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90" yWindow="300" windowWidth="16425" windowHeight="10665" tabRatio="884" firstSheet="2" activeTab="4"/>
  </bookViews>
  <sheets>
    <sheet name="Cover" sheetId="4" r:id="rId1"/>
    <sheet name="Contents" sheetId="17" r:id="rId2"/>
    <sheet name="1a. STPIS Reliability" sheetId="5" r:id="rId3"/>
    <sheet name="1b. STPIS Customer Service" sheetId="6" r:id="rId4"/>
    <sheet name="1c. STPIS Daily Performance" sheetId="49" r:id="rId5"/>
    <sheet name="1d. STPIS MED Threshold" sheetId="9" r:id="rId6"/>
    <sheet name="1e. STPIS Exclusions" sheetId="11" r:id="rId7"/>
    <sheet name="1f. STPIS GSL" sheetId="25" r:id="rId8"/>
    <sheet name="2. Demand" sheetId="45" r:id="rId9"/>
    <sheet name="3. Outcomes customer service " sheetId="33" r:id="rId10"/>
    <sheet name="4. General information" sheetId="48" r:id="rId11"/>
    <sheet name="5a. Network data outage" sheetId="35" r:id="rId12"/>
    <sheet name="5b. Network data feeder" sheetId="36" r:id="rId13"/>
    <sheet name="5c. Network data outages" sheetId="37" r:id="rId14"/>
    <sheet name="5d. Outcomes planned outages" sheetId="38" r:id="rId15"/>
    <sheet name="6. Weighted av cost of debt" sheetId="39" r:id="rId16"/>
    <sheet name="7. Asset installation" sheetId="47" r:id="rId17"/>
    <sheet name="1c.STPIS DailyP(v1) DO NOT USE " sheetId="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4" hidden="1">'1c. STPIS Daily Performance'!$A$11:$Z$376</definedName>
    <definedName name="_xlnm._FilterDatabase" localSheetId="6" hidden="1">'1e. STPIS Exclusions'!#REF!</definedName>
    <definedName name="_xlnm._FilterDatabase" localSheetId="11" hidden="1">'5a. Network data outage'!$B$9:$K$5704</definedName>
    <definedName name="_xlnm._FilterDatabase" localSheetId="16" hidden="1">'7. Asset installation'!$B$9:$I$146</definedName>
    <definedName name="abc" localSheetId="2">#REF!</definedName>
    <definedName name="abc" localSheetId="3">#REF!</definedName>
    <definedName name="abc" localSheetId="4">#REF!</definedName>
    <definedName name="abc" localSheetId="6">#REF!</definedName>
    <definedName name="abc" localSheetId="8">#REF!</definedName>
    <definedName name="abc" localSheetId="10">#REF!</definedName>
    <definedName name="abc" localSheetId="14">#REF!</definedName>
    <definedName name="abc" localSheetId="16">#REF!</definedName>
    <definedName name="abc" localSheetId="1">#REF!</definedName>
    <definedName name="abc">#REF!</definedName>
    <definedName name="Asset1" localSheetId="2">#REF!</definedName>
    <definedName name="Asset1" localSheetId="3">#REF!</definedName>
    <definedName name="Asset1" localSheetId="4">#REF!</definedName>
    <definedName name="Asset1" localSheetId="6">#REF!</definedName>
    <definedName name="Asset1" localSheetId="8">#REF!</definedName>
    <definedName name="Asset1" localSheetId="10">#REF!</definedName>
    <definedName name="Asset1" localSheetId="14">#REF!</definedName>
    <definedName name="Asset1" localSheetId="15">#REF!</definedName>
    <definedName name="Asset1" localSheetId="16">#REF!</definedName>
    <definedName name="Asset1" localSheetId="1">'[1]4. RAB'!#REF!</definedName>
    <definedName name="Asset1" localSheetId="0">#REF!</definedName>
    <definedName name="Asset1">#REF!</definedName>
    <definedName name="Asset10" localSheetId="2">#REF!</definedName>
    <definedName name="Asset10" localSheetId="3">#REF!</definedName>
    <definedName name="Asset10" localSheetId="4">#REF!</definedName>
    <definedName name="Asset10" localSheetId="6">#REF!</definedName>
    <definedName name="Asset10" localSheetId="8">#REF!</definedName>
    <definedName name="Asset10" localSheetId="10">#REF!</definedName>
    <definedName name="Asset10" localSheetId="14">#REF!</definedName>
    <definedName name="Asset10" localSheetId="15">#REF!</definedName>
    <definedName name="Asset10" localSheetId="16">#REF!</definedName>
    <definedName name="Asset10" localSheetId="1">'[1]4. RAB'!#REF!</definedName>
    <definedName name="Asset10" localSheetId="0">#REF!</definedName>
    <definedName name="Asset10">#REF!</definedName>
    <definedName name="Asset11" localSheetId="2">#REF!</definedName>
    <definedName name="Asset11" localSheetId="3">#REF!</definedName>
    <definedName name="Asset11" localSheetId="4">#REF!</definedName>
    <definedName name="Asset11" localSheetId="6">#REF!</definedName>
    <definedName name="Asset11" localSheetId="8">#REF!</definedName>
    <definedName name="Asset11" localSheetId="10">#REF!</definedName>
    <definedName name="Asset11" localSheetId="14">#REF!</definedName>
    <definedName name="Asset11" localSheetId="15">#REF!</definedName>
    <definedName name="Asset11" localSheetId="16">#REF!</definedName>
    <definedName name="Asset11" localSheetId="1">'[1]4. RAB'!#REF!</definedName>
    <definedName name="Asset11" localSheetId="0">#REF!</definedName>
    <definedName name="Asset11">#REF!</definedName>
    <definedName name="asset11a" localSheetId="2">#REF!</definedName>
    <definedName name="asset11a" localSheetId="3">#REF!</definedName>
    <definedName name="asset11a" localSheetId="4">#REF!</definedName>
    <definedName name="asset11a" localSheetId="6">#REF!</definedName>
    <definedName name="asset11a" localSheetId="8">#REF!</definedName>
    <definedName name="asset11a" localSheetId="10">#REF!</definedName>
    <definedName name="asset11a" localSheetId="14">#REF!</definedName>
    <definedName name="asset11a" localSheetId="15">#REF!</definedName>
    <definedName name="asset11a" localSheetId="16">#REF!</definedName>
    <definedName name="asset11a" localSheetId="1">#REF!</definedName>
    <definedName name="asset11a" localSheetId="0">#REF!</definedName>
    <definedName name="asset11a">#REF!</definedName>
    <definedName name="Asset12" localSheetId="2">#REF!</definedName>
    <definedName name="Asset12" localSheetId="3">#REF!</definedName>
    <definedName name="Asset12" localSheetId="4">#REF!</definedName>
    <definedName name="Asset12" localSheetId="6">#REF!</definedName>
    <definedName name="Asset12" localSheetId="8">#REF!</definedName>
    <definedName name="Asset12" localSheetId="10">#REF!</definedName>
    <definedName name="Asset12" localSheetId="14">#REF!</definedName>
    <definedName name="Asset12" localSheetId="15">#REF!</definedName>
    <definedName name="Asset12" localSheetId="16">#REF!</definedName>
    <definedName name="Asset12" localSheetId="1">'[1]4. RAB'!#REF!</definedName>
    <definedName name="Asset12" localSheetId="0">#REF!</definedName>
    <definedName name="Asset12">#REF!</definedName>
    <definedName name="Asset13" localSheetId="2">#REF!</definedName>
    <definedName name="Asset13" localSheetId="3">#REF!</definedName>
    <definedName name="Asset13" localSheetId="4">#REF!</definedName>
    <definedName name="Asset13" localSheetId="6">#REF!</definedName>
    <definedName name="Asset13" localSheetId="8">#REF!</definedName>
    <definedName name="Asset13" localSheetId="10">#REF!</definedName>
    <definedName name="Asset13" localSheetId="14">#REF!</definedName>
    <definedName name="Asset13" localSheetId="15">#REF!</definedName>
    <definedName name="Asset13" localSheetId="16">#REF!</definedName>
    <definedName name="Asset13" localSheetId="1">'[1]4. RAB'!#REF!</definedName>
    <definedName name="Asset13" localSheetId="0">#REF!</definedName>
    <definedName name="Asset13">#REF!</definedName>
    <definedName name="Asset14" localSheetId="2">#REF!</definedName>
    <definedName name="Asset14" localSheetId="3">#REF!</definedName>
    <definedName name="Asset14" localSheetId="4">#REF!</definedName>
    <definedName name="Asset14" localSheetId="6">#REF!</definedName>
    <definedName name="Asset14" localSheetId="8">#REF!</definedName>
    <definedName name="Asset14" localSheetId="10">#REF!</definedName>
    <definedName name="Asset14" localSheetId="14">#REF!</definedName>
    <definedName name="Asset14" localSheetId="15">#REF!</definedName>
    <definedName name="Asset14" localSheetId="16">#REF!</definedName>
    <definedName name="Asset14" localSheetId="1">'[1]4. RAB'!#REF!</definedName>
    <definedName name="Asset14" localSheetId="0">#REF!</definedName>
    <definedName name="Asset14">#REF!</definedName>
    <definedName name="Asset15" localSheetId="2">#REF!</definedName>
    <definedName name="Asset15" localSheetId="3">#REF!</definedName>
    <definedName name="Asset15" localSheetId="4">#REF!</definedName>
    <definedName name="Asset15" localSheetId="6">#REF!</definedName>
    <definedName name="Asset15" localSheetId="8">#REF!</definedName>
    <definedName name="Asset15" localSheetId="10">#REF!</definedName>
    <definedName name="Asset15" localSheetId="14">#REF!</definedName>
    <definedName name="Asset15" localSheetId="15">#REF!</definedName>
    <definedName name="Asset15" localSheetId="16">#REF!</definedName>
    <definedName name="Asset15" localSheetId="1">'[1]4. RAB'!#REF!</definedName>
    <definedName name="Asset15" localSheetId="0">#REF!</definedName>
    <definedName name="Asset15">#REF!</definedName>
    <definedName name="Asset16" localSheetId="2">#REF!</definedName>
    <definedName name="Asset16" localSheetId="3">#REF!</definedName>
    <definedName name="Asset16" localSheetId="4">#REF!</definedName>
    <definedName name="Asset16" localSheetId="6">#REF!</definedName>
    <definedName name="Asset16" localSheetId="8">#REF!</definedName>
    <definedName name="Asset16" localSheetId="10">#REF!</definedName>
    <definedName name="Asset16" localSheetId="14">#REF!</definedName>
    <definedName name="Asset16" localSheetId="15">#REF!</definedName>
    <definedName name="Asset16" localSheetId="16">#REF!</definedName>
    <definedName name="Asset16" localSheetId="1">'[1]4. RAB'!#REF!</definedName>
    <definedName name="Asset16" localSheetId="0">#REF!</definedName>
    <definedName name="Asset16">#REF!</definedName>
    <definedName name="Asset17" localSheetId="2">#REF!</definedName>
    <definedName name="Asset17" localSheetId="3">#REF!</definedName>
    <definedName name="Asset17" localSheetId="4">#REF!</definedName>
    <definedName name="Asset17" localSheetId="6">#REF!</definedName>
    <definedName name="Asset17" localSheetId="8">#REF!</definedName>
    <definedName name="Asset17" localSheetId="10">#REF!</definedName>
    <definedName name="Asset17" localSheetId="14">#REF!</definedName>
    <definedName name="Asset17" localSheetId="15">#REF!</definedName>
    <definedName name="Asset17" localSheetId="16">#REF!</definedName>
    <definedName name="Asset17" localSheetId="1">'[1]4. RAB'!#REF!</definedName>
    <definedName name="Asset17" localSheetId="0">#REF!</definedName>
    <definedName name="Asset17">#REF!</definedName>
    <definedName name="Asset18" localSheetId="2">#REF!</definedName>
    <definedName name="Asset18" localSheetId="3">#REF!</definedName>
    <definedName name="Asset18" localSheetId="4">#REF!</definedName>
    <definedName name="Asset18" localSheetId="6">#REF!</definedName>
    <definedName name="Asset18" localSheetId="8">#REF!</definedName>
    <definedName name="Asset18" localSheetId="10">#REF!</definedName>
    <definedName name="Asset18" localSheetId="14">#REF!</definedName>
    <definedName name="Asset18" localSheetId="15">#REF!</definedName>
    <definedName name="Asset18" localSheetId="16">#REF!</definedName>
    <definedName name="Asset18" localSheetId="1">'[1]4. RAB'!#REF!</definedName>
    <definedName name="Asset18" localSheetId="0">#REF!</definedName>
    <definedName name="Asset18">#REF!</definedName>
    <definedName name="Asset19" localSheetId="2">#REF!</definedName>
    <definedName name="Asset19" localSheetId="3">#REF!</definedName>
    <definedName name="Asset19" localSheetId="4">#REF!</definedName>
    <definedName name="Asset19" localSheetId="6">#REF!</definedName>
    <definedName name="Asset19" localSheetId="8">#REF!</definedName>
    <definedName name="Asset19" localSheetId="10">#REF!</definedName>
    <definedName name="Asset19" localSheetId="14">#REF!</definedName>
    <definedName name="Asset19" localSheetId="15">#REF!</definedName>
    <definedName name="Asset19" localSheetId="16">#REF!</definedName>
    <definedName name="Asset19" localSheetId="1">'[1]4. RAB'!#REF!</definedName>
    <definedName name="Asset19" localSheetId="0">#REF!</definedName>
    <definedName name="Asset19">#REF!</definedName>
    <definedName name="Asset2" localSheetId="2">#REF!</definedName>
    <definedName name="Asset2" localSheetId="3">#REF!</definedName>
    <definedName name="Asset2" localSheetId="4">#REF!</definedName>
    <definedName name="Asset2" localSheetId="6">#REF!</definedName>
    <definedName name="Asset2" localSheetId="8">#REF!</definedName>
    <definedName name="Asset2" localSheetId="10">#REF!</definedName>
    <definedName name="Asset2" localSheetId="14">#REF!</definedName>
    <definedName name="Asset2" localSheetId="15">#REF!</definedName>
    <definedName name="Asset2" localSheetId="16">#REF!</definedName>
    <definedName name="Asset2" localSheetId="1">'[1]4. RAB'!#REF!</definedName>
    <definedName name="Asset2" localSheetId="0">#REF!</definedName>
    <definedName name="Asset2">#REF!</definedName>
    <definedName name="Asset20" localSheetId="2">#REF!</definedName>
    <definedName name="Asset20" localSheetId="3">#REF!</definedName>
    <definedName name="Asset20" localSheetId="4">#REF!</definedName>
    <definedName name="Asset20" localSheetId="6">#REF!</definedName>
    <definedName name="Asset20" localSheetId="8">#REF!</definedName>
    <definedName name="Asset20" localSheetId="10">#REF!</definedName>
    <definedName name="Asset20" localSheetId="14">#REF!</definedName>
    <definedName name="Asset20" localSheetId="15">#REF!</definedName>
    <definedName name="Asset20" localSheetId="16">#REF!</definedName>
    <definedName name="Asset20" localSheetId="1">'[1]4. RAB'!#REF!</definedName>
    <definedName name="Asset20" localSheetId="0">#REF!</definedName>
    <definedName name="Asset20">#REF!</definedName>
    <definedName name="Asset3" localSheetId="2">#REF!</definedName>
    <definedName name="Asset3" localSheetId="3">#REF!</definedName>
    <definedName name="Asset3" localSheetId="4">#REF!</definedName>
    <definedName name="Asset3" localSheetId="6">#REF!</definedName>
    <definedName name="Asset3" localSheetId="8">#REF!</definedName>
    <definedName name="Asset3" localSheetId="10">#REF!</definedName>
    <definedName name="Asset3" localSheetId="14">#REF!</definedName>
    <definedName name="Asset3" localSheetId="15">#REF!</definedName>
    <definedName name="Asset3" localSheetId="16">#REF!</definedName>
    <definedName name="Asset3" localSheetId="1">'[1]4. RAB'!#REF!</definedName>
    <definedName name="Asset3" localSheetId="0">#REF!</definedName>
    <definedName name="Asset3">#REF!</definedName>
    <definedName name="Asset4" localSheetId="2">#REF!</definedName>
    <definedName name="Asset4" localSheetId="3">#REF!</definedName>
    <definedName name="Asset4" localSheetId="4">#REF!</definedName>
    <definedName name="Asset4" localSheetId="6">#REF!</definedName>
    <definedName name="Asset4" localSheetId="8">#REF!</definedName>
    <definedName name="Asset4" localSheetId="10">#REF!</definedName>
    <definedName name="Asset4" localSheetId="14">#REF!</definedName>
    <definedName name="Asset4" localSheetId="15">#REF!</definedName>
    <definedName name="Asset4" localSheetId="16">#REF!</definedName>
    <definedName name="Asset4" localSheetId="1">'[1]4. RAB'!#REF!</definedName>
    <definedName name="Asset4" localSheetId="0">#REF!</definedName>
    <definedName name="Asset4">#REF!</definedName>
    <definedName name="Asset5" localSheetId="2">#REF!</definedName>
    <definedName name="Asset5" localSheetId="3">#REF!</definedName>
    <definedName name="Asset5" localSheetId="4">#REF!</definedName>
    <definedName name="Asset5" localSheetId="6">#REF!</definedName>
    <definedName name="Asset5" localSheetId="8">#REF!</definedName>
    <definedName name="Asset5" localSheetId="10">#REF!</definedName>
    <definedName name="Asset5" localSheetId="14">#REF!</definedName>
    <definedName name="Asset5" localSheetId="15">#REF!</definedName>
    <definedName name="Asset5" localSheetId="16">#REF!</definedName>
    <definedName name="Asset5" localSheetId="1">'[1]4. RAB'!#REF!</definedName>
    <definedName name="Asset5" localSheetId="0">#REF!</definedName>
    <definedName name="Asset5">#REF!</definedName>
    <definedName name="Asset6" localSheetId="2">#REF!</definedName>
    <definedName name="Asset6" localSheetId="3">#REF!</definedName>
    <definedName name="Asset6" localSheetId="4">#REF!</definedName>
    <definedName name="Asset6" localSheetId="6">#REF!</definedName>
    <definedName name="Asset6" localSheetId="8">#REF!</definedName>
    <definedName name="Asset6" localSheetId="10">#REF!</definedName>
    <definedName name="Asset6" localSheetId="14">#REF!</definedName>
    <definedName name="Asset6" localSheetId="15">#REF!</definedName>
    <definedName name="Asset6" localSheetId="16">#REF!</definedName>
    <definedName name="Asset6" localSheetId="1">'[1]4. RAB'!#REF!</definedName>
    <definedName name="Asset6" localSheetId="0">#REF!</definedName>
    <definedName name="Asset6">#REF!</definedName>
    <definedName name="Asset7" localSheetId="2">#REF!</definedName>
    <definedName name="Asset7" localSheetId="3">#REF!</definedName>
    <definedName name="Asset7" localSheetId="4">#REF!</definedName>
    <definedName name="Asset7" localSheetId="6">#REF!</definedName>
    <definedName name="Asset7" localSheetId="8">#REF!</definedName>
    <definedName name="Asset7" localSheetId="10">#REF!</definedName>
    <definedName name="Asset7" localSheetId="14">#REF!</definedName>
    <definedName name="Asset7" localSheetId="15">#REF!</definedName>
    <definedName name="Asset7" localSheetId="16">#REF!</definedName>
    <definedName name="Asset7" localSheetId="1">'[1]4. RAB'!#REF!</definedName>
    <definedName name="Asset7" localSheetId="0">#REF!</definedName>
    <definedName name="Asset7">#REF!</definedName>
    <definedName name="Asset8" localSheetId="2">#REF!</definedName>
    <definedName name="Asset8" localSheetId="3">#REF!</definedName>
    <definedName name="Asset8" localSheetId="4">#REF!</definedName>
    <definedName name="Asset8" localSheetId="6">#REF!</definedName>
    <definedName name="Asset8" localSheetId="8">#REF!</definedName>
    <definedName name="Asset8" localSheetId="10">#REF!</definedName>
    <definedName name="Asset8" localSheetId="14">#REF!</definedName>
    <definedName name="Asset8" localSheetId="15">#REF!</definedName>
    <definedName name="Asset8" localSheetId="16">#REF!</definedName>
    <definedName name="Asset8" localSheetId="1">'[1]4. RAB'!#REF!</definedName>
    <definedName name="Asset8" localSheetId="0">#REF!</definedName>
    <definedName name="Asset8">#REF!</definedName>
    <definedName name="Asset9" localSheetId="2">#REF!</definedName>
    <definedName name="Asset9" localSheetId="3">#REF!</definedName>
    <definedName name="Asset9" localSheetId="4">#REF!</definedName>
    <definedName name="Asset9" localSheetId="6">#REF!</definedName>
    <definedName name="Asset9" localSheetId="8">#REF!</definedName>
    <definedName name="Asset9" localSheetId="10">#REF!</definedName>
    <definedName name="Asset9" localSheetId="14">#REF!</definedName>
    <definedName name="Asset9" localSheetId="15">#REF!</definedName>
    <definedName name="Asset9" localSheetId="16">#REF!</definedName>
    <definedName name="Asset9" localSheetId="1">'[1]4. RAB'!#REF!</definedName>
    <definedName name="Asset9" localSheetId="0">#REF!</definedName>
    <definedName name="Asset9">#REF!</definedName>
    <definedName name="DNSP" localSheetId="2">[2]Outcomes!$B$2</definedName>
    <definedName name="DNSP" localSheetId="3">[2]Outcomes!$B$2</definedName>
    <definedName name="DNSP" localSheetId="6">[2]Outcomes!$B$2</definedName>
    <definedName name="DNSP" localSheetId="14">[2]Outcomes!$B$2</definedName>
    <definedName name="DNSP">[2]Outcomes!$B$2</definedName>
    <definedName name="_xlnm.Print_Area" localSheetId="2">'1a. STPIS Reliability'!$B$1:$G$25</definedName>
    <definedName name="_xlnm.Print_Area" localSheetId="3">'1b. STPIS Customer Service'!$B$1:$D$40</definedName>
    <definedName name="_xlnm.Print_Area" localSheetId="4">'1c. STPIS Daily Performance'!$B$1:$Y$376</definedName>
    <definedName name="_xlnm.Print_Area" localSheetId="17">'1c.STPIS DailyP(v1) DO NOT USE '!$B$1:$Y$376</definedName>
    <definedName name="_xlnm.Print_Area" localSheetId="5">'1d. STPIS MED Threshold'!$B$1:$E$1845</definedName>
    <definedName name="_xlnm.Print_Area" localSheetId="6">'1e. STPIS Exclusions'!$B$1:$N$23</definedName>
    <definedName name="_xlnm.Print_Area" localSheetId="7">'1f. STPIS GSL'!$B$1:$H$48</definedName>
    <definedName name="_xlnm.Print_Area" localSheetId="8">'2. Demand'!$B$1:$G$23,'2. Demand'!$B$24:$S$1116</definedName>
    <definedName name="_xlnm.Print_Area" localSheetId="9">'3. Outcomes customer service '!$B$1:$H$70</definedName>
    <definedName name="_xlnm.Print_Area" localSheetId="10">'4. General information'!$B$1:$J$80</definedName>
    <definedName name="_xlnm.Print_Area" localSheetId="11">'5a. Network data outage'!$B$1:$K$14065</definedName>
    <definedName name="_xlnm.Print_Area" localSheetId="12">'5b. Network data feeder'!$B$1:$R$1724</definedName>
    <definedName name="_xlnm.Print_Area" localSheetId="13">'5c. Network data outages'!$B$1:$C$19</definedName>
    <definedName name="_xlnm.Print_Area" localSheetId="14">'5d. Outcomes planned outages'!$B$1:$G$12</definedName>
    <definedName name="_xlnm.Print_Area" localSheetId="15">'6. Weighted av cost of debt'!$B$1:$I$14</definedName>
    <definedName name="_xlnm.Print_Area" localSheetId="16">'7. Asset installation'!$B$1:$DM$117</definedName>
    <definedName name="_xlnm.Print_Area" localSheetId="1">Contents!$A$1:$G$18</definedName>
    <definedName name="_xlnm.Print_Area" localSheetId="0">Cover!$A$1:$I$44</definedName>
    <definedName name="YEAR" localSheetId="2">[2]Outcomes!$B$3</definedName>
    <definedName name="YEAR" localSheetId="3">[2]Outcomes!$B$3</definedName>
    <definedName name="YEAR" localSheetId="6">[2]Outcomes!$B$3</definedName>
    <definedName name="YEAR" localSheetId="14">[2]Outcomes!$B$3</definedName>
    <definedName name="YEAR">[2]Outcomes!$B$3</definedName>
    <definedName name="Z_0FE7A7B1_3D91_4BE5_9E25_1FD061D10332_.wvu.FilterData" localSheetId="16" hidden="1">'7. Asset installation'!$B$9:$I$146</definedName>
    <definedName name="Z_0FF1AB89_EEEA_40C4_B9C7_38450DA90A22_.wvu.PrintArea" localSheetId="10" hidden="1">'4. General information'!$B$1:$I$80</definedName>
    <definedName name="Z_0FF1AB89_EEEA_40C4_B9C7_38450DA90A22_.wvu.PrintArea" localSheetId="16" hidden="1">'7. Asset installation'!$B$1:$DM$117</definedName>
    <definedName name="Z_109CE5F7_C8AC_49A0_9EEB_533B0B2A8FCC_.wvu.FilterData" localSheetId="16" hidden="1">'7. Asset installation'!$G$91:$G$92</definedName>
    <definedName name="Z_18AA1938_7BB7_43B4_A386_A737D1080864_.wvu.FilterData" localSheetId="16" hidden="1">'7. Asset installation'!$B$9:$I$146</definedName>
    <definedName name="Z_1DE5F340_0907_44B5_A259_238DD5DC91B2_.wvu.FilterData" localSheetId="16" hidden="1">'7. Asset installation'!$B$9:$I$146</definedName>
    <definedName name="Z_2C33C43F_D6AE_4907_93FD_6409F633C82E_.wvu.Cols" localSheetId="16" hidden="1">'7. Asset installation'!$C:$D</definedName>
    <definedName name="Z_2C33C43F_D6AE_4907_93FD_6409F633C82E_.wvu.FilterData" localSheetId="16" hidden="1">'7. Asset installation'!$B$9:$I$146</definedName>
    <definedName name="Z_2C33C43F_D6AE_4907_93FD_6409F633C82E_.wvu.PrintArea" localSheetId="10" hidden="1">'4. General information'!$B$1:$I$80</definedName>
    <definedName name="Z_2C33C43F_D6AE_4907_93FD_6409F633C82E_.wvu.PrintArea" localSheetId="16" hidden="1">'7. Asset installation'!$B$1:$DM$117</definedName>
    <definedName name="Z_2C912E00_10E6_4513_9294_E2B6FC12F3CA_.wvu.FilterData" localSheetId="16" hidden="1">'7. Asset installation'!$B$9:$I$146</definedName>
    <definedName name="Z_322081BC_589A_438D_83CB_C6D67A0A5B5D_.wvu.FilterData" localSheetId="16" hidden="1">'7. Asset installation'!$B$9:$I$146</definedName>
    <definedName name="Z_3662E444_C9F0_4F24_B91E_6EF98785E272_.wvu.FilterData" localSheetId="16" hidden="1">'7. Asset installation'!$B$9:$I$146</definedName>
    <definedName name="Z_3B0E771F_7CD4_48C3_B5D9_AFAA1F58A865_.wvu.FilterData" localSheetId="16" hidden="1">'7. Asset installation'!$B$9:$I$146</definedName>
    <definedName name="Z_4BB1EB0F_0873_4D2E_8F41_F52DBF116DF2_.wvu.FilterData" localSheetId="16" hidden="1">'7. Asset installation'!$B$9:$I$146</definedName>
    <definedName name="Z_645670C0_53F5_4DA4_8BDC_98E01ED2FFE0_.wvu.FilterData" localSheetId="16" hidden="1">'7. Asset installation'!$B$9:$I$146</definedName>
    <definedName name="Z_65E3B354_680A_4487_AF45_74842A7E5D22_.wvu.FilterData" localSheetId="16" hidden="1">'7. Asset installation'!$B$9:$I$146</definedName>
    <definedName name="Z_65E3B354_680A_4487_AF45_74842A7E5D22_.wvu.PrintArea" localSheetId="10" hidden="1">'4. General information'!$B$1:$I$80</definedName>
    <definedName name="Z_65E3B354_680A_4487_AF45_74842A7E5D22_.wvu.PrintArea" localSheetId="16" hidden="1">'7. Asset installation'!$B$1:$DM$117</definedName>
    <definedName name="Z_6EF366A4_7424_4AC1_8014_23ECA1A9887B_.wvu.FilterData" localSheetId="16" hidden="1">'7. Asset installation'!$B$9:$I$146</definedName>
    <definedName name="Z_78A6E62D_E8C2_4788_9EDD_072B603FEFE9_.wvu.FilterData" localSheetId="16" hidden="1">'7. Asset installation'!$B$9:$I$146</definedName>
    <definedName name="Z_7CF94867_EFAA_4C96_A1E5_750F1B27088F_.wvu.FilterData" localSheetId="16" hidden="1">'7. Asset installation'!$B$9:$I$146</definedName>
    <definedName name="Z_7E5367C1_8A58_42E5_B004_8C90B20D9457_.wvu.FilterData" localSheetId="16" hidden="1">'7. Asset installation'!$B$9:$I$146</definedName>
    <definedName name="Z_82FD0E57_403F_4007_BD65_81E0347AF352_.wvu.FilterData" localSheetId="16" hidden="1">'7. Asset installation'!$B$9:$I$146</definedName>
    <definedName name="Z_87029949_7493_4CAB_AFEF_60D4280BE293_.wvu.Cols" localSheetId="16" hidden="1">'7. Asset installation'!$C:$D</definedName>
    <definedName name="Z_87029949_7493_4CAB_AFEF_60D4280BE293_.wvu.FilterData" localSheetId="16" hidden="1">'7. Asset installation'!$B$9:$I$146</definedName>
    <definedName name="Z_87029949_7493_4CAB_AFEF_60D4280BE293_.wvu.PrintArea" localSheetId="16" hidden="1">'7. Asset installation'!$B$1:$DM$117</definedName>
    <definedName name="Z_9902D0F7_7DCD_4EE7_8CE0_D34BF03E71E3_.wvu.FilterData" localSheetId="16" hidden="1">'7. Asset installation'!$B$9:$I$146</definedName>
    <definedName name="Z_9F06CE8A_E507_42BD_834A_993C191D578E_.wvu.FilterData" localSheetId="16" hidden="1">'7. Asset installation'!$B$9:$I$146</definedName>
    <definedName name="Z_A2CD1F96_C22F_407C_8DCF_F71B50B39F6B_.wvu.FilterData" localSheetId="16" hidden="1">'7. Asset installation'!$B$9:$I$146</definedName>
    <definedName name="Z_A2CD1F96_C22F_407C_8DCF_F71B50B39F6B_.wvu.PrintArea" localSheetId="10" hidden="1">'4. General information'!$B$1:$I$80</definedName>
    <definedName name="Z_A2CD1F96_C22F_407C_8DCF_F71B50B39F6B_.wvu.PrintArea" localSheetId="16" hidden="1">'7. Asset installation'!$B$1:$DM$117</definedName>
    <definedName name="Z_A74F91C4_4AB5_4ECE_85EA_753DE864328A_.wvu.FilterData" localSheetId="16" hidden="1">'7. Asset installation'!$B$9:$I$146</definedName>
    <definedName name="Z_B6652326_D8E4_41A6_ABBC_D92B1DC3C27E_.wvu.FilterData" localSheetId="16" hidden="1">'7. Asset installation'!$B$9:$I$146</definedName>
    <definedName name="Z_B68F7D86_013D_4330_B9C7_2442A7801A37_.wvu.FilterData" localSheetId="16" hidden="1">'7. Asset installation'!$B$9:$I$146</definedName>
    <definedName name="Z_B90C798C_DDFE_4F4D_AF54_3D1BCD3EE5E5_.wvu.FilterData" localSheetId="16" hidden="1">'7. Asset installation'!$B$9:$I$146</definedName>
    <definedName name="Z_C88E0BB7_3FE0_4704_9111_36A22C2EA3E8_.wvu.FilterData" localSheetId="16" hidden="1">'7. Asset installation'!$G$91:$G$92</definedName>
    <definedName name="Z_CD435EF0_9D0A_40F1_8EFE_9F58C758D053_.wvu.FilterData" localSheetId="16" hidden="1">'7. Asset installation'!$B$9:$I$146</definedName>
    <definedName name="Z_CED87769_DA88_4197_89D0_F1FB53ADC185_.wvu.PrintArea" localSheetId="10" hidden="1">'4. General information'!$B$1:$I$80</definedName>
    <definedName name="Z_CED87769_DA88_4197_89D0_F1FB53ADC185_.wvu.PrintArea" localSheetId="16" hidden="1">'7. Asset installation'!$B$1:$DM$117</definedName>
    <definedName name="Z_CF2D6A3B_A0F8_47E9_A3C0_C83E68A28F7C_.wvu.FilterData" localSheetId="16" hidden="1">'7. Asset installation'!$B$9:$I$146</definedName>
    <definedName name="Z_E4E1FECE_01E0_4128_ADD2_B043FBCF4173_.wvu.FilterData" localSheetId="16" hidden="1">'7. Asset installation'!$B$9:$I$146</definedName>
    <definedName name="Z_F595AE1D_F81E_436D_86E1_66E429061201_.wvu.FilterData" localSheetId="16" hidden="1">'7. Asset installation'!$B$9:$I$146</definedName>
    <definedName name="Z_FB0C0B25_A3FB_4598_B14E_C4F13E88F3E9_.wvu.FilterData" localSheetId="16" hidden="1">'7. Asset installation'!$B$9:$I$146</definedName>
    <definedName name="Z_FB9F16F3_BBB8_4593_8CB1_C25D8B319639_.wvu.FilterData" localSheetId="16" hidden="1">'7. Asset installation'!$G$91:$G$92</definedName>
    <definedName name="Z_FB9F16F3_BBB8_4593_8CB1_C25D8B319639_.wvu.PrintArea" localSheetId="10" hidden="1">'4. General information'!$B$1:$I$80</definedName>
    <definedName name="Z_FB9F16F3_BBB8_4593_8CB1_C25D8B319639_.wvu.PrintArea" localSheetId="16" hidden="1">'7. Asset installation'!$B$1:$DM$117</definedName>
  </definedNames>
  <calcPr calcId="145621" iterate="1"/>
</workbook>
</file>

<file path=xl/calcChain.xml><?xml version="1.0" encoding="utf-8"?>
<calcChain xmlns="http://schemas.openxmlformats.org/spreadsheetml/2006/main">
  <c r="Y376" i="49" l="1"/>
  <c r="Y375" i="49"/>
  <c r="Y374" i="49"/>
  <c r="Y373" i="49"/>
  <c r="Y372" i="49"/>
  <c r="Y371" i="49"/>
  <c r="Y370" i="49"/>
  <c r="Y369" i="49"/>
  <c r="Y368" i="49"/>
  <c r="Y367" i="49"/>
  <c r="Y366" i="49"/>
  <c r="Y365" i="49"/>
  <c r="Y364" i="49"/>
  <c r="Y363" i="49"/>
  <c r="Y362" i="49"/>
  <c r="Y361" i="49"/>
  <c r="Y360" i="49"/>
  <c r="Y359" i="49"/>
  <c r="Y358" i="49"/>
  <c r="Y357" i="49"/>
  <c r="Y356" i="49"/>
  <c r="Y355" i="49"/>
  <c r="Y354" i="49"/>
  <c r="Y353" i="49"/>
  <c r="Y352" i="49"/>
  <c r="Y351" i="49"/>
  <c r="Y350" i="49"/>
  <c r="Y349" i="49"/>
  <c r="Y348" i="49"/>
  <c r="Y347" i="49"/>
  <c r="Y346" i="49"/>
  <c r="Y345" i="49"/>
  <c r="Y344" i="49"/>
  <c r="Y343" i="49"/>
  <c r="Y342" i="49"/>
  <c r="Y341" i="49"/>
  <c r="Y340" i="49"/>
  <c r="Y339" i="49"/>
  <c r="Y338" i="49"/>
  <c r="Y337" i="49"/>
  <c r="Y336" i="49"/>
  <c r="Y335" i="49"/>
  <c r="Y334" i="49"/>
  <c r="Y333" i="49"/>
  <c r="Y332" i="49"/>
  <c r="Y331" i="49"/>
  <c r="Y330" i="49"/>
  <c r="Y329" i="49"/>
  <c r="Y328" i="49"/>
  <c r="Y327" i="49"/>
  <c r="Y326" i="49"/>
  <c r="Y325" i="49"/>
  <c r="Y324" i="49"/>
  <c r="Y323" i="49"/>
  <c r="Y322" i="49"/>
  <c r="Y321" i="49"/>
  <c r="Y320" i="49"/>
  <c r="Y319" i="49"/>
  <c r="Y318" i="49"/>
  <c r="Y317" i="49"/>
  <c r="Y316" i="49"/>
  <c r="Y315" i="49"/>
  <c r="Y314" i="49"/>
  <c r="Y313" i="49"/>
  <c r="Y312" i="49"/>
  <c r="Y311" i="49"/>
  <c r="Y310" i="49"/>
  <c r="Y309" i="49"/>
  <c r="Y308" i="49"/>
  <c r="Y307" i="49"/>
  <c r="Y306" i="49"/>
  <c r="Y305" i="49"/>
  <c r="Y304" i="49"/>
  <c r="Y303" i="49"/>
  <c r="Y302" i="49"/>
  <c r="Y301" i="49"/>
  <c r="Y300" i="49"/>
  <c r="Y299" i="49"/>
  <c r="Y298" i="49"/>
  <c r="Y297" i="49"/>
  <c r="Y296" i="49"/>
  <c r="Y295" i="49"/>
  <c r="Y294" i="49"/>
  <c r="Y293" i="49"/>
  <c r="Y292" i="49"/>
  <c r="Y291" i="49"/>
  <c r="Y290" i="49"/>
  <c r="Y289" i="49"/>
  <c r="Y288" i="49"/>
  <c r="Y287" i="49"/>
  <c r="Y286" i="49"/>
  <c r="Y285" i="49"/>
  <c r="Y284" i="49"/>
  <c r="Y283" i="49"/>
  <c r="Y282" i="49"/>
  <c r="Y281" i="49"/>
  <c r="Y280" i="49"/>
  <c r="Y279" i="49"/>
  <c r="Y278" i="49"/>
  <c r="Y277" i="49"/>
  <c r="Y276" i="49"/>
  <c r="Y275" i="49"/>
  <c r="Y274" i="49"/>
  <c r="Y273" i="49"/>
  <c r="Y272" i="49"/>
  <c r="Y271" i="49"/>
  <c r="Y270" i="49"/>
  <c r="Y269" i="49"/>
  <c r="Y268" i="49"/>
  <c r="Y267" i="49"/>
  <c r="Y266" i="49"/>
  <c r="Y265" i="49"/>
  <c r="Y264" i="49"/>
  <c r="Y263" i="49"/>
  <c r="Y262" i="49"/>
  <c r="Y261" i="49"/>
  <c r="Y260" i="49"/>
  <c r="Y259" i="49"/>
  <c r="Y258" i="49"/>
  <c r="Y257" i="49"/>
  <c r="Y256" i="49"/>
  <c r="Y255" i="49"/>
  <c r="Y254" i="49"/>
  <c r="Y253" i="49"/>
  <c r="Y252" i="49"/>
  <c r="Y251" i="49"/>
  <c r="Y250" i="49"/>
  <c r="Y249" i="49"/>
  <c r="Y248" i="49"/>
  <c r="Y247" i="49"/>
  <c r="Y246" i="49"/>
  <c r="Y245" i="49"/>
  <c r="Y244" i="49"/>
  <c r="Y243" i="49"/>
  <c r="Y242" i="49"/>
  <c r="Y241" i="49"/>
  <c r="Y240" i="49"/>
  <c r="Y239" i="49"/>
  <c r="Y238" i="49"/>
  <c r="Y237" i="49"/>
  <c r="Y236" i="49"/>
  <c r="Y235" i="49"/>
  <c r="Y234" i="49"/>
  <c r="Y233" i="49"/>
  <c r="Y232" i="49"/>
  <c r="Y231" i="49"/>
  <c r="Y230" i="49"/>
  <c r="Y229" i="49"/>
  <c r="Y228" i="49"/>
  <c r="Y227" i="49"/>
  <c r="Y226" i="49"/>
  <c r="Y225" i="49"/>
  <c r="Y224" i="49"/>
  <c r="Y223" i="49"/>
  <c r="Y222" i="49"/>
  <c r="Y221" i="49"/>
  <c r="Y220" i="49"/>
  <c r="Y219" i="49"/>
  <c r="Y218" i="49"/>
  <c r="Y217" i="49"/>
  <c r="Y216" i="49"/>
  <c r="Y215" i="49"/>
  <c r="Y214" i="49"/>
  <c r="Y213" i="49"/>
  <c r="Y212" i="49"/>
  <c r="Y211" i="49"/>
  <c r="Y210" i="49"/>
  <c r="Y209" i="49"/>
  <c r="Y208" i="49"/>
  <c r="Y207" i="49"/>
  <c r="Y206" i="49"/>
  <c r="Y205" i="49"/>
  <c r="Y204" i="49"/>
  <c r="Y203" i="49"/>
  <c r="Y202" i="49"/>
  <c r="Y201" i="49"/>
  <c r="Y200" i="49"/>
  <c r="Y199" i="49"/>
  <c r="Y198" i="49"/>
  <c r="Y197" i="49"/>
  <c r="Y196" i="49"/>
  <c r="Y195" i="49"/>
  <c r="Y194" i="49"/>
  <c r="Y193" i="49"/>
  <c r="Y192" i="49"/>
  <c r="Y191" i="49"/>
  <c r="Y190" i="49"/>
  <c r="Y189" i="49"/>
  <c r="Y188" i="49"/>
  <c r="Y187" i="49"/>
  <c r="Y186" i="49"/>
  <c r="Y185" i="49"/>
  <c r="Y184" i="49"/>
  <c r="Y183" i="49"/>
  <c r="Y182" i="49"/>
  <c r="Y181" i="49"/>
  <c r="Y180" i="49"/>
  <c r="Y179" i="49"/>
  <c r="Y178" i="49"/>
  <c r="Y177" i="49"/>
  <c r="Y176" i="49"/>
  <c r="Y175" i="49"/>
  <c r="Y174" i="49"/>
  <c r="Y173" i="49"/>
  <c r="Y172" i="49"/>
  <c r="Y171" i="49"/>
  <c r="Y170" i="49"/>
  <c r="Y169" i="49"/>
  <c r="Y168" i="49"/>
  <c r="Y167" i="49"/>
  <c r="Y166" i="49"/>
  <c r="Y165" i="49"/>
  <c r="Y164" i="49"/>
  <c r="Y163" i="49"/>
  <c r="Y162" i="49"/>
  <c r="Y161" i="49"/>
  <c r="Y160" i="49"/>
  <c r="Y159" i="49"/>
  <c r="Y158" i="49"/>
  <c r="Y157" i="49"/>
  <c r="Y156" i="49"/>
  <c r="Y155" i="49"/>
  <c r="Y154" i="49"/>
  <c r="Y153" i="49"/>
  <c r="Y152" i="49"/>
  <c r="Y151" i="49"/>
  <c r="Y150" i="49"/>
  <c r="Y149" i="49"/>
  <c r="Y148" i="49"/>
  <c r="Y147" i="49"/>
  <c r="Y146" i="49"/>
  <c r="Y145" i="49"/>
  <c r="Y144" i="49"/>
  <c r="Y143" i="49"/>
  <c r="Y142" i="49"/>
  <c r="Y141" i="49"/>
  <c r="Y140" i="49"/>
  <c r="Y139" i="49"/>
  <c r="Y138" i="49"/>
  <c r="Y137" i="49"/>
  <c r="Y136" i="49"/>
  <c r="Y135" i="49"/>
  <c r="Y134" i="49"/>
  <c r="Y133" i="49"/>
  <c r="Y132" i="49"/>
  <c r="Y131" i="49"/>
  <c r="Y130" i="49"/>
  <c r="Y129" i="49"/>
  <c r="Y128" i="49"/>
  <c r="Y127" i="49"/>
  <c r="Y126" i="49"/>
  <c r="Y125" i="49"/>
  <c r="Y124" i="49"/>
  <c r="Y123" i="49"/>
  <c r="Y122" i="49"/>
  <c r="Y121" i="49"/>
  <c r="Y120" i="49"/>
  <c r="Y119" i="49"/>
  <c r="Y118" i="49"/>
  <c r="Y117" i="49"/>
  <c r="Y116" i="49"/>
  <c r="Y115" i="49"/>
  <c r="Y114" i="49"/>
  <c r="Y113" i="49"/>
  <c r="Y112" i="49"/>
  <c r="Y111" i="49"/>
  <c r="Y110" i="49"/>
  <c r="Y109" i="49"/>
  <c r="Y108" i="49"/>
  <c r="Y107" i="49"/>
  <c r="Y106" i="49"/>
  <c r="Y105" i="49"/>
  <c r="Y104" i="49"/>
  <c r="Y103" i="49"/>
  <c r="Y102" i="49"/>
  <c r="Y101" i="49"/>
  <c r="Y100" i="49"/>
  <c r="Y99" i="49"/>
  <c r="Y98" i="49"/>
  <c r="Y97" i="49"/>
  <c r="Y96" i="49"/>
  <c r="Y95" i="49"/>
  <c r="Y94" i="49"/>
  <c r="Y93" i="49"/>
  <c r="Y92" i="49"/>
  <c r="Y91" i="49"/>
  <c r="Y90" i="49"/>
  <c r="Y89" i="49"/>
  <c r="Y88" i="49"/>
  <c r="Y87" i="49"/>
  <c r="Y86" i="49"/>
  <c r="Y85" i="49"/>
  <c r="Y84" i="49"/>
  <c r="Y83" i="49"/>
  <c r="Y82" i="49"/>
  <c r="Y81" i="49"/>
  <c r="Y80" i="49"/>
  <c r="Y79" i="49"/>
  <c r="Y78" i="49"/>
  <c r="Y77" i="49"/>
  <c r="Y76" i="49"/>
  <c r="Y75" i="49"/>
  <c r="Y74" i="49"/>
  <c r="Y73" i="49"/>
  <c r="Y72" i="49"/>
  <c r="Y71" i="49"/>
  <c r="Y70" i="49"/>
  <c r="Y69" i="49"/>
  <c r="Y68" i="49"/>
  <c r="Y67" i="49"/>
  <c r="Y66" i="49"/>
  <c r="Y65" i="49"/>
  <c r="Y64" i="49"/>
  <c r="Y63" i="49"/>
  <c r="Y62" i="49"/>
  <c r="Y61" i="49"/>
  <c r="Y60" i="49"/>
  <c r="Y59" i="49"/>
  <c r="Y58" i="49"/>
  <c r="Y57" i="49"/>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Y17" i="49"/>
  <c r="Y16" i="49"/>
  <c r="Y15" i="49"/>
  <c r="Y14" i="49"/>
  <c r="Y13" i="49"/>
  <c r="Y12" i="49"/>
  <c r="B3" i="49"/>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1" i="49"/>
  <c r="F39" i="48" l="1"/>
  <c r="E39" i="48"/>
  <c r="D39" i="48"/>
  <c r="B3" i="48" l="1"/>
  <c r="B1" i="48"/>
  <c r="C71" i="48"/>
  <c r="C38" i="48"/>
  <c r="I39" i="48"/>
  <c r="H39" i="48"/>
  <c r="G39" i="48"/>
  <c r="C36" i="48"/>
  <c r="C35" i="48"/>
  <c r="C39" i="48" l="1"/>
  <c r="C37" i="48"/>
  <c r="B1" i="47" l="1"/>
  <c r="B1" i="39"/>
  <c r="B1" i="38"/>
  <c r="B1" i="37"/>
  <c r="B1" i="36"/>
  <c r="B1" i="35"/>
  <c r="B3" i="47"/>
  <c r="DM117" i="47"/>
  <c r="F117" i="47"/>
  <c r="DM116" i="47"/>
  <c r="DM115" i="47"/>
  <c r="DM114" i="47"/>
  <c r="F114" i="47"/>
  <c r="DM113" i="47"/>
  <c r="DM112" i="47"/>
  <c r="DM111" i="47"/>
  <c r="DM110" i="47"/>
  <c r="DM109" i="47"/>
  <c r="DM108" i="47"/>
  <c r="DM107" i="47"/>
  <c r="DM106" i="47"/>
  <c r="DM105" i="47"/>
  <c r="DL105" i="47"/>
  <c r="DK105" i="47"/>
  <c r="DM104" i="47"/>
  <c r="F104" i="47"/>
  <c r="DM100" i="47"/>
  <c r="DM97" i="47"/>
  <c r="DM96" i="47"/>
  <c r="DM92" i="47"/>
  <c r="DK92" i="47"/>
  <c r="DM91" i="47"/>
  <c r="DK91" i="47"/>
  <c r="DM90" i="47"/>
  <c r="DM89" i="47"/>
  <c r="DM88" i="47"/>
  <c r="G88" i="47"/>
  <c r="DM87" i="47"/>
  <c r="DK87" i="47"/>
  <c r="DM86" i="47"/>
  <c r="G86" i="47"/>
  <c r="DM85" i="47"/>
  <c r="DK85" i="47"/>
  <c r="DM84" i="47"/>
  <c r="DM83" i="47"/>
  <c r="DK83" i="47"/>
  <c r="DM82" i="47"/>
  <c r="DK82" i="47"/>
  <c r="DM81" i="47"/>
  <c r="DK81" i="47"/>
  <c r="DM80" i="47"/>
  <c r="DK80" i="47"/>
  <c r="DM79" i="47"/>
  <c r="DK79" i="47"/>
  <c r="DM78" i="47"/>
  <c r="DK78" i="47"/>
  <c r="DM74" i="47"/>
  <c r="DM73" i="47"/>
  <c r="DM72" i="47"/>
  <c r="DM71" i="47"/>
  <c r="DM70" i="47"/>
  <c r="DM69" i="47"/>
  <c r="DM68" i="47"/>
  <c r="DM67" i="47"/>
  <c r="DM66" i="47"/>
  <c r="DM65" i="47"/>
  <c r="DM64" i="47"/>
  <c r="DM63" i="47"/>
  <c r="DM62" i="47"/>
  <c r="DM61" i="47"/>
  <c r="DM60" i="47"/>
  <c r="DM59" i="47"/>
  <c r="DM58" i="47"/>
  <c r="DM55" i="47"/>
  <c r="DL55" i="47"/>
  <c r="DM54" i="47"/>
  <c r="DM50" i="47"/>
  <c r="DM49" i="47"/>
  <c r="DM48" i="47"/>
  <c r="DM47" i="47"/>
  <c r="DM46" i="47"/>
  <c r="DM42" i="47"/>
  <c r="DM41" i="47"/>
  <c r="G41" i="47"/>
  <c r="DM40" i="47"/>
  <c r="DM39" i="47"/>
  <c r="DM35" i="47"/>
  <c r="DM34" i="47"/>
  <c r="DM33" i="47"/>
  <c r="DM32" i="47"/>
  <c r="DM28" i="47"/>
  <c r="DM27" i="47"/>
  <c r="DM26" i="47"/>
  <c r="DM25" i="47"/>
  <c r="DM24" i="47"/>
  <c r="DM23" i="47"/>
  <c r="DM22" i="47"/>
  <c r="DM21" i="47"/>
  <c r="DM20" i="47"/>
  <c r="DM19" i="47"/>
  <c r="DM18" i="47"/>
  <c r="DM17" i="47"/>
  <c r="DM16" i="47"/>
  <c r="DM15" i="47"/>
  <c r="DM14" i="47"/>
  <c r="DM13" i="47"/>
  <c r="F21" i="45" l="1"/>
  <c r="F18" i="45"/>
  <c r="B3" i="45"/>
  <c r="B1" i="45"/>
  <c r="G24" i="5" l="1"/>
  <c r="G23" i="5"/>
  <c r="E1845" i="9"/>
  <c r="C19" i="37"/>
  <c r="C18" i="37"/>
  <c r="C17" i="37"/>
  <c r="C16" i="37"/>
  <c r="C15" i="37"/>
  <c r="C14" i="37"/>
  <c r="C13" i="37"/>
  <c r="C12" i="37"/>
  <c r="C11" i="37"/>
  <c r="C10" i="37"/>
  <c r="B3" i="39"/>
  <c r="C11" i="39" s="1"/>
  <c r="B3" i="38"/>
  <c r="B3" i="37"/>
  <c r="B3" i="36"/>
  <c r="B3" i="35"/>
  <c r="B3" i="33"/>
  <c r="F25" i="5"/>
  <c r="E25" i="5"/>
  <c r="D25" i="5"/>
  <c r="C25" i="5"/>
  <c r="H66" i="33"/>
  <c r="H70" i="33" s="1"/>
  <c r="H49" i="33"/>
  <c r="B1" i="33"/>
  <c r="B3" i="25"/>
  <c r="B1" i="25"/>
  <c r="H48" i="25"/>
  <c r="B3" i="8"/>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 i="9"/>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3" i="11"/>
  <c r="B3" i="6"/>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C13" i="9" s="1"/>
  <c r="C10" i="9" s="1"/>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B1" i="6"/>
  <c r="C13" i="6"/>
  <c r="B1" i="9"/>
  <c r="B3" i="5"/>
  <c r="B1" i="8"/>
  <c r="B1" i="5"/>
  <c r="B1" i="11"/>
  <c r="H8" i="33"/>
  <c r="H26" i="33"/>
  <c r="G25" i="5"/>
  <c r="C12" i="9"/>
  <c r="Y27" i="8" l="1"/>
  <c r="Y43" i="8"/>
  <c r="Y59" i="8"/>
  <c r="Y75" i="8"/>
  <c r="Y91" i="8"/>
  <c r="Y107" i="8"/>
  <c r="Y123" i="8"/>
  <c r="Y139" i="8"/>
  <c r="Y155" i="8"/>
  <c r="Y171" i="8"/>
  <c r="Y187" i="8"/>
  <c r="Y203" i="8"/>
  <c r="Y219" i="8"/>
  <c r="Y235" i="8"/>
  <c r="Y251" i="8"/>
  <c r="Y267" i="8"/>
  <c r="Y363" i="8"/>
  <c r="Y347" i="8"/>
  <c r="Y331" i="8"/>
  <c r="Y315" i="8"/>
  <c r="Y13" i="8"/>
  <c r="Y29" i="8"/>
  <c r="Y45" i="8"/>
  <c r="Y61" i="8"/>
  <c r="Y77" i="8"/>
  <c r="Y93" i="8"/>
  <c r="Y109" i="8"/>
  <c r="Y125" i="8"/>
  <c r="Y141" i="8"/>
  <c r="Y157" i="8"/>
  <c r="Y173" i="8"/>
  <c r="Y189" i="8"/>
  <c r="Y205" i="8"/>
  <c r="Y221" i="8"/>
  <c r="Y237" i="8"/>
  <c r="Y253" i="8"/>
  <c r="Y12" i="8"/>
  <c r="Y361" i="8"/>
  <c r="Y345" i="8"/>
  <c r="Y329" i="8"/>
  <c r="Y313" i="8"/>
  <c r="Y15" i="8"/>
  <c r="Y31" i="8"/>
  <c r="Y47" i="8"/>
  <c r="Y63" i="8"/>
  <c r="Y79" i="8"/>
  <c r="Y95" i="8"/>
  <c r="Y111" i="8"/>
  <c r="Y143" i="8"/>
  <c r="Y175" i="8"/>
  <c r="Y207" i="8"/>
  <c r="Y239" i="8"/>
  <c r="Y375" i="8"/>
  <c r="Y343" i="8"/>
  <c r="Y311" i="8"/>
  <c r="Y33" i="8"/>
  <c r="Y65" i="8"/>
  <c r="Y97" i="8"/>
  <c r="Y129" i="8"/>
  <c r="Y161" i="8"/>
  <c r="Y193" i="8"/>
  <c r="Y225" i="8"/>
  <c r="Y257" i="8"/>
  <c r="Y357" i="8"/>
  <c r="Y325" i="8"/>
  <c r="Y299" i="8"/>
  <c r="Y283" i="8"/>
  <c r="Y14" i="8"/>
  <c r="Y30" i="8"/>
  <c r="Y46" i="8"/>
  <c r="Y62" i="8"/>
  <c r="Y78" i="8"/>
  <c r="Y94" i="8"/>
  <c r="Y110" i="8"/>
  <c r="Y126" i="8"/>
  <c r="Y142" i="8"/>
  <c r="Y158" i="8"/>
  <c r="Y174" i="8"/>
  <c r="Y190" i="8"/>
  <c r="Y206" i="8"/>
  <c r="Y222" i="8"/>
  <c r="Y238" i="8"/>
  <c r="Y254" i="8"/>
  <c r="Y376" i="8"/>
  <c r="Y360" i="8"/>
  <c r="Y344" i="8"/>
  <c r="Y328" i="8"/>
  <c r="Y273" i="8"/>
  <c r="Y40" i="8"/>
  <c r="Y72" i="8"/>
  <c r="Y104" i="8"/>
  <c r="Y136" i="8"/>
  <c r="Y168" i="8"/>
  <c r="Y200" i="8"/>
  <c r="Y232" i="8"/>
  <c r="Y264" i="8"/>
  <c r="Y350" i="8"/>
  <c r="Y322" i="8"/>
  <c r="Y306" i="8"/>
  <c r="Y290" i="8"/>
  <c r="Y274" i="8"/>
  <c r="Y277" i="8"/>
  <c r="Y36" i="8"/>
  <c r="Y68" i="8"/>
  <c r="Y100" i="8"/>
  <c r="Y132" i="8"/>
  <c r="Y164" i="8"/>
  <c r="Y196" i="8"/>
  <c r="Y228" i="8"/>
  <c r="Y260" i="8"/>
  <c r="Y354" i="8"/>
  <c r="Y324" i="8"/>
  <c r="Y308" i="8"/>
  <c r="Y292" i="8"/>
  <c r="Y276" i="8"/>
  <c r="Y138" i="8"/>
  <c r="Y170" i="8"/>
  <c r="Y202" i="8"/>
  <c r="Y234" i="8"/>
  <c r="Y266" i="8"/>
  <c r="Y348" i="8"/>
  <c r="Y297" i="8"/>
  <c r="Y48" i="8"/>
  <c r="Y96" i="8"/>
  <c r="Y160" i="8"/>
  <c r="Y208" i="8"/>
  <c r="Y374" i="8"/>
  <c r="Y286" i="8"/>
  <c r="Y269" i="8"/>
  <c r="Y76" i="8"/>
  <c r="Y140" i="8"/>
  <c r="Y119" i="8"/>
  <c r="Y151" i="8"/>
  <c r="Y183" i="8"/>
  <c r="Y215" i="8"/>
  <c r="Y247" i="8"/>
  <c r="Y367" i="8"/>
  <c r="Y303" i="8"/>
  <c r="Y73" i="8"/>
  <c r="Y105" i="8"/>
  <c r="Y169" i="8"/>
  <c r="Y233" i="8"/>
  <c r="Y317" i="8"/>
  <c r="Y295" i="8"/>
  <c r="Y34" i="8"/>
  <c r="Y66" i="8"/>
  <c r="Y82" i="8"/>
  <c r="Y98" i="8"/>
  <c r="Y146" i="8"/>
  <c r="Y210" i="8"/>
  <c r="Y372" i="8"/>
  <c r="Y112" i="8"/>
  <c r="Y256" i="8"/>
  <c r="Y285" i="8"/>
  <c r="Y124" i="8"/>
  <c r="Y272" i="8"/>
  <c r="Y252" i="8"/>
  <c r="Y204" i="8"/>
  <c r="Y346" i="8"/>
  <c r="Y19" i="8"/>
  <c r="Y35" i="8"/>
  <c r="Y51" i="8"/>
  <c r="Y67" i="8"/>
  <c r="Y83" i="8"/>
  <c r="Y99" i="8"/>
  <c r="Y115" i="8"/>
  <c r="Y131" i="8"/>
  <c r="Y147" i="8"/>
  <c r="Y163" i="8"/>
  <c r="Y179" i="8"/>
  <c r="Y195" i="8"/>
  <c r="Y211" i="8"/>
  <c r="Y227" i="8"/>
  <c r="Y243" i="8"/>
  <c r="Y259" i="8"/>
  <c r="Y371" i="8"/>
  <c r="Y355" i="8"/>
  <c r="Y339" i="8"/>
  <c r="Y323" i="8"/>
  <c r="Y307" i="8"/>
  <c r="Y21" i="8"/>
  <c r="Y37" i="8"/>
  <c r="Y53" i="8"/>
  <c r="Y69" i="8"/>
  <c r="Y85" i="8"/>
  <c r="Y101" i="8"/>
  <c r="Y117" i="8"/>
  <c r="Y133" i="8"/>
  <c r="Y149" i="8"/>
  <c r="Y165" i="8"/>
  <c r="Y181" i="8"/>
  <c r="Y197" i="8"/>
  <c r="Y213" i="8"/>
  <c r="Y229" i="8"/>
  <c r="Y245" i="8"/>
  <c r="Y261" i="8"/>
  <c r="Y369" i="8"/>
  <c r="Y353" i="8"/>
  <c r="Y337" i="8"/>
  <c r="Y321" i="8"/>
  <c r="Y305" i="8"/>
  <c r="Y23" i="8"/>
  <c r="Y39" i="8"/>
  <c r="Y55" i="8"/>
  <c r="Y71" i="8"/>
  <c r="Y87" i="8"/>
  <c r="Y103" i="8"/>
  <c r="Y127" i="8"/>
  <c r="Y159" i="8"/>
  <c r="Y191" i="8"/>
  <c r="Y223" i="8"/>
  <c r="Y255" i="8"/>
  <c r="Y359" i="8"/>
  <c r="Y327" i="8"/>
  <c r="Y17" i="8"/>
  <c r="Y49" i="8"/>
  <c r="Y81" i="8"/>
  <c r="Y113" i="8"/>
  <c r="Y145" i="8"/>
  <c r="Y177" i="8"/>
  <c r="Y209" i="8"/>
  <c r="Y241" i="8"/>
  <c r="Y373" i="8"/>
  <c r="Y341" i="8"/>
  <c r="Y309" i="8"/>
  <c r="Y291" i="8"/>
  <c r="Y275" i="8"/>
  <c r="Y22" i="8"/>
  <c r="Y38" i="8"/>
  <c r="Y54" i="8"/>
  <c r="Y70" i="8"/>
  <c r="Y86" i="8"/>
  <c r="Y102" i="8"/>
  <c r="Y118" i="8"/>
  <c r="Y134" i="8"/>
  <c r="Y150" i="8"/>
  <c r="Y166" i="8"/>
  <c r="Y182" i="8"/>
  <c r="Y198" i="8"/>
  <c r="Y214" i="8"/>
  <c r="Y230" i="8"/>
  <c r="Y246" i="8"/>
  <c r="Y262" i="8"/>
  <c r="Y368" i="8"/>
  <c r="Y352" i="8"/>
  <c r="Y336" i="8"/>
  <c r="Y289" i="8"/>
  <c r="Y24" i="8"/>
  <c r="Y56" i="8"/>
  <c r="Y88" i="8"/>
  <c r="Y120" i="8"/>
  <c r="Y152" i="8"/>
  <c r="Y184" i="8"/>
  <c r="Y216" i="8"/>
  <c r="Y248" i="8"/>
  <c r="Y366" i="8"/>
  <c r="Y334" i="8"/>
  <c r="Y314" i="8"/>
  <c r="Y298" i="8"/>
  <c r="Y282" i="8"/>
  <c r="Y293" i="8"/>
  <c r="Y20" i="8"/>
  <c r="Y52" i="8"/>
  <c r="Y84" i="8"/>
  <c r="Y116" i="8"/>
  <c r="Y148" i="8"/>
  <c r="Y180" i="8"/>
  <c r="Y212" i="8"/>
  <c r="Y244" i="8"/>
  <c r="Y370" i="8"/>
  <c r="Y338" i="8"/>
  <c r="Y316" i="8"/>
  <c r="Y300" i="8"/>
  <c r="Y284" i="8"/>
  <c r="Y106" i="8"/>
  <c r="Y154" i="8"/>
  <c r="Y186" i="8"/>
  <c r="Y218" i="8"/>
  <c r="Y250" i="8"/>
  <c r="Y364" i="8"/>
  <c r="Y332" i="8"/>
  <c r="Y16" i="8"/>
  <c r="Y80" i="8"/>
  <c r="Y128" i="8"/>
  <c r="Y192" i="8"/>
  <c r="Y240" i="8"/>
  <c r="Y342" i="8"/>
  <c r="Y302" i="8"/>
  <c r="Y270" i="8"/>
  <c r="Y44" i="8"/>
  <c r="Y108" i="8"/>
  <c r="Y172" i="8"/>
  <c r="Y135" i="8"/>
  <c r="Y167" i="8"/>
  <c r="Y199" i="8"/>
  <c r="Y231" i="8"/>
  <c r="Y263" i="8"/>
  <c r="Y351" i="8"/>
  <c r="Y319" i="8"/>
  <c r="Y25" i="8"/>
  <c r="Y57" i="8"/>
  <c r="Y89" i="8"/>
  <c r="Y121" i="8"/>
  <c r="Y153" i="8"/>
  <c r="Y185" i="8"/>
  <c r="Y217" i="8"/>
  <c r="Y249" i="8"/>
  <c r="Y365" i="8"/>
  <c r="Y333" i="8"/>
  <c r="Y301" i="8"/>
  <c r="Y287" i="8"/>
  <c r="Y271" i="8"/>
  <c r="Y26" i="8"/>
  <c r="Y42" i="8"/>
  <c r="Y58" i="8"/>
  <c r="Y74" i="8"/>
  <c r="Y90" i="8"/>
  <c r="Y114" i="8"/>
  <c r="Y130" i="8"/>
  <c r="Y162" i="8"/>
  <c r="Y194" i="8"/>
  <c r="Y226" i="8"/>
  <c r="Y258" i="8"/>
  <c r="Y356" i="8"/>
  <c r="Y281" i="8"/>
  <c r="Y64" i="8"/>
  <c r="Y144" i="8"/>
  <c r="Y224" i="8"/>
  <c r="Y358" i="8"/>
  <c r="Y310" i="8"/>
  <c r="Y278" i="8"/>
  <c r="Y28" i="8"/>
  <c r="Y92" i="8"/>
  <c r="Y156" i="8"/>
  <c r="Y236" i="8"/>
  <c r="Y220" i="8"/>
  <c r="Y362" i="8"/>
  <c r="Y312" i="8"/>
  <c r="Y280" i="8"/>
  <c r="Y268" i="8"/>
  <c r="Y320" i="8"/>
  <c r="Y288" i="8"/>
  <c r="Y318" i="8"/>
  <c r="Y335" i="8"/>
  <c r="Y41" i="8"/>
  <c r="Y137" i="8"/>
  <c r="Y201" i="8"/>
  <c r="Y265" i="8"/>
  <c r="Y349" i="8"/>
  <c r="Y279" i="8"/>
  <c r="Y18" i="8"/>
  <c r="Y50" i="8"/>
  <c r="Y122" i="8"/>
  <c r="Y178" i="8"/>
  <c r="Y242" i="8"/>
  <c r="Y340" i="8"/>
  <c r="Y32" i="8"/>
  <c r="Y176" i="8"/>
  <c r="Y326" i="8"/>
  <c r="Y294" i="8"/>
  <c r="Y60" i="8"/>
  <c r="Y188" i="8"/>
  <c r="Y330" i="8"/>
  <c r="Y296" i="8"/>
  <c r="Y304" i="8"/>
</calcChain>
</file>

<file path=xl/comments1.xml><?xml version="1.0" encoding="utf-8"?>
<comments xmlns="http://schemas.openxmlformats.org/spreadsheetml/2006/main">
  <authors>
    <author>David Pennington</author>
  </authors>
  <commentList>
    <comment ref="CJ84" authorId="0">
      <text>
        <r>
          <rPr>
            <b/>
            <sz val="9"/>
            <color indexed="81"/>
            <rFont val="Tahoma"/>
            <family val="2"/>
          </rPr>
          <t>David Pennington:</t>
        </r>
        <r>
          <rPr>
            <sz val="9"/>
            <color indexed="81"/>
            <rFont val="Tahoma"/>
            <family val="2"/>
          </rPr>
          <t xml:space="preserve">
RE - 18
</t>
        </r>
      </text>
    </comment>
    <comment ref="CK84" authorId="0">
      <text>
        <r>
          <rPr>
            <b/>
            <sz val="9"/>
            <color indexed="81"/>
            <rFont val="Tahoma"/>
            <family val="2"/>
          </rPr>
          <t>David Pennington:</t>
        </r>
        <r>
          <rPr>
            <sz val="9"/>
            <color indexed="81"/>
            <rFont val="Tahoma"/>
            <family val="2"/>
          </rPr>
          <t xml:space="preserve">
RE - 4
</t>
        </r>
      </text>
    </comment>
    <comment ref="CL84" authorId="0">
      <text>
        <r>
          <rPr>
            <b/>
            <sz val="9"/>
            <color indexed="81"/>
            <rFont val="Tahoma"/>
            <family val="2"/>
          </rPr>
          <t>David Pennington:</t>
        </r>
        <r>
          <rPr>
            <sz val="9"/>
            <color indexed="81"/>
            <rFont val="Tahoma"/>
            <family val="2"/>
          </rPr>
          <t xml:space="preserve">
RE - 18
CB - 3
</t>
        </r>
      </text>
    </comment>
  </commentList>
</comments>
</file>

<file path=xl/sharedStrings.xml><?xml version="1.0" encoding="utf-8"?>
<sst xmlns="http://schemas.openxmlformats.org/spreadsheetml/2006/main" count="49199" uniqueCount="10088">
  <si>
    <t>Distribution Network Service Provider</t>
  </si>
  <si>
    <t>Annual reporting template</t>
  </si>
  <si>
    <t xml:space="preserve">This template is to be used by a DNSP to fulfil its annual reporting obligations to the AER. </t>
  </si>
  <si>
    <t>Colour coding of input sheets:</t>
  </si>
  <si>
    <t>Dark blue = AER instructions/headings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</si>
  <si>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</si>
  <si>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</si>
  <si>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</si>
  <si>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</si>
  <si>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DNSP - trading name:</t>
  </si>
  <si>
    <t xml:space="preserve">DNSP - Australian business number: </t>
  </si>
  <si>
    <t>Reporting year:</t>
  </si>
  <si>
    <t>Business address</t>
  </si>
  <si>
    <t>Address</t>
  </si>
  <si>
    <t>Suburb</t>
  </si>
  <si>
    <t>State</t>
  </si>
  <si>
    <t>Postcode</t>
  </si>
  <si>
    <t>Postal address</t>
  </si>
  <si>
    <t>Contact name/s</t>
  </si>
  <si>
    <t>Contact phone/s</t>
  </si>
  <si>
    <t>Contact email address/s</t>
  </si>
  <si>
    <t>STPIS Data Reporting</t>
  </si>
  <si>
    <t>Reliability</t>
  </si>
  <si>
    <t>CBD</t>
  </si>
  <si>
    <t>Urban</t>
  </si>
  <si>
    <t>Rural short</t>
  </si>
  <si>
    <t>Rural long</t>
  </si>
  <si>
    <t>Whole network</t>
  </si>
  <si>
    <t>Customer service</t>
  </si>
  <si>
    <t>Telephone answering</t>
  </si>
  <si>
    <t>Total number of calls</t>
  </si>
  <si>
    <t>Number of calls answered within 30 seconds</t>
  </si>
  <si>
    <t>Percentage of calls answered within 30 seconds</t>
  </si>
  <si>
    <r>
      <t xml:space="preserve">Note: </t>
    </r>
    <r>
      <rPr>
        <sz val="10"/>
        <rFont val="Arial"/>
        <family val="2"/>
      </rPr>
      <t>this is for newly energised properties only</t>
    </r>
  </si>
  <si>
    <t>New connections</t>
  </si>
  <si>
    <t>Number of new connections</t>
  </si>
  <si>
    <t>Number of new connections not provided on or before the agreed date</t>
  </si>
  <si>
    <t xml:space="preserve">Percentage of new connections not provided on or before the agreed date </t>
  </si>
  <si>
    <t>Streetlight repair</t>
  </si>
  <si>
    <t>Total number of streetlights</t>
  </si>
  <si>
    <t>Total number of streetlight faults</t>
  </si>
  <si>
    <t>Total number of streetlight faults reported by person who is the occupier of an immediately neighbouring residence or is the proprietor of an immediately neigbouring business</t>
  </si>
  <si>
    <t>Faulty streetlights not repaired within 5 days of fault report or agreed date</t>
  </si>
  <si>
    <t>Percentage of faulty streetlights not repaired within 5 days of fault report or agreed date</t>
  </si>
  <si>
    <t>Response to written enquiries</t>
  </si>
  <si>
    <t>Number of written enquiries</t>
  </si>
  <si>
    <t>Connections made</t>
  </si>
  <si>
    <t xml:space="preserve">STPIS Data Reporting </t>
  </si>
  <si>
    <t>Date</t>
  </si>
  <si>
    <t xml:space="preserve">MED </t>
  </si>
  <si>
    <t>MED Threshold</t>
  </si>
  <si>
    <t>Alpha - average of Ln(Saidi)</t>
  </si>
  <si>
    <t>X Beta from the mean</t>
  </si>
  <si>
    <t>Ln (SAIDI)</t>
  </si>
  <si>
    <t>Feeder ID / name</t>
  </si>
  <si>
    <t>Exclusions</t>
  </si>
  <si>
    <t xml:space="preserve"> </t>
  </si>
  <si>
    <t>Table of contents</t>
  </si>
  <si>
    <t>1. Service Target Performance Incentive Scheme</t>
  </si>
  <si>
    <t>2. Demand</t>
  </si>
  <si>
    <t>4. General Information</t>
  </si>
  <si>
    <t>Total</t>
  </si>
  <si>
    <t>5. Outages</t>
  </si>
  <si>
    <r>
      <t>Note:</t>
    </r>
    <r>
      <rPr>
        <sz val="10"/>
        <rFont val="Arial"/>
        <family val="2"/>
      </rPr>
      <t xml:space="preserve"> this does not include Saturdays, Sundays and Public holidays</t>
    </r>
  </si>
  <si>
    <t>Unplanned SAIDI</t>
  </si>
  <si>
    <t>Unplanned SAIFI</t>
  </si>
  <si>
    <t>Table 1: SAIDI</t>
  </si>
  <si>
    <t>Table 2: SAIFI</t>
  </si>
  <si>
    <t>Table 1:  Telephone answering</t>
  </si>
  <si>
    <t>Table 2:   New connections</t>
  </si>
  <si>
    <t>Table 3:  Streetlight repair</t>
  </si>
  <si>
    <t>Table 1: MED threshold</t>
  </si>
  <si>
    <t>Table 2: MED calculation</t>
  </si>
  <si>
    <t>MED threshold (timed) year ending 30 June</t>
  </si>
  <si>
    <t>Table 1: Exclusions</t>
  </si>
  <si>
    <t>Feeder classification</t>
  </si>
  <si>
    <t>Beta-standard deviation of Ln(SAIDI)</t>
  </si>
  <si>
    <t>Daily Performance</t>
  </si>
  <si>
    <t>Energex</t>
  </si>
  <si>
    <t>Table 4  Response to written enquiries</t>
  </si>
  <si>
    <t>Number of written enquiries not responded to in 5 days</t>
  </si>
  <si>
    <t>Percentage of written enquiries not responded to in 5 days</t>
  </si>
  <si>
    <t>3. Quality of service and customer service</t>
  </si>
  <si>
    <t>6. Weighted average cost of debt</t>
  </si>
  <si>
    <t>STPIS Data Reporting - AER Definitions</t>
  </si>
  <si>
    <t>Guaranteed Service Level</t>
  </si>
  <si>
    <t>Did the AER's GSL Scheme apply at any time during the regulatory year?</t>
  </si>
  <si>
    <t>No</t>
  </si>
  <si>
    <r>
      <t xml:space="preserve">If the AER's GSL scheme applied at any time during the regulatory year, table 1 must be completed. </t>
    </r>
    <r>
      <rPr>
        <b/>
        <sz val="10"/>
        <rFont val="Arial"/>
        <family val="2"/>
      </rPr>
      <t>Do not complete</t>
    </r>
    <r>
      <rPr>
        <sz val="10"/>
        <rFont val="Arial"/>
        <family val="2"/>
      </rPr>
      <t xml:space="preserve"> table 1 if the AER's GSL scheme did not apply during the regulatory year.</t>
    </r>
  </si>
  <si>
    <t>Table 1: Guaranteed service levels - AER GSL scheme</t>
  </si>
  <si>
    <t>Reliability of supply</t>
  </si>
  <si>
    <t>Frequency of interruptions CBD feeders – 9 interruptions</t>
  </si>
  <si>
    <t>Low reliability payments - 9 interruptions - ($)</t>
  </si>
  <si>
    <t>Frequency of interruptions Urban feeders – 9 interruptions</t>
  </si>
  <si>
    <t>Frequency of interruptions Rural (short and long) feeders – 15 interruptions</t>
  </si>
  <si>
    <t>Low reliability payments - 15 interruptions - ($)</t>
  </si>
  <si>
    <t>Duration of interruptions CBD feeders – 12 hours</t>
  </si>
  <si>
    <t>Low reliability payments - 12 hours - ($)</t>
  </si>
  <si>
    <t>Duration of interruptions urban feeders – 12 hours</t>
  </si>
  <si>
    <t>Duration of interruptions Rural (short and long) feeders – 18 hours</t>
  </si>
  <si>
    <t>Low reliability payments - 18 hours - ($)</t>
  </si>
  <si>
    <t>Total duration of interruptions Level 1 – 20 hours</t>
  </si>
  <si>
    <t>Low reliability payments - 20 hours - ($)</t>
  </si>
  <si>
    <t>Total duration of interruptions Level 2 – 30 hours</t>
  </si>
  <si>
    <t>Low reliability payments - 30 hours - ($)</t>
  </si>
  <si>
    <t>Total duration of interruptions Level 3 – 60 hours</t>
  </si>
  <si>
    <t>Low reliability payments - 60 hours - ($)</t>
  </si>
  <si>
    <t>Street lights</t>
  </si>
  <si>
    <t>Streetlight repair 5 days - GSL payments - number</t>
  </si>
  <si>
    <t>Street lights - GSL payments - ($)</t>
  </si>
  <si>
    <t xml:space="preserve">New connections </t>
  </si>
  <si>
    <t>Connection not made on or before the day agreed - number</t>
  </si>
  <si>
    <t>Connection not made on or before the day agreed - ($)</t>
  </si>
  <si>
    <t>Connections - GSL payments - 1-6 day delay - number</t>
  </si>
  <si>
    <t>Connections - GSL payments - 1-6 day delay - ($)</t>
  </si>
  <si>
    <t>Connections - GSL payments - 7+ day delay - number</t>
  </si>
  <si>
    <t>Connections - GSL payments - 7+ day delay - ($)</t>
  </si>
  <si>
    <t>Planned interruptions</t>
  </si>
  <si>
    <t>Notice of planned interruptions -  4 days not given - number</t>
  </si>
  <si>
    <t>Notice of planned interruptions -  4 days not given - ($)</t>
  </si>
  <si>
    <t>Total GSL payments payable under the AER's GSL scheme ($)</t>
  </si>
  <si>
    <t>Table 1: Daily performance data (Unplanned SAIDI, Unplanned SAIFI)</t>
  </si>
  <si>
    <t>Network SAIDI all events total</t>
  </si>
  <si>
    <t>Network SAIDI all events after removing excluded events</t>
  </si>
  <si>
    <t>CBD SAIDI all events total</t>
  </si>
  <si>
    <t>CBD SAIDI all events after removing excluded events</t>
  </si>
  <si>
    <t>Urban SAIDI all events total</t>
  </si>
  <si>
    <t>Urban SAIDI all events after removing excluded events</t>
  </si>
  <si>
    <t>Long rural SAIDI all events total</t>
  </si>
  <si>
    <t>Long rural all events after removing excluded events</t>
  </si>
  <si>
    <t>Short rural SAIDI all events total</t>
  </si>
  <si>
    <t>Short rural SAIDI all events after removing excluded events</t>
  </si>
  <si>
    <t>Network SAIFI all events total</t>
  </si>
  <si>
    <t>Network SAIFI all events after removing excluded events</t>
  </si>
  <si>
    <t>CBD SAIFI all events total</t>
  </si>
  <si>
    <t>CBD SAIFI all events after removing excluded events</t>
  </si>
  <si>
    <t>Urban SAIFI all events total</t>
  </si>
  <si>
    <t>Urban SAIFI all events after removing excluded events</t>
  </si>
  <si>
    <t>Long rural SAIFI all events total</t>
  </si>
  <si>
    <t>Long rural SAIFI all events after removing excluded events</t>
  </si>
  <si>
    <t>Short rural SAIFI all events total</t>
  </si>
  <si>
    <t>Short Rural SAIFI all events after removing excluded events</t>
  </si>
  <si>
    <t>Total - after removing excluded events</t>
  </si>
  <si>
    <t>Total number of calls (after removing excluded events)</t>
  </si>
  <si>
    <t>Total number of calls answered in 30 seconds (after removing excluded events)</t>
  </si>
  <si>
    <t>Cause of event</t>
  </si>
  <si>
    <t>Weather</t>
  </si>
  <si>
    <t>Equipment failure</t>
  </si>
  <si>
    <t>Operational error</t>
  </si>
  <si>
    <t>Vegetation</t>
  </si>
  <si>
    <t>Animals</t>
  </si>
  <si>
    <t>Third party impacts</t>
  </si>
  <si>
    <t>Transmission failure</t>
  </si>
  <si>
    <t>Load shedding</t>
  </si>
  <si>
    <t>Inter-distributor connection failure</t>
  </si>
  <si>
    <t>Other</t>
  </si>
  <si>
    <t xml:space="preserve">Nework data - outages </t>
  </si>
  <si>
    <t>The information in templates 5a,b,c,d is used to monitor network performance and service outcomes for network customers. It will inform the AER's review of service improvement expenditure in future regulatory periods.</t>
  </si>
  <si>
    <t xml:space="preserve">Table 1: Unplanned Outages </t>
  </si>
  <si>
    <t>Number of customers interrupted</t>
  </si>
  <si>
    <t>Unplanned SAIDI impact</t>
  </si>
  <si>
    <t>Unplanned SAIFI impact</t>
  </si>
  <si>
    <t xml:space="preserve">Table 2: Planned Outages </t>
  </si>
  <si>
    <t>Reason for planned outage</t>
  </si>
  <si>
    <t>Planned SAIDI impact</t>
  </si>
  <si>
    <t>Planned SAIFI impact</t>
  </si>
  <si>
    <t>Network data - Feeder Reliability</t>
  </si>
  <si>
    <t>Table 1: Annual Feeder Reliability Data</t>
  </si>
  <si>
    <t>Geographical description of feeder</t>
  </si>
  <si>
    <t>Length of distribution lines - high voltage - overhead</t>
  </si>
  <si>
    <t>Length of distribution lines - high voltage - underground</t>
  </si>
  <si>
    <t>Maximum demand (MW)</t>
  </si>
  <si>
    <t>Energy not supplied (unplanned)
(MWh)</t>
  </si>
  <si>
    <t>Energy not supplied (planned)
(MWh)</t>
  </si>
  <si>
    <t>Number of unplanned outages</t>
  </si>
  <si>
    <t>Number of planned outages</t>
  </si>
  <si>
    <t>Planned interruptions
(SAIFI)</t>
  </si>
  <si>
    <t>Table 1: Causes of unplanned sustained outages</t>
  </si>
  <si>
    <t>Cause of outage</t>
  </si>
  <si>
    <t>Number of outages</t>
  </si>
  <si>
    <t>Planned Outages</t>
  </si>
  <si>
    <t>Table 1: Planned outages</t>
  </si>
  <si>
    <t>Network categorisation</t>
  </si>
  <si>
    <t>Planned outages</t>
  </si>
  <si>
    <t>Demand</t>
  </si>
  <si>
    <r>
      <t xml:space="preserve">Note: </t>
    </r>
    <r>
      <rPr>
        <sz val="10"/>
        <rFont val="Arial"/>
        <family val="2"/>
      </rPr>
      <t>a) Forecasts should be the demand forecasts for the relevant regulatory year that were made at the time of the regulatory proposal</t>
    </r>
  </si>
  <si>
    <t xml:space="preserve">          b) t+1 forecasts should be the latest updates to the demand forecasts for the regulatory year t+1. </t>
  </si>
  <si>
    <t xml:space="preserve">          c) The PoE level only applies to the forecasts</t>
  </si>
  <si>
    <t>Table 1:  Maximum coincident demand at the network level</t>
  </si>
  <si>
    <t>Network coincident maximum demand</t>
  </si>
  <si>
    <t>Forecast</t>
  </si>
  <si>
    <t>Actual - raw</t>
  </si>
  <si>
    <t>Actual - weather normalised</t>
  </si>
  <si>
    <t>Variation %</t>
  </si>
  <si>
    <t>t+1 forecast</t>
  </si>
  <si>
    <t>90% PoE level</t>
  </si>
  <si>
    <t>Network coincident maximum demand (MW)</t>
  </si>
  <si>
    <t>Network coincident maximum demand (MVA)</t>
  </si>
  <si>
    <t>50% PoE level</t>
  </si>
  <si>
    <t>10% PoE level</t>
  </si>
  <si>
    <t>Summer and winter maximum demand - ZS</t>
  </si>
  <si>
    <t>Nameplate rating (MVA)</t>
  </si>
  <si>
    <t>POE level = 50%</t>
  </si>
  <si>
    <t>Location</t>
  </si>
  <si>
    <t>MW</t>
  </si>
  <si>
    <t>MVA</t>
  </si>
  <si>
    <t>MVAr</t>
  </si>
  <si>
    <t>PF</t>
  </si>
  <si>
    <t xml:space="preserve">Customer Service </t>
  </si>
  <si>
    <t>Table 1: Quality of supply</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</si>
  <si>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</si>
  <si>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</si>
  <si>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</si>
  <si>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</si>
  <si>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</si>
  <si>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</si>
  <si>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</si>
  <si>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</si>
  <si>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</si>
  <si>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</si>
  <si>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</si>
  <si>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</si>
  <si>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</si>
  <si>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</si>
  <si>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Customers - quality of supply improvement</t>
  </si>
  <si>
    <t>Table 2: Complaints - technical quality of supply</t>
  </si>
  <si>
    <t>Complaints - technical quality of supply - number</t>
  </si>
  <si>
    <t>Complaints by category (%)</t>
  </si>
  <si>
    <t>Low voltage supply</t>
  </si>
  <si>
    <t>Voltage dips</t>
  </si>
  <si>
    <t>Voltage swell</t>
  </si>
  <si>
    <t>Voltage spike (impulsive transient)</t>
  </si>
  <si>
    <t>Waveform distortion</t>
  </si>
  <si>
    <t>TV or radio interference</t>
  </si>
  <si>
    <t>Noise from appliances</t>
  </si>
  <si>
    <t>Solar related</t>
  </si>
  <si>
    <t>Complaints by Likely Cause (%)</t>
  </si>
  <si>
    <t>Network equipment faulty</t>
  </si>
  <si>
    <t>Network interference by NSP equipment</t>
  </si>
  <si>
    <t>Network interference by another customer</t>
  </si>
  <si>
    <t>Network limitation</t>
  </si>
  <si>
    <t>Customer internal problem</t>
  </si>
  <si>
    <t>No problem identified</t>
  </si>
  <si>
    <t>Environmental</t>
  </si>
  <si>
    <t>Table 3: Customer service</t>
  </si>
  <si>
    <t>Timely provision of services</t>
  </si>
  <si>
    <t>Connections not made on agreed date</t>
  </si>
  <si>
    <t>Timely repair of faulty streetlights</t>
  </si>
  <si>
    <t>Streetlights - average monthly number "out"</t>
  </si>
  <si>
    <t>Streetlights - not repaired by "fix by" date</t>
  </si>
  <si>
    <t>Streetlights - average number of days to repair</t>
  </si>
  <si>
    <t>Total streetlights</t>
  </si>
  <si>
    <t>Call Centre Performance (number, unless stated)</t>
  </si>
  <si>
    <t>Calls to call centre fault line</t>
  </si>
  <si>
    <t>Calls to fault line not answered within 30 seconds</t>
  </si>
  <si>
    <t>Calls to fault line - average waiting time before call answered</t>
  </si>
  <si>
    <t>Calls abandoned - percentage</t>
  </si>
  <si>
    <t>Call centre - number of overload events</t>
  </si>
  <si>
    <t>Customer complaints (number)</t>
  </si>
  <si>
    <t>Complaint - reliability of supply</t>
  </si>
  <si>
    <t>Complaint - technical quality of supply</t>
  </si>
  <si>
    <t>Complaint - administrative process or customer service</t>
  </si>
  <si>
    <t>Complaint - connection or augmentation</t>
  </si>
  <si>
    <t>Complaint - other</t>
  </si>
  <si>
    <t>Total complaints</t>
  </si>
  <si>
    <t>General information</t>
  </si>
  <si>
    <t>Table 1: Metered supply points</t>
  </si>
  <si>
    <t>Total no.</t>
  </si>
  <si>
    <t>By type of customer</t>
  </si>
  <si>
    <t>By supply voltage</t>
  </si>
  <si>
    <t>Number of metered supply points</t>
  </si>
  <si>
    <t>Domestic</t>
  </si>
  <si>
    <t>Non-domestic</t>
  </si>
  <si>
    <t>Subtransmission</t>
  </si>
  <si>
    <t>HV</t>
  </si>
  <si>
    <t>LV</t>
  </si>
  <si>
    <t xml:space="preserve">Rural Short </t>
  </si>
  <si>
    <t xml:space="preserve">Rural Long </t>
  </si>
  <si>
    <t>Table 2: Energy delivered</t>
  </si>
  <si>
    <t>Total GWh</t>
  </si>
  <si>
    <t>Energy delivered (GWh)</t>
  </si>
  <si>
    <t>LV - residential</t>
  </si>
  <si>
    <t>LV - non residential</t>
  </si>
  <si>
    <t>Table 3: Line length</t>
  </si>
  <si>
    <t>Note: where a line supplies more than one feeder type, the line length should be proportionately allocated according to the number of feeders in each category. For example if a line supplied one each of a CBD and Urban feeder, 50% of the line length would be allocated to CBD and 50% to urban.</t>
  </si>
  <si>
    <t>Total km</t>
  </si>
  <si>
    <t>Underground lines</t>
  </si>
  <si>
    <t>Overhead lines</t>
  </si>
  <si>
    <t>Line Length (km)</t>
  </si>
  <si>
    <t>Table 4: Customer numbers</t>
  </si>
  <si>
    <t>Customer numbers</t>
  </si>
  <si>
    <t>Total customer numbers beginning of period</t>
  </si>
  <si>
    <t>Total customer numbers end of period</t>
  </si>
  <si>
    <t>Controlled load customers</t>
  </si>
  <si>
    <t>Total new customer connections</t>
  </si>
  <si>
    <t>Customer disconnections</t>
  </si>
  <si>
    <t>Table 5: Number and capacity of transformers</t>
  </si>
  <si>
    <t>Number &amp; total capacity of transformers</t>
  </si>
  <si>
    <t>Capacity (MVA)</t>
  </si>
  <si>
    <t>Distribution</t>
  </si>
  <si>
    <t>Zone substation</t>
  </si>
  <si>
    <t>Table 6: Unmetered supply points</t>
  </si>
  <si>
    <t>Number of unmetered supply points</t>
  </si>
  <si>
    <t>Table 7: Poles and substations</t>
  </si>
  <si>
    <t>Number of poles and substations</t>
  </si>
  <si>
    <t>Subtransmission poles</t>
  </si>
  <si>
    <t>Distribution poles</t>
  </si>
  <si>
    <t>Subtransmission and zone substations</t>
  </si>
  <si>
    <t>Distribution substations</t>
  </si>
  <si>
    <t>Table 8: Other information</t>
  </si>
  <si>
    <t>Other information</t>
  </si>
  <si>
    <t>Distribution losses (% of purchases)</t>
  </si>
  <si>
    <t>Network Service area (sq.km)</t>
  </si>
  <si>
    <t>Network Maximum Coincident Demand (MW)</t>
  </si>
  <si>
    <t>FTE employees</t>
  </si>
  <si>
    <t>Number of distribution customers (average)</t>
  </si>
  <si>
    <t>Unplanned interruptions
(SAIFI) (including excluded events and MEDs)</t>
  </si>
  <si>
    <t>Unplanned interruptions (SAIFI)
(after removing excluded events and MEDs)</t>
  </si>
  <si>
    <t>Weighted average cost of debt</t>
  </si>
  <si>
    <r>
      <t xml:space="preserve">Notes: </t>
    </r>
    <r>
      <rPr>
        <sz val="10"/>
        <rFont val="Arial"/>
        <family val="2"/>
      </rPr>
      <t>the specific method of calculating the weighted average cost of debt for the financial year is Energex's choice but must be fully described. If the description of the methodology cannot fit in this worksheet, Energex can provide details as a separate attachment.</t>
    </r>
  </si>
  <si>
    <t>Table 1: Cost of debt</t>
  </si>
  <si>
    <t>Weighted average cost of debt (%)</t>
  </si>
  <si>
    <t>Explanation of calculation method</t>
  </si>
  <si>
    <t>Asset Installation</t>
  </si>
  <si>
    <t>Table 1:   Asset age profile for distribution system assets</t>
  </si>
  <si>
    <t>Asset group/category</t>
  </si>
  <si>
    <t>Replacement  life (years)</t>
  </si>
  <si>
    <t xml:space="preserve">Actual replacement volumes (number of assets replaced) </t>
  </si>
  <si>
    <t>Replacement unit cost</t>
  </si>
  <si>
    <t>Asset Failures</t>
  </si>
  <si>
    <t>Total quantity</t>
  </si>
  <si>
    <t xml:space="preserve">           Year Commissioned (number of assets commissioned in each year)</t>
  </si>
  <si>
    <t>Mean</t>
  </si>
  <si>
    <t>Standard Deviation</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</si>
  <si>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</si>
  <si>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</si>
  <si>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</si>
  <si>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</si>
  <si>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</si>
  <si>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</si>
  <si>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</si>
  <si>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</si>
  <si>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</si>
  <si>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</si>
  <si>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</si>
  <si>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</si>
  <si>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</si>
  <si>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</si>
  <si>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</si>
  <si>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</si>
  <si>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</si>
  <si>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</si>
  <si>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</si>
  <si>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</si>
  <si>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</si>
  <si>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</si>
  <si>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</si>
  <si>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</si>
  <si>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</si>
  <si>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</si>
  <si>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</si>
  <si>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</si>
  <si>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</si>
  <si>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</si>
  <si>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</si>
  <si>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</si>
  <si>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</si>
  <si>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</si>
  <si>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</si>
  <si>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</si>
  <si>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</si>
  <si>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</si>
  <si>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</si>
  <si>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</si>
  <si>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</si>
  <si>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</si>
  <si>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</si>
  <si>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</si>
  <si>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</si>
  <si>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</si>
  <si>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</si>
  <si>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</si>
  <si>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</si>
  <si>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</si>
  <si>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</si>
  <si>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</si>
  <si>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</si>
  <si>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</si>
  <si>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</si>
  <si>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</si>
  <si>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</si>
  <si>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</si>
  <si>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</si>
  <si>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</si>
  <si>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</si>
  <si>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</si>
  <si>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</si>
  <si>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</si>
  <si>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</si>
  <si>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</si>
  <si>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</si>
  <si>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</si>
  <si>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</si>
  <si>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</si>
  <si>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</si>
  <si>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</si>
  <si>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</si>
  <si>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</si>
  <si>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</si>
  <si>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</si>
  <si>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</si>
  <si>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</si>
  <si>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</si>
  <si>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</si>
  <si>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</si>
  <si>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</si>
  <si>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</si>
  <si>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</si>
  <si>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</si>
  <si>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</si>
  <si>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</si>
  <si>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</si>
  <si>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</si>
  <si>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</si>
  <si>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</si>
  <si>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</si>
  <si>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</si>
  <si>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</si>
  <si>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</si>
  <si>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</si>
  <si>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</si>
  <si>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</si>
  <si>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</si>
  <si>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</si>
  <si>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</si>
  <si>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</si>
  <si>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</si>
  <si>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</si>
  <si>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</si>
  <si>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Quantity of Unknown Age</t>
  </si>
  <si>
    <t>Poles</t>
  </si>
  <si>
    <t>Pole top structures</t>
  </si>
  <si>
    <t>Conductors</t>
  </si>
  <si>
    <t>Underground cables</t>
  </si>
  <si>
    <t>SCADA and protection</t>
  </si>
  <si>
    <t>Table 2:  Summer and winter non-coincident maximum demand by zone substation</t>
  </si>
  <si>
    <t>Outage ID</t>
  </si>
  <si>
    <t>Electricity DNSP Annual Reporting Template</t>
  </si>
  <si>
    <t>Cover sheet</t>
  </si>
  <si>
    <t>1a. STPIS - Reliability</t>
  </si>
  <si>
    <t>5a. Network data - outages</t>
  </si>
  <si>
    <t>1b. STPIS - Customer service</t>
  </si>
  <si>
    <t>5b. Network data - feeder reliability</t>
  </si>
  <si>
    <t>1c. STPIS - Daily performance</t>
  </si>
  <si>
    <t>1d. STPIS - MED threshold</t>
  </si>
  <si>
    <t>5d. Network data - planned outages</t>
  </si>
  <si>
    <t>1e. STPIS - Exclusions</t>
  </si>
  <si>
    <t>1f. STPIS - GSL</t>
  </si>
  <si>
    <t>7. Asset installation</t>
  </si>
  <si>
    <t>This information is collected to inform the application of the STPIS to the DNSP in future regulatory periods. The information is also collected to monitor network performance, and may be used in performance reports.</t>
  </si>
  <si>
    <t>The information is required to assess forecasts against outturn demand, and will inform the AER’s review of demand forecasts in future regulatory proposals. The information may be used in performance reports.</t>
  </si>
  <si>
    <t>This information is used to monitor the service performance of the DNSP, and assist the AER understand service outcomes for customers. The information will inform the AER’s assessment of future service improvement expenditure proposals by the DNSP. The information may be used in performance reports.</t>
  </si>
  <si>
    <t>The information will enable the AER to better understand the network and service performance outcomes reported by the DNSP. Network characteristics will be used to normalise other information, to assist in any benchmarking or other comparisons between DNSP financial and service performance outcomes.</t>
  </si>
  <si>
    <t>This information will be used to compare the DBs cost against the benchmark cost of debt. There is no intention to set the regulated cost of debt for a business based on its actual cost of debt.</t>
  </si>
  <si>
    <t xml:space="preserve">This information is used in the AER’s replacement capex model. The model is used by the AER to assess forecast replacement capex proposals.
It may also be used to monitor the asset age profile of the business over time. This will be used as a tool to monitor any improvements/deterioration in the overall asset age where capex has been approved to address network asset age. </t>
  </si>
  <si>
    <t>Date of event (DD/MM/YYYY)</t>
  </si>
  <si>
    <t>Excluded Event category
(Use Exclusion categories listed in section 3.3 (a) of the AER's STPIS)</t>
  </si>
  <si>
    <t>Further information
(Please provide separate explanation to confirm the outage was not due to inadequate transmission connection planning)</t>
  </si>
  <si>
    <t>Date (DD/MM/YYYY)</t>
  </si>
  <si>
    <t>Duration of interruption
(Mins)</t>
  </si>
  <si>
    <t>Table 3: Average distribution customer numbers</t>
  </si>
  <si>
    <t>Customer numbers at the start of period</t>
  </si>
  <si>
    <t>Customer numbers at the end of period</t>
  </si>
  <si>
    <t>Average distribution customer numbers</t>
  </si>
  <si>
    <t>Total unplanned customer minutes off supply</t>
  </si>
  <si>
    <t>Where feeders cannot be classified to the feeder categories, please provide an explanation why not, and use an allocation method to classify the feeders. Describe the allocation method.</t>
  </si>
  <si>
    <t>Total unplanned customer minutes off supply (after removing exluded events allowed under clause 3.3(a) of the STPIS)</t>
  </si>
  <si>
    <t>Note: the excluded events to be removed from the data refer only to events listed in clause 3.3(a) of the STPIS, with respect to reliability data, and in clause 5.4(a) of the STPIS with respect to customer service parameters.</t>
  </si>
  <si>
    <t>Unplanned SAIDI - total (after removing exluded events allowed under clause 3.3(a) of the STPIS)</t>
  </si>
  <si>
    <t>Unplanned SAIDI Impact</t>
  </si>
  <si>
    <t>SAIDI  - after removing excluded events</t>
  </si>
  <si>
    <t>SAIFI  - after removing excluded events</t>
  </si>
  <si>
    <t>Cause of Outages</t>
  </si>
  <si>
    <t>Unplanned customer minutes off-supply (including excluded events and MEDs)</t>
  </si>
  <si>
    <t>Unplanned customer minutes off-supply
(after removing excluded events and MED)</t>
  </si>
  <si>
    <t>Planned customer minutes off-supply</t>
  </si>
  <si>
    <t>Total unplanned customer minutes off supply (Mins)</t>
  </si>
  <si>
    <t>Total planned customer minutes off supply (Mins)</t>
  </si>
  <si>
    <t>Duration of interruption
(mins)</t>
  </si>
  <si>
    <t>2015</t>
  </si>
  <si>
    <t xml:space="preserve">5c. Network data - outages </t>
  </si>
  <si>
    <t>2012-13</t>
  </si>
  <si>
    <t>NA</t>
  </si>
  <si>
    <t>ACR4</t>
  </si>
  <si>
    <t>TCB2</t>
  </si>
  <si>
    <t>KBN5A</t>
  </si>
  <si>
    <t>JBB1B</t>
  </si>
  <si>
    <t>ACR2A</t>
  </si>
  <si>
    <t>ACR2B</t>
  </si>
  <si>
    <t>TWT11A</t>
  </si>
  <si>
    <t>CBW7</t>
  </si>
  <si>
    <t>ARG9A</t>
  </si>
  <si>
    <t>HPE13A</t>
  </si>
  <si>
    <t>MCW11</t>
  </si>
  <si>
    <t>BRD5A</t>
  </si>
  <si>
    <t>KBR5A</t>
  </si>
  <si>
    <t>INA5A</t>
  </si>
  <si>
    <t>GYM9B</t>
  </si>
  <si>
    <t>SPO69A</t>
  </si>
  <si>
    <t>IBL2</t>
  </si>
  <si>
    <t>AHD12A</t>
  </si>
  <si>
    <t>BMT2</t>
  </si>
  <si>
    <t>NBR1</t>
  </si>
  <si>
    <t>WFD5A</t>
  </si>
  <si>
    <t>LGV6A</t>
  </si>
  <si>
    <t>CMY1</t>
  </si>
  <si>
    <t>TGW1</t>
  </si>
  <si>
    <t>BWH8A</t>
  </si>
  <si>
    <t>AHD5</t>
  </si>
  <si>
    <t>AHD19</t>
  </si>
  <si>
    <t>CMD11A</t>
  </si>
  <si>
    <t>KRN12</t>
  </si>
  <si>
    <t>ACR5</t>
  </si>
  <si>
    <t>RCF9A</t>
  </si>
  <si>
    <t>CBW11</t>
  </si>
  <si>
    <t>CLRSRD17</t>
  </si>
  <si>
    <t>WMR1</t>
  </si>
  <si>
    <t>BMT1</t>
  </si>
  <si>
    <t>BMT3</t>
  </si>
  <si>
    <t>BMT4</t>
  </si>
  <si>
    <t>BMT5</t>
  </si>
  <si>
    <t>CRY2A</t>
  </si>
  <si>
    <t>CRY3A</t>
  </si>
  <si>
    <t>CRY5A</t>
  </si>
  <si>
    <t>CRY6A</t>
  </si>
  <si>
    <t>EMD1</t>
  </si>
  <si>
    <t>EMD2</t>
  </si>
  <si>
    <t>EMD3</t>
  </si>
  <si>
    <t>YDA1B</t>
  </si>
  <si>
    <t>YDA2B</t>
  </si>
  <si>
    <t>YDA3A</t>
  </si>
  <si>
    <t>YDA5A</t>
  </si>
  <si>
    <t>YDA6A</t>
  </si>
  <si>
    <t>NBR8</t>
  </si>
  <si>
    <t>SMF5A</t>
  </si>
  <si>
    <t>AHL11A</t>
  </si>
  <si>
    <t>ENG9</t>
  </si>
  <si>
    <t>HWL11A</t>
  </si>
  <si>
    <t>JBB16A</t>
  </si>
  <si>
    <t>TRG5</t>
  </si>
  <si>
    <t>ARL13A</t>
  </si>
  <si>
    <t>TWG16</t>
  </si>
  <si>
    <t>CFD9A</t>
  </si>
  <si>
    <t>KRN11</t>
  </si>
  <si>
    <t>NDH9</t>
  </si>
  <si>
    <t>MLY3</t>
  </si>
  <si>
    <t>LTN2</t>
  </si>
  <si>
    <t>WMR3</t>
  </si>
  <si>
    <t>F1173</t>
  </si>
  <si>
    <t>CBW5</t>
  </si>
  <si>
    <t>SPD4A</t>
  </si>
  <si>
    <t>1129</t>
  </si>
  <si>
    <t>LHM5</t>
  </si>
  <si>
    <t>JBB4A</t>
  </si>
  <si>
    <t>KBR6A</t>
  </si>
  <si>
    <t>GBN4</t>
  </si>
  <si>
    <t>BMG2A</t>
  </si>
  <si>
    <t>WNM5</t>
  </si>
  <si>
    <t>TGW3</t>
  </si>
  <si>
    <t>RLB13B</t>
  </si>
  <si>
    <t>CRBTHP14</t>
  </si>
  <si>
    <t>SRD4A</t>
  </si>
  <si>
    <t>QEN10</t>
  </si>
  <si>
    <t>LDR11</t>
  </si>
  <si>
    <t>KBN2A</t>
  </si>
  <si>
    <t>WFD3A</t>
  </si>
  <si>
    <t>LTN8</t>
  </si>
  <si>
    <t>AHD8</t>
  </si>
  <si>
    <t>INA7A</t>
  </si>
  <si>
    <t>WMR2</t>
  </si>
  <si>
    <t>CLM4A</t>
  </si>
  <si>
    <t>TBV3</t>
  </si>
  <si>
    <t>MBG2</t>
  </si>
  <si>
    <t>KWA10A</t>
  </si>
  <si>
    <t>ARG5A</t>
  </si>
  <si>
    <t>HIS5A</t>
  </si>
  <si>
    <t>HIS5B</t>
  </si>
  <si>
    <t>MFN15A</t>
  </si>
  <si>
    <t>MGP13A</t>
  </si>
  <si>
    <t>YTA22A</t>
  </si>
  <si>
    <t>BWH13A</t>
  </si>
  <si>
    <t>MDH4A</t>
  </si>
  <si>
    <t>WFD2B</t>
  </si>
  <si>
    <t>PWC6</t>
  </si>
  <si>
    <t>LBH1B</t>
  </si>
  <si>
    <t>AHD20</t>
  </si>
  <si>
    <t>GLY6</t>
  </si>
  <si>
    <t>MLY1</t>
  </si>
  <si>
    <t>PWC5</t>
  </si>
  <si>
    <t>RLB15A</t>
  </si>
  <si>
    <t>GYN5B</t>
  </si>
  <si>
    <t>CPK9</t>
  </si>
  <si>
    <t>PRG2A</t>
  </si>
  <si>
    <t>CNB26A</t>
  </si>
  <si>
    <t>MLY4</t>
  </si>
  <si>
    <t>BVL5A</t>
  </si>
  <si>
    <t>IPL1</t>
  </si>
  <si>
    <t>ARG10</t>
  </si>
  <si>
    <t>LGL15A</t>
  </si>
  <si>
    <t>MLS15A</t>
  </si>
  <si>
    <t>KLG4A</t>
  </si>
  <si>
    <t>AMR2</t>
  </si>
  <si>
    <t>WHO1</t>
  </si>
  <si>
    <t>KBR2A</t>
  </si>
  <si>
    <t>JBB3A</t>
  </si>
  <si>
    <t>EMP21A</t>
  </si>
  <si>
    <t>WED6A</t>
  </si>
  <si>
    <t>CPR5</t>
  </si>
  <si>
    <t>CLD30A</t>
  </si>
  <si>
    <t>CBT8A</t>
  </si>
  <si>
    <t>BBSRDL8</t>
  </si>
  <si>
    <t>RWD1</t>
  </si>
  <si>
    <t>MGP2A</t>
  </si>
  <si>
    <t>MGP4</t>
  </si>
  <si>
    <t>CCY21A</t>
  </si>
  <si>
    <t>MTB15A</t>
  </si>
  <si>
    <t>GGR3</t>
  </si>
  <si>
    <t>AHD4A</t>
  </si>
  <si>
    <t>MDH1A</t>
  </si>
  <si>
    <t>SMF2A</t>
  </si>
  <si>
    <t>MGL5</t>
  </si>
  <si>
    <t>CHL8</t>
  </si>
  <si>
    <t>BDA12B</t>
  </si>
  <si>
    <t>BLH16A</t>
  </si>
  <si>
    <t>BLHSTN16</t>
  </si>
  <si>
    <t>NGI2B</t>
  </si>
  <si>
    <t>BDT4</t>
  </si>
  <si>
    <t>RIS2</t>
  </si>
  <si>
    <t>KCY5</t>
  </si>
  <si>
    <t>CPB3</t>
  </si>
  <si>
    <t>BTA15A</t>
  </si>
  <si>
    <t>AGE8</t>
  </si>
  <si>
    <t>SBH6</t>
  </si>
  <si>
    <t>PWC4</t>
  </si>
  <si>
    <t>BPN34A</t>
  </si>
  <si>
    <t>BPN34B</t>
  </si>
  <si>
    <t>CLD2</t>
  </si>
  <si>
    <t>FDS1</t>
  </si>
  <si>
    <t>RBA37A</t>
  </si>
  <si>
    <t>MTB13A</t>
  </si>
  <si>
    <t>CLD17A</t>
  </si>
  <si>
    <t>NBR4</t>
  </si>
  <si>
    <t>GYN7A</t>
  </si>
  <si>
    <t>DBY9</t>
  </si>
  <si>
    <t>BBH16A</t>
  </si>
  <si>
    <t>CMA8A</t>
  </si>
  <si>
    <t>CHL11A</t>
  </si>
  <si>
    <t>THL3</t>
  </si>
  <si>
    <t>WNM2A</t>
  </si>
  <si>
    <t>BDA3A</t>
  </si>
  <si>
    <t>WRG2A</t>
  </si>
  <si>
    <t>SBY3</t>
  </si>
  <si>
    <t>CBW12</t>
  </si>
  <si>
    <t>SBY2A</t>
  </si>
  <si>
    <t>TMH5A</t>
  </si>
  <si>
    <t>RBA43A</t>
  </si>
  <si>
    <t>CPD2A</t>
  </si>
  <si>
    <t>HMTPTR5</t>
  </si>
  <si>
    <t>PTR1</t>
  </si>
  <si>
    <t>PTR2</t>
  </si>
  <si>
    <t>PTR3</t>
  </si>
  <si>
    <t>DBY6</t>
  </si>
  <si>
    <t>NMC5A</t>
  </si>
  <si>
    <t>WSE6A</t>
  </si>
  <si>
    <t>MDR24A</t>
  </si>
  <si>
    <t>GYN6A</t>
  </si>
  <si>
    <t>GYM7A</t>
  </si>
  <si>
    <t>NMC3A</t>
  </si>
  <si>
    <t>MDR8A</t>
  </si>
  <si>
    <t>LTA4B</t>
  </si>
  <si>
    <t>SPE9</t>
  </si>
  <si>
    <t>BLB8B</t>
  </si>
  <si>
    <t>ZMR3</t>
  </si>
  <si>
    <t>GBG26</t>
  </si>
  <si>
    <t>NDH10</t>
  </si>
  <si>
    <t>MLT24A</t>
  </si>
  <si>
    <t>RCF2A</t>
  </si>
  <si>
    <t>INA9A</t>
  </si>
  <si>
    <t>NBR5</t>
  </si>
  <si>
    <t>GYM2A</t>
  </si>
  <si>
    <t>CVL3A</t>
  </si>
  <si>
    <t>CLR3</t>
  </si>
  <si>
    <t>WFD1B</t>
  </si>
  <si>
    <t>403</t>
  </si>
  <si>
    <t>MTB12A</t>
  </si>
  <si>
    <t>MTB16A</t>
  </si>
  <si>
    <t>MTB17A</t>
  </si>
  <si>
    <t>MTB1B</t>
  </si>
  <si>
    <t>MTB2A</t>
  </si>
  <si>
    <t>MTB3A</t>
  </si>
  <si>
    <t>TBV1</t>
  </si>
  <si>
    <t>TBV2</t>
  </si>
  <si>
    <t>TBV4</t>
  </si>
  <si>
    <t>BLH12A</t>
  </si>
  <si>
    <t>UPC1</t>
  </si>
  <si>
    <t>TGW4</t>
  </si>
  <si>
    <t>SHW10A</t>
  </si>
  <si>
    <t>UMG2B</t>
  </si>
  <si>
    <t>ALY8</t>
  </si>
  <si>
    <t>BHD41A</t>
  </si>
  <si>
    <t>BPN2A</t>
  </si>
  <si>
    <t>SPC2B</t>
  </si>
  <si>
    <t>NMK23A</t>
  </si>
  <si>
    <t>WSO3A</t>
  </si>
  <si>
    <t>SMR7A</t>
  </si>
  <si>
    <t>TWG14A</t>
  </si>
  <si>
    <t>NRG6</t>
  </si>
  <si>
    <t>WED16A</t>
  </si>
  <si>
    <t>MHL12A</t>
  </si>
  <si>
    <t>BBH12B</t>
  </si>
  <si>
    <t>WCL13A</t>
  </si>
  <si>
    <t>WCL3</t>
  </si>
  <si>
    <t>KMR17A</t>
  </si>
  <si>
    <t>TGW2</t>
  </si>
  <si>
    <t>NSD2B</t>
  </si>
  <si>
    <t>GLY4</t>
  </si>
  <si>
    <t>BTA1A</t>
  </si>
  <si>
    <t>MLB12A</t>
  </si>
  <si>
    <t>CLM3</t>
  </si>
  <si>
    <t>PPE16A</t>
  </si>
  <si>
    <t>TRP3</t>
  </si>
  <si>
    <t>AHD21</t>
  </si>
  <si>
    <t>PWC3</t>
  </si>
  <si>
    <t>CPK13</t>
  </si>
  <si>
    <t>ZMR10</t>
  </si>
  <si>
    <t>BHL5A</t>
  </si>
  <si>
    <t>NSW33A</t>
  </si>
  <si>
    <t>JBB2A</t>
  </si>
  <si>
    <t>SHW5A</t>
  </si>
  <si>
    <t>PBH8</t>
  </si>
  <si>
    <t>MBG1</t>
  </si>
  <si>
    <t>AHL6A</t>
  </si>
  <si>
    <t>KRA1</t>
  </si>
  <si>
    <t>FDS4</t>
  </si>
  <si>
    <t>CRM13A</t>
  </si>
  <si>
    <t>CRM13B</t>
  </si>
  <si>
    <t>CRM5A</t>
  </si>
  <si>
    <t>CRM5B</t>
  </si>
  <si>
    <t>GYM8B</t>
  </si>
  <si>
    <t>SPE12</t>
  </si>
  <si>
    <t>KSN2A</t>
  </si>
  <si>
    <t>EMP23A</t>
  </si>
  <si>
    <t>484</t>
  </si>
  <si>
    <t>BKD12A</t>
  </si>
  <si>
    <t>BKD13A</t>
  </si>
  <si>
    <t>BKD15A</t>
  </si>
  <si>
    <t>BKD16A</t>
  </si>
  <si>
    <t>BKD2A</t>
  </si>
  <si>
    <t>BKD2B</t>
  </si>
  <si>
    <t>BKD3A</t>
  </si>
  <si>
    <t>BKD5B</t>
  </si>
  <si>
    <t>PRG1</t>
  </si>
  <si>
    <t>CCY8A</t>
  </si>
  <si>
    <t>NRA15A</t>
  </si>
  <si>
    <t>MRE1</t>
  </si>
  <si>
    <t>RCN3A</t>
  </si>
  <si>
    <t>CCY3B</t>
  </si>
  <si>
    <t>TMH16A</t>
  </si>
  <si>
    <t>RIS4</t>
  </si>
  <si>
    <t>LBH3A</t>
  </si>
  <si>
    <t>ZMR7A</t>
  </si>
  <si>
    <t>MFD8A</t>
  </si>
  <si>
    <t>MGP1</t>
  </si>
  <si>
    <t>GTN5B</t>
  </si>
  <si>
    <t>CMV12A</t>
  </si>
  <si>
    <t>CCY25A</t>
  </si>
  <si>
    <t>SGT7</t>
  </si>
  <si>
    <t>CVL7A</t>
  </si>
  <si>
    <t>LHM3</t>
  </si>
  <si>
    <t>GAP9A</t>
  </si>
  <si>
    <t>ARL12A</t>
  </si>
  <si>
    <t>ARL12B</t>
  </si>
  <si>
    <t>ARL3A</t>
  </si>
  <si>
    <t>ARLSNT3</t>
  </si>
  <si>
    <t>TWT3A</t>
  </si>
  <si>
    <t>NRA5A</t>
  </si>
  <si>
    <t>MRK3</t>
  </si>
  <si>
    <t>NRG14A</t>
  </si>
  <si>
    <t>WMD13A</t>
  </si>
  <si>
    <t>404</t>
  </si>
  <si>
    <t>IPL2</t>
  </si>
  <si>
    <t>IPL3</t>
  </si>
  <si>
    <t>TWT5B</t>
  </si>
  <si>
    <t>PBH2B</t>
  </si>
  <si>
    <t>KLG17A</t>
  </si>
  <si>
    <t>CPR7</t>
  </si>
  <si>
    <t>CLD11</t>
  </si>
  <si>
    <t>HWD2B</t>
  </si>
  <si>
    <t>LTN3</t>
  </si>
  <si>
    <t>DRD2A</t>
  </si>
  <si>
    <t>SHW4</t>
  </si>
  <si>
    <t>KCY2</t>
  </si>
  <si>
    <t>LWD1</t>
  </si>
  <si>
    <t>RCN10A</t>
  </si>
  <si>
    <t>HPE16A</t>
  </si>
  <si>
    <t>QPT21</t>
  </si>
  <si>
    <t>APMT0</t>
  </si>
  <si>
    <t>APMTR4</t>
  </si>
  <si>
    <t>TWG17</t>
  </si>
  <si>
    <t>BHD31A</t>
  </si>
  <si>
    <t>CPC2A</t>
  </si>
  <si>
    <t>CPC2B</t>
  </si>
  <si>
    <t>KBR1A</t>
  </si>
  <si>
    <t>TPT5</t>
  </si>
  <si>
    <t>CVL5A</t>
  </si>
  <si>
    <t>NRG9</t>
  </si>
  <si>
    <t>PGN1B</t>
  </si>
  <si>
    <t>AHL12A</t>
  </si>
  <si>
    <t>LLY4</t>
  </si>
  <si>
    <t>WHO2</t>
  </si>
  <si>
    <t>SMF3A</t>
  </si>
  <si>
    <t>RST16A</t>
  </si>
  <si>
    <t>BBH8A</t>
  </si>
  <si>
    <t>HTN24B</t>
  </si>
  <si>
    <t>SPO60A</t>
  </si>
  <si>
    <t>BVL10A</t>
  </si>
  <si>
    <t>MHL1B</t>
  </si>
  <si>
    <t>BLH9B</t>
  </si>
  <si>
    <t>AHD15A</t>
  </si>
  <si>
    <t>AHD15B</t>
  </si>
  <si>
    <t>BRD11A</t>
  </si>
  <si>
    <t>KWA4A</t>
  </si>
  <si>
    <t>NMK7</t>
  </si>
  <si>
    <t>CMV11A</t>
  </si>
  <si>
    <t>NBR6</t>
  </si>
  <si>
    <t>CBT13A</t>
  </si>
  <si>
    <t>RIS1</t>
  </si>
  <si>
    <t>BTA5A</t>
  </si>
  <si>
    <t>SIS2</t>
  </si>
  <si>
    <t>BDL4</t>
  </si>
  <si>
    <t>NDH7</t>
  </si>
  <si>
    <t>CBW6</t>
  </si>
  <si>
    <t>CPB2</t>
  </si>
  <si>
    <t>HPK5A</t>
  </si>
  <si>
    <t>BHL2A</t>
  </si>
  <si>
    <t>EZRRWD4</t>
  </si>
  <si>
    <t>LRE6A</t>
  </si>
  <si>
    <t>NGE4A</t>
  </si>
  <si>
    <t>NGE4B</t>
  </si>
  <si>
    <t>KMR17B</t>
  </si>
  <si>
    <t>SFD4</t>
  </si>
  <si>
    <t>TRP1</t>
  </si>
  <si>
    <t>AMR1</t>
  </si>
  <si>
    <t>MCW4</t>
  </si>
  <si>
    <t>BGY17A</t>
  </si>
  <si>
    <t>BVL13A</t>
  </si>
  <si>
    <t>NVL8A</t>
  </si>
  <si>
    <t>NVL8B</t>
  </si>
  <si>
    <t>CLD20A</t>
  </si>
  <si>
    <t>ACR3A</t>
  </si>
  <si>
    <t>KBN1B</t>
  </si>
  <si>
    <t>LTN9</t>
  </si>
  <si>
    <t>BDB4A</t>
  </si>
  <si>
    <t>MLT15B</t>
  </si>
  <si>
    <t>BLB8A</t>
  </si>
  <si>
    <t>HPK8A</t>
  </si>
  <si>
    <t>GYM5B</t>
  </si>
  <si>
    <t>KCY4</t>
  </si>
  <si>
    <t>BRT6</t>
  </si>
  <si>
    <t>MLY6</t>
  </si>
  <si>
    <t>RBY7A</t>
  </si>
  <si>
    <t>NMC16A</t>
  </si>
  <si>
    <t>BNH1B</t>
  </si>
  <si>
    <t>HPK10</t>
  </si>
  <si>
    <t>NRG16A</t>
  </si>
  <si>
    <t>CBT12A</t>
  </si>
  <si>
    <t>TRG10B</t>
  </si>
  <si>
    <t>CLD28A</t>
  </si>
  <si>
    <t>GAP4A</t>
  </si>
  <si>
    <t>NSW22B</t>
  </si>
  <si>
    <t>ENG2</t>
  </si>
  <si>
    <t>CLM9</t>
  </si>
  <si>
    <t>CCY13A</t>
  </si>
  <si>
    <t>WSE3A</t>
  </si>
  <si>
    <t>BRD13A</t>
  </si>
  <si>
    <t>WRG1A</t>
  </si>
  <si>
    <t>BLH13B</t>
  </si>
  <si>
    <t>MTG16A</t>
  </si>
  <si>
    <t>KSN1</t>
  </si>
  <si>
    <t>DRA6</t>
  </si>
  <si>
    <t>BHD35A</t>
  </si>
  <si>
    <t>TGP6A</t>
  </si>
  <si>
    <t>WMD6A</t>
  </si>
  <si>
    <t>NMK17A</t>
  </si>
  <si>
    <t>WMD14A</t>
  </si>
  <si>
    <t>HPE12A</t>
  </si>
  <si>
    <t>NDH6</t>
  </si>
  <si>
    <t>WRD22B</t>
  </si>
  <si>
    <t>CPL2A</t>
  </si>
  <si>
    <t>NSW8A</t>
  </si>
  <si>
    <t>CLM5</t>
  </si>
  <si>
    <t>LLY5</t>
  </si>
  <si>
    <t>CRM16A</t>
  </si>
  <si>
    <t>MRB2</t>
  </si>
  <si>
    <t>KLG7A</t>
  </si>
  <si>
    <t>SMF1B</t>
  </si>
  <si>
    <t>NMK18</t>
  </si>
  <si>
    <t>DRD3A</t>
  </si>
  <si>
    <t>MLB8A</t>
  </si>
  <si>
    <t>HPK3A</t>
  </si>
  <si>
    <t>MTG4B</t>
  </si>
  <si>
    <t>SGT3</t>
  </si>
  <si>
    <t>LBH5A</t>
  </si>
  <si>
    <t>MRE3</t>
  </si>
  <si>
    <t>SFD10</t>
  </si>
  <si>
    <t>BIS12A</t>
  </si>
  <si>
    <t>BIS12B</t>
  </si>
  <si>
    <t>MDR33A</t>
  </si>
  <si>
    <t>NVL11A</t>
  </si>
  <si>
    <t>MCW7</t>
  </si>
  <si>
    <t>LLY3</t>
  </si>
  <si>
    <t>WRG9A</t>
  </si>
  <si>
    <t>LBH6A</t>
  </si>
  <si>
    <t>LTA5</t>
  </si>
  <si>
    <t>RBK11B</t>
  </si>
  <si>
    <t>LGV3A</t>
  </si>
  <si>
    <t>SRD19A</t>
  </si>
  <si>
    <t>BLB4A</t>
  </si>
  <si>
    <t>SBK10A</t>
  </si>
  <si>
    <t>GAP1A</t>
  </si>
  <si>
    <t>CLM8</t>
  </si>
  <si>
    <t>TGP5B</t>
  </si>
  <si>
    <t>THL1</t>
  </si>
  <si>
    <t>ACR6</t>
  </si>
  <si>
    <t>ARL2A</t>
  </si>
  <si>
    <t>ARL2B</t>
  </si>
  <si>
    <t>BTA3A</t>
  </si>
  <si>
    <t>WSE5A</t>
  </si>
  <si>
    <t>321</t>
  </si>
  <si>
    <t>PRG2B</t>
  </si>
  <si>
    <t>ALY9</t>
  </si>
  <si>
    <t>MHL3A</t>
  </si>
  <si>
    <t>CSE2</t>
  </si>
  <si>
    <t>CSE4</t>
  </si>
  <si>
    <t>RLA7</t>
  </si>
  <si>
    <t>SBK11</t>
  </si>
  <si>
    <t>HWD13A</t>
  </si>
  <si>
    <t>HPE3A</t>
  </si>
  <si>
    <t>AMR3</t>
  </si>
  <si>
    <t>GVN16A</t>
  </si>
  <si>
    <t>GGR1</t>
  </si>
  <si>
    <t>WMD8B</t>
  </si>
  <si>
    <t>GYS3A</t>
  </si>
  <si>
    <t>TRP2</t>
  </si>
  <si>
    <t>MFN2A</t>
  </si>
  <si>
    <t>MFN2B</t>
  </si>
  <si>
    <t>UMG15B</t>
  </si>
  <si>
    <t>LLY1</t>
  </si>
  <si>
    <t>HTN3B</t>
  </si>
  <si>
    <t>MFD12A</t>
  </si>
  <si>
    <t>BDT1</t>
  </si>
  <si>
    <t>GVN3A</t>
  </si>
  <si>
    <t>RLB11B</t>
  </si>
  <si>
    <t>NSW16A</t>
  </si>
  <si>
    <t>TWT15A</t>
  </si>
  <si>
    <t>TWT12A</t>
  </si>
  <si>
    <t>MRK9</t>
  </si>
  <si>
    <t>NVL4</t>
  </si>
  <si>
    <t>GYN3A</t>
  </si>
  <si>
    <t>TRP4</t>
  </si>
  <si>
    <t>GGR5</t>
  </si>
  <si>
    <t>MSV1</t>
  </si>
  <si>
    <t>CPD1</t>
  </si>
  <si>
    <t>GTN13A</t>
  </si>
  <si>
    <t>NMK5</t>
  </si>
  <si>
    <t>OXL11A</t>
  </si>
  <si>
    <t>MDHSWB10</t>
  </si>
  <si>
    <t>RCN4A</t>
  </si>
  <si>
    <t>RPN8</t>
  </si>
  <si>
    <t>CHL4</t>
  </si>
  <si>
    <t>MLT15A</t>
  </si>
  <si>
    <t>KLG14A</t>
  </si>
  <si>
    <t>SIS1</t>
  </si>
  <si>
    <t>CHBT0</t>
  </si>
  <si>
    <t>AGT23A</t>
  </si>
  <si>
    <t>BIS16A</t>
  </si>
  <si>
    <t>KMR28A</t>
  </si>
  <si>
    <t>CHL5</t>
  </si>
  <si>
    <t>INA10A</t>
  </si>
  <si>
    <t>GAP6A</t>
  </si>
  <si>
    <t>AHL8A</t>
  </si>
  <si>
    <t>BRD8A</t>
  </si>
  <si>
    <t>TMH15A</t>
  </si>
  <si>
    <t>MLT21B</t>
  </si>
  <si>
    <t>STT1B</t>
  </si>
  <si>
    <t>NGI2A</t>
  </si>
  <si>
    <t>WRD20A</t>
  </si>
  <si>
    <t>GGR2</t>
  </si>
  <si>
    <t>TGP9A</t>
  </si>
  <si>
    <t>RPN6A</t>
  </si>
  <si>
    <t>CPB6</t>
  </si>
  <si>
    <t>HPE5A</t>
  </si>
  <si>
    <t>CMD15A</t>
  </si>
  <si>
    <t>KRN10</t>
  </si>
  <si>
    <t>BTN3</t>
  </si>
  <si>
    <t>NVL10</t>
  </si>
  <si>
    <t>MDH5A</t>
  </si>
  <si>
    <t>MDH5B</t>
  </si>
  <si>
    <t>NRA16A</t>
  </si>
  <si>
    <t>SBH4</t>
  </si>
  <si>
    <t>MTG7A</t>
  </si>
  <si>
    <t>LTN7</t>
  </si>
  <si>
    <t>NBR7</t>
  </si>
  <si>
    <t>WMR4</t>
  </si>
  <si>
    <t>NMC1B</t>
  </si>
  <si>
    <t>NMK26</t>
  </si>
  <si>
    <t>RBA35A</t>
  </si>
  <si>
    <t>BLB2A</t>
  </si>
  <si>
    <t>BPN3</t>
  </si>
  <si>
    <t>383</t>
  </si>
  <si>
    <t>WHO9</t>
  </si>
  <si>
    <t>RBY13</t>
  </si>
  <si>
    <t>WMD10A</t>
  </si>
  <si>
    <t>MTG8A</t>
  </si>
  <si>
    <t>BVL2A</t>
  </si>
  <si>
    <t>WRD15A</t>
  </si>
  <si>
    <t>KMR24A</t>
  </si>
  <si>
    <t>KMR24B</t>
  </si>
  <si>
    <t>NRA13A</t>
  </si>
  <si>
    <t>NSW17</t>
  </si>
  <si>
    <t>WSO13A</t>
  </si>
  <si>
    <t>WRD21A</t>
  </si>
  <si>
    <t>CPB4</t>
  </si>
  <si>
    <t>PBH6</t>
  </si>
  <si>
    <t>PBH3</t>
  </si>
  <si>
    <t>RLA8</t>
  </si>
  <si>
    <t>ALY6</t>
  </si>
  <si>
    <t>BTN7</t>
  </si>
  <si>
    <t>MMC19B</t>
  </si>
  <si>
    <t>KRN1</t>
  </si>
  <si>
    <t>NGI3A</t>
  </si>
  <si>
    <t>MGP12A</t>
  </si>
  <si>
    <t>ARL6B</t>
  </si>
  <si>
    <t>RBY3</t>
  </si>
  <si>
    <t>BGY6A</t>
  </si>
  <si>
    <t>ZMR5</t>
  </si>
  <si>
    <t>MAI11</t>
  </si>
  <si>
    <t>LDR8</t>
  </si>
  <si>
    <t>IDY9A</t>
  </si>
  <si>
    <t>IDY9B</t>
  </si>
  <si>
    <t>MLT2B</t>
  </si>
  <si>
    <t>GTN12A</t>
  </si>
  <si>
    <t>RST18A</t>
  </si>
  <si>
    <t>MRE8</t>
  </si>
  <si>
    <t>AHL14A</t>
  </si>
  <si>
    <t>MFN13A</t>
  </si>
  <si>
    <t>LRE4A</t>
  </si>
  <si>
    <t>EMP25A</t>
  </si>
  <si>
    <t>SPO8A</t>
  </si>
  <si>
    <t>CLR8</t>
  </si>
  <si>
    <t>ARL15B</t>
  </si>
  <si>
    <t>ABY5A</t>
  </si>
  <si>
    <t>3702</t>
  </si>
  <si>
    <t>MGL2A</t>
  </si>
  <si>
    <t>VPT1B</t>
  </si>
  <si>
    <t>OXL8B</t>
  </si>
  <si>
    <t>AGE10</t>
  </si>
  <si>
    <t>TGP8A</t>
  </si>
  <si>
    <t>NIP3A</t>
  </si>
  <si>
    <t>GYGGYS6</t>
  </si>
  <si>
    <t>AGT31A</t>
  </si>
  <si>
    <t>TMH2A</t>
  </si>
  <si>
    <t>ALY5</t>
  </si>
  <si>
    <t>CMV9A</t>
  </si>
  <si>
    <t>CMV9B</t>
  </si>
  <si>
    <t>PWC2</t>
  </si>
  <si>
    <t>AHD10A</t>
  </si>
  <si>
    <t>JDL7</t>
  </si>
  <si>
    <t>HPK9</t>
  </si>
  <si>
    <t>VSL10A</t>
  </si>
  <si>
    <t>ENG7</t>
  </si>
  <si>
    <t>MDR30A</t>
  </si>
  <si>
    <t>ARL11A</t>
  </si>
  <si>
    <t>BRT8</t>
  </si>
  <si>
    <t>MMC22A</t>
  </si>
  <si>
    <t>DRD15B</t>
  </si>
  <si>
    <t>RHG6</t>
  </si>
  <si>
    <t>RCN8A</t>
  </si>
  <si>
    <t>SBY4</t>
  </si>
  <si>
    <t>HWL6A</t>
  </si>
  <si>
    <t>GCLSBY7</t>
  </si>
  <si>
    <t>GYM8A</t>
  </si>
  <si>
    <t>LBCVPK5</t>
  </si>
  <si>
    <t>RCF1A</t>
  </si>
  <si>
    <t>WMD2A</t>
  </si>
  <si>
    <t>KMR25A</t>
  </si>
  <si>
    <t>ADAMAA1</t>
  </si>
  <si>
    <t>ADAMLS23</t>
  </si>
  <si>
    <t>ADATR1H</t>
  </si>
  <si>
    <t>ADATR2H</t>
  </si>
  <si>
    <t>GSNMLS6</t>
  </si>
  <si>
    <t>MAATR1</t>
  </si>
  <si>
    <t>MLS6A</t>
  </si>
  <si>
    <t>TMH13A</t>
  </si>
  <si>
    <t>KWH2</t>
  </si>
  <si>
    <t>HWL10A</t>
  </si>
  <si>
    <t>NDH12</t>
  </si>
  <si>
    <t>MMC32A</t>
  </si>
  <si>
    <t>BHD21A</t>
  </si>
  <si>
    <t>MLB13A</t>
  </si>
  <si>
    <t>BGY3A</t>
  </si>
  <si>
    <t>DBY4</t>
  </si>
  <si>
    <t>CNB21B</t>
  </si>
  <si>
    <t>PPE6A</t>
  </si>
  <si>
    <t>ENG3</t>
  </si>
  <si>
    <t>NBR10</t>
  </si>
  <si>
    <t>YTA1B</t>
  </si>
  <si>
    <t>MLB3A</t>
  </si>
  <si>
    <t>MSV2</t>
  </si>
  <si>
    <t>GBG27</t>
  </si>
  <si>
    <t>WNM7A</t>
  </si>
  <si>
    <t>TMH12A</t>
  </si>
  <si>
    <t>400</t>
  </si>
  <si>
    <t>RST8A</t>
  </si>
  <si>
    <t>CMV14</t>
  </si>
  <si>
    <t>BGY15A</t>
  </si>
  <si>
    <t>KLG11A</t>
  </si>
  <si>
    <t>ESK5A</t>
  </si>
  <si>
    <t>MRK6</t>
  </si>
  <si>
    <t>AHL15B</t>
  </si>
  <si>
    <t>QPT5</t>
  </si>
  <si>
    <t>SGT22A</t>
  </si>
  <si>
    <t>QGP4</t>
  </si>
  <si>
    <t>WRD13B</t>
  </si>
  <si>
    <t>HDN1</t>
  </si>
  <si>
    <t>CBW13</t>
  </si>
  <si>
    <t>394</t>
  </si>
  <si>
    <t>CMA10A</t>
  </si>
  <si>
    <t>CMA11A</t>
  </si>
  <si>
    <t>CMA15A</t>
  </si>
  <si>
    <t>CMA20A</t>
  </si>
  <si>
    <t>CMA9A</t>
  </si>
  <si>
    <t>CMA9B</t>
  </si>
  <si>
    <t>HIS12A</t>
  </si>
  <si>
    <t>HIS12B</t>
  </si>
  <si>
    <t>HIS13A</t>
  </si>
  <si>
    <t>HIS15B</t>
  </si>
  <si>
    <t>HIS1B</t>
  </si>
  <si>
    <t>HIS3A</t>
  </si>
  <si>
    <t>HISSCV16</t>
  </si>
  <si>
    <t>HISSCV2</t>
  </si>
  <si>
    <t>PPE12A</t>
  </si>
  <si>
    <t>PPE12B</t>
  </si>
  <si>
    <t>PPE13A</t>
  </si>
  <si>
    <t>PPE15A</t>
  </si>
  <si>
    <t>PPE2A</t>
  </si>
  <si>
    <t>PPE2B</t>
  </si>
  <si>
    <t>PPE3A</t>
  </si>
  <si>
    <t>PPE5A</t>
  </si>
  <si>
    <t>SCV4</t>
  </si>
  <si>
    <t>SCV5</t>
  </si>
  <si>
    <t>SCV7</t>
  </si>
  <si>
    <t>MCN1</t>
  </si>
  <si>
    <t>LGL3A</t>
  </si>
  <si>
    <t>CRB25A</t>
  </si>
  <si>
    <t>BWH16A</t>
  </si>
  <si>
    <t>AHL4A</t>
  </si>
  <si>
    <t>YTA22B</t>
  </si>
  <si>
    <t>335</t>
  </si>
  <si>
    <t>RCF12A</t>
  </si>
  <si>
    <t>THL2</t>
  </si>
  <si>
    <t>MMC28A</t>
  </si>
  <si>
    <t>SMR12A</t>
  </si>
  <si>
    <t>GBP6</t>
  </si>
  <si>
    <t>AFD6</t>
  </si>
  <si>
    <t>CMD3A</t>
  </si>
  <si>
    <t>SPD7B</t>
  </si>
  <si>
    <t>VPT3A</t>
  </si>
  <si>
    <t>WRG4A</t>
  </si>
  <si>
    <t>CMD7A</t>
  </si>
  <si>
    <t>LDR10A</t>
  </si>
  <si>
    <t>HTN24A</t>
  </si>
  <si>
    <t>UMG1B</t>
  </si>
  <si>
    <t>RLA4</t>
  </si>
  <si>
    <t>375</t>
  </si>
  <si>
    <t>MCN2</t>
  </si>
  <si>
    <t>MCN3</t>
  </si>
  <si>
    <t>MCN4</t>
  </si>
  <si>
    <t>RLB16A</t>
  </si>
  <si>
    <t>MRK8</t>
  </si>
  <si>
    <t>CLM6</t>
  </si>
  <si>
    <t>HDA13A</t>
  </si>
  <si>
    <t>BIS1</t>
  </si>
  <si>
    <t>MTG15A</t>
  </si>
  <si>
    <t>MFD13A</t>
  </si>
  <si>
    <t>WRG6A</t>
  </si>
  <si>
    <t>DRD5A</t>
  </si>
  <si>
    <t>CNB25A</t>
  </si>
  <si>
    <t>NMC2A</t>
  </si>
  <si>
    <t>NIP5B</t>
  </si>
  <si>
    <t>AGE5B</t>
  </si>
  <si>
    <t>MAI14</t>
  </si>
  <si>
    <t>ENG8</t>
  </si>
  <si>
    <t>AHD6</t>
  </si>
  <si>
    <t>RWD2</t>
  </si>
  <si>
    <t>SMR9A</t>
  </si>
  <si>
    <t>MRB1</t>
  </si>
  <si>
    <t>VPK9A</t>
  </si>
  <si>
    <t>NIP1A</t>
  </si>
  <si>
    <t>355</t>
  </si>
  <si>
    <t>HTN22A</t>
  </si>
  <si>
    <t>HTN22B</t>
  </si>
  <si>
    <t>CFD1A</t>
  </si>
  <si>
    <t>CFD6A</t>
  </si>
  <si>
    <t>HDA11A</t>
  </si>
  <si>
    <t>HDA3A</t>
  </si>
  <si>
    <t>TAB3</t>
  </si>
  <si>
    <t>IPS2A</t>
  </si>
  <si>
    <t>IPS2B</t>
  </si>
  <si>
    <t>HMT9A</t>
  </si>
  <si>
    <t>NSD9A</t>
  </si>
  <si>
    <t>AGT37A</t>
  </si>
  <si>
    <t>CPL26A</t>
  </si>
  <si>
    <t>691</t>
  </si>
  <si>
    <t>TWG18</t>
  </si>
  <si>
    <t>BDT5</t>
  </si>
  <si>
    <t>GTN15A</t>
  </si>
  <si>
    <t>GTN1B</t>
  </si>
  <si>
    <t>GTN2A</t>
  </si>
  <si>
    <t>GTN3A</t>
  </si>
  <si>
    <t>GTN3B</t>
  </si>
  <si>
    <t>NIP6A</t>
  </si>
  <si>
    <t>NIP6B</t>
  </si>
  <si>
    <t>BHL4A</t>
  </si>
  <si>
    <t>LTN4</t>
  </si>
  <si>
    <t>LTN5</t>
  </si>
  <si>
    <t>LTN6</t>
  </si>
  <si>
    <t>BVL3A</t>
  </si>
  <si>
    <t>RST5A</t>
  </si>
  <si>
    <t>CMY3</t>
  </si>
  <si>
    <t>SMR15A</t>
  </si>
  <si>
    <t>DRA1A</t>
  </si>
  <si>
    <t>HPK11</t>
  </si>
  <si>
    <t>IBS1</t>
  </si>
  <si>
    <t>RPN2A</t>
  </si>
  <si>
    <t>INA1A</t>
  </si>
  <si>
    <t>NSW35A</t>
  </si>
  <si>
    <t>CFD2A</t>
  </si>
  <si>
    <t>BSEENG15</t>
  </si>
  <si>
    <t>AGE4B</t>
  </si>
  <si>
    <t>CGT1</t>
  </si>
  <si>
    <t>MBG4</t>
  </si>
  <si>
    <t>LRE8A</t>
  </si>
  <si>
    <t>IPS1B</t>
  </si>
  <si>
    <t>CMY4</t>
  </si>
  <si>
    <t>WRD25B</t>
  </si>
  <si>
    <t>BBS11</t>
  </si>
  <si>
    <t>BNH6A</t>
  </si>
  <si>
    <t>GGR4</t>
  </si>
  <si>
    <t>BDB37A</t>
  </si>
  <si>
    <t>WRG19A</t>
  </si>
  <si>
    <t>NIP4A</t>
  </si>
  <si>
    <t>KWH3</t>
  </si>
  <si>
    <t>TWG13A</t>
  </si>
  <si>
    <t>SDM3</t>
  </si>
  <si>
    <t>MDH9A</t>
  </si>
  <si>
    <t>MDH9B</t>
  </si>
  <si>
    <t>MGL9</t>
  </si>
  <si>
    <t>AGE3</t>
  </si>
  <si>
    <t>WCL19A</t>
  </si>
  <si>
    <t>DBS16A</t>
  </si>
  <si>
    <t>SMR12B</t>
  </si>
  <si>
    <t>AGE9</t>
  </si>
  <si>
    <t>IDY1A</t>
  </si>
  <si>
    <t>MRK5A</t>
  </si>
  <si>
    <t>IDY10A</t>
  </si>
  <si>
    <t>WRG8A</t>
  </si>
  <si>
    <t>MLB6A</t>
  </si>
  <si>
    <t>MFD3A</t>
  </si>
  <si>
    <t>KLG10A</t>
  </si>
  <si>
    <t>IPS5B</t>
  </si>
  <si>
    <t>KBR3A</t>
  </si>
  <si>
    <t>ESK3A</t>
  </si>
  <si>
    <t>NIP5A</t>
  </si>
  <si>
    <t>RBK9A</t>
  </si>
  <si>
    <t>CRM15A</t>
  </si>
  <si>
    <t>VSL11A</t>
  </si>
  <si>
    <t>VSL13A</t>
  </si>
  <si>
    <t>MDRMLD11</t>
  </si>
  <si>
    <t>SPE1</t>
  </si>
  <si>
    <t>SPE22A</t>
  </si>
  <si>
    <t>SFD3</t>
  </si>
  <si>
    <t>HMT3A</t>
  </si>
  <si>
    <t>FCHQPT2</t>
  </si>
  <si>
    <t>BPN26A</t>
  </si>
  <si>
    <t>NBR9</t>
  </si>
  <si>
    <t>CNA7A</t>
  </si>
  <si>
    <t>TGP2A</t>
  </si>
  <si>
    <t>TGP3A</t>
  </si>
  <si>
    <t>LGL13A</t>
  </si>
  <si>
    <t>DRA5</t>
  </si>
  <si>
    <t>SBY6</t>
  </si>
  <si>
    <t>SSSWHI2</t>
  </si>
  <si>
    <t>WHITR1H</t>
  </si>
  <si>
    <t>WHITR2H</t>
  </si>
  <si>
    <t>LGL5A</t>
  </si>
  <si>
    <t>CCYUPC17</t>
  </si>
  <si>
    <t>CCYUPC23</t>
  </si>
  <si>
    <t>UPC2</t>
  </si>
  <si>
    <t>TRG3</t>
  </si>
  <si>
    <t>SPE5</t>
  </si>
  <si>
    <t>TWG21</t>
  </si>
  <si>
    <t>CNB24A</t>
  </si>
  <si>
    <t>CCY1B</t>
  </si>
  <si>
    <t>NVL12A</t>
  </si>
  <si>
    <t>JBB12A</t>
  </si>
  <si>
    <t>JBB12B</t>
  </si>
  <si>
    <t>RST9A</t>
  </si>
  <si>
    <t>WED5A</t>
  </si>
  <si>
    <t>NSD30B</t>
  </si>
  <si>
    <t>BDA13A</t>
  </si>
  <si>
    <t>MGP15A</t>
  </si>
  <si>
    <t>TRG2A</t>
  </si>
  <si>
    <t>KSN3</t>
  </si>
  <si>
    <t>BTN4</t>
  </si>
  <si>
    <t>BTN6</t>
  </si>
  <si>
    <t>467</t>
  </si>
  <si>
    <t>BTN1</t>
  </si>
  <si>
    <t>BTN2</t>
  </si>
  <si>
    <t>BPN29A</t>
  </si>
  <si>
    <t>ZMR9</t>
  </si>
  <si>
    <t>NSW28</t>
  </si>
  <si>
    <t>GYS5A</t>
  </si>
  <si>
    <t>ALYMRK4</t>
  </si>
  <si>
    <t>MRK1</t>
  </si>
  <si>
    <t>MRK2</t>
  </si>
  <si>
    <t>MRK7A</t>
  </si>
  <si>
    <t>SBY8</t>
  </si>
  <si>
    <t>KRN2</t>
  </si>
  <si>
    <t>SPO16A</t>
  </si>
  <si>
    <t>KSN7</t>
  </si>
  <si>
    <t>BSE8</t>
  </si>
  <si>
    <t>BSET1</t>
  </si>
  <si>
    <t>EAC12</t>
  </si>
  <si>
    <t>EAC2</t>
  </si>
  <si>
    <t>EAC4</t>
  </si>
  <si>
    <t>EAC6</t>
  </si>
  <si>
    <t>EAC8</t>
  </si>
  <si>
    <t>ENGWDL1</t>
  </si>
  <si>
    <t>TTF9</t>
  </si>
  <si>
    <t>WDLT1</t>
  </si>
  <si>
    <t>WDLT2</t>
  </si>
  <si>
    <t>SFD2A</t>
  </si>
  <si>
    <t>SPE7</t>
  </si>
  <si>
    <t>DBS4A</t>
  </si>
  <si>
    <t>SFD7A</t>
  </si>
  <si>
    <t>BDT6</t>
  </si>
  <si>
    <t>KWH1</t>
  </si>
  <si>
    <t>INA11A</t>
  </si>
  <si>
    <t>SPF17B</t>
  </si>
  <si>
    <t>CBW8</t>
  </si>
  <si>
    <t>CBW9</t>
  </si>
  <si>
    <t>MFD5A</t>
  </si>
  <si>
    <t>AGE7B</t>
  </si>
  <si>
    <t>BDT2</t>
  </si>
  <si>
    <t>BDT3</t>
  </si>
  <si>
    <t>MGL1A</t>
  </si>
  <si>
    <t>MFN12A</t>
  </si>
  <si>
    <t>TMH1B</t>
  </si>
  <si>
    <t>TMH3A</t>
  </si>
  <si>
    <t>YTA2A</t>
  </si>
  <si>
    <t>YTA2B</t>
  </si>
  <si>
    <t>CSE6</t>
  </si>
  <si>
    <t>CHL6A</t>
  </si>
  <si>
    <t>BPN31A</t>
  </si>
  <si>
    <t>SPO51A</t>
  </si>
  <si>
    <t>NSW5A</t>
  </si>
  <si>
    <t>NRG2A</t>
  </si>
  <si>
    <t>BHD46A</t>
  </si>
  <si>
    <t>BHDRCK29</t>
  </si>
  <si>
    <t>SRD14A</t>
  </si>
  <si>
    <t>MTG3A</t>
  </si>
  <si>
    <t>HWD5B</t>
  </si>
  <si>
    <t>PMBWED19</t>
  </si>
  <si>
    <t>KMR22A</t>
  </si>
  <si>
    <t>CVL17A</t>
  </si>
  <si>
    <t>JHDMDH7</t>
  </si>
  <si>
    <t>LDR3</t>
  </si>
  <si>
    <t>BBH13B</t>
  </si>
  <si>
    <t>GLY2</t>
  </si>
  <si>
    <t>NRG10</t>
  </si>
  <si>
    <t>MTG11A</t>
  </si>
  <si>
    <t>BPN35A</t>
  </si>
  <si>
    <t>SGT24A</t>
  </si>
  <si>
    <t>BNH5A</t>
  </si>
  <si>
    <t>NRA1A</t>
  </si>
  <si>
    <t>SFD9</t>
  </si>
  <si>
    <t>AHD22A</t>
  </si>
  <si>
    <t>BWH12A</t>
  </si>
  <si>
    <t>NVL2</t>
  </si>
  <si>
    <t>DBY11</t>
  </si>
  <si>
    <t>BLH10A</t>
  </si>
  <si>
    <t>BDA12A</t>
  </si>
  <si>
    <t>BDB36A</t>
  </si>
  <si>
    <t>SPD11A</t>
  </si>
  <si>
    <t>JBB13A</t>
  </si>
  <si>
    <t>CDRSPD12</t>
  </si>
  <si>
    <t>SPD12B</t>
  </si>
  <si>
    <t>CMD5A</t>
  </si>
  <si>
    <t>WED3A</t>
  </si>
  <si>
    <t>ESK2A</t>
  </si>
  <si>
    <t>ESK2B</t>
  </si>
  <si>
    <t>SDM1</t>
  </si>
  <si>
    <t>MFD2A</t>
  </si>
  <si>
    <t>NBR2</t>
  </si>
  <si>
    <t>SHW12</t>
  </si>
  <si>
    <t>KMR27A</t>
  </si>
  <si>
    <t>LTA4A</t>
  </si>
  <si>
    <t>FDS3</t>
  </si>
  <si>
    <t>RST2A</t>
  </si>
  <si>
    <t>CHL3</t>
  </si>
  <si>
    <t>BLBNFM6</t>
  </si>
  <si>
    <t>436</t>
  </si>
  <si>
    <t>1255</t>
  </si>
  <si>
    <t>1256</t>
  </si>
  <si>
    <t>GECT0</t>
  </si>
  <si>
    <t>RLA2</t>
  </si>
  <si>
    <t>RLA5</t>
  </si>
  <si>
    <t>RLA6</t>
  </si>
  <si>
    <t>WDT1</t>
  </si>
  <si>
    <t>WDT2</t>
  </si>
  <si>
    <t>DRA11</t>
  </si>
  <si>
    <t>STL1A</t>
  </si>
  <si>
    <t>CPL25B</t>
  </si>
  <si>
    <t>NMC15A</t>
  </si>
  <si>
    <t>CFD8A</t>
  </si>
  <si>
    <t>CVL15A</t>
  </si>
  <si>
    <t>SHW3</t>
  </si>
  <si>
    <t>CPL23A</t>
  </si>
  <si>
    <t>SPO5A</t>
  </si>
  <si>
    <t>MMC33A</t>
  </si>
  <si>
    <t>RPN7A</t>
  </si>
  <si>
    <t>AHD16</t>
  </si>
  <si>
    <t>MDR31A</t>
  </si>
  <si>
    <t>IDY6A</t>
  </si>
  <si>
    <t>WMD8A</t>
  </si>
  <si>
    <t>BLH11B</t>
  </si>
  <si>
    <t>GBG2A</t>
  </si>
  <si>
    <t>AHL9A</t>
  </si>
  <si>
    <t>KRA3</t>
  </si>
  <si>
    <t>PBH4</t>
  </si>
  <si>
    <t>CPB8</t>
  </si>
  <si>
    <t>HDA10A</t>
  </si>
  <si>
    <t>CPL5A</t>
  </si>
  <si>
    <t>NDH1</t>
  </si>
  <si>
    <t>INA2A</t>
  </si>
  <si>
    <t>WNM1A</t>
  </si>
  <si>
    <t>SBH9</t>
  </si>
  <si>
    <t>SMF6A</t>
  </si>
  <si>
    <t>MAI13</t>
  </si>
  <si>
    <t>NRG12A</t>
  </si>
  <si>
    <t>NDH5A</t>
  </si>
  <si>
    <t>BRD2A</t>
  </si>
  <si>
    <t>RBY15</t>
  </si>
  <si>
    <t>GYM3</t>
  </si>
  <si>
    <t>DRD2B</t>
  </si>
  <si>
    <t>IPS16A</t>
  </si>
  <si>
    <t>KWA12A</t>
  </si>
  <si>
    <t>TCB3</t>
  </si>
  <si>
    <t>TCBTR3</t>
  </si>
  <si>
    <t>ABY2A</t>
  </si>
  <si>
    <t>NSD3A</t>
  </si>
  <si>
    <t>ZMR11A</t>
  </si>
  <si>
    <t>ZMR2A</t>
  </si>
  <si>
    <t>ZMR4A</t>
  </si>
  <si>
    <t>ZMR6A</t>
  </si>
  <si>
    <t>ZMR8A</t>
  </si>
  <si>
    <t>CSE7</t>
  </si>
  <si>
    <t>GBP5</t>
  </si>
  <si>
    <t>BGY5A</t>
  </si>
  <si>
    <t>GLY1</t>
  </si>
  <si>
    <t>BIS15A</t>
  </si>
  <si>
    <t>WED21A</t>
  </si>
  <si>
    <t>VPK8</t>
  </si>
  <si>
    <t>KRN5A</t>
  </si>
  <si>
    <t>SPF15A</t>
  </si>
  <si>
    <t>SMR1A</t>
  </si>
  <si>
    <t>KRA7</t>
  </si>
  <si>
    <t>DRA9</t>
  </si>
  <si>
    <t>322</t>
  </si>
  <si>
    <t>332</t>
  </si>
  <si>
    <t>RCF10A</t>
  </si>
  <si>
    <t>BDB27A</t>
  </si>
  <si>
    <t>348</t>
  </si>
  <si>
    <t>WMD4A</t>
  </si>
  <si>
    <t>311</t>
  </si>
  <si>
    <t>AHD18B</t>
  </si>
  <si>
    <t>VPT12A</t>
  </si>
  <si>
    <t>GYS2A</t>
  </si>
  <si>
    <t>TSN15A</t>
  </si>
  <si>
    <t>AHD18A</t>
  </si>
  <si>
    <t>MLS12B</t>
  </si>
  <si>
    <t>DRD13A</t>
  </si>
  <si>
    <t>IPS12A</t>
  </si>
  <si>
    <t>IPS12B</t>
  </si>
  <si>
    <t>IPS13A</t>
  </si>
  <si>
    <t>IPS15B</t>
  </si>
  <si>
    <t>IPS3A</t>
  </si>
  <si>
    <t>KSN5</t>
  </si>
  <si>
    <t>LHM2</t>
  </si>
  <si>
    <t>GBG1B</t>
  </si>
  <si>
    <t>GBN3</t>
  </si>
  <si>
    <t>HWL1A</t>
  </si>
  <si>
    <t>NSW22A</t>
  </si>
  <si>
    <t>LGV2B</t>
  </si>
  <si>
    <t>LHM1</t>
  </si>
  <si>
    <t>BWH7A</t>
  </si>
  <si>
    <t>AGT35A</t>
  </si>
  <si>
    <t>BLB5A</t>
  </si>
  <si>
    <t>HPK2</t>
  </si>
  <si>
    <t>WRG15A</t>
  </si>
  <si>
    <t>SBH11</t>
  </si>
  <si>
    <t>CMD13A</t>
  </si>
  <si>
    <t>LBH2A</t>
  </si>
  <si>
    <t>RBY6</t>
  </si>
  <si>
    <t>OXL4A</t>
  </si>
  <si>
    <t>SMF5B</t>
  </si>
  <si>
    <t>1084</t>
  </si>
  <si>
    <t>QPT24A</t>
  </si>
  <si>
    <t>WRD15B</t>
  </si>
  <si>
    <t>NMC13A</t>
  </si>
  <si>
    <t>BHD23A</t>
  </si>
  <si>
    <t>RCF11A</t>
  </si>
  <si>
    <t>RCF3A</t>
  </si>
  <si>
    <t>RCF5A</t>
  </si>
  <si>
    <t>UNNAMED900</t>
  </si>
  <si>
    <t>OXL10A</t>
  </si>
  <si>
    <t>WNM4</t>
  </si>
  <si>
    <t>373</t>
  </si>
  <si>
    <t>TSN7A</t>
  </si>
  <si>
    <t>GAP8A</t>
  </si>
  <si>
    <t>TCB1</t>
  </si>
  <si>
    <t>AHD4B</t>
  </si>
  <si>
    <t>AHD9</t>
  </si>
  <si>
    <t>VPK2A</t>
  </si>
  <si>
    <t>AHL11B</t>
  </si>
  <si>
    <t>NGI1B</t>
  </si>
  <si>
    <t>NSD30A</t>
  </si>
  <si>
    <t>VPK19A</t>
  </si>
  <si>
    <t>LTA6</t>
  </si>
  <si>
    <t>BBS6</t>
  </si>
  <si>
    <t>QPT22A</t>
  </si>
  <si>
    <t>ACR7</t>
  </si>
  <si>
    <t>LGV5B</t>
  </si>
  <si>
    <t>BIS2B</t>
  </si>
  <si>
    <t>NSW3A</t>
  </si>
  <si>
    <t>CRB24B</t>
  </si>
  <si>
    <t>BLH13A</t>
  </si>
  <si>
    <t>CMV7</t>
  </si>
  <si>
    <t>CBW10</t>
  </si>
  <si>
    <t>SFD7B</t>
  </si>
  <si>
    <t>KLG5A</t>
  </si>
  <si>
    <t>312</t>
  </si>
  <si>
    <t>WNM6</t>
  </si>
  <si>
    <t>314</t>
  </si>
  <si>
    <t>KCY1</t>
  </si>
  <si>
    <t>KCY3</t>
  </si>
  <si>
    <t>WFD2A</t>
  </si>
  <si>
    <t>WFD6A</t>
  </si>
  <si>
    <t>KMR19A</t>
  </si>
  <si>
    <t>STT3A</t>
  </si>
  <si>
    <t>SBK9</t>
  </si>
  <si>
    <t>SGT4</t>
  </si>
  <si>
    <t>ALY3A</t>
  </si>
  <si>
    <t>BDB32A</t>
  </si>
  <si>
    <t>406</t>
  </si>
  <si>
    <t>MMCTR1H</t>
  </si>
  <si>
    <t>RBY10</t>
  </si>
  <si>
    <t>TWT6B</t>
  </si>
  <si>
    <t>GYN2B</t>
  </si>
  <si>
    <t>KLG13A</t>
  </si>
  <si>
    <t>LTA2</t>
  </si>
  <si>
    <t>MTG4A</t>
  </si>
  <si>
    <t>MLS26B</t>
  </si>
  <si>
    <t>LTA3</t>
  </si>
  <si>
    <t>TWG19</t>
  </si>
  <si>
    <t>SPO31A</t>
  </si>
  <si>
    <t>WNM3</t>
  </si>
  <si>
    <t>HTN7A</t>
  </si>
  <si>
    <t>HDA4A</t>
  </si>
  <si>
    <t>MHPWED5</t>
  </si>
  <si>
    <t>MTG13A</t>
  </si>
  <si>
    <t>KMR21A</t>
  </si>
  <si>
    <t>KMR21B</t>
  </si>
  <si>
    <t>TWG15A</t>
  </si>
  <si>
    <t>EMP4A</t>
  </si>
  <si>
    <t>RCN2A</t>
  </si>
  <si>
    <t>334</t>
  </si>
  <si>
    <t>FGBSGT23</t>
  </si>
  <si>
    <t>MMC19A</t>
  </si>
  <si>
    <t>MLS2A</t>
  </si>
  <si>
    <t>MGL8</t>
  </si>
  <si>
    <t>CBW14</t>
  </si>
  <si>
    <t>CBW4</t>
  </si>
  <si>
    <t>448</t>
  </si>
  <si>
    <t>DRA8</t>
  </si>
  <si>
    <t>BHD3A</t>
  </si>
  <si>
    <t>WSO12A</t>
  </si>
  <si>
    <t>WSO12B</t>
  </si>
  <si>
    <t>390</t>
  </si>
  <si>
    <t>BDL1</t>
  </si>
  <si>
    <t>BDL2</t>
  </si>
  <si>
    <t>BDL3</t>
  </si>
  <si>
    <t>BDL5</t>
  </si>
  <si>
    <t>BDL6</t>
  </si>
  <si>
    <t>BDL7</t>
  </si>
  <si>
    <t>AHD10B</t>
  </si>
  <si>
    <t>NPD1</t>
  </si>
  <si>
    <t>WSE1B</t>
  </si>
  <si>
    <t>WSE2A</t>
  </si>
  <si>
    <t>CLD25A</t>
  </si>
  <si>
    <t>MAI17</t>
  </si>
  <si>
    <t>SPO67B</t>
  </si>
  <si>
    <t>OXL8A</t>
  </si>
  <si>
    <t>DBY5</t>
  </si>
  <si>
    <t>SMR9B</t>
  </si>
  <si>
    <t>CHL10</t>
  </si>
  <si>
    <t>11THPT2</t>
  </si>
  <si>
    <t>CRBTHP26</t>
  </si>
  <si>
    <t>THP2</t>
  </si>
  <si>
    <t>WRG5A</t>
  </si>
  <si>
    <t>CNA8A</t>
  </si>
  <si>
    <t>BLN6A</t>
  </si>
  <si>
    <t>KSN6</t>
  </si>
  <si>
    <t>CPR6</t>
  </si>
  <si>
    <t>KMR22B</t>
  </si>
  <si>
    <t>NRG8B</t>
  </si>
  <si>
    <t>MDH3A</t>
  </si>
  <si>
    <t>GYM2B</t>
  </si>
  <si>
    <t>MGP16A</t>
  </si>
  <si>
    <t>CMV8</t>
  </si>
  <si>
    <t>393</t>
  </si>
  <si>
    <t>PBH1</t>
  </si>
  <si>
    <t>PBH5</t>
  </si>
  <si>
    <t>PBH7</t>
  </si>
  <si>
    <t>BLH10B</t>
  </si>
  <si>
    <t>WRD24A</t>
  </si>
  <si>
    <t>RBY12</t>
  </si>
  <si>
    <t>MWMRBK11</t>
  </si>
  <si>
    <t>INA3A</t>
  </si>
  <si>
    <t>STPT1</t>
  </si>
  <si>
    <t>CPK10</t>
  </si>
  <si>
    <t>VPT13A</t>
  </si>
  <si>
    <t>DRD16A</t>
  </si>
  <si>
    <t>KMR29A</t>
  </si>
  <si>
    <t>MLT19A</t>
  </si>
  <si>
    <t>GYN5A</t>
  </si>
  <si>
    <t>11THPT1</t>
  </si>
  <si>
    <t>THP1</t>
  </si>
  <si>
    <t>MAI5</t>
  </si>
  <si>
    <t>MAI7</t>
  </si>
  <si>
    <t>MAI8</t>
  </si>
  <si>
    <t>ARL11B</t>
  </si>
  <si>
    <t>KRA10</t>
  </si>
  <si>
    <t>KRA2</t>
  </si>
  <si>
    <t>KRA4</t>
  </si>
  <si>
    <t>KRA6</t>
  </si>
  <si>
    <t>AGE6A</t>
  </si>
  <si>
    <t>SBH8</t>
  </si>
  <si>
    <t>SBH13A</t>
  </si>
  <si>
    <t>BBH10A</t>
  </si>
  <si>
    <t>HWL8A</t>
  </si>
  <si>
    <t>MFD9A</t>
  </si>
  <si>
    <t>GBG28</t>
  </si>
  <si>
    <t>RCF7A</t>
  </si>
  <si>
    <t>YTA3A</t>
  </si>
  <si>
    <t>NSD1A</t>
  </si>
  <si>
    <t>SPD2B</t>
  </si>
  <si>
    <t>BHD20A</t>
  </si>
  <si>
    <t>SPO61A</t>
  </si>
  <si>
    <t>HWL4A</t>
  </si>
  <si>
    <t>ECCT1</t>
  </si>
  <si>
    <t>SPE24</t>
  </si>
  <si>
    <t>CVL9A</t>
  </si>
  <si>
    <t>HTL14A</t>
  </si>
  <si>
    <t>BYOTR1H</t>
  </si>
  <si>
    <t>MDR4A</t>
  </si>
  <si>
    <t>SPD29A</t>
  </si>
  <si>
    <t>BLN2B</t>
  </si>
  <si>
    <t>RBY9A</t>
  </si>
  <si>
    <t>HMT10A</t>
  </si>
  <si>
    <t>MHL2A</t>
  </si>
  <si>
    <t>HDA14A</t>
  </si>
  <si>
    <t>NMK10</t>
  </si>
  <si>
    <t>VPT16A</t>
  </si>
  <si>
    <t>STL3</t>
  </si>
  <si>
    <t>CPL3A</t>
  </si>
  <si>
    <t>WED21B</t>
  </si>
  <si>
    <t>DRA13A</t>
  </si>
  <si>
    <t>CSE23A</t>
  </si>
  <si>
    <t>TTF81</t>
  </si>
  <si>
    <t>RLB12B</t>
  </si>
  <si>
    <t>CLD22A</t>
  </si>
  <si>
    <t>CHL2</t>
  </si>
  <si>
    <t>WMD3A</t>
  </si>
  <si>
    <t>CDRSPD9</t>
  </si>
  <si>
    <t>CPB5</t>
  </si>
  <si>
    <t>CPB9</t>
  </si>
  <si>
    <t>RBA4A</t>
  </si>
  <si>
    <t>BHD7A</t>
  </si>
  <si>
    <t>VSL3A</t>
  </si>
  <si>
    <t>WRD9A</t>
  </si>
  <si>
    <t>HWL2A</t>
  </si>
  <si>
    <t>NIP2A</t>
  </si>
  <si>
    <t>KSN14</t>
  </si>
  <si>
    <t>439</t>
  </si>
  <si>
    <t>SPE20A</t>
  </si>
  <si>
    <t>CHL7</t>
  </si>
  <si>
    <t>NRG13A</t>
  </si>
  <si>
    <t>NRG15A</t>
  </si>
  <si>
    <t>NRG17A</t>
  </si>
  <si>
    <t>NRG4</t>
  </si>
  <si>
    <t>NRG5A</t>
  </si>
  <si>
    <t>KSN4</t>
  </si>
  <si>
    <t>WCL11A</t>
  </si>
  <si>
    <t>MWMRBK8</t>
  </si>
  <si>
    <t>HWD12B</t>
  </si>
  <si>
    <t>SFD5</t>
  </si>
  <si>
    <t>NVL9</t>
  </si>
  <si>
    <t>MSTSGI11</t>
  </si>
  <si>
    <t>BHL3A</t>
  </si>
  <si>
    <t>KSN15</t>
  </si>
  <si>
    <t>CSE3</t>
  </si>
  <si>
    <t>LDR2B</t>
  </si>
  <si>
    <t>CLD18A</t>
  </si>
  <si>
    <t>TWG11</t>
  </si>
  <si>
    <t>RPN5A</t>
  </si>
  <si>
    <t>CNA9A</t>
  </si>
  <si>
    <t>CPR4</t>
  </si>
  <si>
    <t>BHD44A</t>
  </si>
  <si>
    <t>SPO55A</t>
  </si>
  <si>
    <t>BRT3</t>
  </si>
  <si>
    <t>KWA3A</t>
  </si>
  <si>
    <t>YTA3B</t>
  </si>
  <si>
    <t>GBG1A</t>
  </si>
  <si>
    <t>GBG23A</t>
  </si>
  <si>
    <t>BISTPT3</t>
  </si>
  <si>
    <t>RPN4A</t>
  </si>
  <si>
    <t>BHD5A</t>
  </si>
  <si>
    <t>GVN2A</t>
  </si>
  <si>
    <t>SPF1B</t>
  </si>
  <si>
    <t>CMV13</t>
  </si>
  <si>
    <t>RBARHP14</t>
  </si>
  <si>
    <t>WEL3</t>
  </si>
  <si>
    <t>AFD7</t>
  </si>
  <si>
    <t>GSEGSN2</t>
  </si>
  <si>
    <t>WLDT1</t>
  </si>
  <si>
    <t>WLDT2</t>
  </si>
  <si>
    <t>SGT5</t>
  </si>
  <si>
    <t>AFD8</t>
  </si>
  <si>
    <t>WRD17A</t>
  </si>
  <si>
    <t>WED20A</t>
  </si>
  <si>
    <t>NVL5</t>
  </si>
  <si>
    <t>MLT42A</t>
  </si>
  <si>
    <t>GLY4A</t>
  </si>
  <si>
    <t>ACR1</t>
  </si>
  <si>
    <t>MTG12B</t>
  </si>
  <si>
    <t>JDL4A</t>
  </si>
  <si>
    <t>BPN28A</t>
  </si>
  <si>
    <t>RST20A</t>
  </si>
  <si>
    <t>341</t>
  </si>
  <si>
    <t>HTN3A</t>
  </si>
  <si>
    <t>SARSHW7</t>
  </si>
  <si>
    <t>BDB33A</t>
  </si>
  <si>
    <t>SQBT1</t>
  </si>
  <si>
    <t>CPK7</t>
  </si>
  <si>
    <t>367</t>
  </si>
  <si>
    <t>368</t>
  </si>
  <si>
    <t>420</t>
  </si>
  <si>
    <t>WTPT0</t>
  </si>
  <si>
    <t>KRN5B</t>
  </si>
  <si>
    <t>EMP22A</t>
  </si>
  <si>
    <t>452</t>
  </si>
  <si>
    <t>KSN8</t>
  </si>
  <si>
    <t>MTG5A</t>
  </si>
  <si>
    <t>LGV2A</t>
  </si>
  <si>
    <t>LRE7A</t>
  </si>
  <si>
    <t>357</t>
  </si>
  <si>
    <t>CHL9</t>
  </si>
  <si>
    <t>468</t>
  </si>
  <si>
    <t>469</t>
  </si>
  <si>
    <t>IPL2A</t>
  </si>
  <si>
    <t>IPL4A</t>
  </si>
  <si>
    <t>LGL11A</t>
  </si>
  <si>
    <t>GLY3A</t>
  </si>
  <si>
    <t>THL4</t>
  </si>
  <si>
    <t>MLS90B</t>
  </si>
  <si>
    <t>TWG13B</t>
  </si>
  <si>
    <t>RPN3A</t>
  </si>
  <si>
    <t>RBA1A</t>
  </si>
  <si>
    <t>BPN24A</t>
  </si>
  <si>
    <t>NSW23A</t>
  </si>
  <si>
    <t>NSW24</t>
  </si>
  <si>
    <t>NSW25</t>
  </si>
  <si>
    <t>NSW26</t>
  </si>
  <si>
    <t>WSO2A</t>
  </si>
  <si>
    <t>WSO2B</t>
  </si>
  <si>
    <t>RBY16</t>
  </si>
  <si>
    <t>KBN13A</t>
  </si>
  <si>
    <t>SGT9</t>
  </si>
  <si>
    <t>MLSQAP12</t>
  </si>
  <si>
    <t>QAP4</t>
  </si>
  <si>
    <t>QAPTR1H</t>
  </si>
  <si>
    <t>RBA34A</t>
  </si>
  <si>
    <t>COR23A</t>
  </si>
  <si>
    <t>SPC2A</t>
  </si>
  <si>
    <t>KLG16A</t>
  </si>
  <si>
    <t>NSD6B</t>
  </si>
  <si>
    <t>CPC3A</t>
  </si>
  <si>
    <t>CPC3B</t>
  </si>
  <si>
    <t>HDN2</t>
  </si>
  <si>
    <t>CPK11</t>
  </si>
  <si>
    <t>CCYUPC2</t>
  </si>
  <si>
    <t>MDR3A</t>
  </si>
  <si>
    <t>KBN15A</t>
  </si>
  <si>
    <t>SRD18A</t>
  </si>
  <si>
    <t>BSCT5</t>
  </si>
  <si>
    <t>LBS12A</t>
  </si>
  <si>
    <t>MDR35A</t>
  </si>
  <si>
    <t>COR25A</t>
  </si>
  <si>
    <t>RST4A</t>
  </si>
  <si>
    <t>MDH8B</t>
  </si>
  <si>
    <t>GYM9A</t>
  </si>
  <si>
    <t>BMG3B</t>
  </si>
  <si>
    <t>MHL13A</t>
  </si>
  <si>
    <t>MLB4A</t>
  </si>
  <si>
    <t>MTN6B</t>
  </si>
  <si>
    <t>MTNQBI9</t>
  </si>
  <si>
    <t>MTNWLP5</t>
  </si>
  <si>
    <t>NSD29A</t>
  </si>
  <si>
    <t>AFD5</t>
  </si>
  <si>
    <t>GVN12A</t>
  </si>
  <si>
    <t>CPC25A</t>
  </si>
  <si>
    <t>NBR5A</t>
  </si>
  <si>
    <t>NBR13A</t>
  </si>
  <si>
    <t>BPN2B</t>
  </si>
  <si>
    <t>BPN4</t>
  </si>
  <si>
    <t>BPN7B</t>
  </si>
  <si>
    <t>HWL13A</t>
  </si>
  <si>
    <t>COR26A</t>
  </si>
  <si>
    <t>MLS9A</t>
  </si>
  <si>
    <t>TWG10</t>
  </si>
  <si>
    <t>BHL1A</t>
  </si>
  <si>
    <t>BHD33A</t>
  </si>
  <si>
    <t>MMC24A</t>
  </si>
  <si>
    <t>VSL1B</t>
  </si>
  <si>
    <t>GLY11A</t>
  </si>
  <si>
    <t>NBR12A</t>
  </si>
  <si>
    <t>LHM1A</t>
  </si>
  <si>
    <t>MDH4B</t>
  </si>
  <si>
    <t>MFN1B</t>
  </si>
  <si>
    <t>VSL12A</t>
  </si>
  <si>
    <t>BVLNCM7</t>
  </si>
  <si>
    <t>ACFQBI5</t>
  </si>
  <si>
    <t>RCN6A</t>
  </si>
  <si>
    <t>OXL5A</t>
  </si>
  <si>
    <t>OXL5B</t>
  </si>
  <si>
    <t>SPD21A</t>
  </si>
  <si>
    <t>SPD21B</t>
  </si>
  <si>
    <t>AGE7A</t>
  </si>
  <si>
    <t>AHL9B</t>
  </si>
  <si>
    <t>WRG11A</t>
  </si>
  <si>
    <t>UMG3A</t>
  </si>
  <si>
    <t>LHM7</t>
  </si>
  <si>
    <t>SPD1A</t>
  </si>
  <si>
    <t>GLY12A</t>
  </si>
  <si>
    <t>NBR7A</t>
  </si>
  <si>
    <t>COR22A</t>
  </si>
  <si>
    <t>AJV1</t>
  </si>
  <si>
    <t>NBR15A</t>
  </si>
  <si>
    <t>HPK6</t>
  </si>
  <si>
    <t>NBR4A</t>
  </si>
  <si>
    <t>KWA1A</t>
  </si>
  <si>
    <t>SPO41A</t>
  </si>
  <si>
    <t>LV Transformer SP304-P DRA1A -  Planned</t>
  </si>
  <si>
    <t>LV Transformer SP6877-B TWT3A -  Planned</t>
  </si>
  <si>
    <t>LV Transformer SC544695 CBT13A -  Planned</t>
  </si>
  <si>
    <t>LV Transformer SC1050542 HDA14A -  Planned</t>
  </si>
  <si>
    <t>LV Transformer SP2362-M BLBNFM6 -  Planned</t>
  </si>
  <si>
    <t>LV Transformer SP763418 MRK9 -  Planned</t>
  </si>
  <si>
    <t>LV Transformer SP3762-C NIP3A -  Planned</t>
  </si>
  <si>
    <t>LV Transformer SC1436136 SPF17B -  Planned</t>
  </si>
  <si>
    <t>LV Transformer SP5268-D BVL2A -  Planned</t>
  </si>
  <si>
    <t>LV Transformer SC3693-J BSEENG15 -  Planned</t>
  </si>
  <si>
    <t>LV Transformer SP11679-D KRA1 -  Planned</t>
  </si>
  <si>
    <t>LV Transformer SP4306-F BNH1B -  Planned</t>
  </si>
  <si>
    <t>LV Transformer SP5377-A CLM8 -  Planned</t>
  </si>
  <si>
    <t>RBA41A</t>
  </si>
  <si>
    <t>LV Transformer SC21693-E RBA41A -  Planned</t>
  </si>
  <si>
    <t>Feeder GBN4 -  Planned</t>
  </si>
  <si>
    <t>Feeder MTB2A -  Planned</t>
  </si>
  <si>
    <t>LV Transformer SC661354 CPC2A -  Planned</t>
  </si>
  <si>
    <t>LV Transformer SP176-L HTN7A -  Planned</t>
  </si>
  <si>
    <t>LV Transformer SP3216-G BRT8 -  Planned</t>
  </si>
  <si>
    <t>LV Transformer SP5981-H WRG15A -  Planned</t>
  </si>
  <si>
    <t>LV Transformer SP17115-C FDS1 -  Planned</t>
  </si>
  <si>
    <t>Feeder LRE8A -  Planned</t>
  </si>
  <si>
    <t>Feeder NMC1B -  Planned</t>
  </si>
  <si>
    <t>LV Transformer SP5211-A PWC4 -  Planned</t>
  </si>
  <si>
    <t>LV Transformer SP1267-A CLM3 -  Planned</t>
  </si>
  <si>
    <t>Feeder BMT5 -  Planned</t>
  </si>
  <si>
    <t>Feeder NPD1 -  Planned</t>
  </si>
  <si>
    <t>Feeder AMR2 -  Planned</t>
  </si>
  <si>
    <t>LV Transformer SP3991-J SFD2A -  Planned</t>
  </si>
  <si>
    <t>Feeder LLY4 -  Planned</t>
  </si>
  <si>
    <t>LV Transformer SC4996-J SFD3 -  Planned</t>
  </si>
  <si>
    <t>LV Transformer SC23150-F MLS15A -  Planned</t>
  </si>
  <si>
    <t>LV Transformer SP1340-K SHW10A -  Planned</t>
  </si>
  <si>
    <t>LV Transformer SC3696-H  -  Planned</t>
  </si>
  <si>
    <t>LV Transformer SP6182-F NMK17A -  Planned</t>
  </si>
  <si>
    <t>LV Transformer SG2949-L TRG2A -  Planned</t>
  </si>
  <si>
    <t>LV Transformer SP1007-G CLM6 -  Planned</t>
  </si>
  <si>
    <t>LV Transformer SC451931-A MLB13A -  Planned</t>
  </si>
  <si>
    <t>LV Transformer SG225-A CLD22A -  Planned</t>
  </si>
  <si>
    <t>LV Transformer SP8301-E WMR3 -  Planned</t>
  </si>
  <si>
    <t>LV Transformer SC750799 CLD22A -  Planned</t>
  </si>
  <si>
    <t>LV Transformer SP468679 CRB25A -  Planned</t>
  </si>
  <si>
    <t>LV Transformer SC242-K MMC33A -  Planned</t>
  </si>
  <si>
    <t>LV Transformer SP5637-E BHD23A -  Planned</t>
  </si>
  <si>
    <t>LV Transformer SP760487 CRB25A -  Planned</t>
  </si>
  <si>
    <t>LV Transformer SP14034-D MAI17 -  Planned</t>
  </si>
  <si>
    <t>LV Transformer SP4581-D SBH8 -  Planned</t>
  </si>
  <si>
    <t>LV Transformer SC6463-H SFD7A -  Planned</t>
  </si>
  <si>
    <t>LV Transformer SC1679-H EMP23A -  Planned</t>
  </si>
  <si>
    <t>LV Transformer SP493935 WED6A -  Planned</t>
  </si>
  <si>
    <t>LV Transformer SP4043-J WRG5A -  Planned</t>
  </si>
  <si>
    <t>LV Transformer SP526659 CPB8 -  Planned</t>
  </si>
  <si>
    <t>LV Transformer SG1144-I BLB8B -  Planned</t>
  </si>
  <si>
    <t>LV Transformer SP2506-G IPS1B -  Planned</t>
  </si>
  <si>
    <t>LV Transformer SP16357-A PWC3 -  Planned</t>
  </si>
  <si>
    <t>LV Transformer SC484063 BMG2A -  Planned</t>
  </si>
  <si>
    <t>LV Transformer SP5955-C GYN7A -  Planned</t>
  </si>
  <si>
    <t>LV Transformer SP5935-B HDN1 -  Planned</t>
  </si>
  <si>
    <t>LV Transformer SP5325-C EMD3 -  Planned</t>
  </si>
  <si>
    <t>Feeder TGW3 -  Planned</t>
  </si>
  <si>
    <t>Feeder WMR3 -  Planned</t>
  </si>
  <si>
    <t>LV Transformer SP1657-A AHD18B -  Planned</t>
  </si>
  <si>
    <t>LV Transformer SP2231-F LTN6 -  Planned</t>
  </si>
  <si>
    <t>Feeder BWH12A -  Planned</t>
  </si>
  <si>
    <t>Feeder TCB3 -  Planned</t>
  </si>
  <si>
    <t>Feeder RPN4A -  Planned</t>
  </si>
  <si>
    <t>LV Transformer SC764535 MGP4 -  Planned</t>
  </si>
  <si>
    <t>LV Transformer SP15474-B GBN3 -  Planned</t>
  </si>
  <si>
    <t>LV Transformer SC6650-J CMV13 -  Planned</t>
  </si>
  <si>
    <t>LV Transformer SC3533-J SFD4 -  Planned</t>
  </si>
  <si>
    <t>LV Transformer SP563-S GLY1 -  Planned</t>
  </si>
  <si>
    <t>LV Transformer SP2696-A AHD18B -  Planned</t>
  </si>
  <si>
    <t>LV Transformer SP16355-A CLM9 -  Planned</t>
  </si>
  <si>
    <t>LV Transformer SP4170-G RBA35A -  Planned</t>
  </si>
  <si>
    <t>LV Transformer SP1229-F BBH8A -  Planned</t>
  </si>
  <si>
    <t>LV Transformer SP5765-F PBH1 -  Planned</t>
  </si>
  <si>
    <t>LV Transformer SC504-H MAI13 -  Planned</t>
  </si>
  <si>
    <t>LV Transformer SP7742 NDH9 -  Planned</t>
  </si>
  <si>
    <t>LV Transformer SP2663-L WRG11A -  Planned</t>
  </si>
  <si>
    <t>LV Transformer SP1749-I BLBNFM6 -  Planned</t>
  </si>
  <si>
    <t>LV Transformer SC1368625 BLB2A -  Planned</t>
  </si>
  <si>
    <t>LV Transformer SP545-M CHL4 -  Planned</t>
  </si>
  <si>
    <t>QPT25B</t>
  </si>
  <si>
    <t>LV Transformer SP494076 CPB8 -  Planned</t>
  </si>
  <si>
    <t>LV Transformer SC1437567 RCN4A -  Planned</t>
  </si>
  <si>
    <t>Feeder WFD5A -  Planned</t>
  </si>
  <si>
    <t>LV Transformer SC741562 BKD5B -  Planned</t>
  </si>
  <si>
    <t>Feeder BMT2 -  Planned</t>
  </si>
  <si>
    <t>LV Transformer SP6271-A BMT1 -  Planned</t>
  </si>
  <si>
    <t>LV Transformer SP15020-B GGR4 -  Planned</t>
  </si>
  <si>
    <t>Feeder NBR6 -  Planned</t>
  </si>
  <si>
    <t>Feeder RBA1A -  Planned</t>
  </si>
  <si>
    <t>LV Transformer SP50449-C IDY6A -  Planned</t>
  </si>
  <si>
    <t>NSD8A</t>
  </si>
  <si>
    <t>LV Transformer SP2271-M NSD8A -  Planned</t>
  </si>
  <si>
    <t>LV Transformer SC2000-L MLT19A -  Planned</t>
  </si>
  <si>
    <t>LV Transformer SP2105-B CLD25A -  Planned</t>
  </si>
  <si>
    <t>LV Transformer SP5796-E BHD35A -  Planned</t>
  </si>
  <si>
    <t>LV Transformer SP1907-D MTB13A -  Planned</t>
  </si>
  <si>
    <t>LV Transformer SC786807 BHL1A -  Planned</t>
  </si>
  <si>
    <t>LV Transformer SP3267-J WNM3 -  Planned</t>
  </si>
  <si>
    <t>LV Transformer SC768975 NDH7 -  Planned</t>
  </si>
  <si>
    <t>LV Transformer SP9115-F SBH11 -  Planned</t>
  </si>
  <si>
    <t>LV Transformer SP9268-D DRD15B -  Planned</t>
  </si>
  <si>
    <t>LV Transformer SP3185-I HTN24A -  Planned</t>
  </si>
  <si>
    <t>YTA23B</t>
  </si>
  <si>
    <t>LV Transformer SC739635 YTA23B -  Planned</t>
  </si>
  <si>
    <t>LV Transformer SP17984-F BLB4A -  Planned</t>
  </si>
  <si>
    <t>LV Transformer SC5197-J SBK10A -  Planned</t>
  </si>
  <si>
    <t>LV Transformer SP24074-F HPK8A -  Planned</t>
  </si>
  <si>
    <t>LV Transformer SP136-N WED6A -  Planned</t>
  </si>
  <si>
    <t>LV Transformer SP4767-A TGW1 -  Planned</t>
  </si>
  <si>
    <t>LV Transformer SC6150-E NDH9 -  Planned</t>
  </si>
  <si>
    <t>Feeder CPL23A -  Planned</t>
  </si>
  <si>
    <t>Feeder MGP4 -  Planned</t>
  </si>
  <si>
    <t>LV Transformer SP3932-D IPL2 -  Planned</t>
  </si>
  <si>
    <t>LV Transformer SP3332-B TGW3 -  Planned</t>
  </si>
  <si>
    <t>LV Transformer SP1988-F CRB25A -  Planned</t>
  </si>
  <si>
    <t>LV Transformer SP3224-C TRP2 -  Planned</t>
  </si>
  <si>
    <t>LV Transformer SP7505-C GYN6A -  Planned</t>
  </si>
  <si>
    <t>Feeder CRY6A -  Planned</t>
  </si>
  <si>
    <t>LV Transformer SC751748 IDY6A -  Planned</t>
  </si>
  <si>
    <t>LV Transformer SC1511235 JBB1B -  Planned</t>
  </si>
  <si>
    <t>LV Transformer SC91-V RCN4A -  Planned</t>
  </si>
  <si>
    <t>LV Transformer SC801452 MLT2B -  Planned</t>
  </si>
  <si>
    <t>LV Transformer SP4571-A CLD17A -  Planned</t>
  </si>
  <si>
    <t>LV Transformer SP7722-A AHD8 -  Planned</t>
  </si>
  <si>
    <t>LV Transformer SP2301-B CLM6 -  Planned</t>
  </si>
  <si>
    <t>LV Transformer SP9295-A TWT12A -  Planned</t>
  </si>
  <si>
    <t>LV Transformer SP2294-F BBH16A -  Planned</t>
  </si>
  <si>
    <t>LV Transformer SC546-I MMC19B -  Planned</t>
  </si>
  <si>
    <t>LV Transformer SP5183-H BBH8A -  Planned</t>
  </si>
  <si>
    <t>LV Transformer SC1381111 YTA22A -  Planned</t>
  </si>
  <si>
    <t>BLH12B</t>
  </si>
  <si>
    <t>LV Transformer SP5509-D BLH12B -  Planned</t>
  </si>
  <si>
    <t>LV Transformer SC4875-H NGE4B -  Planned</t>
  </si>
  <si>
    <t>LV Transformer SC485029 CFD1A -  Planned</t>
  </si>
  <si>
    <t>LV Transformer SP50102-J SGT4 -  Planned</t>
  </si>
  <si>
    <t>BRT5</t>
  </si>
  <si>
    <t>LV Transformer SP18671-F BRT5 -  Planned</t>
  </si>
  <si>
    <t>LV Transformer SP3160-C SPE7 -  Planned</t>
  </si>
  <si>
    <t>BBS9</t>
  </si>
  <si>
    <t>LV Transformer SC3900-F BBS9 -  Planned</t>
  </si>
  <si>
    <t>UMG12A</t>
  </si>
  <si>
    <t>LV Transformer SC6310-G UMG12A -  Planned</t>
  </si>
  <si>
    <t>LV Transformer SP4319-H GBP6 -  Planned</t>
  </si>
  <si>
    <t>BDA5A</t>
  </si>
  <si>
    <t>LV Transformer SP55171-C BDA5A -  Planned</t>
  </si>
  <si>
    <t>LV Transformer SP8403-B THL3 -  Planned</t>
  </si>
  <si>
    <t>LV Transformer SP3370-B FDS3 -  Planned</t>
  </si>
  <si>
    <t>Feeder MLB3A -  Planned</t>
  </si>
  <si>
    <t>LV Transformer SG7220-F LBS12A -  Planned</t>
  </si>
  <si>
    <t>LV Transformer SG486-L WCL19A -  Planned</t>
  </si>
  <si>
    <t>LV Transformer SP522158 VPK9A -  Planned</t>
  </si>
  <si>
    <t>LV Transformer SP6528-D TMH5A -  Planned</t>
  </si>
  <si>
    <t>LV Transformer SC3584-J MTG11A -  Planned</t>
  </si>
  <si>
    <t>LV Transformer SC3355-E CPR6 -  Planned</t>
  </si>
  <si>
    <t>Feeder MDR31A -  Planned</t>
  </si>
  <si>
    <t>Feeder YTA3A -  Planned</t>
  </si>
  <si>
    <t>LV Transformer SP5069-C KSN7 -  Planned</t>
  </si>
  <si>
    <t>BGY13A</t>
  </si>
  <si>
    <t>LV Transformer SP3674-D BGY13A -  Planned</t>
  </si>
  <si>
    <t>LV Transformer SP18212-A AHD15B -  Planned</t>
  </si>
  <si>
    <t>GBG6A</t>
  </si>
  <si>
    <t>LV Transformer SC6343-D GBG6A -  Planned</t>
  </si>
  <si>
    <t>LV Transformer SP4995-F KLG17A -  Planned</t>
  </si>
  <si>
    <t>LV Transformer SP2740-F MBG2 -  Planned</t>
  </si>
  <si>
    <t>GVN13A</t>
  </si>
  <si>
    <t>LV Transformer SP5267-G GVN13A -  Planned</t>
  </si>
  <si>
    <t>LV Transformer SP808548 KSN5 -  Planned</t>
  </si>
  <si>
    <t>LV Transformer SP5187-A NBR5 -  Planned</t>
  </si>
  <si>
    <t>LV Transformer SP3911-B TWT12A -  Planned</t>
  </si>
  <si>
    <t>BHD32B</t>
  </si>
  <si>
    <t>LV Transformer SC759-G BHD32B -  Planned</t>
  </si>
  <si>
    <t>LV Transformer SP1136-M PBH3 -  Planned</t>
  </si>
  <si>
    <t>LV Transformer SP610-I BHD35A -  Planned</t>
  </si>
  <si>
    <t>LV Transformer SP2240-I BRT6 -  Planned</t>
  </si>
  <si>
    <t>LV Transformer SC2554-F NRA5A -  Planned</t>
  </si>
  <si>
    <t>LV Transformer SP1924-G LTN5 -  Planned</t>
  </si>
  <si>
    <t>LV Transformer SP2300-F CPL23A -  Planned</t>
  </si>
  <si>
    <t>LV Transformer SP949-M OXL8B -  Planned</t>
  </si>
  <si>
    <t>LV Transformer SP492472 HPK8A -  Planned</t>
  </si>
  <si>
    <t>LV Transformer SP641-K CHL8 -  Planned</t>
  </si>
  <si>
    <t>LV Transformer SC1412451 SPF15A -  Planned</t>
  </si>
  <si>
    <t>SPF12B</t>
  </si>
  <si>
    <t>LV Transformer SC1412605 STC7 -  Planned</t>
  </si>
  <si>
    <t>STC7</t>
  </si>
  <si>
    <t>LV Transformer SC1413061  -  Planned</t>
  </si>
  <si>
    <t>Feeder TWT12A -  Planned</t>
  </si>
  <si>
    <t>LV Transformer SP1512-C GBN4 -  Planned</t>
  </si>
  <si>
    <t>Feeder WMD4A -  Planned</t>
  </si>
  <si>
    <t>Feeder CCY1B -  Planned</t>
  </si>
  <si>
    <t>RBA42A</t>
  </si>
  <si>
    <t>LV Transformer SC2287-H RBA42A -  Planned</t>
  </si>
  <si>
    <t>LV Transformer SP4364-D MCN3 -  Planned</t>
  </si>
  <si>
    <t>LV Transformer SP418-F BTN2 -  Planned</t>
  </si>
  <si>
    <t>LV Transformer SP64-D AMR2 -  Planned</t>
  </si>
  <si>
    <t>Feeder NRG9 -  Planned</t>
  </si>
  <si>
    <t>LV Transformer SP4568-F GVN16A -  Planned</t>
  </si>
  <si>
    <t>Feeder LTN8 -  Planned</t>
  </si>
  <si>
    <t>Feeder RWD1 -  Planned</t>
  </si>
  <si>
    <t>LV Transformer SP3158-L EMP21A -  Planned</t>
  </si>
  <si>
    <t>Feeder CRY2A -  Planned</t>
  </si>
  <si>
    <t>LV Transformer SC6280-E TWG11 -  Planned</t>
  </si>
  <si>
    <t>LV Transformer SC2116-M SHW12 -  Planned</t>
  </si>
  <si>
    <t>LV Transformer SP6401-B TWT11A -  Planned</t>
  </si>
  <si>
    <t>LV Transformer SP4149-H CRBTHP14 -  Planned</t>
  </si>
  <si>
    <t>LV Transformer SP1787-L LTA2 -  Planned</t>
  </si>
  <si>
    <t>LV Transformer SP3766-D SGT7 -  Planned</t>
  </si>
  <si>
    <t>LV Transformer SP228-M BRT8 -  Planned</t>
  </si>
  <si>
    <t>LV Transformer SP5750-B SBH13A -  Planned</t>
  </si>
  <si>
    <t>LV Transformer SP8142-J SMF5A -  Planned</t>
  </si>
  <si>
    <t>LV Transformer SC4059-H HPE16A -  Planned</t>
  </si>
  <si>
    <t>LV Transformer SP2348-D RBY6 -  Planned</t>
  </si>
  <si>
    <t>LV Transformer SP1265-K INA7A -  Planned</t>
  </si>
  <si>
    <t>LV Transformer SC3992-I RCN3A -  Planned</t>
  </si>
  <si>
    <t>LV Transformer SP231763-A RBY13 -  Planned</t>
  </si>
  <si>
    <t>LV Transformer SP3417-B CPK10 -  Planned</t>
  </si>
  <si>
    <t>LV Transformer SP3845-D BVL5A -  Planned</t>
  </si>
  <si>
    <t>LV Transformer SP4659-B LLY1 -  Planned</t>
  </si>
  <si>
    <t>LV Transformer SC1413108 SPF12B -  Planned</t>
  </si>
  <si>
    <t>LV Transformer SC1297467  -  Planned</t>
  </si>
  <si>
    <t>Feeder LLY1 -  Planned</t>
  </si>
  <si>
    <t>LV Transformer SC484375 NDH9 -  Planned</t>
  </si>
  <si>
    <t>LV Transformer SC1428477 RCN2A -  Planned</t>
  </si>
  <si>
    <t>LV Transformer SC1451921 MLY3 -  Planned</t>
  </si>
  <si>
    <t>LV Transformer SC399-F LTN3 -  Planned</t>
  </si>
  <si>
    <t>Feeder TRP3 -  Planned</t>
  </si>
  <si>
    <t>Feeder TGW2, TGW3 -  Planned</t>
  </si>
  <si>
    <t>LV Transformer SP6466-F MTB17A -  Planned</t>
  </si>
  <si>
    <t>LV Transformer SC3746-J MGL2A -  Planned</t>
  </si>
  <si>
    <t>CBT7A</t>
  </si>
  <si>
    <t>LV Transformer SP3551-F CBT7A -  Planned</t>
  </si>
  <si>
    <t>Feeder KWH2 -  Planned</t>
  </si>
  <si>
    <t>Feeder CLM9 -  Planned</t>
  </si>
  <si>
    <t>LV Transformer SP1288-B CLD17A -  Planned</t>
  </si>
  <si>
    <t>LV Transformer SP11567-B BMT2 -  Planned</t>
  </si>
  <si>
    <t>LV Transformer SP2692-A NBR5 -  Planned</t>
  </si>
  <si>
    <t>LV Transformer SC1083599 SPO5A -  Planned</t>
  </si>
  <si>
    <t>LV Transformer SP1568-H HPK8A -  Planned</t>
  </si>
  <si>
    <t>LV Transformer SP10518-B BKD5B -  Planned</t>
  </si>
  <si>
    <t>LV Transformer SG1311-K CHL7 -  Planned</t>
  </si>
  <si>
    <t>LV Transformer SP1359-E ABY2A -  Planned</t>
  </si>
  <si>
    <t>LV Transformer SP2998-L NMK17A -  Planned</t>
  </si>
  <si>
    <t>LV Transformer SP3378-B KBR1A -  Planned</t>
  </si>
  <si>
    <t>Feeder KWH1 -  Planned</t>
  </si>
  <si>
    <t>LV Transformer SP1217-H RWD1 -  Planned</t>
  </si>
  <si>
    <t>LV Transformer SP763552 IPS1B -  Planned</t>
  </si>
  <si>
    <t>LV Transformer SP12078-C GGR5 -  Planned</t>
  </si>
  <si>
    <t>Feeder MBG4 -  Planned</t>
  </si>
  <si>
    <t>LV Transformer SP26206-C SRD19A -  Planned</t>
  </si>
  <si>
    <t>LV Transformer SP16668-F INA7A -  Planned</t>
  </si>
  <si>
    <t>LV Transformer SP4410-A PWC4 -  Planned</t>
  </si>
  <si>
    <t>LV Transformer SP180-B BMT2 -  Planned</t>
  </si>
  <si>
    <t>LV Transformer SP10200-A CLD22A -  Planned</t>
  </si>
  <si>
    <t>LV Transformer SC182-A CLD22A -  Planned</t>
  </si>
  <si>
    <t>LV Transformer SC212-A CLD22A -  Planned</t>
  </si>
  <si>
    <t>LV Transformer SP18171-A GYGGYS6 -  Planned</t>
  </si>
  <si>
    <t>LV Transformer SP7271-C MTB1B -  Planned</t>
  </si>
  <si>
    <t>LV Transformer SP5170-F NRG9 -  Planned</t>
  </si>
  <si>
    <t>LV Transformer SP2754-H PBH6 -  Planned</t>
  </si>
  <si>
    <t>LV Transformer SP3685-E SPO51A -  Planned</t>
  </si>
  <si>
    <t>LV Transformer SC1367510 CMA8A -  Planned</t>
  </si>
  <si>
    <t>LV Transformer SP924-K ZMR10 -  Planned</t>
  </si>
  <si>
    <t>LV Transformer SP2289-G HTN7A -  Planned</t>
  </si>
  <si>
    <t>LV Transformer SC1500244 SFD10 -  Planned</t>
  </si>
  <si>
    <t>LV Transformer SP9117-B CVL5A -  Planned</t>
  </si>
  <si>
    <t>LV Transformer SP6663-K WRG6A -  Planned</t>
  </si>
  <si>
    <t>LV Transformer SC1597-J ALY8 -  Planned</t>
  </si>
  <si>
    <t>LV Transformer SC4905-E UMG1B -  Planned</t>
  </si>
  <si>
    <t>LV Transformer SP2758-H UMG1B -  Planned</t>
  </si>
  <si>
    <t>LV Transformer SC1412271 STC7 -  Planned</t>
  </si>
  <si>
    <t>LV Transformer SC1414155  -  Planned</t>
  </si>
  <si>
    <t>LV Transformer SP4769-B PRG1 -  Planned</t>
  </si>
  <si>
    <t>MDR25A</t>
  </si>
  <si>
    <t>LV Transformer SG10655-H MDR25A -  Planned</t>
  </si>
  <si>
    <t>LV Transformer SP4104-H SMF2A -  Planned</t>
  </si>
  <si>
    <t>LV Transformer SP4447-A NBR7 -  Planned</t>
  </si>
  <si>
    <t>Feeder PWC4 -  Planned</t>
  </si>
  <si>
    <t>LV Transformer SP9406-A PWC4 -  Planned</t>
  </si>
  <si>
    <t>Feeder MFD8A, WMR3 -  Planned</t>
  </si>
  <si>
    <t>GVN5A</t>
  </si>
  <si>
    <t>LV Transformer SP4627-H GVN5A -  Planned</t>
  </si>
  <si>
    <t>LV Transformer SP941-M OXL4A -  Planned</t>
  </si>
  <si>
    <t>LV Transformer SP4047-A BWH12A -  Planned</t>
  </si>
  <si>
    <t>LV Transformer SP4923-F MFD9A -  Planned</t>
  </si>
  <si>
    <t>LV Transformer SP4404-A PWC4 -  Planned</t>
  </si>
  <si>
    <t>LV Transformer SP4666-D CBW6 -  Planned</t>
  </si>
  <si>
    <t>LV Transformer SP8709-C NRG16A -  Planned</t>
  </si>
  <si>
    <t>LV Transformer SP4646-H CCY8A -  Planned</t>
  </si>
  <si>
    <t>LV Transformer SP3527-B BDT1 -  Planned</t>
  </si>
  <si>
    <t>LV Transformer SP1913-G KLG11A -  Planned</t>
  </si>
  <si>
    <t>LV Transformer SP5777-H WNM7A -  Planned</t>
  </si>
  <si>
    <t>LV Transformer SP2295-H CFD2A -  Planned</t>
  </si>
  <si>
    <t>LV Transformer SG1031-M CHL5 -  Planned</t>
  </si>
  <si>
    <t>LV Transformer SC534119 CMV12A -  Planned</t>
  </si>
  <si>
    <t>LV Transformer SP1537-K MTG13A -  Planned</t>
  </si>
  <si>
    <t>LV Transformer SP3457-G BLB4A -  Planned</t>
  </si>
  <si>
    <t>LV Transformer SP383-K PBH6 -  Planned</t>
  </si>
  <si>
    <t>LV Transformer SP3058-L TSN5A -  Planned</t>
  </si>
  <si>
    <t>TSN5A</t>
  </si>
  <si>
    <t>Feeder LTN8, NPD1 -  Planned</t>
  </si>
  <si>
    <t>Feeder ARL11A -  Planned</t>
  </si>
  <si>
    <t>Feeder INA5A -  Planned</t>
  </si>
  <si>
    <t>LV Transformer SP4577-G MAI17 -  Planned</t>
  </si>
  <si>
    <t>MRD6</t>
  </si>
  <si>
    <t>LV Transformer SC6802-D MRD6 -  Planned</t>
  </si>
  <si>
    <t>LV Transformer SP731556 NBR10 -  Planned</t>
  </si>
  <si>
    <t>LV Transformer SP581660 NRA1A -  Planned</t>
  </si>
  <si>
    <t>LV Transformer SP5980-H WRG6A -  Planned</t>
  </si>
  <si>
    <t>LV Transformer SC567299 YTA3B -  Planned</t>
  </si>
  <si>
    <t>WED17A</t>
  </si>
  <si>
    <t>LV Transformer SG6357-G WED17A -  Planned</t>
  </si>
  <si>
    <t>LV Transformer SC754769 WRD21A -  Planned</t>
  </si>
  <si>
    <t>LV Transformer SP2973-C TMH15A -  Planned</t>
  </si>
  <si>
    <t>LV Transformer SP2773-I ALY3A -  Planned</t>
  </si>
  <si>
    <t>LV Transformer SP739805 BLB2A -  Planned</t>
  </si>
  <si>
    <t>BLB9A</t>
  </si>
  <si>
    <t>BBH2A</t>
  </si>
  <si>
    <t>LV Transformer SP27794-C BBH2A -  Planned</t>
  </si>
  <si>
    <t>Feeder IPL3 -  Planned</t>
  </si>
  <si>
    <t>LV Transformer SP985-C TGW1 -  Planned</t>
  </si>
  <si>
    <t>LV Transformer SP4427-A CLM8 -  Planned</t>
  </si>
  <si>
    <t>LV Transformer SC22404-A CLD17A -  Planned</t>
  </si>
  <si>
    <t>LV Transformer SG27-J SPD5B -  Planned</t>
  </si>
  <si>
    <t>SPD5B</t>
  </si>
  <si>
    <t>LV Transformer SP89-L BRT6 -  Planned</t>
  </si>
  <si>
    <t>LV Transformer SP62196-A HDN2 -  Planned</t>
  </si>
  <si>
    <t>LV Transformer SP115-B ESK2B -  Planned</t>
  </si>
  <si>
    <t>AGT33A</t>
  </si>
  <si>
    <t>LV Transformer SC517711 AGT33A -  Planned</t>
  </si>
  <si>
    <t>LV Transformer SC795229 RIS2 -  Planned</t>
  </si>
  <si>
    <t>WED22B</t>
  </si>
  <si>
    <t>LV Transformer SC2750-I WED22B -  Planned</t>
  </si>
  <si>
    <t>Feeder SMF2A -  Planned</t>
  </si>
  <si>
    <t>LV Transformer SP79134-B CCY1B -  Planned</t>
  </si>
  <si>
    <t>LV Transformer SC1445683 CRM16A -  Planned</t>
  </si>
  <si>
    <t>Feeder GYS3A -  Planned</t>
  </si>
  <si>
    <t>LV Transformer SP301409 GYS3A -  Planned</t>
  </si>
  <si>
    <t>LV Transformer SP3047-L TWG17 -  Planned</t>
  </si>
  <si>
    <t>LV Transformer SP214-Q NMK23A -  Planned</t>
  </si>
  <si>
    <t>LV Transformer SP2459-K INA11A -  Planned</t>
  </si>
  <si>
    <t>LV Transformer SP15359-B TWT12A -  Planned</t>
  </si>
  <si>
    <t>LV Transformer SP493-B BWH8A -  Planned</t>
  </si>
  <si>
    <t>LV Transformer SP6578-A WMD6A -  Planned</t>
  </si>
  <si>
    <t>LV Transformer SP2723-A AHD4A -  Planned</t>
  </si>
  <si>
    <t>LV Transformer SP2856-E MAI11 -  Planned</t>
  </si>
  <si>
    <t>LV Transformer SP17419-D CRB24B -  Planned</t>
  </si>
  <si>
    <t>LV Transformer SG121-L BHD5A -  Planned</t>
  </si>
  <si>
    <t>LV Transformer SP80258-B BDL3 -  Planned</t>
  </si>
  <si>
    <t>LV Transformer SP1575-F DRD5A -  Planned</t>
  </si>
  <si>
    <t>LV Transformer SC4066-G HPE16A -  Planned</t>
  </si>
  <si>
    <t>LV Transformer SP13906-B YTA3B -  Planned</t>
  </si>
  <si>
    <t>LV Transformer SP3347-H SRD19A -  Planned</t>
  </si>
  <si>
    <t>LV Transformer SP1936-C HDN2 -  Planned</t>
  </si>
  <si>
    <t>LV Transformer SP2521-G NIP5A -  Planned</t>
  </si>
  <si>
    <t>LV Transformer SP2086-B CLD25A -  Planned</t>
  </si>
  <si>
    <t>LV Transformer SP10659-D BDT4 -  Planned</t>
  </si>
  <si>
    <t>Feeder MTB15A -  Planned</t>
  </si>
  <si>
    <t>STT2B</t>
  </si>
  <si>
    <t>Feeder STT2B -  Planned</t>
  </si>
  <si>
    <t>LV Transformer SP54309-A LTN8 -  Planned</t>
  </si>
  <si>
    <t>LV Transformer SSDRA DRA5 -  Planned</t>
  </si>
  <si>
    <t>LV Transformer SP1282-B BWH12A -  Planned</t>
  </si>
  <si>
    <t>LV Transformer SP1794-F MTB13A -  Planned</t>
  </si>
  <si>
    <t>LV Transformer SP1544-G SPD11A -  Planned</t>
  </si>
  <si>
    <t>LV Transformer SG125-I BBH13B -  Planned</t>
  </si>
  <si>
    <t>LV Transformer SC819-I MMC22A -  Planned</t>
  </si>
  <si>
    <t>LV Transformer SC1439685 LTN8 -  Planned</t>
  </si>
  <si>
    <t>LV Transformer SC1913-F SBH6 -  Planned</t>
  </si>
  <si>
    <t>LV Transformer SP2610-G SBH11 -  Planned</t>
  </si>
  <si>
    <t>LV Transformer SC139-K HPE13A -  Planned</t>
  </si>
  <si>
    <t>LV Transformer SC2536-I RLA7 -  Planned</t>
  </si>
  <si>
    <t>LV Transformer SP3348-H SRD19A -  Planned</t>
  </si>
  <si>
    <t>LV Transformer SC2194-M TWG18 -  Planned</t>
  </si>
  <si>
    <t>LV Transformer SP3396-B BDB36A -  Planned</t>
  </si>
  <si>
    <t>LV Transformer SP8427-B HDN1 -  Planned</t>
  </si>
  <si>
    <t>LV Transformer SP3138-B TGW2 -  Planned</t>
  </si>
  <si>
    <t>LV Transformer SP3676-B TGW2 -  Planned</t>
  </si>
  <si>
    <t>LV Transformer SP1375-G BVL3A -  Planned</t>
  </si>
  <si>
    <t>CRB22A</t>
  </si>
  <si>
    <t>LV Transformer SP3733-E CRB22A -  Planned</t>
  </si>
  <si>
    <t>LV Transformer SP142441 CLM3 -  Planned</t>
  </si>
  <si>
    <t>Feeder BMT3 -  Planned</t>
  </si>
  <si>
    <t>Feeder BMT1 -  Planned</t>
  </si>
  <si>
    <t>Feeder LBH3A -  Planned</t>
  </si>
  <si>
    <t>Feeder CCY8A -  Planned</t>
  </si>
  <si>
    <t>LV Transformer SP5779-E BHD23A -  Planned</t>
  </si>
  <si>
    <t>LV Transformer SP4271-B GYM2A -  Planned</t>
  </si>
  <si>
    <t>LV Transformer SP5842-F BHD35A -  Planned</t>
  </si>
  <si>
    <t>LV Transformer SP5455-C GYS3A -  Planned</t>
  </si>
  <si>
    <t>LV Transformer SP4964-E SMF2A -  Planned</t>
  </si>
  <si>
    <t>LV Transformer SP3395-E MDR33A -  Planned</t>
  </si>
  <si>
    <t>LV Transformer SP99515-D KSN2A -  Planned</t>
  </si>
  <si>
    <t>Feeder CMA8A -  Planned</t>
  </si>
  <si>
    <t>LV Transformer SC2046726 MTB13A -  Planned</t>
  </si>
  <si>
    <t>LHM4</t>
  </si>
  <si>
    <t>LV Transformer SC2139-E  -  Planned</t>
  </si>
  <si>
    <t>Feeder EZRRWD4 -  Planned</t>
  </si>
  <si>
    <t>Feeder CRB25A -  Planned</t>
  </si>
  <si>
    <t>LV Transformer SP5408-A MLB12A -  Planned</t>
  </si>
  <si>
    <t>LV Transformer SC1446470 MLB8A -  Planned</t>
  </si>
  <si>
    <t>SHW81</t>
  </si>
  <si>
    <t>LV Transformer SP3674-I SHW81 -  Planned</t>
  </si>
  <si>
    <t>LV Transformer SC521678-A IDY6A -  Planned</t>
  </si>
  <si>
    <t>LV Transformer SC3927-I KMR28A -  Planned</t>
  </si>
  <si>
    <t>CLD7A</t>
  </si>
  <si>
    <t>LV Transformer SG11401-A CLD7A -  Planned</t>
  </si>
  <si>
    <t>LV Transformer SP35-V PWC4 -  Planned</t>
  </si>
  <si>
    <t>LV Transformer SG211-A CLD7A -  Planned</t>
  </si>
  <si>
    <t>LV Transformer SP6823-E CRB24B -  Planned</t>
  </si>
  <si>
    <t>LV Transformer SC22776-D BDL2 -  Planned</t>
  </si>
  <si>
    <t>LV Transformer SP1765-H BHD21A -  Planned</t>
  </si>
  <si>
    <t>LV Transformer SC772198 BBH16A -  Planned</t>
  </si>
  <si>
    <t>LV Transformer SP3493-E BHD21A -  Planned</t>
  </si>
  <si>
    <t>LV Transformer SP3628-E SBH6 -  Planned</t>
  </si>
  <si>
    <t>LV Transformer SP9063-B SIS1 -  Planned</t>
  </si>
  <si>
    <t>LV Transformer SP6723-G NSW25 -  Planned</t>
  </si>
  <si>
    <t>LV Transformer SP798-L ALY6 -  Planned</t>
  </si>
  <si>
    <t>LV Transformer SC22174-B BKD12A -  Planned</t>
  </si>
  <si>
    <t>BPN36A</t>
  </si>
  <si>
    <t>LV Transformer SP4332-O BPN36A -  Planned</t>
  </si>
  <si>
    <t>LV Transformer SP282772-A RWD2 -  Planned</t>
  </si>
  <si>
    <t>Feeder MGP13A -  Planned</t>
  </si>
  <si>
    <t>Feeder FDS1 -  Planned</t>
  </si>
  <si>
    <t>LV Transformer SP3463-A CMD5A -  Planned</t>
  </si>
  <si>
    <t>LV Transformer SC1510624 CMD7A -  Planned</t>
  </si>
  <si>
    <t>Feeder LBH6A -  Planned</t>
  </si>
  <si>
    <t>LV Transformer SP7816-C EMD3 -  Planned</t>
  </si>
  <si>
    <t>LV Transformer SP7513-B AMR3 -  Planned</t>
  </si>
  <si>
    <t>LV Transformer SP47445-F NSD30B -  Planned</t>
  </si>
  <si>
    <t>LV Transformer SC3921-G JDL7 -  Planned</t>
  </si>
  <si>
    <t>LV Transformer SP28063-F INA7A -  Planned</t>
  </si>
  <si>
    <t>LV Transformer SP1373-J NMK17A -  Planned</t>
  </si>
  <si>
    <t>LV Transformer SP1093-O WCL11A -  Planned</t>
  </si>
  <si>
    <t>LV Transformer SP11510-A NBR7 -  Planned</t>
  </si>
  <si>
    <t>LV Transformer SP3211-B GYN7A -  Planned</t>
  </si>
  <si>
    <t>LV Transformer SP3145-H MFD8A -  Planned</t>
  </si>
  <si>
    <t>LV Transformer SP2050-B LBH6A -  Planned</t>
  </si>
  <si>
    <t>LV Transformer SC786001 HWL6A -  Planned</t>
  </si>
  <si>
    <t>LV Transformer SC743-G PBH2B -  Planned</t>
  </si>
  <si>
    <t>LV Transformer SC192-K BBH12B -  Planned</t>
  </si>
  <si>
    <t>LV Transformer SC786154 HWL6A -  Planned</t>
  </si>
  <si>
    <t>LV Transformer SC196-I MMC19B -  Planned</t>
  </si>
  <si>
    <t>LV Transformer SP3916-D BRT5 -  Planned</t>
  </si>
  <si>
    <t>LV Transformer SP3415-C SBH6 -  Planned</t>
  </si>
  <si>
    <t>LV Transformer SC22076-I CSE2 -  Planned</t>
  </si>
  <si>
    <t>LV Transformer SC2972-K RLA8 -  Planned</t>
  </si>
  <si>
    <t>LV Transformer SC570474 BLHSTN16 -  Planned</t>
  </si>
  <si>
    <t>LV Transformer SP5433-C BLH10B -  Planned</t>
  </si>
  <si>
    <t>LV Transformer SP1815-K CHL2 -  Planned</t>
  </si>
  <si>
    <t>LV Transformer SC534272 RCN4A -  Planned</t>
  </si>
  <si>
    <t>LV Transformer SP1290-P RCN10A -  Planned</t>
  </si>
  <si>
    <t>LV Transformer SC6038-G AGT37A -  Planned</t>
  </si>
  <si>
    <t>LV Transformer SC23006-G RCN4A -  Planned</t>
  </si>
  <si>
    <t>LV Transformer SP3463-B LWD1 -  Planned</t>
  </si>
  <si>
    <t>LV Transformer SC350795 TWT5B -  Planned</t>
  </si>
  <si>
    <t>LV Transformer SP428069 MBG1 -  Planned</t>
  </si>
  <si>
    <t>LV Transformer SP4227-E FDS3 -  Planned</t>
  </si>
  <si>
    <t>ARG3</t>
  </si>
  <si>
    <t>Feeder ARG3 -  Planned</t>
  </si>
  <si>
    <t>SMR7B</t>
  </si>
  <si>
    <t>Feeder SMR7B -  Planned</t>
  </si>
  <si>
    <t>LV Transformer SG6457-G PMBWED19 -  Planned</t>
  </si>
  <si>
    <t>UNNAMED842</t>
  </si>
  <si>
    <t>LV Transformer SG6193-E UNNAMED842 -  Planned</t>
  </si>
  <si>
    <t>Feeder MGL8 -  Planned</t>
  </si>
  <si>
    <t>Feeder GGR1 -  Planned</t>
  </si>
  <si>
    <t>Feeder BHD46A -  Planned</t>
  </si>
  <si>
    <t>LV Transformer SP3476-A CLD30A -  Planned</t>
  </si>
  <si>
    <t>LV Transformer SP4226-J NSD30B -  Planned</t>
  </si>
  <si>
    <t>LV Transformer SP775683 NMK23A -  Planned</t>
  </si>
  <si>
    <t>CSQSTP5</t>
  </si>
  <si>
    <t>LV Transformer SG3906-K CSQSTP5 -  Planned</t>
  </si>
  <si>
    <t>LV Transformer SP2603-F CBW7 -  Planned</t>
  </si>
  <si>
    <t>LV Transformer SP5114-H BHD46A -  Planned</t>
  </si>
  <si>
    <t>LV Transformer SP5815-D BHD7A -  Planned</t>
  </si>
  <si>
    <t>LV Transformer SC480091 KLG17A -  Planned</t>
  </si>
  <si>
    <t>LV Transformer SC3952-G BDA5A -  Planned</t>
  </si>
  <si>
    <t>LV Transformer SP24455-E BLB9A -  Planned</t>
  </si>
  <si>
    <t>BDB35A</t>
  </si>
  <si>
    <t>LV Transformer SP36329-B BDB35A -  Planned</t>
  </si>
  <si>
    <t>LV Transformer SP600-F IPL3 -  Planned</t>
  </si>
  <si>
    <t>LV Transformer SP37505-A CLD17A -  Planned</t>
  </si>
  <si>
    <t>Feeder WFD2B -  Planned</t>
  </si>
  <si>
    <t>Feeder UPC1 -  Planned</t>
  </si>
  <si>
    <t>GBN2</t>
  </si>
  <si>
    <t>LV Transformer SP869-C GBN2 -  Planned</t>
  </si>
  <si>
    <t>LV Transformer SP3897-B GYN7A -  Planned</t>
  </si>
  <si>
    <t>LV Transformer SP460-B EMD3 -  Planned</t>
  </si>
  <si>
    <t>LV Transformer SP17447-H MGP13A -  Planned</t>
  </si>
  <si>
    <t>LV Transformer SP12552-E KRN12 -  Planned</t>
  </si>
  <si>
    <t>LV Transformer SP74071-A RBA37A -  Planned</t>
  </si>
  <si>
    <t>LV Transformer SP3493-I INA7A -  Planned</t>
  </si>
  <si>
    <t>LV Transformer SP3291-D WFD2B -  Planned</t>
  </si>
  <si>
    <t>LV Transformer SP6122-E WFD1B -  Planned</t>
  </si>
  <si>
    <t>LV Transformer SP17333-E SBH6 -  Planned</t>
  </si>
  <si>
    <t>LV Transformer SP2761-I HDA10A -  Planned</t>
  </si>
  <si>
    <t>LV Transformer SP3309-F SBH8 -  Planned</t>
  </si>
  <si>
    <t>RBY2A</t>
  </si>
  <si>
    <t>LV Transformer SP12058-B RBY2A -  Planned</t>
  </si>
  <si>
    <t>LV Transformer SP1337-K HPK8A -  Planned</t>
  </si>
  <si>
    <t>Feeder WNM4 -  Planned</t>
  </si>
  <si>
    <t>Feeder BNH1B -  Planned</t>
  </si>
  <si>
    <t>LV Transformer SP1808-D CPD2A -  Planned</t>
  </si>
  <si>
    <t>TPT1</t>
  </si>
  <si>
    <t>Feeder TPT1 -  Planned</t>
  </si>
  <si>
    <t>LV Transformer SP1522-C GBN4 -  Planned</t>
  </si>
  <si>
    <t>Feeder CLM3 -  Planned</t>
  </si>
  <si>
    <t>Feeder BWH13A -  Planned</t>
  </si>
  <si>
    <t>LV Transformer SP6625-C EMD3 -  Planned</t>
  </si>
  <si>
    <t>LV Transformer SP4557-C EMD3 -  Planned</t>
  </si>
  <si>
    <t>LV Transformer SP1166-I WMR4 -  Planned</t>
  </si>
  <si>
    <t>LV Transformer SP3345-E BHD23A -  Planned</t>
  </si>
  <si>
    <t>LV Transformer SP1459-N MGL1A -  Planned</t>
  </si>
  <si>
    <t>LV Transformer SP3704-D CBW5 -  Planned</t>
  </si>
  <si>
    <t>LV Transformer SP1123-C KWH2 -  Planned</t>
  </si>
  <si>
    <t>LV Transformer SC1389427 KWA4A -  Planned</t>
  </si>
  <si>
    <t>LV Transformer SC456191 KWA10A -  Planned</t>
  </si>
  <si>
    <t>CLD21A</t>
  </si>
  <si>
    <t>LV Transformer SC456180 CLD21A -  Planned</t>
  </si>
  <si>
    <t>LV Transformer SP1676-C AMR2 -  Planned</t>
  </si>
  <si>
    <t>LV Transformer SP3346-E BHD23A -  Planned</t>
  </si>
  <si>
    <t>LV Transformer SC363-L NRG6 -  Planned</t>
  </si>
  <si>
    <t>LV Transformer SP102337-A MTB13A -  Planned</t>
  </si>
  <si>
    <t>LV Transformer SC1414215  -  Planned</t>
  </si>
  <si>
    <t>LV Transformer SP1111-J GBG27 -  Planned</t>
  </si>
  <si>
    <t>LV Transformer SP3617-F BRT3 -  Planned</t>
  </si>
  <si>
    <t>LV Transformer SC4107-O CSE2 -  Planned</t>
  </si>
  <si>
    <t>LV Transformer SP3049-G BRT8 -  Planned</t>
  </si>
  <si>
    <t>LV Transformer SP29224-C BLB8A -  Planned</t>
  </si>
  <si>
    <t>LV Transformer SP1947-I BLB5A -  Planned</t>
  </si>
  <si>
    <t>LV Transformer SP2441-L UMG15B -  Planned</t>
  </si>
  <si>
    <t>LV Transformer SC760382 WRD9A -  Planned</t>
  </si>
  <si>
    <t>LV Transformer SP49366-A HDN1 -  Planned</t>
  </si>
  <si>
    <t>LV Transformer SP5068-M SMF5A -  Planned</t>
  </si>
  <si>
    <t>LV Transformer SP5813-C CRB25A -  Planned</t>
  </si>
  <si>
    <t>Feeder KSN2A -  Planned</t>
  </si>
  <si>
    <t>LV Transformer SP2366-D MTB1B -  Planned</t>
  </si>
  <si>
    <t>Feeder KBR6A -  Planned</t>
  </si>
  <si>
    <t>LV Transformer SP1836-E GBN4 -  Planned</t>
  </si>
  <si>
    <t>Feeder WFD1B -  Planned</t>
  </si>
  <si>
    <t>LV Transformer SP4570-B EMD3 -  Planned</t>
  </si>
  <si>
    <t>LV Transformer SP535-B GYS3A -  Planned</t>
  </si>
  <si>
    <t>LV Transformer SP664-B GBN4 -  Planned</t>
  </si>
  <si>
    <t>LV Transformer SC484550 NMK10 -  Planned</t>
  </si>
  <si>
    <t>LV Transformer SP46506-A KSN5 -  Planned</t>
  </si>
  <si>
    <t>LV Transformer SP1885-F WMR3 -  Planned</t>
  </si>
  <si>
    <t>WMD11A</t>
  </si>
  <si>
    <t>LV Transformer SC1401482 WMD11A -  Planned</t>
  </si>
  <si>
    <t>LV Transformer SC198-K NRG13A -  Planned</t>
  </si>
  <si>
    <t>LV Transformer SC5313-H BLB4A -  Planned</t>
  </si>
  <si>
    <t>LV Transformer SP18203-A CVL17A -  Planned</t>
  </si>
  <si>
    <t>LV Transformer SC1429296 CMV7 -  Planned</t>
  </si>
  <si>
    <t>LV Transformer SP11696-A TMH2A -  Planned</t>
  </si>
  <si>
    <t>LV Transformer SP3253-E BHD23A -  Planned</t>
  </si>
  <si>
    <t>RBK12A</t>
  </si>
  <si>
    <t>LV Transformer SG10412-D RBK12A -  Planned</t>
  </si>
  <si>
    <t>LV Transformer SP6191-A GYS5A -  Planned</t>
  </si>
  <si>
    <t>LV Transformer SC608-I SPD11A -  Planned</t>
  </si>
  <si>
    <t>LV Transformer SP13946-E MTNWLP5 -  Planned</t>
  </si>
  <si>
    <t>LV Transformer SP18167-A GYS3A -  Planned</t>
  </si>
  <si>
    <t>LV Transformer SP4491-A AHD21 -  Planned</t>
  </si>
  <si>
    <t>LV Transformer SP6644-I NMC1B -  Planned</t>
  </si>
  <si>
    <t>LV Transformer SP3695-D SMF2A -  Planned</t>
  </si>
  <si>
    <t>Feeder SMF3A -  Planned</t>
  </si>
  <si>
    <t>Feeder LLY3 -  Planned</t>
  </si>
  <si>
    <t>LV Transformer SP6364-F MDR8A -  Planned</t>
  </si>
  <si>
    <t>Feeder BHD23A -  Planned</t>
  </si>
  <si>
    <t>LV Transformer SP23751-E ENG9 -  Planned</t>
  </si>
  <si>
    <t>LV Transformer SP3218-K NMK18 -  Planned</t>
  </si>
  <si>
    <t>LV Transformer SC265-A AHD10B -  Planned</t>
  </si>
  <si>
    <t>LV Transformer SP3847-E BHD23A -  Planned</t>
  </si>
  <si>
    <t>LV Transformer SP738519 BLH12B -  Planned</t>
  </si>
  <si>
    <t>LV Transformer SP6652-F BDT3 -  Planned</t>
  </si>
  <si>
    <t>LV Transformer SP9428-D PBH8 -  Planned</t>
  </si>
  <si>
    <t>LV Transformer SC1717-G NRG2A -  Planned</t>
  </si>
  <si>
    <t>LV Transformer SC417-K MMC33A -  Planned</t>
  </si>
  <si>
    <t>LV Transformer SC1277-I SPD11A -  Planned</t>
  </si>
  <si>
    <t>LV Transformer SP1912-F IPL3 -  Planned</t>
  </si>
  <si>
    <t>LV Transformer SP38983 BRT8 -  Planned</t>
  </si>
  <si>
    <t>LV Transformer SP3660-E KLG11A -  Planned</t>
  </si>
  <si>
    <t>LV Transformer SG1625-I RCN10A -  Planned</t>
  </si>
  <si>
    <t>LV Transformer SC6236-C WRD17A -  Planned</t>
  </si>
  <si>
    <t>LV Transformer SP1148-H FDS3 -  Planned</t>
  </si>
  <si>
    <t>LV Transformer SP2644-L WRG1A -  Planned</t>
  </si>
  <si>
    <t>LV Transformer SP5257-C BNH1B -  Planned</t>
  </si>
  <si>
    <t>LV Transformer SP5048-B TGW4 -  Planned</t>
  </si>
  <si>
    <t>LV Transformer SP759369 JBB16A -  Planned</t>
  </si>
  <si>
    <t>BNH3A</t>
  </si>
  <si>
    <t>LV Transformer SP13581-C BNH3A -  Planned</t>
  </si>
  <si>
    <t>LV Transformer SP4096-F EZRRWD4 -  Planned</t>
  </si>
  <si>
    <t>LV Transformer SP809-E KBR2A -  Planned</t>
  </si>
  <si>
    <t>LV Transformer SP6158-C CPB3 -  Planned</t>
  </si>
  <si>
    <t>LV Transformer SP3968-B CLM9 -  Planned</t>
  </si>
  <si>
    <t>Feeder PRG2B -  Planned</t>
  </si>
  <si>
    <t>LV Transformer SP11080-F BHD23A -  Planned</t>
  </si>
  <si>
    <t>LV Transformer SP3099-B LRE6A -  Planned</t>
  </si>
  <si>
    <t>WMD1A</t>
  </si>
  <si>
    <t>LV Transformer SG146-A WMD1A -  Planned</t>
  </si>
  <si>
    <t>Feeder KCY2 -  Planned</t>
  </si>
  <si>
    <t>LV Transformer SP1498-F AMR2 -  Planned</t>
  </si>
  <si>
    <t>LV Transformer SP2949-B IBL2 -  Planned</t>
  </si>
  <si>
    <t>CDSSRD23</t>
  </si>
  <si>
    <t>LV Transformer SC5223-E CDSSRD23 -  Planned</t>
  </si>
  <si>
    <t>LV Transformer SP4548-L NMK17A -  Planned</t>
  </si>
  <si>
    <t>LV Transformer SP641-C IBL2 -  Planned</t>
  </si>
  <si>
    <t>LV Transformer SP11581-B AMR1 -  Planned</t>
  </si>
  <si>
    <t>LV Transformer SP16416-A CMD5A -  Planned</t>
  </si>
  <si>
    <t>LV Transformer SP373-A NBR5 -  Planned</t>
  </si>
  <si>
    <t>LV Transformer SP1084-E LDR8 -  Planned</t>
  </si>
  <si>
    <t>LV Transformer SP14121-D MDRMLD11 -  Planned</t>
  </si>
  <si>
    <t>LV Transformer SP627-E IPL1 -  Planned</t>
  </si>
  <si>
    <t>LV Transformer SC775-I MAI7 -  Planned</t>
  </si>
  <si>
    <t>NRG22A</t>
  </si>
  <si>
    <t>LV Transformer SC566-I NRG22A -  Planned</t>
  </si>
  <si>
    <t>LV Transformer SP18387-E ZMR4A -  Planned</t>
  </si>
  <si>
    <t>LV Transformer SP3528-I TSN15A -  Planned</t>
  </si>
  <si>
    <t>LV Transformer SP1375-I HPK5A -  Planned</t>
  </si>
  <si>
    <t>LV Transformer SC1424764 NSW33A -  Planned</t>
  </si>
  <si>
    <t>LV Transformer SC523783-A NMC13A -  Planned</t>
  </si>
  <si>
    <t>LV Transformer SP3905-J BPN4 -  Planned</t>
  </si>
  <si>
    <t>LV Transformer SP3518-D BDB35A -  Planned</t>
  </si>
  <si>
    <t>LV Transformer SP1815-D CPD2A -  Planned</t>
  </si>
  <si>
    <t>LV Transformer SC634041 WCL3 -  Planned</t>
  </si>
  <si>
    <t>BNH2B</t>
  </si>
  <si>
    <t>LV Transformer SP743445 BNH2B -  Planned</t>
  </si>
  <si>
    <t>LV Transformer SP36180-C CRB24B -  Planned</t>
  </si>
  <si>
    <t>LV Transformer SG422-D LGL11A -  Planned</t>
  </si>
  <si>
    <t>LV Transformer SC3587-L VPK8 -  Planned</t>
  </si>
  <si>
    <t>LV Transformer SC6317-F TWG14A -  Planned</t>
  </si>
  <si>
    <t>LV Transformer SP4491-F MAI17 -  Planned</t>
  </si>
  <si>
    <t>LV Transformer SP3908-H NDH5A -  Planned</t>
  </si>
  <si>
    <t>LV Transformer SC5180-G MTG12B -  Planned</t>
  </si>
  <si>
    <t>LV Transformer SP1097-G RBK9A -  Planned</t>
  </si>
  <si>
    <t>LV Transformer SP603-F IPL3 -  Planned</t>
  </si>
  <si>
    <t>LV Transformer SP672-G FDS3 -  Planned</t>
  </si>
  <si>
    <t>LV Transformer SP732-E KBR1A -  Planned</t>
  </si>
  <si>
    <t>Feeder BTN4 -  Planned</t>
  </si>
  <si>
    <t>LV Transformer SP730-D KBR1A -  Planned</t>
  </si>
  <si>
    <t>LV Transformer SP12578-B BMT1 -  Planned</t>
  </si>
  <si>
    <t>LV Transformer SC1457205 MGP12A -  Planned</t>
  </si>
  <si>
    <t>LV Transformer SP4803-D GYM7A -  Planned</t>
  </si>
  <si>
    <t>LV Transformer SP3932-C GYN7A -  Planned</t>
  </si>
  <si>
    <t>LV Transformer SC2832-G ALY8 -  Planned</t>
  </si>
  <si>
    <t>LV Transformer SP3767-A NBR5 -  Planned</t>
  </si>
  <si>
    <t>LV Transformer SP5771-G BHD23A -  Planned</t>
  </si>
  <si>
    <t>LV Transformer SP5200-G KBN5A -  Planned</t>
  </si>
  <si>
    <t>LV Transformer SP15535-D KBR3A -  Planned</t>
  </si>
  <si>
    <t>LV Transformer SP1045-D TGW1 -  Planned</t>
  </si>
  <si>
    <t>LV Transformer SP6779-D IBL2 -  Planned</t>
  </si>
  <si>
    <t>LV Transformer SP865-C GYM7A -  Planned</t>
  </si>
  <si>
    <t>LV Transformer SP5674-D WMR3 -  Planned</t>
  </si>
  <si>
    <t>LV Transformer SC4041-K TWG21 -  Planned</t>
  </si>
  <si>
    <t>LV Transformer SC245-B CLD2 -  Planned</t>
  </si>
  <si>
    <t>LV Transformer SC1001-K CRB22A -  Planned</t>
  </si>
  <si>
    <t>LV Transformer SP3285-F TWG14A -  Planned</t>
  </si>
  <si>
    <t>LV Transformer SP8277-D KLG11A -  Planned</t>
  </si>
  <si>
    <t>LV Transformer SP821-N WNM5 -  Planned</t>
  </si>
  <si>
    <t>LV Transformer SP2299-E HDA11A -  Planned</t>
  </si>
  <si>
    <t>LV Transformer SP4864-D KSN2A -  Planned</t>
  </si>
  <si>
    <t>LV Transformer SP1845-C THL3 -  Planned</t>
  </si>
  <si>
    <t>LV Transformer SP691207 GAP8A -  Planned</t>
  </si>
  <si>
    <t>Feeder GYN3A -  Planned</t>
  </si>
  <si>
    <t>Feeder TBV3 -  Planned</t>
  </si>
  <si>
    <t>LV Transformer SP5311-D KSN2A -  Planned</t>
  </si>
  <si>
    <t>LV Transformer SC6275-D SGT9 -  Planned</t>
  </si>
  <si>
    <t>LV Transformer SP13105-C MBG4 -  Planned</t>
  </si>
  <si>
    <t>Feeder BHD33A -  Planned</t>
  </si>
  <si>
    <t>Feeder MCW7 -  Planned</t>
  </si>
  <si>
    <t>Feeder TRP2 -  Planned</t>
  </si>
  <si>
    <t>Feeder SMF6A -  Planned</t>
  </si>
  <si>
    <t>LV Transformer SP15389-B TWT11A -  Planned</t>
  </si>
  <si>
    <t>LV Transformer SP4558-B WMD4A -  Planned</t>
  </si>
  <si>
    <t>LV Transformer SP5158-A WMD10A -  Planned</t>
  </si>
  <si>
    <t>Feeder KBN15A -  Planned</t>
  </si>
  <si>
    <t>Feeder EMD1 -  Planned</t>
  </si>
  <si>
    <t>Feeder NMC16A -  Planned</t>
  </si>
  <si>
    <t>LV Transformer SP8280-B LRE8A -  Planned</t>
  </si>
  <si>
    <t>LV Transformer SP2041588 UPC1 -  Planned</t>
  </si>
  <si>
    <t>LV Transformer SC4187-I GAP1A -  Planned</t>
  </si>
  <si>
    <t>LV Transformer SC2218-O TRG2A -  Planned</t>
  </si>
  <si>
    <t>LV Transformer SP5864-B CBW7 -  Planned</t>
  </si>
  <si>
    <t>LV Transformer SP1540-E BIS16A -  Planned</t>
  </si>
  <si>
    <t>LV Transformer SC752861 AHD10B -  Planned</t>
  </si>
  <si>
    <t>LV Transformer SP738-C GYGGYS6 -  Planned</t>
  </si>
  <si>
    <t>LV Transformer SC1455849 HIS5A -  Planned</t>
  </si>
  <si>
    <t>LV Transformer SP1121-I BHD5A -  Planned</t>
  </si>
  <si>
    <t>LV Transformer SP3634-E SBH4 -  Planned</t>
  </si>
  <si>
    <t>LV Transformer SP1305-O BLB4A -  Planned</t>
  </si>
  <si>
    <t>LV Transformer SC318-D VPT1B -  Planned</t>
  </si>
  <si>
    <t>LV Transformer SP9444-G HPE5A -  Planned</t>
  </si>
  <si>
    <t>LV Transformer SP3955-D KSN15 -  Planned</t>
  </si>
  <si>
    <t>LV Transformer SP11244-A LRE8A -  Planned</t>
  </si>
  <si>
    <t>LV Transformer SP2729-G RBK11B -  Planned</t>
  </si>
  <si>
    <t>LV Transformer SC200-A AHD15A -  Planned</t>
  </si>
  <si>
    <t>LV Transformer SP16064-G AGE6A -  Planned</t>
  </si>
  <si>
    <t>LV Transformer SP9016-B CPB9 -  Planned</t>
  </si>
  <si>
    <t>LV Transformer SP759113 MBG2 -  Planned</t>
  </si>
  <si>
    <t>LV Transformer SP8129-B HDN1 -  Planned</t>
  </si>
  <si>
    <t>LV Transformer SP4336-G KBR3A -  Planned</t>
  </si>
  <si>
    <t>LV Transformer SP1086-E KBR1A -  Planned</t>
  </si>
  <si>
    <t>LV Transformer SP3304-A KSN3 -  Planned</t>
  </si>
  <si>
    <t>EMP3</t>
  </si>
  <si>
    <t>LV Transformer SP1243-O EMP3 -  Planned</t>
  </si>
  <si>
    <t>LV Transformer SC22667-B MTG13A -  Planned</t>
  </si>
  <si>
    <t>LV Transformer SP494008-A MTG11A -  Planned</t>
  </si>
  <si>
    <t>LV Transformer SP778006 DRD3A -  Planned</t>
  </si>
  <si>
    <t>LV Transformer SP735412 MGL9 -  Planned</t>
  </si>
  <si>
    <t>LV Transformer SP882-J SGT7 -  Planned</t>
  </si>
  <si>
    <t>LV Transformer SP1843-P LTA5 -  Planned</t>
  </si>
  <si>
    <t>LV Transformer SP851-E SBH6 -  Planned</t>
  </si>
  <si>
    <t>LV Transformer SC2240-M RCN4A -  Planned</t>
  </si>
  <si>
    <t>LV Transformer SC4169-G ZMR7A -  Planned</t>
  </si>
  <si>
    <t>LV Transformer SC1283436 MHL12A -  Planned</t>
  </si>
  <si>
    <t>LV Transformer SP769095 CNA8A -  Planned</t>
  </si>
  <si>
    <t>LV Transformer SP3059-H LDR3 -  Planned</t>
  </si>
  <si>
    <t>LV Transformer SP4487-E LDR3 -  Planned</t>
  </si>
  <si>
    <t>LV Transformer SP4387-B CLD17A -  Planned</t>
  </si>
  <si>
    <t>LV Transformer SP13469-E BHD23A -  Planned</t>
  </si>
  <si>
    <t>LV Transformer SC1458737 BDT4 -  Planned</t>
  </si>
  <si>
    <t>LV Transformer SP8351-E BISTPT3 -  Planned</t>
  </si>
  <si>
    <t>LV Transformer SP3828-B GYN7A -  Planned</t>
  </si>
  <si>
    <t>LV Transformer SP16482-A AHD4A -  Planned</t>
  </si>
  <si>
    <t>Feeder PWC3 -  Planned</t>
  </si>
  <si>
    <t>LV Transformer SP3334-A YDA5A -  Planned</t>
  </si>
  <si>
    <t>LV Transformer SP5298-A EMD3 -  Planned</t>
  </si>
  <si>
    <t>LV Transformer SP4719-F MFN13A -  Planned</t>
  </si>
  <si>
    <t>LV Transformer SP15260-A TGW2 -  Planned</t>
  </si>
  <si>
    <t>LV Transformer SP9663-I TGP8A -  Planned</t>
  </si>
  <si>
    <t>Feeder EMD2 -  Planned</t>
  </si>
  <si>
    <t>Feeder GYM9B -  Planned</t>
  </si>
  <si>
    <t>LV Transformer SP2077-D BWH12A -  Planned</t>
  </si>
  <si>
    <t>Feeder CNA8A -  Planned</t>
  </si>
  <si>
    <t>LV Transformer SP1247-B LBH6A -  Planned</t>
  </si>
  <si>
    <t>LV Transformer SP70310 WCL19A -  Planned</t>
  </si>
  <si>
    <t>LV Transformer SC691439 MGL8 -  Planned</t>
  </si>
  <si>
    <t>LV Transformer SC744240 AHD5 -  Planned</t>
  </si>
  <si>
    <t>LV Transformer SP4937-B BLH12B -  Planned</t>
  </si>
  <si>
    <t>LV Transformer SP15809-D BHD44A -  Planned</t>
  </si>
  <si>
    <t>NGE12</t>
  </si>
  <si>
    <t>LV Transformer SC6023-E NGE4A -  Planned</t>
  </si>
  <si>
    <t>LV Transformer SP16217-G WNM1A -  Planned</t>
  </si>
  <si>
    <t>LV Transformer SP5229-K HMTPTR5 -  Planned</t>
  </si>
  <si>
    <t>LV Transformer SP762298 ZMR7A -  Planned</t>
  </si>
  <si>
    <t>LV Transformer SP950-D BNH5A -  Planned</t>
  </si>
  <si>
    <t>LV Transformer SP3184-C RPN5A -  Planned</t>
  </si>
  <si>
    <t>LV Transformer SP8078-A LLY4 -  Planned</t>
  </si>
  <si>
    <t>Feeder MGP2A -  Planned</t>
  </si>
  <si>
    <t>CCY15A</t>
  </si>
  <si>
    <t>Feeder CCY15A -  Planned</t>
  </si>
  <si>
    <t>LBS10A</t>
  </si>
  <si>
    <t>LV Transformer SG11213-I LBS10A -  Planned</t>
  </si>
  <si>
    <t>LV Transformer SG7253-F BHD33A -  Planned</t>
  </si>
  <si>
    <t>Feeder BVLNCM7 -  Planned</t>
  </si>
  <si>
    <t>Feeder BDB4A -  Planned</t>
  </si>
  <si>
    <t>LV Transformer SC5526-F INA7A -  Planned</t>
  </si>
  <si>
    <t>Feeder CCYUPC23 -  Planned</t>
  </si>
  <si>
    <t>Feeder INA7A -  Planned</t>
  </si>
  <si>
    <t>LV Transformer SP2630-L NMK17A -  Planned</t>
  </si>
  <si>
    <t>LV Transformer SC774945 MRD6 -  Planned</t>
  </si>
  <si>
    <t>LV Transformer SG3498-J LBCVPK5 -  Planned</t>
  </si>
  <si>
    <t>VPK11A</t>
  </si>
  <si>
    <t>LV Transformer SP5512-E SHW81 -  Planned</t>
  </si>
  <si>
    <t>LV Transformer SP16027-A AHD5 -  Planned</t>
  </si>
  <si>
    <t>NGE13</t>
  </si>
  <si>
    <t>LV Transformer SC767161 NGE13 -  Planned</t>
  </si>
  <si>
    <t>LV Transformer SP769143 NMC3A -  Planned</t>
  </si>
  <si>
    <t>LV Transformer SP576193 BLB4A -  Planned</t>
  </si>
  <si>
    <t>LV Transformer SC22647-E RLA6 -  Planned</t>
  </si>
  <si>
    <t>LV Transformer SP13192-H NSW8A -  Planned</t>
  </si>
  <si>
    <t>LV Transformer SG747684 WCL3 -  Planned</t>
  </si>
  <si>
    <t>LV Transformer SC520165 VPK8 -  Planned</t>
  </si>
  <si>
    <t>BLCT2</t>
  </si>
  <si>
    <t>LV Transformer SSBLC BLCT1 -  Planned</t>
  </si>
  <si>
    <t>LV Transformer SP11337-B CMY1 -  Planned</t>
  </si>
  <si>
    <t>Feeder JBB16A -  Planned</t>
  </si>
  <si>
    <t>LV Transformer SP8234-B CPD1 -  Planned</t>
  </si>
  <si>
    <t>LV Transformer SP15420-C CRY6A -  Planned</t>
  </si>
  <si>
    <t>LV Transformer SP990-C BMT2 -  Planned</t>
  </si>
  <si>
    <t>LV Transformer SP351-B AMR2 -  Planned</t>
  </si>
  <si>
    <t>LV Transformer SP2525-H CRBTHP14 -  Planned</t>
  </si>
  <si>
    <t>LV Transformer SP2801-H HIS5A -  Planned</t>
  </si>
  <si>
    <t>LV Transformer SP783-L SGT7 -  Planned</t>
  </si>
  <si>
    <t>LV Transformer SP1386-H BRT5 -  Planned</t>
  </si>
  <si>
    <t>PDB13</t>
  </si>
  <si>
    <t>LV Transformer SC1483552 PDB13 -  Planned</t>
  </si>
  <si>
    <t>LV Transformer SC2262-B KWA4A -  Planned</t>
  </si>
  <si>
    <t>LV Transformer SP549451 KMR25A -  Planned</t>
  </si>
  <si>
    <t>LV Transformer SP2652-E IPL1 -  Planned</t>
  </si>
  <si>
    <t>LV Transformer SP4479-C JBB12B -  Planned</t>
  </si>
  <si>
    <t>LV Transformer SP5402-D BDT1 -  Planned</t>
  </si>
  <si>
    <t>Feeder TGW1 -  Planned</t>
  </si>
  <si>
    <t>Feeder IPS3A -  Planned</t>
  </si>
  <si>
    <t>LV Transformer SC4054-K SFD3 -  Planned</t>
  </si>
  <si>
    <t>LV Transformer SC1050752 MRD6 -  Planned</t>
  </si>
  <si>
    <t>LV Transformer SP4223-C GYN7A -  Planned</t>
  </si>
  <si>
    <t>LV Transformer SP7726-A WMD3A -  Planned</t>
  </si>
  <si>
    <t>LV Transformer SP16460-A BWH16A -  Planned</t>
  </si>
  <si>
    <t>LV Transformer SP4944-F WFD5A -  Planned</t>
  </si>
  <si>
    <t>LV Transformer SC762435 CLD20A -  Planned</t>
  </si>
  <si>
    <t>LV Transformer SP1477-E IPL1 -  Planned</t>
  </si>
  <si>
    <t>LV Transformer SC1387528 HWL2A -  Planned</t>
  </si>
  <si>
    <t>MDR2A</t>
  </si>
  <si>
    <t>LV Transformer SP3339-E MDR2A -  Planned</t>
  </si>
  <si>
    <t>LV Transformer SP1417-L BHD5A -  Planned</t>
  </si>
  <si>
    <t>LV Transformer SP1342-G CRB25A -  Planned</t>
  </si>
  <si>
    <t>LV Transformer SC662659 RLB13B -  Planned</t>
  </si>
  <si>
    <t>LV Transformer SC586371 RLB13B -  Planned</t>
  </si>
  <si>
    <t>LV Transformer SP4085-C FDS3 -  Planned</t>
  </si>
  <si>
    <t>LV Transformer SP1915-F TRP3 -  Planned</t>
  </si>
  <si>
    <t>LV Transformer SP3570-E BISTPT3 -  Planned</t>
  </si>
  <si>
    <t>LV Transformer SP4772-C CRY6A -  Planned</t>
  </si>
  <si>
    <t>LV Transformer SP10276-E WSE6A -  Planned</t>
  </si>
  <si>
    <t>LV Transformer SP6318-C AMR3 -  Planned</t>
  </si>
  <si>
    <t>LV Transformer SP6845-B AMR2 -  Planned</t>
  </si>
  <si>
    <t>LV Transformer SP8394-C RWD2 -  Planned</t>
  </si>
  <si>
    <t>LV Transformer SP1847-D BLH13B -  Planned</t>
  </si>
  <si>
    <t>LV Transformer SP1759-C BWH16A -  Planned</t>
  </si>
  <si>
    <t>LV Transformer SC21240-E TSN15A -  Planned</t>
  </si>
  <si>
    <t>Feeder HDN1 -  Planned</t>
  </si>
  <si>
    <t>LV Transformer SP16340-D BTA15A -  Planned</t>
  </si>
  <si>
    <t>LV Transformer SP64176-D NRG17A -  Planned</t>
  </si>
  <si>
    <t>JDL6</t>
  </si>
  <si>
    <t>LV Transformer SP321-T JDL6 -  Planned</t>
  </si>
  <si>
    <t>LV Transformer SC39-Q BPN34A -  Planned</t>
  </si>
  <si>
    <t>SFD6B</t>
  </si>
  <si>
    <t>LV Transformer SP442-P SFD6B -  Planned</t>
  </si>
  <si>
    <t>LV Transformer SC1374456 TPT1 -  Planned</t>
  </si>
  <si>
    <t>LV Transformer SC522704-A TPT1 -  Planned</t>
  </si>
  <si>
    <t>LV Transformer SC1440105 KWA4A -  Planned</t>
  </si>
  <si>
    <t>LV Transformer SP1564-B PGN1B -  Planned</t>
  </si>
  <si>
    <t>LV Transformer SC1373278 TPT1 -  Planned</t>
  </si>
  <si>
    <t>LV Transformer SC455047 KWA4A -  Planned</t>
  </si>
  <si>
    <t>LV Transformer SP5187-H HIS5A -  Planned</t>
  </si>
  <si>
    <t>LV Transformer SP5645-E PBH8 -  Planned</t>
  </si>
  <si>
    <t>LV Transformer SC1401774  -  Planned</t>
  </si>
  <si>
    <t>LV Transformer SP17408-E PBH6 -  Planned</t>
  </si>
  <si>
    <t>LV Transformer SP3268-A WRG8A -  Planned</t>
  </si>
  <si>
    <t>BTA13A</t>
  </si>
  <si>
    <t>LV Transformer SP10360-B BTA13A -  Planned</t>
  </si>
  <si>
    <t>LV Transformer SP4257-F NIP5A -  Planned</t>
  </si>
  <si>
    <t>LV Transformer SP3227-C TGW2 -  Planned</t>
  </si>
  <si>
    <t>LV Transformer SP14123-B TGW1 -  Planned</t>
  </si>
  <si>
    <t>LV Transformer SP6014-D JBB16A -  Planned</t>
  </si>
  <si>
    <t>LV Transformer SP3801-D IPS3A -  Planned</t>
  </si>
  <si>
    <t>LV Transformer SP6477-D GYN7A -  Planned</t>
  </si>
  <si>
    <t>LV Transformer SP18687-A TWT5B -  Planned</t>
  </si>
  <si>
    <t>LV Transformer SP1281-B BWH16A -  Planned</t>
  </si>
  <si>
    <t>LV Transformer SP1758-C BWH16A -  Planned</t>
  </si>
  <si>
    <t>LV Transformer SP2690-J AGE6A -  Planned</t>
  </si>
  <si>
    <t>LV Transformer SP62707-C KSN5 -  Planned</t>
  </si>
  <si>
    <t>CGT5</t>
  </si>
  <si>
    <t>LV Transformer SP5362-G CGT5 -  Planned</t>
  </si>
  <si>
    <t>LV Transformer SP1624-H TRG3 -  Planned</t>
  </si>
  <si>
    <t>LV Transformer SC5825-G MGL5 -  Planned</t>
  </si>
  <si>
    <t>LV Transformer SP42452-A CLM9 -  Planned</t>
  </si>
  <si>
    <t>LV Transformer SC22763-G SPD12B -  Planned</t>
  </si>
  <si>
    <t>LV Transformer SP5044-E JBB13A -  Planned</t>
  </si>
  <si>
    <t>LV Transformer SP3164-G NDH1 -  Planned</t>
  </si>
  <si>
    <t>LV Transformer SP3150-D SBH11 -  Planned</t>
  </si>
  <si>
    <t>LV Transformer SP3572-I QPT22A -  Planned</t>
  </si>
  <si>
    <t>LV Transformer SP1341-C THL3 -  Planned</t>
  </si>
  <si>
    <t>LV Transformer SC1366563  -  Planned</t>
  </si>
  <si>
    <t>LV Transformer SC398-J MMC24A -  Planned</t>
  </si>
  <si>
    <t>LV Transformer SC791588 BIS1 -  Planned</t>
  </si>
  <si>
    <t>LV Transformer SC1036738 BLH10A -  Planned</t>
  </si>
  <si>
    <t>Feeder KBR3A -  Planned</t>
  </si>
  <si>
    <t>LV Transformer SP3551-E KBN5A -  Planned</t>
  </si>
  <si>
    <t>Feeder BDT1 -  Planned</t>
  </si>
  <si>
    <t>LV Transformer SP4579-G NRG16A -  Planned</t>
  </si>
  <si>
    <t>Feeder MBG2 -  Planned</t>
  </si>
  <si>
    <t>LV Transformer SP569-G RLB13B -  Planned</t>
  </si>
  <si>
    <t>LV Transformer SP2570-K GAP9A -  Planned</t>
  </si>
  <si>
    <t>LV Transformer SP14141-C MFD8A -  Planned</t>
  </si>
  <si>
    <t>LV Transformer SP5381-A KWA1A -  Planned</t>
  </si>
  <si>
    <t>LV Transformer SP9067-F CBW11 -  Planned</t>
  </si>
  <si>
    <t>LV Transformer SC714399 BLH10A -  Planned</t>
  </si>
  <si>
    <t>LV Transformer SP4207-G CRBTHP26 -  Planned</t>
  </si>
  <si>
    <t>LV Transformer SP1333-H SBH6 -  Planned</t>
  </si>
  <si>
    <t>LV Transformer SP29214-A DRD5A -  Planned</t>
  </si>
  <si>
    <t>LV Transformer SC4044-I UMG12A -  Planned</t>
  </si>
  <si>
    <t>LV Transformer SP434-D RBY15 -  Planned</t>
  </si>
  <si>
    <t>LV Transformer SP4037-D RLB13B -  Planned</t>
  </si>
  <si>
    <t>Feeder NBR8 -  Planned</t>
  </si>
  <si>
    <t>Feeder GYM2A -  Planned</t>
  </si>
  <si>
    <t>Feeder GYM7A -  Planned</t>
  </si>
  <si>
    <t>Feeder BMT4 -  Planned</t>
  </si>
  <si>
    <t>Feeder NBR4 -  Planned</t>
  </si>
  <si>
    <t>LV Transformer SP1819-F IBL2 -  Planned</t>
  </si>
  <si>
    <t>LV Transformer SC483957 HDA14A -  Planned</t>
  </si>
  <si>
    <t>LV Transformer SP734593 CPD1 -  Planned</t>
  </si>
  <si>
    <t>LV Transformer SG5281-G DRA11 -  Planned</t>
  </si>
  <si>
    <t>Feeder NRA1A -  Planned</t>
  </si>
  <si>
    <t>LV Transformer SC3118-K MLT15B -  Planned</t>
  </si>
  <si>
    <t>LV Transformer SP28640-D INA2A -  Planned</t>
  </si>
  <si>
    <t>LV Transformer SC5531-F DRA5 -  Planned</t>
  </si>
  <si>
    <t>AHD7</t>
  </si>
  <si>
    <t>LV Transformer SP1286-A AHD7 -  Planned</t>
  </si>
  <si>
    <t>LV Transformer SC494776-A MRE3 -  Planned</t>
  </si>
  <si>
    <t>LV Transformer SC4377-G NDH7 -  Planned</t>
  </si>
  <si>
    <t>LV Transformer SP5423-F BLB8B -  Planned</t>
  </si>
  <si>
    <t>LV Transformer SG3876-G TSN15A -  Planned</t>
  </si>
  <si>
    <t>LV Transformer SP735487 IBL2 -  Planned</t>
  </si>
  <si>
    <t>LV Transformer SC2096439 RBA41A -  Planned</t>
  </si>
  <si>
    <t>LV Transformer SP2373-F LTN3 -  Planned</t>
  </si>
  <si>
    <t>LV Transformer SP50490-K BRT8 -  Planned</t>
  </si>
  <si>
    <t>NGE2A</t>
  </si>
  <si>
    <t>LV Transformer SP764119 NGE2A -  Planned</t>
  </si>
  <si>
    <t>LV Transformer SP3936-G CHL11A -  Planned</t>
  </si>
  <si>
    <t>LV Transformer SP763286 BRD5A -  Planned</t>
  </si>
  <si>
    <t>Feeder HMTPTR5, HMTPTR7 -  Planned</t>
  </si>
  <si>
    <t>LV Transformer SP1196-H LGV2B -  Planned</t>
  </si>
  <si>
    <t>LV Transformer SP1816-D CPD2A -  Planned</t>
  </si>
  <si>
    <t>Feeder PPE6A -  Planned</t>
  </si>
  <si>
    <t>LV Transformer SP3237-E BHD23A -  Planned</t>
  </si>
  <si>
    <t>LV Transformer SP5546-B GYN2B -  Planned</t>
  </si>
  <si>
    <t>Feeder GYN6A -  Planned</t>
  </si>
  <si>
    <t>LV Transformer SP2461-C MLY6 -  Planned</t>
  </si>
  <si>
    <t>LV Transformer SP5967-C PPE6A -  Planned</t>
  </si>
  <si>
    <t>LV Transformer SP758852 NDH12 -  Planned</t>
  </si>
  <si>
    <t>LV Transformer SP485-J UPC2 -  Planned</t>
  </si>
  <si>
    <t>LV Transformer SP2125-C IPL1 -  Planned</t>
  </si>
  <si>
    <t>KRNQNP7</t>
  </si>
  <si>
    <t>LV Transformer SP2678-M KRNQNP7 -  Planned</t>
  </si>
  <si>
    <t>LV Transformer SC6720-G BMG2A -  Planned</t>
  </si>
  <si>
    <t>LV Transformer SP16675-H OXL4A -  Planned</t>
  </si>
  <si>
    <t>LV Transformer SC1083128 YTA3B -  Planned</t>
  </si>
  <si>
    <t>LV Transformer SP2133-K ENG7 -  Planned</t>
  </si>
  <si>
    <t>CLM7</t>
  </si>
  <si>
    <t>LV Transformer SP2256-B CLM7 -  Planned</t>
  </si>
  <si>
    <t>LV Transformer SP4645-D SBH4 -  Planned</t>
  </si>
  <si>
    <t>LV Transformer SP2869-C EMD3 -  Planned</t>
  </si>
  <si>
    <t>LV Transformer SP2760-J HDA3A -  Planned</t>
  </si>
  <si>
    <t>LV Transformer SP3774-B EMD3 -  Planned</t>
  </si>
  <si>
    <t>LV Transformer SP621-L HPK5A -  Planned</t>
  </si>
  <si>
    <t>LV Transformer SP5361-A CMD5A -  Planned</t>
  </si>
  <si>
    <t>LV Transformer SC1424108 YDA5A -  Planned</t>
  </si>
  <si>
    <t>LV Transformer SC4028-I SRD19A -  Planned</t>
  </si>
  <si>
    <t>LV Transformer SP1035-D GYGGYS6 -  Planned</t>
  </si>
  <si>
    <t>LV Transformer SP6177-C RIS2 -  Planned</t>
  </si>
  <si>
    <t>LV Transformer SP11622-C RIS2 -  Planned</t>
  </si>
  <si>
    <t>LV Transformer SP6889-B RIS2 -  Planned</t>
  </si>
  <si>
    <t>LV Transformer SP493050 RIS1 -  Planned</t>
  </si>
  <si>
    <t>LV Transformer SC1386008 CRB25A -  Planned</t>
  </si>
  <si>
    <t>LV Transformer SP3839-B MBG2 -  Planned</t>
  </si>
  <si>
    <t>Feeder BTA1A, TMH2A -  Planned</t>
  </si>
  <si>
    <t>LV Transformer SP2382-E BDT1 -  Planned</t>
  </si>
  <si>
    <t>LV Transformer SP1821-E BLH10B -  Planned</t>
  </si>
  <si>
    <t>LV Transformer SP12348-A MLB4A -  Planned</t>
  </si>
  <si>
    <t>LV Transformer SP4122-F CBW6 -  Planned</t>
  </si>
  <si>
    <t>LV Transformer SP5705-F BHD23A -  Planned</t>
  </si>
  <si>
    <t>LV Transformer SP5490-A TWT12A -  Planned</t>
  </si>
  <si>
    <t>LV Transformer SP3527-A GYM7A -  Planned</t>
  </si>
  <si>
    <t>LV Transformer SP758612 YTA1B -  Planned</t>
  </si>
  <si>
    <t>LV Transformer SP4033-E LHM5 -  Planned</t>
  </si>
  <si>
    <t>LV Transformer SP1919-D MSV1 -  Planned</t>
  </si>
  <si>
    <t>LV Transformer SP2556-F RIS1 -  Planned</t>
  </si>
  <si>
    <t>LV Transformer SP11509-E RIS1 -  Planned</t>
  </si>
  <si>
    <t>LV Transformer SP11707-A RIS4 -  Planned</t>
  </si>
  <si>
    <t>LV Transformer SP8902-B RIS4 -  Planned</t>
  </si>
  <si>
    <t>LV Transformer SP13732-A RIS4 -  Planned</t>
  </si>
  <si>
    <t>LV Transformer SP7930-C RIS4 -  Planned</t>
  </si>
  <si>
    <t>LV Transformer SP3982-D RIS1 -  Planned</t>
  </si>
  <si>
    <t>LV Transformer SP13752-B RIS1 -  Planned</t>
  </si>
  <si>
    <t>LV Transformer SP11161-D RIS1 -  Planned</t>
  </si>
  <si>
    <t>LV Transformer SP760850 RIS1 -  Planned</t>
  </si>
  <si>
    <t>LV Transformer SP2563-F RIS1 -  Planned</t>
  </si>
  <si>
    <t>LV Transformer SP9091-B RIS1 -  Planned</t>
  </si>
  <si>
    <t>LV Transformer SP233448 RIS4 -  Planned</t>
  </si>
  <si>
    <t>LV Transformer SP3651-G WSE5A -  Planned</t>
  </si>
  <si>
    <t>LV Transformer SP9113-B RIS4 -  Planned</t>
  </si>
  <si>
    <t>LV Transformer SP8904-B RIS4 -  Planned</t>
  </si>
  <si>
    <t>LV Transformer SP16194-A RIS4 -  Planned</t>
  </si>
  <si>
    <t>LV Transformer SP9024-A RIS1 -  Planned</t>
  </si>
  <si>
    <t>LV Transformer SP9023-A RIS1 -  Planned</t>
  </si>
  <si>
    <t>LV Transformer SP15022-C RIS1 -  Planned</t>
  </si>
  <si>
    <t>LV Transformer SP7420-C RIS1 -  Planned</t>
  </si>
  <si>
    <t>LV Transformer SP6227-C RIS4 -  Planned</t>
  </si>
  <si>
    <t>LV Transformer SP9011-B RIS4 -  Planned</t>
  </si>
  <si>
    <t>LV Transformer SP6128-C RIS4 -  Planned</t>
  </si>
  <si>
    <t>LV Transformer SP9019-C RIS4 -  Planned</t>
  </si>
  <si>
    <t>LV Transformer SP773908 IBS1 -  Planned</t>
  </si>
  <si>
    <t>LV Transformer SP11621-C IBS1 -  Planned</t>
  </si>
  <si>
    <t>LV Transformer SP17435-E MGP4 -  Planned</t>
  </si>
  <si>
    <t>Feeder WSE3A -  Planned</t>
  </si>
  <si>
    <t>Feeder CMY1 -  Planned</t>
  </si>
  <si>
    <t>LV Transformer SP4252-B GYS2A -  Planned</t>
  </si>
  <si>
    <t>LV Transformer SP17926-A PWC3 -  Planned</t>
  </si>
  <si>
    <t>LV Transformer SP2855-A PWC3 -  Planned</t>
  </si>
  <si>
    <t>LV Transformer SP430-D AMR2 -  Planned</t>
  </si>
  <si>
    <t>LV Transformer SC1182-C RBY9A -  Planned</t>
  </si>
  <si>
    <t>LV Transformer SP3177-K IDY9B -  Planned</t>
  </si>
  <si>
    <t>LV Transformer SC6051-H KMR21A -  Planned</t>
  </si>
  <si>
    <t>LV Transformer SP1540-K SFD6B -  Planned</t>
  </si>
  <si>
    <t>LV Transformer SC3162-L NMK23A -  Planned</t>
  </si>
  <si>
    <t>LV Transformer SP6011-B TWT11A -  Planned</t>
  </si>
  <si>
    <t>LV Transformer SP3631-E CBW12 -  Planned</t>
  </si>
  <si>
    <t>LV Transformer SP767-B CMD5A -  Planned</t>
  </si>
  <si>
    <t>LV Transformer SP3389-D BHD44A -  Planned</t>
  </si>
  <si>
    <t>LV Transformer SP6581-D MTB13A -  Planned</t>
  </si>
  <si>
    <t>LV Transformer SP1804-I HDA3A -  Planned</t>
  </si>
  <si>
    <t>LV Transformer SP5435-D WRG8A -  Planned</t>
  </si>
  <si>
    <t>LV Transformer SC1433452 DRA9 -  Planned</t>
  </si>
  <si>
    <t>LV Transformer SP9014-B RIS4 -  Planned</t>
  </si>
  <si>
    <t>LV Transformer SP9020-C RIS4 -  Planned</t>
  </si>
  <si>
    <t>LV Transformer SP6199-C RIS4 -  Planned</t>
  </si>
  <si>
    <t>LV Transformer SP9012-B RIS4 -  Planned</t>
  </si>
  <si>
    <t>LV Transformer SP763444 RIS4 -  Planned</t>
  </si>
  <si>
    <t>LV Transformer SP9027-B RIS4 -  Planned</t>
  </si>
  <si>
    <t>LV Transformer SP7924-B RIS4 -  Planned</t>
  </si>
  <si>
    <t>LV Transformer SP9042-B RIS4 -  Planned</t>
  </si>
  <si>
    <t>LV Transformer SP3874-D RPN4A -  Planned</t>
  </si>
  <si>
    <t>LV Transformer SC515069 DRA9 -  Planned</t>
  </si>
  <si>
    <t>LV Transformer SP3539-E KBN5A -  Planned</t>
  </si>
  <si>
    <t>Feeder NRG16A -  Planned</t>
  </si>
  <si>
    <t>Feeder CPD1 -  Planned</t>
  </si>
  <si>
    <t>LV Transformer SP2501-G KBN5A -  Planned</t>
  </si>
  <si>
    <t>Feeder GYN7A -  Planned</t>
  </si>
  <si>
    <t>LV Transformer SP6411-D MTG4B -  Planned</t>
  </si>
  <si>
    <t>LV Transformer SP425-D AMR2 -  Planned</t>
  </si>
  <si>
    <t>LV Transformer SP3806-B PWC3 -  Planned</t>
  </si>
  <si>
    <t>LV Transformer SP2241-D EMD3 -  Planned</t>
  </si>
  <si>
    <t>LV Transformer SP1207-P BRT5 -  Planned</t>
  </si>
  <si>
    <t>LV Transformer SP4060-A AHD5 -  Planned</t>
  </si>
  <si>
    <t>LV Transformer SP3762-B CMD5A -  Planned</t>
  </si>
  <si>
    <t>LV Transformer SP1428-I CDRSPD12 -  Planned</t>
  </si>
  <si>
    <t>LV Transformer SP3975-G BRT6 -  Planned</t>
  </si>
  <si>
    <t>YTA26A</t>
  </si>
  <si>
    <t>LV Transformer SC2393-D YTA26A -  Planned</t>
  </si>
  <si>
    <t>LV Transformer SP6708-G WNM5 -  Planned</t>
  </si>
  <si>
    <t>LV Transformer SP4857-E JBB13A -  Planned</t>
  </si>
  <si>
    <t>LV Transformer SP2201-J UMG15B -  Planned</t>
  </si>
  <si>
    <t>LV Transformer SP11275-D LTN8 -  Planned</t>
  </si>
  <si>
    <t>LV Transformer SC3657-F HPE3A -  Planned</t>
  </si>
  <si>
    <t>LV Transformer SG4488-G WRD22B -  Planned</t>
  </si>
  <si>
    <t>LV Transformer SP72731-A TMH15A -  Planned</t>
  </si>
  <si>
    <t>LV Transformer SC1894-K BDA13A -  Planned</t>
  </si>
  <si>
    <t>LV Transformer SG1734836 WCL11A -  Planned</t>
  </si>
  <si>
    <t>LV Transformer SG2446-H NGE13 -  Planned</t>
  </si>
  <si>
    <t>Feeder FDS3 -  Planned</t>
  </si>
  <si>
    <t>WSO15A</t>
  </si>
  <si>
    <t>LV Transformer SC6632-G WSO15A -  Planned</t>
  </si>
  <si>
    <t>LV Transformer SG738826 WCL11A -  Planned</t>
  </si>
  <si>
    <t>LV Transformer SP16062-H NSD30B -  Planned</t>
  </si>
  <si>
    <t>LV Transformer SP481884 NDH9 -  Planned</t>
  </si>
  <si>
    <t>LV Transformer SG7082-H TWG10 -  Planned</t>
  </si>
  <si>
    <t>WCL17A</t>
  </si>
  <si>
    <t>LV Transformer SP11603-H WCL17A -  Planned</t>
  </si>
  <si>
    <t>Feeder NGE4A -  Planned</t>
  </si>
  <si>
    <t>LV Transformer SP5641-E CRBTHP14 -  Planned</t>
  </si>
  <si>
    <t>LV Transformer SC6781-J SFD4 -  Planned</t>
  </si>
  <si>
    <t>CLD16A</t>
  </si>
  <si>
    <t>LV Transformer SP2996-B CLD16A -  Planned</t>
  </si>
  <si>
    <t>LV Transformer SC1513000 SPE9 -  Planned</t>
  </si>
  <si>
    <t>LV Transformer SC619301 ACR3A -  Planned</t>
  </si>
  <si>
    <t>LV Transformer SP37847-B NRA5A -  Planned</t>
  </si>
  <si>
    <t>LV Transformer SC581869 NGE13 -  Planned</t>
  </si>
  <si>
    <t>LV Transformer SP581134 SPE9 -  Planned</t>
  </si>
  <si>
    <t>EMP2A</t>
  </si>
  <si>
    <t>LV Transformer SC784727 EMP2A -  Planned</t>
  </si>
  <si>
    <t>LV Transformer SP813805 WRG8A -  Planned</t>
  </si>
  <si>
    <t>LV Transformer SP11077-B GGR1 -  Planned</t>
  </si>
  <si>
    <t>LV Transformer SP1017-H KSN7 -  Planned</t>
  </si>
  <si>
    <t>LV Transformer SP4417-B MLY4 -  Planned</t>
  </si>
  <si>
    <t>LV Transformer SP6636-C BWH16A -  Planned</t>
  </si>
  <si>
    <t>LV Transformer SP3528-B GBN3 -  Planned</t>
  </si>
  <si>
    <t>Feeder ARLSNT3 -  Planned</t>
  </si>
  <si>
    <t>LV Transformer SC4032-L AHL6A -  Planned</t>
  </si>
  <si>
    <t>LV Transformer SP1566-A PGN1B -  Planned</t>
  </si>
  <si>
    <t>LV Transformer SP5033-E MTB1B -  Planned</t>
  </si>
  <si>
    <t>LV Transformer SP8864-C MAI14 -  Planned</t>
  </si>
  <si>
    <t>LV Transformer SP11807-D CRB24B -  Planned</t>
  </si>
  <si>
    <t>LV Transformer SP4722-E BGY5A -  Planned</t>
  </si>
  <si>
    <t>LV Transformer SP4282-H NDH6 -  Planned</t>
  </si>
  <si>
    <t>LV Transformer SP8626-B BGY15A -  Planned</t>
  </si>
  <si>
    <t>LV Transformer SP1811-D CPD2A -  Planned</t>
  </si>
  <si>
    <t>LV Transformer SP22546-E WNM1A -  Planned</t>
  </si>
  <si>
    <t>LV Transformer SP5598-D BDT1 -  Planned</t>
  </si>
  <si>
    <t>LV Transformer SP743620 FDS1 -  Planned</t>
  </si>
  <si>
    <t>Feeder AMR3 -  Planned</t>
  </si>
  <si>
    <t>Feeder EMD3 -  Planned</t>
  </si>
  <si>
    <t>LV Transformer SP3643-F NRA16A -  Planned</t>
  </si>
  <si>
    <t>LV Transformer SP1369-E NRA16A -  Planned</t>
  </si>
  <si>
    <t>LV Transformer SP7360-C JBB16A -  Planned</t>
  </si>
  <si>
    <t>LV Transformer SP56234-B CRM16A -  Planned</t>
  </si>
  <si>
    <t>LV Transformer SC1487432 BKD3A -  Planned</t>
  </si>
  <si>
    <t>LV Transformer SP2539-I SHW4 -  Planned</t>
  </si>
  <si>
    <t>LV Transformer SC2500-L MLS12B -  Planned</t>
  </si>
  <si>
    <t>LV Transformer SP2152-B PGN1B -  Planned</t>
  </si>
  <si>
    <t>LV Transformer SC456698 KWA4A -  Planned</t>
  </si>
  <si>
    <t>LV Transformer SP3004-E CRB25A -  Planned</t>
  </si>
  <si>
    <t>LV Transformer SP4213-F MDR33A -  Planned</t>
  </si>
  <si>
    <t>LV Transformer SP5088-H BHD35A -  Planned</t>
  </si>
  <si>
    <t>LV Transformer SP1065-I BHD44A -  Planned</t>
  </si>
  <si>
    <t>LV Transformer SP2228-G RCF1A -  Planned</t>
  </si>
  <si>
    <t>LV Transformer SP3181-D LTN3 -  Planned</t>
  </si>
  <si>
    <t>LV Transformer SP1853-I HDA3A -  Planned</t>
  </si>
  <si>
    <t>LV Transformer SC4057-I UMG12A -  Planned</t>
  </si>
  <si>
    <t>LV Transformer SP1194-F JBB16A -  Planned</t>
  </si>
  <si>
    <t>LV Transformer SP274-M HPE3A -  Planned</t>
  </si>
  <si>
    <t>LV Transformer SC1036892 SBY4 -  Planned</t>
  </si>
  <si>
    <t>LV Transformer SP8572-A BVL10A -  Planned</t>
  </si>
  <si>
    <t>LV Transformer SP4107-A WHO2 -  Planned</t>
  </si>
  <si>
    <t>Feeder WMD8B -  Planned</t>
  </si>
  <si>
    <t>Feeder LBH1B -  Planned</t>
  </si>
  <si>
    <t>Feeder IBL2 -  Planned</t>
  </si>
  <si>
    <t>LV Transformer SP532-D SMF3A -  Planned</t>
  </si>
  <si>
    <t>Feeder BNH6A -  Planned</t>
  </si>
  <si>
    <t>LV Transformer SP763243 RWD1 -  Planned</t>
  </si>
  <si>
    <t>LV Transformer SP17042-D WMR1 -  Planned</t>
  </si>
  <si>
    <t>Feeder GBN3 -  Planned</t>
  </si>
  <si>
    <t>Feeder WMD6A -  Planned</t>
  </si>
  <si>
    <t>LV Transformer SP3991-B LBH3A -  Planned</t>
  </si>
  <si>
    <t>SPO11A</t>
  </si>
  <si>
    <t>Feeder SPO11A -  Planned</t>
  </si>
  <si>
    <t>LV Transformer SP13931-E OXL10A -  Planned</t>
  </si>
  <si>
    <t>LV Transformer SP733335 AGE10 -  Planned</t>
  </si>
  <si>
    <t>LV Transformer SP17443-H KRA7 -  Planned</t>
  </si>
  <si>
    <t>LV Transformer SP5818-D BHD35A -  Planned</t>
  </si>
  <si>
    <t>LV Transformer SC5302-H NDH7 -  Planned</t>
  </si>
  <si>
    <t>LV Transformer SP16791-C SBH11 -  Planned</t>
  </si>
  <si>
    <t>LV Transformer SP76-F SBH6 -  Planned</t>
  </si>
  <si>
    <t>LV Transformer SP1936-I NDH6 -  Planned</t>
  </si>
  <si>
    <t>LV Transformer SP1710-M HPE3A -  Planned</t>
  </si>
  <si>
    <t>LV Transformer SP1963-N NMK18 -  Planned</t>
  </si>
  <si>
    <t>LV Transformer SP83-B GYS3A -  Planned</t>
  </si>
  <si>
    <t>LV Transformer SP31307-B RWD1 -  Planned</t>
  </si>
  <si>
    <t>Feeder CPD2A -  Planned</t>
  </si>
  <si>
    <t>Feeder BNH5A -  Planned</t>
  </si>
  <si>
    <t>LV Transformer SP8735-D UPC1 -  Planned</t>
  </si>
  <si>
    <t>LV Transformer SP6669-E BTN2 -  Planned</t>
  </si>
  <si>
    <t>LV Transformer SC375-I MDR33A -  Planned</t>
  </si>
  <si>
    <t>Feeder YTA2B -  Planned</t>
  </si>
  <si>
    <t>Feeder TBV4 -  Planned</t>
  </si>
  <si>
    <t>LV Transformer SP2547-M GAP9A -  Planned</t>
  </si>
  <si>
    <t>Feeder THL3 -  Planned</t>
  </si>
  <si>
    <t>LV Transformer SP7589-B BMT1 -  Planned</t>
  </si>
  <si>
    <t>LV Transformer SP9269-E CBT13A -  Planned</t>
  </si>
  <si>
    <t>LV Transformer SP118389-A NBR8 -  Planned</t>
  </si>
  <si>
    <t>LV Transformer SP1763-C MLY3 -  Planned</t>
  </si>
  <si>
    <t>LV Transformer SP148036 YDA3A -  Planned</t>
  </si>
  <si>
    <t>LV Transformer SP2220-H MAI14 -  Planned</t>
  </si>
  <si>
    <t>LV Transformer SP18-Q ZMR10 -  Planned</t>
  </si>
  <si>
    <t>LV Transformer SP6105-G NDH6 -  Planned</t>
  </si>
  <si>
    <t>LV Transformer SP4344-E RLB15A -  Planned</t>
  </si>
  <si>
    <t>LV Transformer SP3249-E WRG15A -  Planned</t>
  </si>
  <si>
    <t>LV Transformer SP4765-B THL3 -  Planned</t>
  </si>
  <si>
    <t>LV Transformer SP3259-E LTN6 -  Planned</t>
  </si>
  <si>
    <t>LV Transformer SP6199-E MLT15B -  Planned</t>
  </si>
  <si>
    <t>LV Transformer SP1043-N TWG13A -  Planned</t>
  </si>
  <si>
    <t>LV Transformer SP6004-C GYS5A -  Planned</t>
  </si>
  <si>
    <t>LV Transformer SP36301-A MLY3 -  Planned</t>
  </si>
  <si>
    <t>LV Transformer SP14201-B TCB3 -  Planned</t>
  </si>
  <si>
    <t>LV Transformer SP2329-F AMR3 -  Planned</t>
  </si>
  <si>
    <t>LV Transformer SP777083 IPL3 -  Planned</t>
  </si>
  <si>
    <t>Feeder IPL1 -  Planned</t>
  </si>
  <si>
    <t>Feeder BRD8A -  Planned</t>
  </si>
  <si>
    <t>Feeder MLB6A -  Planned</t>
  </si>
  <si>
    <t>LV Transformer SP352-C GYM2A -  Planned</t>
  </si>
  <si>
    <t>LV Transformer SP5359-C EMD3 -  Planned</t>
  </si>
  <si>
    <t>LV Transformer SP6536-H BPN3 -  Planned</t>
  </si>
  <si>
    <t>LV Transformer SC1323-R TWG21 -  Planned</t>
  </si>
  <si>
    <t>LV Transformer SC1492740 MFN13A -  Planned</t>
  </si>
  <si>
    <t>LV Transformer SP161890 MLY3 -  Planned</t>
  </si>
  <si>
    <t>TWT13A</t>
  </si>
  <si>
    <t>LV Transformer SC124-B TWT13A -  Planned</t>
  </si>
  <si>
    <t>LV Transformer SC1489-J CCYUPC23 -  Planned</t>
  </si>
  <si>
    <t>LV Transformer SP273-K MAI14 -  Planned</t>
  </si>
  <si>
    <t>LV Transformer SC622-J SPD4A -  Planned</t>
  </si>
  <si>
    <t>LV Transformer SP17313-D LTN6 -  Planned</t>
  </si>
  <si>
    <t>LV Transformer SP4091-H RCF1A -  Planned</t>
  </si>
  <si>
    <t>LV Transformer SP13757-C DRD13A -  Planned</t>
  </si>
  <si>
    <t>LV Transformer SP2987-K WNM5 -  Planned</t>
  </si>
  <si>
    <t>LV Transformer SP1852-J BRT5 -  Planned</t>
  </si>
  <si>
    <t>LV Transformer SP1933-H BLB4A -  Planned</t>
  </si>
  <si>
    <t>LV Transformer SC517792 UMG1B -  Planned</t>
  </si>
  <si>
    <t>LV Transformer SP2592-J EMP21A -  Planned</t>
  </si>
  <si>
    <t>LV Transformer SP595-M CHL10 -  Planned</t>
  </si>
  <si>
    <t>LV Transformer SP72-K HPK5A -  Planned</t>
  </si>
  <si>
    <t>Feeder DBS4A -  Planned</t>
  </si>
  <si>
    <t>LV Transformer SG3378-H SARSHW7 -  Planned</t>
  </si>
  <si>
    <t>LV Transformer SP17526-B LLY1 -  Planned</t>
  </si>
  <si>
    <t>WED15B</t>
  </si>
  <si>
    <t>LV Transformer SG11552-F WED15B -  Planned</t>
  </si>
  <si>
    <t>LV Transformer SP25797-E SMR12B -  Planned</t>
  </si>
  <si>
    <t>Feeder BHDRCK29 -  Planned</t>
  </si>
  <si>
    <t>CRB15A</t>
  </si>
  <si>
    <t>LV Transformer SP15837-D CRB15A -  Planned</t>
  </si>
  <si>
    <t>LV Transformer SC774394 MLT15B -  Planned</t>
  </si>
  <si>
    <t>LV Transformer SP1770-A NBR10 -  Planned</t>
  </si>
  <si>
    <t>LV Transformer SP1414-J BHD20A -  Planned</t>
  </si>
  <si>
    <t>LV Transformer SP4004-D BTA15A -  Planned</t>
  </si>
  <si>
    <t>LV Transformer SSSBY 598 -  Planned</t>
  </si>
  <si>
    <t>LV Transformer SP736808 CPR5 -  Planned</t>
  </si>
  <si>
    <t>LV Transformer SP565-G RST5A -  Planned</t>
  </si>
  <si>
    <t>HTL6A</t>
  </si>
  <si>
    <t>LV Transformer SG81-L HTL6A -  Planned</t>
  </si>
  <si>
    <t>LV Transformer SP2946-B FDS1 -  Planned</t>
  </si>
  <si>
    <t>Feeder SDM3 -  Planned</t>
  </si>
  <si>
    <t>Feeder BDL4 -  Planned</t>
  </si>
  <si>
    <t>LV Transformer SP53940-A CMD5A -  Planned</t>
  </si>
  <si>
    <t>LV Transformer SP17265-D BRD5A -  Planned</t>
  </si>
  <si>
    <t>LV Transformer SP1341-J NDH6 -  Planned</t>
  </si>
  <si>
    <t>LV Transformer SP483956 SGT4 -  Planned</t>
  </si>
  <si>
    <t>LV Transformer SP1600-C RBY2A -  Planned</t>
  </si>
  <si>
    <t>LV Transformer SC2514-N CMV13 -  Planned</t>
  </si>
  <si>
    <t>LV Transformer SP3797-C RBK9A -  Planned</t>
  </si>
  <si>
    <t>LV Transformer SP599-E IPL3 -  Planned</t>
  </si>
  <si>
    <t>Feeder RWD2 -  Planned</t>
  </si>
  <si>
    <t>LV Transformer SP2737-B LBH5A -  Planned</t>
  </si>
  <si>
    <t>Feeder GYM8A -  Planned</t>
  </si>
  <si>
    <t>LV Transformer SP5755-D MFN15A -  Planned</t>
  </si>
  <si>
    <t>LV Transformer SP1783-D BMT1 -  Planned</t>
  </si>
  <si>
    <t>LV Transformer SP1502295 SIS2 -  Planned</t>
  </si>
  <si>
    <t>Feeder GBN2 -  Planned</t>
  </si>
  <si>
    <t>Feeder KCY5 -  Planned</t>
  </si>
  <si>
    <t>LV Transformer SP6408-C SHW12 -  Planned</t>
  </si>
  <si>
    <t>LV Transformer SP446-G LTN3 -  Planned</t>
  </si>
  <si>
    <t>LV Transformer SP4206-I TRG2A -  Planned</t>
  </si>
  <si>
    <t>LV Transformer SP3804-B CMD5A -  Planned</t>
  </si>
  <si>
    <t>LV Transformer SP4699-E KCY2 -  Planned</t>
  </si>
  <si>
    <t>LV Transformer SP5435-B TWT12A -  Planned</t>
  </si>
  <si>
    <t>LV Transformer SC1950-I KRA3 -  Planned</t>
  </si>
  <si>
    <t>LV Transformer SP17424-D MGP13A -  Planned</t>
  </si>
  <si>
    <t>LV Transformer SP263-D BTN2 -  Planned</t>
  </si>
  <si>
    <t>LV Transformer SP2142-G ZMR6A -  Planned</t>
  </si>
  <si>
    <t>LV Transformer SP552045 CFD8A -  Planned</t>
  </si>
  <si>
    <t>LV Transformer SP10440-D NRA13A -  Planned</t>
  </si>
  <si>
    <t>LV Transformer SP6686-I BPN29A -  Planned</t>
  </si>
  <si>
    <t>LV Transformer SP619-E CPB4 -  Planned</t>
  </si>
  <si>
    <t>LV Transformer SP2283-D GGR1 -  Planned</t>
  </si>
  <si>
    <t>LV Transformer SP17224-A WHO2 -  Planned</t>
  </si>
  <si>
    <t>LV Transformer SP1445806 MCW11 -  Planned</t>
  </si>
  <si>
    <t>LV Transformer SP466642 MGP4 -  Planned</t>
  </si>
  <si>
    <t>LV Transformer SG6143-E OXL11A -  Planned</t>
  </si>
  <si>
    <t>LV Transformer SP4572-G MGP13A -  Planned</t>
  </si>
  <si>
    <t>LV Transformer SC513491 NMC2A -  Planned</t>
  </si>
  <si>
    <t>LV Transformer SP5231-F MGP13A -  Planned</t>
  </si>
  <si>
    <t>LV Transformer SP16343-C LGV5B -  Planned</t>
  </si>
  <si>
    <t>LV Transformer SP5437-H SHW12 -  Planned</t>
  </si>
  <si>
    <t>LV Transformer SP805-C CMD5A -  Planned</t>
  </si>
  <si>
    <t>BHD1A</t>
  </si>
  <si>
    <t>LV Transformer SP2223-F BHD1A -  Planned</t>
  </si>
  <si>
    <t>LV Transformer SP12565-C MAI17 -  Planned</t>
  </si>
  <si>
    <t>LV Transformer SC789009-A SPO5A -  Planned</t>
  </si>
  <si>
    <t>LV Transformer SC21681-E BHD20A -  Planned</t>
  </si>
  <si>
    <t>LV Transformer SP796211 CRB25A -  Planned</t>
  </si>
  <si>
    <t>LV Transformer SP18901-E BHD23A -  Planned</t>
  </si>
  <si>
    <t>LV Transformer SP929-K BHL5A -  Planned</t>
  </si>
  <si>
    <t>LV Transformer SP378-J HTN7A -  Planned</t>
  </si>
  <si>
    <t>LV Transformer SC1397-K NDH9 -  Planned</t>
  </si>
  <si>
    <t>LV Transformer SP988-P WNM2A -  Planned</t>
  </si>
  <si>
    <t>LV Transformer SP5426-F WNM4 -  Planned</t>
  </si>
  <si>
    <t>LV Transformer SP2065-G GBP5 -  Planned</t>
  </si>
  <si>
    <t>LV Transformer SP9130-B RLB12B -  Planned</t>
  </si>
  <si>
    <t>LV Transformer SP135-O WED16A -  Planned</t>
  </si>
  <si>
    <t>LV Transformer SC2052903 PDB13 -  Planned</t>
  </si>
  <si>
    <t>LV Transformer SP948-E FDS1 -  Planned</t>
  </si>
  <si>
    <t>LV Transformer SG4221-H AGE10 -  Planned</t>
  </si>
  <si>
    <t>LV Transformer SP3129-G MFD3A -  Planned</t>
  </si>
  <si>
    <t>Feeder YDA3A -  Planned</t>
  </si>
  <si>
    <t>PGN6A</t>
  </si>
  <si>
    <t>LV Transformer SC1471112 PGN6A -  Planned</t>
  </si>
  <si>
    <t>LV Transformer SP14008-B BNH5A -  Planned</t>
  </si>
  <si>
    <t>LV Transformer SP12945-B BLH12A -  Planned</t>
  </si>
  <si>
    <t>LV Transformer SP759-C BDT2 -  Planned</t>
  </si>
  <si>
    <t>LV Transformer SP17126-C YTA2A -  Planned</t>
  </si>
  <si>
    <t>LV Transformer SP4155-B BNH5A -  Planned</t>
  </si>
  <si>
    <t>LV Transformer SP17333-H IPL2 -  Planned</t>
  </si>
  <si>
    <t>LV Transformer SP2537-G BBSRDL8 -  Planned</t>
  </si>
  <si>
    <t>LV Transformer SP7972-D CRM16A -  Planned</t>
  </si>
  <si>
    <t>Feeder TRP4 -  Planned</t>
  </si>
  <si>
    <t>LV Transformer SP3163-C BTN7 -  Planned</t>
  </si>
  <si>
    <t>LV Transformer SP3495-E BHD1A -  Planned</t>
  </si>
  <si>
    <t>LV Transformer SP1884-O NMK17A -  Planned</t>
  </si>
  <si>
    <t>LV Transformer SC943-J NRG9 -  Planned</t>
  </si>
  <si>
    <t>LV Transformer SC607-K SPD4A -  Planned</t>
  </si>
  <si>
    <t>Feeder PWC2 -  Planned</t>
  </si>
  <si>
    <t>MGP17A</t>
  </si>
  <si>
    <t>LV Transformer SC1447275 MGP17A -  Planned</t>
  </si>
  <si>
    <t>Feeder NGI3A -  Planned</t>
  </si>
  <si>
    <t>LV Transformer SC763704 BBH16A -  Planned</t>
  </si>
  <si>
    <t>LV Transformer SP974-C GYM2A -  Planned</t>
  </si>
  <si>
    <t>LV Transformer SP745507 GYN7A -  Planned</t>
  </si>
  <si>
    <t>LV Transformer SP5493-E SGT4 -  Planned</t>
  </si>
  <si>
    <t>LV Transformer SP15481-A AMR2 -  Planned</t>
  </si>
  <si>
    <t>LV Transformer SP5896-B DRD16A -  Planned</t>
  </si>
  <si>
    <t>LV Transformer SP12548-D NDH6 -  Planned</t>
  </si>
  <si>
    <t>LV Transformer SP4178-M RCN10A -  Planned</t>
  </si>
  <si>
    <t>LV Transformer SP5413-D RBY3 -  Planned</t>
  </si>
  <si>
    <t>LV Transformer SC5136-H MTG11A -  Planned</t>
  </si>
  <si>
    <t>LV Transformer SP12547-A MSV2 -  Planned</t>
  </si>
  <si>
    <t>LV Transformer SP3159-C BDB27A -  Planned</t>
  </si>
  <si>
    <t>LV Transformer SP2471-F RST8A -  Planned</t>
  </si>
  <si>
    <t>LV Transformer SP4364-B CLD20A -  Planned</t>
  </si>
  <si>
    <t>Feeder YDA1B -  Planned</t>
  </si>
  <si>
    <t>LV Transformer SP817-D IPL3 -  Planned</t>
  </si>
  <si>
    <t>LV Transformer SP2978-B PRG1 -  Planned</t>
  </si>
  <si>
    <t>LV Transformer SP781-C BLH12A -  Planned</t>
  </si>
  <si>
    <t>LV Transformer SP624-E IPL1 -  Planned</t>
  </si>
  <si>
    <t>LV Transformer SP2578-P BLH12A -  Planned</t>
  </si>
  <si>
    <t>Feeder MWMRBK11 -  Planned</t>
  </si>
  <si>
    <t>Feeder TGW2 -  Planned</t>
  </si>
  <si>
    <t>LV Transformer SC2187-F BLB5A -  Planned</t>
  </si>
  <si>
    <t>LV Transformer SP2578-N GAP9A -  Planned</t>
  </si>
  <si>
    <t>KRN18A</t>
  </si>
  <si>
    <t>LV Transformer SC799525 KRN18A -  Planned</t>
  </si>
  <si>
    <t>LV Transformer SP3474-A CMD13A -  Planned</t>
  </si>
  <si>
    <t>Feeder LRE4A -  Planned</t>
  </si>
  <si>
    <t>LV Transformer SP9255-A BMT4 -  Planned</t>
  </si>
  <si>
    <t>LV Transformer SP5762-D MFN15A -  Planned</t>
  </si>
  <si>
    <t>LV Transformer SP1170-I BDT4 -  Planned</t>
  </si>
  <si>
    <t>LV Transformer SP573-G BDT5 -  Planned</t>
  </si>
  <si>
    <t>LV Transformer SP8719-D NDH6 -  Planned</t>
  </si>
  <si>
    <t>LV Transformer SP808601 RBY13 -  Planned</t>
  </si>
  <si>
    <t>LV Transformer SP7807-E CHL9 -  Planned</t>
  </si>
  <si>
    <t>LV Transformer SP5128-G MTG7A -  Planned</t>
  </si>
  <si>
    <t>LV Transformer SP2414-L BHL2A -  Planned</t>
  </si>
  <si>
    <t>Feeder CRY5A -  Planned</t>
  </si>
  <si>
    <t>LV Transformer SP2615-F KCY4 -  Planned</t>
  </si>
  <si>
    <t>Feeder AMR1 -  Planned</t>
  </si>
  <si>
    <t>Feeder MLY6 -  Planned</t>
  </si>
  <si>
    <t>LV Transformer SG11609-G WSO3A -  Planned</t>
  </si>
  <si>
    <t>Feeder MLY4, TMH3A -  Planned</t>
  </si>
  <si>
    <t>LV Transformer SG771750 CPL23A -  Planned</t>
  </si>
  <si>
    <t>LV Transformer SP1023-Q CPL23A -  Planned</t>
  </si>
  <si>
    <t>LV Transformer SC762238  -  Planned</t>
  </si>
  <si>
    <t>LV Transformer SP4386-E RST8A -  Planned</t>
  </si>
  <si>
    <t>ARG4</t>
  </si>
  <si>
    <t>LV Transformer SG2702-L ARG4 -  Planned</t>
  </si>
  <si>
    <t>LV Transformer SP4557-K MLT21B -  Planned</t>
  </si>
  <si>
    <t>LV Transformer SP26963-D AGE10 -  Planned</t>
  </si>
  <si>
    <t>LV Transformer SP2055-E TBV3 -  Planned</t>
  </si>
  <si>
    <t>LV Transformer SP13942-A TGW2 -  Planned</t>
  </si>
  <si>
    <t>LV Transformer SP3521-C PPE16A -  Planned</t>
  </si>
  <si>
    <t>LV Transformer SP14475-A BWH16A -  Planned</t>
  </si>
  <si>
    <t>LV Transformer SP5184-B EMD3 -  Planned</t>
  </si>
  <si>
    <t>LV Transformer SP2036-J OXL4A -  Planned</t>
  </si>
  <si>
    <t>LV Transformer SP5524-G WCL17A -  Planned</t>
  </si>
  <si>
    <t>LV Transformer SP9281-F MFN15A -  Planned</t>
  </si>
  <si>
    <t>LV Transformer SP4454-A AHD19 -  Planned</t>
  </si>
  <si>
    <t>LV Transformer SP2472-M ARG5A -  Planned</t>
  </si>
  <si>
    <t>LV Transformer SP3023-J BDA5A -  Planned</t>
  </si>
  <si>
    <t>Feeder CRB24B -  Planned</t>
  </si>
  <si>
    <t>LV Transformer SP2248-C BWH16A -  Planned</t>
  </si>
  <si>
    <t>LV Transformer SP5394-A AHD8 -  Planned</t>
  </si>
  <si>
    <t>LV Transformer SP244428 MCW7 -  Planned</t>
  </si>
  <si>
    <t>LV Transformer SP739363 ABY2A -  Planned</t>
  </si>
  <si>
    <t>LV Transformer SP28-C EMD2 -  Planned</t>
  </si>
  <si>
    <t>LV Transformer SP5519-D BLH13B -  Planned</t>
  </si>
  <si>
    <t>LV Transformer SP2443-E CBW13 -  Planned</t>
  </si>
  <si>
    <t>LV Transformer SP5086-F KLG14A -  Planned</t>
  </si>
  <si>
    <t>Feeder GGR4 -  Planned</t>
  </si>
  <si>
    <t>LV Transformer SP576-F BDT5 -  Planned</t>
  </si>
  <si>
    <t>Feeder GVN16A -  Planned</t>
  </si>
  <si>
    <t>Feeder MFN15A -  Planned</t>
  </si>
  <si>
    <t>LV Transformer SP468670 HIS13A -  Planned</t>
  </si>
  <si>
    <t>LV Transformer SC83-N MLT42A -  Planned</t>
  </si>
  <si>
    <t>LV Transformer SP3301-M NMK17A -  Planned</t>
  </si>
  <si>
    <t>LV Transformer SP7809-A MLY3 -  Planned</t>
  </si>
  <si>
    <t>LV Transformer SP4383-B CMD13A -  Planned</t>
  </si>
  <si>
    <t>LV Transformer SP3115-C GYN7A -  Planned</t>
  </si>
  <si>
    <t>LV Transformer SP2178-H LDR1 -  Planned</t>
  </si>
  <si>
    <t>LDR1</t>
  </si>
  <si>
    <t>LV Transformer SC4670-E NDH6 -  Planned</t>
  </si>
  <si>
    <t>LV Transformer SP2063-H SGT4 -  Planned</t>
  </si>
  <si>
    <t>LV Transformer SP2862-H BRT3 -  Planned</t>
  </si>
  <si>
    <t>LV Transformer SP4049-H BRT5 -  Planned</t>
  </si>
  <si>
    <t>LV Transformer SP1057-K BLB5A -  Planned</t>
  </si>
  <si>
    <t>LV Transformer SC491380 BLB5A -  Planned</t>
  </si>
  <si>
    <t>LV Transformer SP3805-G CPR4 -  Planned</t>
  </si>
  <si>
    <t>LV Transformer SP2224-J SBK9 -  Planned</t>
  </si>
  <si>
    <t>LV Transformer SP6110-C BKD13A -  Planned</t>
  </si>
  <si>
    <t>LV Transformer SP3273-C BVL3A -  Planned</t>
  </si>
  <si>
    <t>Feeder LLY3, LLY4 -  Planned</t>
  </si>
  <si>
    <t>LV Transformer SP113742-A MTB16A -  Planned</t>
  </si>
  <si>
    <t>LV Transformer SP23731-A IPL3 -  Planned</t>
  </si>
  <si>
    <t>LV Transformer SP902-G MTB2A -  Planned</t>
  </si>
  <si>
    <t>LV Transformer SC1461653 KLG7A -  Planned</t>
  </si>
  <si>
    <t>LV Transformer SP4813-C CMA8A -  Planned</t>
  </si>
  <si>
    <t>Feeder GGR1, LLY4 -  Planned</t>
  </si>
  <si>
    <t>LV Transformer SP737244  -  Planned</t>
  </si>
  <si>
    <t>LV Transformer SG1013-Q SFD4 -  Planned</t>
  </si>
  <si>
    <t>LV Transformer SP32519-C WSO3A -  Planned</t>
  </si>
  <si>
    <t>LV Transformer SC6202-E MGL5 -  Planned</t>
  </si>
  <si>
    <t>LV Transformer SP9404-C MFD8A -  Planned</t>
  </si>
  <si>
    <t>LV Transformer SP5291-A CMD15A -  Planned</t>
  </si>
  <si>
    <t>LV Transformer SP724-A AHD10B -  Planned</t>
  </si>
  <si>
    <t>LV Transformer SP4377-B CMD13A -  Planned</t>
  </si>
  <si>
    <t>LV Transformer SP7704-A BWH16A -  Planned</t>
  </si>
  <si>
    <t>LV Transformer SP8781-D LDR8 -  Planned</t>
  </si>
  <si>
    <t>LV Transformer SP5638-D CRBTHP26 -  Planned</t>
  </si>
  <si>
    <t>LV Transformer SP3206-H PBH1 -  Planned</t>
  </si>
  <si>
    <t>LV Transformer SP5812-E BHD23A -  Planned</t>
  </si>
  <si>
    <t>LV Transformer SG788-J SPD7B -  Planned</t>
  </si>
  <si>
    <t>LV Transformer SP741834 NDH6 -  Planned</t>
  </si>
  <si>
    <t>LV Transformer SP1761-E FDS1 -  Planned</t>
  </si>
  <si>
    <t>LV Transformer SP1478-D AMR2 -  Planned</t>
  </si>
  <si>
    <t>LV Transformer SP161-M CBW13 -  Planned</t>
  </si>
  <si>
    <t>LV Transformer SP17916-B BWH16A -  Planned</t>
  </si>
  <si>
    <t>LV Transformer SP9235-E MFD8A -  Planned</t>
  </si>
  <si>
    <t>LV Transformer SP880-D TBV2 -  Planned</t>
  </si>
  <si>
    <t>LV Transformer SP5114-B GGR4 -  Planned</t>
  </si>
  <si>
    <t>LV Transformer SP2017-O MGL1A -  Planned</t>
  </si>
  <si>
    <t>Feeder MCW11 -  Planned</t>
  </si>
  <si>
    <t>LV Transformer SP3007-F RBA1A -  Planned</t>
  </si>
  <si>
    <t>LV Transformer SP3601-E CBW10 -  Planned</t>
  </si>
  <si>
    <t>Feeder MLY3 -  Planned</t>
  </si>
  <si>
    <t>LV Transformer SP2276-C BWH12A -  Planned</t>
  </si>
  <si>
    <t>LV Transformer SP12548-A KCY4 -  Planned</t>
  </si>
  <si>
    <t>LV Transformer SP5610-I ARG9A -  Planned</t>
  </si>
  <si>
    <t>LV Transformer SP425-Q MLT15B -  Planned</t>
  </si>
  <si>
    <t>MLS11A</t>
  </si>
  <si>
    <t>LV Transformer SG4783-H MLS15A -  Planned</t>
  </si>
  <si>
    <t>LV Transformer SP2542-J BSEENG15 -  Planned</t>
  </si>
  <si>
    <t>LV Transformer SP651-G BHD5A -  Planned</t>
  </si>
  <si>
    <t>LV Transformer SP1675-F MTB15A -  Planned</t>
  </si>
  <si>
    <t>LV Transformer SC1401791  -  Planned</t>
  </si>
  <si>
    <t>LV Transformer SP12314-D WSE6A -  Planned</t>
  </si>
  <si>
    <t>LV Transformer SP767-L HTN24A -  Planned</t>
  </si>
  <si>
    <t>LV Transformer SP618-P CFD6A -  Planned</t>
  </si>
  <si>
    <t>LV Transformer SC1427101 BHL4A -  Planned</t>
  </si>
  <si>
    <t>LV Transformer SP740760 CHL10 -  Planned</t>
  </si>
  <si>
    <t>LV Transformer SG3759-E WED6A -  Planned</t>
  </si>
  <si>
    <t>LV Transformer SP3597-A LGL11A -  Planned</t>
  </si>
  <si>
    <t>LV Transformer SP18003-B BDB4A -  Planned</t>
  </si>
  <si>
    <t>LV Transformer SP3415-B MCW11 -  Planned</t>
  </si>
  <si>
    <t>Feeder ABY2A -  Planned</t>
  </si>
  <si>
    <t>LV Transformer SC736245 HMT3A -  Planned</t>
  </si>
  <si>
    <t>SFD11</t>
  </si>
  <si>
    <t>LV Transformer SC2110-M SFD11 -  Planned</t>
  </si>
  <si>
    <t>LV Transformer SP4401-B PWC4 -  Planned</t>
  </si>
  <si>
    <t>Feeder PWC3, MLY6 -  Planned</t>
  </si>
  <si>
    <t>Feeder YDA5A -  Planned</t>
  </si>
  <si>
    <t>LV Transformer SP484248 NMK23A -  Planned</t>
  </si>
  <si>
    <t>LV Transformer SP2742-K AGE9 -  Planned</t>
  </si>
  <si>
    <t>LV Transformer SP3104-G CBW5 -  Planned</t>
  </si>
  <si>
    <t>LV Transformer SP2847-A YDA5A -  Planned</t>
  </si>
  <si>
    <t>LV Transformer SP5349-A CMD15A -  Planned</t>
  </si>
  <si>
    <t>LV Transformer SP5405-E BTN2 -  Planned</t>
  </si>
  <si>
    <t>LV Transformer SP7191-E MTB1B -  Planned</t>
  </si>
  <si>
    <t>LV Transformer SP762250 BTN2 -  Planned</t>
  </si>
  <si>
    <t>LV Transformer SC750-H PBH3 -  Planned</t>
  </si>
  <si>
    <t>MHL25A</t>
  </si>
  <si>
    <t>LV Transformer SC581007 MHL25A -  Planned</t>
  </si>
  <si>
    <t>LV Transformer SP3557-D SBH4 -  Planned</t>
  </si>
  <si>
    <t>LV Transformer SC6246-F LTA5 -  Planned</t>
  </si>
  <si>
    <t>LV Transformer SP2620-G SBH4 -  Planned</t>
  </si>
  <si>
    <t>LV Transformer SP3613-G HDA3A -  Planned</t>
  </si>
  <si>
    <t>LV Transformer SP2593-I SGT4 -  Planned</t>
  </si>
  <si>
    <t>LV Transformer SP9052-D SBH6 -  Planned</t>
  </si>
  <si>
    <t>LV Transformer SC6116-J RCN3A -  Planned</t>
  </si>
  <si>
    <t>LV Transformer SP1171-C HDN1 -  Planned</t>
  </si>
  <si>
    <t>BDB28A</t>
  </si>
  <si>
    <t>LV Transformer SC2457-G BDB28A -  Planned</t>
  </si>
  <si>
    <t>LBS2A</t>
  </si>
  <si>
    <t>Feeder LBS2A -  Planned</t>
  </si>
  <si>
    <t>LV Transformer SP2807-C TGW3 -  Planned</t>
  </si>
  <si>
    <t>LV Transformer SP2049080 MRK9 -  Planned</t>
  </si>
  <si>
    <t>FIS5A</t>
  </si>
  <si>
    <t>LV Transformer SC793483 FIS5A -  Planned</t>
  </si>
  <si>
    <t>LV Transformer SP1790-G RPN6A -  Planned</t>
  </si>
  <si>
    <t>MLT8B</t>
  </si>
  <si>
    <t>LV Transformer SG1734770 MLT8B -  Planned</t>
  </si>
  <si>
    <t>LV Transformer SC3081-L NSD2B -  Planned</t>
  </si>
  <si>
    <t>LV Transformer SP1007-U AGE7B -  Planned</t>
  </si>
  <si>
    <t>BMG44A</t>
  </si>
  <si>
    <t>LV Transformer SG7206-H BMG44A -  Planned</t>
  </si>
  <si>
    <t>LV Transformer SP188-J BHD31A -  Planned</t>
  </si>
  <si>
    <t>LV Transformer SC549498 MDH3A -  Planned</t>
  </si>
  <si>
    <t>LV Transformer SC6569-G NGE13 -  Planned</t>
  </si>
  <si>
    <t>LV Transformer SC547369 HDA14A -  Planned</t>
  </si>
  <si>
    <t>LV Transformer SP4179-E DRD5A -  Planned</t>
  </si>
  <si>
    <t>LV Transformer SC757368 EMP22A -  Planned</t>
  </si>
  <si>
    <t>LV Transformer SP3296-A CPD1 -  Planned</t>
  </si>
  <si>
    <t>LV Transformer SP5082-G CBW9 -  Planned</t>
  </si>
  <si>
    <t>LV Transformer SC1366822  -  Planned</t>
  </si>
  <si>
    <t>LV Transformer SP23702-D SHW10A -  Planned</t>
  </si>
  <si>
    <t>LV Transformer SP3333-A YDA5A -  Planned</t>
  </si>
  <si>
    <t>LV Transformer SP41315-A CLM8 -  Planned</t>
  </si>
  <si>
    <t>LV Transformer SP43611-B BBH8A -  Planned</t>
  </si>
  <si>
    <t>LV Transformer SP6394-D BHD3A -  Planned</t>
  </si>
  <si>
    <t>LV Transformer SP3780-G SPO16A -  Planned</t>
  </si>
  <si>
    <t>LV Transformer SP494969 CPR6 -  Planned</t>
  </si>
  <si>
    <t>LV Transformer SP12938-B NIP5B -  Planned</t>
  </si>
  <si>
    <t>LV Transformer SP110-B PRG2A -  Planned</t>
  </si>
  <si>
    <t>LV Transformer SP8647-B KSN7 -  Planned</t>
  </si>
  <si>
    <t>LV Transformer SP4095-D IPL1 -  Planned</t>
  </si>
  <si>
    <t>LV Transformer SP586-G IPL3 -  Planned</t>
  </si>
  <si>
    <t>Feeder KMR25A -  Planned</t>
  </si>
  <si>
    <t>LV Transformer SP6200-A GBN4 -  Planned</t>
  </si>
  <si>
    <t>LV Transformer SP1495590 BMT3 -  Planned</t>
  </si>
  <si>
    <t>LV Transformer SP1317-K CBW6 -  Planned</t>
  </si>
  <si>
    <t>LV Transformer SP14087-B BVL5A -  Planned</t>
  </si>
  <si>
    <t>LV Transformer SC2561-M MGL5 -  Planned</t>
  </si>
  <si>
    <t>LV Transformer SC2537-I MGL5 -  Planned</t>
  </si>
  <si>
    <t>LV Transformer SP13704-H  -  Planned</t>
  </si>
  <si>
    <t>LV Transformer SP2924-J NMK17A -  Planned</t>
  </si>
  <si>
    <t>LV Transformer SP4019-A AHD10A -  Planned</t>
  </si>
  <si>
    <t>LV Transformer SP4403-A NBR8 -  Planned</t>
  </si>
  <si>
    <t>LV Transformer SP10366-B GYM8A -  Planned</t>
  </si>
  <si>
    <t>LV Transformer SP3786-A AHD19 -  Planned</t>
  </si>
  <si>
    <t>SPO32A</t>
  </si>
  <si>
    <t>LV Transformer SP40515-A SPO32A -  Planned</t>
  </si>
  <si>
    <t>LV Transformer SP3180-G MDR8A -  Planned</t>
  </si>
  <si>
    <t>LV Transformer SP6074-B MTB1B -  Planned</t>
  </si>
  <si>
    <t>LV Transformer SP5046-G SBH4 -  Planned</t>
  </si>
  <si>
    <t>LV Transformer SP1306-I SBH4 -  Planned</t>
  </si>
  <si>
    <t>LV Transformer SP2443-G BRT6 -  Planned</t>
  </si>
  <si>
    <t>LV Transformer SP1050781 HDA3A -  Planned</t>
  </si>
  <si>
    <t>LV Transformer SP4636-D DRD2A -  Planned</t>
  </si>
  <si>
    <t>LV Transformer SC5216-M RCN6A -  Planned</t>
  </si>
  <si>
    <t>LV Transformer SP2864-G HPK8A -  Planned</t>
  </si>
  <si>
    <t>LV Transformer SP13034-C MWMRBK11 -  Planned</t>
  </si>
  <si>
    <t>LV Transformer SP6205-D BBSRDL8 -  Planned</t>
  </si>
  <si>
    <t>LV Transformer SG761353 BHD5A -  Planned</t>
  </si>
  <si>
    <t>LV Transformer SP7620-C GYN7A -  Planned</t>
  </si>
  <si>
    <t>LV Transformer SP7018-F NRA5A -  Planned</t>
  </si>
  <si>
    <t>Feeder LLY3, LLY1 -  Planned</t>
  </si>
  <si>
    <t>LV Transformer SC22107-F MGL5 -  Planned</t>
  </si>
  <si>
    <t>LV Transformer SC5053-J MGL5 -  Planned</t>
  </si>
  <si>
    <t>LV Transformer SP2158-C PGN1B -  Planned</t>
  </si>
  <si>
    <t>LV Transformer SP78764 BLH10B -  Planned</t>
  </si>
  <si>
    <t>LV Transformer SP5169-G BHD3A -  Planned</t>
  </si>
  <si>
    <t>LV Transformer SP11978-D MAI11 -  Planned</t>
  </si>
  <si>
    <t>LV Transformer SP16227-D HMT10A -  Planned</t>
  </si>
  <si>
    <t>LV Transformer SC581934 ZMR4A -  Planned</t>
  </si>
  <si>
    <t>LV Transformer SP11109-E CSE6 -  Planned</t>
  </si>
  <si>
    <t>LV Transformer SP16790-D SBH11 -  Planned</t>
  </si>
  <si>
    <t>LV Transformer SP1923-I HPK8A -  Planned</t>
  </si>
  <si>
    <t>LV Transformer SP3318-M ARG9A -  Planned</t>
  </si>
  <si>
    <t>LV Transformer SP3865-D BDB28A -  Planned</t>
  </si>
  <si>
    <t>LV Transformer SP1606-D NIP1A -  Planned</t>
  </si>
  <si>
    <t>LV Transformer SP2808-D CPD2A -  Planned</t>
  </si>
  <si>
    <t>LV Transformer SP95125-A TCB1 -  Planned</t>
  </si>
  <si>
    <t>LV Transformer SP14018-B MCW7 -  Planned</t>
  </si>
  <si>
    <t>LV Transformer SP775234 THL3 -  Planned</t>
  </si>
  <si>
    <t>LV Transformer SP16515-A YDA3A -  Planned</t>
  </si>
  <si>
    <t>Feeder CBW11 -  Planned</t>
  </si>
  <si>
    <t>LV Transformer SP9554-A BWH16A -  Planned</t>
  </si>
  <si>
    <t>LV Transformer SP307-D AMR3 -  Planned</t>
  </si>
  <si>
    <t>LV Transformer SP4436-J MLT21B -  Planned</t>
  </si>
  <si>
    <t>LV Transformer SP14089-G SFD3 -  Planned</t>
  </si>
  <si>
    <t>LV Transformer SP2227-Q CSE2 -  Planned</t>
  </si>
  <si>
    <t>LV Transformer SP2328-C TCB1 -  Planned</t>
  </si>
  <si>
    <t>LV Transformer SP6745-C TCB1 -  Planned</t>
  </si>
  <si>
    <t>LV Transformer SP9357-B GBN4 -  Planned</t>
  </si>
  <si>
    <t>LV Transformer SP4560-G BBH8A -  Planned</t>
  </si>
  <si>
    <t>LV Transformer SP1433-K SPO16A -  Planned</t>
  </si>
  <si>
    <t>LV Transformer SP5539-B MTB1B -  Planned</t>
  </si>
  <si>
    <t>LV Transformer SP4493-M SGT3 -  Planned</t>
  </si>
  <si>
    <t>LV Transformer SP2764-F DRD5A -  Planned</t>
  </si>
  <si>
    <t>LV Transformer SC3203-L SFD9 -  Planned</t>
  </si>
  <si>
    <t>LV Transformer SP2821-I NDH6 -  Planned</t>
  </si>
  <si>
    <t>LV Transformer SC4058-G UMG12A -  Planned</t>
  </si>
  <si>
    <t>LV Transformer SP5525-E TMH15A -  Planned</t>
  </si>
  <si>
    <t>LV Transformer SP5071-K KMR25A -  Planned</t>
  </si>
  <si>
    <t>LV Transformer SP9471-F NSW3A -  Planned</t>
  </si>
  <si>
    <t>LV Transformer SP996-C BMT2 -  Planned</t>
  </si>
  <si>
    <t>LV Transformer SP6328-D MGP2A -  Planned</t>
  </si>
  <si>
    <t>LV Transformer SP4367-B MLY6 -  Planned</t>
  </si>
  <si>
    <t>LV Transformer SP3826-B GYN7A -  Planned</t>
  </si>
  <si>
    <t>LV Transformer SP2059-C PWC4 -  Planned</t>
  </si>
  <si>
    <t>LV Transformer SP5083-F KLG16A -  Planned</t>
  </si>
  <si>
    <t>HTL2A</t>
  </si>
  <si>
    <t>LV Transformer SG6469-H HTL2A -  Planned</t>
  </si>
  <si>
    <t>LV Transformer SP548710 AHL8A -  Planned</t>
  </si>
  <si>
    <t>LV Transformer SP199-R GAP4A -  Planned</t>
  </si>
  <si>
    <t>MDR12B</t>
  </si>
  <si>
    <t>LV Transformer SP3498-E MDR12B -  Planned</t>
  </si>
  <si>
    <t>LV Transformer SP3503-E PBH2B -  Planned</t>
  </si>
  <si>
    <t>LV Transformer SC1512817 HTL6A -  Planned</t>
  </si>
  <si>
    <t>LV Transformer SP3574-D SMF2A -  Planned</t>
  </si>
  <si>
    <t>LV Transformer SC798383 GBP6 -  Planned</t>
  </si>
  <si>
    <t>GCLSBK5</t>
  </si>
  <si>
    <t>LV Transformer SP4255-J GCLSBK5 -  Planned</t>
  </si>
  <si>
    <t>LV Transformer SP1810-C CPD2A -  Planned</t>
  </si>
  <si>
    <t>LV Transformer SP4382-F FDS3 -  Planned</t>
  </si>
  <si>
    <t>LV Transformer SP3129-B LWD1 -  Planned</t>
  </si>
  <si>
    <t>LV Transformer SP3312-I HPK3A -  Planned</t>
  </si>
  <si>
    <t>LV Transformer SP178-B LBH6A -  Planned</t>
  </si>
  <si>
    <t>LV Transformer SP16431-A CMD15A -  Planned</t>
  </si>
  <si>
    <t>Feeder CBT13A -  Planned</t>
  </si>
  <si>
    <t>Feeder BWH8A -  Planned</t>
  </si>
  <si>
    <t>LV Transformer SP11986-E BHD41A -  Planned</t>
  </si>
  <si>
    <t>Feeder TWT15A -  Planned</t>
  </si>
  <si>
    <t>LV Transformer SP12054-B BWH13A -  Planned</t>
  </si>
  <si>
    <t>LV Transformer SG1009-P NMK18 -  Planned</t>
  </si>
  <si>
    <t>LV Transformer SP6595-I NMK5 -  Planned</t>
  </si>
  <si>
    <t>LV Transformer SC581325 HDA14A -  Planned</t>
  </si>
  <si>
    <t>LV Transformer SG1939-I NDH6 -  Planned</t>
  </si>
  <si>
    <t>LV Transformer SP2138-L ARG5A -  Planned</t>
  </si>
  <si>
    <t>LV Transformer SP3990-G UMG2B -  Planned</t>
  </si>
  <si>
    <t>LV Transformer SP1203-H RWD1 -  Planned</t>
  </si>
  <si>
    <t>LV Transformer SP4066-D BDB32A -  Planned</t>
  </si>
  <si>
    <t>LV Transformer SP15610-B LLY3 -  Planned</t>
  </si>
  <si>
    <t>LV Transformer SP895-F BNH1B -  Planned</t>
  </si>
  <si>
    <t>LV Transformer SP5300-C CMA8A -  Planned</t>
  </si>
  <si>
    <t>LV Transformer SP4489-A NBR7 -  Planned</t>
  </si>
  <si>
    <t>LV Transformer SP16127-F TRG2A -  Planned</t>
  </si>
  <si>
    <t>LV Transformer SP17618-D WMR1 -  Planned</t>
  </si>
  <si>
    <t>LV Transformer SP1491-I NRG16A -  Planned</t>
  </si>
  <si>
    <t>LV Transformer SP1583-G MAI11 -  Planned</t>
  </si>
  <si>
    <t>LV Transformer SC919-I NRG2A -  Planned</t>
  </si>
  <si>
    <t>LV Transformer SP429-G DRD15B -  Planned</t>
  </si>
  <si>
    <t>LV Transformer SP3569-G CSE4 -  Planned</t>
  </si>
  <si>
    <t>LV Transformer SP28442-A ZMR9 -  Planned</t>
  </si>
  <si>
    <t>LV Transformer SP5126-H RLA2 -  Planned</t>
  </si>
  <si>
    <t>LV Transformer SP2222-D LLY3 -  Planned</t>
  </si>
  <si>
    <t>Feeder CCYUPC2 -  Planned</t>
  </si>
  <si>
    <t>LV Transformer SP9901-A NBR1 -  Planned</t>
  </si>
  <si>
    <t>Feeder MTB1B -  Planned</t>
  </si>
  <si>
    <t>LV Transformer SP6640-C BTA1A -  Planned</t>
  </si>
  <si>
    <t>LV Transformer SC4483-H ZMR4A -  Planned</t>
  </si>
  <si>
    <t>LV Transformer SP881-M KRN18A -  Planned</t>
  </si>
  <si>
    <t>LV Transformer SC5451-H MGL5 -  Planned</t>
  </si>
  <si>
    <t>LV Transformer SP1515-P KRN10 -  Planned</t>
  </si>
  <si>
    <t>LV Transformer SC4755-G JDL7 -  Planned</t>
  </si>
  <si>
    <t>LV Transformer SP11395-A EMD2 -  Planned</t>
  </si>
  <si>
    <t>LV Transformer SP1044-E GYM7A -  Planned</t>
  </si>
  <si>
    <t>LV Transformer SP415-A CLD25A -  Planned</t>
  </si>
  <si>
    <t>LV Transformer SP4562-B MLB3A -  Planned</t>
  </si>
  <si>
    <t>MMC20A</t>
  </si>
  <si>
    <t>LV Transformer SC1641-F MMC20A -  Planned</t>
  </si>
  <si>
    <t>LV Transformer SP5538-B MTB1B -  Planned</t>
  </si>
  <si>
    <t>MMC30A</t>
  </si>
  <si>
    <t>LV Transformer SC741448 MMC30A -  Planned</t>
  </si>
  <si>
    <t>LV Transformer SP3157-F SGT22A -  Planned</t>
  </si>
  <si>
    <t>LV Transformer SP4991-F DRD5A -  Planned</t>
  </si>
  <si>
    <t>LV Transformer SP5093-E DRD13A -  Planned</t>
  </si>
  <si>
    <t>LV Transformer SC23103-D ACR2B -  Planned</t>
  </si>
  <si>
    <t>LV Transformer SP1303-H RCF1A -  Planned</t>
  </si>
  <si>
    <t>LV Transformer SP4898-B LGL3A -  Planned</t>
  </si>
  <si>
    <t>LV Transformer SG1976-H SBK9 -  Planned</t>
  </si>
  <si>
    <t>LV Transformer SP10654-A BKD13A -  Planned</t>
  </si>
  <si>
    <t>LV Transformer SP4003-B TRP2 -  Planned</t>
  </si>
  <si>
    <t>LV Transformer SP15559-B NIP1A -  Planned</t>
  </si>
  <si>
    <t>LV Transformer SSSQB SQBT1 -  Planned</t>
  </si>
  <si>
    <t>HTN7B</t>
  </si>
  <si>
    <t>LV Transformer SG1734708 HTN7B -  Planned</t>
  </si>
  <si>
    <t>LV Transformer SP3803-C FDS3 -  Planned</t>
  </si>
  <si>
    <t>LV Transformer SP6130-A MLY1 -  Planned</t>
  </si>
  <si>
    <t>Feeder HDN2 -  Planned</t>
  </si>
  <si>
    <t>LV Transformer SP4032-E CRM15A -  Planned</t>
  </si>
  <si>
    <t>LV Transformer SP2065-E BDT1 -  Planned</t>
  </si>
  <si>
    <t>Feeder CNB24A -  Planned</t>
  </si>
  <si>
    <t>LV Transformer SP3484-I KMR29A -  Planned</t>
  </si>
  <si>
    <t>LV Transformer SP3264-C BISTPT3 -  Planned</t>
  </si>
  <si>
    <t>LV Transformer SP4563-B MLB3A -  Planned</t>
  </si>
  <si>
    <t>LV Transformer SP2839-E CNB24A -  Planned</t>
  </si>
  <si>
    <t>LV Transformer SP4162-H BDL4 -  Planned</t>
  </si>
  <si>
    <t>LV Transformer SP3032-F HWL10A -  Planned</t>
  </si>
  <si>
    <t>LV Transformer SP1122-K LDR8 -  Planned</t>
  </si>
  <si>
    <t>LV Transformer SP5304-D BDB35A -  Planned</t>
  </si>
  <si>
    <t>LV Transformer SP3549-C KBR6A -  Planned</t>
  </si>
  <si>
    <t>LV Transformer SC1409197 RPN8 -  Planned</t>
  </si>
  <si>
    <t>LV Transformer SC448710 MFN13A -  Planned</t>
  </si>
  <si>
    <t>LV Transformer SP2714-E BNH6A -  Planned</t>
  </si>
  <si>
    <t>KWA2A</t>
  </si>
  <si>
    <t>LV Transformer SP5415-A KWA2A -  Planned</t>
  </si>
  <si>
    <t>LV Transformer SP12827-A PWC4 -  Planned</t>
  </si>
  <si>
    <t>LV Transformer SP1783-C PWC4 -  Planned</t>
  </si>
  <si>
    <t>LV Transformer SP8711-D ARL15B -  Planned</t>
  </si>
  <si>
    <t>LV Transformer SP10102-C STT3A -  Planned</t>
  </si>
  <si>
    <t>IDY5A</t>
  </si>
  <si>
    <t>LV Transformer SP3257-I IDY5A -  Planned</t>
  </si>
  <si>
    <t>LV Transformer SC2300-H GAP6A -  Planned</t>
  </si>
  <si>
    <t>LV Transformer SP5290-A CMD15A -  Planned</t>
  </si>
  <si>
    <t>LV Transformer SP11263-E CRB25A -  Planned</t>
  </si>
  <si>
    <t>LV Transformer SP3055-E MAI11 -  Planned</t>
  </si>
  <si>
    <t>LV Transformer SP3405-A DRD5A -  Planned</t>
  </si>
  <si>
    <t>LV Transformer SP7107-G CFD2A -  Planned</t>
  </si>
  <si>
    <t>LV Transformer SP237-L DRD5A -  Planned</t>
  </si>
  <si>
    <t>LV Transformer SC3395-K WNM5 -  Planned</t>
  </si>
  <si>
    <t>LV Transformer SP4863-D KSN4 -  Planned</t>
  </si>
  <si>
    <t>LV Transformer SP3774-D RPN8 -  Planned</t>
  </si>
  <si>
    <t>LV Transformer SC1390592 IPS2B -  Planned</t>
  </si>
  <si>
    <t>LV Transformer SC1439636 IPS2B -  Planned</t>
  </si>
  <si>
    <t>Feeder KWH3 -  Planned</t>
  </si>
  <si>
    <t>LV Transformer SP2083-D CPD1 -  Planned</t>
  </si>
  <si>
    <t>LV Transformer SP4958-E ACR5 -  Planned</t>
  </si>
  <si>
    <t>LV Transformer SP3474-B CPD1 -  Planned</t>
  </si>
  <si>
    <t>LV Transformer SP37790-B CBW6 -  Planned</t>
  </si>
  <si>
    <t>Feeder MTB13A -  Planned</t>
  </si>
  <si>
    <t>Feeder CRY5A, TWT12A -  Planned</t>
  </si>
  <si>
    <t>LV Transformer SC748683 IPS2B -  Planned</t>
  </si>
  <si>
    <t>LV Transformer SP3015-A LBH1B -  Planned</t>
  </si>
  <si>
    <t>LV Transformer SP420-B BWH13A -  Planned</t>
  </si>
  <si>
    <t>LV Transformer SP42702-C NSD30B -  Planned</t>
  </si>
  <si>
    <t>LV Transformer SC3175-M SFD11 -  Planned</t>
  </si>
  <si>
    <t>LV Transformer SP2894-L OXL4A -  Planned</t>
  </si>
  <si>
    <t>CLD9A</t>
  </si>
  <si>
    <t>LV Transformer SP591-B CLD9A -  Planned</t>
  </si>
  <si>
    <t>LV Transformer SP4904-E MFD5A -  Planned</t>
  </si>
  <si>
    <t>LV Transformer SP1089-H MDR25A -  Planned</t>
  </si>
  <si>
    <t>LV Transformer SC1076-J NRG12A -  Planned</t>
  </si>
  <si>
    <t>LV Transformer SC2361-J BHD7A -  Planned</t>
  </si>
  <si>
    <t>LV Transformer SP3656-B JBB2A -  Planned</t>
  </si>
  <si>
    <t>LV Transformer SP468825 LDR8 -  Planned</t>
  </si>
  <si>
    <t>LV Transformer SP419-F BDT4 -  Planned</t>
  </si>
  <si>
    <t>LV Transformer SP6262-C ARL3A -  Planned</t>
  </si>
  <si>
    <t>LV Transformer SP5499-D MTB13A -  Planned</t>
  </si>
  <si>
    <t>LV Transformer SP17272-A SBH6 -  Planned</t>
  </si>
  <si>
    <t>LV Transformer SC483871 BGY15A -  Planned</t>
  </si>
  <si>
    <t>LV Transformer SP2294-G HDA10A -  Planned</t>
  </si>
  <si>
    <t>LV Transformer SP2274-F KRN2 -  Planned</t>
  </si>
  <si>
    <t>LV Transformer SP37-L BRT5 -  Planned</t>
  </si>
  <si>
    <t>LV Transformer SP1186-J BRT8 -  Planned</t>
  </si>
  <si>
    <t>LV Transformer SC518181-A QPT25B -  Planned</t>
  </si>
  <si>
    <t>LV Transformer SP1065-N CHL6A -  Planned</t>
  </si>
  <si>
    <t>LV Transformer SP6646-E TMH16A -  Planned</t>
  </si>
  <si>
    <t>LV Transformer SC2307-E VPT13A -  Planned</t>
  </si>
  <si>
    <t>VPT2A</t>
  </si>
  <si>
    <t>LV Transformer SP4231-F BVL13A -  Planned</t>
  </si>
  <si>
    <t>VPT5B</t>
  </si>
  <si>
    <t>LV Transformer SC735107 VPT5B -  Planned</t>
  </si>
  <si>
    <t>LV Transformer SC484166 KMR21B -  Planned</t>
  </si>
  <si>
    <t>LV Transformer SP3754-C RST9A -  Planned</t>
  </si>
  <si>
    <t>Feeder TGP9A -  Planned</t>
  </si>
  <si>
    <t>LV Transformer SC472971 SPO8A -  Planned</t>
  </si>
  <si>
    <t>MLT40A</t>
  </si>
  <si>
    <t>Feeder MLT40A, MLT6A -  Planned</t>
  </si>
  <si>
    <t>LV Transformer SP6432-E SPO47A -  Planned</t>
  </si>
  <si>
    <t>SPO47A</t>
  </si>
  <si>
    <t>LV Transformer SC6814-F HTN7A -  Planned</t>
  </si>
  <si>
    <t>LV Transformer SG3830-F GBG23A -  Planned</t>
  </si>
  <si>
    <t>LV Transformer SC1664-K HTN7A -  Planned</t>
  </si>
  <si>
    <t>LV Transformer SC810173 NDH6 -  Planned</t>
  </si>
  <si>
    <t>LV Transformer SP17323-C WSE3A -  Planned</t>
  </si>
  <si>
    <t>LV Transformer SC2105-J WRD9A -  Planned</t>
  </si>
  <si>
    <t>LV Transformer SP8367-C RST5A -  Planned</t>
  </si>
  <si>
    <t>LV Transformer SC779031 LTA5 -  Planned</t>
  </si>
  <si>
    <t>Feeder SPO16A -  Planned</t>
  </si>
  <si>
    <t>Feeder MCN3 -  Planned</t>
  </si>
  <si>
    <t>LV Transformer SP4189-C FDS1 -  Planned</t>
  </si>
  <si>
    <t>LV Transformer SG776896 CPK9 -  Planned</t>
  </si>
  <si>
    <t>LV Transformer SP5941-B GBN4 -  Planned</t>
  </si>
  <si>
    <t>LV Transformer SP143-M ZMR10 -  Planned</t>
  </si>
  <si>
    <t>LV Transformer SP768909 ENG7 -  Planned</t>
  </si>
  <si>
    <t>CSE10</t>
  </si>
  <si>
    <t>LV Transformer SP6701-K CSE10 -  Planned</t>
  </si>
  <si>
    <t>LV Transformer SP2933-C GBN4 -  Planned</t>
  </si>
  <si>
    <t>LV Transformer SP4351-A NBR4 -  Planned</t>
  </si>
  <si>
    <t>LV Transformer SP3586-E MFD9A -  Planned</t>
  </si>
  <si>
    <t>LV Transformer SP1434-J SPO60A -  Planned</t>
  </si>
  <si>
    <t>BSC3</t>
  </si>
  <si>
    <t>LV Transformer SC6402-C BSC3 -  Planned</t>
  </si>
  <si>
    <t>LV Transformer SP6607-I HDA3A -  Planned</t>
  </si>
  <si>
    <t>LV Transformer SP494875 CHL3 -  Planned</t>
  </si>
  <si>
    <t>LV Transformer SP1696-B PRG2A -  Planned</t>
  </si>
  <si>
    <t>LV Transformer SP18431-B BDT2 -  Planned</t>
  </si>
  <si>
    <t>LV Transformer SP10493-D CPC2B -  Planned</t>
  </si>
  <si>
    <t>LV Transformer SP4578-E CBW11 -  Planned</t>
  </si>
  <si>
    <t>LV Transformer SP8282-A CMY1 -  Planned</t>
  </si>
  <si>
    <t>Feeder CLD28A -  Planned</t>
  </si>
  <si>
    <t>Feeder BWH16A, BWH12A, BWH8A -  Planned</t>
  </si>
  <si>
    <t>LV Transformer SP2640-L NMK18 -  Planned</t>
  </si>
  <si>
    <t>LV Transformer SP3649-E MHL3A -  Planned</t>
  </si>
  <si>
    <t>STL2</t>
  </si>
  <si>
    <t>LV Transformer SP776405 STL2 -  Planned</t>
  </si>
  <si>
    <t>LV Transformer SP596-O ENG7 -  Planned</t>
  </si>
  <si>
    <t>LV Transformer SP2123-N KMR19A -  Planned</t>
  </si>
  <si>
    <t>LV Transformer SP2282-E EMD2 -  Planned</t>
  </si>
  <si>
    <t>LV Transformer SP2757-F PBH1 -  Planned</t>
  </si>
  <si>
    <t>LV Transformer SP4636-E MAI11 -  Planned</t>
  </si>
  <si>
    <t>BBH4A</t>
  </si>
  <si>
    <t>LV Transformer SC707-F BBH4A -  Planned</t>
  </si>
  <si>
    <t>LV Transformer SP1086-I SPO41A -  Planned</t>
  </si>
  <si>
    <t>LV Transformer SC569-N SPO5A -  Planned</t>
  </si>
  <si>
    <t>LV Transformer SP5880-H ACR5 -  Planned</t>
  </si>
  <si>
    <t>LV Transformer SC5007-F HDA11A -  Planned</t>
  </si>
  <si>
    <t>LV Transformer SP2947-L WNM5 -  Planned</t>
  </si>
  <si>
    <t>LV Transformer SP2345-H BRT3 -  Planned</t>
  </si>
  <si>
    <t>LV Transformer SC4771-F SRD19A -  Planned</t>
  </si>
  <si>
    <t>LV Transformer SP3083-D BNH1B -  Planned</t>
  </si>
  <si>
    <t>LV Transformer SP1785-G BVL13A -  Planned</t>
  </si>
  <si>
    <t>LV Transformer SP4908-C RST9A -  Planned</t>
  </si>
  <si>
    <t>LV Transformer SP112-G BNH1B -  Planned</t>
  </si>
  <si>
    <t>LV Transformer SP3854-D RPN8 -  Planned</t>
  </si>
  <si>
    <t>LV Transformer SP3525-E RPN8 -  Planned</t>
  </si>
  <si>
    <t>LV Transformer SC4116-J CSE2 -  Planned</t>
  </si>
  <si>
    <t>LV Transformer SP40148-A BVL13A -  Planned</t>
  </si>
  <si>
    <t>LV Transformer SP8567-B MBG4 -  Planned</t>
  </si>
  <si>
    <t>LV Transformer SP13952-B AMR3 -  Planned</t>
  </si>
  <si>
    <t>Feeder WMR1 -  Planned</t>
  </si>
  <si>
    <t>LV Transformer SP7347-D MTB15A -  Planned</t>
  </si>
  <si>
    <t>LV Transformer SP526694 CNB24A -  Planned</t>
  </si>
  <si>
    <t>LV Transformer SP5366-A NBR9 -  Planned</t>
  </si>
  <si>
    <t>LV Transformer SC1502222 WCL19A -  Planned</t>
  </si>
  <si>
    <t>LV Transformer SC2056418 FGBSGT23 -  Planned</t>
  </si>
  <si>
    <t>LV Transformer SP168-E AMR2 -  Planned</t>
  </si>
  <si>
    <t>LV Transformer SP5229-J MLT15B -  Planned</t>
  </si>
  <si>
    <t>LV Transformer SC781255 CFD6A -  Planned</t>
  </si>
  <si>
    <t>LV Transformer SP1420-P AGE7B -  Planned</t>
  </si>
  <si>
    <t>LV Transformer SP4350-A NBR4 -  Planned</t>
  </si>
  <si>
    <t>LV Transformer SP26979-B SPO60A -  Planned</t>
  </si>
  <si>
    <t>LV Transformer SG7064-D SPD7B -  Planned</t>
  </si>
  <si>
    <t>LV Transformer SP238-D MTB3A -  Planned</t>
  </si>
  <si>
    <t>LV Transformer SC1047-H MDR24A -  Planned</t>
  </si>
  <si>
    <t>LV Transformer SP4704-H NSW5A -  Planned</t>
  </si>
  <si>
    <t>LV Transformer SP45538-E CHL3 -  Planned</t>
  </si>
  <si>
    <t>LV Transformer SP5477-F SGT7 -  Planned</t>
  </si>
  <si>
    <t>GYM4</t>
  </si>
  <si>
    <t>Feeder GYM4 -  Planned</t>
  </si>
  <si>
    <t>LV Transformer SP301692 AMR3 -  Planned</t>
  </si>
  <si>
    <t>LV Transformer SC740400-B TWT3A -  Planned</t>
  </si>
  <si>
    <t>LV Transformer SP747248 QPT5 -  Planned</t>
  </si>
  <si>
    <t>LV Transformer SP2234-N MLT15B -  Planned</t>
  </si>
  <si>
    <t>LV Transformer SP15107-G BPN28A -  Planned</t>
  </si>
  <si>
    <t>LV Transformer SG5070-J STL2 -  Planned</t>
  </si>
  <si>
    <t>LV Transformer SC7914-E GAP6A -  Planned</t>
  </si>
  <si>
    <t>LV Transformer SP3801-E MAI5 -  Planned</t>
  </si>
  <si>
    <t>LV Transformer SP6343-C GVN3A -  Planned</t>
  </si>
  <si>
    <t>LV Transformer SP395-J BHD35A -  Planned</t>
  </si>
  <si>
    <t>LV Transformer SP3012-F PBH6 -  Planned</t>
  </si>
  <si>
    <t>LV Transformer SP303-N SGT22A -  Planned</t>
  </si>
  <si>
    <t>LV Transformer SP714256 HTN3B -  Planned</t>
  </si>
  <si>
    <t>LV Transformer SP3092-M RCN10A -  Planned</t>
  </si>
  <si>
    <t>LV Transformer SP161-Q WED6A -  Planned</t>
  </si>
  <si>
    <t>LV Transformer SP5611-G RCN10A -  Planned</t>
  </si>
  <si>
    <t>LV Transformer SP4147-C KBR6A -  Planned</t>
  </si>
  <si>
    <t>LV Transformer SP3782-D BVL10A -  Planned</t>
  </si>
  <si>
    <t>LV Transformer SC782539 MHL25A -  Planned</t>
  </si>
  <si>
    <t>LV Transformer SP1604-L SMF5A -  Planned</t>
  </si>
  <si>
    <t>LV Transformer SP238-H WSE3A -  Planned</t>
  </si>
  <si>
    <t>LV Transformer SP759597 WSE3A -  Planned</t>
  </si>
  <si>
    <t>LV Transformer SP4192-E KBN2A -  Planned</t>
  </si>
  <si>
    <t>LV Transformer SP3090-B TGW2 -  Planned</t>
  </si>
  <si>
    <t>LV Transformer SP5275-D KBN5A -  Planned</t>
  </si>
  <si>
    <t>LV Transformer SP2349-B TGW2 -  Planned</t>
  </si>
  <si>
    <t>LV Transformer SP3080-C MTB13A -  Planned</t>
  </si>
  <si>
    <t>LV Transformer SP801824 MWMRBK11 -  Planned</t>
  </si>
  <si>
    <t>LV Transformer SP1965-L ENG8 -  Planned</t>
  </si>
  <si>
    <t>LV Transformer SP522463 NMK18 -  Planned</t>
  </si>
  <si>
    <t>LV Transformer SP4744-K GLY6 -  Planned</t>
  </si>
  <si>
    <t>LV Transformer SP367-R SHW12 -  Planned</t>
  </si>
  <si>
    <t>LV Transformer SP6659-B PWC3 -  Planned</t>
  </si>
  <si>
    <t>LV Transformer SP4074-A LBH1B -  Planned</t>
  </si>
  <si>
    <t>LV Transformer SP9094-F NGI2B -  Planned</t>
  </si>
  <si>
    <t>LV Transformer SP9905-A PWC2 -  Planned</t>
  </si>
  <si>
    <t>CCY26A</t>
  </si>
  <si>
    <t>LV Transformer SC791051 CCY26A -  Planned</t>
  </si>
  <si>
    <t>LV Transformer SP9165-C MTB13A -  Planned</t>
  </si>
  <si>
    <t>LV Transformer SP7051-C BRD8A -  Planned</t>
  </si>
  <si>
    <t>LV Transformer SP7124-E BRD8A -  Planned</t>
  </si>
  <si>
    <t>LV Transformer SC1430330 MHL3A -  Planned</t>
  </si>
  <si>
    <t>LV Transformer SC1444516 MHL3A -  Planned</t>
  </si>
  <si>
    <t>LV Transformer SP10892-H NGE12 -  Planned</t>
  </si>
  <si>
    <t>LV Transformer SP3588-H ARG5A -  Planned</t>
  </si>
  <si>
    <t>LV Transformer SP5517-C RBY7A -  Planned</t>
  </si>
  <si>
    <t>LV Transformer SP7987-A TGW2 -  Planned</t>
  </si>
  <si>
    <t>LV Transformer SP8349-A TGW1 -  Planned</t>
  </si>
  <si>
    <t>LV Transformer SP108-P BDA3A -  Planned</t>
  </si>
  <si>
    <t>LV Transformer SP8658-E CPR4 -  Planned</t>
  </si>
  <si>
    <t>LV Transformer SC364-M MDR24A -  Planned</t>
  </si>
  <si>
    <t>LV Transformer SP374-J RCF10A -  Planned</t>
  </si>
  <si>
    <t>LV Transformer SP2124-C KBR2A -  Planned</t>
  </si>
  <si>
    <t>LV Transformer SP425444 KBR2A -  Planned</t>
  </si>
  <si>
    <t>LV Transformer SP6869-C AMR2 -  Planned</t>
  </si>
  <si>
    <t>LV Transformer SP1204-H RWD1 -  Planned</t>
  </si>
  <si>
    <t>LV Transformer SP9641-D CBW13 -  Planned</t>
  </si>
  <si>
    <t>LV Transformer SP4293-G FDS3 -  Planned</t>
  </si>
  <si>
    <t>LV Transformer SP6627-A AHD22A -  Planned</t>
  </si>
  <si>
    <t>LV Transformer SP458-K BHL2A -  Planned</t>
  </si>
  <si>
    <t>LV Transformer SC122-Q MGL5 -  Planned</t>
  </si>
  <si>
    <t>LV Transformer SP1723-C GYN3A -  Planned</t>
  </si>
  <si>
    <t>LV Transformer SP6381-C TCB3 -  Planned</t>
  </si>
  <si>
    <t>LV Transformer SP2861-F LDR1 -  Planned</t>
  </si>
  <si>
    <t>LV Transformer SP1622-J TGP9A -  Planned</t>
  </si>
  <si>
    <t>LV Transformer SP3949-C LLY4 -  Planned</t>
  </si>
  <si>
    <t>LV Transformer SP1820-G BDT1 -  Planned</t>
  </si>
  <si>
    <t>Feeder MBG1 -  Planned</t>
  </si>
  <si>
    <t>Feeder CVL7A -  Planned</t>
  </si>
  <si>
    <t>LV Transformer SP4801-B GBN4 -  Planned</t>
  </si>
  <si>
    <t>Feeder BGY3A -  Planned</t>
  </si>
  <si>
    <t>LV Transformer SP3004-M STL2 -  Planned</t>
  </si>
  <si>
    <t>LV Transformer SP2667-K NMK17A -  Planned</t>
  </si>
  <si>
    <t>LV Transformer SP5132-A NBR4 -  Planned</t>
  </si>
  <si>
    <t>LV Transformer SP6382-C GVN12A -  Planned</t>
  </si>
  <si>
    <t>LV Transformer SP17420-D BHD23A -  Planned</t>
  </si>
  <si>
    <t>LV Transformer SP5406-G WED6A -  Planned</t>
  </si>
  <si>
    <t>LV Transformer SP3396-G ALY8 -  Planned</t>
  </si>
  <si>
    <t>LV Transformer SP1610-I ALY6 -  Planned</t>
  </si>
  <si>
    <t>LV Transformer SC4124-I WED6A -  Planned</t>
  </si>
  <si>
    <t>LV Transformer SP1674-H BLB8B -  Planned</t>
  </si>
  <si>
    <t>LV Transformer SP8216-B FDS3 -  Planned</t>
  </si>
  <si>
    <t>LV Transformer SP2318-C LLY1 -  Planned</t>
  </si>
  <si>
    <t>LV Transformer SP286-E BTN2 -  Planned</t>
  </si>
  <si>
    <t>LV Transformer SP3091-D GYS5A -  Planned</t>
  </si>
  <si>
    <t>LV Transformer SP2554-D GBN3 -  Planned</t>
  </si>
  <si>
    <t>LV Transformer SP1670-B BWH16A -  Planned</t>
  </si>
  <si>
    <t>LV Transformer SP11841-D WMR3 -  Planned</t>
  </si>
  <si>
    <t>LV Transformer SC329-A NBR7 -  Planned</t>
  </si>
  <si>
    <t>LV Transformer SP270920 RWD1 -  Planned</t>
  </si>
  <si>
    <t>LV Transformer SP9730-A PPE6A -  Planned</t>
  </si>
  <si>
    <t>LV Transformer SP4166-G HPK2 -  Planned</t>
  </si>
  <si>
    <t>LV Transformer SP1331-O NMK17A -  Planned</t>
  </si>
  <si>
    <t>LV Transformer SP4338-K VPK19A -  Planned</t>
  </si>
  <si>
    <t>LV Transformer SP3382-G TWG17 -  Planned</t>
  </si>
  <si>
    <t>LV Transformer SP119074 YDA3A -  Planned</t>
  </si>
  <si>
    <t>LV Transformer SC21090-C CBT7A -  Planned</t>
  </si>
  <si>
    <t>LV Transformer SP2098-B LBH1B -  Planned</t>
  </si>
  <si>
    <t>LV Transformer SP4612-D MGP13A -  Planned</t>
  </si>
  <si>
    <t>LV Transformer SP2526-H CRBTHP14 -  Planned</t>
  </si>
  <si>
    <t>LV Transformer SC1527-F HIS12A -  Planned</t>
  </si>
  <si>
    <t>LV Transformer SP3057-G SGT7 -  Planned</t>
  </si>
  <si>
    <t>LV Transformer SP3464-J TGP9A -  Planned</t>
  </si>
  <si>
    <t>LV Transformer SP589-L NGE4B -  Planned</t>
  </si>
  <si>
    <t>LV Transformer SC23502-E CPL25B -  Planned</t>
  </si>
  <si>
    <t>LV Transformer SC5522-G CPL3A -  Planned</t>
  </si>
  <si>
    <t>LV Transformer SC4042-I HPE3A -  Planned</t>
  </si>
  <si>
    <t>LV Transformer SP8173-A TGW4 -  Planned</t>
  </si>
  <si>
    <t>LV Transformer SP1064-E BNH3A -  Planned</t>
  </si>
  <si>
    <t>LV Transformer SP5196-E MWMRBK11 -  Planned</t>
  </si>
  <si>
    <t>LV Transformer SP8573-C NIP1A -  Planned</t>
  </si>
  <si>
    <t>LV Transformer SC1423-G BHD33A -  Planned</t>
  </si>
  <si>
    <t>LV Transformer SP626-E IPL1 -  Planned</t>
  </si>
  <si>
    <t>LV Transformer SP5108-A PWC6 -  Planned</t>
  </si>
  <si>
    <t>LV Transformer SC169615 AHD18B -  Planned</t>
  </si>
  <si>
    <t>LV Transformer SP5932-B GYM9B -  Planned</t>
  </si>
  <si>
    <t>Feeder PWC6 -  Planned</t>
  </si>
  <si>
    <t>LV Transformer SP1728-D GYN3A -  Planned</t>
  </si>
  <si>
    <t>LV Transformer SP12637-B TGW2 -  Planned</t>
  </si>
  <si>
    <t>LV Transformer SC757920 MGP16A -  Planned</t>
  </si>
  <si>
    <t>LV Transformer SP695-E BVL3A -  Planned</t>
  </si>
  <si>
    <t>LV Transformer SP1287764 KLG7A -  Planned</t>
  </si>
  <si>
    <t>LV Transformer SP173789 BMT4 -  Planned</t>
  </si>
  <si>
    <t>LV Transformer SP1066-N ENG3 -  Planned</t>
  </si>
  <si>
    <t>LV Transformer SP6708-H KRN18A -  Planned</t>
  </si>
  <si>
    <t>LV Transformer SG794-N AGE10 -  Planned</t>
  </si>
  <si>
    <t>LV Transformer SP952-M NMK26 -  Planned</t>
  </si>
  <si>
    <t>LV Transformer SP355-B BWH8A -  Planned</t>
  </si>
  <si>
    <t>LV Transformer SC772820 SBH6 -  Planned</t>
  </si>
  <si>
    <t>LV Transformer SC779126 CSE7 -  Planned</t>
  </si>
  <si>
    <t>LV Transformer SC798006 BWH8A -  Planned</t>
  </si>
  <si>
    <t>WED10</t>
  </si>
  <si>
    <t>LV Transformer SP12025-E WED10 -  Planned</t>
  </si>
  <si>
    <t>LV Transformer SP3202-E NIP1A -  Planned</t>
  </si>
  <si>
    <t>LV Transformer SG11652-G CDSSRD23 -  Planned</t>
  </si>
  <si>
    <t>LV Transformer SP995-L NDH10 -  Planned</t>
  </si>
  <si>
    <t>LV Transformer SP2486-K BLB8A -  Planned</t>
  </si>
  <si>
    <t>LV Transformer SP773397 CPR4 -  Planned</t>
  </si>
  <si>
    <t>LV Transformer SP733239-A BSEENG15 -  Planned</t>
  </si>
  <si>
    <t>LV Transformer SP4212-E CDRSPD12 -  Planned</t>
  </si>
  <si>
    <t>LV Transformer SP15158-B LTN7 -  Planned</t>
  </si>
  <si>
    <t>LV Transformer SC771014 HMT10A -  Planned</t>
  </si>
  <si>
    <t>CPL6A</t>
  </si>
  <si>
    <t>LV Transformer SG4477-G CPL6A -  Planned</t>
  </si>
  <si>
    <t>LV Transformer SP3358-B RST8A -  Planned</t>
  </si>
  <si>
    <t>LV Transformer SP1040-G GYM2A -  Planned</t>
  </si>
  <si>
    <t>LV Transformer SP5988-A GYS3A -  Planned</t>
  </si>
  <si>
    <t>LV Transformer SP6372-B MDR8A -  Planned</t>
  </si>
  <si>
    <t>LV Transformer SP10324-C CVL17A -  Planned</t>
  </si>
  <si>
    <t>LV Transformer SP2652-K KRN18A -  Planned</t>
  </si>
  <si>
    <t>Feeder TWG18 -  Planned</t>
  </si>
  <si>
    <t>LV Transformer SP243-Q NMK18 -  Planned</t>
  </si>
  <si>
    <t>LV Transformer SG2030-J HTN22A -  Planned</t>
  </si>
  <si>
    <t>LV Transformer SP2197-J ZMR3 -  Planned</t>
  </si>
  <si>
    <t>LV Transformer SP4050-B GGR4 -  Planned</t>
  </si>
  <si>
    <t>Feeder MCW4 -  Planned</t>
  </si>
  <si>
    <t>LV Transformer SP6449-F NRG9 -  Planned</t>
  </si>
  <si>
    <t>LV Transformer SP2150-E RWD1 -  Planned</t>
  </si>
  <si>
    <t>Feeder RBA35A -  Planned</t>
  </si>
  <si>
    <t>LV Transformer SP15054-A KCY5 -  Planned</t>
  </si>
  <si>
    <t>LV Transformer SP3749-I TRG2A -  Planned</t>
  </si>
  <si>
    <t>Feeder GGR4, GGR1 -  Planned</t>
  </si>
  <si>
    <t>Feeder SFD4, SFD10 -  Planned</t>
  </si>
  <si>
    <t>LV Transformer SP2339-L AGE9 -  Planned</t>
  </si>
  <si>
    <t>LV Transformer SC219-A CLD7A -  Planned</t>
  </si>
  <si>
    <t>LV Transformer SP12088-D MFD3A -  Planned</t>
  </si>
  <si>
    <t>LV Transformer SP1682-D BMT1 -  Planned</t>
  </si>
  <si>
    <t>Feeder HIS12A -  Planned</t>
  </si>
  <si>
    <t>Feeder LDR8, LDR1 -  Planned</t>
  </si>
  <si>
    <t>LV Transformer SC1179-T HTN24B -  Planned</t>
  </si>
  <si>
    <t>LV Transformer SC816933 ZMR4A -  Planned</t>
  </si>
  <si>
    <t>LV Transformer SP2881-J QPT24A -  Planned</t>
  </si>
  <si>
    <t>Feeder MTG11A -  Planned</t>
  </si>
  <si>
    <t>SBK12</t>
  </si>
  <si>
    <t>LV Transformer SG2003-N SBK12 -  Planned</t>
  </si>
  <si>
    <t>Feeder SPF12B -  Planned</t>
  </si>
  <si>
    <t>LV Transformer SC1434958 SPF12B -  Planned</t>
  </si>
  <si>
    <t>LV Transformer SP5342-C GGR4 -  Planned</t>
  </si>
  <si>
    <t>LV Transformer SP1930-C LLY1 -  Planned</t>
  </si>
  <si>
    <t>LV Transformer SP1657-I MGP13A -  Planned</t>
  </si>
  <si>
    <t>LV Transformer SC567763 BTA13A -  Planned</t>
  </si>
  <si>
    <t>LV Transformer SP5197-H MGP13A -  Planned</t>
  </si>
  <si>
    <t>LV Transformer SP1660-F MGP13A -  Planned</t>
  </si>
  <si>
    <t>LV Transformer SP1658-H MGP13A -  Planned</t>
  </si>
  <si>
    <t>LV Transformer SP3185-F MFN15A -  Planned</t>
  </si>
  <si>
    <t>LV Transformer SP2287-E GTN12A -  Planned</t>
  </si>
  <si>
    <t>LV Transformer SP16776-D BGY15A -  Planned</t>
  </si>
  <si>
    <t>LV Transformer SP125287 GVN12A -  Planned</t>
  </si>
  <si>
    <t>LV Transformer SP1237-B WMD8B -  Planned</t>
  </si>
  <si>
    <t>LV Transformer SP880-B GBN4 -  Planned</t>
  </si>
  <si>
    <t>LV Transformer SP57243-B MCW11 -  Planned</t>
  </si>
  <si>
    <t>LV Transformer SP2710-I KRN12 -  Planned</t>
  </si>
  <si>
    <t>LV Transformer SP761254 KRN1 -  Planned</t>
  </si>
  <si>
    <t>LV Transformer SP3807-A CMD13A -  Planned</t>
  </si>
  <si>
    <t>LV Transformer SC455388 WMD14A -  Planned</t>
  </si>
  <si>
    <t>LV Transformer SP10017-E SPO60A -  Planned</t>
  </si>
  <si>
    <t>LV Transformer SP2656-E CNB24A -  Planned</t>
  </si>
  <si>
    <t>LV Transformer SP10515-D LDR3 -  Planned</t>
  </si>
  <si>
    <t>LV Transformer SC4431-L CSE2 -  Planned</t>
  </si>
  <si>
    <t>LV Transformer SC466-H DRD3A -  Planned</t>
  </si>
  <si>
    <t>LV Transformer SP5702-E NRA1A -  Planned</t>
  </si>
  <si>
    <t>LV Transformer SP2662-M MTG3A -  Planned</t>
  </si>
  <si>
    <t>LV Transformer SP13480-B LLY3 -  Planned</t>
  </si>
  <si>
    <t>LV Transformer SP3647-D MCW11 -  Planned</t>
  </si>
  <si>
    <t>LV Transformer SP4311-I MCW4 -  Planned</t>
  </si>
  <si>
    <t>LV Transformer SP794059 KBN1B -  Planned</t>
  </si>
  <si>
    <t>LV Transformer SP470343 MGP13A -  Planned</t>
  </si>
  <si>
    <t>LV Transformer SP15823-C MGP13A -  Planned</t>
  </si>
  <si>
    <t>LV Transformer SP1655-F MGP13A -  Planned</t>
  </si>
  <si>
    <t>LV Transformer SP12652-C MGP13A -  Planned</t>
  </si>
  <si>
    <t>LV Transformer SP1656-G MGP13A -  Planned</t>
  </si>
  <si>
    <t>LV Transformer SP15297-B MGP13A -  Planned</t>
  </si>
  <si>
    <t>Feeder GGR3, LRE7A, GGR5 -  Planned</t>
  </si>
  <si>
    <t>Feeder CRBTHP26, CRBTHP14 -  Planned</t>
  </si>
  <si>
    <t>LV Transformer SP2674-M KRN18A -  Planned</t>
  </si>
  <si>
    <t>LV Transformer SC6333-E KMR21A -  Planned</t>
  </si>
  <si>
    <t>LV Transformer SP794408 AGE10 -  Planned</t>
  </si>
  <si>
    <t>LV Transformer SC3700-H SMR12A -  Planned</t>
  </si>
  <si>
    <t>LV Transformer SC133-G CBW12 -  Planned</t>
  </si>
  <si>
    <t>LV Transformer SP171-C GYM4 -  Planned</t>
  </si>
  <si>
    <t>LV Transformer SP2713-A WMD8B -  Planned</t>
  </si>
  <si>
    <t>LV Transformer SP7754-C CMD13A -  Planned</t>
  </si>
  <si>
    <t>LV Transformer SP6935-C BLH11B -  Planned</t>
  </si>
  <si>
    <t>LV Transformer SC1035-H MDR24A -  Planned</t>
  </si>
  <si>
    <t>BBH3A</t>
  </si>
  <si>
    <t>LV Transformer SP2247-I BBH3A -  Planned</t>
  </si>
  <si>
    <t>LV Transformer SP1051297 SGT4 -  Planned</t>
  </si>
  <si>
    <t>LV Transformer SP14156-E BRT5 -  Planned</t>
  </si>
  <si>
    <t>LV Transformer SP3560-E DRD2A -  Planned</t>
  </si>
  <si>
    <t>LV Transformer SC509000 NSW3A -  Planned</t>
  </si>
  <si>
    <t>LV Transformer SP1448-M HPE16A -  Planned</t>
  </si>
  <si>
    <t>LV Transformer SP522-J UMG2B -  Planned</t>
  </si>
  <si>
    <t>LV Transformer SP28994-E HPE12A -  Planned</t>
  </si>
  <si>
    <t>LV Transformer SP4420-E MCW4 -  Planned</t>
  </si>
  <si>
    <t>LV Transformer SP756697 RST8A -  Planned</t>
  </si>
  <si>
    <t>LV Transformer SP10853-A CMD15A -  Planned</t>
  </si>
  <si>
    <t>LV Transformer SP4422-A WMD13A -  Planned</t>
  </si>
  <si>
    <t>LV Transformer SP5456-B AMR3 -  Planned</t>
  </si>
  <si>
    <t>LV Transformer SP219383 KWH2 -  Planned</t>
  </si>
  <si>
    <t>Feeder LBH5A -  Planned</t>
  </si>
  <si>
    <t>LV Transformer SP6752-E BTN2 -  Planned</t>
  </si>
  <si>
    <t>LV Transformer SP230833-B MGP13A -  Planned</t>
  </si>
  <si>
    <t>LV Transformer SP8749-C MGP13A -  Planned</t>
  </si>
  <si>
    <t>LV Transformer SP470064 MGP13A -  Planned</t>
  </si>
  <si>
    <t>LV Transformer SP1519-H MGP13A -  Planned</t>
  </si>
  <si>
    <t>LV Transformer SP2383-D BDT3 -  Planned</t>
  </si>
  <si>
    <t>LV Transformer SP3274-C MCW11 -  Planned</t>
  </si>
  <si>
    <t>LV Transformer SP6210-B GBN4 -  Planned</t>
  </si>
  <si>
    <t>LV Transformer SP2886-C EMD3 -  Planned</t>
  </si>
  <si>
    <t>Feeder CNA9A -  Planned</t>
  </si>
  <si>
    <t>LV Transformer SP307938 MFD13A -  Planned</t>
  </si>
  <si>
    <t>LV Transformer SC5227-J GAP6A -  Planned</t>
  </si>
  <si>
    <t>LV Transformer SP664073 GLY6 -  Planned</t>
  </si>
  <si>
    <t>LV Transformer SP3625-L KMR17B -  Planned</t>
  </si>
  <si>
    <t>LV Transformer SP9929-A MLB6A -  Planned</t>
  </si>
  <si>
    <t>SPO9A</t>
  </si>
  <si>
    <t>LV Transformer SG1299-H SPO9A -  Planned</t>
  </si>
  <si>
    <t>LV Transformer SP14624-C MAI11 -  Planned</t>
  </si>
  <si>
    <t>LV Transformer SP8793-D UPC1 -  Planned</t>
  </si>
  <si>
    <t>LV Transformer SP10034-E HWL11A -  Planned</t>
  </si>
  <si>
    <t>LV Transformer SC5090-J MTG13A -  Planned</t>
  </si>
  <si>
    <t>LV Transformer SP756296 CPR4 -  Planned</t>
  </si>
  <si>
    <t>LV Transformer SG176-F CPC25A -  Planned</t>
  </si>
  <si>
    <t>LV Transformer SP16179-E BBH12B -  Planned</t>
  </si>
  <si>
    <t>LV Transformer SG165-L BHD32B -  Planned</t>
  </si>
  <si>
    <t>Feeder WSO3A -  Planned</t>
  </si>
  <si>
    <t>GARTR5H</t>
  </si>
  <si>
    <t>LV Transformer SSCHA GARTR5H -  Planned</t>
  </si>
  <si>
    <t>LV Transformer SC22553-E WRD17A -  Planned</t>
  </si>
  <si>
    <t>LV Transformer SP9188-D DRD16A -  Planned</t>
  </si>
  <si>
    <t>Feeder BDT4 -  Planned</t>
  </si>
  <si>
    <t>585</t>
  </si>
  <si>
    <t>LV Transformer SSGAP 585 -  Planned</t>
  </si>
  <si>
    <t>LV Transformer SP1527-K DRA8 -  Planned</t>
  </si>
  <si>
    <t>LV Transformer SP1658-B MLY3 -  Planned</t>
  </si>
  <si>
    <t>LV Transformer SP40561-B SPO11A -  Planned</t>
  </si>
  <si>
    <t>Feeder NDH6 -  Planned</t>
  </si>
  <si>
    <t>Feeder DRD16A -  Planned</t>
  </si>
  <si>
    <t>LV Transformer SP17919-A LBH1B -  Planned</t>
  </si>
  <si>
    <t>LV Transformer SP5629-B WSE5A -  Planned</t>
  </si>
  <si>
    <t>LV Transformer SP2595-G BGY5A -  Planned</t>
  </si>
  <si>
    <t>LV Transformer SP2344-D AMR3 -  Planned</t>
  </si>
  <si>
    <t>LV Transformer SP192-C LBH1B -  Planned</t>
  </si>
  <si>
    <t>Feeder JBB3A -  Planned</t>
  </si>
  <si>
    <t>LV Transformer SP1500-F GBN4 -  Planned</t>
  </si>
  <si>
    <t>LV Transformer SP4473-B CMD5A -  Planned</t>
  </si>
  <si>
    <t>CDKQPT25</t>
  </si>
  <si>
    <t>LV Transformer SG4545-H CDKQPT25 -  Planned</t>
  </si>
  <si>
    <t>LV Transformer SP2836-I SGT5 -  Planned</t>
  </si>
  <si>
    <t>LV Transformer SP3264-J KRN18A -  Planned</t>
  </si>
  <si>
    <t>LV Transformer SP46-M JDL4A -  Planned</t>
  </si>
  <si>
    <t>Feeder BHD35A -  Planned</t>
  </si>
  <si>
    <t>LV Transformer SP2325-L AGE10 -  Planned</t>
  </si>
  <si>
    <t>LV Transformer SP2531-F AGE3 -  Planned</t>
  </si>
  <si>
    <t>LV Transformer SP4423-A CLD25A -  Planned</t>
  </si>
  <si>
    <t>LV Transformer SP2831-A AHD21 -  Planned</t>
  </si>
  <si>
    <t>LV Transformer SC169714 AHD18B -  Planned</t>
  </si>
  <si>
    <t>LV Transformer SC1423470 CLD18A -  Planned</t>
  </si>
  <si>
    <t>LV Transformer SP71750 CMD5A -  Planned</t>
  </si>
  <si>
    <t>LV Transformer SP3834-D MGP13A -  Planned</t>
  </si>
  <si>
    <t>LV Transformer SC946-H NRG12A -  Planned</t>
  </si>
  <si>
    <t>LV Transformer SP740267 HTN24A -  Planned</t>
  </si>
  <si>
    <t>LV Transformer SP3896-F BRT6 -  Planned</t>
  </si>
  <si>
    <t>LV Transformer SP4170-I ALY5 -  Planned</t>
  </si>
  <si>
    <t>LV Transformer SC1369041 VPT13A -  Planned</t>
  </si>
  <si>
    <t>LV Transformer SP1301-D MSV2 -  Planned</t>
  </si>
  <si>
    <t>LV Transformer SP426068 RST8A -  Planned</t>
  </si>
  <si>
    <t>LV Transformer SP7871-B JBB16A -  Planned</t>
  </si>
  <si>
    <t>LV Transformer SC4550-I NMK5 -  Planned</t>
  </si>
  <si>
    <t>LV Transformer SP5305-C BNH2B -  Planned</t>
  </si>
  <si>
    <t>LV Transformer SP3154-E SMF2A -  Planned</t>
  </si>
  <si>
    <t>LV Transformer SP12757-B MTB16A -  Planned</t>
  </si>
  <si>
    <t>LV Transformer SP4878-D MCN3 -  Planned</t>
  </si>
  <si>
    <t>LV Transformer SP3676-G SMF5A -  Planned</t>
  </si>
  <si>
    <t>LV Transformer SP7964-F NMC1B -  Planned</t>
  </si>
  <si>
    <t>Feeder AGE3, AGE10 -  Planned</t>
  </si>
  <si>
    <t>Feeder KRN12, KRN18A -  Planned</t>
  </si>
  <si>
    <t>LV Transformer SP1253-B EMD2 -  Planned</t>
  </si>
  <si>
    <t>Feeder BHD44A -  Planned</t>
  </si>
  <si>
    <t>LV Transformer SP1117-L BHD35A -  Planned</t>
  </si>
  <si>
    <t>Feeder HIS5A, HWL10A -  Planned</t>
  </si>
  <si>
    <t>LV Transformer SC742283 SBH6 -  Planned</t>
  </si>
  <si>
    <t>Feeder HTN22A -  Planned</t>
  </si>
  <si>
    <t>LV Transformer SP9399-E WSE3A -  Planned</t>
  </si>
  <si>
    <t>LV Transformer SP665-I BRT6 -  Planned</t>
  </si>
  <si>
    <t>Feeder QPT22A -  Planned</t>
  </si>
  <si>
    <t>Feeder CPL3A -  Planned</t>
  </si>
  <si>
    <t>Feeder NMC2A -  Planned</t>
  </si>
  <si>
    <t>LV Transformer SP3148-J WRG6A -  Planned</t>
  </si>
  <si>
    <t>Feeder NIP1A -  Planned</t>
  </si>
  <si>
    <t>LV Transformer SP744995 GGR4 -  Planned</t>
  </si>
  <si>
    <t>LV Transformer SP4728-G CBW11 -  Planned</t>
  </si>
  <si>
    <t>LV Transformer SP3501-B AHD5 -  Planned</t>
  </si>
  <si>
    <t>LV Transformer SP5368-A BWH8A -  Planned</t>
  </si>
  <si>
    <t>LV Transformer SP7578-C TWT3A -  Planned</t>
  </si>
  <si>
    <t>LV Transformer SP2354-D BMT1 -  Planned</t>
  </si>
  <si>
    <t>LV Transformer SP8361-D CBW11 -  Planned</t>
  </si>
  <si>
    <t>LV Transformer SP3979-C LLY3 -  Planned</t>
  </si>
  <si>
    <t>LV Transformer SP2049-C GTN12A -  Planned</t>
  </si>
  <si>
    <t>Feeder NMC5A -  Planned</t>
  </si>
  <si>
    <t>Feeder CNB24A, MCN2 -  Planned</t>
  </si>
  <si>
    <t>LV Transformer SP3588-E CBW11 -  Planned</t>
  </si>
  <si>
    <t>LV Transformer SP2153-C BMT1 -  Planned</t>
  </si>
  <si>
    <t>LV Transformer SP2654-E AMR2 -  Planned</t>
  </si>
  <si>
    <t>LV Transformer SP162324 MLY1 -  Planned</t>
  </si>
  <si>
    <t>LV Transformer SP811223 BVL3A -  Planned</t>
  </si>
  <si>
    <t>JDL8A</t>
  </si>
  <si>
    <t>LV Transformer SC426346 JDL8A -  Planned</t>
  </si>
  <si>
    <t>LV Transformer SC518309-A JDL8A -  Planned</t>
  </si>
  <si>
    <t>LV Transformer SP484728 KRN18A -  Planned</t>
  </si>
  <si>
    <t>LV Transformer SG6239-D MLS15A -  Planned</t>
  </si>
  <si>
    <t>LV Transformer SP5713-E CBW14 -  Planned</t>
  </si>
  <si>
    <t>LV Transformer SP272454 CRY6A -  Planned</t>
  </si>
  <si>
    <t>LV Transformer SP151-J CBW11 -  Planned</t>
  </si>
  <si>
    <t>LV Transformer SC1385938 BHD23A -  Planned</t>
  </si>
  <si>
    <t>LV Transformer SP2527-G CRBTHP26 -  Planned</t>
  </si>
  <si>
    <t>LV Transformer SP472182 CNB24A -  Planned</t>
  </si>
  <si>
    <t>LV Transformer SP5422-D JBB16A -  Planned</t>
  </si>
  <si>
    <t>LV Transformer SC796369 HTN24A -  Planned</t>
  </si>
  <si>
    <t>LV Transformer SP1064381-A BLB8A -  Planned</t>
  </si>
  <si>
    <t>LV Transformer SP400-M CPR5 -  Planned</t>
  </si>
  <si>
    <t>LV Transformer SP2602-J MTG3A -  Planned</t>
  </si>
  <si>
    <t>LV Transformer SP832-L HPK3A -  Planned</t>
  </si>
  <si>
    <t>LV Transformer SP2854-C GTN12A -  Planned</t>
  </si>
  <si>
    <t>LV Transformer SP10793-G NMC5A -  Planned</t>
  </si>
  <si>
    <t>LV Transformer SP8151-B GGR1 -  Planned</t>
  </si>
  <si>
    <t>LV Transformer SC2707-F CBT13A -  Planned</t>
  </si>
  <si>
    <t>LV Transformer SP2094-A CMD11A -  Planned</t>
  </si>
  <si>
    <t>LV Transformer SP17729-A NBR6 -  Planned</t>
  </si>
  <si>
    <t>LV Transformer SP4955-C MCW4 -  Planned</t>
  </si>
  <si>
    <t>Feeder CRM13A -  Planned</t>
  </si>
  <si>
    <t>Feeder KBR6A, FDS3 -  Planned</t>
  </si>
  <si>
    <t>Feeder MLB8A -  Planned</t>
  </si>
  <si>
    <t>Feeder WMR2 -  Planned</t>
  </si>
  <si>
    <t>LV Transformer SP356-C AMR2 -  Planned</t>
  </si>
  <si>
    <t>LV Transformer SP735-B GYM2A -  Planned</t>
  </si>
  <si>
    <t>LV Transformer SP9906-A AHD21 -  Planned</t>
  </si>
  <si>
    <t>Feeder WHO1 -  Planned</t>
  </si>
  <si>
    <t>LV Transformer SP2566-O KMR27A -  Planned</t>
  </si>
  <si>
    <t>LV Transformer SC3775-I SMR7A -  Planned</t>
  </si>
  <si>
    <t>LV Transformer SP1600-M AGE3 -  Planned</t>
  </si>
  <si>
    <t>LV Transformer SP9776-A MLB6A -  Planned</t>
  </si>
  <si>
    <t>LV Transformer SP3789-A AHD10A -  Planned</t>
  </si>
  <si>
    <t>LV Transformer SP12670-C CBW12 -  Planned</t>
  </si>
  <si>
    <t>LV Transformer SP1151-D GYN3A -  Planned</t>
  </si>
  <si>
    <t>LV Transformer SP2340-H MMC33A -  Planned</t>
  </si>
  <si>
    <t>LV Transformer SP2865-G MMC33A -  Planned</t>
  </si>
  <si>
    <t>LV Transformer SP5770-F BHD35A -  Planned</t>
  </si>
  <si>
    <t>CSE9</t>
  </si>
  <si>
    <t>LV Transformer SP2273-G CSE9 -  Planned</t>
  </si>
  <si>
    <t>LV Transformer SP3095-H BRT3 -  Planned</t>
  </si>
  <si>
    <t>LV Transformer SP3689-E DRD13A -  Planned</t>
  </si>
  <si>
    <t>LV Transformer SP542-I HPE12A -  Planned</t>
  </si>
  <si>
    <t>LV Transformer SP4839-F CVL17A -  Planned</t>
  </si>
  <si>
    <t>LV Transformer SP4317-N NMC2A -  Planned</t>
  </si>
  <si>
    <t>LV Transformer SC4800-J RCN3A -  Planned</t>
  </si>
  <si>
    <t>LV Transformer SP3207-D BVL3A -  Planned</t>
  </si>
  <si>
    <t>LV Transformer SP1615-F IPS1B -  Planned</t>
  </si>
  <si>
    <t>LV Transformer SP2196-J CSE9 -  Planned</t>
  </si>
  <si>
    <t>LV Transformer SP755395 MCN3 -  Planned</t>
  </si>
  <si>
    <t>LV Transformer SP766017 WSO3A -  Planned</t>
  </si>
  <si>
    <t>LV Transformer SC3669-J NSD1A -  Planned</t>
  </si>
  <si>
    <t>LV Transformer SP737737 DRD16A -  Planned</t>
  </si>
  <si>
    <t>LV Transformer SP10781-E HDA10A -  Planned</t>
  </si>
  <si>
    <t>LV Transformer SC5146-H UMG1B -  Planned</t>
  </si>
  <si>
    <t>LV Transformer SC811241 RBK9A -  Planned</t>
  </si>
  <si>
    <t>LV Transformer SP13576-A AHD21 -  Planned</t>
  </si>
  <si>
    <t>Feeder PRG2A -  Planned</t>
  </si>
  <si>
    <t>Feeder SIS2 -  Planned</t>
  </si>
  <si>
    <t>LV Transformer SP13733-C BRD5A -  Planned</t>
  </si>
  <si>
    <t>LV Transformer SP7197-F MTB2A -  Planned</t>
  </si>
  <si>
    <t>LV Transformer SP758047 MLT2B -  Planned</t>
  </si>
  <si>
    <t>LV Transformer SG1205-N INA3A -  Planned</t>
  </si>
  <si>
    <t>LV Transformer SP7420-A YDA5A -  Planned</t>
  </si>
  <si>
    <t>LV Transformer SP5770-D DRD13A -  Planned</t>
  </si>
  <si>
    <t>LV Transformer SP3192-I SGT24A -  Planned</t>
  </si>
  <si>
    <t>LV Transformer SP8232-D MCW11 -  Planned</t>
  </si>
  <si>
    <t>LV Transformer SP7235-G BDT1 -  Planned</t>
  </si>
  <si>
    <t>LV Transformer SP15333-C BDT5 -  Planned</t>
  </si>
  <si>
    <t>Feeder KBN5A -  Planned</t>
  </si>
  <si>
    <t>LV Transformer SP12951-A TGW3 -  Planned</t>
  </si>
  <si>
    <t>LV Transformer SP4132-G CBW6 -  Planned</t>
  </si>
  <si>
    <t>LV Transformer SP13450-C MFD5A -  Planned</t>
  </si>
  <si>
    <t>LV Transformer SP5711-D CBW11 -  Planned</t>
  </si>
  <si>
    <t>LV Transformer SP15737-A MLY6 -  Planned</t>
  </si>
  <si>
    <t>LV Transformer SP2512-D MLY1 -  Planned</t>
  </si>
  <si>
    <t>LV Transformer SP1582-G CBW13 -  Planned</t>
  </si>
  <si>
    <t>LV Transformer SP9265-B GYM8A -  Planned</t>
  </si>
  <si>
    <t>LV Transformer SP6544-D GYM7A -  Planned</t>
  </si>
  <si>
    <t>Feeder MFN15A, NGI3A -  Planned</t>
  </si>
  <si>
    <t>LV Transformer SP5340-A MLY6 -  Planned</t>
  </si>
  <si>
    <t>LV Transformer SC6821-I MGL5 -  Planned</t>
  </si>
  <si>
    <t>LV Transformer SC1428342 CMA8A -  Planned</t>
  </si>
  <si>
    <t>LV Transformer SP3303-L NMK17A -  Planned</t>
  </si>
  <si>
    <t>LV Transformer SP1734900 NMK26 -  Planned</t>
  </si>
  <si>
    <t>LV Transformer SC2764-K INA10A -  Planned</t>
  </si>
  <si>
    <t>LV Transformer SP1710-I MGP13A -  Planned</t>
  </si>
  <si>
    <t>LV Transformer SP6221-B TCB1 -  Planned</t>
  </si>
  <si>
    <t>LV Transformer SP5369-A CLD20A -  Planned</t>
  </si>
  <si>
    <t>LV Transformer SP2168-K WNM3 -  Planned</t>
  </si>
  <si>
    <t>LV Transformer SP2209-M SMF6A -  Planned</t>
  </si>
  <si>
    <t>LV Transformer SP635-I BHL4A -  Planned</t>
  </si>
  <si>
    <t>LV Transformer SP4859-E CNB24A -  Planned</t>
  </si>
  <si>
    <t>LV Transformer SP2052035 HPE5A -  Planned</t>
  </si>
  <si>
    <t>LV Transformer SP2466-K WED20A -  Planned</t>
  </si>
  <si>
    <t>LV Transformer SP6141-D WSE3A -  Planned</t>
  </si>
  <si>
    <t>LV Transformer SP739741-A BDB37A -  Planned</t>
  </si>
  <si>
    <t>LV Transformer SP1042-S TRP1 -  Planned</t>
  </si>
  <si>
    <t>Feeder KBR5A -  Planned</t>
  </si>
  <si>
    <t>LV Transformer SP758160 NMK17A -  Planned</t>
  </si>
  <si>
    <t>LV Transformer SP521841 ENG8 -  Planned</t>
  </si>
  <si>
    <t>LV Transformer SC824724 GYM9A -  Planned</t>
  </si>
  <si>
    <t>LV Transformer SC1387669 NGI2B -  Planned</t>
  </si>
  <si>
    <t>LV Transformer SP144704 WMD14A -  Planned</t>
  </si>
  <si>
    <t>LV Transformer SC1435630 BHD23A -  Planned</t>
  </si>
  <si>
    <t>LV Transformer SP5758-E BHD23A -  Planned</t>
  </si>
  <si>
    <t>LV Transformer SC513-H HIS5A -  Planned</t>
  </si>
  <si>
    <t>LV Transformer SP3850-D SPO5A -  Planned</t>
  </si>
  <si>
    <t>LV Transformer SP5646-E CRB25A -  Planned</t>
  </si>
  <si>
    <t>LV Transformer SP1432-K SGT7 -  Planned</t>
  </si>
  <si>
    <t>LV Transformer SP1682-K LTA5 -  Planned</t>
  </si>
  <si>
    <t>LV Transformer SP4718-G DRD3A -  Planned</t>
  </si>
  <si>
    <t>LV Transformer SP6946-I NMC3A -  Planned</t>
  </si>
  <si>
    <t>LV Transformer SP21918-E QPT22A -  Planned</t>
  </si>
  <si>
    <t>LV Transformer SP3547-C CPB9 -  Planned</t>
  </si>
  <si>
    <t>LV Transformer SG740-K CPR5 -  Planned</t>
  </si>
  <si>
    <t>Feeder LRE7A -  Planned</t>
  </si>
  <si>
    <t>LV Transformer SP8279-A TGW2 -  Planned</t>
  </si>
  <si>
    <t>LV Transformer SP4364-E BNH6A -  Planned</t>
  </si>
  <si>
    <t>LV Transformer SP2649-D TRP3 -  Planned</t>
  </si>
  <si>
    <t>LV Transformer SP15921-D UPC1 -  Planned</t>
  </si>
  <si>
    <t>LV Transformer SP2337-C TRP1 -  Planned</t>
  </si>
  <si>
    <t>LV Transformer SP10911-A TGW2 -  Planned</t>
  </si>
  <si>
    <t>LV Transformer SP7490-C BMT1 -  Planned</t>
  </si>
  <si>
    <t>LV Transformer SP6204-B GYGGYS6 -  Planned</t>
  </si>
  <si>
    <t>LV Transformer SP3797-A MLY3 -  Planned</t>
  </si>
  <si>
    <t>LV Transformer SP3356-A KWH2 -  Planned</t>
  </si>
  <si>
    <t>LV Transformer SP2954-C MCN3 -  Planned</t>
  </si>
  <si>
    <t>LV Transformer SP656824 MAI7 -  Planned</t>
  </si>
  <si>
    <t>LV Transformer SP3285-H SMF5A -  Planned</t>
  </si>
  <si>
    <t>LV Transformer SG2097-A WMD11A -  Planned</t>
  </si>
  <si>
    <t>LV Transformer SC1438-I BHD7A -  Planned</t>
  </si>
  <si>
    <t>LV Transformer SP764699 CRB24B -  Planned</t>
  </si>
  <si>
    <t>LV Transformer SP1434-L NDH7 -  Planned</t>
  </si>
  <si>
    <t>LV Transformer SP64816-D HPE3A -  Planned</t>
  </si>
  <si>
    <t>LV Transformer SC2055782 PDB13 -  Planned</t>
  </si>
  <si>
    <t>LV Transformer SP47083-A AHD6 -  Planned</t>
  </si>
  <si>
    <t>LV Transformer SP1379500 WMR1 -  Planned</t>
  </si>
  <si>
    <t>LV Transformer SP5169-A NBR8 -  Planned</t>
  </si>
  <si>
    <t>LV Transformer SP4221-B BMT3 -  Planned</t>
  </si>
  <si>
    <t>LV Transformer SP3124-H CBW11 -  Planned</t>
  </si>
  <si>
    <t>LV Transformer SC1394453 TWT11A -  Planned</t>
  </si>
  <si>
    <t>LV Transformer SP1114-D KWH2 -  Planned</t>
  </si>
  <si>
    <t>LV Transformer SP3319-G HPK3A -  Planned</t>
  </si>
  <si>
    <t>LV Transformer SP2143-K WNM5 -  Planned</t>
  </si>
  <si>
    <t>LV Transformer SP3703-J GAP8A -  Planned</t>
  </si>
  <si>
    <t>LV Transformer SP5119-H INA7A -  Planned</t>
  </si>
  <si>
    <t>LV Transformer SP18527-D MMC33A -  Planned</t>
  </si>
  <si>
    <t>LV Transformer SP3475-C MMC19B -  Planned</t>
  </si>
  <si>
    <t>LV Transformer SP1574-H BRT5 -  Planned</t>
  </si>
  <si>
    <t>WRD11A</t>
  </si>
  <si>
    <t>LV Transformer SP118-N WRD15A -  Planned</t>
  </si>
  <si>
    <t>LV Transformer SP4157-C KBR2A -  Planned</t>
  </si>
  <si>
    <t>LV Transformer SP10207-E NRG6 -  Planned</t>
  </si>
  <si>
    <t>LV Transformer SC765161 NDH6 -  Planned</t>
  </si>
  <si>
    <t>LV Transformer SG2298-H HPK2 -  Planned</t>
  </si>
  <si>
    <t>LV Transformer SP8542-B RST16A -  Planned</t>
  </si>
  <si>
    <t>LV Transformer SC807019 BPN34A -  Planned</t>
  </si>
  <si>
    <t>LV Transformer SP4819-K NMC1B -  Planned</t>
  </si>
  <si>
    <t>LV Transformer SP3717-B TGW1 -  Planned</t>
  </si>
  <si>
    <t>Feeder BNH2B -  Planned</t>
  </si>
  <si>
    <t>LV Transformer SP2437-B TGW1 -  Planned</t>
  </si>
  <si>
    <t>LV Transformer SP1722-C GYN3A -  Planned</t>
  </si>
  <si>
    <t>LV Transformer SP2911-C AMR1 -  Planned</t>
  </si>
  <si>
    <t>LV Transformer SP4510-B LBH6A -  Planned</t>
  </si>
  <si>
    <t>LV Transformer SP522276 AGE10 -  Planned</t>
  </si>
  <si>
    <t>LV Transformer SP525-O KRN10 -  Planned</t>
  </si>
  <si>
    <t>LV Transformer SC2346-H SMR7A -  Planned</t>
  </si>
  <si>
    <t>LV Transformer SP986-I SPO41A -  Planned</t>
  </si>
  <si>
    <t>LV Transformer SP5763-E CRB25A -  Planned</t>
  </si>
  <si>
    <t>LV Transformer SP4135-E NRA15A -  Planned</t>
  </si>
  <si>
    <t>LV Transformer SP2684-G SGT5 -  Planned</t>
  </si>
  <si>
    <t>LV Transformer SP6516-F WNM6 -  Planned</t>
  </si>
  <si>
    <t>LV Transformer SP5181-F MCW11 -  Planned</t>
  </si>
  <si>
    <t>LV Transformer SC4406-J  -  Planned</t>
  </si>
  <si>
    <t>LV Transformer SP7978-C GTN12A -  Planned</t>
  </si>
  <si>
    <t>LV Transformer SP3017-C GTN12A -  Planned</t>
  </si>
  <si>
    <t>LV Transformer SP8143-B GTN12A -  Planned</t>
  </si>
  <si>
    <t>LV Transformer SP244483-A THL3 -  Planned</t>
  </si>
  <si>
    <t>LV Transformer SP4679-A GTN12A -  Planned</t>
  </si>
  <si>
    <t>LV Transformer SP16840-A GTN12A -  Planned</t>
  </si>
  <si>
    <t>LV Transformer SP3458-B GTN12A -  Planned</t>
  </si>
  <si>
    <t>LV Transformer SP2085-D THL3 -  Planned</t>
  </si>
  <si>
    <t>LV Transformer SP16823-A THL3 -  Planned</t>
  </si>
  <si>
    <t>LV Transformer SP8016-C GTN12A -  Planned</t>
  </si>
  <si>
    <t>LV Transformer SP10472-A GTN12A -  Planned</t>
  </si>
  <si>
    <t>LV Transformer SP12669-A THL3 -  Planned</t>
  </si>
  <si>
    <t>LV Transformer SP8017-C GTN12A -  Planned</t>
  </si>
  <si>
    <t>LV Transformer SP8096-B THL3 -  Planned</t>
  </si>
  <si>
    <t>LV Transformer SP8371-A GTN12A -  Planned</t>
  </si>
  <si>
    <t>LV Transformer SP1339-C THL3 -  Planned</t>
  </si>
  <si>
    <t>LV Transformer SP3574-C KBN2A -  Planned</t>
  </si>
  <si>
    <t>LV Transformer SP3109-C THL3 -  Planned</t>
  </si>
  <si>
    <t>LV Transformer SP1853-B THL3 -  Planned</t>
  </si>
  <si>
    <t>LV Transformer SP8064-A TGW4 -  Planned</t>
  </si>
  <si>
    <t>LV Transformer SP5417-A THL3 -  Planned</t>
  </si>
  <si>
    <t>LV Transformer SP4621-B THL3 -  Planned</t>
  </si>
  <si>
    <t>LV Transformer SP2967-C JBB12B -  Planned</t>
  </si>
  <si>
    <t>LV Transformer SP1342-C THL3 -  Planned</t>
  </si>
  <si>
    <t>LV Transformer SP2604-C TGW3 -  Planned</t>
  </si>
  <si>
    <t>LV Transformer SP3523-C CNB24A -  Planned</t>
  </si>
  <si>
    <t>LV Transformer SP3020-A LBH6A -  Planned</t>
  </si>
  <si>
    <t>LV Transformer SP17942-A BWH16A -  Planned</t>
  </si>
  <si>
    <t>LV Transformer SC4346-K KMR21A -  Planned</t>
  </si>
  <si>
    <t>LV Transformer SP644-K AGE9 -  Planned</t>
  </si>
  <si>
    <t>LV Transformer SP2604-L AGE5B -  Planned</t>
  </si>
  <si>
    <t>LV Transformer SP4331-M GAP9A -  Planned</t>
  </si>
  <si>
    <t>LV Transformer SP1223-E GBN2 -  Planned</t>
  </si>
  <si>
    <t>LV Transformer SP2833-B MLY4 -  Planned</t>
  </si>
  <si>
    <t>LV Transformer SP82458-A PWC4 -  Planned</t>
  </si>
  <si>
    <t>LV Transformer SP472181 BHD35A -  Planned</t>
  </si>
  <si>
    <t>LV Transformer SP1143-K BHD1A -  Planned</t>
  </si>
  <si>
    <t>LV Transformer SP2683-E BBH10A -  Planned</t>
  </si>
  <si>
    <t>LV Transformer SP1227-J MMC33A -  Planned</t>
  </si>
  <si>
    <t>SGT6</t>
  </si>
  <si>
    <t>LV Transformer SP5470-G SGT6 -  Planned</t>
  </si>
  <si>
    <t>LV Transformer SP3723-D DRD16A -  Planned</t>
  </si>
  <si>
    <t>LV Transformer SP1612-J SGT7 -  Planned</t>
  </si>
  <si>
    <t>LV Transformer SP4105-M WRG6A -  Planned</t>
  </si>
  <si>
    <t>LV Transformer SP2106-G BVL2A -  Planned</t>
  </si>
  <si>
    <t>LV Transformer SP13103-C GYN5A -  Planned</t>
  </si>
  <si>
    <t>LV Transformer SP2586-E KWH3 -  Planned</t>
  </si>
  <si>
    <t>LV Transformer SP202466 PWC4 -  Planned</t>
  </si>
  <si>
    <t>LV Transformer SP115-H BNH1B -  Planned</t>
  </si>
  <si>
    <t>LV Transformer SP3693-D BHD23A -  Planned</t>
  </si>
  <si>
    <t>Feeder IPL2 -  Planned</t>
  </si>
  <si>
    <t>Feeder PGN1B -  Planned</t>
  </si>
  <si>
    <t>Feeder 341 -  Planned</t>
  </si>
  <si>
    <t>LV Transformer SC1502950 CMA8A -  Planned</t>
  </si>
  <si>
    <t>LV Transformer SP3446-J AGE5B -  Planned</t>
  </si>
  <si>
    <t>LV Transformer SP284-Q DRA6 -  Planned</t>
  </si>
  <si>
    <t>LV Transformer SP6676-A LBH1B -  Planned</t>
  </si>
  <si>
    <t>LV Transformer SC1020-J BHD33A -  Planned</t>
  </si>
  <si>
    <t>LV Transformer SP1380-G NRA5A -  Planned</t>
  </si>
  <si>
    <t>LV Transformer SP13528-F NDH6 -  Planned</t>
  </si>
  <si>
    <t>LV Transformer SP4973-D CPB4 -  Planned</t>
  </si>
  <si>
    <t>LV Transformer SP5080-A TGW1 -  Planned</t>
  </si>
  <si>
    <t>LV Transformer SP358-F NIP2A -  Planned</t>
  </si>
  <si>
    <t>LV Transformer SP25671-B BNH1B -  Planned</t>
  </si>
  <si>
    <t>LV Transformer SP8146-A TGW1 -  Planned</t>
  </si>
  <si>
    <t>LV Transformer SP7179-D BDT1 -  Planned</t>
  </si>
  <si>
    <t>LV Transformer SP13427-E WFD1B -  Planned</t>
  </si>
  <si>
    <t>LV Transformer SP13586-C MFN12A -  Planned</t>
  </si>
  <si>
    <t>LV Transformer SP7841-C YTA1B -  Planned</t>
  </si>
  <si>
    <t>LV Transformer SP5442-F LGV6A -  Planned</t>
  </si>
  <si>
    <t>LV Transformer SP3133-E CBW7 -  Planned</t>
  </si>
  <si>
    <t>LV Transformer SP3219-B EMD2 -  Planned</t>
  </si>
  <si>
    <t>Feeder CRBTHP14 -  Planned</t>
  </si>
  <si>
    <t>LV Transformer SP2845-I INA10A -  Planned</t>
  </si>
  <si>
    <t>LV Transformer SC4943-G KMR22A -  Planned</t>
  </si>
  <si>
    <t>LV Transformer SP799214 DRA8 -  Planned</t>
  </si>
  <si>
    <t>LV Transformer SP1322-O AGE6A -  Planned</t>
  </si>
  <si>
    <t>LV Transformer SP1075-A MLY1 -  Planned</t>
  </si>
  <si>
    <t>LV Transformer SP2887-H BBH10A -  Planned</t>
  </si>
  <si>
    <t>LV Transformer SC784215 KLG10A -  Planned</t>
  </si>
  <si>
    <t>LV Transformer SP266-H SPE7 -  Planned</t>
  </si>
  <si>
    <t>LV Transformer SP813851 SGT7 -  Planned</t>
  </si>
  <si>
    <t>LV Transformer SC788402 KLG11A -  Planned</t>
  </si>
  <si>
    <t>LV Transformer SC546692 KLG11A -  Planned</t>
  </si>
  <si>
    <t>LV Transformer SP8296-E NRA13A -  Planned</t>
  </si>
  <si>
    <t>LV Transformer SP3150-J WRG6A -  Planned</t>
  </si>
  <si>
    <t>LV Transformer SP2419-M WRG1A -  Planned</t>
  </si>
  <si>
    <t>LV Transformer SP3346-B THL2 -  Planned</t>
  </si>
  <si>
    <t>LV Transformer SP5759-E CRB25A -  Planned</t>
  </si>
  <si>
    <t>Feeder MGP15A -  Planned</t>
  </si>
  <si>
    <t>LV Transformer SP2460-C PWC4 -  Planned</t>
  </si>
  <si>
    <t>LV Transformer SP879-D GBN4 -  Planned</t>
  </si>
  <si>
    <t>LV Transformer SC583834 BRD11A -  Planned</t>
  </si>
  <si>
    <t>LV Transformer SC1436022 QPT21 -  Planned</t>
  </si>
  <si>
    <t>LV Transformer SP4918-F RCF2A -  Planned</t>
  </si>
  <si>
    <t>LV Transformer SP6538-J WRG11A -  Planned</t>
  </si>
  <si>
    <t>SBK4</t>
  </si>
  <si>
    <t>LV Transformer SC5352-H SBK4 -  Planned</t>
  </si>
  <si>
    <t>LV Transformer SP1470-D THL3 -  Planned</t>
  </si>
  <si>
    <t>LV Transformer SP3131-C MSV1 -  Planned</t>
  </si>
  <si>
    <t>LV Transformer SC2780-I BDA3A -  Planned</t>
  </si>
  <si>
    <t>LV Transformer SC2055274 RPN8 -  Planned</t>
  </si>
  <si>
    <t>LV Transformer SC1314-O WRG4A -  Planned</t>
  </si>
  <si>
    <t>MRE7A</t>
  </si>
  <si>
    <t>LV Transformer SC744206 MRE7A -  Planned</t>
  </si>
  <si>
    <t>SMR10A</t>
  </si>
  <si>
    <t>Feeder SMR10A -  Planned</t>
  </si>
  <si>
    <t>LV Transformer SP1765-L GBG26 -  Planned</t>
  </si>
  <si>
    <t>LV Transformer SC768834 DRD2A -  Planned</t>
  </si>
  <si>
    <t>LV Transformer SP757901 NDH6 -  Planned</t>
  </si>
  <si>
    <t>LV Transformer SP1992-N HPK2 -  Planned</t>
  </si>
  <si>
    <t>LV Transformer SP2457-D GTN15A -  Planned</t>
  </si>
  <si>
    <t>LV Transformer SC1433981 SPF1B -  Planned</t>
  </si>
  <si>
    <t>GPSTR1H</t>
  </si>
  <si>
    <t>LV Transformer SSGPS GPSTR1H -  Planned</t>
  </si>
  <si>
    <t>GPSTR2H</t>
  </si>
  <si>
    <t>LV Transformer SP7295-E BDT1 -  Planned</t>
  </si>
  <si>
    <t>Feeder NGI1B -  Planned</t>
  </si>
  <si>
    <t>LV Transformer SC1632-F MFD3A -  Planned</t>
  </si>
  <si>
    <t>LV Transformer SP3032-O NMK5 -  Planned</t>
  </si>
  <si>
    <t>LV Transformer SP750-P ENG3 -  Planned</t>
  </si>
  <si>
    <t>LV Transformer SP2423-K NMK5 -  Planned</t>
  </si>
  <si>
    <t>LV Transformer SP547-C GYM2A -  Planned</t>
  </si>
  <si>
    <t>LV Transformer SP8137-C DBY9 -  Planned</t>
  </si>
  <si>
    <t>LV Transformer SP50044-F SGT7 -  Planned</t>
  </si>
  <si>
    <t>LV Transformer SP3464-B GGR4 -  Planned</t>
  </si>
  <si>
    <t>LV Transformer SP1208-G RWD1 -  Planned</t>
  </si>
  <si>
    <t>Feeder AGT31A -  Planned</t>
  </si>
  <si>
    <t>LV Transformer SP479-A MLB8A -  Planned</t>
  </si>
  <si>
    <t>LV Transformer SP2075-C PWC4 -  Planned</t>
  </si>
  <si>
    <t>LV Transformer SP11342-B BWH16A -  Planned</t>
  </si>
  <si>
    <t>LV Transformer SP5-E BMT2 -  Planned</t>
  </si>
  <si>
    <t>LV Transformer SP2558-D GBN3 -  Planned</t>
  </si>
  <si>
    <t>LV Transformer SP4002-A YDA2B -  Planned</t>
  </si>
  <si>
    <t>LV Transformer SP6803-B CRY6A -  Planned</t>
  </si>
  <si>
    <t>LV Transformer SP30341-B ALY8 -  Planned</t>
  </si>
  <si>
    <t>LV Transformer SP4311-M TWG21 -  Planned</t>
  </si>
  <si>
    <t>LV Transformer SP5364-A NBR8 -  Planned</t>
  </si>
  <si>
    <t>LV Transformer SP13774-D BGY15A -  Planned</t>
  </si>
  <si>
    <t>LV Transformer SP4834-J BPN29A -  Planned</t>
  </si>
  <si>
    <t>LV Transformer SP4221-E MWMRBK11 -  Planned</t>
  </si>
  <si>
    <t>LV Transformer SP734398 RWD1 -  Planned</t>
  </si>
  <si>
    <t>LV Transformer SP740844 KBR2A -  Planned</t>
  </si>
  <si>
    <t>Feeder JBB4A -  Planned</t>
  </si>
  <si>
    <t>LV Transformer SP17904-B BWH13A -  Planned</t>
  </si>
  <si>
    <t>LV Transformer SP2700-C BWH12A -  Planned</t>
  </si>
  <si>
    <t>LV Transformer SP12044-D WFD2B -  Planned</t>
  </si>
  <si>
    <t>LV Transformer SC759448 PGN6A -  Planned</t>
  </si>
  <si>
    <t>LV Transformer SP2940-H ALY8 -  Planned</t>
  </si>
  <si>
    <t>LV Transformer SP4307-N ENG8 -  Planned</t>
  </si>
  <si>
    <t>LV Transformer SP2853-E LDR8 -  Planned</t>
  </si>
  <si>
    <t>LV Transformer SP15834-C PBH1 -  Planned</t>
  </si>
  <si>
    <t>LV Transformer SP467144 RBA43A -  Planned</t>
  </si>
  <si>
    <t>BHD45B</t>
  </si>
  <si>
    <t>LV Transformer SC909-I BHD45B -  Planned</t>
  </si>
  <si>
    <t>LV Transformer SP2052-G HTN7A -  Planned</t>
  </si>
  <si>
    <t>LV Transformer SP18005-C MCW7 -  Planned</t>
  </si>
  <si>
    <t>LV Transformer SG7197-C SPC2B -  Planned</t>
  </si>
  <si>
    <t>LV Transformer SP5427-B BMT2 -  Planned</t>
  </si>
  <si>
    <t>Feeder MGL9 -  Planned</t>
  </si>
  <si>
    <t>Feeder CBT8A -  Planned</t>
  </si>
  <si>
    <t>LV Transformer SP2555-D GBN3 -  Planned</t>
  </si>
  <si>
    <t>LV Transformer SP4675-E CBT12A -  Planned</t>
  </si>
  <si>
    <t>LV Transformer SP521-A PWC3 -  Planned</t>
  </si>
  <si>
    <t>AHL5A</t>
  </si>
  <si>
    <t>Feeder AHL5A -  Planned</t>
  </si>
  <si>
    <t>Feeder RLB16A -  Planned</t>
  </si>
  <si>
    <t>Feeder TBV2 -  Planned</t>
  </si>
  <si>
    <t>LV Transformer SP9324-G TGP9A -  Planned</t>
  </si>
  <si>
    <t>LV Transformer SP4360-A WMD4A -  Planned</t>
  </si>
  <si>
    <t>LV Transformer SC1489829 KLG14A -  Planned</t>
  </si>
  <si>
    <t>LV Transformer SP2171-I AGE8 -  Planned</t>
  </si>
  <si>
    <t>LV Transformer SP4362-B CMD7A -  Planned</t>
  </si>
  <si>
    <t>LV Transformer SP3763-B WMD14A -  Planned</t>
  </si>
  <si>
    <t>LV Transformer SP705-C IBL2 -  Planned</t>
  </si>
  <si>
    <t>LV Transformer SP1507-F GBN4 -  Planned</t>
  </si>
  <si>
    <t>BLH15B</t>
  </si>
  <si>
    <t>LV Transformer SP9714-C BLH15B -  Planned</t>
  </si>
  <si>
    <t>LV Transformer SP564323 MDRMLD11 -  Planned</t>
  </si>
  <si>
    <t>DBY7A</t>
  </si>
  <si>
    <t>LV Transformer SP17269-B DBY7A -  Planned</t>
  </si>
  <si>
    <t>LV Transformer SP5771-I BHL4A -  Planned</t>
  </si>
  <si>
    <t>DBY10</t>
  </si>
  <si>
    <t>LV Transformer SP3603-G MWMRBK11 -  Planned</t>
  </si>
  <si>
    <t>LV Transformer SC1825963 KBN1B -  Planned</t>
  </si>
  <si>
    <t>ANAT2</t>
  </si>
  <si>
    <t>LV Transformer SSANA ANAT1 -  Planned</t>
  </si>
  <si>
    <t>LV Transformer SP23648-E TGP9A -  Planned</t>
  </si>
  <si>
    <t>LV Transformer SP2816-M SMF6A -  Planned</t>
  </si>
  <si>
    <t>LV Transformer SP6725-D PPE13A -  Planned</t>
  </si>
  <si>
    <t>LV Transformer SP753666 LTN2 -  Planned</t>
  </si>
  <si>
    <t>LV Transformer SP484584-A TRG2A -  Planned</t>
  </si>
  <si>
    <t>LV Transformer SP6572-B CMD15A -  Planned</t>
  </si>
  <si>
    <t>LV Transformer SP5024-E BLN2B -  Planned</t>
  </si>
  <si>
    <t>CCY7A</t>
  </si>
  <si>
    <t>LV Transformer SC1502707 CCY7A -  Planned</t>
  </si>
  <si>
    <t>LV Transformer SP13669-B LDR8 -  Planned</t>
  </si>
  <si>
    <t>LV Transformer SC482-L MMC19B -  Planned</t>
  </si>
  <si>
    <t>LV Transformer SC1389051 DBY7A -  Planned</t>
  </si>
  <si>
    <t>LV Transformer SP5090-A GTN12A -  Planned</t>
  </si>
  <si>
    <t>LV Transformer SP15501-A PWC5 -  Planned</t>
  </si>
  <si>
    <t>LV Transformer SP3715-D WFD2B -  Planned</t>
  </si>
  <si>
    <t>LV Transformer SP520-A PWC3 -  Planned</t>
  </si>
  <si>
    <t>LV Transformer SP7523-C GBN4 -  Planned</t>
  </si>
  <si>
    <t>LV Transformer SC2957-J MTG3A -  Planned</t>
  </si>
  <si>
    <t>LV Transformer SG3305-K TRG3 -  Planned</t>
  </si>
  <si>
    <t>Feeder SBY4 -  Planned</t>
  </si>
  <si>
    <t>Feeder NDH7 -  Planned</t>
  </si>
  <si>
    <t>LV Transformer SP3647-E MFD9A -  Planned</t>
  </si>
  <si>
    <t>LV Transformer SC562136 MDRMLD11 -  Planned</t>
  </si>
  <si>
    <t>LV Transformer SP3458-F CRB24B -  Planned</t>
  </si>
  <si>
    <t>LV Transformer SC762992 CRB15A -  Planned</t>
  </si>
  <si>
    <t>LV Transformer SP1371-I KRN2 -  Planned</t>
  </si>
  <si>
    <t>LV Transformer SP796423 DRD15B -  Planned</t>
  </si>
  <si>
    <t>LV Transformer SP1850-L ALY5 -  Planned</t>
  </si>
  <si>
    <t>LV Transformer SP753091 NMC1B -  Planned</t>
  </si>
  <si>
    <t>LV Transformer SP16272-C JBB3A -  Planned</t>
  </si>
  <si>
    <t>LV Transformer SP15752-E SMF3A -  Planned</t>
  </si>
  <si>
    <t>JDL5</t>
  </si>
  <si>
    <t>LV Transformer SP16652-F JDL5 -  Planned</t>
  </si>
  <si>
    <t>LV Transformer SP5700-E WFD5A -  Planned</t>
  </si>
  <si>
    <t>Feeder GYGGYS6 -  Planned</t>
  </si>
  <si>
    <t>LV Transformer SP16118-G MGL9 -  Planned</t>
  </si>
  <si>
    <t>LV Transformer SP325-Q ENG7 -  Planned</t>
  </si>
  <si>
    <t>LV Transformer SC22615-D SMR15A -  Planned</t>
  </si>
  <si>
    <t>LV Transformer SP7743-B CMD15A -  Planned</t>
  </si>
  <si>
    <t>LV Transformer SP6574-A CMD15A -  Planned</t>
  </si>
  <si>
    <t>LV Transformer SP16491-B LBH1B -  Planned</t>
  </si>
  <si>
    <t>LV Transformer SP2000-G SPO32A -  Planned</t>
  </si>
  <si>
    <t>LV Transformer SP3873-D SGT24A -  Planned</t>
  </si>
  <si>
    <t>LV Transformer SP3191-G BHL5A -  Planned</t>
  </si>
  <si>
    <t>LV Transformer SC4045-I MTG13A -  Planned</t>
  </si>
  <si>
    <t>LV Transformer SC1413255 SPF12B -  Planned</t>
  </si>
  <si>
    <t>LV Transformer SC1376954 SPF12B -  Planned</t>
  </si>
  <si>
    <t>LV Transformer SP4453-D NIP4A -  Planned</t>
  </si>
  <si>
    <t>LV Transformer SP504-A PWC4 -  Planned</t>
  </si>
  <si>
    <t>LV Transformer SP4405-A PWC4 -  Planned</t>
  </si>
  <si>
    <t>LV Transformer SP765796 CMD11A -  Planned</t>
  </si>
  <si>
    <t>LV Transformer SP6828-C GBN2 -  Planned</t>
  </si>
  <si>
    <t>LV Transformer SP777838 KWH2 -  Planned</t>
  </si>
  <si>
    <t>LV Transformer SP2805-C MSV1 -  Planned</t>
  </si>
  <si>
    <t>Feeder MSV1 -  Planned</t>
  </si>
  <si>
    <t>LV Transformer SP5892-B BRD8A -  Planned</t>
  </si>
  <si>
    <t>Feeder GGR5 -  Planned</t>
  </si>
  <si>
    <t>LV Transformer SP2627-J HPK5A -  Planned</t>
  </si>
  <si>
    <t>LV Transformer SP1567-I ALY8 -  Planned</t>
  </si>
  <si>
    <t>VPK14A</t>
  </si>
  <si>
    <t>LV Transformer SP4279-K VPK14A -  Planned</t>
  </si>
  <si>
    <t>BIS13A</t>
  </si>
  <si>
    <t>LV Transformer SC1412540 BIS13A -  Planned</t>
  </si>
  <si>
    <t>LV Transformer SP942-B TCB1 -  Planned</t>
  </si>
  <si>
    <t>LV Transformer SP3996-B PWC6 -  Planned</t>
  </si>
  <si>
    <t>LV Transformer SP205069 LBH1B -  Planned</t>
  </si>
  <si>
    <t>LV Transformer SP1377-F JBB12B -  Planned</t>
  </si>
  <si>
    <t>LV Transformer SP5677-F CRB25A -  Planned</t>
  </si>
  <si>
    <t>LV Transformer SC1437318 ARL13A -  Planned</t>
  </si>
  <si>
    <t>LV Transformer SP4896-G UPC1 -  Planned</t>
  </si>
  <si>
    <t>LV Transformer SP5721-D SMF3A -  Planned</t>
  </si>
  <si>
    <t>LV Transformer SP4140-D DRD3A -  Planned</t>
  </si>
  <si>
    <t>LV Transformer SC760407 SGT24A -  Planned</t>
  </si>
  <si>
    <t>LV Transformer SP1294-L NDH7 -  Planned</t>
  </si>
  <si>
    <t>LV Transformer SP240-H WSE3A -  Planned</t>
  </si>
  <si>
    <t>LV Transformer SP4852-C CVL3A -  Planned</t>
  </si>
  <si>
    <t>LV Transformer SP3614-J WRG6A -  Planned</t>
  </si>
  <si>
    <t>LV Transformer SC21463-D SPF17B -  Planned</t>
  </si>
  <si>
    <t>LV Transformer SP5149-F MWMRBK11 -  Planned</t>
  </si>
  <si>
    <t>LV Transformer SC21465-C STC7 -  Planned</t>
  </si>
  <si>
    <t>LV Transformer SP4790-B TGW3 -  Planned</t>
  </si>
  <si>
    <t>Feeder YDA3A, NBR4 -  Planned</t>
  </si>
  <si>
    <t>LV Transformer SP3667-A IPL3 -  Planned</t>
  </si>
  <si>
    <t>LV Transformer SP657830 NRG13A -  Planned</t>
  </si>
  <si>
    <t>LV Transformer SP733486 MDR33A -  Planned</t>
  </si>
  <si>
    <t>LV Transformer SP4382-E JBB3A -  Planned</t>
  </si>
  <si>
    <t>LV Transformer SP522108 AGE8 -  Planned</t>
  </si>
  <si>
    <t>LV Transformer SP13157-E AGE6A -  Planned</t>
  </si>
  <si>
    <t>LV Transformer SP3351-B CLM6 -  Planned</t>
  </si>
  <si>
    <t>LV Transformer SC1379997 CCY26A -  Planned</t>
  </si>
  <si>
    <t>LV Transformer SP3965-D JBB12B -  Planned</t>
  </si>
  <si>
    <t>LV Transformer SP3418-B RCF2A -  Planned</t>
  </si>
  <si>
    <t>LV Transformer SP703-J ZMR5 -  Planned</t>
  </si>
  <si>
    <t>LV Transformer SP2113-M WRG6A -  Planned</t>
  </si>
  <si>
    <t>LV Transformer SP676-L ALY5 -  Planned</t>
  </si>
  <si>
    <t>LV Transformer SP807-E KBR2A -  Planned</t>
  </si>
  <si>
    <t>Feeder MLY1 -  Planned</t>
  </si>
  <si>
    <t>LV Transformer SP1174-C GYN3A -  Planned</t>
  </si>
  <si>
    <t>LV Transformer SP1376-G JBB12B -  Planned</t>
  </si>
  <si>
    <t>LV Transformer SP4583-B TGW3 -  Planned</t>
  </si>
  <si>
    <t>LV Transformer SP12648-A CMY1 -  Planned</t>
  </si>
  <si>
    <t>LV Transformer SP2024-H MCW7 -  Planned</t>
  </si>
  <si>
    <t>LV Transformer SP8061-A TGW1 -  Planned</t>
  </si>
  <si>
    <t>LV Transformer SP5879-B KLG10A -  Planned</t>
  </si>
  <si>
    <t>LV Transformer SC1827506 MHL12A -  Planned</t>
  </si>
  <si>
    <t>LV Transformer SC2172-N  -  Planned</t>
  </si>
  <si>
    <t>LV Transformer SP1264-H OXL8B -  Planned</t>
  </si>
  <si>
    <t>LV Transformer SP13798-H NMK7 -  Planned</t>
  </si>
  <si>
    <t>LV Transformer SC1881-P KMR21A -  Planned</t>
  </si>
  <si>
    <t>LV Transformer SC22137-I GAP4A -  Planned</t>
  </si>
  <si>
    <t>LV Transformer SP2412-N ENG9 -  Planned</t>
  </si>
  <si>
    <t>LV Transformer SP3332-A YDA5A -  Planned</t>
  </si>
  <si>
    <t>LV Transformer SP4200-A GYM2A -  Planned</t>
  </si>
  <si>
    <t>LV Transformer SP13533-C MLY1 -  Planned</t>
  </si>
  <si>
    <t>LV Transformer SP5228-A CMD15A -  Planned</t>
  </si>
  <si>
    <t>LV Transformer SP5764-F CRB25A -  Planned</t>
  </si>
  <si>
    <t>LV Transformer SP8787-E BBH16A -  Planned</t>
  </si>
  <si>
    <t>LV Transformer SC1270-I MDR3A -  Planned</t>
  </si>
  <si>
    <t>LV Transformer SP61074-D BBH10A -  Planned</t>
  </si>
  <si>
    <t>LV Transformer SP17290-C DRD3A -  Planned</t>
  </si>
  <si>
    <t>LV Transformer SC4410-I HPE16A -  Planned</t>
  </si>
  <si>
    <t>LV Transformer SP15-Q BLBNFM6 -  Planned</t>
  </si>
  <si>
    <t>LV Transformer SP2927-L NMC3A -  Planned</t>
  </si>
  <si>
    <t>LV Transformer SP3420-I HPE5A -  Planned</t>
  </si>
  <si>
    <t>LV Transformer SP15671-B TGW1 -  Planned</t>
  </si>
  <si>
    <t>LV Transformer SP3013-C MSV1 -  Planned</t>
  </si>
  <si>
    <t>LV Transformer SP3257-C WSO13A -  Planned</t>
  </si>
  <si>
    <t>LV Transformer SP2306-D 341 -  Planned</t>
  </si>
  <si>
    <t>LV Transformer SP3175-D KCY4 -  Planned</t>
  </si>
  <si>
    <t>LV Transformer SP4695-E KCY2 -  Planned</t>
  </si>
  <si>
    <t>LV Transformer SP13447-C PGN1B -  Planned</t>
  </si>
  <si>
    <t>LV Transformer SP8267-E KCY4 -  Planned</t>
  </si>
  <si>
    <t>Feeder KCY4 -  Planned</t>
  </si>
  <si>
    <t>LV Transformer SP5657-C NRA1A -  Planned</t>
  </si>
  <si>
    <t>Feeder WSE5A -  Planned</t>
  </si>
  <si>
    <t>LV Transformer SP2088-E GGR4 -  Planned</t>
  </si>
  <si>
    <t>Feeder BTN2 -  Planned</t>
  </si>
  <si>
    <t>LV Transformer SP17576-A PRG2B -  Planned</t>
  </si>
  <si>
    <t>LV Transformer SP8563-B NIP5B -  Planned</t>
  </si>
  <si>
    <t>Feeder KBR2A -  Planned</t>
  </si>
  <si>
    <t>LV Transformer SP37555-A PWC4 -  Planned</t>
  </si>
  <si>
    <t>LV Transformer SP12420-A GYN7A -  Planned</t>
  </si>
  <si>
    <t>LV Transformer SP11051-C GBN4 -  Planned</t>
  </si>
  <si>
    <t>Feeder NBR1 -  Planned</t>
  </si>
  <si>
    <t>Feeder SMF5A -  Planned</t>
  </si>
  <si>
    <t>LV Transformer SP6060-H ENG3 -  Planned</t>
  </si>
  <si>
    <t>LV Transformer SP2837-A NBR5 -  Planned</t>
  </si>
  <si>
    <t>LV Transformer SC741-G CRBTHP14 -  Planned</t>
  </si>
  <si>
    <t>LV Transformer SP4917-C BLH12A -  Planned</t>
  </si>
  <si>
    <t>LV Transformer SP3177-D DRD13A -  Planned</t>
  </si>
  <si>
    <t>ACR3B</t>
  </si>
  <si>
    <t>LV Transformer SC22704-B ACR3B -  Planned</t>
  </si>
  <si>
    <t>LV Transformer SP4392-F SGT5 -  Planned</t>
  </si>
  <si>
    <t>LV Transformer SP2409-O CMV14 -  Planned</t>
  </si>
  <si>
    <t>LV Transformer SP2811-J SFD6B -  Planned</t>
  </si>
  <si>
    <t>AFD3A</t>
  </si>
  <si>
    <t>LV Transformer SG11614-J AFD3A -  Planned</t>
  </si>
  <si>
    <t>LV Transformer SP1386-F MWMRBK11 -  Planned</t>
  </si>
  <si>
    <t>LV Transformer SP3130-E NGE4B -  Planned</t>
  </si>
  <si>
    <t>LV Transformer SP773473 NMK17A -  Planned</t>
  </si>
  <si>
    <t>LV Transformer SP5772-C DRD3A -  Planned</t>
  </si>
  <si>
    <t>LV Transformer SP678-L NGE4B -  Planned</t>
  </si>
  <si>
    <t>LV Transformer SC796205-A ALY8 -  Planned</t>
  </si>
  <si>
    <t>LV Transformer SP3350-G HPE5A -  Planned</t>
  </si>
  <si>
    <t>LV Transformer SC1063943 CHL8 -  Planned</t>
  </si>
  <si>
    <t>LV Transformer SC1366463 MFD12A -  Planned</t>
  </si>
  <si>
    <t>LV Transformer SP425084 MBG2 -  Planned</t>
  </si>
  <si>
    <t>LV Transformer SP4998-E DRD3A -  Planned</t>
  </si>
  <si>
    <t>LV Transformer SP9340-A AMR2 -  Planned</t>
  </si>
  <si>
    <t>LV Transformer SP4144-E NRA16A -  Planned</t>
  </si>
  <si>
    <t>LV Transformer SP2811-E SMF2A -  Planned</t>
  </si>
  <si>
    <t>LV Transformer SP7990-A LWD1 -  Planned</t>
  </si>
  <si>
    <t>LV Transformer SP1895-C LLY1 -  Planned</t>
  </si>
  <si>
    <t>LV Transformer SP4988-G WSE3A -  Planned</t>
  </si>
  <si>
    <t>LV Transformer SP6086-C JBB16A -  Planned</t>
  </si>
  <si>
    <t>LV Transformer SP2887-N GAP9A -  Planned</t>
  </si>
  <si>
    <t>LV Transformer SP3467-A CLD28A -  Planned</t>
  </si>
  <si>
    <t>LV Transformer SC21073-C CBT8A -  Planned</t>
  </si>
  <si>
    <t>LV Transformer SP2819-A WMD14A -  Planned</t>
  </si>
  <si>
    <t>LV Transformer SP2684-E BBH10A -  Planned</t>
  </si>
  <si>
    <t>LV Transformer SP4557-E BHD35A -  Planned</t>
  </si>
  <si>
    <t>LV Transformer SP5797-E CRB25A -  Planned</t>
  </si>
  <si>
    <t>LV Transformer SP3567-E SMF2A -  Planned</t>
  </si>
  <si>
    <t>LV Transformer SP1368803 SMF2A -  Planned</t>
  </si>
  <si>
    <t>LV Transformer SP39457-D SGT24A -  Planned</t>
  </si>
  <si>
    <t>LV Transformer SC1516-E CVL3A -  Planned</t>
  </si>
  <si>
    <t>LV Transformer SC4802-I QEN10 -  Planned</t>
  </si>
  <si>
    <t>LV Transformer SC635008 SPF15A -  Planned</t>
  </si>
  <si>
    <t>LV Transformer SC428194 SPF17B -  Planned</t>
  </si>
  <si>
    <t>LV Transformer SP1068-G KBR1A -  Planned</t>
  </si>
  <si>
    <t>LV Transformer SP5429-C LGV6A -  Planned</t>
  </si>
  <si>
    <t>Feeder PPE5A -  Planned</t>
  </si>
  <si>
    <t>Feeder KBN13A -  Planned</t>
  </si>
  <si>
    <t>LV Transformer SP2889-C BMT2 -  Planned</t>
  </si>
  <si>
    <t>LV Transformer SP2263-A EMD2 -  Planned</t>
  </si>
  <si>
    <t>LV Transformer SP2998-B MLY3 -  Planned</t>
  </si>
  <si>
    <t>LV Transformer SP553-B GYGGYS6 -  Planned</t>
  </si>
  <si>
    <t>LV Transformer SC6523-E HDA11A -  Planned</t>
  </si>
  <si>
    <t>LV Transformer SP16054-F SMF5A -  Planned</t>
  </si>
  <si>
    <t>LV Transformer SC2076316 NDH9 -  Planned</t>
  </si>
  <si>
    <t>LV Transformer SC5207-N RCN8A -  Planned</t>
  </si>
  <si>
    <t>LV Transformer SP11467-F DRA9 -  Planned</t>
  </si>
  <si>
    <t>LV Transformer SP2159-C GYN2B -  Planned</t>
  </si>
  <si>
    <t>LV Transformer SP5266-A KWA2A -  Planned</t>
  </si>
  <si>
    <t>LV Transformer SP776685 AMR3 -  Planned</t>
  </si>
  <si>
    <t>LV Transformer SP1422-E AMR2 -  Planned</t>
  </si>
  <si>
    <t>LV Transformer SP2514-A NBR8 -  Planned</t>
  </si>
  <si>
    <t>NVL3</t>
  </si>
  <si>
    <t>LV Transformer SC1370682 NVL3 -  Planned</t>
  </si>
  <si>
    <t>LV Transformer SP988-B MLY1 -  Planned</t>
  </si>
  <si>
    <t>LV Transformer SP5168-F MGP13A -  Planned</t>
  </si>
  <si>
    <t>LV Transformer SP11193-G NMK5 -  Planned</t>
  </si>
  <si>
    <t>LV Transformer SP6733-A PGN1B -  Planned</t>
  </si>
  <si>
    <t>LV Transformer SP2869-H BBH8A -  Planned</t>
  </si>
  <si>
    <t>LV Transformer SP8356-D WSE6A -  Planned</t>
  </si>
  <si>
    <t>LV Transformer SC493979 MRE1 -  Planned</t>
  </si>
  <si>
    <t>LV Transformer SC751473 DBS16A -  Planned</t>
  </si>
  <si>
    <t>LV Transformer SP2269-D THL2 -  Planned</t>
  </si>
  <si>
    <t>Feeder JBB12B -  Planned</t>
  </si>
  <si>
    <t>LV Transformer SP5705-D SMF2A -  Planned</t>
  </si>
  <si>
    <t>LV Transformer SP10852-B CNB24A -  Planned</t>
  </si>
  <si>
    <t>LV Transformer SP2939-I BBSRDL8 -  Planned</t>
  </si>
  <si>
    <t>LV Transformer SP6747-C IPL2 -  Planned</t>
  </si>
  <si>
    <t>LV Transformer SP5994-B NVL10 -  Planned</t>
  </si>
  <si>
    <t>LV Transformer SP1466271 MFD8A -  Planned</t>
  </si>
  <si>
    <t>LV Transformer SP4089-K NMK7 -  Planned</t>
  </si>
  <si>
    <t>LV Transformer SP5226-A CMD15A -  Planned</t>
  </si>
  <si>
    <t>LV Transformer SP782127 LBH1B -  Planned</t>
  </si>
  <si>
    <t>LV Transformer SP17098-D NGI2B -  Planned</t>
  </si>
  <si>
    <t>LV Transformer SP493148 HPE5A -  Planned</t>
  </si>
  <si>
    <t>LV Transformer SC763568-A QGP4 -  Planned</t>
  </si>
  <si>
    <t>LV Transformer SP68267-A WHO1 -  Planned</t>
  </si>
  <si>
    <t>LV Transformer SP6422-C GVN16A -  Planned</t>
  </si>
  <si>
    <t>LV Transformer SP3712-F MDR33A -  Planned</t>
  </si>
  <si>
    <t>LV Transformer SC2336-E BHD7A -  Planned</t>
  </si>
  <si>
    <t>LV Transformer SP567555 CRBTHP14 -  Planned</t>
  </si>
  <si>
    <t>LV Transformer SC759826 WNM5 -  Planned</t>
  </si>
  <si>
    <t>CSE21A</t>
  </si>
  <si>
    <t>LV Transformer SC743459 CSE21A -  Planned</t>
  </si>
  <si>
    <t>LV Transformer SP998-D GBN4 -  Planned</t>
  </si>
  <si>
    <t>LV Transformer SP2374-H WMR2 -  Planned</t>
  </si>
  <si>
    <t>LV Transformer SP2267-D TGW1 -  Planned</t>
  </si>
  <si>
    <t>LV Transformer SP5527-D MCN3 -  Planned</t>
  </si>
  <si>
    <t>LV Transformer SP8217-B KBR6A -  Planned</t>
  </si>
  <si>
    <t>LV Transformer SP2622-N HPK5A -  Planned</t>
  </si>
  <si>
    <t>LV Transformer SP3426-E ALY8 -  Planned</t>
  </si>
  <si>
    <t>LV Transformer SP57408-A MLB12A -  Planned</t>
  </si>
  <si>
    <t>LV Transformer SC175726 AHD8 -  Planned</t>
  </si>
  <si>
    <t>LV Transformer SP3531-A PGN1B -  Planned</t>
  </si>
  <si>
    <t>LV Transformer SP3930-C GYM7A -  Planned</t>
  </si>
  <si>
    <t>LV Transformer SG264-A AHD20 -  Planned</t>
  </si>
  <si>
    <t>LDR5</t>
  </si>
  <si>
    <t>LV Transformer SP2198-I LDR5 -  Planned</t>
  </si>
  <si>
    <t>LV Transformer SC2765-H CBW10 -  Planned</t>
  </si>
  <si>
    <t>LV Transformer SP1410448 HDA3A -  Planned</t>
  </si>
  <si>
    <t>LV Transformer SP6786-D CVL3A -  Planned</t>
  </si>
  <si>
    <t>LV Transformer SP1346-C TGW1 -  Planned</t>
  </si>
  <si>
    <t>Feeder CBW10 -  Planned</t>
  </si>
  <si>
    <t>LV Transformer SP493453 BPN4 -  Planned</t>
  </si>
  <si>
    <t>LV Transformer SP4206-A GYM2A -  Planned</t>
  </si>
  <si>
    <t>LV Transformer SP1080-I HDA14A -  Planned</t>
  </si>
  <si>
    <t>LV Transformer SC741-G CRB24B -  Planned</t>
  </si>
  <si>
    <t>LV Transformer SP3891-E NDH6 -  Planned</t>
  </si>
  <si>
    <t>LV Transformer SP757861 AGE10 -  Planned</t>
  </si>
  <si>
    <t>LV Transformer SC560852 MDR31A -  Planned</t>
  </si>
  <si>
    <t>LV Transformer SC560610 MDR31A -  Planned</t>
  </si>
  <si>
    <t>LV Transformer SP3439-B RCF10A -  Planned</t>
  </si>
  <si>
    <t>LV Transformer SC5194-K MRE3 -  Planned</t>
  </si>
  <si>
    <t>LV Transformer SP4170-E ACR4 -  Planned</t>
  </si>
  <si>
    <t>LV Transformer SP493623 CHL11A -  Planned</t>
  </si>
  <si>
    <t>Feeder LHM5 -  Planned</t>
  </si>
  <si>
    <t>LV Transformer SP4177-F BIS2B -  Planned</t>
  </si>
  <si>
    <t>LV Transformer SP2238-F CBW7 -  Planned</t>
  </si>
  <si>
    <t>LV Transformer SP4302-C BDB33A -  Planned</t>
  </si>
  <si>
    <t>LV Transformer SP8649-H ALY8 -  Planned</t>
  </si>
  <si>
    <t>LV Transformer SP49963-D OXL11A -  Planned</t>
  </si>
  <si>
    <t>LV Transformer SC365-B NVL9 -  Planned</t>
  </si>
  <si>
    <t>LV Transformer SP11395-D CRB24B -  Planned</t>
  </si>
  <si>
    <t>LV Transformer SP567459 MDRMLD11 -  Planned</t>
  </si>
  <si>
    <t>LV Transformer SP45061-B BBH8A -  Planned</t>
  </si>
  <si>
    <t>LV Transformer SP5299-H SGT24A -  Planned</t>
  </si>
  <si>
    <t>LV Transformer SP3758-G SGT5 -  Planned</t>
  </si>
  <si>
    <t>LV Transformer SC794294 CHL11A -  Planned</t>
  </si>
  <si>
    <t>LV Transformer SP8229-D RPN2A -  Planned</t>
  </si>
  <si>
    <t>LV Transformer SP509-N KMR25A -  Planned</t>
  </si>
  <si>
    <t>LV Transformer SP4952-E CBW11 -  Planned</t>
  </si>
  <si>
    <t>LV Transformer SP4783-D JBB16A -  Planned</t>
  </si>
  <si>
    <t>LV Transformer SP5209-I MGP13A -  Planned</t>
  </si>
  <si>
    <t>LV Transformer SP6677-A NBR1 -  Planned</t>
  </si>
  <si>
    <t>LV Transformer SP5610-B GBN4 -  Planned</t>
  </si>
  <si>
    <t>LV Transformer SP39532 GYGGYS6 -  Planned</t>
  </si>
  <si>
    <t>LV Transformer SP15015-A NBR1 -  Planned</t>
  </si>
  <si>
    <t>LV Transformer SP9342-B GBN2 -  Planned</t>
  </si>
  <si>
    <t>LV Transformer SP2653-C GYM7A -  Planned</t>
  </si>
  <si>
    <t>LV Transformer SP3456-H ALY8 -  Planned</t>
  </si>
  <si>
    <t>LV Transformer SP1970-K INA9A -  Planned</t>
  </si>
  <si>
    <t>KWA6A</t>
  </si>
  <si>
    <t>LV Transformer SC7823-A KWA6A -  Planned</t>
  </si>
  <si>
    <t>LV Transformer SC175593 WMD14A -  Planned</t>
  </si>
  <si>
    <t>LV Transformer SP206-C PWC4 -  Planned</t>
  </si>
  <si>
    <t>LV Transformer SP546-B AMR1 -  Planned</t>
  </si>
  <si>
    <t>LV Transformer SP444-C BMT1 -  Planned</t>
  </si>
  <si>
    <t>LV Transformer SP985-H SPO31A -  Planned</t>
  </si>
  <si>
    <t>LV Transformer SP1062-I MGP13A -  Planned</t>
  </si>
  <si>
    <t>LV Transformer SP11973-D KRA3 -  Planned</t>
  </si>
  <si>
    <t>LV Transformer SP3702-G SGT24A -  Planned</t>
  </si>
  <si>
    <t>LV Transformer SP723-M DBS4A -  Planned</t>
  </si>
  <si>
    <t>LV Transformer SP99134-A KWA6A -  Planned</t>
  </si>
  <si>
    <t>LV Transformer SC5129-I LTA6 -  Planned</t>
  </si>
  <si>
    <t>LV Transformer SP2237-M HPE5A -  Planned</t>
  </si>
  <si>
    <t>LV Transformer SC4707-K RCN3A -  Planned</t>
  </si>
  <si>
    <t>LV Transformer SP494056 RLA5 -  Planned</t>
  </si>
  <si>
    <t>LV Transformer SP16411-A LBH6A -  Planned</t>
  </si>
  <si>
    <t>LV Transformer SP4927-H MGL9 -  Planned</t>
  </si>
  <si>
    <t>LV Transformer SP350479 AMR2 -  Planned</t>
  </si>
  <si>
    <t>Feeder NBR9 -  Planned</t>
  </si>
  <si>
    <t>LV Transformer SP3693-H AGE6A -  Planned</t>
  </si>
  <si>
    <t>LV Transformer SP2148-L KMR25A -  Planned</t>
  </si>
  <si>
    <t>LV Transformer SC4879-G TRG2A -  Planned</t>
  </si>
  <si>
    <t>LV Transformer SP5327-A NBR7 -  Planned</t>
  </si>
  <si>
    <t>LV Transformer SC1426052 CLM9 -  Planned</t>
  </si>
  <si>
    <t>LV Transformer SP31569-C BBH8A -  Planned</t>
  </si>
  <si>
    <t>LV Transformer SC1367623 VSL10A -  Planned</t>
  </si>
  <si>
    <t>LV Transformer SP4539-F KRA10 -  Planned</t>
  </si>
  <si>
    <t>LV Transformer SC758262 LDR8 -  Planned</t>
  </si>
  <si>
    <t>LV Transformer SP1954-I TGP9A -  Planned</t>
  </si>
  <si>
    <t>LV Transformer SP4412-B KWA12A -  Planned</t>
  </si>
  <si>
    <t>LV Transformer SP1631-F WFD5A -  Planned</t>
  </si>
  <si>
    <t>LV Transformer SC769096 BHL2A -  Planned</t>
  </si>
  <si>
    <t>LV Transformer SP4826-D BKD15A -  Planned</t>
  </si>
  <si>
    <t>LV Transformer SP196-N HPE5A -  Planned</t>
  </si>
  <si>
    <t>LV Transformer SP1651-K CHL3 -  Planned</t>
  </si>
  <si>
    <t>LV Transformer SP244291 THL2 -  Planned</t>
  </si>
  <si>
    <t>LV Transformer SP3260-E WSO13A -  Planned</t>
  </si>
  <si>
    <t>LV Transformer SP11103-F CRB24B -  Planned</t>
  </si>
  <si>
    <t>LV Transformer SC1461475 WMD8B -  Planned</t>
  </si>
  <si>
    <t>LV Transformer SP1927-F WFD2B -  Planned</t>
  </si>
  <si>
    <t>LV Transformer SP3252-F NGI1B -  Planned</t>
  </si>
  <si>
    <t>LV Transformer SP3033-A LBH1B -  Planned</t>
  </si>
  <si>
    <t>LV Transformer SP4665-B KCY2 -  Planned</t>
  </si>
  <si>
    <t>Feeder NIP4A -  Planned</t>
  </si>
  <si>
    <t>LV Transformer SP16435-A LBH1B -  Planned</t>
  </si>
  <si>
    <t>LV Transformer SP1975-K ACR5 -  Planned</t>
  </si>
  <si>
    <t>LV Transformer SP798844 MWMRBK11 -  Planned</t>
  </si>
  <si>
    <t>Feeder SDM3, FHYPO -  Planned</t>
  </si>
  <si>
    <t>LV Transformer SP748724 AGE8 -  Planned</t>
  </si>
  <si>
    <t>LV Transformer SP2928-L KMR24A -  Planned</t>
  </si>
  <si>
    <t>LV Transformer SP1245-B MLY3 -  Planned</t>
  </si>
  <si>
    <t>LV Transformer SP6023-C JBB16A -  Planned</t>
  </si>
  <si>
    <t>LV Transformer SP2722-J BBH16A -  Planned</t>
  </si>
  <si>
    <t>LV Transformer SP10014-F GVN16A -  Planned</t>
  </si>
  <si>
    <t>LV Transformer SP734505 BLN6A -  Planned</t>
  </si>
  <si>
    <t>LV Transformer SP2212-F RCF2A -  Planned</t>
  </si>
  <si>
    <t>LV Transformer SP12927-D HDA11A -  Planned</t>
  </si>
  <si>
    <t>LV Transformer SC620235 MHL25A -  Planned</t>
  </si>
  <si>
    <t>Feeder NBR5 -  Planned</t>
  </si>
  <si>
    <t>LV Transformer SP2448-J UMG2B -  Planned</t>
  </si>
  <si>
    <t>LV Transformer SP7055-F NGI1B -  Planned</t>
  </si>
  <si>
    <t>LV Transformer SP69140-B BNH2B -  Planned</t>
  </si>
  <si>
    <t>LV Transformer SP3093-E PPE13A -  Planned</t>
  </si>
  <si>
    <t>LV Transformer SP5498-B GYGGYS6 -  Planned</t>
  </si>
  <si>
    <t>LV Transformer SP232621 VPT13A -  Planned</t>
  </si>
  <si>
    <t>LV Transformer SP3750-E ALY8 -  Planned</t>
  </si>
  <si>
    <t>LV Transformer SP5518-F SMR15A -  Planned</t>
  </si>
  <si>
    <t>LV Transformer SP2205-K KMR27A -  Planned</t>
  </si>
  <si>
    <t>LV Transformer SP1547-I DRA9 -  Planned</t>
  </si>
  <si>
    <t>LV Transformer SP32153-E KMR19A -  Planned</t>
  </si>
  <si>
    <t>LV Transformer SP548-B BMT1 -  Planned</t>
  </si>
  <si>
    <t>LV Transformer SP6661-B BWH7A -  Planned</t>
  </si>
  <si>
    <t>LV Transformer SP330089-A MDR31A -  Planned</t>
  </si>
  <si>
    <t>SPO49A</t>
  </si>
  <si>
    <t>LV Transformer SG1082591 SPO49A -  Planned</t>
  </si>
  <si>
    <t>TPT4</t>
  </si>
  <si>
    <t>LV Transformer SP2963-F TPT4 -  Planned</t>
  </si>
  <si>
    <t>LV Transformer SP3313-F SGT5 -  Planned</t>
  </si>
  <si>
    <t>LV Transformer SC2384-D VPT16A -  Planned</t>
  </si>
  <si>
    <t>LV Transformer SP8690-B GGR4 -  Planned</t>
  </si>
  <si>
    <t>LV Transformer SC657952 BHD20A -  Planned</t>
  </si>
  <si>
    <t>WRG12A</t>
  </si>
  <si>
    <t>LV Transformer SC492747 WRG12A -  Planned</t>
  </si>
  <si>
    <t>LV Transformer SG138-F SPE12 -  Planned</t>
  </si>
  <si>
    <t>Feeder BGY5A -  Planned</t>
  </si>
  <si>
    <t>LV Transformer SP6595-I  -  Planned</t>
  </si>
  <si>
    <t>LV Transformer SP1285-A NBR10 -  Planned</t>
  </si>
  <si>
    <t>LV Transformer SG232-A NBR8 -  Planned</t>
  </si>
  <si>
    <t>UMG1A</t>
  </si>
  <si>
    <t>LV Transformer SC4399-F UMG1A -  Planned</t>
  </si>
  <si>
    <t>LV Transformer SP4021-L WRG12A -  Planned</t>
  </si>
  <si>
    <t>LV Transformer SP8965-C BHD32B -  Planned</t>
  </si>
  <si>
    <t>LV Transformer SP3124-B TRP3 -  Planned</t>
  </si>
  <si>
    <t>LV Transformer SP700-D KWH3 -  Planned</t>
  </si>
  <si>
    <t>LV Transformer SG1100-J BBH13B -  Planned</t>
  </si>
  <si>
    <t>LV Transformer SP6125-F HPK9 -  Planned</t>
  </si>
  <si>
    <t>LV Transformer SP802206 KMR24A -  Planned</t>
  </si>
  <si>
    <t>SFD8</t>
  </si>
  <si>
    <t>LV Transformer SC5375-H SFD8 -  Planned</t>
  </si>
  <si>
    <t>LV Transformer SP1350-L GAP9A -  Planned</t>
  </si>
  <si>
    <t>LV Transformer SP7711-A KWA6A -  Planned</t>
  </si>
  <si>
    <t>LV Transformer SP17730-A NBR7 -  Planned</t>
  </si>
  <si>
    <t>GVN15A</t>
  </si>
  <si>
    <t>LV Transformer SC788743  -  Planned</t>
  </si>
  <si>
    <t>LV Transformer SP50-L SGT24A -  Planned</t>
  </si>
  <si>
    <t>LV Transformer SP144-M SGT24A -  Planned</t>
  </si>
  <si>
    <t>LV Transformer SP5667-C DRD3A -  Planned</t>
  </si>
  <si>
    <t>LV Transformer SP3045-K UMG1B -  Planned</t>
  </si>
  <si>
    <t>LV Transformer SP176102 BWH7A -  Planned</t>
  </si>
  <si>
    <t>LV Transformer SP11772-D RPN6A -  Planned</t>
  </si>
  <si>
    <t>LV Transformer SP43660-A TGW3 -  Planned</t>
  </si>
  <si>
    <t>LV Transformer SP51-O HPE12A -  Planned</t>
  </si>
  <si>
    <t>LV Transformer SC1366381 NSW3A -  Planned</t>
  </si>
  <si>
    <t>LV Transformer SP961-J TRG2A -  Planned</t>
  </si>
  <si>
    <t>LV Transformer SG4143-H SMR12A -  Planned</t>
  </si>
  <si>
    <t>LV Transformer SP3250-A NBR2 -  Planned</t>
  </si>
  <si>
    <t>LV Transformer SP4031-A NBR5 -  Planned</t>
  </si>
  <si>
    <t>LV Transformer SP3025-A NBR2 -  Planned</t>
  </si>
  <si>
    <t>LV Transformer SP99765-B JBB16A -  Planned</t>
  </si>
  <si>
    <t>LV Transformer SP34040-D LDR10A -  Planned</t>
  </si>
  <si>
    <t>LV Transformer SP5166-G HDA11A -  Planned</t>
  </si>
  <si>
    <t>LV Transformer SP1446-N BHL2A -  Planned</t>
  </si>
  <si>
    <t>LV Transformer SC743661 BIS16A -  Planned</t>
  </si>
  <si>
    <t>LV Transformer SP2254-I ZMR10 -  Planned</t>
  </si>
  <si>
    <t>LV Transformer SP3803-B LBH1B -  Planned</t>
  </si>
  <si>
    <t>LV Transformer SP864-L CLR3 -  Planned</t>
  </si>
  <si>
    <t>LV Transformer SP2341-K QPT5 -  Planned</t>
  </si>
  <si>
    <t>LV Transformer SP2838-D CNB24A -  Planned</t>
  </si>
  <si>
    <t>LV Transformer SC1485570 SPF1B -  Planned</t>
  </si>
  <si>
    <t>LV Transformer SP3631-D NIP4A -  Planned</t>
  </si>
  <si>
    <t>LV Transformer SP4543-D CPD1 -  Planned</t>
  </si>
  <si>
    <t>LV Transformer SP2568-E GBN2 -  Planned</t>
  </si>
  <si>
    <t>LV Transformer SP13636-C GYGGYS6 -  Planned</t>
  </si>
  <si>
    <t>LV Transformer SP2942-B IBL2 -  Planned</t>
  </si>
  <si>
    <t>Feeder BDT2 -  Planned</t>
  </si>
  <si>
    <t>Feeder FDS4 -  Planned</t>
  </si>
  <si>
    <t>Feeder SPC2B -  Planned</t>
  </si>
  <si>
    <t>LV Transformer SP175151 MLY6 -  Planned</t>
  </si>
  <si>
    <t>LV Transformer SP7628-A GYS3A -  Planned</t>
  </si>
  <si>
    <t>LV Transformer SP1510-E GBN4 -  Planned</t>
  </si>
  <si>
    <t>LV Transformer SP164-O HPE12A -  Planned</t>
  </si>
  <si>
    <t>LV Transformer SP1977-K TWG16 -  Planned</t>
  </si>
  <si>
    <t>LV Transformer SC1693-N AHL9A -  Planned</t>
  </si>
  <si>
    <t>LV Transformer SP6254-F AGE8 -  Planned</t>
  </si>
  <si>
    <t>LV Transformer SP3354-A NVL9 -  Planned</t>
  </si>
  <si>
    <t>LV Transformer SP9950-A AHD7 -  Planned</t>
  </si>
  <si>
    <t>LV Transformer SP3977-B MLY3 -  Planned</t>
  </si>
  <si>
    <t>LV Transformer SP7811-A AHD15B -  Planned</t>
  </si>
  <si>
    <t>AHD25A</t>
  </si>
  <si>
    <t>LV Transformer SP3805-A AHD25A -  Planned</t>
  </si>
  <si>
    <t>LV Transformer SP9549-A MLY3 -  Planned</t>
  </si>
  <si>
    <t>LV Transformer SP5207-A NBR1 -  Planned</t>
  </si>
  <si>
    <t>LV Transformer SP1630-F WFD2B -  Planned</t>
  </si>
  <si>
    <t>LV Transformer SP6783-E CNB24A -  Planned</t>
  </si>
  <si>
    <t>LV Transformer SP3392-C RCF10A -  Planned</t>
  </si>
  <si>
    <t>LV Transformer SP517-N MRE3 -  Planned</t>
  </si>
  <si>
    <t>LV Transformer SP9685-A LBH1B -  Planned</t>
  </si>
  <si>
    <t>LV Transformer SP8213-C RPN3A -  Planned</t>
  </si>
  <si>
    <t>LV Transformer SP5005-E RPN3A -  Planned</t>
  </si>
  <si>
    <t>LV Transformer SP2753-H BHL2A -  Planned</t>
  </si>
  <si>
    <t>LV Transformer SP5061-H WMR3 -  Planned</t>
  </si>
  <si>
    <t>LV Transformer SP2383-G CBW11 -  Planned</t>
  </si>
  <si>
    <t>LV Transformer SP8682-B MSV1 -  Planned</t>
  </si>
  <si>
    <t>LV Transformer SP4716-J SMF6A -  Planned</t>
  </si>
  <si>
    <t>LV Transformer SP3004-A NBR6 -  Planned</t>
  </si>
  <si>
    <t>LV Transformer SP206101 LBH3A -  Planned</t>
  </si>
  <si>
    <t>LV Transformer SP2617-C TGW1 -  Planned</t>
  </si>
  <si>
    <t>LV Transformer SP8028-B SPC2B -  Planned</t>
  </si>
  <si>
    <t>LV Transformer SG773363 GTN5B -  Planned</t>
  </si>
  <si>
    <t>LV Transformer SC362-J CRBTHP26 -  Planned</t>
  </si>
  <si>
    <t>LV Transformer SP31850-E DRA6 -  Planned</t>
  </si>
  <si>
    <t>KMR18A</t>
  </si>
  <si>
    <t>LV Transformer SP23670-D KMR18A -  Planned</t>
  </si>
  <si>
    <t>LV Transformer SP13372-A BWH8A -  Planned</t>
  </si>
  <si>
    <t>LV Transformer SP6874-A LBH6A -  Planned</t>
  </si>
  <si>
    <t>LV Transformer SP563-C GYS3A -  Planned</t>
  </si>
  <si>
    <t>LV Transformer SP6422-C MDRMLD11 -  Planned</t>
  </si>
  <si>
    <t>LV Transformer SP4628-G BBH12B -  Planned</t>
  </si>
  <si>
    <t>LV Transformer SC278-J BHD44A -  Planned</t>
  </si>
  <si>
    <t>LV Transformer SP1108-J CRB24B -  Planned</t>
  </si>
  <si>
    <t>LV Transformer SP16003-B BHL2A -  Planned</t>
  </si>
  <si>
    <t>LV Transformer SP434843 DRD3A -  Planned</t>
  </si>
  <si>
    <t>LV Transformer SP5756-C WSE3A -  Planned</t>
  </si>
  <si>
    <t>LV Transformer SP3101-I QPT22A -  Planned</t>
  </si>
  <si>
    <t>LV Transformer SP5321-D CRM16A -  Planned</t>
  </si>
  <si>
    <t>LV Transformer SP40370-C BLBNFM6 -  Planned</t>
  </si>
  <si>
    <t>LV Transformer SC4587-G HPE16A -  Planned</t>
  </si>
  <si>
    <t>LV Transformer SP755-N EMP4A -  Planned</t>
  </si>
  <si>
    <t>LV Transformer SP2309-D WHO1 -  Planned</t>
  </si>
  <si>
    <t>LV Transformer SP8135-B SPC2B -  Planned</t>
  </si>
  <si>
    <t>LV Transformer SP3259-D WSO13A -  Planned</t>
  </si>
  <si>
    <t>LV Transformer SC484388 SPE12 -  Planned</t>
  </si>
  <si>
    <t>LV Transformer SP2806-C MSV1 -  Planned</t>
  </si>
  <si>
    <t>LV Transformer SP6201-A GBN3 -  Planned</t>
  </si>
  <si>
    <t>Feeder RLB13B -  Planned</t>
  </si>
  <si>
    <t>LV Transformer SP16354-A YDA3A -  Planned</t>
  </si>
  <si>
    <t>LV Transformer SP6520-D GYN7A -  Planned</t>
  </si>
  <si>
    <t>LV Transformer SP5333-A MLY1 -  Planned</t>
  </si>
  <si>
    <t>LV Transformer SP7817-A MLY3 -  Planned</t>
  </si>
  <si>
    <t>LV Transformer SP484056 AGE4B -  Planned</t>
  </si>
  <si>
    <t>LV Transformer SP6437-D GYM7A -  Planned</t>
  </si>
  <si>
    <t>LV Transformer SP9319-B GYM7A -  Planned</t>
  </si>
  <si>
    <t>LV Transformer SP9320-A GYM7A -  Planned</t>
  </si>
  <si>
    <t>LV Transformer SP9318-B GYM7A -  Planned</t>
  </si>
  <si>
    <t>LV Transformer SP2693-G BBH8A -  Planned</t>
  </si>
  <si>
    <t>LV Transformer SP6495-E JBB16A -  Planned</t>
  </si>
  <si>
    <t>LV Transformer SP710-J BHL3A -  Planned</t>
  </si>
  <si>
    <t>LV Transformer SP3793-D SGT24A -  Planned</t>
  </si>
  <si>
    <t>LV Transformer SP4408-B KWA10A -  Planned</t>
  </si>
  <si>
    <t>LV Transformer SP946-J BLB8B -  Planned</t>
  </si>
  <si>
    <t>LV Transformer SP3112-H BLBNFM6 -  Planned</t>
  </si>
  <si>
    <t>LV Transformer SP3421-I RLA5 -  Planned</t>
  </si>
  <si>
    <t>Feeder KLG7A -  Planned</t>
  </si>
  <si>
    <t>LV Transformer SP2754-N AGE5B -  Planned</t>
  </si>
  <si>
    <t>LV Transformer SP2445-J UMG2B -  Planned</t>
  </si>
  <si>
    <t>LV Transformer SC621096 NDH7 -  Planned</t>
  </si>
  <si>
    <t>Feeder MDR25A, MDR3A -  Planned</t>
  </si>
  <si>
    <t>LV Transformer SP2506-N SHW4 -  Planned</t>
  </si>
  <si>
    <t>MLS10B</t>
  </si>
  <si>
    <t>LV Transformer SG7133-I MLS10B -  Planned</t>
  </si>
  <si>
    <t>LV Transformer SG1086-N AGE4B -  Planned</t>
  </si>
  <si>
    <t>LV Transformer SP11109-D MDR25A -  Planned</t>
  </si>
  <si>
    <t>LV Transformer SC783551 GBG23A -  Planned</t>
  </si>
  <si>
    <t>LV Transformer SP375789 WNM3 -  Planned</t>
  </si>
  <si>
    <t>LV Transformer SC22568-C PMBWED19 -  Planned</t>
  </si>
  <si>
    <t>LV Transformer SC480438 ENG8 -  Planned</t>
  </si>
  <si>
    <t>LV Transformer SC772973 ENG8 -  Planned</t>
  </si>
  <si>
    <t>MFN3B</t>
  </si>
  <si>
    <t>Feeder MFN3B -  Planned</t>
  </si>
  <si>
    <t>LV Transformer SP9460-D BNH5A -  Planned</t>
  </si>
  <si>
    <t>LV Transformer SP4344-B MLY3 -  Planned</t>
  </si>
  <si>
    <t>LV Transformer SP9502-A NBR1 -  Planned</t>
  </si>
  <si>
    <t>LV Transformer SP2584-D LLY1 -  Planned</t>
  </si>
  <si>
    <t>LV Transformer SP3446-G BLB8A -  Planned</t>
  </si>
  <si>
    <t>LV Transformer SC1390545 SHW12 -  Planned</t>
  </si>
  <si>
    <t>LV Transformer SP920-L SHW12 -  Planned</t>
  </si>
  <si>
    <t>LV Transformer SP4567-B MLB6A -  Planned</t>
  </si>
  <si>
    <t>LV Transformer SP1001-F PGN1B -  Planned</t>
  </si>
  <si>
    <t>LV Transformer SG7089-F LDR8 -  Planned</t>
  </si>
  <si>
    <t>LV Transformer SC732642 BBH8A -  Planned</t>
  </si>
  <si>
    <t>LV Transformer SP2777-G DRD3A -  Planned</t>
  </si>
  <si>
    <t>LV Transformer SC1835294 QEN10 -  Planned</t>
  </si>
  <si>
    <t>LV Transformer SP17970-E BPN28A -  Planned</t>
  </si>
  <si>
    <t>LV Transformer SC720-G CCY3B -  Planned</t>
  </si>
  <si>
    <t>LV Transformer SP388-I PPE13A -  Planned</t>
  </si>
  <si>
    <t>LV Transformer SP5424-A PRG2A -  Planned</t>
  </si>
  <si>
    <t>LV Transformer SP4213-D MCW11 -  Planned</t>
  </si>
  <si>
    <t>LV Transformer SP13837-B CRM16A -  Planned</t>
  </si>
  <si>
    <t>LV Transformer SP781802 GGR1 -  Planned</t>
  </si>
  <si>
    <t>LV Transformer SP5029-E CRM13A -  Planned</t>
  </si>
  <si>
    <t>LV Transformer SP467670 BHD23A -  Planned</t>
  </si>
  <si>
    <t>LV Transformer SP14024-D MBG2 -  Planned</t>
  </si>
  <si>
    <t>Feeder MRB1, MRB2 -  Planned</t>
  </si>
  <si>
    <t>Feeder KWA2A -  Planned</t>
  </si>
  <si>
    <t>LV Transformer SP3955-B NBR9 -  Planned</t>
  </si>
  <si>
    <t>LV Transformer SP7943-C MWMRBK11 -  Planned</t>
  </si>
  <si>
    <t>LV Transformer SP13939-A MLB12A -  Planned</t>
  </si>
  <si>
    <t>LV Transformer SC1299410  -  Planned</t>
  </si>
  <si>
    <t>LV Transformer SP301120-A GYM7A -  Planned</t>
  </si>
  <si>
    <t>CLD1A</t>
  </si>
  <si>
    <t>LV Transformer SP13846-B CLD1A -  Planned</t>
  </si>
  <si>
    <t>LV Transformer SC1247-H HWL2A -  Planned</t>
  </si>
  <si>
    <t>LV Transformer SP12821-B CRB25A -  Planned</t>
  </si>
  <si>
    <t>LV Transformer SP2401-J BHL2A -  Planned</t>
  </si>
  <si>
    <t>LV Transformer SP4688-D DRD3A -  Planned</t>
  </si>
  <si>
    <t>LV Transformer SP388-Q QPT5 -  Planned</t>
  </si>
  <si>
    <t>LV Transformer SP3888-B RPN3A -  Planned</t>
  </si>
  <si>
    <t>LV Transformer SP17529-B LLY1 -  Planned</t>
  </si>
  <si>
    <t>LV Transformer SP1545-F SMF3A -  Planned</t>
  </si>
  <si>
    <t>LV Transformer SP2372-C MSV1 -  Planned</t>
  </si>
  <si>
    <t>LV Transformer SC692044 ZMR7A -  Planned</t>
  </si>
  <si>
    <t>LV Transformer SP4980-E CBW11 -  Planned</t>
  </si>
  <si>
    <t>LV Transformer SP980-D BMT2 -  Planned</t>
  </si>
  <si>
    <t>LV Transformer SP5431-C BMT4 -  Planned</t>
  </si>
  <si>
    <t>LV Transformer SP4649-M AHL8A -  Planned</t>
  </si>
  <si>
    <t>LV Transformer SP671-N KMR27A -  Planned</t>
  </si>
  <si>
    <t>LV Transformer SC1563-A CLD20A -  Planned</t>
  </si>
  <si>
    <t>LV Transformer SP9554-A BWH7A -  Planned</t>
  </si>
  <si>
    <t>LV Transformer SP5738-D PBH8 -  Planned</t>
  </si>
  <si>
    <t>LV Transformer SC1383861 TGP2A -  Planned</t>
  </si>
  <si>
    <t>LV Transformer SC516588 TGP2A -  Planned</t>
  </si>
  <si>
    <t>LV Transformer SP1486-L MRK9 -  Planned</t>
  </si>
  <si>
    <t>WED4B</t>
  </si>
  <si>
    <t>LV Transformer SC164-N WED4B -  Planned</t>
  </si>
  <si>
    <t>LV Transformer SP2399-E BKD2B -  Planned</t>
  </si>
  <si>
    <t>LV Transformer SP17515-A GTN12A -  Planned</t>
  </si>
  <si>
    <t>LV Transformer SP3024-B THL2 -  Planned</t>
  </si>
  <si>
    <t>LV Transformer SP63-B GBN2 -  Planned</t>
  </si>
  <si>
    <t>Feeder ESK2B -  Planned</t>
  </si>
  <si>
    <t>Feeder GTN12A, WSE5A -  Planned</t>
  </si>
  <si>
    <t>LV Transformer SP12496-C ARL6B -  Planned</t>
  </si>
  <si>
    <t>LV Transformer SC2084200 AHD18B -  Planned</t>
  </si>
  <si>
    <t>LV Transformer SC2804-K TRG5 -  Planned</t>
  </si>
  <si>
    <t>LV Transformer SP2127-I GAP9A -  Planned</t>
  </si>
  <si>
    <t>LV Transformer SP1474-G IPL1 -  Planned</t>
  </si>
  <si>
    <t>LV Transformer SP3831-E BHD44A -  Planned</t>
  </si>
  <si>
    <t>LV Transformer SP743382 RBA43A -  Planned</t>
  </si>
  <si>
    <t>LV Transformer SP3534-B IPL3 -  Planned</t>
  </si>
  <si>
    <t>LV Transformer SP1112-G SPO51A -  Planned</t>
  </si>
  <si>
    <t>LV Transformer SP1329-H KCY1 -  Planned</t>
  </si>
  <si>
    <t>LV Transformer SP4413-B KWA12A -  Planned</t>
  </si>
  <si>
    <t>LV Transformer SC3910-F SGT24A -  Planned</t>
  </si>
  <si>
    <t>SGT26A</t>
  </si>
  <si>
    <t>LV Transformer SP2510-I SGT9 -  Planned</t>
  </si>
  <si>
    <t>LV Transformer SP2353-K HTN3B -  Planned</t>
  </si>
  <si>
    <t>LV Transformer SP39074-D BLB4A -  Planned</t>
  </si>
  <si>
    <t>AGT25A</t>
  </si>
  <si>
    <t>LV Transformer SP1469-L AGT25A -  Planned</t>
  </si>
  <si>
    <t>LV Transformer SP5236-D KBN1B -  Planned</t>
  </si>
  <si>
    <t>LV Transformer SP7945-F NMC5A -  Planned</t>
  </si>
  <si>
    <t>LV Transformer SP8165-F CBW11 -  Planned</t>
  </si>
  <si>
    <t>LV Transformer SP49-A BMT3 -  Planned</t>
  </si>
  <si>
    <t>LV Transformer SP7058-E CBW11 -  Planned</t>
  </si>
  <si>
    <t>LV Transformer SP2552-F IPL1 -  Planned</t>
  </si>
  <si>
    <t>LV Transformer SP8135-D CBW13 -  Planned</t>
  </si>
  <si>
    <t>LV Transformer SP4753-C BMT3 -  Planned</t>
  </si>
  <si>
    <t>LV Transformer SP119-B BMT1 -  Planned</t>
  </si>
  <si>
    <t>Feeder TRP2, MRB2 -  Planned</t>
  </si>
  <si>
    <t>LV Transformer SP1174-P NMK7 -  Planned</t>
  </si>
  <si>
    <t>LV Transformer SP3206-C NVL3 -  Planned</t>
  </si>
  <si>
    <t>LV Transformer SP5265-A KWA2A -  Planned</t>
  </si>
  <si>
    <t>LV Transformer SP3884-B NVL5 -  Planned</t>
  </si>
  <si>
    <t>LV Transformer SP4437-D MTB3A -  Planned</t>
  </si>
  <si>
    <t>LV Transformer SP15906-B CMA9A -  Planned</t>
  </si>
  <si>
    <t>LV Transformer SP13301-D PBH8 -  Planned</t>
  </si>
  <si>
    <t>LV Transformer SP9068-E CBW11 -  Planned</t>
  </si>
  <si>
    <t>LV Transformer SC5164-H SGT5 -  Planned</t>
  </si>
  <si>
    <t>LV Transformer SP3241-I WRG11A -  Planned</t>
  </si>
  <si>
    <t>LV Transformer SP30988-C HPK8A -  Planned</t>
  </si>
  <si>
    <t>LV Transformer SC2057229 RPN8 -  Planned</t>
  </si>
  <si>
    <t>LV Transformer SP3102-B MRB2 -  Planned</t>
  </si>
  <si>
    <t>LV Transformer SC737528 MLB6A -  Planned</t>
  </si>
  <si>
    <t>LV Transformer SP4132-D BNH5A -  Planned</t>
  </si>
  <si>
    <t>Feeder MDH9A -  Planned</t>
  </si>
  <si>
    <t>LV Transformer SP63921-D ZMR5 -  Planned</t>
  </si>
  <si>
    <t>LV Transformer SC6759-G WED21A -  Planned</t>
  </si>
  <si>
    <t>LV Transformer SP2563-E GBN3 -  Planned</t>
  </si>
  <si>
    <t>LV Transformer SP4133-G CBW11 -  Planned</t>
  </si>
  <si>
    <t>LV Transformer SC6159-G BMG2A -  Planned</t>
  </si>
  <si>
    <t>LV Transformer SP53327-D SPO60A -  Planned</t>
  </si>
  <si>
    <t>LV Transformer SP1905-I NGE4B -  Planned</t>
  </si>
  <si>
    <t>LV Transformer SC772163 NDH9 -  Planned</t>
  </si>
  <si>
    <t>LV Transformer SC176130 DBY7A -  Planned</t>
  </si>
  <si>
    <t>LV Transformer SP4507-E BKD12A -  Planned</t>
  </si>
  <si>
    <t>LV Transformer SC550212 CMD5A -  Planned</t>
  </si>
  <si>
    <t>LV Transformer SP7111-C KCY4 -  Planned</t>
  </si>
  <si>
    <t>LV Transformer SP1614-D PPE16A -  Planned</t>
  </si>
  <si>
    <t>LV Transformer SP5642-C NRA13A -  Planned</t>
  </si>
  <si>
    <t>Feeder BDT5 -  Planned</t>
  </si>
  <si>
    <t>LV Transformer SP6283-B GBN4 -  Planned</t>
  </si>
  <si>
    <t>LV Transformer SC738194 CLD22A -  Planned</t>
  </si>
  <si>
    <t>LV Transformer SP4071-A NBR6 -  Planned</t>
  </si>
  <si>
    <t>LV Transformer SP4256-B BMT1 -  Planned</t>
  </si>
  <si>
    <t>LV Transformer SP42-E KWH2 -  Planned</t>
  </si>
  <si>
    <t>LV Transformer SC2582-K HPE12A -  Planned</t>
  </si>
  <si>
    <t>LV Transformer SP2833-E CRM16A -  Planned</t>
  </si>
  <si>
    <t>LV Transformer SP5414-A KWA6A -  Planned</t>
  </si>
  <si>
    <t>LV Transformer SP5350-A CMD7A -  Planned</t>
  </si>
  <si>
    <t>LV Transformer SC2048518 MLY3 -  Planned</t>
  </si>
  <si>
    <t>LV Transformer SP1771-I SPO32A -  Planned</t>
  </si>
  <si>
    <t>LV Transformer SP3376-F BBH12B -  Planned</t>
  </si>
  <si>
    <t>LV Transformer SP2685-E CDRSPD12 -  Planned</t>
  </si>
  <si>
    <t>LV Transformer SP1580-H BHL2A -  Planned</t>
  </si>
  <si>
    <t>LV Transformer SP20476-F HTN24A -  Planned</t>
  </si>
  <si>
    <t>LV Transformer SP3239-H SGT24A -  Planned</t>
  </si>
  <si>
    <t>LV Transformer SP3429-G BLBNFM6 -  Planned</t>
  </si>
  <si>
    <t>LV Transformer SP11631-B RBY7A -  Planned</t>
  </si>
  <si>
    <t>LV Transformer SP392-R RLA8 -  Planned</t>
  </si>
  <si>
    <t>LV Transformer SP950-O RLA8 -  Planned</t>
  </si>
  <si>
    <t>LV Transformer SP3640-C KBR2A -  Planned</t>
  </si>
  <si>
    <t>LV Transformer SP3371-C MWMRBK11 -  Planned</t>
  </si>
  <si>
    <t>Feeder TMH12A, TMH13A -  Planned</t>
  </si>
  <si>
    <t>LV Transformer SG561257 SPO5A -  Planned</t>
  </si>
  <si>
    <t>LV Transformer SP14192-B WFD3A -  Planned</t>
  </si>
  <si>
    <t>LV Transformer SP5618-B BMT2 -  Planned</t>
  </si>
  <si>
    <t>LV Transformer SP2628-D GYS5A -  Planned</t>
  </si>
  <si>
    <t>LV Transformer SP3943-C BMT5 -  Planned</t>
  </si>
  <si>
    <t>Feeder BDB37A -  Planned</t>
  </si>
  <si>
    <t>LV Transformer SP5732-E CRB25A -  Planned</t>
  </si>
  <si>
    <t>LV Transformer SC525892 HWD5B -  Planned</t>
  </si>
  <si>
    <t>LV Transformer SC1377097 HWD5B -  Planned</t>
  </si>
  <si>
    <t>LV Transformer SC1883-M GLY6 -  Planned</t>
  </si>
  <si>
    <t>LV Transformer SP7430-B CPB6 -  Planned</t>
  </si>
  <si>
    <t>LV Transformer SP9748-B JBB16A -  Planned</t>
  </si>
  <si>
    <t>LV Transformer SP1713-F MGP13A -  Planned</t>
  </si>
  <si>
    <t>LV Transformer SP2071-G NDH5A -  Planned</t>
  </si>
  <si>
    <t>LV Transformer SP855-K MRK9 -  Planned</t>
  </si>
  <si>
    <t>LV Transformer SP5394-E BLBNFM6 -  Planned</t>
  </si>
  <si>
    <t>LV Transformer SP427506 FDS1 -  Planned</t>
  </si>
  <si>
    <t>LV Transformer SP12646-C WMR3 -  Planned</t>
  </si>
  <si>
    <t>LV Transformer SP7128-F CBW7 -  Planned</t>
  </si>
  <si>
    <t>LV Transformer SP1613-E PPE13A -  Planned</t>
  </si>
  <si>
    <t>LV Transformer SP17769-B CRM13A -  Planned</t>
  </si>
  <si>
    <t>LV Transformer SP9280-E CBW13 -  Planned</t>
  </si>
  <si>
    <t>LV Transformer SP3018-C TGW3 -  Planned</t>
  </si>
  <si>
    <t>Feeder MCN3, MCN4 -  Planned</t>
  </si>
  <si>
    <t>LV Transformer SP1867-M KMR19A -  Planned</t>
  </si>
  <si>
    <t>LV Transformer SP1597-M MLT2B -  Planned</t>
  </si>
  <si>
    <t>LV Transformer SP6571-A KWA2A -  Planned</t>
  </si>
  <si>
    <t>LV Transformer SP5735-C BHD35A -  Planned</t>
  </si>
  <si>
    <t>LV Transformer SP472468 CCY13A -  Planned</t>
  </si>
  <si>
    <t>LV Transformer SP744226 MTB15A -  Planned</t>
  </si>
  <si>
    <t>LV Transformer SP5737-D CRB25A -  Planned</t>
  </si>
  <si>
    <t>LV Transformer SP1435-H SPO51A -  Planned</t>
  </si>
  <si>
    <t>LV Transformer SP5891-F SGT7 -  Planned</t>
  </si>
  <si>
    <t>LV Transformer SP6129-F CBW12 -  Planned</t>
  </si>
  <si>
    <t>LV Transformer SP2869-J MTG3A -  Planned</t>
  </si>
  <si>
    <t>LV Transformer SP8560-B NIP5A -  Planned</t>
  </si>
  <si>
    <t>LV Transformer SP4129-C BNH1B -  Planned</t>
  </si>
  <si>
    <t>LV Transformer SP4942-C NIP1A -  Planned</t>
  </si>
  <si>
    <t>LV Transformer SP4785-D JBB16A -  Planned</t>
  </si>
  <si>
    <t>LV Transformer SP5766-F CRB25A -  Planned</t>
  </si>
  <si>
    <t>LV Transformer SP6052-C JBB12B -  Planned</t>
  </si>
  <si>
    <t>LV Transformer SP3192-B BMT2 -  Planned</t>
  </si>
  <si>
    <t>LV Transformer SP6755-C TWT12A -  Planned</t>
  </si>
  <si>
    <t>LV Transformer SP396-C GYN6A -  Planned</t>
  </si>
  <si>
    <t>LV Transformer SP5133-A MLB6A -  Planned</t>
  </si>
  <si>
    <t>LV Transformer SP6247-D RBA43A -  Planned</t>
  </si>
  <si>
    <t>LV Transformer SP4419-B CMD11A -  Planned</t>
  </si>
  <si>
    <t>MLB11A</t>
  </si>
  <si>
    <t>LV Transformer SC337-A MLB3A -  Planned</t>
  </si>
  <si>
    <t>LV Transformer SP352-J SPO60A -  Planned</t>
  </si>
  <si>
    <t>LV Transformer SP6431-D SPO47A -  Planned</t>
  </si>
  <si>
    <t>LV Transformer SP5991-F SGT7 -  Planned</t>
  </si>
  <si>
    <t>LV Transformer SP8293-B HDN1 -  Planned</t>
  </si>
  <si>
    <t>BRD14B</t>
  </si>
  <si>
    <t>LV Transformer SC1050350 BRD14B -  Planned</t>
  </si>
  <si>
    <t>LV Transformer SP4205-D CPK9 -  Planned</t>
  </si>
  <si>
    <t>LV Transformer SC585828 CPK11 -  Planned</t>
  </si>
  <si>
    <t>LV Transformer SP4402-A NBR4 -  Planned</t>
  </si>
  <si>
    <t>LV Transformer SP5061-M NMK7 -  Planned</t>
  </si>
  <si>
    <t>LV Transformer SP4519-B KWA2A -  Planned</t>
  </si>
  <si>
    <t>LV Transformer SP3718-I HMT9A -  Planned</t>
  </si>
  <si>
    <t>LV Transformer SP732165 EMD3 -  Planned</t>
  </si>
  <si>
    <t>LV Transformer SP2338-D KWH2 -  Planned</t>
  </si>
  <si>
    <t>LV Transformer SP6404-C WED21A -  Planned</t>
  </si>
  <si>
    <t>LV Transformer SC1444998 CPB2 -  Planned</t>
  </si>
  <si>
    <t>LV Transformer SP2654-F CNB26A -  Planned</t>
  </si>
  <si>
    <t>LV Transformer SG2964-M TWG13B -  Planned</t>
  </si>
  <si>
    <t>LV Transformer SP3886-C RWD2 -  Planned</t>
  </si>
  <si>
    <t>LV Transformer SP6637-H KMR25A -  Planned</t>
  </si>
  <si>
    <t>LV Transformer SP4963-C RWD1 -  Planned</t>
  </si>
  <si>
    <t>GYN1B</t>
  </si>
  <si>
    <t>LV Transformer SC449011 GYN1B -  Planned</t>
  </si>
  <si>
    <t>LV Transformer SP4729-G WMR3 -  Planned</t>
  </si>
  <si>
    <t>LV Transformer SP3941-B GYN7A -  Planned</t>
  </si>
  <si>
    <t>LV Transformer SP4793-B KWH2 -  Planned</t>
  </si>
  <si>
    <t>LV Transformer SP3228-C EMD3 -  Planned</t>
  </si>
  <si>
    <t>LV Transformer SP11453-D ACR5 -  Planned</t>
  </si>
  <si>
    <t>Feeder CBW13 -  Planned</t>
  </si>
  <si>
    <t>LV Transformer SG752675 MTG4B -  Planned</t>
  </si>
  <si>
    <t>LV Transformer SP3626-D MBG4 -  Planned</t>
  </si>
  <si>
    <t>LV Transformer SP802367 ENG7 -  Planned</t>
  </si>
  <si>
    <t>LV Transformer SP2166-C NVL12A -  Planned</t>
  </si>
  <si>
    <t>LV Transformer SP6362-F CCY13A -  Planned</t>
  </si>
  <si>
    <t>LV Transformer SC753573 GVN15A -  Planned</t>
  </si>
  <si>
    <t>LV Transformer SP2953-D WRG2A -  Planned</t>
  </si>
  <si>
    <t>LV Transformer SP15189-E SPE12 -  Planned</t>
  </si>
  <si>
    <t>LV Transformer SP3644-C BNH1B -  Planned</t>
  </si>
  <si>
    <t>LV Transformer SP5436-C PPE13A -  Planned</t>
  </si>
  <si>
    <t>LV Transformer SP5360-A WMD8B -  Planned</t>
  </si>
  <si>
    <t>Feeder WFD3A -  Planned</t>
  </si>
  <si>
    <t>LV Transformer SP12529-C WFD2B -  Planned</t>
  </si>
  <si>
    <t>LV Transformer SP16260-D BDT1 -  Planned</t>
  </si>
  <si>
    <t>LV Transformer SP1943-G IPL3 -  Planned</t>
  </si>
  <si>
    <t>LV Transformer SP103-B LLY1 -  Planned</t>
  </si>
  <si>
    <t>LV Transformer SP9311-B GYM7A -  Planned</t>
  </si>
  <si>
    <t>LV Transformer SC384-D CLM6 -  Planned</t>
  </si>
  <si>
    <t>LV Transformer SP6184-F SMF1B -  Planned</t>
  </si>
  <si>
    <t>LV Transformer SG2572-N NSD8A -  Planned</t>
  </si>
  <si>
    <t>LV Transformer SP4561-C MLY3 -  Planned</t>
  </si>
  <si>
    <t>LV Transformer SP1825-D PGN1B -  Planned</t>
  </si>
  <si>
    <t>LV Transformer SC22931-F CRB15A -  Planned</t>
  </si>
  <si>
    <t>LV Transformer SP2609-F DRD13A -  Planned</t>
  </si>
  <si>
    <t>LV Transformer SP2658-C THL1 -  Planned</t>
  </si>
  <si>
    <t>LV Transformer SP3039-C THL3 -  Planned</t>
  </si>
  <si>
    <t>LV Transformer SP1853-B CPD1 -  Planned</t>
  </si>
  <si>
    <t>FIS13A</t>
  </si>
  <si>
    <t>Feeder FIS13A -  Planned</t>
  </si>
  <si>
    <t>LV Transformer SP1711-D GYN6A -  Planned</t>
  </si>
  <si>
    <t>LV Transformer SP4396-D MCN1 -  Planned</t>
  </si>
  <si>
    <t>LV Transformer SP6540-D GYM7A -  Planned</t>
  </si>
  <si>
    <t>LV Transformer SP13596-C WFD1B -  Planned</t>
  </si>
  <si>
    <t>Feeder BTN6 -  Planned</t>
  </si>
  <si>
    <t>LV Transformer SP16016-D GBG2A -  Planned</t>
  </si>
  <si>
    <t>LV Transformer SP4701-B TGW3 -  Planned</t>
  </si>
  <si>
    <t>Feeder GTN12A -  Planned</t>
  </si>
  <si>
    <t>LV Transformer SG798487 DRA8 -  Planned</t>
  </si>
  <si>
    <t>PKW7A</t>
  </si>
  <si>
    <t>LV Transformer SC811675 PKW7A -  Planned</t>
  </si>
  <si>
    <t>LV Transformer SP4580-G MGP1 -  Planned</t>
  </si>
  <si>
    <t>LV Transformer SP5805-F BHD35A -  Planned</t>
  </si>
  <si>
    <t>LV Transformer SC6190-E SGT7 -  Planned</t>
  </si>
  <si>
    <t>LV Transformer SC787379 MFD8A -  Planned</t>
  </si>
  <si>
    <t>LV Transformer SP744331 NMC15A -  Planned</t>
  </si>
  <si>
    <t>LV Transformer SP7937-A BLH13B -  Planned</t>
  </si>
  <si>
    <t>LV Transformer SP4734-A THL1 -  Planned</t>
  </si>
  <si>
    <t>LV Transformer SP2055-D THL3 -  Planned</t>
  </si>
  <si>
    <t>LV Transformer SP4700-A TGW3 -  Planned</t>
  </si>
  <si>
    <t>LV Transformer SP3589-B CVL7A -  Planned</t>
  </si>
  <si>
    <t>LV Transformer SP2588-M AGE10 -  Planned</t>
  </si>
  <si>
    <t>LV Transformer SP4194-K AHL9A -  Planned</t>
  </si>
  <si>
    <t>LV Transformer SC4300-N AHL6A -  Planned</t>
  </si>
  <si>
    <t>LV Transformer SP10071-A MLY1 -  Planned</t>
  </si>
  <si>
    <t>LV Transformer SP5315-E IPL1 -  Planned</t>
  </si>
  <si>
    <t>LV Transformer SP4800-E PPE5A -  Planned</t>
  </si>
  <si>
    <t>LV Transformer SP17403-E CRBTHP26 -  Planned</t>
  </si>
  <si>
    <t>LV Transformer SC808031-A MRE3 -  Planned</t>
  </si>
  <si>
    <t>LV Transformer SP53863-D WED16A -  Planned</t>
  </si>
  <si>
    <t>LV Transformer SP25912-F SBK11 -  Planned</t>
  </si>
  <si>
    <t>LV Transformer SP1521-F BNH1B -  Planned</t>
  </si>
  <si>
    <t>LV Transformer SP5203-A KWA10A -  Planned</t>
  </si>
  <si>
    <t>LV Transformer SP202892 KWA10A -  Planned</t>
  </si>
  <si>
    <t>LV Transformer SP1839-L MDH4A -  Planned</t>
  </si>
  <si>
    <t>LV Transformer SP3913-D BNH1B -  Planned</t>
  </si>
  <si>
    <t>LV Transformer SP11532-D BGY5A -  Planned</t>
  </si>
  <si>
    <t>LV Transformer SP9899-A YDA3A -  Planned</t>
  </si>
  <si>
    <t>LV Transformer SP6288-B BMT1 -  Planned</t>
  </si>
  <si>
    <t>LV Transformer SP5082-A TRP1 -  Planned</t>
  </si>
  <si>
    <t>LV Transformer SP5540-C JBB12B -  Planned</t>
  </si>
  <si>
    <t>LV Transformer SP2801-C TGW3 -  Planned</t>
  </si>
  <si>
    <t>LV Transformer SP2903-C AMR2 -  Planned</t>
  </si>
  <si>
    <t>LV Transformer SP16661-E OXL5A -  Planned</t>
  </si>
  <si>
    <t>LV Transformer SP10106-F MGP12A -  Planned</t>
  </si>
  <si>
    <t>LV Transformer SP38163-B SPO51A -  Planned</t>
  </si>
  <si>
    <t>LV Transformer SP1921-J MRE3 -  Planned</t>
  </si>
  <si>
    <t>LV Transformer SP2016-K CMV8 -  Planned</t>
  </si>
  <si>
    <t>LV Transformer SP9087-F NGI1B -  Planned</t>
  </si>
  <si>
    <t>LV Transformer SP4797-D STT3A -  Planned</t>
  </si>
  <si>
    <t>LV Transformer SP53609-C CRB24B -  Planned</t>
  </si>
  <si>
    <t>LV Transformer SP2779-K GAP8A -  Planned</t>
  </si>
  <si>
    <t>LV Transformer SP18034-G TWG19 -  Planned</t>
  </si>
  <si>
    <t>LV Transformer SP4243-C GYM2A -  Planned</t>
  </si>
  <si>
    <t>LV Transformer SP5495-B AMR3 -  Planned</t>
  </si>
  <si>
    <t>LV Transformer SC761206 NVL5 -  Planned</t>
  </si>
  <si>
    <t>LV Transformer SC563880 HWL2A -  Planned</t>
  </si>
  <si>
    <t>LV Transformer SC788594 PPE13A -  Planned</t>
  </si>
  <si>
    <t>LV Transformer SP1686-H GBG27 -  Planned</t>
  </si>
  <si>
    <t>LV Transformer SP16595-E KCY1 -  Planned</t>
  </si>
  <si>
    <t>AFD1A</t>
  </si>
  <si>
    <t>LV Transformer SC5759-G AFD1A -  Planned</t>
  </si>
  <si>
    <t>LV Transformer SP3960-E BBSRDL8 -  Planned</t>
  </si>
  <si>
    <t>LV Transformer SG202-J NRA1A -  Planned</t>
  </si>
  <si>
    <t>LV Transformer SG970-I ACFQBI5 -  Planned</t>
  </si>
  <si>
    <t>LV Transformer SP5097-H BHD35A -  Planned</t>
  </si>
  <si>
    <t>LV Transformer SP5072-D IPL3 -  Planned</t>
  </si>
  <si>
    <t>LV Transformer SP1463-N NMK5 -  Planned</t>
  </si>
  <si>
    <t>LV Transformer SC759000 TWT5B -  Planned</t>
  </si>
  <si>
    <t>LV Transformer SP302238 TWT3A -  Planned</t>
  </si>
  <si>
    <t>LV Transformer SC85-A AHD15A -  Planned</t>
  </si>
  <si>
    <t>LV Transformer SP4386-A NBR6 -  Planned</t>
  </si>
  <si>
    <t>Feeder CRY3A -  Planned</t>
  </si>
  <si>
    <t>LV Transformer SP7725-A MLY1 -  Planned</t>
  </si>
  <si>
    <t>LV Transformer SP958-G LDR3 -  Planned</t>
  </si>
  <si>
    <t>LV Transformer SC22908-B BHD31A -  Planned</t>
  </si>
  <si>
    <t>LV Transformer SC1400942 YTA2A -  Planned</t>
  </si>
  <si>
    <t>LV Transformer SP5578-B GYGGYS6 -  Planned</t>
  </si>
  <si>
    <t>LV Transformer SP5927-F WNM2A -  Planned</t>
  </si>
  <si>
    <t>LV Transformer SP4410-D BKD2B -  Planned</t>
  </si>
  <si>
    <t>LV Transformer SC4570-J RCN2A -  Planned</t>
  </si>
  <si>
    <t>MRE2</t>
  </si>
  <si>
    <t>LV Transformer SC2747-J MRE2 -  Planned</t>
  </si>
  <si>
    <t>LV Transformer SP4608-B GTN12A -  Planned</t>
  </si>
  <si>
    <t>LV Transformer SC244369  -  Planned</t>
  </si>
  <si>
    <t>Feeder SPO31A, SPO51A -  Planned</t>
  </si>
  <si>
    <t>LV Transformer SP5211-G NRG16A -  Planned</t>
  </si>
  <si>
    <t>LV Transformer SP7662-B GYS3A -  Planned</t>
  </si>
  <si>
    <t>LV Transformer SP10554-F DRA6 -  Planned</t>
  </si>
  <si>
    <t>LV Transformer SP3196-L GAP8A -  Planned</t>
  </si>
  <si>
    <t>LV Transformer SC22921-C BHD31A -  Planned</t>
  </si>
  <si>
    <t>LV Transformer SP3797-E SPD11A -  Planned</t>
  </si>
  <si>
    <t>LV Transformer SP5265-H ALY9 -  Planned</t>
  </si>
  <si>
    <t>LV Transformer SP26255-D CPR7 -  Planned</t>
  </si>
  <si>
    <t>LV Transformer SP11233-E HDA10A -  Planned</t>
  </si>
  <si>
    <t>LV Transformer SP3503-D RWD2 -  Planned</t>
  </si>
  <si>
    <t>TVCT1</t>
  </si>
  <si>
    <t>LV Transformer SSTVC TVCT4 -  Planned</t>
  </si>
  <si>
    <t>LV Transformer SP202341 LBH1B -  Planned</t>
  </si>
  <si>
    <t>LV Transformer SC2451-B KWA2A -  Planned</t>
  </si>
  <si>
    <t>LV Transformer SP3017-C THL3 -  Planned</t>
  </si>
  <si>
    <t>LV Transformer SP6448-F RBA43A -  Planned</t>
  </si>
  <si>
    <t>LV Transformer SP446-P MGL2A -  Planned</t>
  </si>
  <si>
    <t>LV Transformer SP1972-C CPD2A -  Planned</t>
  </si>
  <si>
    <t>LV Transformer SP3-H GYM9B -  Planned</t>
  </si>
  <si>
    <t>LV Transformer SC736389  -  Planned</t>
  </si>
  <si>
    <t>LV Transformer SC714533 AGE3 -  Planned</t>
  </si>
  <si>
    <t>LV Transformer SP4703-H GAP8A -  Planned</t>
  </si>
  <si>
    <t>LV Transformer SP18309-A BMT3 -  Planned</t>
  </si>
  <si>
    <t>CLD8</t>
  </si>
  <si>
    <t>LV Transformer SP1665-B CLD8 -  Planned</t>
  </si>
  <si>
    <t>LV Transformer SC1444-I MMC20A -  Planned</t>
  </si>
  <si>
    <t>LV Transformer SP2929-E UPC2 -  Planned</t>
  </si>
  <si>
    <t>LV Transformer SP120497 CRB25A -  Planned</t>
  </si>
  <si>
    <t>LV Transformer SP3430-H MRE8 -  Planned</t>
  </si>
  <si>
    <t>LV Transformer SP4099-H KCY1 -  Planned</t>
  </si>
  <si>
    <t>LV Transformer SP2764-J ARG5A -  Planned</t>
  </si>
  <si>
    <t>LV Transformer SP2087-I SBY4 -  Planned</t>
  </si>
  <si>
    <t>LV Transformer SP4073-C BLH12B -  Planned</t>
  </si>
  <si>
    <t>LV Transformer SP46915-B IPS5B -  Planned</t>
  </si>
  <si>
    <t>LV Transformer SC127-G RST2A -  Planned</t>
  </si>
  <si>
    <t>LV Transformer SG808004 BPN2A -  Planned</t>
  </si>
  <si>
    <t>LV Transformer SC1327-E BLH10A -  Planned</t>
  </si>
  <si>
    <t>LV Transformer SP16661-E  -  Planned</t>
  </si>
  <si>
    <t>Feeder SPE20A -  Planned</t>
  </si>
  <si>
    <t>LV Transformer SP1771-O NMK18 -  Planned</t>
  </si>
  <si>
    <t>LV Transformer SC6400-D GBG1A -  Planned</t>
  </si>
  <si>
    <t>LV Transformer SP2086-I CFD1A -  Planned</t>
  </si>
  <si>
    <t>Feeder RBA43A, RBA37A -  Planned</t>
  </si>
  <si>
    <t>LV Transformer SG845-L CFD1A -  Planned</t>
  </si>
  <si>
    <t>LV Transformer SG7160-G BDL1 -  Planned</t>
  </si>
  <si>
    <t>LV Transformer SP2636-E GBN4 -  Planned</t>
  </si>
  <si>
    <t>LV Transformer SP5147-B MLY3 -  Planned</t>
  </si>
  <si>
    <t>LV Transformer SP7856-B LGV2B -  Planned</t>
  </si>
  <si>
    <t>LV Transformer SC266-C LHM3 -  Planned</t>
  </si>
  <si>
    <t>LV Transformer SP1523-H RWD2 -  Planned</t>
  </si>
  <si>
    <t>Feeder KBR1A -  Planned</t>
  </si>
  <si>
    <t>LV Transformer SP3313-J SMF1B -  Planned</t>
  </si>
  <si>
    <t>LV Transformer SP11800-G UPC1 -  Planned</t>
  </si>
  <si>
    <t>LV Transformer SP1634-C LLY1 -  Planned</t>
  </si>
  <si>
    <t>LV Transformer SP3909-B BMT1 -  Planned</t>
  </si>
  <si>
    <t>LV Transformer SP4506-F MGP13A -  Planned</t>
  </si>
  <si>
    <t>LV Transformer SP26943-F AGE10 -  Planned</t>
  </si>
  <si>
    <t>LV Transformer SC772751-A AGE10 -  Planned</t>
  </si>
  <si>
    <t>LV Transformer SP12494-F OXL11A -  Planned</t>
  </si>
  <si>
    <t>LV Transformer SC1370758 BMT3 -  Planned</t>
  </si>
  <si>
    <t>LV Transformer SP48392-A TCB1 -  Planned</t>
  </si>
  <si>
    <t>LV Transformer SC103-J BRD2A -  Planned</t>
  </si>
  <si>
    <t>LV Transformer SP484292 DBY6 -  Planned</t>
  </si>
  <si>
    <t>LV Transformer SP10719-C DRD13A -  Planned</t>
  </si>
  <si>
    <t>LV Transformer SP5170-G SGT5 -  Planned</t>
  </si>
  <si>
    <t>LV Transformer SP713-K SBK11 -  Planned</t>
  </si>
  <si>
    <t>LV Transformer SC1457814 RPN3A -  Planned</t>
  </si>
  <si>
    <t>LV Transformer SP1252-C WHO2 -  Planned</t>
  </si>
  <si>
    <t>LV Transformer SP11735-A PRG2B -  Planned</t>
  </si>
  <si>
    <t>Feeder SPO49B, SPD7B -  Planned</t>
  </si>
  <si>
    <t>SPO49B</t>
  </si>
  <si>
    <t>LV Transformer SP5010-B HDN1 -  Planned</t>
  </si>
  <si>
    <t>LV Transformer SP8888-A TGW3 -  Planned</t>
  </si>
  <si>
    <t>LV Transformer SP8606-B KBR2A -  Planned</t>
  </si>
  <si>
    <t>LV Transformer SP3959-B MLY4 -  Planned</t>
  </si>
  <si>
    <t>LV Transformer SP5171-B MLY1 -  Planned</t>
  </si>
  <si>
    <t>LV Transformer SC531869-A KRN10 -  Planned</t>
  </si>
  <si>
    <t>LV Transformer SC4984-K AHL6A -  Planned</t>
  </si>
  <si>
    <t>LV Transformer SP2070-J KMR28A -  Planned</t>
  </si>
  <si>
    <t>LV Transformer SC1426000 KWH1 -  Planned</t>
  </si>
  <si>
    <t>LV Transformer SP5152-H HIS12A -  Planned</t>
  </si>
  <si>
    <t>LV Transformer SP4586-H MAI5 -  Planned</t>
  </si>
  <si>
    <t>LV Transformer SP4625-D RBARHP14 -  Planned</t>
  </si>
  <si>
    <t>LV Transformer SP807686 WNM2A -  Planned</t>
  </si>
  <si>
    <t>LV Transformer SP11497-G AHL4A -  Planned</t>
  </si>
  <si>
    <t>LV Transformer SP39152-D SGT5 -  Planned</t>
  </si>
  <si>
    <t>LV Transformer SP2190-I SGT5 -  Planned</t>
  </si>
  <si>
    <t>LV Transformer SP1208-Q MTG15A -  Planned</t>
  </si>
  <si>
    <t>LV Transformer SP5414-D BKD2B -  Planned</t>
  </si>
  <si>
    <t>LV Transformer SP2289-D HDN1 -  Planned</t>
  </si>
  <si>
    <t>LV Transformer SP1342-C CPD1 -  Planned</t>
  </si>
  <si>
    <t>LV Transformer SP4766-B TGW1 -  Planned</t>
  </si>
  <si>
    <t>NRA3B</t>
  </si>
  <si>
    <t>LV Transformer SP17337-D NRA3B -  Planned</t>
  </si>
  <si>
    <t>LV Transformer SP3738-B WHO1 -  Planned</t>
  </si>
  <si>
    <t>LV Transformer SP2997-C MLY3 -  Planned</t>
  </si>
  <si>
    <t>LV Transformer SP3511-B NBR1 -  Planned</t>
  </si>
  <si>
    <t>LV Transformer SP2088-C  -  Planned</t>
  </si>
  <si>
    <t>LV Transformer SC518087 TGP5B -  Planned</t>
  </si>
  <si>
    <t>LV Transformer SP3054-F DRD3A -  Planned</t>
  </si>
  <si>
    <t>LV Transformer SC1429938 NSW3A -  Planned</t>
  </si>
  <si>
    <t>LV Transformer SP3741-C DRD15B -  Planned</t>
  </si>
  <si>
    <t>LV Transformer SP473-L SBY8 -  Planned</t>
  </si>
  <si>
    <t>LV Transformer SP660-L AGE8 -  Planned</t>
  </si>
  <si>
    <t>LV Transformer SP3470-G BLB4A -  Planned</t>
  </si>
  <si>
    <t>LV Transformer SP85364-A KWA12A -  Planned</t>
  </si>
  <si>
    <t>LV Transformer SP51770-D WRD25B -  Planned</t>
  </si>
  <si>
    <t>LV Transformer SP2021-A NBR9 -  Planned</t>
  </si>
  <si>
    <t>LV Transformer SP26534-B LLY4 -  Planned</t>
  </si>
  <si>
    <t>LV Transformer SP4842-B GYM8B -  Planned</t>
  </si>
  <si>
    <t>LV Transformer SP2698-F BDB28A -  Planned</t>
  </si>
  <si>
    <t>LV Transformer SP588951 TCB3 -  Planned</t>
  </si>
  <si>
    <t>LV Transformer SP5388-A CLM9 -  Planned</t>
  </si>
  <si>
    <t>SPO3A</t>
  </si>
  <si>
    <t>LV Transformer SP6440-G SPO3A -  Planned</t>
  </si>
  <si>
    <t>LV Transformer SC7878-E ACR3A -  Planned</t>
  </si>
  <si>
    <t>LV Transformer SC484256 HTN7A -  Planned</t>
  </si>
  <si>
    <t>LV Transformer SP310-J NDH5A -  Planned</t>
  </si>
  <si>
    <t>LV Transformer SP2911-K AGE10 -  Planned</t>
  </si>
  <si>
    <t>LV Transformer SP3577-B RLB16A -  Planned</t>
  </si>
  <si>
    <t>LV Transformer SP12066-G SMF3A -  Planned</t>
  </si>
  <si>
    <t>Feeder JBB1B -  Planned</t>
  </si>
  <si>
    <t>LV Transformer SC522784-A WSE5A -  Planned</t>
  </si>
  <si>
    <t>LV Transformer SP1510-H MCW4 -  Planned</t>
  </si>
  <si>
    <t>LV Transformer SP417-A WMD8B -  Planned</t>
  </si>
  <si>
    <t>LV Transformer SP6446-C CRY2A -  Planned</t>
  </si>
  <si>
    <t>Feeder TRP1 -  Planned</t>
  </si>
  <si>
    <t>LV Transformer SC759276 MHL1B -  Planned</t>
  </si>
  <si>
    <t>LV Transformer SP11041-E DRA1A -  Planned</t>
  </si>
  <si>
    <t>LV Transformer SP867-L ENG2 -  Planned</t>
  </si>
  <si>
    <t>LV Transformer SP3050-A NBR9 -  Planned</t>
  </si>
  <si>
    <t>LV Transformer SP6285-A NVL9 -  Planned</t>
  </si>
  <si>
    <t>LV Transformer SP7774-A MLY3 -  Planned</t>
  </si>
  <si>
    <t>LV Transformer SP6376-E CCY13A -  Planned</t>
  </si>
  <si>
    <t>LV Transformer SP3885-E SPO51A -  Planned</t>
  </si>
  <si>
    <t>LV Transformer SP9506-A MLY4 -  Planned</t>
  </si>
  <si>
    <t>LV Transformer SP2018-L MTG12B -  Planned</t>
  </si>
  <si>
    <t>LV Transformer SP3612-B VPT16A -  Planned</t>
  </si>
  <si>
    <t>LV Transformer SP495153 SBY8 -  Planned</t>
  </si>
  <si>
    <t>LV Transformer SP1833586 BNH2B -  Planned</t>
  </si>
  <si>
    <t>LV Transformer SP39663-B CNA7A -  Planned</t>
  </si>
  <si>
    <t>LV Transformer SC2781-J EMP2A -  Planned</t>
  </si>
  <si>
    <t>LV Transformer SP794561 MTG8A -  Planned</t>
  </si>
  <si>
    <t>WRD19A</t>
  </si>
  <si>
    <t>LV Transformer SC6120-H WRD19A -  Planned</t>
  </si>
  <si>
    <t>LV Transformer SP1493-N GCLSBY7 -  Planned</t>
  </si>
  <si>
    <t>LV Transformer SP4935-D CBW11 -  Planned</t>
  </si>
  <si>
    <t>Feeder ARG4 -  Planned</t>
  </si>
  <si>
    <t>LV Transformer SP1386227 CRB22A -  Planned</t>
  </si>
  <si>
    <t>LV Transformer SC744776 NDH12 -  Planned</t>
  </si>
  <si>
    <t>LV Transformer SP484301 MDH8B -  Planned</t>
  </si>
  <si>
    <t>LV Transformer SP799732 NDH7 -  Planned</t>
  </si>
  <si>
    <t>NGE2B</t>
  </si>
  <si>
    <t>LV Transformer SC484720 NGE2B -  Planned</t>
  </si>
  <si>
    <t>LV Transformer SC6273-I ARG4 -  Planned</t>
  </si>
  <si>
    <t>LV Transformer SP5171-E MCW11 -  Planned</t>
  </si>
  <si>
    <t>LV Transformer SP9558-A MLY1 -  Planned</t>
  </si>
  <si>
    <t>LV Transformer SP9615-C WFD2B -  Planned</t>
  </si>
  <si>
    <t>LV Transformer SP2804-G HIS12A -  Planned</t>
  </si>
  <si>
    <t>LV Transformer SC589048 RBA35A -  Planned</t>
  </si>
  <si>
    <t>LV Transformer SC2726-G BRD13A -  Planned</t>
  </si>
  <si>
    <t>LV Transformer SC4832-J MRE1 -  Planned</t>
  </si>
  <si>
    <t>LV Transformer SC732203 MRE2 -  Planned</t>
  </si>
  <si>
    <t>LV Transformer SP3955-H HTN3B -  Planned</t>
  </si>
  <si>
    <t>LV Transformer SP8549-D NDH1 -  Planned</t>
  </si>
  <si>
    <t>LV Transformer SP912-K ARG5A -  Planned</t>
  </si>
  <si>
    <t>LV Transformer SP3666-D RPN8 -  Planned</t>
  </si>
  <si>
    <t>Feeder RBA43A -  Planned</t>
  </si>
  <si>
    <t>LV Transformer SP4917-F WFD1B -  Planned</t>
  </si>
  <si>
    <t>Feeder RWD2, MBG1, MBG2 -  Planned</t>
  </si>
  <si>
    <t>LV Transformer SC5881-I RCN10A -  Planned</t>
  </si>
  <si>
    <t>LV Transformer SP2326-I AGE10 -  Planned</t>
  </si>
  <si>
    <t>LV Transformer SP205084 MLY1 -  Planned</t>
  </si>
  <si>
    <t>LV Transformer SP204684 MLY4 -  Planned</t>
  </si>
  <si>
    <t>BHD2A</t>
  </si>
  <si>
    <t>LV Transformer SP3348-F MDR24A -  Planned</t>
  </si>
  <si>
    <t>LV Transformer SP3822-F CRB25A -  Planned</t>
  </si>
  <si>
    <t>LV Transformer SC789953 AHL8A -  Planned</t>
  </si>
  <si>
    <t>LV Transformer SP1928-G DRD3A -  Planned</t>
  </si>
  <si>
    <t>LV Transformer SP3664-B RLB15A -  Planned</t>
  </si>
  <si>
    <t>LV Transformer SP3638-J NSW28 -  Planned</t>
  </si>
  <si>
    <t>LV Transformer SP4113-D RLB11B -  Planned</t>
  </si>
  <si>
    <t>LV Transformer SP3436-D HPK5A -  Planned</t>
  </si>
  <si>
    <t>LV Transformer SC512763 NMC2A -  Planned</t>
  </si>
  <si>
    <t>LV Transformer SP1834773 CPD1 -  Planned</t>
  </si>
  <si>
    <t>LV Transformer SP6664-B MLY3 -  Planned</t>
  </si>
  <si>
    <t>LV Transformer SP16447-A CLD11 -  Planned</t>
  </si>
  <si>
    <t>LV Transformer SP6647-B MLY3 -  Planned</t>
  </si>
  <si>
    <t>LV Transformer SP2432-J SHW10A -  Planned</t>
  </si>
  <si>
    <t>LV Transformer SP2244-L KMR19A -  Planned</t>
  </si>
  <si>
    <t>LV Transformer SP10315-A WMD8B -  Planned</t>
  </si>
  <si>
    <t>LV Transformer SC568855 BHD46A -  Planned</t>
  </si>
  <si>
    <t>LV Transformer SC656903 BHD31A -  Planned</t>
  </si>
  <si>
    <t>LV Transformer SP2088-J WNM2A -  Planned</t>
  </si>
  <si>
    <t>LV Transformer SC5821-H LTA3 -  Planned</t>
  </si>
  <si>
    <t>LV Transformer SP723-M MRE2 -  Planned</t>
  </si>
  <si>
    <t>LV Transformer SP4122-H HTN24B -  Planned</t>
  </si>
  <si>
    <t>LV Transformer SC1419247 TSN15A -  Planned</t>
  </si>
  <si>
    <t>LV Transformer SP1553-M ARG9A -  Planned</t>
  </si>
  <si>
    <t>LV Transformer SP115-Q HPK5A -  Planned</t>
  </si>
  <si>
    <t>LV Transformer SP2788-G KCY1 -  Planned</t>
  </si>
  <si>
    <t>LV Transformer SP11033-D ABY2A -  Planned</t>
  </si>
  <si>
    <t>LV Transformer SP970-A LLY1 -  Planned</t>
  </si>
  <si>
    <t>LV Transformer SP2824-B LLY1 -  Planned</t>
  </si>
  <si>
    <t>LV Transformer SP1377564 THL1 -  Planned</t>
  </si>
  <si>
    <t>LV Transformer SC1442949 BHL3A -  Planned</t>
  </si>
  <si>
    <t>LV Transformer SP7616-F TRG2A -  Planned</t>
  </si>
  <si>
    <t>LV Transformer SC1440435  -  Planned</t>
  </si>
  <si>
    <t>LV Transformer SP2484-G CRBTHP14 -  Planned</t>
  </si>
  <si>
    <t>LV Transformer SC1401284  -  Planned</t>
  </si>
  <si>
    <t>LV Transformer SP3086-F DRD13A -  Planned</t>
  </si>
  <si>
    <t>LV Transformer SP4120-H DRD13A -  Planned</t>
  </si>
  <si>
    <t>LV Transformer SP2567-K KRN2 -  Planned</t>
  </si>
  <si>
    <t>LV Transformer SP20425-D HDA3A -  Planned</t>
  </si>
  <si>
    <t>LV Transformer SP2161-I CSE9 -  Planned</t>
  </si>
  <si>
    <t>LV Transformer SP5396-F BLB4A -  Planned</t>
  </si>
  <si>
    <t>LV Transformer SP10824-B CVL17A -  Planned</t>
  </si>
  <si>
    <t>LV Transformer SP2339-D LLY3 -  Planned</t>
  </si>
  <si>
    <t>LV Transformer SP11050-C VPT12A -  Planned</t>
  </si>
  <si>
    <t>LV Transformer SP11758-A LLY3 -  Planned</t>
  </si>
  <si>
    <t>LV Transformer SC1379758 HWD2B -  Planned</t>
  </si>
  <si>
    <t>LV Transformer SP1495218 CMY4 -  Planned</t>
  </si>
  <si>
    <t>LV Transformer SG5023-J MDH3A -  Planned</t>
  </si>
  <si>
    <t>Feeder UPC2 -  Planned</t>
  </si>
  <si>
    <t>LV Transformer SP755153 SHW10A -  Planned</t>
  </si>
  <si>
    <t>SHW6</t>
  </si>
  <si>
    <t>LV Transformer SC1734706 NSD2B -  Planned</t>
  </si>
  <si>
    <t>LV Transformer SP1888-K SFD9 -  Planned</t>
  </si>
  <si>
    <t>LV Transformer SP2406-J AHL15B -  Planned</t>
  </si>
  <si>
    <t>LV Transformer SP34098-E AGE8 -  Planned</t>
  </si>
  <si>
    <t>LV Transformer SC560539-B BHD31A -  Planned</t>
  </si>
  <si>
    <t>LV Transformer SP3553-F DRD13A -  Planned</t>
  </si>
  <si>
    <t>LV Transformer SC1835195 UMG2B -  Planned</t>
  </si>
  <si>
    <t>LV Transformer SC494965 QEN10 -  Planned</t>
  </si>
  <si>
    <t>LV Transformer SP2637-J MTG7A -  Planned</t>
  </si>
  <si>
    <t>PQSRGA85</t>
  </si>
  <si>
    <t>LV Transformer SG5031-J PQSRGA85 -  Planned</t>
  </si>
  <si>
    <t>LV Transformer SP1117-Q AGE9 -  Planned</t>
  </si>
  <si>
    <t>LV Transformer SP9388-A ESK5A -  Planned</t>
  </si>
  <si>
    <t>Feeder LDR3 -  Planned</t>
  </si>
  <si>
    <t>Feeder BDB32A -  Planned</t>
  </si>
  <si>
    <t>LV Transformer SC21504-B LLY4 -  Planned</t>
  </si>
  <si>
    <t>LV Transformer SP11442-E CBT8A -  Planned</t>
  </si>
  <si>
    <t>LV Transformer SP892-B NVL8B -  Planned</t>
  </si>
  <si>
    <t>LV Transformer SP10234-D MGP4 -  Planned</t>
  </si>
  <si>
    <t>LV Transformer SP2966-H BHL4A -  Planned</t>
  </si>
  <si>
    <t>LV Transformer SP867-B GBN2 -  Planned</t>
  </si>
  <si>
    <t>LV Transformer SP8957-A CRM16A -  Planned</t>
  </si>
  <si>
    <t>LV Transformer SP441-C  -  Planned</t>
  </si>
  <si>
    <t>LV Transformer SP5459-C GYM2A -  Planned</t>
  </si>
  <si>
    <t>LV Transformer SC4743-J GLY6 -  Planned</t>
  </si>
  <si>
    <t>LV Transformer SP6437-G WNM2A -  Planned</t>
  </si>
  <si>
    <t>LV Transformer SC23107-F CFD1A -  Planned</t>
  </si>
  <si>
    <t>LV Transformer SP32988-C KRN2 -  Planned</t>
  </si>
  <si>
    <t>LV Transformer SP5074-G WFD2B -  Planned</t>
  </si>
  <si>
    <t>LV Transformer SP1963-G CBW11 -  Planned</t>
  </si>
  <si>
    <t>LV Transformer SP5748-D BHD35A -  Planned</t>
  </si>
  <si>
    <t>LV Transformer SC734313 WCL17A -  Planned</t>
  </si>
  <si>
    <t>LV Transformer SP3336-A YDA5A -  Planned</t>
  </si>
  <si>
    <t>LV Transformer SP763994 ENG2 -  Planned</t>
  </si>
  <si>
    <t>LV Transformer SP6279-E AGE7B -  Planned</t>
  </si>
  <si>
    <t>LV Transformer SC466210-B RBA34A -  Planned</t>
  </si>
  <si>
    <t>LV Transformer SP146-Q WRD20A -  Planned</t>
  </si>
  <si>
    <t>LV Transformer SP6539-F LGL15A -  Planned</t>
  </si>
  <si>
    <t>LV Transformer SP317-S MRK6 -  Planned</t>
  </si>
  <si>
    <t>LV Transformer SP12388-D NMC1B -  Planned</t>
  </si>
  <si>
    <t>LV Transformer SP404381 TBV2 -  Planned</t>
  </si>
  <si>
    <t>LV Transformer SP1500379 CCY7A -  Planned</t>
  </si>
  <si>
    <t>LV Transformer SP2628-L KRN12 -  Planned</t>
  </si>
  <si>
    <t>LV Transformer SP2824-I SHW10A -  Planned</t>
  </si>
  <si>
    <t>LV Transformer SP5182-A LBH3A -  Planned</t>
  </si>
  <si>
    <t>LV Transformer SP81083-B MGP1 -  Planned</t>
  </si>
  <si>
    <t>LV Transformer SP13731-D KLG7A -  Planned</t>
  </si>
  <si>
    <t>LV Transformer SP764155 MRE3 -  Planned</t>
  </si>
  <si>
    <t>LV Transformer SP18667-G CHL3 -  Planned</t>
  </si>
  <si>
    <t>LV Transformer SP1607-J MTG4B -  Planned</t>
  </si>
  <si>
    <t>LV Transformer SP2400-F RLB16A -  Planned</t>
  </si>
  <si>
    <t>LV Transformer SP2104-D CVL17A -  Planned</t>
  </si>
  <si>
    <t>LV Transformer SP16984-B MCW11 -  Planned</t>
  </si>
  <si>
    <t>LV Transformer SC2097024 WHO2 -  Planned</t>
  </si>
  <si>
    <t>LV Transformer SP10055-A LLY4 -  Planned</t>
  </si>
  <si>
    <t>LV Transformer SP16471-A MLY1 -  Planned</t>
  </si>
  <si>
    <t>AGE2</t>
  </si>
  <si>
    <t>LV Transformer SP1239-M AGE2 -  Planned</t>
  </si>
  <si>
    <t>LV Transformer SP10600-C GYM9B -  Planned</t>
  </si>
  <si>
    <t>LV Transformer SP1782-K HDA4A -  Planned</t>
  </si>
  <si>
    <t>LV Transformer SP4038-G KCY5 -  Planned</t>
  </si>
  <si>
    <t>LV Transformer SP1916-P LTA2 -  Planned</t>
  </si>
  <si>
    <t>LV Transformer SP5418-E MRE3 -  Planned</t>
  </si>
  <si>
    <t>LV Transformer SC6322-D AFD7 -  Planned</t>
  </si>
  <si>
    <t>LV Transformer SC1467834 AGT23A -  Planned</t>
  </si>
  <si>
    <t>LV Transformer SP1842-M SBK11 -  Planned</t>
  </si>
  <si>
    <t>PAST1</t>
  </si>
  <si>
    <t>LV Transformer SSPAS PAST1 -  Planned</t>
  </si>
  <si>
    <t>PAST2</t>
  </si>
  <si>
    <t>LV Transformer SP3671-D DRD13A -  Planned</t>
  </si>
  <si>
    <t>CLD3</t>
  </si>
  <si>
    <t>LV Transformer SC2345-A CLD3 -  Planned</t>
  </si>
  <si>
    <t>LV Transformer SC757207 HTL6A -  Planned</t>
  </si>
  <si>
    <t>LV Transformer SC6206-F SGT4 -  Planned</t>
  </si>
  <si>
    <t>LV Transformer SC2238-H MDH3A -  Planned</t>
  </si>
  <si>
    <t>LV Transformer SP3659-I WED16A -  Planned</t>
  </si>
  <si>
    <t>F1220</t>
  </si>
  <si>
    <t>Feeder F1220 -  Planned</t>
  </si>
  <si>
    <t>LV Transformer SP2961-L GLY2 -  Planned</t>
  </si>
  <si>
    <t>LV Transformer SP4504-D MGP4 -  Planned</t>
  </si>
  <si>
    <t>LV Transformer SP5162-A WMD13A -  Planned</t>
  </si>
  <si>
    <t>LV Transformer SP11682-B NVL8B -  Planned</t>
  </si>
  <si>
    <t>LV Transformer SP794-A PWC3 -  Planned</t>
  </si>
  <si>
    <t>LV Transformer SP5442-H AGE9 -  Planned</t>
  </si>
  <si>
    <t>LV Transformer SC788469 BRD13A -  Planned</t>
  </si>
  <si>
    <t>LV Transformer SP1839-F RLB13B -  Planned</t>
  </si>
  <si>
    <t>LV Transformer SP4092-D KBR1A -  Planned</t>
  </si>
  <si>
    <t>LV Transformer SP13869-E BLB8A -  Planned</t>
  </si>
  <si>
    <t>LV Transformer SP4308-G BDT1 -  Planned</t>
  </si>
  <si>
    <t>LV Transformer SP12942-B ABY2A -  Planned</t>
  </si>
  <si>
    <t>LV Transformer SP13623-A MSV2 -  Planned</t>
  </si>
  <si>
    <t>LV Transformer SP4433-D IPL1 -  Planned</t>
  </si>
  <si>
    <t>LV Transformer SP15833-B MGP1 -  Planned</t>
  </si>
  <si>
    <t>LV Transformer SP6781-D MLY3 -  Planned</t>
  </si>
  <si>
    <t>Feeder ABY5A -  Planned</t>
  </si>
  <si>
    <t>LV Transformer SC2059727 RBY12 -  Planned</t>
  </si>
  <si>
    <t>LV Transformer SP329-R AGE7B -  Planned</t>
  </si>
  <si>
    <t>LV Transformer SP246-Q SHW10A -  Planned</t>
  </si>
  <si>
    <t>LV Transformer SP4516-A LBH6A -  Planned</t>
  </si>
  <si>
    <t>LV Transformer SP1708-G MGP13A -  Planned</t>
  </si>
  <si>
    <t>LV Transformer SP3691-F SPO67B -  Planned</t>
  </si>
  <si>
    <t>LV Transformer SC1401799  -  Planned</t>
  </si>
  <si>
    <t>LV Transformer SP1769-H SPO67B -  Planned</t>
  </si>
  <si>
    <t>LV Transformer SC760629 SFD2A -  Planned</t>
  </si>
  <si>
    <t>LV Transformer SP748326 HDA4A -  Planned</t>
  </si>
  <si>
    <t>LV Transformer SP6155-D DRD13A -  Planned</t>
  </si>
  <si>
    <t>LV Transformer SC584517 MHL3A -  Planned</t>
  </si>
  <si>
    <t>LV Transformer SP808-H WFD2B -  Planned</t>
  </si>
  <si>
    <t>LV Transformer SC21075-C CBT13A -  Planned</t>
  </si>
  <si>
    <t>LV Transformer SP5025-F WFD2B -  Planned</t>
  </si>
  <si>
    <t>LV Transformer SP110-L WFD2B -  Planned</t>
  </si>
  <si>
    <t>LV Transformer SP5380-D MCN2 -  Planned</t>
  </si>
  <si>
    <t>LV Transformer SC3591-H WED6A -  Planned</t>
  </si>
  <si>
    <t>LV Transformer SC6466-J CMV14 -  Planned</t>
  </si>
  <si>
    <t>LV Transformer SG6285-D OXL8A -  Planned</t>
  </si>
  <si>
    <t>LV Transformer SC1368624 BLB2A -  Planned</t>
  </si>
  <si>
    <t>LV Transformer SP716-L CHL5 -  Planned</t>
  </si>
  <si>
    <t>LV Transformer SP3538-D BDB32A -  Planned</t>
  </si>
  <si>
    <t>LV Transformer SP2925-D RLB13B -  Planned</t>
  </si>
  <si>
    <t>LV Transformer SP2461-H LGL15A -  Planned</t>
  </si>
  <si>
    <t>LV Transformer SP4875-C RLB13B -  Planned</t>
  </si>
  <si>
    <t>LV Transformer SP8413-A MSV2 -  Planned</t>
  </si>
  <si>
    <t>LV Transformer SP3038-A MLY4 -  Planned</t>
  </si>
  <si>
    <t>LV Transformer SP758265 GGR1 -  Planned</t>
  </si>
  <si>
    <t>LV Transformer SP1550-E BNH1B -  Planned</t>
  </si>
  <si>
    <t>LV Transformer SP4575-A MLY3 -  Planned</t>
  </si>
  <si>
    <t>LV Transformer SC2061889 CCY26A -  Planned</t>
  </si>
  <si>
    <t>LV Transformer SP783372 ENG2 -  Planned</t>
  </si>
  <si>
    <t>LV Transformer SP6825-D GBN4 -  Planned</t>
  </si>
  <si>
    <t>LV Transformer SC568131 GVN13A -  Planned</t>
  </si>
  <si>
    <t>LV Transformer SP6405-B CCY26A -  Planned</t>
  </si>
  <si>
    <t>LV Transformer SP12065-D MGP12A -  Planned</t>
  </si>
  <si>
    <t>LV Transformer SP13303-B BDT1 -  Planned</t>
  </si>
  <si>
    <t>LV Transformer SP441482 ZMR5 -  Planned</t>
  </si>
  <si>
    <t>LV Transformer SC2296-D BRD13A -  Planned</t>
  </si>
  <si>
    <t>LV Transformer SC1160-E RBY9A -  Planned</t>
  </si>
  <si>
    <t>LV Transformer SP3997-F EMP23A -  Planned</t>
  </si>
  <si>
    <t>LV Transformer SP803247 LGL15A -  Planned</t>
  </si>
  <si>
    <t>LV Transformer SP7516-B GBN3 -  Planned</t>
  </si>
  <si>
    <t>LV Transformer SP5117-A NBR4 -  Planned</t>
  </si>
  <si>
    <t>LV Transformer SP3830-A GBN4 -  Planned</t>
  </si>
  <si>
    <t>LV Transformer SP1453-E BMT1 -  Planned</t>
  </si>
  <si>
    <t>LV Transformer SP1545-D BNH1B -  Planned</t>
  </si>
  <si>
    <t>LV Transformer SP4978-E WFD2B -  Planned</t>
  </si>
  <si>
    <t>LV Transformer SG2806-I WNM2A -  Planned</t>
  </si>
  <si>
    <t>LV Transformer SC10110-I CMV9B -  Planned</t>
  </si>
  <si>
    <t>LV Transformer SP2560-D GBN3 -  Planned</t>
  </si>
  <si>
    <t>LV Transformer SP3952-B PWC5 -  Planned</t>
  </si>
  <si>
    <t>Feeder MTB17A -  Planned</t>
  </si>
  <si>
    <t>LV Transformer SC806580 AGE10 -  Planned</t>
  </si>
  <si>
    <t>LV Transformer SC4922-H INA7A -  Planned</t>
  </si>
  <si>
    <t>LV Transformer SP9430-B NVL10 -  Planned</t>
  </si>
  <si>
    <t>LV Transformer SC1919-E NVL9 -  Planned</t>
  </si>
  <si>
    <t>LDR6</t>
  </si>
  <si>
    <t>LV Transformer SC568193 LDR6 -  Planned</t>
  </si>
  <si>
    <t>LV Transformer SP5352-D JBB1B -  Planned</t>
  </si>
  <si>
    <t>LV Transformer SP15841-C  -  Planned</t>
  </si>
  <si>
    <t>LV Transformer SP3400-C RCF2A -  Planned</t>
  </si>
  <si>
    <t>LV Transformer SP7923-D CPB9 -  Planned</t>
  </si>
  <si>
    <t>WRD25A</t>
  </si>
  <si>
    <t>LV Transformer SC5419-E WRD25A -  Planned</t>
  </si>
  <si>
    <t>LV Transformer SP5587-I EMP21A -  Planned</t>
  </si>
  <si>
    <t>LV Transformer SP3200-D FDS1 -  Planned</t>
  </si>
  <si>
    <t>LV Transformer SC3247-G NGE12 -  Planned</t>
  </si>
  <si>
    <t>LV Transformer SP1549-E BNH1B -  Planned</t>
  </si>
  <si>
    <t>LV Transformer SP5354-D JBB1B -  Planned</t>
  </si>
  <si>
    <t>LV Transformer SP3458-B THL3 -  Planned</t>
  </si>
  <si>
    <t>LV Transformer SP586-A NBR9 -  Planned</t>
  </si>
  <si>
    <t>LV Transformer SP779957 GLY2 -  Planned</t>
  </si>
  <si>
    <t>LV Transformer SP13258-H AGE2 -  Planned</t>
  </si>
  <si>
    <t>LV Transformer SP5157-A NBR4 -  Planned</t>
  </si>
  <si>
    <t>LV Transformer SP576-B AMR2 -  Planned</t>
  </si>
  <si>
    <t>LV Transformer SC567457 YTA23B -  Planned</t>
  </si>
  <si>
    <t>LV Transformer SP11262-D MGP15A -  Planned</t>
  </si>
  <si>
    <t>LV Transformer SP5265-G MTB17A -  Planned</t>
  </si>
  <si>
    <t>LV Transformer SC3544-G SGT4 -  Planned</t>
  </si>
  <si>
    <t>LV Transformer SP5175-I SGT7 -  Planned</t>
  </si>
  <si>
    <t>LV Transformer SP3261-C LGL11A -  Planned</t>
  </si>
  <si>
    <t>LV Transformer SC758128  -  Planned</t>
  </si>
  <si>
    <t>LV Transformer SP759220 WRG19A -  Planned</t>
  </si>
  <si>
    <t>LV Transformer SP4109-G MBG1 -  Planned</t>
  </si>
  <si>
    <t>LV Transformer SC766334 GCLSBY7 -  Planned</t>
  </si>
  <si>
    <t>LV Transformer SC1941-M CMV8 -  Planned</t>
  </si>
  <si>
    <t>LV Transformer SP834377 GCLSBY7 -  Planned</t>
  </si>
  <si>
    <t>LV Transformer SG1148-N ENG3 -  Planned</t>
  </si>
  <si>
    <t>LV Transformer SG4677-G ZMR9 -  Planned</t>
  </si>
  <si>
    <t>LV Transformer SP1418275 ENG7 -  Planned</t>
  </si>
  <si>
    <t>LV Transformer SG2195-I HTN22A -  Planned</t>
  </si>
  <si>
    <t>LV Transformer SC774435 CBT13A -  Planned</t>
  </si>
  <si>
    <t>LV Transformer SP2162-J NDH7 -  Planned</t>
  </si>
  <si>
    <t>LV Transformer SP116-O CPR4 -  Planned</t>
  </si>
  <si>
    <t>LV Transformer SP74-O WED21A -  Planned</t>
  </si>
  <si>
    <t>LV Transformer SP5826-C KCY5 -  Planned</t>
  </si>
  <si>
    <t>LV Transformer SP3440-A KCY1 -  Planned</t>
  </si>
  <si>
    <t>LV Transformer SP772352 AHL4A -  Planned</t>
  </si>
  <si>
    <t>LV Transformer SP18533-F ENG2 -  Planned</t>
  </si>
  <si>
    <t>LV Transformer SP2914-B NVL9 -  Planned</t>
  </si>
  <si>
    <t>LV Transformer SP834316 IPL1 -  Planned</t>
  </si>
  <si>
    <t>LV Transformer SP6305-F GVN15A -  Planned</t>
  </si>
  <si>
    <t>LV Transformer SP3126-F LTN5 -  Planned</t>
  </si>
  <si>
    <t>LV Transformer SP766701 CVL5A -  Planned</t>
  </si>
  <si>
    <t>LV Transformer SP3279-K NSW16A -  Planned</t>
  </si>
  <si>
    <t>LV Transformer SP1637-B LLY1 -  Planned</t>
  </si>
  <si>
    <t>LV Transformer SP1446-H NIP5A -  Planned</t>
  </si>
  <si>
    <t>LV Transformer SP4145-C NIP4A -  Planned</t>
  </si>
  <si>
    <t>LV Transformer SP4948-D WMR3 -  Planned</t>
  </si>
  <si>
    <t>LV Transformer SP4737-C STT3A -  Planned</t>
  </si>
  <si>
    <t>LV Transformer SP3509-B PWC5 -  Planned</t>
  </si>
  <si>
    <t>LV Transformer SP741771 MGL1A -  Planned</t>
  </si>
  <si>
    <t>LV Transformer SP6774-B NVL9 -  Planned</t>
  </si>
  <si>
    <t>LV Transformer SP5546-D JBB13A -  Planned</t>
  </si>
  <si>
    <t>LV Transformer SP4164-K TWG17 -  Planned</t>
  </si>
  <si>
    <t>LV Transformer SP4046-A NBR5 -  Planned</t>
  </si>
  <si>
    <t>LV Transformer SP5025-G PPE5A -  Planned</t>
  </si>
  <si>
    <t>LV Transformer SC1433033 YTA22B -  Planned</t>
  </si>
  <si>
    <t>LV Transformer SP1665-H NRG16A -  Planned</t>
  </si>
  <si>
    <t>LV Transformer SP467667 CMA11A -  Planned</t>
  </si>
  <si>
    <t>LV Transformer SC239-J MAI7 -  Planned</t>
  </si>
  <si>
    <t>LV Transformer SC1401949 CCY26A -  Planned</t>
  </si>
  <si>
    <t>LV Transformer SP14717-E GAP8A -  Planned</t>
  </si>
  <si>
    <t>LV Transformer SP5647-C KLG13A -  Planned</t>
  </si>
  <si>
    <t>LV Transformer SP4179-K AGE5B -  Planned</t>
  </si>
  <si>
    <t>LV Transformer SP801861 MTG8A -  Planned</t>
  </si>
  <si>
    <t>LV Transformer SP5379-A WMD13A -  Planned</t>
  </si>
  <si>
    <t>LV Transformer SP765223 CLD18A -  Planned</t>
  </si>
  <si>
    <t>LV Transformer SP5795-D CBW11 -  Planned</t>
  </si>
  <si>
    <t>LV Transformer SP1515-B GBN4 -  Planned</t>
  </si>
  <si>
    <t>LV Transformer SP260-A PWC5 -  Planned</t>
  </si>
  <si>
    <t>LV Transformer SP10502-C KSN5 -  Planned</t>
  </si>
  <si>
    <t>LV Transformer SC1821425 PPE6A -  Planned</t>
  </si>
  <si>
    <t>LV Transformer SP15340-B MAI14 -  Planned</t>
  </si>
  <si>
    <t>SARSHW9</t>
  </si>
  <si>
    <t>LV Transformer SP3804-I SHW6 -  Planned</t>
  </si>
  <si>
    <t>LV Transformer SP6211-B NVL9 -  Planned</t>
  </si>
  <si>
    <t>LV Transformer SP3758-E RBA1A -  Planned</t>
  </si>
  <si>
    <t>LV Transformer SP5863-D MGP15A -  Planned</t>
  </si>
  <si>
    <t>LV Transformer SP2976-H BHL4A -  Planned</t>
  </si>
  <si>
    <t>LV Transformer SP9353-F CFD2A -  Planned</t>
  </si>
  <si>
    <t>LV Transformer SC4503-G SGT22A -  Planned</t>
  </si>
  <si>
    <t>LV Transformer SC2978-H BLB2A -  Planned</t>
  </si>
  <si>
    <t>LV Transformer SP6618-E KSN8 -  Planned</t>
  </si>
  <si>
    <t>LV Transformer SP3665-D TMH15A -  Planned</t>
  </si>
  <si>
    <t>Feeder YTA22A -  Planned</t>
  </si>
  <si>
    <t>Feeder ARL13A -  Planned</t>
  </si>
  <si>
    <t>Feeder BDT3 -  Planned</t>
  </si>
  <si>
    <t>LV Transformer SP5728-E BHD35A -  Planned</t>
  </si>
  <si>
    <t>LV Transformer SP6870-C GYN3A -  Planned</t>
  </si>
  <si>
    <t>LV Transformer SP2634-D GYGGYS6 -  Planned</t>
  </si>
  <si>
    <t>LV Transformer SP5591-B GBN4 -  Planned</t>
  </si>
  <si>
    <t>LV Transformer SC1284325 GLY1 -  Planned</t>
  </si>
  <si>
    <t>LV Transformer SP7534-C GYS5A -  Planned</t>
  </si>
  <si>
    <t>LV Transformer SP9426-F CRB25A -  Planned</t>
  </si>
  <si>
    <t>LV Transformer SP11265-G MGP12A -  Planned</t>
  </si>
  <si>
    <t>LV Transformer SC5829-E WRD20A -  Planned</t>
  </si>
  <si>
    <t>LV Transformer SP37841-D HPE5A -  Planned</t>
  </si>
  <si>
    <t>LV Transformer SG6545-I CPL5A -  Planned</t>
  </si>
  <si>
    <t>LV Transformer SP3021-C GGR1 -  Planned</t>
  </si>
  <si>
    <t>LV Transformer SP1327-C LLY1 -  Planned</t>
  </si>
  <si>
    <t>LV Transformer SP775351 GAP8A -  Planned</t>
  </si>
  <si>
    <t>LV Transformer SP2310-G SPD11A -  Planned</t>
  </si>
  <si>
    <t>LV Transformer SP2513-F BNH6A -  Planned</t>
  </si>
  <si>
    <t>LV Transformer SP3582-D KCY4 -  Planned</t>
  </si>
  <si>
    <t>Feeder WSO12B -  Planned</t>
  </si>
  <si>
    <t>LV Transformer SP5939-A TCB2 -  Planned</t>
  </si>
  <si>
    <t>LV Transformer SP6553-B TCB1 -  Planned</t>
  </si>
  <si>
    <t>LV Transformer SP2244-F MAI17 -  Planned</t>
  </si>
  <si>
    <t>LV Transformer SC22758-C SPD7B -  Planned</t>
  </si>
  <si>
    <t>LV Transformer SC1063981 SPO55A -  Planned</t>
  </si>
  <si>
    <t>LV Transformer SP1110-K MMC19B -  Planned</t>
  </si>
  <si>
    <t>LV Transformer SP2885-F HWL1A -  Planned</t>
  </si>
  <si>
    <t>LV Transformer SP59315-B PBH6 -  Planned</t>
  </si>
  <si>
    <t>LV Transformer SP1753-I BHL4A -  Planned</t>
  </si>
  <si>
    <t>LV Transformer SC4578-I HTL14A -  Planned</t>
  </si>
  <si>
    <t>LV Transformer SP2505-M HMT10A -  Planned</t>
  </si>
  <si>
    <t>LV Transformer SC741233 BBH10A -  Planned</t>
  </si>
  <si>
    <t>LV Transformer SP2488-H BHD41A -  Planned</t>
  </si>
  <si>
    <t>LV Transformer SP10350-D BGY15A -  Planned</t>
  </si>
  <si>
    <t>LV Transformer SP3665-G WFD6A -  Planned</t>
  </si>
  <si>
    <t>LV Transformer SC22036-E NDH7 -  Planned</t>
  </si>
  <si>
    <t>LV Transformer SC737524 SPE9 -  Planned</t>
  </si>
  <si>
    <t>LV Transformer SC818501 HTN22B -  Planned</t>
  </si>
  <si>
    <t>LV Transformer SC22009-G NGE13 -  Planned</t>
  </si>
  <si>
    <t>LV Transformer SP3552-F DRD3A -  Planned</t>
  </si>
  <si>
    <t>ABT7</t>
  </si>
  <si>
    <t>Feeder ABTQPT95, ABTQPT3 -  Planned</t>
  </si>
  <si>
    <t>ABT8</t>
  </si>
  <si>
    <t>LV Transformer SC5743-E MDH9A -  Planned</t>
  </si>
  <si>
    <t>LV Transformer SP10024-E MTB3A -  Planned</t>
  </si>
  <si>
    <t>LV Transformer SP6396-C MMC28A -  Planned</t>
  </si>
  <si>
    <t>LV Transformer SC735097 SPD2B -  Planned</t>
  </si>
  <si>
    <t>LV Transformer SP15885-D BDL4 -  Planned</t>
  </si>
  <si>
    <t>LV Transformer SC7922-D MTG13A -  Planned</t>
  </si>
  <si>
    <t>LV Transformer SG1107-L DRA1A -  Planned</t>
  </si>
  <si>
    <t>LV Transformer SP6286-E PPE5A -  Planned</t>
  </si>
  <si>
    <t>LV Transformer SP9363-B BMT1 -  Planned</t>
  </si>
  <si>
    <t>LV Transformer SP1040-F NVL12A -  Planned</t>
  </si>
  <si>
    <t>LV Transformer SC1059-S AHL4A -  Planned</t>
  </si>
  <si>
    <t>WCL10A</t>
  </si>
  <si>
    <t>LV Transformer SP698-J WCL10A -  Planned</t>
  </si>
  <si>
    <t>LV Transformer SP4534-B NBR9 -  Planned</t>
  </si>
  <si>
    <t>LV Transformer SP2886-F MAI11 -  Planned</t>
  </si>
  <si>
    <t>LV Transformer SC758109 BDL2 -  Planned</t>
  </si>
  <si>
    <t>LV Transformer SC22771-E SPD29A -  Planned</t>
  </si>
  <si>
    <t>LV Transformer SP4622-F MAI17 -  Planned</t>
  </si>
  <si>
    <t>LV Transformer SC2446-G CBW7 -  Planned</t>
  </si>
  <si>
    <t>LV Transformer SP3655-M EMP21A -  Planned</t>
  </si>
  <si>
    <t>LV Transformer SP4929-D KSN8 -  Planned</t>
  </si>
  <si>
    <t>LV Transformer SP647-B CPD2A -  Planned</t>
  </si>
  <si>
    <t>LV Transformer SP6520-E MTB3A -  Planned</t>
  </si>
  <si>
    <t>LV Transformer SP2504-A NBR5 -  Planned</t>
  </si>
  <si>
    <t>LV Transformer SP3485-E SPO3A -  Planned</t>
  </si>
  <si>
    <t>LV Transformer SC657335 NRG8B -  Planned</t>
  </si>
  <si>
    <t>LV Transformer SP1835-F MTB3A -  Planned</t>
  </si>
  <si>
    <t>LV Transformer SC580939-A MHL13A -  Planned</t>
  </si>
  <si>
    <t>LV Transformer SC1050855 NGE4A -  Planned</t>
  </si>
  <si>
    <t>HWD5A</t>
  </si>
  <si>
    <t>LV Transformer SC2059718 HWD5A -  Planned</t>
  </si>
  <si>
    <t>LV Transformer SP13851-A LHM5 -  Planned</t>
  </si>
  <si>
    <t>LV Transformer SC475-R TWG17 -  Planned</t>
  </si>
  <si>
    <t>LV Transformer SP781316 MLY3 -  Planned</t>
  </si>
  <si>
    <t>LV Transformer SP4038-A CLD2 -  Planned</t>
  </si>
  <si>
    <t>LV Transformer SC4276-J BHL1A -  Planned</t>
  </si>
  <si>
    <t>LV Transformer SP4979-I AHL4A -  Planned</t>
  </si>
  <si>
    <t>LV Transformer SC583323 MHL13A -  Planned</t>
  </si>
  <si>
    <t>LV Transformer SC509-F DRD5A -  Planned</t>
  </si>
  <si>
    <t>LV Transformer SP1800-F CVL7A -  Planned</t>
  </si>
  <si>
    <t>LV Transformer SP6836-D JBB12B -  Planned</t>
  </si>
  <si>
    <t>LV Transformer SP25604-A WHO1 -  Planned</t>
  </si>
  <si>
    <t>LV Transformer SP4413-D IPL1 -  Planned</t>
  </si>
  <si>
    <t>Feeder MCN2 -  Planned</t>
  </si>
  <si>
    <t>Feeder CBT12A -  Planned</t>
  </si>
  <si>
    <t>LV Transformer SP760627 CRB25A -  Planned</t>
  </si>
  <si>
    <t>LV Transformer SP105401  -  Planned</t>
  </si>
  <si>
    <t>LV Transformer SC560171 MTB3A -  Planned</t>
  </si>
  <si>
    <t>LV Transformer SC1980-L KRN12 -  Planned</t>
  </si>
  <si>
    <t>LV Transformer SP15029-F NMK7 -  Planned</t>
  </si>
  <si>
    <t>LV Transformer SC1258-F BBH3A -  Planned</t>
  </si>
  <si>
    <t>LV Transformer SP4995-G MTB17A -  Planned</t>
  </si>
  <si>
    <t>LV Transformer SP4088-C BLH13B -  Planned</t>
  </si>
  <si>
    <t>LV Transformer SC583504 MHL13A -  Planned</t>
  </si>
  <si>
    <t>LV Transformer SP4735-E SGT7 -  Planned</t>
  </si>
  <si>
    <t>LV Transformer SP5008-I FGBSGT23 -  Planned</t>
  </si>
  <si>
    <t>LV Transformer SP972-H BHL4A -  Planned</t>
  </si>
  <si>
    <t>LV Transformer SC4738-F ALY6 -  Planned</t>
  </si>
  <si>
    <t>LV Transformer SC584137 MHL3A -  Planned</t>
  </si>
  <si>
    <t>LV Transformer SP3526-I WCL19A -  Planned</t>
  </si>
  <si>
    <t>LV Transformer SP762623 SGT22A -  Planned</t>
  </si>
  <si>
    <t>LV Transformer SP492-B GGR1 -  Planned</t>
  </si>
  <si>
    <t>LV Transformer SP9006-B CVL7A -  Planned</t>
  </si>
  <si>
    <t>Feeder MTB3A -  Planned</t>
  </si>
  <si>
    <t>WCL5A</t>
  </si>
  <si>
    <t>LV Transformer SP3926-G WCL5A -  Planned</t>
  </si>
  <si>
    <t>LV Transformer SP4604-A MLY1 -  Planned</t>
  </si>
  <si>
    <t>LV Transformer SP3810-A NBR5 -  Planned</t>
  </si>
  <si>
    <t>LV Transformer SP3553-L NSW5A -  Planned</t>
  </si>
  <si>
    <t>LV Transformer SP540-I CHL2 -  Planned</t>
  </si>
  <si>
    <t>LV Transformer SP2881-J MRE2 -  Planned</t>
  </si>
  <si>
    <t>LV Transformer SC2772-I NMC1B -  Planned</t>
  </si>
  <si>
    <t>LV Transformer SP5225-K HPK3A -  Planned</t>
  </si>
  <si>
    <t>LV Transformer SC3413-G WED6A -  Planned</t>
  </si>
  <si>
    <t>LV Transformer SP4470-B KWA6A -  Planned</t>
  </si>
  <si>
    <t>LV Transformer SP2525-H CRB24B -  Planned</t>
  </si>
  <si>
    <t>LV Transformer SP2995-G KRA7 -  Planned</t>
  </si>
  <si>
    <t>LV Transformer SC581252 MHL13A -  Planned</t>
  </si>
  <si>
    <t>LV Transformer SC585097 MHL3A -  Planned</t>
  </si>
  <si>
    <t>LV Transformer SC23665-G MDH5A -  Planned</t>
  </si>
  <si>
    <t>LV Transformer SP43959-D DBS4A -  Planned</t>
  </si>
  <si>
    <t>LV Transformer SC22025-F HTN7B -  Planned</t>
  </si>
  <si>
    <t>LV Transformer SC587067 MHL13A -  Planned</t>
  </si>
  <si>
    <t>LV Transformer SP11771-D RPN6A -  Planned</t>
  </si>
  <si>
    <t>LV Transformer SC4809-I JDL4A -  Planned</t>
  </si>
  <si>
    <t>LV Transformer SC809978 WRD21A -  Planned</t>
  </si>
  <si>
    <t>LV Transformer SP17310-E DRD5A -  Planned</t>
  </si>
  <si>
    <t>LV Transformer SP123-N BDA12B -  Planned</t>
  </si>
  <si>
    <t>LV Transformer SG1531-G MDH5A -  Planned</t>
  </si>
  <si>
    <t>HTL3A</t>
  </si>
  <si>
    <t>Feeder HTL3A, MDH3A -  Planned</t>
  </si>
  <si>
    <t>LV Transformer SP2918-F BNH6A -  Planned</t>
  </si>
  <si>
    <t>LV Transformer SP8350-A TGW2 -  Planned</t>
  </si>
  <si>
    <t>LV Transformer SP2259-A WMD8B -  Planned</t>
  </si>
  <si>
    <t>LV Transformer SP5850-B NRA13A -  Planned</t>
  </si>
  <si>
    <t>LV Transformer SP10731-J NSD9A -  Planned</t>
  </si>
  <si>
    <t>LV Transformer SP2718-A CLM9 -  Planned</t>
  </si>
  <si>
    <t>LV Transformer SP2110-A NBR6 -  Planned</t>
  </si>
  <si>
    <t>LV Transformer SP3378-A GYM7A -  Planned</t>
  </si>
  <si>
    <t>LV Transformer SP85-C BMT2 -  Planned</t>
  </si>
  <si>
    <t>LV Transformer SP9972-D MAI14 -  Planned</t>
  </si>
  <si>
    <t>LV Transformer SC517665-B QPT21 -  Planned</t>
  </si>
  <si>
    <t>LV Transformer SP2203-E DRD15B -  Planned</t>
  </si>
  <si>
    <t>LV Transformer SP4412-J NSW5A -  Planned</t>
  </si>
  <si>
    <t>LV Transformer SP3778-C BNH1B -  Planned</t>
  </si>
  <si>
    <t>LV Transformer SG3405-I DBS4A -  Planned</t>
  </si>
  <si>
    <t>LV Transformer SP5847-C MGP15A -  Planned</t>
  </si>
  <si>
    <t>LV Transformer SP6582-A LBH6A -  Planned</t>
  </si>
  <si>
    <t>LV Transformer SP1517-E GBN4 -  Planned</t>
  </si>
  <si>
    <t>LV Transformer SP7786-A MLY1 -  Planned</t>
  </si>
  <si>
    <t>LV Transformer SP3002-A NBR6 -  Planned</t>
  </si>
  <si>
    <t>LV Transformer SP9664-D WMR1 -  Planned</t>
  </si>
  <si>
    <t>LV Transformer SP7094-F CBW11 -  Planned</t>
  </si>
  <si>
    <t>LV Transformer SP746-L DRA6 -  Planned</t>
  </si>
  <si>
    <t>LV Transformer SP1330-O CFD6A -  Planned</t>
  </si>
  <si>
    <t>LV Transformer SC2383-M AHL11A -  Planned</t>
  </si>
  <si>
    <t>LV Transformer SP9317-B GYM7A -  Planned</t>
  </si>
  <si>
    <t>LV Transformer SP8773-B MTB17A -  Planned</t>
  </si>
  <si>
    <t>LV Transformer SP3529-C BTA5A -  Planned</t>
  </si>
  <si>
    <t>LV Transformer SC22777-D GVN3A -  Planned</t>
  </si>
  <si>
    <t>LV Transformer SP227-K SGT7 -  Planned</t>
  </si>
  <si>
    <t>LV Transformer SP3424-C DRD15B -  Planned</t>
  </si>
  <si>
    <t>LV Transformer SP2385-I KCY1 -  Planned</t>
  </si>
  <si>
    <t>LV Transformer SP3643-L WRG1A -  Planned</t>
  </si>
  <si>
    <t>LV Transformer SP3746-D CPK13 -  Planned</t>
  </si>
  <si>
    <t>LV Transformer SP6855-D FDS4 -  Planned</t>
  </si>
  <si>
    <t>Feeder WMD8B, WMD13A -  Planned</t>
  </si>
  <si>
    <t>LV Transformer SP1534-B GBN4 -  Planned</t>
  </si>
  <si>
    <t>LV Transformer SP74-E GBN4 -  Planned</t>
  </si>
  <si>
    <t>LV Transformer SP16769-C SMF3A -  Planned</t>
  </si>
  <si>
    <t>LV Transformer SP4856-E JBB16A -  Planned</t>
  </si>
  <si>
    <t>LV Transformer SP12359-F SHW6 -  Planned</t>
  </si>
  <si>
    <t>LV Transformer SP1751-A CLM5 -  Planned</t>
  </si>
  <si>
    <t>LV Transformer SP6737-B GBN4 -  Planned</t>
  </si>
  <si>
    <t>LV Transformer SP4532-B PWC4 -  Planned</t>
  </si>
  <si>
    <t>LV Transformer SP166513 EMD3 -  Planned</t>
  </si>
  <si>
    <t>LV Transformer SP964-E SPO47A -  Planned</t>
  </si>
  <si>
    <t>LV Transformer SP730-G SPO3A -  Planned</t>
  </si>
  <si>
    <t>LV Transformer SC1577-G CCYUPC23 -  Planned</t>
  </si>
  <si>
    <t>LV Transformer SP3031-G BHD1A -  Planned</t>
  </si>
  <si>
    <t>LV Transformer SP8739-C CCY13A -  Planned</t>
  </si>
  <si>
    <t>LV Transformer SP2713-H ZMR7A -  Planned</t>
  </si>
  <si>
    <t>LV Transformer SP731997-B ZMR7A -  Planned</t>
  </si>
  <si>
    <t>LV Transformer SP31131-B KCY1 -  Planned</t>
  </si>
  <si>
    <t>LV Transformer SP329-J DRD15B -  Planned</t>
  </si>
  <si>
    <t>LV Transformer SP2788-H CHL7 -  Planned</t>
  </si>
  <si>
    <t>LV Transformer SP27-O HPE13A -  Planned</t>
  </si>
  <si>
    <t>LV Transformer SP4713-B KSN2A -  Planned</t>
  </si>
  <si>
    <t>LV Transformer SP3362-C NIP4A -  Planned</t>
  </si>
  <si>
    <t>LV Transformer SP3813-D BDB36A -  Planned</t>
  </si>
  <si>
    <t>LV Transformer SP1876-C LLY1 -  Planned</t>
  </si>
  <si>
    <t>LV Transformer SC754495 VSL13A -  Planned</t>
  </si>
  <si>
    <t>LV Transformer SG4030-I DRA6 -  Planned</t>
  </si>
  <si>
    <t>LV Transformer SP1801-I KCY5 -  Planned</t>
  </si>
  <si>
    <t>LV Transformer SC22083-G NSD30B -  Planned</t>
  </si>
  <si>
    <t>LV Transformer SP2315-J EMP21A -  Planned</t>
  </si>
  <si>
    <t>LV Transformer SP4491-I OXL4A -  Planned</t>
  </si>
  <si>
    <t>LV Transformer SC760402 GAP1A -  Planned</t>
  </si>
  <si>
    <t>LV Transformer SP4604-K AHL14A -  Planned</t>
  </si>
  <si>
    <t>LV Transformer SP5515-E SHW81 -  Planned</t>
  </si>
  <si>
    <t>LV Transformer SP16882-B GYM7A -  Planned</t>
  </si>
  <si>
    <t>LV Transformer SP78983-A BTA5A -  Planned</t>
  </si>
  <si>
    <t>LV Transformer SP3566-C BTA5A -  Planned</t>
  </si>
  <si>
    <t>LV Transformer SC21714-E HIS12B -  Planned</t>
  </si>
  <si>
    <t>LV Transformer SP2396-G CBW11 -  Planned</t>
  </si>
  <si>
    <t>LV Transformer SP520-I BLB5A -  Planned</t>
  </si>
  <si>
    <t>LV Transformer SC4470-G CHL6A -  Planned</t>
  </si>
  <si>
    <t>LV Transformer SP5331-K EMP21A -  Planned</t>
  </si>
  <si>
    <t>LV Transformer SP4388-F NIP4A -  Planned</t>
  </si>
  <si>
    <t>Feeder MLY4 -  Planned</t>
  </si>
  <si>
    <t>LV Transformer SSWLD WLDT1 -  Planned</t>
  </si>
  <si>
    <t>LV Transformer SC588822 CRM5A -  Planned</t>
  </si>
  <si>
    <t>Feeder SMF1B -  Planned</t>
  </si>
  <si>
    <t>LV Transformer SP474178 GVN5A -  Planned</t>
  </si>
  <si>
    <t>LV Transformer SP3930-D CVL5A -  Planned</t>
  </si>
  <si>
    <t>Feeder MGP1 -  Planned</t>
  </si>
  <si>
    <t>SMR4A</t>
  </si>
  <si>
    <t>LV Transformer SC766899 SMR4A -  Planned</t>
  </si>
  <si>
    <t>LV Transformer SP773186 ENG2 -  Planned</t>
  </si>
  <si>
    <t>LV Transformer SC570473 RBA4A -  Planned</t>
  </si>
  <si>
    <t>LV Transformer SC791123 VSL13A -  Planned</t>
  </si>
  <si>
    <t>LV Transformer SP763672 RCF1A -  Planned</t>
  </si>
  <si>
    <t>LV Transformer SP6093-D BIS1 -  Planned</t>
  </si>
  <si>
    <t>LV Transformer SP9037-B RLB16A -  Planned</t>
  </si>
  <si>
    <t>LV Transformer SP4198-G HPK3A -  Planned</t>
  </si>
  <si>
    <t>LV Transformer SP4365-O EMP21A -  Planned</t>
  </si>
  <si>
    <t>LV Transformer SP5497-E MTB3A -  Planned</t>
  </si>
  <si>
    <t>LV Transformer SG388-E NVL10 -  Planned</t>
  </si>
  <si>
    <t>LV Transformer SC734336 NVL8B -  Planned</t>
  </si>
  <si>
    <t>LV Transformer SC2708-D KSN1 -  Planned</t>
  </si>
  <si>
    <t>LV Transformer SP14119-C CRB24B -  Planned</t>
  </si>
  <si>
    <t>LV Transformer SP3586-B KSN2A -  Planned</t>
  </si>
  <si>
    <t>Feeder BTN7 -  Planned</t>
  </si>
  <si>
    <t>Feeder BPN29A -  Planned</t>
  </si>
  <si>
    <t>LV Transformer SG520558 DRA8 -  Planned</t>
  </si>
  <si>
    <t>LV Transformer SC4818-F HTL3A -  Planned</t>
  </si>
  <si>
    <t>LV Transformer SP3698-F BBH12B -  Planned</t>
  </si>
  <si>
    <t>LV Transformer SG5472-G MDH3A -  Planned</t>
  </si>
  <si>
    <t>LV Transformer SC3947-H CPL3A -  Planned</t>
  </si>
  <si>
    <t>LV Transformer SP2495-G BNH6A -  Planned</t>
  </si>
  <si>
    <t>LV Transformer SP3518-B GYS5A -  Planned</t>
  </si>
  <si>
    <t>LV Transformer SP790-A NBR5 -  Planned</t>
  </si>
  <si>
    <t>LV Transformer SP12657-A CLM3 -  Planned</t>
  </si>
  <si>
    <t>LV Transformer SC1494710 BHL2A -  Planned</t>
  </si>
  <si>
    <t>LV Transformer SP18155-A GYM9A -  Planned</t>
  </si>
  <si>
    <t>LV Transformer SP2246-G SPO51A -  Planned</t>
  </si>
  <si>
    <t>LV Transformer SP714524 SGT7 -  Planned</t>
  </si>
  <si>
    <t>LV Transformer SP3566-D RCF1A -  Planned</t>
  </si>
  <si>
    <t>LV Transformer SP3602-E DRD15B -  Planned</t>
  </si>
  <si>
    <t>LV Transformer SP17753-B TMH15A -  Planned</t>
  </si>
  <si>
    <t>LV Transformer SP4622-E WFD6A -  Planned</t>
  </si>
  <si>
    <t>LV Transformer SP5167-I NRG16A -  Planned</t>
  </si>
  <si>
    <t>LV Transformer SP1079-E MBG1 -  Planned</t>
  </si>
  <si>
    <t>LV Transformer SP9685-E WMR3 -  Planned</t>
  </si>
  <si>
    <t>LV Transformer SP2703-E BNH6A -  Planned</t>
  </si>
  <si>
    <t>LV Transformer SP16707-D SRD19A -  Planned</t>
  </si>
  <si>
    <t>LV Transformer SP1523-O KRN10 -  Planned</t>
  </si>
  <si>
    <t>GLY15A</t>
  </si>
  <si>
    <t>LV Transformer SP4397-J GLY15A -  Planned</t>
  </si>
  <si>
    <t>LV Transformer SP2666-K DRA6 -  Planned</t>
  </si>
  <si>
    <t>LV Transformer SP6740-C TCB3 -  Planned</t>
  </si>
  <si>
    <t>LV Transformer SP6380-C TCB3 -  Planned</t>
  </si>
  <si>
    <t>LV Transformer SP1060-D GYM9B -  Planned</t>
  </si>
  <si>
    <t>LV Transformer SP871-C GBN2 -  Planned</t>
  </si>
  <si>
    <t>LV Transformer SP4566-H BBH8A -  Planned</t>
  </si>
  <si>
    <t>LV Transformer SP5846-G MRE2 -  Planned</t>
  </si>
  <si>
    <t>LV Transformer SC21122-G NMC13A -  Planned</t>
  </si>
  <si>
    <t>LV Transformer SP3255-E BVL2A -  Planned</t>
  </si>
  <si>
    <t>LV Transformer SC6566-G IDY9B -  Planned</t>
  </si>
  <si>
    <t>LV Transformer SC764535 MGP17A -  Planned</t>
  </si>
  <si>
    <t>LV Transformer SP1717-F MGP13A -  Planned</t>
  </si>
  <si>
    <t>LV Transformer SP5210-E RPN6A -  Planned</t>
  </si>
  <si>
    <t>Feeder KMR27A -  Planned</t>
  </si>
  <si>
    <t>LV Transformer SP2101-D BTA1A -  Planned</t>
  </si>
  <si>
    <t>LV Transformer SP9347-B BMT1 -  Planned</t>
  </si>
  <si>
    <t>LV Transformer SP439840 MTB17A -  Planned</t>
  </si>
  <si>
    <t>LV Transformer SP3014-E CRBTHP14 -  Planned</t>
  </si>
  <si>
    <t>LV Transformer SP15358-B TWT6B -  Planned</t>
  </si>
  <si>
    <t>LV Transformer SP3929-J KMR22A -  Planned</t>
  </si>
  <si>
    <t>LV Transformer SP3038-L SFD9 -  Planned</t>
  </si>
  <si>
    <t>LV Transformer SP2353-E NVL3 -  Planned</t>
  </si>
  <si>
    <t>LV Transformer SP6533-B GBN3 -  Planned</t>
  </si>
  <si>
    <t>LV Transformer SP6830-D GYM7A -  Planned</t>
  </si>
  <si>
    <t>LV Transformer SP2832-A CLM4A -  Planned</t>
  </si>
  <si>
    <t>LV Transformer SC340-G BHD21A -  Planned</t>
  </si>
  <si>
    <t>LV Transformer SC22723-B LTN9 -  Planned</t>
  </si>
  <si>
    <t>LV Transformer SP1671-F GBG27 -  Planned</t>
  </si>
  <si>
    <t>LV Transformer SG2038-K CHL7 -  Planned</t>
  </si>
  <si>
    <t>LV Transformer SP777492 CPB8 -  Planned</t>
  </si>
  <si>
    <t>LV Transformer SP15560-C RST20A -  Planned</t>
  </si>
  <si>
    <t>LV Transformer SP2810-B CPD2A -  Planned</t>
  </si>
  <si>
    <t>LV Transformer SP48468-C BBH10A -  Planned</t>
  </si>
  <si>
    <t>LV Transformer SP2570-E SIS2 -  Planned</t>
  </si>
  <si>
    <t>Feeder THL2 -  Planned</t>
  </si>
  <si>
    <t>Feeder JBB13A -  Planned</t>
  </si>
  <si>
    <t>Feeder KLG16A -  Planned</t>
  </si>
  <si>
    <t>LV Transformer SP11653-C BDT1 -  Planned</t>
  </si>
  <si>
    <t>LV Transformer SP397-N TWG11 -  Planned</t>
  </si>
  <si>
    <t>LV Transformer SC4269-M GAP9A -  Planned</t>
  </si>
  <si>
    <t>LV Transformer SC2481-L GAP9A -  Planned</t>
  </si>
  <si>
    <t>LV Transformer SP4434-A NBR9 -  Planned</t>
  </si>
  <si>
    <t>LV Transformer SP3544-C NVL9 -  Planned</t>
  </si>
  <si>
    <t>LV Transformer SP80035-A GYN3A -  Planned</t>
  </si>
  <si>
    <t>LV Transformer SP1401-E GYS5A -  Planned</t>
  </si>
  <si>
    <t>LV Transformer SC741313 BBH10A -  Planned</t>
  </si>
  <si>
    <t>LV Transformer SC791281-A VSL3A -  Planned</t>
  </si>
  <si>
    <t>LV Transformer SP1357-I BHL5A -  Planned</t>
  </si>
  <si>
    <t>LV Transformer SP3059-F DRD5A -  Planned</t>
  </si>
  <si>
    <t>LV Transformer SP1892-L MTG7A -  Planned</t>
  </si>
  <si>
    <t>LV Transformer SP16706-D MTG8A -  Planned</t>
  </si>
  <si>
    <t>LV Transformer SP9129-C RLB11B -  Planned</t>
  </si>
  <si>
    <t>LV Transformer SP4462-B CVL5A -  Planned</t>
  </si>
  <si>
    <t>LV Transformer SP4181-G ARG5A -  Planned</t>
  </si>
  <si>
    <t>LV Transformer SP1638-B LLY1 -  Planned</t>
  </si>
  <si>
    <t>LV Transformer SP4151-C BDB37A -  Planned</t>
  </si>
  <si>
    <t>LV Transformer SP2561-E GBN3 -  Planned</t>
  </si>
  <si>
    <t>Feeder BLH12A -  Planned</t>
  </si>
  <si>
    <t>Feeder BBSRDL8 -  Planned</t>
  </si>
  <si>
    <t>LV Transformer SP3803-F NRG10 -  Planned</t>
  </si>
  <si>
    <t>LV Transformer SP5265-C BNH3A -  Planned</t>
  </si>
  <si>
    <t>Feeder CBW7 -  Planned</t>
  </si>
  <si>
    <t>Feeder BVL2A -  Planned</t>
  </si>
  <si>
    <t>Feeder WMD4A, WMD3A -  Planned</t>
  </si>
  <si>
    <t>LV Transformer SP1125-P RCN4A -  Planned</t>
  </si>
  <si>
    <t>LV Transformer SC7759-G KMR21A -  Planned</t>
  </si>
  <si>
    <t>LV Transformer SP5454-C GBN4 -  Planned</t>
  </si>
  <si>
    <t>LV Transformer SP12684-B GBN4 -  Planned</t>
  </si>
  <si>
    <t>LV Transformer SP765-A NBR1 -  Planned</t>
  </si>
  <si>
    <t>LV Transformer SC420-J BHD32B -  Planned</t>
  </si>
  <si>
    <t>LV Transformer SP4855-D JBB16A -  Planned</t>
  </si>
  <si>
    <t>LV Transformer SC570-J BHD20A -  Planned</t>
  </si>
  <si>
    <t>LV Transformer SP10030-E SPO69A -  Planned</t>
  </si>
  <si>
    <t>LV Transformer SP5743-D BHD35A -  Planned</t>
  </si>
  <si>
    <t>LV Transformer SC4361-I SRD14A -  Planned</t>
  </si>
  <si>
    <t>LV Transformer SP2397-D GTN12A -  Planned</t>
  </si>
  <si>
    <t>LV Transformer SC771774 WMD6A -  Planned</t>
  </si>
  <si>
    <t>LV Transformer SP45949-C AGT37A -  Planned</t>
  </si>
  <si>
    <t>LV Transformer SG6454-F WED21A -  Planned</t>
  </si>
  <si>
    <t>LV Transformer SC5162-H HTL3A -  Planned</t>
  </si>
  <si>
    <t>LV Transformer SG111-K RST18A -  Planned</t>
  </si>
  <si>
    <t>LV Transformer SP2803-C LLY1 -  Planned</t>
  </si>
  <si>
    <t>LV Transformer SP649-E BDT5 -  Planned</t>
  </si>
  <si>
    <t>LV Transformer SP774146 LLY1 -  Planned</t>
  </si>
  <si>
    <t>LV Transformer SP3993-B NBR9 -  Planned</t>
  </si>
  <si>
    <t>LV Transformer SP1227-E GBN2 -  Planned</t>
  </si>
  <si>
    <t>LV Transformer SP3236-D SPO41A -  Planned</t>
  </si>
  <si>
    <t>LV Transformer SC21746-D HIS12A -  Planned</t>
  </si>
  <si>
    <t>LV Transformer SP6369-C MGP13A -  Planned</t>
  </si>
  <si>
    <t>LV Transformer SP2512-I BHD35A -  Planned</t>
  </si>
  <si>
    <t>LV Transformer SC733273 HWL10A -  Planned</t>
  </si>
  <si>
    <t>LV Transformer SP317-L MGP4 -  Planned</t>
  </si>
  <si>
    <t>LV Transformer SP764753 LTA2 -  Planned</t>
  </si>
  <si>
    <t>LV Transformer SP5865-G ZMR7A -  Planned</t>
  </si>
  <si>
    <t>LV Transformer SP6116-C BKD3A -  Planned</t>
  </si>
  <si>
    <t>LV Transformer SC4400-J SRD18A -  Planned</t>
  </si>
  <si>
    <t>LV Transformer SC737071 AHD9 -  Planned</t>
  </si>
  <si>
    <t>LV Transformer SP5457-B GTN1B -  Planned</t>
  </si>
  <si>
    <t>LV Transformer SP3690-C CPD2A -  Planned</t>
  </si>
  <si>
    <t>LV Transformer SP758641 TWG17 -  Planned</t>
  </si>
  <si>
    <t>LV Transformer SC4383-J GAP6A -  Planned</t>
  </si>
  <si>
    <t>LV Transformer SP1173-C GYN3A -  Planned</t>
  </si>
  <si>
    <t>LV Transformer SP4207-B GYN3A -  Planned</t>
  </si>
  <si>
    <t>LV Transformer SP2352-C NVL3 -  Planned</t>
  </si>
  <si>
    <t>LV Transformer SP34586-F CLM5 -  Planned</t>
  </si>
  <si>
    <t>LV Transformer SP26323-E MAI14 -  Planned</t>
  </si>
  <si>
    <t>LV Transformer SC2055163 BTA5A -  Planned</t>
  </si>
  <si>
    <t>LV Transformer SC1388253 MFN13A -  Planned</t>
  </si>
  <si>
    <t>LV Transformer SC5851-G HPE16A -  Planned</t>
  </si>
  <si>
    <t>LV Transformer SP12635-F BPN35A -  Planned</t>
  </si>
  <si>
    <t>LV Transformer SP7326-C TMH15A -  Planned</t>
  </si>
  <si>
    <t>LV Transformer SP10788-D RPN6A -  Planned</t>
  </si>
  <si>
    <t>LV Transformer SP4185-D RST16A -  Planned</t>
  </si>
  <si>
    <t>Feeder ACR5 -  Planned</t>
  </si>
  <si>
    <t>LV Transformer SP15881-C NRG10 -  Planned</t>
  </si>
  <si>
    <t>Feeder NMC3A -  Planned</t>
  </si>
  <si>
    <t>LV Transformer SP5073-A LLY1 -  Planned</t>
  </si>
  <si>
    <t>LV Transformer SP4447-K MGL8 -  Planned</t>
  </si>
  <si>
    <t>LV Transformer SP3970-B PWC6 -  Planned</t>
  </si>
  <si>
    <t>LV Transformer SP6529-C MLY3 -  Planned</t>
  </si>
  <si>
    <t>LV Transformer SP733334 AGE10 -  Planned</t>
  </si>
  <si>
    <t>LV Transformer SP94068-A MLY4 -  Planned</t>
  </si>
  <si>
    <t>LV Transformer SP886-A NBR4 -  Planned</t>
  </si>
  <si>
    <t>LV Transformer SC760180 HIS12B -  Planned</t>
  </si>
  <si>
    <t>LV Transformer SP74321-A NRG10 -  Planned</t>
  </si>
  <si>
    <t>LV Transformer SC193-J MAI7 -  Planned</t>
  </si>
  <si>
    <t>LV Transformer SP678-I BHD35A -  Planned</t>
  </si>
  <si>
    <t>LV Transformer SP3785-F BHL5A -  Planned</t>
  </si>
  <si>
    <t>LV Transformer SC1063598 CHL11A -  Planned</t>
  </si>
  <si>
    <t>LV Transformer SP3148-G HPE13A -  Planned</t>
  </si>
  <si>
    <t>LV Transformer SP6036-I NMC13A -  Planned</t>
  </si>
  <si>
    <t>LV Transformer SP8466-C BVL10A -  Planned</t>
  </si>
  <si>
    <t>LV Transformer SP2548-F IPL1 -  Planned</t>
  </si>
  <si>
    <t>LV Transformer SP152288 CLD18A -  Planned</t>
  </si>
  <si>
    <t>LV Transformer SP2299-C GYM2A -  Planned</t>
  </si>
  <si>
    <t>LV Transformer SP2992-B PWC4 -  Planned</t>
  </si>
  <si>
    <t>LV Transformer SG1798-G SPO5A -  Planned</t>
  </si>
  <si>
    <t>LV Transformer SP7193-F DRA11 -  Planned</t>
  </si>
  <si>
    <t>LV Transformer SC2942-I AHL9A -  Planned</t>
  </si>
  <si>
    <t>LV Transformer SP2571-E GYM2A -  Planned</t>
  </si>
  <si>
    <t>LV Transformer SP13762-A AHD6 -  Planned</t>
  </si>
  <si>
    <t>LV Transformer SP1741-C GYS3A -  Planned</t>
  </si>
  <si>
    <t>LV Transformer SC766764 SPD29A -  Planned</t>
  </si>
  <si>
    <t>LV Transformer SP764179 SPO51A -  Planned</t>
  </si>
  <si>
    <t>LV Transformer SC370-J SPD3A -  Planned</t>
  </si>
  <si>
    <t>LV Transformer SP3742-D DRD15B -  Planned</t>
  </si>
  <si>
    <t>LV Transformer SC1063720 MTG8A -  Planned</t>
  </si>
  <si>
    <t>LV Transformer SP9033-B RLB16A -  Planned</t>
  </si>
  <si>
    <t>LV Transformer SP12142-E HPE13A -  Planned</t>
  </si>
  <si>
    <t>LV Transformer SC4473-I AGT37A -  Planned</t>
  </si>
  <si>
    <t>LV Transformer SP6190-C VPT3A -  Planned</t>
  </si>
  <si>
    <t>LV Transformer SP6248-A GYM7A -  Planned</t>
  </si>
  <si>
    <t>LV Transformer SP4930-B LHM3 -  Planned</t>
  </si>
  <si>
    <t>LV Transformer SP15335-B JBB16A -  Planned</t>
  </si>
  <si>
    <t>LV Transformer SP4931-G MFN12A -  Planned</t>
  </si>
  <si>
    <t>LV Transformer SP1078-F MBG1 -  Planned</t>
  </si>
  <si>
    <t>LV Transformer SP609-R AHL4A -  Planned</t>
  </si>
  <si>
    <t>LV Transformer SC621781 AHL11A -  Planned</t>
  </si>
  <si>
    <t>LV Transformer SP1162-D MLY3 -  Planned</t>
  </si>
  <si>
    <t>LV Transformer SP31197-G KWH2 -  Planned</t>
  </si>
  <si>
    <t>LV Transformer SC725-G KRA3 -  Planned</t>
  </si>
  <si>
    <t>LV Transformer SP14793-D MAI5 -  Planned</t>
  </si>
  <si>
    <t>LV Transformer SP3051-G SPO67B -  Planned</t>
  </si>
  <si>
    <t>LV Transformer SP568232 MTB16A -  Planned</t>
  </si>
  <si>
    <t>LV Transformer SP560344 MTB16A -  Planned</t>
  </si>
  <si>
    <t>LV Transformer SP1766-P BHD5A -  Planned</t>
  </si>
  <si>
    <t>LV Transformer SP1972-I SPO32A -  Planned</t>
  </si>
  <si>
    <t>LV Transformer SC754888 CFD1A -  Planned</t>
  </si>
  <si>
    <t>LV Transformer SP7139-E MFN12A -  Planned</t>
  </si>
  <si>
    <t>LV Transformer SP13426-B RLB11B -  Planned</t>
  </si>
  <si>
    <t>LV Transformer SP3179-D NIP4A -  Planned</t>
  </si>
  <si>
    <t>LV Transformer SP5957-C GYGGYS6 -  Planned</t>
  </si>
  <si>
    <t>LV Transformer SC2093-I TWG14A -  Planned</t>
  </si>
  <si>
    <t>LV Transformer SP753035 BNH6A -  Planned</t>
  </si>
  <si>
    <t>Feeder CPL2A -  Planned</t>
  </si>
  <si>
    <t>EHSTR1H</t>
  </si>
  <si>
    <t>LV Transformer SSEHS EHSTR1H -  Planned</t>
  </si>
  <si>
    <t>EHSTR2H</t>
  </si>
  <si>
    <t>EHSTR3H</t>
  </si>
  <si>
    <t>LV Transformer SG737059 CPL5A -  Planned</t>
  </si>
  <si>
    <t>LV Transformer SP11690-D MBG1 -  Planned</t>
  </si>
  <si>
    <t>LV Transformer SP2812-E IPL2A -  Planned</t>
  </si>
  <si>
    <t>LV Transformer SP733907 WSO13A -  Planned</t>
  </si>
  <si>
    <t>LV Transformer SP2096-H SFD9 -  Planned</t>
  </si>
  <si>
    <t>BWSTR1H</t>
  </si>
  <si>
    <t>LV Transformer SSBWS BWSTR1H -  Planned</t>
  </si>
  <si>
    <t>LV Transformer SC794487 TGP9A -  Planned</t>
  </si>
  <si>
    <t>LV Transformer SP481109 HTN22B -  Planned</t>
  </si>
  <si>
    <t>LV Transformer SP626770-A ARG4 -  Planned</t>
  </si>
  <si>
    <t>LV Transformer SP88420-A CPB2 -  Planned</t>
  </si>
  <si>
    <t>LV Transformer SC22365-A AHD6 -  Planned</t>
  </si>
  <si>
    <t>LV Transformer SP6265-B GYN3A -  Planned</t>
  </si>
  <si>
    <t>LV Transformer SP2961-E SBH4 -  Planned</t>
  </si>
  <si>
    <t>LV Transformer SP4965-E DBY6 -  Planned</t>
  </si>
  <si>
    <t>LV Transformer SP11344-H NMC1B -  Planned</t>
  </si>
  <si>
    <t>Feeder THL1 -  Planned</t>
  </si>
  <si>
    <t>LV Transformer SP49-A COR26A -  Planned</t>
  </si>
  <si>
    <t>LV Transformer SP751032 MLY3 -  Planned</t>
  </si>
  <si>
    <t>LV Transformer SP792-B MLY3 -  Planned</t>
  </si>
  <si>
    <t>LV Transformer SP4520-K GLY4A -  Planned</t>
  </si>
  <si>
    <t>LV Transformer SP22674-D CSE6 -  Planned</t>
  </si>
  <si>
    <t>LV Transformer SP14342-F ARG5A -  Planned</t>
  </si>
  <si>
    <t>LV Transformer SP5320-C LLY5 -  Planned</t>
  </si>
  <si>
    <t>LV Transformer SP1919-G IPL3 -  Planned</t>
  </si>
  <si>
    <t>LV Transformer SP6012-E IPL3 -  Planned</t>
  </si>
  <si>
    <t>LV Transformer SP1800-C LLY5 -  Planned</t>
  </si>
  <si>
    <t>LV Transformer SP244047 TGW3 -  Planned</t>
  </si>
  <si>
    <t>LV Transformer SP440-F BDT3 -  Planned</t>
  </si>
  <si>
    <t>LV Transformer SP32413-F ENG7 -  Planned</t>
  </si>
  <si>
    <t>LV Transformer SP5292-A NBR6 -  Planned</t>
  </si>
  <si>
    <t>LV Transformer SP2224-F KLG7A -  Planned</t>
  </si>
  <si>
    <t>LV Transformer SP3329-G BHL1A -  Planned</t>
  </si>
  <si>
    <t>LV Transformer SG2509-I MTG7A -  Planned</t>
  </si>
  <si>
    <t>LV Transformer SP2374-M AGT25A -  Planned</t>
  </si>
  <si>
    <t>LV Transformer SP4493-F CRB25A -  Planned</t>
  </si>
  <si>
    <t>LV Transformer SP4946-K NMC5A -  Planned</t>
  </si>
  <si>
    <t>LV Transformer SP2529-G SGT22A -  Planned</t>
  </si>
  <si>
    <t>LV Transformer SP1333-M WNM1A -  Planned</t>
  </si>
  <si>
    <t>LV Transformer SP1777-F KBN2A -  Planned</t>
  </si>
  <si>
    <t>Feeder IPS1B -  Planned</t>
  </si>
  <si>
    <t>LV Transformer SP7200-C BDT1 -  Planned</t>
  </si>
  <si>
    <t>LV Transformer SP13990-A GGR2 -  Planned</t>
  </si>
  <si>
    <t>LV Transformer SP2429-D IPL1 -  Planned</t>
  </si>
  <si>
    <t>LV Transformer SP15469-B GBN2 -  Planned</t>
  </si>
  <si>
    <t>LV Transformer SP1980-I INA9A -  Planned</t>
  </si>
  <si>
    <t>LV Transformer SC4185-L ENG7 -  Planned</t>
  </si>
  <si>
    <t>LV Transformer SP16689-D SPO41A -  Planned</t>
  </si>
  <si>
    <t>LV Transformer SC563185 SPO16A -  Planned</t>
  </si>
  <si>
    <t>LV Transformer SP6299-E MGP16A -  Planned</t>
  </si>
  <si>
    <t>LV Transformer SC1042-L SPO60A -  Planned</t>
  </si>
  <si>
    <t>LV Transformer SC754335 GVN5A -  Planned</t>
  </si>
  <si>
    <t>LV Transformer SP2996-I SGT22A -  Planned</t>
  </si>
  <si>
    <t>LV Transformer SP1973-H KRN2 -  Planned</t>
  </si>
  <si>
    <t>LV Transformer SP1626-D STT1B -  Planned</t>
  </si>
  <si>
    <t>LV Transformer SP2143-N WRG5A -  Planned</t>
  </si>
  <si>
    <t>LV Transformer SP5212-M NSW5A -  Planned</t>
  </si>
  <si>
    <t>LV Transformer SP797524 GAP9A -  Planned</t>
  </si>
  <si>
    <t>LV Transformer SP714-C LLY1 -  Planned</t>
  </si>
  <si>
    <t>LV Transformer SP1551-D AMR1 -  Planned</t>
  </si>
  <si>
    <t>LV Transformer SP2794-D CPB4 -  Planned</t>
  </si>
  <si>
    <t>LV Transformer SP1855-B THL1 -  Planned</t>
  </si>
  <si>
    <t>LV Transformer SP4000-J AGE3 -  Planned</t>
  </si>
  <si>
    <t>LV Transformer SC6371-F SGT22A -  Planned</t>
  </si>
  <si>
    <t>LV Transformer SP11518-A CLM5 -  Planned</t>
  </si>
  <si>
    <t>LV Transformer SP4465-A CLM5 -  Planned</t>
  </si>
  <si>
    <t>LV Transformer SP684-R WNM3 -  Planned</t>
  </si>
  <si>
    <t>LV Transformer SP5151-D KBR2A -  Planned</t>
  </si>
  <si>
    <t>LV Transformer SP1408-L CRBTHP14 -  Planned</t>
  </si>
  <si>
    <t>LV Transformer SP5435-A GGR1 -  Planned</t>
  </si>
  <si>
    <t>LV Transformer SP5138-G HWL1A -  Planned</t>
  </si>
  <si>
    <t>LV Transformer SP3770-E MGP4 -  Planned</t>
  </si>
  <si>
    <t>LV Transformer SP3398-E NRG22A -  Planned</t>
  </si>
  <si>
    <t>LV Transformer SG899-K CFD1A -  Planned</t>
  </si>
  <si>
    <t>LV Transformer SP2196-G BGY5A -  Planned</t>
  </si>
  <si>
    <t>LV Transformer SG425-G BLH16A -  Planned</t>
  </si>
  <si>
    <t>LV Transformer SG1082960 YTA23B -  Planned</t>
  </si>
  <si>
    <t>Feeder CMY4 -  Planned</t>
  </si>
  <si>
    <t>LV Transformer SP404236 BDT5 -  Planned</t>
  </si>
  <si>
    <t>LV Transformer SP6355-B IBL2 -  Planned</t>
  </si>
  <si>
    <t>LV Transformer SP3521-B COR22A -  Planned</t>
  </si>
  <si>
    <t>LV Transformer SP6416-A COR22A -  Planned</t>
  </si>
  <si>
    <t>Feeder COR22A -  Planned</t>
  </si>
  <si>
    <t>LV Transformer SC4873-H GAP8A -  Planned</t>
  </si>
  <si>
    <t>LV Transformer SP2131-K TRG10B -  Planned</t>
  </si>
  <si>
    <t>LV Transformer SP1041-O TTF81 -  Planned</t>
  </si>
  <si>
    <t>LV Transformer SP5232-K TWG13A -  Planned</t>
  </si>
  <si>
    <t>LV Transformer SP5799-E CRB25A -  Planned</t>
  </si>
  <si>
    <t>LV Transformer SP4102-I KLG5A -  Planned</t>
  </si>
  <si>
    <t>LV Transformer SP2576-K CSE6 -  Planned</t>
  </si>
  <si>
    <t>LV Transformer SP3389-C BGY5A -  Planned</t>
  </si>
  <si>
    <t>LV Transformer SC4894-H CFD2A -  Planned</t>
  </si>
  <si>
    <t>LV Transformer SP38-K SGT7 -  Planned</t>
  </si>
  <si>
    <t>LV Transformer SC22160-D RLB15A -  Planned</t>
  </si>
  <si>
    <t>LV Transformer SP3504-F MTG13A -  Planned</t>
  </si>
  <si>
    <t>LV Transformer SP3785-C NIP5A -  Planned</t>
  </si>
  <si>
    <t>LV Transformer SP4673-B WHO1 -  Planned</t>
  </si>
  <si>
    <t>LV Transformer SP3489-C IPS5B -  Planned</t>
  </si>
  <si>
    <t>LV Transformer SC734734 HWD13A -  Planned</t>
  </si>
  <si>
    <t>LV Transformer SP1696-E IPL1 -  Planned</t>
  </si>
  <si>
    <t>Feeder IPL2A -  Planned</t>
  </si>
  <si>
    <t>Feeder SPO67B -  Planned</t>
  </si>
  <si>
    <t>LV Transformer SP12382-A BLH10A -  Planned</t>
  </si>
  <si>
    <t>LV Transformer SP3173-D CBT12A -  Planned</t>
  </si>
  <si>
    <t>LV Transformer SP10430-A COR26A -  Planned</t>
  </si>
  <si>
    <t>LV Transformer SP2295-D GBN4 -  Planned</t>
  </si>
  <si>
    <t>LV Transformer SP4306-B GBN4 -  Planned</t>
  </si>
  <si>
    <t>LV Transformer SC1294741 CMA8A -  Planned</t>
  </si>
  <si>
    <t>LV Transformer SP10992-H MGL9 -  Planned</t>
  </si>
  <si>
    <t>LV Transformer SP661-C GYM9B -  Planned</t>
  </si>
  <si>
    <t>LV Transformer SP991-D GYN3A -  Planned</t>
  </si>
  <si>
    <t>LV Transformer SP5530-B GBN4 -  Planned</t>
  </si>
  <si>
    <t>LV Transformer SP16454-A PWC4 -  Planned</t>
  </si>
  <si>
    <t>LV Transformer SP537-C GYS3A -  Planned</t>
  </si>
  <si>
    <t>LV Transformer SP6361-F CCY13A -  Planned</t>
  </si>
  <si>
    <t>LV Transformer SC22764-D HWL13A -  Planned</t>
  </si>
  <si>
    <t>LV Transformer SP866-L ARG5A -  Planned</t>
  </si>
  <si>
    <t>LV Transformer SP27540-E MTG12B -  Planned</t>
  </si>
  <si>
    <t>LV Transformer SP1606-L WRG6A -  Planned</t>
  </si>
  <si>
    <t>LV Transformer SC510456 CRM16A -  Planned</t>
  </si>
  <si>
    <t>LV Transformer SP11136-E NRG22A -  Planned</t>
  </si>
  <si>
    <t>LV Transformer SP3050-C MSV2 -  Planned</t>
  </si>
  <si>
    <t>LV Transformer SP3118-B THL1 -  Planned</t>
  </si>
  <si>
    <t>LV Transformer SP4162-F NRA13A -  Planned</t>
  </si>
  <si>
    <t>LV Transformer SC769218 CPC3B -  Planned</t>
  </si>
  <si>
    <t>Feeder PPE13A -  Planned</t>
  </si>
  <si>
    <t>LV Transformer SP1217-E GYM7A -  Planned</t>
  </si>
  <si>
    <t>LV Transformer SP3399-F NRG22A -  Planned</t>
  </si>
  <si>
    <t>LV Transformer SC748370 CRB15A -  Planned</t>
  </si>
  <si>
    <t>LV Transformer SP94562-B PPE13A -  Planned</t>
  </si>
  <si>
    <t>LV Transformer SP64376-D MAI17 -  Planned</t>
  </si>
  <si>
    <t>LV Transformer SP4854-E JBB16A -  Planned</t>
  </si>
  <si>
    <t>LV Transformer SP1908-F DBY6 -  Planned</t>
  </si>
  <si>
    <t>LV Transformer SP20439-F CFD1A -  Planned</t>
  </si>
  <si>
    <t>LV Transformer SC4111-K TGP6A -  Planned</t>
  </si>
  <si>
    <t>LV Transformer SP11821-F SGT22A -  Planned</t>
  </si>
  <si>
    <t>LV Transformer SP275-M BBSRDL8 -  Planned</t>
  </si>
  <si>
    <t>LV Transformer SC534421 BPN26A -  Planned</t>
  </si>
  <si>
    <t>LV Transformer SP2500-H SPO41A -  Planned</t>
  </si>
  <si>
    <t>Feeder OXL8A -  Planned</t>
  </si>
  <si>
    <t>LV Transformer SG5219-J BLB4A -  Planned</t>
  </si>
  <si>
    <t>LV Transformer SC1500260 ENG2 -  Planned</t>
  </si>
  <si>
    <t>LV Transformer SC6164-F HTN22B -  Planned</t>
  </si>
  <si>
    <t>LV Transformer SP3326-J GLY3A -  Planned</t>
  </si>
  <si>
    <t>LV Transformer SC3466-F CFD2A -  Planned</t>
  </si>
  <si>
    <t>LV Transformer SP5283-G SGT7 -  Planned</t>
  </si>
  <si>
    <t>LV Transformer SP808389 BLB4A -  Planned</t>
  </si>
  <si>
    <t>Feeder STT3A -  Planned</t>
  </si>
  <si>
    <t>LV Transformer SP3260-F CBW6 -  Planned</t>
  </si>
  <si>
    <t>LV Transformer SP1946-C LRE6A -  Planned</t>
  </si>
  <si>
    <t>LV Transformer SP3059-D RPN4A -  Planned</t>
  </si>
  <si>
    <t>Feeder GYS5A -  Planned</t>
  </si>
  <si>
    <t>LV Transformer SP3393-I MGL9 -  Planned</t>
  </si>
  <si>
    <t>LV Transformer SP176043 CLM8 -  Planned</t>
  </si>
  <si>
    <t>LV Transformer SP2651-E GYN5A -  Planned</t>
  </si>
  <si>
    <t>LV Transformer SP4722-C BLH16A -  Planned</t>
  </si>
  <si>
    <t>LV Transformer SC791978 HIS3A -  Planned</t>
  </si>
  <si>
    <t>LV Transformer SP20549-H HDA13A -  Planned</t>
  </si>
  <si>
    <t>LV Transformer SC521532-B WNM5 -  Planned</t>
  </si>
  <si>
    <t>ACR3</t>
  </si>
  <si>
    <t>LV Transformer SP17315-D ACR3 -  Planned</t>
  </si>
  <si>
    <t>LV Transformer SP916-B THL3 -  Planned</t>
  </si>
  <si>
    <t>LV Transformer SP1650-E THL3 -  Planned</t>
  </si>
  <si>
    <t>LV Transformer SP8252-B GGR1 -  Planned</t>
  </si>
  <si>
    <t>LV Transformer SC67-G MGP1 -  Planned</t>
  </si>
  <si>
    <t>LV Transformer SC104-L DRD3A -  Planned</t>
  </si>
  <si>
    <t>LV Transformer SC6072-C SRD19A -  Planned</t>
  </si>
  <si>
    <t>LV Transformer SP27353-D INA2A -  Planned</t>
  </si>
  <si>
    <t>LV Transformer SP163869 CLM7 -  Planned</t>
  </si>
  <si>
    <t>LV Transformer SP5974-C BLH15B -  Planned</t>
  </si>
  <si>
    <t>LV Transformer SP5125-F MGP1 -  Planned</t>
  </si>
  <si>
    <t>LV Transformer SC4824-L MRE1 -  Planned</t>
  </si>
  <si>
    <t>LV Transformer SC619556 ACR6 -  Planned</t>
  </si>
  <si>
    <t>LV Transformer SP13200-E CSE6 -  Planned</t>
  </si>
  <si>
    <t>LV Transformer SP499-G MTNQBI9 -  Planned</t>
  </si>
  <si>
    <t>LV Transformer SP24662-G CHL11A -  Planned</t>
  </si>
  <si>
    <t>LV Transformer SP29686-C HPE13A -  Planned</t>
  </si>
  <si>
    <t>LV Transformer SP2341-C CPD1 -  Planned</t>
  </si>
  <si>
    <t>LV Transformer SC1292803 RPN4A -  Planned</t>
  </si>
  <si>
    <t>Feeder TWT6B -  Planned</t>
  </si>
  <si>
    <t>Feeder RIS2 -  Planned</t>
  </si>
  <si>
    <t>LV Transformer SP8244-B LLY5 -  Planned</t>
  </si>
  <si>
    <t>LV Transformer SP17217-A TGW2 -  Planned</t>
  </si>
  <si>
    <t>LV Transformer SP2325-H MGP13A -  Planned</t>
  </si>
  <si>
    <t>LV Transformer SP2918-C AMR2 -  Planned</t>
  </si>
  <si>
    <t>LV Transformer SP7631-C TWT6B -  Planned</t>
  </si>
  <si>
    <t>LV Transformer SC710-H MDR2A -  Planned</t>
  </si>
  <si>
    <t>LV Transformer SP6302-C MGP16A -  Planned</t>
  </si>
  <si>
    <t>LV Transformer SP1386647 CRB22A -  Planned</t>
  </si>
  <si>
    <t>LV Transformer SP2489-L CFD6A -  Planned</t>
  </si>
  <si>
    <t>LV Transformer SP29524-C ZMR9 -  Planned</t>
  </si>
  <si>
    <t>LHM8A</t>
  </si>
  <si>
    <t>LV Transformer SP4460-C LHM8A -  Planned</t>
  </si>
  <si>
    <t>LV Transformer SP1823-J CHL11A -  Planned</t>
  </si>
  <si>
    <t>LV Transformer SP767428 RIS2 -  Planned</t>
  </si>
  <si>
    <t>LV Transformer SP10519-B RIS2 -  Planned</t>
  </si>
  <si>
    <t>LV Transformer SP4107-F TMH15A -  Planned</t>
  </si>
  <si>
    <t>LV Transformer SC3948-G MTG8A -  Planned</t>
  </si>
  <si>
    <t>LV Transformer SP7218-D BDT5 -  Planned</t>
  </si>
  <si>
    <t>LV Transformer SP4427-F EZRRWD4 -  Planned</t>
  </si>
  <si>
    <t>LV Transformer SP5394-B SPC2B -  Planned</t>
  </si>
  <si>
    <t>LV Transformer SC484276-B SGT7 -  Planned</t>
  </si>
  <si>
    <t>LV Transformer SP293-A BWH16A -  Planned</t>
  </si>
  <si>
    <t>LV Transformer SP6148-E VPK9A -  Planned</t>
  </si>
  <si>
    <t>LV Transformer SP2329-L AGE10 -  Planned</t>
  </si>
  <si>
    <t>LV Transformer SP1903-K MGL9 -  Planned</t>
  </si>
  <si>
    <t>LV Transformer SC4878-H SMR12A -  Planned</t>
  </si>
  <si>
    <t>LV Transformer SP5222-A CLM5 -  Planned</t>
  </si>
  <si>
    <t>LV Transformer SP6469-G SPO51A -  Planned</t>
  </si>
  <si>
    <t>LV Transformer SP5215-H RBA37A -  Planned</t>
  </si>
  <si>
    <t>LV Transformer SP6436-F SPO69A -  Planned</t>
  </si>
  <si>
    <t>LV Transformer SP467934 SPO67B -  Planned</t>
  </si>
  <si>
    <t>LV Transformer SC1455481 RBA43A -  Planned</t>
  </si>
  <si>
    <t>LV Transformer SC1051097 CBT13A -  Planned</t>
  </si>
  <si>
    <t>LV Transformer SP19611-D KRN2 -  Planned</t>
  </si>
  <si>
    <t>LV Transformer SP9656-C DRD15B -  Planned</t>
  </si>
  <si>
    <t>LV Transformer SC6613-E CMV9A -  Planned</t>
  </si>
  <si>
    <t>LV Transformer SP6066-C LGL11A -  Planned</t>
  </si>
  <si>
    <t>LV Transformer SC3949-H AGT37A -  Planned</t>
  </si>
  <si>
    <t>LV Transformer SC759542 SPF17B -  Planned</t>
  </si>
  <si>
    <t>LV Transformer SP5102-G NRG22A -  Planned</t>
  </si>
  <si>
    <t>LV Transformer SP430-B GGR1 -  Planned</t>
  </si>
  <si>
    <t>LV Transformer SP4448-G EZRRWD4 -  Planned</t>
  </si>
  <si>
    <t>LV Transformer SP29001-B MBG4 -  Planned</t>
  </si>
  <si>
    <t>LV Transformer SP5197-E KBR5A -  Planned</t>
  </si>
  <si>
    <t>LV Transformer SP4678-A HDN1 -  Planned</t>
  </si>
  <si>
    <t>Feeder AMR3, COR22A -  Planned</t>
  </si>
  <si>
    <t>LV Transformer SP3231-A BWH13A -  Planned</t>
  </si>
  <si>
    <t>LV Transformer SP1003-G GYN6A -  Planned</t>
  </si>
  <si>
    <t>LV Transformer SP1282-M AHL4A -  Planned</t>
  </si>
  <si>
    <t>LV Transformer SP11313-H DRA6 -  Planned</t>
  </si>
  <si>
    <t>LV Transformer SP5888-C PBH1 -  Planned</t>
  </si>
  <si>
    <t>LV Transformer SC564386 ARL2B -  Planned</t>
  </si>
  <si>
    <t>LV Transformer SC4717-F ZMR2A -  Planned</t>
  </si>
  <si>
    <t>LV Transformer SG2916-I CFD1A -  Planned</t>
  </si>
  <si>
    <t>LV Transformer SC779669 MHL25A -  Planned</t>
  </si>
  <si>
    <t>LV Transformer SP5595-I NSW28 -  Planned</t>
  </si>
  <si>
    <t>LV Transformer SP3325-L CLR3 -  Planned</t>
  </si>
  <si>
    <t>LV Transformer SP764702 HPE13A -  Planned</t>
  </si>
  <si>
    <t>LV Transformer SG1141-J MTG16A -  Planned</t>
  </si>
  <si>
    <t>LV Transformer SP320-P ALY5 -  Planned</t>
  </si>
  <si>
    <t>LV Transformer SP521-G HPE13A -  Planned</t>
  </si>
  <si>
    <t>LV Transformer SP2616-C TGW1 -  Planned</t>
  </si>
  <si>
    <t>LV Transformer SP5300-E NIP6A -  Planned</t>
  </si>
  <si>
    <t>LV Transformer SP2947-D RPN8 -  Planned</t>
  </si>
  <si>
    <t>LV Transformer SP1274-C THL3 -  Planned</t>
  </si>
  <si>
    <t>LV Transformer SP35996-A CPK7 -  Planned</t>
  </si>
  <si>
    <t>LV Transformer SP1275-D THL3 -  Planned</t>
  </si>
  <si>
    <t>LV Transformer SC889-E WRG8A -  Planned</t>
  </si>
  <si>
    <t>FIS7A</t>
  </si>
  <si>
    <t>Feeder FIS7A -  Planned</t>
  </si>
  <si>
    <t>LV Transformer SG2004-K NGE13 -  Planned</t>
  </si>
  <si>
    <t>LV Transformer SP16612-D WED16A -  Planned</t>
  </si>
  <si>
    <t>LV Transformer SP3075-M AGE10 -  Planned</t>
  </si>
  <si>
    <t>LV Transformer SC4908-H AGE10 -  Planned</t>
  </si>
  <si>
    <t>LV Transformer SP785303 MTB17A -  Planned</t>
  </si>
  <si>
    <t>LV Transformer SP15210-C NRG6 -  Planned</t>
  </si>
  <si>
    <t>LV Transformer SP1508-P GAP8A -  Planned</t>
  </si>
  <si>
    <t>LV Transformer SP1812-E GYS3A -  Planned</t>
  </si>
  <si>
    <t>NVL12</t>
  </si>
  <si>
    <t>LV Transformer SP2540-D NVL12 -  Planned</t>
  </si>
  <si>
    <t>LV Transformer SP4445-A NBR6 -  Planned</t>
  </si>
  <si>
    <t>LV Transformer SP743971 CFD6A -  Planned</t>
  </si>
  <si>
    <t>LV Transformer SP1071-M HPK3A -  Planned</t>
  </si>
  <si>
    <t>LV Transformer SP2255-D THL3 -  Planned</t>
  </si>
  <si>
    <t>LV Transformer SP15048-C GBN4 -  Planned</t>
  </si>
  <si>
    <t>LV Transformer SP5615-B AMR3 -  Planned</t>
  </si>
  <si>
    <t>Feeder BDB27A -  Planned</t>
  </si>
  <si>
    <t>LV Transformer SP744617 NMC3A -  Planned</t>
  </si>
  <si>
    <t>LV Transformer SC484408 KMR27A -  Planned</t>
  </si>
  <si>
    <t>LV Transformer SC1734719 TRG5 -  Planned</t>
  </si>
  <si>
    <t>LV Transformer SP468823 CRB25A -  Planned</t>
  </si>
  <si>
    <t>LV Transformer SC768808 SPO5A -  Planned</t>
  </si>
  <si>
    <t>LV Transformer SC777906 GVN13A -  Planned</t>
  </si>
  <si>
    <t>LV Transformer SP1457-F IPL1 -  Planned</t>
  </si>
  <si>
    <t>LV Transformer SP2140-J WNM5 -  Planned</t>
  </si>
  <si>
    <t>LV Transformer SSHTN 674 -  Planned</t>
  </si>
  <si>
    <t>LV Transformer SP1591-F DRD15B -  Planned</t>
  </si>
  <si>
    <t>LV Transformer SC4498-J SFD2A -  Planned</t>
  </si>
  <si>
    <t>LV Transformer SP2515-H BHL4A -  Planned</t>
  </si>
  <si>
    <t>LV Transformer SC5801-I CMV9A -  Planned</t>
  </si>
  <si>
    <t>LV Transformer SG1450-M HPE5A -  Planned</t>
  </si>
  <si>
    <t>Feeder COR23A -  Planned</t>
  </si>
  <si>
    <t>LV Transformer SP25579-E MTG8A -  Planned</t>
  </si>
  <si>
    <t>LV Transformer SP6796-C CRM13A -  Planned</t>
  </si>
  <si>
    <t>LV Transformer SP16619-E HPE13A -  Planned</t>
  </si>
  <si>
    <t>LV Transformer SC1384960 BDB27A -  Planned</t>
  </si>
  <si>
    <t>LV Transformer SP9695-H CFD1A -  Planned</t>
  </si>
  <si>
    <t>Feeder BMT1, IBL2, BMT5 -  Planned</t>
  </si>
  <si>
    <t>LV Transformer SP31895-D CPL23A -  Planned</t>
  </si>
  <si>
    <t>LV Transformer SP2314-E GBN4 -  Planned</t>
  </si>
  <si>
    <t>LV Transformer SP6276-C NRG14A -  Planned</t>
  </si>
  <si>
    <t>LV Transformer SG321-I BLH13B -  Planned</t>
  </si>
  <si>
    <t>LV Transformer SP2516-G SPO3A -  Planned</t>
  </si>
  <si>
    <t>LV Transformer SP492537 LTA5 -  Planned</t>
  </si>
  <si>
    <t>LV Transformer SP680-N WNM5 -  Planned</t>
  </si>
  <si>
    <t>LV Transformer SP5969-B SGT7 -  Planned</t>
  </si>
  <si>
    <t>LV Transformer SC1874-K BDA12B -  Planned</t>
  </si>
  <si>
    <t>LV Transformer SC133-D MCW4 -  Planned</t>
  </si>
  <si>
    <t>LV Transformer SP4626-E KCY2 -  Planned</t>
  </si>
  <si>
    <t>LV Transformer SP6500-B GBN4 -  Planned</t>
  </si>
  <si>
    <t>LV Transformer SG276-A CLD9A -  Planned</t>
  </si>
  <si>
    <t>Feeder LGV3A -  Planned</t>
  </si>
  <si>
    <t>LV Transformer SP2402-B THL1 -  Planned</t>
  </si>
  <si>
    <t>LV Transformer SP12641-B FDS1 -  Planned</t>
  </si>
  <si>
    <t>LV Transformer SP14096-A CLM7 -  Planned</t>
  </si>
  <si>
    <t>LV Transformer SC823033 WMD14A -  Planned</t>
  </si>
  <si>
    <t>LV Transformer SP84687-B BHD35A -  Planned</t>
  </si>
  <si>
    <t>LV Transformer SP466576 PBH3 -  Planned</t>
  </si>
  <si>
    <t>LV Transformer SP27039-C LDR3 -  Planned</t>
  </si>
  <si>
    <t>LV Transformer SC1050354 MDH3A -  Planned</t>
  </si>
  <si>
    <t>LV Transformer SC743341 DRD15B -  Planned</t>
  </si>
  <si>
    <t>LV Transformer SP5566-D KSN5 -  Planned</t>
  </si>
  <si>
    <t>LV Transformer SP1638-J HPK3A -  Planned</t>
  </si>
  <si>
    <t>LV Transformer SP4415-A AHD25A -  Planned</t>
  </si>
  <si>
    <t>LV Transformer SC562501 BHD7A -  Planned</t>
  </si>
  <si>
    <t>LV Transformer SSCFD  -  Planned</t>
  </si>
  <si>
    <t>LV Transformer SC2057282 PDB13 -  Planned</t>
  </si>
  <si>
    <t>LV Transformer SP2943-C BDT1 -  Planned</t>
  </si>
  <si>
    <t>LV Transformer SP4022-D BDT4 -  Planned</t>
  </si>
  <si>
    <t>Feeder MSV2 -  Planned</t>
  </si>
  <si>
    <t>LV Transformer SP8188-A MLY1 -  Planned</t>
  </si>
  <si>
    <t>LV Transformer SP2916-C BDT1 -  Planned</t>
  </si>
  <si>
    <t>LV Transformer SP3801-B BWH16A -  Planned</t>
  </si>
  <si>
    <t>Feeder NVL9 -  Planned</t>
  </si>
  <si>
    <t>LV Transformer SP2814-D CVL5A -  Planned</t>
  </si>
  <si>
    <t>LV Transformer SP4554-B CLM6 -  Planned</t>
  </si>
  <si>
    <t>LV Transformer SP175372 NBR6 -  Planned</t>
  </si>
  <si>
    <t>LV Transformer SP18904-H BHD35A -  Planned</t>
  </si>
  <si>
    <t>LV Transformer SP3787-D PBH1 -  Planned</t>
  </si>
  <si>
    <t>LV Transformer SP6326-D SPO8A -  Planned</t>
  </si>
  <si>
    <t>LV Transformer SP16289-D BDT1 -  Planned</t>
  </si>
  <si>
    <t>Feeder KBN2A -  Planned</t>
  </si>
  <si>
    <t>LV Transformer SC1386568 HIS3A -  Planned</t>
  </si>
  <si>
    <t>LV Transformer SP2141-L WNM5 -  Planned</t>
  </si>
  <si>
    <t>LV Transformer SP2762-E KCY2 -  Planned</t>
  </si>
  <si>
    <t>LV Transformer SP1216-N LTA4B -  Planned</t>
  </si>
  <si>
    <t>LV Transformer SP6932-C TMH3A -  Planned</t>
  </si>
  <si>
    <t>LV Transformer SP31667-D ALY5 -  Planned</t>
  </si>
  <si>
    <t>LV Transformer SP4124-C KSN1 -  Planned</t>
  </si>
  <si>
    <t>LV Transformer SC741343 TWT3A -  Planned</t>
  </si>
  <si>
    <t>LV Transformer SC22373-A MLB13A -  Planned</t>
  </si>
  <si>
    <t>LV Transformer SP2244-D EMD3 -  Planned</t>
  </si>
  <si>
    <t>Feeder BTA5A, MLY1 -  Planned</t>
  </si>
  <si>
    <t>LV Transformer SP760607 KWA12A -  Planned</t>
  </si>
  <si>
    <t>LV Transformer SP778892 KBN5A -  Planned</t>
  </si>
  <si>
    <t>LV Transformer SC5960-F MTG13A -  Planned</t>
  </si>
  <si>
    <t>LV Transformer SC484374 HTL2A -  Planned</t>
  </si>
  <si>
    <t>LV Transformer SP6511-B PGN1B -  Planned</t>
  </si>
  <si>
    <t>LV Transformer SP1329-M MGL8 -  Planned</t>
  </si>
  <si>
    <t>LV Transformer SC1124-O TWG18 -  Planned</t>
  </si>
  <si>
    <t>LV Transformer SC22011-G NGE13 -  Planned</t>
  </si>
  <si>
    <t>LV Transformer SP40245-C SGT5 -  Planned</t>
  </si>
  <si>
    <t>Feeder JDL8A, SMR9A -  Planned</t>
  </si>
  <si>
    <t>LV Transformer SP6576-B PWC4 -  Planned</t>
  </si>
  <si>
    <t>LV Transformer SG7064-D SPD4A -  Planned</t>
  </si>
  <si>
    <t>LV Transformer SP2663-C GYM2A -  Planned</t>
  </si>
  <si>
    <t>LV Transformer SP1423-K CPR6 -  Planned</t>
  </si>
  <si>
    <t>LV Transformer SP6219-D RIS2 -  Planned</t>
  </si>
  <si>
    <t>LV Transformer SP762156 NIP3A -  Planned</t>
  </si>
  <si>
    <t>LV Transformer SP2498-E EZRRWD4 -  Planned</t>
  </si>
  <si>
    <t>LV Transformer SP2230-K INA11A -  Planned</t>
  </si>
  <si>
    <t>LV Transformer SP6624-A CLM7 -  Planned</t>
  </si>
  <si>
    <t>LV Transformer SC714964 RBA37A -  Planned</t>
  </si>
  <si>
    <t>LV Transformer SP13061-G LTA4B -  Planned</t>
  </si>
  <si>
    <t>LV Transformer SP3753-C RBA43A -  Planned</t>
  </si>
  <si>
    <t>LV Transformer SP6000-C COR23A -  Planned</t>
  </si>
  <si>
    <t>LV Transformer SP781124 YTA1B -  Planned</t>
  </si>
  <si>
    <t>LV Transformer SP2927-K TWG11 -  Planned</t>
  </si>
  <si>
    <t>LV Transformer SP8174-G SHW6 -  Planned</t>
  </si>
  <si>
    <t>LV Transformer SP18153-A AMR1 -  Planned</t>
  </si>
  <si>
    <t>LV Transformer SP4837-C CRY5A -  Planned</t>
  </si>
  <si>
    <t>LV Transformer SP2006-D KWH3 -  Planned</t>
  </si>
  <si>
    <t>LV Transformer SP761826 SPO32A -  Planned</t>
  </si>
  <si>
    <t>LV Transformer SP1659-J SBK10A -  Planned</t>
  </si>
  <si>
    <t>LV Transformer SP19087-G MTG5A -  Planned</t>
  </si>
  <si>
    <t>LV Transformer SP5899-E ARG5A -  Planned</t>
  </si>
  <si>
    <t>LV Transformer SP2340-D CPD1 -  Planned</t>
  </si>
  <si>
    <t>LV Transformer SP3653-I TWG17 -  Planned</t>
  </si>
  <si>
    <t>LV Transformer SP8640-C BGY15A -  Planned</t>
  </si>
  <si>
    <t>LV Transformer SP3755-C BNH1B -  Planned</t>
  </si>
  <si>
    <t>LV Transformer SP13684-B KBR1A -  Planned</t>
  </si>
  <si>
    <t>LV Transformer SP3476-H MGL9 -  Planned</t>
  </si>
  <si>
    <t>LV Transformer SP4752-B TGW3 -  Planned</t>
  </si>
  <si>
    <t>LV Transformer SC4370-H ZMR7A -  Planned</t>
  </si>
  <si>
    <t>LV Transformer SP404312 BDT1 -  Planned</t>
  </si>
  <si>
    <t>HWL3A</t>
  </si>
  <si>
    <t>LV Transformer SP3210-G HWL3A -  Planned</t>
  </si>
  <si>
    <t>LV Transformer SC22305-B PPE3A -  Planned</t>
  </si>
  <si>
    <t>LV Transformer SP5951-G NDH10 -  Planned</t>
  </si>
  <si>
    <t>LV Transformer SP1403086 MTG3A -  Planned</t>
  </si>
  <si>
    <t>LV Transformer SP743797 HPE13A -  Planned</t>
  </si>
  <si>
    <t>LV Transformer SP9720-C LHM5 -  Planned</t>
  </si>
  <si>
    <t>LV Transformer SP17947-B MLY1 -  Planned</t>
  </si>
  <si>
    <t>LV Transformer SP2873-A CLM8 -  Planned</t>
  </si>
  <si>
    <t>LV Transformer SP3161-H SGT22A -  Planned</t>
  </si>
  <si>
    <t>LV Transformer SP5728-C WSE3A -  Planned</t>
  </si>
  <si>
    <t>LV Transformer SP754918 QPT5 -  Planned</t>
  </si>
  <si>
    <t>LV Transformer SP9829-C LGL3A -  Planned</t>
  </si>
  <si>
    <t>LV Transformer SP14142-A CPK13 -  Planned</t>
  </si>
  <si>
    <t>LV Transformer SP3412-B CPK9 -  Planned</t>
  </si>
  <si>
    <t>LV Transformer SC2219-N WNM5 -  Planned</t>
  </si>
  <si>
    <t>LV Transformer SP4871-F MTB17A -  Planned</t>
  </si>
  <si>
    <t>LV Transformer SP1542-E BNH1B -  Planned</t>
  </si>
  <si>
    <t>LV Transformer SC2280-G SMR7B -  Planned</t>
  </si>
  <si>
    <t>LV Transformer SC747299 MRE1 -  Planned</t>
  </si>
  <si>
    <t>Feeder DRA9 -  Planned</t>
  </si>
  <si>
    <t>Feeder KBN5A, KBN1B -  Planned</t>
  </si>
  <si>
    <t>LV Transformer SC1922-H SGT9 -  Planned</t>
  </si>
  <si>
    <t>LV Transformer SP783-B TGW1 -  Planned</t>
  </si>
  <si>
    <t>LV Transformer SP8520-B MBG4 -  Planned</t>
  </si>
  <si>
    <t>LV Transformer SP2794-B LLY3 -  Planned</t>
  </si>
  <si>
    <t>LV Transformer SP10981-C BNH6A -  Planned</t>
  </si>
  <si>
    <t>LV Transformer SP4204-G MBG4 -  Planned</t>
  </si>
  <si>
    <t>LV Transformer SP2450-C TRP2 -  Planned</t>
  </si>
  <si>
    <t>LV Transformer SP1832-C TGW1 -  Planned</t>
  </si>
  <si>
    <t>LV Transformer SP3906-D GYGGYS6 -  Planned</t>
  </si>
  <si>
    <t>LV Transformer SP7480-B MLY4 -  Planned</t>
  </si>
  <si>
    <t>LV Transformer SP5311-B EMD3 -  Planned</t>
  </si>
  <si>
    <t>LV Transformer SC2051031 INA5A -  Planned</t>
  </si>
  <si>
    <t>LV Transformer SP1834353 TWG18 -  Planned</t>
  </si>
  <si>
    <t>LV Transformer SP436-C AMR2 -  Planned</t>
  </si>
  <si>
    <t>LV Transformer SP4333-A NBR5 -  Planned</t>
  </si>
  <si>
    <t>LV Transformer SC770439 CCY26A -  Planned</t>
  </si>
  <si>
    <t>LV Transformer SP2320-F SPO51A -  Planned</t>
  </si>
  <si>
    <t>LV Transformer SP8659-D MTB15A -  Planned</t>
  </si>
  <si>
    <t>LV Transformer SP4421-H LTA4B -  Planned</t>
  </si>
  <si>
    <t>LV Transformer SC2057418 RPN4A -  Planned</t>
  </si>
  <si>
    <t>TWT2B</t>
  </si>
  <si>
    <t>Feeder TWT2B -  Planned</t>
  </si>
  <si>
    <t>Feeder IPL4A -  Planned</t>
  </si>
  <si>
    <t>LV Transformer SP2689-C GTN12A -  Planned</t>
  </si>
  <si>
    <t>LV Transformer SP5277-B MBG4 -  Planned</t>
  </si>
  <si>
    <t>LV Transformer SP1442-H BNH1B -  Planned</t>
  </si>
  <si>
    <t>LV Transformer SP2324-C LLY1 -  Planned</t>
  </si>
  <si>
    <t>LV Transformer SP6488-C GYM9B -  Planned</t>
  </si>
  <si>
    <t>LV Transformer SP3257-B IPL2A -  Planned</t>
  </si>
  <si>
    <t>LV Transformer SP5070-G MFN12A -  Planned</t>
  </si>
  <si>
    <t>LV Transformer SP4727-B GGR1 -  Planned</t>
  </si>
  <si>
    <t>LV Transformer SP12488-A RLB16A -  Planned</t>
  </si>
  <si>
    <t>LV Transformer SP245-O SHW6 -  Planned</t>
  </si>
  <si>
    <t>LV Transformer SP78-C COR25A -  Planned</t>
  </si>
  <si>
    <t>LV Transformer SP5913-B BMT1 -  Planned</t>
  </si>
  <si>
    <t>LV Transformer SP1319-J SBH11 -  Planned</t>
  </si>
  <si>
    <t>LV Transformer SC2055204 SPF15A -  Planned</t>
  </si>
  <si>
    <t>LV Transformer SP36457-C SPO60A -  Planned</t>
  </si>
  <si>
    <t>LV Transformer SP2898-J CPC2A -  Planned</t>
  </si>
  <si>
    <t>LV Transformer SP736344 NIP5B -  Planned</t>
  </si>
  <si>
    <t>LV Transformer SP4851-C GYS3A -  Planned</t>
  </si>
  <si>
    <t>LV Transformer SP5709-E CBW11 -  Planned</t>
  </si>
  <si>
    <t>LV Transformer SP3665-C LLY5 -  Planned</t>
  </si>
  <si>
    <t>LV Transformer SC2193-C RBY10 -  Planned</t>
  </si>
  <si>
    <t>LV Transformer SP3533-A COR25A -  Planned</t>
  </si>
  <si>
    <t>LV Transformer SP5092-A THL3 -  Planned</t>
  </si>
  <si>
    <t>LV Transformer SP6456-D AMR3 -  Planned</t>
  </si>
  <si>
    <t>LV Transformer SP4811-H MTB17A -  Planned</t>
  </si>
  <si>
    <t>LV Transformer SP11844-D NRG16A -  Planned</t>
  </si>
  <si>
    <t>LV Transformer SP2668-E KSN7 -  Planned</t>
  </si>
  <si>
    <t>Feeder NRG5A -  Planned</t>
  </si>
  <si>
    <t>LV Transformer SP554449-B MLT15A -  Planned</t>
  </si>
  <si>
    <t>LV Transformer SP768905 MLY1 -  Planned</t>
  </si>
  <si>
    <t>LV Transformer SP2578-E GYS3A -  Planned</t>
  </si>
  <si>
    <t>LV Transformer SP5173-G NRG5A -  Planned</t>
  </si>
  <si>
    <t>LV Transformer SP4757-D MTB17A -  Planned</t>
  </si>
  <si>
    <t>LV Transformer SP4137-E CBT8A -  Planned</t>
  </si>
  <si>
    <t>LV Transformer SP3579-F BHL4A -  Planned</t>
  </si>
  <si>
    <t>LV Transformer SP554494-B SGT22A -  Planned</t>
  </si>
  <si>
    <t>LV Transformer SP1381-H NRA5A -  Planned</t>
  </si>
  <si>
    <t>LV Transformer SP7338-H WRG12A -  Planned</t>
  </si>
  <si>
    <t>LV Transformer SP3649-B BKD13A -  Planned</t>
  </si>
  <si>
    <t>LV Transformer SP5146-E RPN3A -  Planned</t>
  </si>
  <si>
    <t>LV Transformer SP4283-B GYN3A -  Planned</t>
  </si>
  <si>
    <t>BBHORW6</t>
  </si>
  <si>
    <t>LV Transformer SG7182-E BBHORW6 -  Planned</t>
  </si>
  <si>
    <t>LV Transformer SP4026-D JBB2A -  Planned</t>
  </si>
  <si>
    <t>LV Transformer SP383510 JBB16A -  Planned</t>
  </si>
  <si>
    <t>Feeder MTB16A -  Planned</t>
  </si>
  <si>
    <t>LV Transformer SP3261-D BNH6A -  Planned</t>
  </si>
  <si>
    <t>LV Transformer SP4587-E MFD12A -  Planned</t>
  </si>
  <si>
    <t>LV Transformer SP1830-N TWG18 -  Planned</t>
  </si>
  <si>
    <t>LV Transformer SP541-N TWG18 -  Planned</t>
  </si>
  <si>
    <t>LV Transformer SP1267-N SHW6 -  Planned</t>
  </si>
  <si>
    <t>LV Transformer SP5243-A BWH13A -  Planned</t>
  </si>
  <si>
    <t>BHD36A</t>
  </si>
  <si>
    <t>LV Transformer SP11558-D BHD36A -  Planned</t>
  </si>
  <si>
    <t>LV Transformer SC561997 HIS1B -  Planned</t>
  </si>
  <si>
    <t>LV Transformer SP1232-L HPE13A -  Planned</t>
  </si>
  <si>
    <t>LV Transformer SP20472-B RLB16A -  Planned</t>
  </si>
  <si>
    <t>LV Transformer SP174-N CHL3 -  Planned</t>
  </si>
  <si>
    <t>LV Transformer SP3539-C TMH15A -  Planned</t>
  </si>
  <si>
    <t>LV Transformer SP3962-B CPD1 -  Planned</t>
  </si>
  <si>
    <t>LV Transformer SC761595 CPK11 -  Planned</t>
  </si>
  <si>
    <t>LV Transformer SP8121-A WHO1 -  Planned</t>
  </si>
  <si>
    <t>LV Transformer SC585827 CPK11 -  Planned</t>
  </si>
  <si>
    <t>LV Transformer SP3335-B CPD1 -  Planned</t>
  </si>
  <si>
    <t>LV Transformer SP1620-M TWG18 -  Planned</t>
  </si>
  <si>
    <t>LV Transformer SP15529-C BNH6A -  Planned</t>
  </si>
  <si>
    <t>LV Transformer SP9467-D BNH1B -  Planned</t>
  </si>
  <si>
    <t>LV Transformer SP4991-E KBN5A -  Planned</t>
  </si>
  <si>
    <t>LV Transformer SP1818-F IBL2 -  Planned</t>
  </si>
  <si>
    <t>LV Transformer SG803-Q ENG2 -  Planned</t>
  </si>
  <si>
    <t>LV Transformer SP7578-C TWT12A -  Planned</t>
  </si>
  <si>
    <t>LV Transformer SC1977-D TWT13A -  Planned</t>
  </si>
  <si>
    <t>LV Transformer SP6468-F HWL3A -  Planned</t>
  </si>
  <si>
    <t>LV Transformer SP6445-G RBA43A -  Planned</t>
  </si>
  <si>
    <t>LV Transformer SC1443160 HISSCV16 -  Planned</t>
  </si>
  <si>
    <t>LV Transformer SP3763-F SGT22A -  Planned</t>
  </si>
  <si>
    <t>LV Transformer SP79093-C BPN3 -  Planned</t>
  </si>
  <si>
    <t>LV Transformer SP3599-H BLB8A -  Planned</t>
  </si>
  <si>
    <t>LV Transformer SP7068 GTN15A -  Planned</t>
  </si>
  <si>
    <t>LV Transformer SC633933 CPC3B -  Planned</t>
  </si>
  <si>
    <t>LV Transformer SP762338 TWG10 -  Planned</t>
  </si>
  <si>
    <t>LV Transformer SP12456-A BNH2B -  Planned</t>
  </si>
  <si>
    <t>Feeder BLH13B -  Planned</t>
  </si>
  <si>
    <t>ENSNSD23</t>
  </si>
  <si>
    <t>LV Transformer SC828694 ENSNSD23 -  Planned</t>
  </si>
  <si>
    <t>LV Transformer SP4191-K RCN4A -  Planned</t>
  </si>
  <si>
    <t>LV Transformer SP4583-H CLRSRD17 -  Planned</t>
  </si>
  <si>
    <t>ABTQPT95</t>
  </si>
  <si>
    <t>Feeder ABTQPT95 -  Planned</t>
  </si>
  <si>
    <t>LV Transformer SC778349-A GVN15A -  Planned</t>
  </si>
  <si>
    <t>LV Transformer SP1582-L MLT19A -  Planned</t>
  </si>
  <si>
    <t>LV Transformer SP57895-B BDT6 -  Planned</t>
  </si>
  <si>
    <t>LV Transformer SP3794-C BVL13A -  Planned</t>
  </si>
  <si>
    <t>LV Transformer SP4276-B GYN6A -  Planned</t>
  </si>
  <si>
    <t>LV Transformer SP3008-C GGR1 -  Planned</t>
  </si>
  <si>
    <t>LV Transformer SP2102-A NBR6 -  Planned</t>
  </si>
  <si>
    <t>LV Transformer SP3198-G SPO47A -  Planned</t>
  </si>
  <si>
    <t>LV Transformer SP5156-H HWL10A -  Planned</t>
  </si>
  <si>
    <t>LV Transformer SP3262-J LTA4B -  Planned</t>
  </si>
  <si>
    <t>LV Transformer SP9502-F HDA11A -  Planned</t>
  </si>
  <si>
    <t>LV Transformer SP54272-C WED6A -  Planned</t>
  </si>
  <si>
    <t>WSO16A</t>
  </si>
  <si>
    <t>LV Transformer SG3875-G WSO16A -  Planned</t>
  </si>
  <si>
    <t>LV Transformer SP1082632 BHD23A -  Planned</t>
  </si>
  <si>
    <t>Feeder RPN7A -  Planned</t>
  </si>
  <si>
    <t>LV Transformer SG1014-Q AGE10 -  Planned</t>
  </si>
  <si>
    <t>LV Transformer SP6752-C COR23A -  Planned</t>
  </si>
  <si>
    <t>LV Transformer SP6757-C AMR2 -  Planned</t>
  </si>
  <si>
    <t>LV Transformer SP13232-D CBW11 -  Planned</t>
  </si>
  <si>
    <t>LV Transformer SP12599-E SGT9 -  Planned</t>
  </si>
  <si>
    <t>LV Transformer SP1919-K SGT7 -  Planned</t>
  </si>
  <si>
    <t>LV Transformer SP1454-N TGP9A -  Planned</t>
  </si>
  <si>
    <t>LV Transformer SP5577-D RLB11B -  Planned</t>
  </si>
  <si>
    <t>LV Transformer SP557-M BLBNFM6 -  Planned</t>
  </si>
  <si>
    <t>LV Transformer SC2509-D RLB11B -  Planned</t>
  </si>
  <si>
    <t>LV Transformer SP8471-A CPD1 -  Planned</t>
  </si>
  <si>
    <t>LV Transformer SP4866-D MWMRBK11 -  Planned</t>
  </si>
  <si>
    <t>LV Transformer SP3444-A THL4 -  Planned</t>
  </si>
  <si>
    <t>LV Transformer SP4649-D TBV2 -  Planned</t>
  </si>
  <si>
    <t>LV Transformer SP7408-B CVL7A -  Planned</t>
  </si>
  <si>
    <t>LV Transformer SP11277-B TGW3 -  Planned</t>
  </si>
  <si>
    <t>LV Transformer SP3343-F SARSHW9 -  Planned</t>
  </si>
  <si>
    <t>LV Transformer SP2077-L AGE4B -  Planned</t>
  </si>
  <si>
    <t>LV Transformer SP2780-L KMR22A -  Planned</t>
  </si>
  <si>
    <t>LV Transformer SC6191-D SFD2A -  Planned</t>
  </si>
  <si>
    <t>LV Transformer SP2619-G KLG11A -  Planned</t>
  </si>
  <si>
    <t>LV Transformer SC22019-F SGT9 -  Planned</t>
  </si>
  <si>
    <t>LV Transformer SP16597-D CBW11 -  Planned</t>
  </si>
  <si>
    <t>LV Transformer SP3302-B LGL15A -  Planned</t>
  </si>
  <si>
    <t>LV Transformer SP2949-C KSN7 -  Planned</t>
  </si>
  <si>
    <t>LV Transformer SP1643-C TRP2 -  Planned</t>
  </si>
  <si>
    <t>LV Transformer SP2364-C CPD1 -  Planned</t>
  </si>
  <si>
    <t>LV Transformer SP1276-D CPD1 -  Planned</t>
  </si>
  <si>
    <t>LV Transformer SP2007-H MDR2A -  Planned</t>
  </si>
  <si>
    <t>LV Transformer SC950-I NRG15A -  Planned</t>
  </si>
  <si>
    <t>SPD5A</t>
  </si>
  <si>
    <t>LV Transformer SG120-L SPD5A -  Planned</t>
  </si>
  <si>
    <t>LV Transformer SP562747 UPC1 -  Planned</t>
  </si>
  <si>
    <t>LV Transformer SP12128-C RWD2 -  Planned</t>
  </si>
  <si>
    <t>LV Transformer SP17756-B TBV4 -  Planned</t>
  </si>
  <si>
    <t>LV Transformer SP2248-D THL3 -  Planned</t>
  </si>
  <si>
    <t>LV Transformer SP4566-B NBR5A -  Planned</t>
  </si>
  <si>
    <t>LV Transformer SP11888-C JBB3A -  Planned</t>
  </si>
  <si>
    <t>LV Transformer SP183-R SHW4 -  Planned</t>
  </si>
  <si>
    <t>LV Transformer SP32254-E WCL17A -  Planned</t>
  </si>
  <si>
    <t>LV Transformer SP1336-M LTA4B -  Planned</t>
  </si>
  <si>
    <t>LV Transformer SC740082 FIS13A -  Planned</t>
  </si>
  <si>
    <t>LV Transformer SP3827-E CHL11A -  Planned</t>
  </si>
  <si>
    <t>LV Transformer SP3558-D RPN2A -  Planned</t>
  </si>
  <si>
    <t>LV Transformer SP5249-A PWC5 -  Planned</t>
  </si>
  <si>
    <t>Feeder KSN7 -  Planned</t>
  </si>
  <si>
    <t>LV Transformer SP6482-C GBN4 -  Planned</t>
  </si>
  <si>
    <t>SMR6A</t>
  </si>
  <si>
    <t>LV Transformer SC5273-H SMR6A -  Planned</t>
  </si>
  <si>
    <t>GLY2A</t>
  </si>
  <si>
    <t>LV Transformer SC618948 GLY2A -  Planned</t>
  </si>
  <si>
    <t>LV Transformer SC3853-G MGL5 -  Planned</t>
  </si>
  <si>
    <t>LV Transformer SP15276-A CLM6 -  Planned</t>
  </si>
  <si>
    <t>LV Transformer SP3540-A TCB2 -  Planned</t>
  </si>
  <si>
    <t>LV Transformer SP15275-A CLM5 -  Planned</t>
  </si>
  <si>
    <t>LV Transformer SP3350-E SPO32A -  Planned</t>
  </si>
  <si>
    <t>LV Transformer SP563197 MGP12A -  Planned</t>
  </si>
  <si>
    <t>LV Transformer SP17445-E MGP12A -  Planned</t>
  </si>
  <si>
    <t>LV Transformer SP10505-D MFD2A -  Planned</t>
  </si>
  <si>
    <t>LV Transformer SP376038 WNM1A -  Planned</t>
  </si>
  <si>
    <t>LV Transformer SP3349-J TGP8A -  Planned</t>
  </si>
  <si>
    <t>LV Transformer SP4052-I MRK6 -  Planned</t>
  </si>
  <si>
    <t>LV Transformer SP2948-B BKD3A -  Planned</t>
  </si>
  <si>
    <t>LV Transformer SP3541-E RPN3A -  Planned</t>
  </si>
  <si>
    <t>LV Transformer SP11846-D MCW7 -  Planned</t>
  </si>
  <si>
    <t>LV Transformer SP13119-A MCW7 -  Planned</t>
  </si>
  <si>
    <t>LV Transformer SP16807-B THL3 -  Planned</t>
  </si>
  <si>
    <t>LV Transformer SP9864-D FDS3 -  Planned</t>
  </si>
  <si>
    <t>Feeder LGL15A -  Planned</t>
  </si>
  <si>
    <t>LV Transformer SC4139-G MTG11A -  Planned</t>
  </si>
  <si>
    <t>LV Transformer SC5055-J MLT3B -  Planned</t>
  </si>
  <si>
    <t>MLT3B</t>
  </si>
  <si>
    <t>LV Transformer SP6578-E HTL2A -  Planned</t>
  </si>
  <si>
    <t>LV Transformer SC736421 MRE2 -  Planned</t>
  </si>
  <si>
    <t>LV Transformer SP7089-E NRA1A -  Planned</t>
  </si>
  <si>
    <t>LV Transformer SP1757-D KBR6A -  Planned</t>
  </si>
  <si>
    <t>LV Transformer SP2233-G KLG16A -  Planned</t>
  </si>
  <si>
    <t>LV Transformer SP2182-H WSE3A -  Planned</t>
  </si>
  <si>
    <t>LV Transformer SC734493 WNM4 -  Planned</t>
  </si>
  <si>
    <t>LV Transformer SP1171-E GYN3A -  Planned</t>
  </si>
  <si>
    <t>LV Transformer SP175-A PWC4 -  Planned</t>
  </si>
  <si>
    <t>LV Transformer SP540-C GYS5A -  Planned</t>
  </si>
  <si>
    <t>LV Transformer SP7034-D KLG16A -  Planned</t>
  </si>
  <si>
    <t>LV Transformer SP107663 NRA13A -  Planned</t>
  </si>
  <si>
    <t>LV Transformer SP3159-I ALY5 -  Planned</t>
  </si>
  <si>
    <t>LV Transformer SC3041-I HPK2 -  Planned</t>
  </si>
  <si>
    <t>LV Transformer SP1593-I HPK3A -  Planned</t>
  </si>
  <si>
    <t>LV Transformer SP1841-C TRP2 -  Planned</t>
  </si>
  <si>
    <t>LV Transformer SP3419-A RPN8 -  Planned</t>
  </si>
  <si>
    <t>LV Transformer SP7003-H KSN1 -  Planned</t>
  </si>
  <si>
    <t>LV Transformer SP741997 LBH3A -  Planned</t>
  </si>
  <si>
    <t>LV Transformer SP6161-F KCY2 -  Planned</t>
  </si>
  <si>
    <t>LV Transformer SP6551-B BMT1 -  Planned</t>
  </si>
  <si>
    <t>LV Transformer SG181-A PWC2 -  Planned</t>
  </si>
  <si>
    <t>LV Transformer SP4984-F NRA13A -  Planned</t>
  </si>
  <si>
    <t>Feeder PPE16A -  Planned</t>
  </si>
  <si>
    <t>LV Transformer SP504-N CMV14 -  Planned</t>
  </si>
  <si>
    <t>LV Transformer SP3765-G GLY4A -  Planned</t>
  </si>
  <si>
    <t>LV Transformer SP2217-L TWG17 -  Planned</t>
  </si>
  <si>
    <t>LV Transformer SP412-P KMR27A -  Planned</t>
  </si>
  <si>
    <t>LV Transformer SP7474-C KWH1 -  Planned</t>
  </si>
  <si>
    <t>LV Transformer SP1403-M MLT24A -  Planned</t>
  </si>
  <si>
    <t>LV Transformer SP2323-C AMR2 -  Planned</t>
  </si>
  <si>
    <t>LV Transformer SP4014-A CLD30A -  Planned</t>
  </si>
  <si>
    <t>SPOSSS15</t>
  </si>
  <si>
    <t>LV Transformer SG610-J SPOSSS15 -  Planned</t>
  </si>
  <si>
    <t>LV Transformer SP6596-B MLY1 -  Planned</t>
  </si>
  <si>
    <t>LV Transformer SC6376-I RCN2A -  Planned</t>
  </si>
  <si>
    <t>CPL25A</t>
  </si>
  <si>
    <t>LV Transformer SP10723-G CPL25A -  Planned</t>
  </si>
  <si>
    <t>LV Transformer SP2368-L ARG5A -  Planned</t>
  </si>
  <si>
    <t>LV Transformer SP811208 BVL3A -  Planned</t>
  </si>
  <si>
    <t>LV Transformer SC1400984 RCN6A -  Planned</t>
  </si>
  <si>
    <t>CPC1A</t>
  </si>
  <si>
    <t>LV Transformer SC109-K CPC1A -  Planned</t>
  </si>
  <si>
    <t>BVL15A</t>
  </si>
  <si>
    <t>LV Transformer SC425271 BVL15A -  Planned</t>
  </si>
  <si>
    <t>LV Transformer SP4184-D BVL15A -  Planned</t>
  </si>
  <si>
    <t>LV Transformer SC900-C VPT12A -  Planned</t>
  </si>
  <si>
    <t>LV Transformer SP1767-L TWG17 -  Planned</t>
  </si>
  <si>
    <t>LV Transformer SP112-T TWG18 -  Planned</t>
  </si>
  <si>
    <t>LV Transformer SP797450 GLY4A -  Planned</t>
  </si>
  <si>
    <t>LV Transformer SP1426-P SHW4 -  Planned</t>
  </si>
  <si>
    <t>LV Transformer SP1155-E GYN3A -  Planned</t>
  </si>
  <si>
    <t>LV Transformer SP5484-A TCB1 -  Planned</t>
  </si>
  <si>
    <t>LV Transformer SP4031-A NBR5A -  Planned</t>
  </si>
  <si>
    <t>LV Transformer SP4063-A MLY3 -  Planned</t>
  </si>
  <si>
    <t>LV Transformer SC1992-C NVL3 -  Planned</t>
  </si>
  <si>
    <t>LV Transformer SP6531-C GYS5A -  Planned</t>
  </si>
  <si>
    <t>LV Transformer SP5742-C CRBTHP14 -  Planned</t>
  </si>
  <si>
    <t>LV Transformer SP3423-B CBW11 -  Planned</t>
  </si>
  <si>
    <t>LV Transformer SP1597-G SBH11 -  Planned</t>
  </si>
  <si>
    <t>LV Transformer SP4161-G BBS6 -  Planned</t>
  </si>
  <si>
    <t>LV Transformer SP4957-F ARG5A -  Planned</t>
  </si>
  <si>
    <t>LV Transformer SP2322-J HPK3A -  Planned</t>
  </si>
  <si>
    <t>LV Transformer SP5291-C CPK13 -  Planned</t>
  </si>
  <si>
    <t>LV Transformer SP3932-B GTN13A -  Planned</t>
  </si>
  <si>
    <t>LV Transformer SC1452114 KSN2A -  Planned</t>
  </si>
  <si>
    <t>LV Transformer SP3056-D BVL10A -  Planned</t>
  </si>
  <si>
    <t>LV Transformer SP658019 HIS5A -  Planned</t>
  </si>
  <si>
    <t>Feeder NBR5A -  Planned</t>
  </si>
  <si>
    <t>NRA12A</t>
  </si>
  <si>
    <t>LV Transformer SP4658-F NRA12A -  Planned</t>
  </si>
  <si>
    <t>LV Transformer SP3032-C MSV2 -  Planned</t>
  </si>
  <si>
    <t>LV Transformer SP2185-E KBR6A -  Planned</t>
  </si>
  <si>
    <t>LV Transformer SP849-B THL2 -  Planned</t>
  </si>
  <si>
    <t>LV Transformer SP319-O SMF6A -  Planned</t>
  </si>
  <si>
    <t>LV Transformer SP2469-A PWC5 -  Planned</t>
  </si>
  <si>
    <t>LV Transformer SC3813-J SMR1A -  Planned</t>
  </si>
  <si>
    <t>LV Transformer SP6735-B NVL9 -  Planned</t>
  </si>
  <si>
    <t>LV Transformer SP394-E GYN6A -  Planned</t>
  </si>
  <si>
    <t>LV Transformer SP14099-A MLB4A -  Planned</t>
  </si>
  <si>
    <t>LV Transformer SP15814-D BHD35A -  Planned</t>
  </si>
  <si>
    <t>LV Transformer SP1978-G ZMR6A -  Planned</t>
  </si>
  <si>
    <t>LV Transformer SG1983-I CFD8A -  Planned</t>
  </si>
  <si>
    <t>LV Transformer SP2653-J WRG12A -  Planned</t>
  </si>
  <si>
    <t>LV Transformer SP8589-B BVL5A -  Planned</t>
  </si>
  <si>
    <t>LV Transformer SC1376934  -  Planned</t>
  </si>
  <si>
    <t>LV Transformer SP8426-C BVL15A -  Planned</t>
  </si>
  <si>
    <t>LV Transformer SP8468-B RPN2A -  Planned</t>
  </si>
  <si>
    <t>LV Transformer SP2273-E THL3 -  Planned</t>
  </si>
  <si>
    <t>LV Transformer SP8355-D CBW11 -  Planned</t>
  </si>
  <si>
    <t>LV Transformer SP550641 NBR12A -  Planned</t>
  </si>
  <si>
    <t>LV Transformer SP2057956 BRD13A -  Planned</t>
  </si>
  <si>
    <t>LV Transformer SP691-B COR23A -  Planned</t>
  </si>
  <si>
    <t>LV Transformer SP3899-B TCB1 -  Planned</t>
  </si>
  <si>
    <t>LV Transformer SP6656-A PWC6 -  Planned</t>
  </si>
  <si>
    <t>LV Transformer SP3471-D MMC19B -  Planned</t>
  </si>
  <si>
    <t>LV Transformer SP2211-E SPO8A -  Planned</t>
  </si>
  <si>
    <t>LTA3A</t>
  </si>
  <si>
    <t>LV Transformer SP13061-G LTA3A -  Planned</t>
  </si>
  <si>
    <t>LV Transformer SP3707-C NRA13A -  Planned</t>
  </si>
  <si>
    <t>LV Transformer SP4236-K EMP21A -  Planned</t>
  </si>
  <si>
    <t>LV Transformer SP3167-B TMH5A -  Planned</t>
  </si>
  <si>
    <t>LV Transformer SP4923-I CPB8 -  Planned</t>
  </si>
  <si>
    <t>LV Transformer SP493027 BLB8B -  Planned</t>
  </si>
  <si>
    <t>NVL27A</t>
  </si>
  <si>
    <t>LV Transformer SP6831-B NVL27A -  Planned</t>
  </si>
  <si>
    <t>LV Transformer SP15871-C HWL3A -  Planned</t>
  </si>
  <si>
    <t>LV Transformer SG1219-J QEN10 -  Planned</t>
  </si>
  <si>
    <t>LV Transformer SP714257 AHL4A -  Planned</t>
  </si>
  <si>
    <t>NRA2A</t>
  </si>
  <si>
    <t>LV Transformer SP3678-D NRA2A -  Planned</t>
  </si>
  <si>
    <t>LV Transformer SC22134-G MLT19A -  Planned</t>
  </si>
  <si>
    <t>LV Transformer SC797579 AHL4A -  Planned</t>
  </si>
  <si>
    <t>LV Transformer SG828-P STL3 -  Planned</t>
  </si>
  <si>
    <t>LTA16A</t>
  </si>
  <si>
    <t>LV Transformer SP5200-M LTA16A -  Planned</t>
  </si>
  <si>
    <t>LV Transformer SC5584-E MTG11A -  Planned</t>
  </si>
  <si>
    <t>LV Transformer SG2618-K ARG5A -  Planned</t>
  </si>
  <si>
    <t>LV Transformer SP2218-C THL4 -  Planned</t>
  </si>
  <si>
    <t>LV Transformer SP5322-A WMD11A -  Planned</t>
  </si>
  <si>
    <t>LV Transformer SP6782-C GBN4 -  Planned</t>
  </si>
  <si>
    <t>LV Transformer SP1289-B CLD30A -  Planned</t>
  </si>
  <si>
    <t>LV Transformer SP5024-G NRA13A -  Planned</t>
  </si>
  <si>
    <t>LV Transformer SP2624-K ARG5A -  Planned</t>
  </si>
  <si>
    <t>LV Transformer SP1874-D TGW1 -  Planned</t>
  </si>
  <si>
    <t>LV Transformer SP4421-D BNH6A -  Planned</t>
  </si>
  <si>
    <t>LV Transformer SP4348-A NBR12A -  Planned</t>
  </si>
  <si>
    <t>LV Transformer SP6824-D GYS3A -  Planned</t>
  </si>
  <si>
    <t>CBT4A</t>
  </si>
  <si>
    <t>Feeder CBT4A -  Planned</t>
  </si>
  <si>
    <t>Feeder BLHSTN16 -  Planned</t>
  </si>
  <si>
    <t>LV Transformer SC561355 LHM1A -  Planned</t>
  </si>
  <si>
    <t>LV Transformer SP9207-E RBA43A -  Planned</t>
  </si>
  <si>
    <t>LV Transformer SC6390-D SHW6 -  Planned</t>
  </si>
  <si>
    <t>LV Transformer SP1876-K SHW6 -  Planned</t>
  </si>
  <si>
    <t>LV Transformer SC1643-J GAP4A -  Planned</t>
  </si>
  <si>
    <t>LV Transformer SP4981-K GLY3A -  Planned</t>
  </si>
  <si>
    <t>LV Transformer SG4868-H AJV1 -  Planned</t>
  </si>
  <si>
    <t>LV Transformer SP2212-F DRD13A -  Planned</t>
  </si>
  <si>
    <t>LV Transformer SP2794-K MRE8 -  Planned</t>
  </si>
  <si>
    <t>LV Transformer SP1324-E RBY3 -  Planned</t>
  </si>
  <si>
    <t>LV Transformer SP2814-H RLA6 -  Planned</t>
  </si>
  <si>
    <t>LV Transformer SP3269-B IPS5B -  Planned</t>
  </si>
  <si>
    <t>LV Transformer SP1579-C BVL2A -  Planned</t>
  </si>
  <si>
    <t>RST15A</t>
  </si>
  <si>
    <t>LV Transformer SG810699 RST15A -  Planned</t>
  </si>
  <si>
    <t>TEX2</t>
  </si>
  <si>
    <t>LV Transformer SP12901-C MBG4 -  Planned</t>
  </si>
  <si>
    <t>LV Transformer SP10473-A THL2 -  Planned</t>
  </si>
  <si>
    <t>Feeder RCN4A -  Planned</t>
  </si>
  <si>
    <t>LV Transformer SP145300 MLB12A -  Planned</t>
  </si>
  <si>
    <t>LV Transformer SP9919-A KWH1 -  Planned</t>
  </si>
  <si>
    <t>LV Transformer SP4366-D KSN14 -  Planned</t>
  </si>
  <si>
    <t>LV Transformer SC1502451 CMA10A -  Planned</t>
  </si>
  <si>
    <t>LV Transformer SC1149-R GLY11A -  Planned</t>
  </si>
  <si>
    <t>LV Transformer SP2461-N AHL9A -  Planned</t>
  </si>
  <si>
    <t>LV Transformer SP740388 TWG11 -  Planned</t>
  </si>
  <si>
    <t>LV Transformer SC691837 MGL5 -  Planned</t>
  </si>
  <si>
    <t>LV Transformer SC2071571 SMR4A -  Planned</t>
  </si>
  <si>
    <t>LV Transformer SP2109-A KWH1 -  Planned</t>
  </si>
  <si>
    <t>LV Transformer SP941-D TCB1 -  Planned</t>
  </si>
  <si>
    <t>LV Transformer SP1306-G BDT5 -  Planned</t>
  </si>
  <si>
    <t>LV Transformer SP4421-H LTA3A -  Planned</t>
  </si>
  <si>
    <t>LV Transformer SP3554-D BPN35A -  Planned</t>
  </si>
  <si>
    <t>LV Transformer SP2621-L ARG5A -  Planned</t>
  </si>
  <si>
    <t>LV Transformer SP9424-H WRD20A -  Planned</t>
  </si>
  <si>
    <t>LV Transformer SP50081-C RPN8 -  Planned</t>
  </si>
  <si>
    <t>LV Transformer SP40242-A BVL3A -  Planned</t>
  </si>
  <si>
    <t>LV Transformer SP5636-E BHD35A -  Planned</t>
  </si>
  <si>
    <t>LV Transformer SP14013-B GGR5 -  Planned</t>
  </si>
  <si>
    <t>LV Transformer SP796210 CSE2 -  Planned</t>
  </si>
  <si>
    <t>LV Transformer SC22613-E SMR15A -  Planned</t>
  </si>
  <si>
    <t>LV Transformer SC2087118 BHD41A -  Planned</t>
  </si>
  <si>
    <t>LV Transformer SG2835-J GLY11A -  Planned</t>
  </si>
  <si>
    <t>LV Transformer SP14443-A TCB1 -  Planned</t>
  </si>
  <si>
    <t>LV Transformer SP1105-B NBR5A -  Planned</t>
  </si>
  <si>
    <t>LV Transformer SP63321-C BHD1A -  Planned</t>
  </si>
  <si>
    <t>LV Transformer SP13100-D RCF9A -  Planned</t>
  </si>
  <si>
    <t>LV Transformer SC2397-H CBW7 -  Planned</t>
  </si>
  <si>
    <t>CPC22A</t>
  </si>
  <si>
    <t>LV Transformer SC135-E CPC22A -  Planned</t>
  </si>
  <si>
    <t>LV Transformer SP521765-A AHL11A -  Planned</t>
  </si>
  <si>
    <t>Feeder NBR15A -  Planned</t>
  </si>
  <si>
    <t>LV Transformer SP2182-E KBR2A -  Planned</t>
  </si>
  <si>
    <t>LV Transformer SP14048-A WMD2A -  Planned</t>
  </si>
  <si>
    <t>LV Transformer SC690165 GLY2A -  Planned</t>
  </si>
  <si>
    <t>LV Transformer SP3514-B KWA3A -  Planned</t>
  </si>
  <si>
    <t>LV Transformer SP91633-A CLM9 -  Planned</t>
  </si>
  <si>
    <t>LV Transformer SP5644-F BHD35A -  Planned</t>
  </si>
  <si>
    <t>LV Transformer SC22323-B PPE13A -  Planned</t>
  </si>
  <si>
    <t>LV Transformer SC428-H BHD44A -  Planned</t>
  </si>
  <si>
    <t>LV Transformer SP4241-J MRE1 -  Planned</t>
  </si>
  <si>
    <t>LV Transformer SP3077-D KLG5A -  Planned</t>
  </si>
  <si>
    <t>LV Transformer SP1405-G KCY2 -  Planned</t>
  </si>
  <si>
    <t>LV Transformer SP10798-F HTN3B -  Planned</t>
  </si>
  <si>
    <t>LV Transformer SP782180 SGT9 -  Planned</t>
  </si>
  <si>
    <t>LV Transformer SP3156-B LTA3A -  Planned</t>
  </si>
  <si>
    <t>LV Transformer SP6-R CHL4 -  Planned</t>
  </si>
  <si>
    <t>LV Transformer SP683-N NSW22B -  Planned</t>
  </si>
  <si>
    <t>LV Transformer SC523138-B NSW22B -  Planned</t>
  </si>
  <si>
    <t>LV Transformer SP11845-D MCW7 -  Planned</t>
  </si>
  <si>
    <t>LV Transformer SC108-K BVL3A -  Planned</t>
  </si>
  <si>
    <t>LV Transformer SP8217-A TGW2 -  Planned</t>
  </si>
  <si>
    <t>LV Transformer SC3911-F SBK9 -  Planned</t>
  </si>
  <si>
    <t>LV Transformer SP833348 COR22A -  Planned</t>
  </si>
  <si>
    <t>Feeder JDL8A -  Planned</t>
  </si>
  <si>
    <t>LV Transformer SP225901 YTA3A -  Planned</t>
  </si>
  <si>
    <t>LV Transformer SP5616-E LDR2A -  Planned</t>
  </si>
  <si>
    <t>LV Transformer SP449-M BLB8A -  Planned</t>
  </si>
  <si>
    <t>LV Transformer SP75948 RPN6A -  Planned</t>
  </si>
  <si>
    <t>LV Transformer SP8704-C HWL3A -  Planned</t>
  </si>
  <si>
    <t>LV Transformer SP6275-C NRG14A -  Planned</t>
  </si>
  <si>
    <t>LV Transformer SP2738-F FDS1 -  Planned</t>
  </si>
  <si>
    <t>LV Transformer SP1250-D TGW3 -  Planned</t>
  </si>
  <si>
    <t>LV Transformer SP1551-B TGW3 -  Planned</t>
  </si>
  <si>
    <t>LV Transformer SP1834-C MSV2 -  Planned</t>
  </si>
  <si>
    <t>LV Transformer SP17370-B GYS3A -  Planned</t>
  </si>
  <si>
    <t>LV Transformer SP3018-A NBR4A -  Planned</t>
  </si>
  <si>
    <t>LV Transformer SP8074-B LRE6A -  Planned</t>
  </si>
  <si>
    <t>LV Transformer SP12983-A AHD16 -  Planned</t>
  </si>
  <si>
    <t>LV Transformer SP5369-H CFD6A -  Planned</t>
  </si>
  <si>
    <t>LV Transformer SP18103-A BLH12A -  Planned</t>
  </si>
  <si>
    <t>LV Transformer SP5273-G MGP13A -  Planned</t>
  </si>
  <si>
    <t>LV Transformer SC1574-L WNM7A -  Planned</t>
  </si>
  <si>
    <t>LV Transformer SP4867-M BPN3 -  Planned</t>
  </si>
  <si>
    <t>LV Transformer SP69394-A THL3 -  Planned</t>
  </si>
  <si>
    <t>LV Transformer SP9777-D TBV4 -  Planned</t>
  </si>
  <si>
    <t>LV Transformer SP7229-D BDT5 -  Planned</t>
  </si>
  <si>
    <t>LV Transformer SP1864-J SHW6 -  Planned</t>
  </si>
  <si>
    <t>LV Transformer SP1838-K SHW81 -  Planned</t>
  </si>
  <si>
    <t>LV Transformer SP30136-D STL1A -  Planned</t>
  </si>
  <si>
    <t>LV Transformer SC22150-E NMK5 -  Planned</t>
  </si>
  <si>
    <t>LV Transformer SP3882-G AGE3 -  Planned</t>
  </si>
  <si>
    <t>LV Transformer SP5072-J TWG11 -  Planned</t>
  </si>
  <si>
    <t>LV Transformer SP5135-A AHD16 -  Planned</t>
  </si>
  <si>
    <t>LV Transformer SP349-C AMR2 -  Planned</t>
  </si>
  <si>
    <t>LV Transformer SP4030-A NBR7A -  Planned</t>
  </si>
  <si>
    <t>LV Transformer SP922-C AMR3 -  Planned</t>
  </si>
  <si>
    <t>LV Transformer SP3572-E KCY1 -  Planned</t>
  </si>
  <si>
    <t>BHL6A</t>
  </si>
  <si>
    <t>LV Transformer SC4553-F BHL6A -  Planned</t>
  </si>
  <si>
    <t>Feeder TCB1 -  Planned</t>
  </si>
  <si>
    <t>LV Transformer SP5807-A MLY1 -  Planned</t>
  </si>
  <si>
    <t>LV Transformer SP5145-A NBR12A -  Planned</t>
  </si>
  <si>
    <t>LV Transformer SP2317-M SHW6 -  Planned</t>
  </si>
  <si>
    <t>LV Transformer SP2958-D LLY1 -  Planned</t>
  </si>
  <si>
    <t>LV Transformer SP790834 BIS1 -  Planned</t>
  </si>
  <si>
    <t>LV Transformer SP2277-A NBR12A -  Planned</t>
  </si>
  <si>
    <t>LV Transformer SP6240-A GBN4 -  Planned</t>
  </si>
  <si>
    <t>LV Transformer SP2904-B GBN4 -  Planned</t>
  </si>
  <si>
    <t>LV Transformer SC5605-F CHL7 -  Planned</t>
  </si>
  <si>
    <t>LV Transformer SP1943-L AGE3 -  Planned</t>
  </si>
  <si>
    <t>LV Transformer SP11718-A NBR12A -  Planned</t>
  </si>
  <si>
    <t>LV Transformer SP1039-F GYM2A -  Planned</t>
  </si>
  <si>
    <t>LV Transformer SC314-K SPD29A -  Planned</t>
  </si>
  <si>
    <t>LV Transformer SP93947-B BHD35A -  Planned</t>
  </si>
  <si>
    <t>LV Transformer SC3009-F CFD8A -  Planned</t>
  </si>
  <si>
    <t>LV Transformer SP10364-G WED3A -  Planned</t>
  </si>
  <si>
    <t>LV Transformer SG1945-I ALY5 -  Planned</t>
  </si>
  <si>
    <t>LV Transformer SC5598-L RCN2A -  Planned</t>
  </si>
  <si>
    <t>LV Transformer SP918-B THL3 -  Planned</t>
  </si>
  <si>
    <t>LV Transformer SP426-C BMT5 -  Planned</t>
  </si>
  <si>
    <t>LV Transformer SP10181-B LRE4A -  Planned</t>
  </si>
  <si>
    <t>LV Transformer SP13666-D MBG4 -  Planned</t>
  </si>
  <si>
    <t>LV Transformer SP3249-D TRP3 -  Planned</t>
  </si>
  <si>
    <t>LV Transformer SP3012-C LLY1 -  Planned</t>
  </si>
  <si>
    <t>LV Transformer SP626552 SHW6 -  Planned</t>
  </si>
  <si>
    <t>LV Transformer SP2504-A NBR5A -  Planned</t>
  </si>
  <si>
    <t>LV Transformer SP5272-A NBR12A -  Planned</t>
  </si>
  <si>
    <t>LV Transformer SP36012-C SPO51A -  Planned</t>
  </si>
  <si>
    <t>HTL10A</t>
  </si>
  <si>
    <t>LV Transformer SC22018-G HTL10A -  Planned</t>
  </si>
  <si>
    <t>LV Transformer SP5885-B KLG11A -  Planned</t>
  </si>
  <si>
    <t>LV Transformer SP3770-G HDA10A -  Planned</t>
  </si>
  <si>
    <t>LV Transformer SC4859-G BHL6A -  Planned</t>
  </si>
  <si>
    <t>LV Transformer SP3418-F UMG1B -  Planned</t>
  </si>
  <si>
    <t>LV Transformer SP2720-K ALY5 -  Planned</t>
  </si>
  <si>
    <t>LV Transformer SC3176-J MRK3 -  Planned</t>
  </si>
  <si>
    <t>LV Transformer SP1432-G RPN6A -  Planned</t>
  </si>
  <si>
    <t>LV Transformer SP3976-B NBR5A -  Planned</t>
  </si>
  <si>
    <t>LV Transformer SP3980-B GGR4 -  Planned</t>
  </si>
  <si>
    <t>LV Transformer SP2960-K AHL4A -  Planned</t>
  </si>
  <si>
    <t>LV Transformer SP6567-B GBN4 -  Planned</t>
  </si>
  <si>
    <t>LV Transformer SP6798-C GBN4 -  Planned</t>
  </si>
  <si>
    <t>LV Transformer SP3697-E BHD44A -  Planned</t>
  </si>
  <si>
    <t>LV Transformer SP3494-E BHD21A -  Planned</t>
  </si>
  <si>
    <t>LV Transformer SP5135-H SPO41A -  Planned</t>
  </si>
  <si>
    <t>LV Transformer SP2180-H HWL3A -  Planned</t>
  </si>
  <si>
    <t>LV Transformer SP6210-D RIS2 -  Planned</t>
  </si>
  <si>
    <t>LV Transformer SG84-E RST16A -  Planned</t>
  </si>
  <si>
    <t>LV Transformer SP9335-A COR26A -  Planned</t>
  </si>
  <si>
    <t>LV Transformer SP12624-A GYN7A -  Planned</t>
  </si>
  <si>
    <t>LV Transformer SP5109-A NBR12A -  Planned</t>
  </si>
  <si>
    <t>LV Transformer SP3702-B GGR4 -  Planned</t>
  </si>
  <si>
    <t>LV Transformer SP5220-G MGP15A -  Planned</t>
  </si>
  <si>
    <t>LV Transformer SP49813-A WMD11A -  Planned</t>
  </si>
  <si>
    <t>LV Transformer SP4601-G MGP15A -  Planned</t>
  </si>
  <si>
    <t>LV Transformer SC494283 SBK9 -  Planned</t>
  </si>
  <si>
    <t>LV Transformer SG2527-J NSD3A -  Planned</t>
  </si>
  <si>
    <t>LV Transformer SG7188-H WCL3 -  Planned</t>
  </si>
  <si>
    <t>LV Transformer SP4262-F KBN5A -  Planned</t>
  </si>
  <si>
    <t>LV Transformer SP62957-E WCL3 -  Planned</t>
  </si>
  <si>
    <t>LV Transformer SG177-I SPD29A -  Planned</t>
  </si>
  <si>
    <t>LV Transformer SG1051469 ZMR6A -  Planned</t>
  </si>
  <si>
    <t>LV Transformer SP3252-C THL3 -  Planned</t>
  </si>
  <si>
    <t>Feeder KLG5A -  Planned</t>
  </si>
  <si>
    <t>LV Transformer SC1423911 BMT3 -  Planned</t>
  </si>
  <si>
    <t>Feeder CHL11A -  Planned</t>
  </si>
  <si>
    <t>LV Transformer SP6633-A CLM4A -  Planned</t>
  </si>
  <si>
    <t>LV Transformer SP13800-A NBR7A -  Planned</t>
  </si>
  <si>
    <t>LV Transformer SC807719  -  Planned</t>
  </si>
  <si>
    <t>Feeder CFD2A, CFD1A -  Planned</t>
  </si>
  <si>
    <t>LV Transformer SP3769-F HDA10A -  Planned</t>
  </si>
  <si>
    <t>LV Transformer SP1810-K SGT7 -  Planned</t>
  </si>
  <si>
    <t>LV Transformer SP3506-H ALY5 -  Planned</t>
  </si>
  <si>
    <t>LV Transformer SP1221-L HPK8A -  Planned</t>
  </si>
  <si>
    <t>LV Transformer SP2014-E KBR3A -  Planned</t>
  </si>
  <si>
    <t>LV Transformer SP34869-A TGW3 -  Planned</t>
  </si>
  <si>
    <t>LV Transformer SP1243-E TGW3 -  Planned</t>
  </si>
  <si>
    <t>LV Transformer SP1228-D TGW3 -  Planned</t>
  </si>
  <si>
    <t>NBR2B</t>
  </si>
  <si>
    <t>LV Transformer SP3250-A NBR2B -  Planned</t>
  </si>
  <si>
    <t>LV Transformer SC22769-E ARL11A -  Planned</t>
  </si>
  <si>
    <t>LV Transformer SP3161-F NGI1B -  Planned</t>
  </si>
  <si>
    <t>LV Transformer SP1960-C TGW1 -  Planned</t>
  </si>
  <si>
    <t>LV Transformer SP767404 RPN4A -  Planned</t>
  </si>
  <si>
    <t>LV Transformer SP1235-E TGW3 -  Planned</t>
  </si>
  <si>
    <t>LV Transformer SP6324-C MGP13A -  Planned</t>
  </si>
  <si>
    <t>LV Transformer SG85-G NIP5A -  Planned</t>
  </si>
  <si>
    <t>LV Transformer SP3926-C GBN4 -  Planned</t>
  </si>
  <si>
    <t>LV Transformer SC765979 SHW3 -  Planned</t>
  </si>
  <si>
    <t>LV Transformer SC4789-G INA2A -  Planned</t>
  </si>
  <si>
    <t>LV Transformer SP9580-A PWC2 -  Planned</t>
  </si>
  <si>
    <t>LV Transformer SP2858-G SPO51A -  Planned</t>
  </si>
  <si>
    <t>LV Transformer SP4167-J TGP8A -  Planned</t>
  </si>
  <si>
    <t>LV Transformer SP785285 NDH9 -  Planned</t>
  </si>
  <si>
    <t>LV Transformer SC546590 KLG7A -  Planned</t>
  </si>
  <si>
    <t>LV Transformer SP3396-F CFD2A -  Planned</t>
  </si>
  <si>
    <t>LV Transformer SP4237-H RHG6 -  Planned</t>
  </si>
  <si>
    <t>LV Transformer SP4336-K BLB8B -  Planned</t>
  </si>
  <si>
    <t>LV Transformer SP1114-L SPO11A -  Planned</t>
  </si>
  <si>
    <t>LV Transformer SP2668-L CFD6A -  Planned</t>
  </si>
  <si>
    <t>LV Transformer SP3162-C NIP5A -  Planned</t>
  </si>
  <si>
    <t>LV Transformer SP4129-F CBW11 -  Planned</t>
  </si>
  <si>
    <t>LV Transformer SP2078-D PRG1 -  Planned</t>
  </si>
  <si>
    <t>LV Transformer SP13030-B KCY5 -  Planned</t>
  </si>
  <si>
    <t>LV Transformer SP1315-N SHW3 -  Planned</t>
  </si>
  <si>
    <t>LV Transformer SP3480-A EMD2 -  Planned</t>
  </si>
  <si>
    <t>LV Transformer SP4493-A EMD2 -  Planned</t>
  </si>
  <si>
    <t>LV Transformer SP1276-A YDA2B -  Planned</t>
  </si>
  <si>
    <t>LV Transformer SP6912-C CMA8A -  Planned</t>
  </si>
  <si>
    <t>LV Transformer SP5110-G RBA43A -  Planned</t>
  </si>
  <si>
    <t>LV Transformer SP4170-G MGP2A -  Planned</t>
  </si>
  <si>
    <t>LV Transformer SP1805-E BDT1 -  Planned</t>
  </si>
  <si>
    <t>LV Transformer SP4575-D PBH2B -  Planned</t>
  </si>
  <si>
    <t>LV Transformer SP3990-J NSW8A -  Planned</t>
  </si>
  <si>
    <t>LV Transformer SP569-P QPT5 -  Planned</t>
  </si>
  <si>
    <t>LV Transformer SC3066-I HPK6 -  Planned</t>
  </si>
  <si>
    <t>LV Transformer SP5479-C CMA8A -  Planned</t>
  </si>
  <si>
    <t>LV Transformer SP13981-B RPN6A -  Planned</t>
  </si>
  <si>
    <t>LV Transformer SP426492 RPN6A -  Planned</t>
  </si>
  <si>
    <t>LV Transformer SP2021-A NBR7A -  Planned</t>
  </si>
  <si>
    <t>LV Transformer SP9725-B LGV3A -  Planned</t>
  </si>
  <si>
    <t>LV Transformer SP10126-B BDT5 -  Planned</t>
  </si>
  <si>
    <t>LV Transformer SP2717-E BNH6A -  Planned</t>
  </si>
  <si>
    <t>LV Transformer SP12743-B BNH6A -  Planned</t>
  </si>
  <si>
    <t>LV Transformer SP5585-C PPE13A -  Planned</t>
  </si>
  <si>
    <t>Feeder BRD5A -  Planned</t>
  </si>
  <si>
    <t>LV Transformer SP3437-E SHW3 -  Planned</t>
  </si>
  <si>
    <t>LV Transformer SP2297-H AGE3 -  Planned</t>
  </si>
  <si>
    <t>LV Transformer SP2844-K SHW3 -  Planned</t>
  </si>
  <si>
    <t>LV Transformer SP3727-D HWL10A -  Planned</t>
  </si>
  <si>
    <t>LV Transformer SP1450-I MGP1 -  Planned</t>
  </si>
  <si>
    <t>LV Transformer SC341-J CCY13A -  Planned</t>
  </si>
  <si>
    <t>LV Transformer SP1709-G MGP13A -  Planned</t>
  </si>
  <si>
    <t>LV Transformer SP1768-N TGP8A -  Planned</t>
  </si>
  <si>
    <t>LV Transformer SP100533-B BRD5A -  Planned</t>
  </si>
  <si>
    <t>LV Transformer SC1734959 MLT24A -  Planned</t>
  </si>
  <si>
    <t>LV Transformer SP483947 RCF10A -  Planned</t>
  </si>
  <si>
    <t>LV Transformer SP2841-J MTG16A -  Planned</t>
  </si>
  <si>
    <t>LV Transformer SP5564-D KSN1 -  Planned</t>
  </si>
  <si>
    <t>LV Transformer SP806214 LWD1 -  Planned</t>
  </si>
  <si>
    <t>LV Transformer SP5257-A PWC4 -  Planned</t>
  </si>
  <si>
    <t>LV Transformer SP10193-B GYN3A -  Planned</t>
  </si>
  <si>
    <t>LV Transformer SP4-F GYM7A -  Planned</t>
  </si>
  <si>
    <t>LV Transformer SP14103-A FDS3 -  Planned</t>
  </si>
  <si>
    <t>LV Transformer SP6195-C RLB13B -  Planned</t>
  </si>
  <si>
    <t>Feeder ESK5A -  Planned</t>
  </si>
  <si>
    <t>LV Transformer SP788347 WSE5A -  Planned</t>
  </si>
  <si>
    <t>LV Transformer SP6134-E KCY4 -  Planned</t>
  </si>
  <si>
    <t>LV Transformer SP6685-I SMF5A -  Planned</t>
  </si>
  <si>
    <t>LV Transformer SP746871 YTA22A -  Planned</t>
  </si>
  <si>
    <t>LV Transformer SP768897 GLY3A -  Planned</t>
  </si>
  <si>
    <t>LV Transformer SC3962-F SMR12A -  Planned</t>
  </si>
  <si>
    <t>LV Transformer SC1734731 SHW81 -  Planned</t>
  </si>
  <si>
    <t>LV Transformer SP683-A AHD8 -  Planned</t>
  </si>
  <si>
    <t>LV Transformer SP3756-A NBR12A -  Planned</t>
  </si>
  <si>
    <t>LV Transformer SP1207-M HWL3A -  Planned</t>
  </si>
  <si>
    <t>LV Transformer SP1741-G KRA7 -  Planned</t>
  </si>
  <si>
    <t>LV Transformer SC472888 CMA20A -  Planned</t>
  </si>
  <si>
    <t>LV Transformer SP3340-F GLY12A -  Planned</t>
  </si>
  <si>
    <t>LV Transformer SP6039-E BRT8 -  Planned</t>
  </si>
  <si>
    <t>LV Transformer SP736310 MTG5A -  Planned</t>
  </si>
  <si>
    <t>LV Transformer SP393-P CPR4 -  Planned</t>
  </si>
  <si>
    <t>LV Transformer SP667-G MTG5A -  Planned</t>
  </si>
  <si>
    <t>LV Transformer SP1071-M MTG4B -  Planned</t>
  </si>
  <si>
    <t>LV Transformer SP1143-G RWD1 -  Planned</t>
  </si>
  <si>
    <t>NBR11A</t>
  </si>
  <si>
    <t>LV Transformer SP453-B NBR11A -  Planned</t>
  </si>
  <si>
    <t>LV Transformer SP7558-D GBN4 -  Planned</t>
  </si>
  <si>
    <t>LV Transformer SG428216 RBK11B -  Planned</t>
  </si>
  <si>
    <t>LV Transformer SP13718-B KBN5A -  Planned</t>
  </si>
  <si>
    <t>LV Transformer SC22397-A  -  Planned</t>
  </si>
  <si>
    <t>CVL13A</t>
  </si>
  <si>
    <t>Feeder CVL13A -  Planned</t>
  </si>
  <si>
    <t>LV Transformer SP2658-M GLY15A -  Planned</t>
  </si>
  <si>
    <t>LV Transformer SC2039359 PPE13A -  Planned</t>
  </si>
  <si>
    <t>LV Transformer SC3117-L STL2 -  Planned</t>
  </si>
  <si>
    <t>LV Transformer SP2598-M KMR22A -  Planned</t>
  </si>
  <si>
    <t>LV Transformer SP1083398 HWL3A -  Planned</t>
  </si>
  <si>
    <t>LV Transformer SC2213-M TGP8A -  Planned</t>
  </si>
  <si>
    <t>LV Transformer SC5372-G NMK10 -  Planned</t>
  </si>
  <si>
    <t>LV Transformer SP3091-C MSV2 -  Planned</t>
  </si>
  <si>
    <t>LV Transformer SP2525-L KMR22A -  Planned</t>
  </si>
  <si>
    <t>LV Transformer SP4539-A NBR12A -  Planned</t>
  </si>
  <si>
    <t>LV Transformer SP4777-B CPD1 -  Planned</t>
  </si>
  <si>
    <t>Feeder LGV6A -  Planned</t>
  </si>
  <si>
    <t>LV Transformer SP15332-B LRE8A -  Planned</t>
  </si>
  <si>
    <t>LV Transformer SC1435594 HWD5B -  Planned</t>
  </si>
  <si>
    <t>LV Transformer SP411-P CSE10 -  Planned</t>
  </si>
  <si>
    <t>LV Transformer SP23-E GBN2 -  Planned</t>
  </si>
  <si>
    <t>LV Transformer SC1820928 MLB3A -  Planned</t>
  </si>
  <si>
    <t>LV Transformer SC1821258 MLB3A -  Planned</t>
  </si>
  <si>
    <t>LV Transformer SC368-J SPD5A -  Planned</t>
  </si>
  <si>
    <t>LV Transformer SC1272-H CCY8A -  Planned</t>
  </si>
  <si>
    <t>LV Transformer SP33622-D MRK3 -  Planned</t>
  </si>
  <si>
    <t>LV Transformer SP3163-K SBK11 -  Planned</t>
  </si>
  <si>
    <t>LV Transformer SP917-B THL3 -  Planned</t>
  </si>
  <si>
    <t>LV Transformer SC247-E BLH9B -  Planned</t>
  </si>
  <si>
    <t>LV Transformer SP2511-H BHD35A -  Planned</t>
  </si>
  <si>
    <t>LV Transformer SP531976 AHL11A -  Planned</t>
  </si>
  <si>
    <t>LV Transformer SP16059-E SMF1B -  Planned</t>
  </si>
  <si>
    <t>LV Transformer SC776339 ENG2 -  Planned</t>
  </si>
  <si>
    <t>LV Transformer SC5012-I BHL6A -  Planned</t>
  </si>
  <si>
    <t>LV Transformer SP11450-G SGT24A -  Planned</t>
  </si>
  <si>
    <t>LV Transformer SC1050378 KLG11A -  Planned</t>
  </si>
  <si>
    <t>LV Transformer SC1064267 HDA11A -  Planned</t>
  </si>
  <si>
    <t>LV Transformer SC547815 BRD13A -  Planned</t>
  </si>
  <si>
    <t>LV Transformer SC526128 RLB11B -  Planned</t>
  </si>
  <si>
    <t>LV Transformer SP25288-E CHL10 -  Planned</t>
  </si>
  <si>
    <t>LV Transformer SP61450-C CPL26A -  Planned</t>
  </si>
  <si>
    <t>LV Transformer SC5847-E RCN10A -  Planned</t>
  </si>
  <si>
    <t>LV Transformer SP3561-D RPN6A -  Planned</t>
  </si>
  <si>
    <t>LV Transformer SP51143-D RPN6A -  Planned</t>
  </si>
  <si>
    <t>LV Transformer SP1990-A TGW3 -  Planned</t>
  </si>
  <si>
    <t>LV Transformer SP8559-A KBN5A -  Planned</t>
  </si>
  <si>
    <t>LV Transformer SC2068687 CMA20A -  Planned</t>
  </si>
  <si>
    <t>LV Transformer SP30520-E AGE10 -  Planned</t>
  </si>
  <si>
    <t>LV Transformer SC4840-J GAP1A -  Planned</t>
  </si>
  <si>
    <t>LV Transformer SP3387-F NMK26 -  Planned</t>
  </si>
  <si>
    <t>LV Transformer SP6493-D GBN4 -  Planned</t>
  </si>
  <si>
    <t>LV Transformer SP2679-F BDL4 -  Planned</t>
  </si>
  <si>
    <t>LV Transformer SP11692-C CNB26A -  Planned</t>
  </si>
  <si>
    <t>LV Transformer SP30879-E ENG7 -  Planned</t>
  </si>
  <si>
    <t>LV Transformer SP1292-L MRK5A -  Planned</t>
  </si>
  <si>
    <t>LV Transformer SP7303-G BPN29A -  Planned</t>
  </si>
  <si>
    <t>LV Transformer SP99887-B JBB4A -  Planned</t>
  </si>
  <si>
    <t>LV Transformer SP6176-C CVL17A -  Planned</t>
  </si>
  <si>
    <t>CBAT1</t>
  </si>
  <si>
    <t>LV Transformer SSCBA CBAT1 -  Planned</t>
  </si>
  <si>
    <t>LV Transformer SC723-E CPB6 -  Planned</t>
  </si>
  <si>
    <t>GBG24A</t>
  </si>
  <si>
    <t>Feeder GBG24A -  Planned</t>
  </si>
  <si>
    <t>LV Transformer SC981-G BLH11B -  Planned</t>
  </si>
  <si>
    <t>LV Transformer SG6012-H TWG18 -  Planned</t>
  </si>
  <si>
    <t>LV Transformer SP16117-G NMK26 -  Planned</t>
  </si>
  <si>
    <t>LV Transformer SP2296-E SPO61A -  Planned</t>
  </si>
  <si>
    <t>LV Transformer SP770101 BHD20A -  Planned</t>
  </si>
  <si>
    <t>Feeder CBW11, WMR3 -  Planned</t>
  </si>
  <si>
    <t>LV Transformer SP3349-B PRG2B -  Planned</t>
  </si>
  <si>
    <t>LV Transformer SP4279-F MCW7 -  Planned</t>
  </si>
  <si>
    <t>Feeder BRD11A -  Planned</t>
  </si>
  <si>
    <t>LV Transformer SP4434-A NBR7A -  Planned</t>
  </si>
  <si>
    <t>LV Transformer SP9689-A MLY1 -  Planned</t>
  </si>
  <si>
    <t>LV Transformer SP5216-A NBR15A -  Planned</t>
  </si>
  <si>
    <t>LV Transformer SG229-G SPD5A -  Planned</t>
  </si>
  <si>
    <t>LV Transformer SP2118-A NBR7A -  Planned</t>
  </si>
  <si>
    <t>LV Transformer SP4211-G SPO60A -  Planned</t>
  </si>
  <si>
    <t>LV Transformer SC781186 HTN22B -  Planned</t>
  </si>
  <si>
    <t>LV Transformer SP754982 TRP1 -  Planned</t>
  </si>
  <si>
    <t>LV Transformer SP2651-C CPD1 -  Planned</t>
  </si>
  <si>
    <t>LV Transformer SC1410581 CRB25A -  Planned</t>
  </si>
  <si>
    <t>LV Transformer SC1411581 CRB25A -  Planned</t>
  </si>
  <si>
    <t>LV Transformer SP3155-B THL1 -  Planned</t>
  </si>
  <si>
    <t>LV Transformer SP6386-C BHD41A -  Planned</t>
  </si>
  <si>
    <t>LV Transformer SP2112-A NBR11A -  Planned</t>
  </si>
  <si>
    <t>LV Transformer SP305-A PWC5 -  Planned</t>
  </si>
  <si>
    <t>LV Transformer SP5206-I BHD41A -  Planned</t>
  </si>
  <si>
    <t>LV Transformer SC1486039 VPT13A -  Planned</t>
  </si>
  <si>
    <t>LV Transformer SP3220-L CSE4 -  Planned</t>
  </si>
  <si>
    <t>LV Transformer SC6100-G AGE6A -  Planned</t>
  </si>
  <si>
    <t>LV Transformer SP4395-K CSE10 -  Planned</t>
  </si>
  <si>
    <t>LV Transformer SC740018 WMD14A -  Planned</t>
  </si>
  <si>
    <t>LV Transformer SP2115-A PWC4 -  Planned</t>
  </si>
  <si>
    <t>LV Transformer SC173398 BMT3 -  Planned</t>
  </si>
  <si>
    <t>LV Transformer SP6675-A CLM8 -  Planned</t>
  </si>
  <si>
    <t>LV Transformer SP5191-A CLM6 -  Planned</t>
  </si>
  <si>
    <t>LV Transformer SP2704-F CRB15A -  Planned</t>
  </si>
  <si>
    <t>LV Transformer SP9760-B BTA15A -  Planned</t>
  </si>
  <si>
    <t>LV Transformer SP3819-G HDA11A -  Planned</t>
  </si>
  <si>
    <t>LV Transformer SC1510211 EMP2A -  Planned</t>
  </si>
  <si>
    <t>LV Transformer SP17958-F NMC1B -  Planned</t>
  </si>
  <si>
    <t>LV Transformer SP1393-H BNH1B -  Planned</t>
  </si>
  <si>
    <t>LV Transformer SP3992-C GTN5B -  Planned</t>
  </si>
  <si>
    <t>LV Transformer SC4706-H CPR5 -  Planned</t>
  </si>
  <si>
    <t>LV Transformer SC22621-E HWD5A -  Planned</t>
  </si>
  <si>
    <t>LV Transformer SP3181-M GLY12A -  Planned</t>
  </si>
  <si>
    <t>LV Transformer SC4533-H MLT42A -  Planned</t>
  </si>
  <si>
    <t>LV Transformer SC2562-L GLY12A -  Planned</t>
  </si>
  <si>
    <t>LV Transformer SP4013-A PWC2 -  Planned</t>
  </si>
  <si>
    <t>LV Transformer SC1385738 HWL13A -  Planned</t>
  </si>
  <si>
    <t>LV Transformer SP6106-C NRA5A -  Planned</t>
  </si>
  <si>
    <t>LV Transformer SP5873-C BIS16A -  Planned</t>
  </si>
  <si>
    <t>LV Transformer SP3055-I MTG4B -  Planned</t>
  </si>
  <si>
    <t>LV Transformer SP16679-F UMG2B -  Planned</t>
  </si>
  <si>
    <t>LV Transformer SP104064-A RIS2 -  Planned</t>
  </si>
  <si>
    <t>LV Transformer SP1643-L ARG9A -  Planned</t>
  </si>
  <si>
    <t>Feeder BIS12B -  Planned</t>
  </si>
  <si>
    <t>LV Transformer SP4750-F BRD11A -  Planned</t>
  </si>
  <si>
    <t>LV Transformer SP750874 LBS12A -  Planned</t>
  </si>
  <si>
    <t>LV Transformer SP4232-F KBN5A -  Planned</t>
  </si>
  <si>
    <t>LV Transformer SP4642-E CRB25A -  Planned</t>
  </si>
  <si>
    <t>LV Transformer SP3490-H TWG11 -  Planned</t>
  </si>
  <si>
    <t>LV Transformer SC1445892 MGL2A -  Planned</t>
  </si>
  <si>
    <t>LV Transformer SP1458636 GYM2A -  Planned</t>
  </si>
  <si>
    <t>LV Transformer SC7702-F AGE8 -  Planned</t>
  </si>
  <si>
    <t>LV Transformer SP3391-L MGL1A -  Planned</t>
  </si>
  <si>
    <t>LV Transformer SP2081-M KMR24A -  Planned</t>
  </si>
  <si>
    <t>LV Transformer SP2690-A AHD5 -  Planned</t>
  </si>
  <si>
    <t>LV Transformer SP1380569 KLG11A -  Planned</t>
  </si>
  <si>
    <t>LV Transformer SP3954-E BHL4A -  Planned</t>
  </si>
  <si>
    <t>LV Transformer SP3113-K WRG1A -  Planned</t>
  </si>
  <si>
    <t>LV Transformer SC1478802 RLB11B -  Planned</t>
  </si>
  <si>
    <t>LV Transformer SP2513-M MTG4B -  Planned</t>
  </si>
  <si>
    <t>LV Transformer SP6670-L TMH15A -  Planned</t>
  </si>
  <si>
    <t>LV Transformer SC2078584 KBN13A -  Planned</t>
  </si>
  <si>
    <t>Feeder NBR11A -  Planned</t>
  </si>
  <si>
    <t>LV Transformer SP2669-D GYM9B -  Planned</t>
  </si>
  <si>
    <t>Feeder NBR12A -  Planned</t>
  </si>
  <si>
    <t>Feeder LWD1 -  Planned</t>
  </si>
  <si>
    <t>LV Transformer SP5460-D BTA15A -  Planned</t>
  </si>
  <si>
    <t>LV Transformer SC467157 BHD2A -  Planned</t>
  </si>
  <si>
    <t>LV Transformer SP2689-F CRB15A -  Planned</t>
  </si>
  <si>
    <t>LV Transformer SP2979-F BDL2 -  Planned</t>
  </si>
  <si>
    <t>LV Transformer SP6910-H WRG12A -  Planned</t>
  </si>
  <si>
    <t>LV Transformer SP511909 CVL7A -  Planned</t>
  </si>
  <si>
    <t>LV Transformer SP29326-C MTG4B -  Planned</t>
  </si>
  <si>
    <t>LV Transformer SP15155-C BTN7 -  Planned</t>
  </si>
  <si>
    <t>SPOSSS35</t>
  </si>
  <si>
    <t>LV Transformer SG715-G SPOSSS35 -  Planned</t>
  </si>
  <si>
    <t>LV Transformer SP1754-C MLY6 -  Planned</t>
  </si>
  <si>
    <t>WRG16A</t>
  </si>
  <si>
    <t>Feeder WRG16A -  Planned</t>
  </si>
  <si>
    <t>LV Transformer SG10652-F NRG5A -  Planned</t>
  </si>
  <si>
    <t>LV Transformer SG6090-G HDA14A -  Planned</t>
  </si>
  <si>
    <t>Feeder BDL3 -  Planned</t>
  </si>
  <si>
    <t>LV Transformer SC6014-G DRA5 -  Planned</t>
  </si>
  <si>
    <t>LV Transformer SC5624-D NMK26 -  Planned</t>
  </si>
  <si>
    <t>LV Transformer SP746-B AMR1 -  Planned</t>
  </si>
  <si>
    <t>MRE4A</t>
  </si>
  <si>
    <t>LV Transformer SC754597 MRE4A -  Planned</t>
  </si>
  <si>
    <t>LV Transformer SP404-N WNM7A -  Planned</t>
  </si>
  <si>
    <t>LV Transformer SP37846-B NRA5A -  Planned</t>
  </si>
  <si>
    <t>LV Transformer SP5994-I BPN29A -  Planned</t>
  </si>
  <si>
    <t>LV Transformer SP16759-E WSE3A -  Planned</t>
  </si>
  <si>
    <t>LV Transformer SP4414-D MTB17A -  Planned</t>
  </si>
  <si>
    <t>YTA37A</t>
  </si>
  <si>
    <t>LV Transformer SC567299 YTA37A -  Planned</t>
  </si>
  <si>
    <t>LV Transformer SP12592-D CRB25A -  Planned</t>
  </si>
  <si>
    <t>LV Transformer SP2980-K WNM2A -  Planned</t>
  </si>
  <si>
    <t>LV Transformer SP953-K WNM3 -  Planned</t>
  </si>
  <si>
    <t>LV Transformer SP3125-D THL1 -  Planned</t>
  </si>
  <si>
    <t>MDR10A</t>
  </si>
  <si>
    <t>Feeder MDR10A -  Planned</t>
  </si>
  <si>
    <t>LV Transformer SP8931-B RLB16A -  Planned</t>
  </si>
  <si>
    <t>LV Transformer SP13577-A WHO1 -  Planned</t>
  </si>
  <si>
    <t>LV Transformer SP5068-A PRG2A -  Planned</t>
  </si>
  <si>
    <t>LV Transformer SP244609 WHO1 -  Planned</t>
  </si>
  <si>
    <t>LBS8B</t>
  </si>
  <si>
    <t>LV Transformer SC764993 LBS8B -  Planned</t>
  </si>
  <si>
    <t>LV Transformer SP10893-E RWD1 -  Planned</t>
  </si>
  <si>
    <t>LV Transformer SP1578-J KMR25A -  Planned</t>
  </si>
  <si>
    <t>LV Transformer SP4259-B TCB1 -  Planned</t>
  </si>
  <si>
    <t>LV Transformer SP6839-B BMT1 -  Planned</t>
  </si>
  <si>
    <t>LV Transformer SC2087573 CMA8A -  Planned</t>
  </si>
  <si>
    <t>LV Transformer SC5018-I BRT6 -  Planned</t>
  </si>
  <si>
    <t>LV Transformer SP11496-H AGE3 -  Planned</t>
  </si>
  <si>
    <t>LV Transformer SP4073-A NBR12A -  Planned</t>
  </si>
  <si>
    <t>LV Transformer SP3775-A PWC5 -  Planned</t>
  </si>
  <si>
    <t>LV Transformer SP3247-A CLM3 -  Planned</t>
  </si>
  <si>
    <t>LV Transformer SC1182-J CCY14B -  Planned</t>
  </si>
  <si>
    <t>LV Transformer SP1284-M LBS8B -  Planned</t>
  </si>
  <si>
    <t>LV Transformer SP6268-I WNM7A -  Planned</t>
  </si>
  <si>
    <t>LV Transformer SP180-Q WNM7A -  Planned</t>
  </si>
  <si>
    <t>LV Transformer SP4301-F CVL17A -  Planned</t>
  </si>
  <si>
    <t>LV Transformer SC564770 SPOSSS15 -  Planned</t>
  </si>
  <si>
    <t>WSO5A</t>
  </si>
  <si>
    <t>Feeder WSO15A, WSO5A -  Planned</t>
  </si>
  <si>
    <t>LV Transformer SP1731-D BMT1 -  Planned</t>
  </si>
  <si>
    <t>LV Transformer SP3066-E MMC19B -  Planned</t>
  </si>
  <si>
    <t>LV Transformer SP1140-N MLT42A -  Planned</t>
  </si>
  <si>
    <t>LV Transformer SC1432627 MGL9 -  Planned</t>
  </si>
  <si>
    <t>LV Transformer SP882-B GBN4 -  Planned</t>
  </si>
  <si>
    <t>LV Transformer SP14095-A CLM7 -  Planned</t>
  </si>
  <si>
    <t>NVL19A</t>
  </si>
  <si>
    <t>LV Transformer SC2408-D NVL19A -  Planned</t>
  </si>
  <si>
    <t>LV Transformer SP6749-D TCB1 -  Planned</t>
  </si>
  <si>
    <t>LV Transformer SP6913-C CMA8A -  Planned</t>
  </si>
  <si>
    <t>LV Transformer SP2368-L SBK9 -  Planned</t>
  </si>
  <si>
    <t>LV Transformer SC1036899 CPL23A -  Planned</t>
  </si>
  <si>
    <t>LV Transformer SP414-N ALY5 -  Planned</t>
  </si>
  <si>
    <t>LV Transformer SP3661-D RPN4A -  Planned</t>
  </si>
  <si>
    <t>LV Transformer SP522155 IDY6A -  Planned</t>
  </si>
  <si>
    <t>LV Transformer SC1142-E KSN2A -  Planned</t>
  </si>
  <si>
    <t>LV Transformer SP1051028 WFD5A -  Planned</t>
  </si>
  <si>
    <t>Feeder BWH7A -  Planned</t>
  </si>
  <si>
    <t>LV Transformer SP76452-B RLB13B -  Planned</t>
  </si>
  <si>
    <t>LV Transformer SP5054-B THL3 -  Planned</t>
  </si>
  <si>
    <t>LV Transformer SP2277-F NRG9 -  Planned</t>
  </si>
  <si>
    <t>LV Transformer SP3786-C MBG2 -  Planned</t>
  </si>
  <si>
    <t>Feeder NBR7A -  Planned</t>
  </si>
  <si>
    <t>LV Transformer SP516-N AGE2 -  Planned</t>
  </si>
  <si>
    <t>LV Transformer SG1194-Q CSE10 -  Planned</t>
  </si>
  <si>
    <t>LV Transformer SP1813-H MTB17A -  Planned</t>
  </si>
  <si>
    <t>LV Transformer SC561-I CCY3B -  Planned</t>
  </si>
  <si>
    <t>LV Transformer SP4480-C MTB1B -  Planned</t>
  </si>
  <si>
    <t>LV Transformer SP11566-F BIS2B -  Planned</t>
  </si>
  <si>
    <t>LV Transformer SP3073-I BRT6 -  Planned</t>
  </si>
  <si>
    <t>LV Transformer SC5894-E SBK9 -  Planned</t>
  </si>
  <si>
    <t>LV Transformer SP2310-C WHO1 -  Planned</t>
  </si>
  <si>
    <t>LV Transformer SP8285-B LLY1 -  Planned</t>
  </si>
  <si>
    <t>LV Transformer SP13231-B LRE8A -  Planned</t>
  </si>
  <si>
    <t>LV Transformer SP6162-H KCY2 -  Planned</t>
  </si>
  <si>
    <t>LV Transformer SC804277 BHL5A -  Planned</t>
  </si>
  <si>
    <t>LV Transformer SP530-K SHW4 -  Planned</t>
  </si>
  <si>
    <t>LV Transformer SP15799-A CLM5 -  Planned</t>
  </si>
  <si>
    <t>LV Transformer SP26892-A GYM8A -  Planned</t>
  </si>
  <si>
    <t>LV Transformer SC2065201 MTB17A -  Planned</t>
  </si>
  <si>
    <t>LV Transformer SP7337-C PPE16A -  Planned</t>
  </si>
  <si>
    <t>LV Transformer SG6726-F WNM7A -  Planned</t>
  </si>
  <si>
    <t>LV Transformer SP3305-B BKD12A -  Planned</t>
  </si>
  <si>
    <t>LV Transformer SP12-T CHL3 -  Planned</t>
  </si>
  <si>
    <t>LV Transformer SP1651-G CVL7A -  Planned</t>
  </si>
  <si>
    <t>LV Transformer SC6575-F WRD25A -  Planned</t>
  </si>
  <si>
    <t>LV Transformer SC1400401 PPE5A -  Planned</t>
  </si>
  <si>
    <t>LV Transformer SP10559-B LRE6A -  Planned</t>
  </si>
  <si>
    <t>LV Transformer SC1293135 SPF1B -  Planned</t>
  </si>
  <si>
    <t>LV Transformer SP1832-F GYM9B -  Planned</t>
  </si>
  <si>
    <t>LV Transformer SP4333-A NBR5A -  Planned</t>
  </si>
  <si>
    <t>LV Transformer SP6756-G CPL23A -  Planned</t>
  </si>
  <si>
    <t>LV Transformer SP9112-F KCY4 -  Planned</t>
  </si>
  <si>
    <t>LV Transformer SC1428-L MLT2B -  Planned</t>
  </si>
  <si>
    <t>LV Transformer SC2007-G SPO55A -  Planned</t>
  </si>
  <si>
    <t>LV Transformer SG3338-E HTL3A -  Planned</t>
  </si>
  <si>
    <t>LV Transformer SP1966-I ALY5 -  Planned</t>
  </si>
  <si>
    <t>Single Loss</t>
  </si>
  <si>
    <t>MORNINGSIDE</t>
  </si>
  <si>
    <t>ROCKLEA</t>
  </si>
  <si>
    <t>MURARRIE</t>
  </si>
  <si>
    <t>AMBERLEY, MUTDAPILLY, PURGA, WILLOWBANK</t>
  </si>
  <si>
    <t>AMBERLEY, JEEBROPILLY, WALLOON</t>
  </si>
  <si>
    <t>PINKENBA</t>
  </si>
  <si>
    <t>ALBANY CREEK, EATONS HILL</t>
  </si>
  <si>
    <t>ACR12A</t>
  </si>
  <si>
    <t>ALBANY CREEK, BRIDGEMAN DOWNS</t>
  </si>
  <si>
    <t>ACR13A</t>
  </si>
  <si>
    <t>ALBANY CREEK</t>
  </si>
  <si>
    <t>ACR2</t>
  </si>
  <si>
    <t>ALBANY CREEK, BRIDGEMAN DOWNS, MCDOWALL</t>
  </si>
  <si>
    <t>ALBANY CREEK, BUNYA, DRAPER, EATONS HILL</t>
  </si>
  <si>
    <t>BRISBANE</t>
  </si>
  <si>
    <t>BRISBANE, FORTITUDE VALLEY, SPRING HILL</t>
  </si>
  <si>
    <t>AFD1B</t>
  </si>
  <si>
    <t>AFDCIG4</t>
  </si>
  <si>
    <t>ARCHERFIELD, ROCKLEA</t>
  </si>
  <si>
    <t>ASHGROVE, BARDON, PADDINGTON</t>
  </si>
  <si>
    <t>ASHGROVE, BARDON</t>
  </si>
  <si>
    <t>PADDINGTON, RED HILL</t>
  </si>
  <si>
    <t>ASHGROVE</t>
  </si>
  <si>
    <t>ASHGROVE, NEWMARKET, RED HILL</t>
  </si>
  <si>
    <t>ASHGROVE, THE GAP</t>
  </si>
  <si>
    <t>ASHGROVE, BARDON, PADDINGTON, RED HILL</t>
  </si>
  <si>
    <t>ALGESTER, WILLAWONG</t>
  </si>
  <si>
    <t>ACACIA RIDGE, WILLAWONG</t>
  </si>
  <si>
    <t>AGT27A</t>
  </si>
  <si>
    <t>ACACIA RIDGE</t>
  </si>
  <si>
    <t>AGT29A</t>
  </si>
  <si>
    <t>LARAPINTA, PALLARA, WILLAWONG</t>
  </si>
  <si>
    <t>ACACIA RIDGE, ALGESTER, SUNNYBANK HILLS</t>
  </si>
  <si>
    <t>MOOLOOLABA</t>
  </si>
  <si>
    <t>ALEXANDRA HEADLAND, MOOLOOLABA</t>
  </si>
  <si>
    <t>MAROOCHYDORE</t>
  </si>
  <si>
    <t>BUDERIM</t>
  </si>
  <si>
    <t>AHD17</t>
  </si>
  <si>
    <t>BLI BLI, MAROOCHYDORE, MUDJIMBA, PACIFIC PARADISE,</t>
  </si>
  <si>
    <t>ALEXANDRA HEADLAND, MAROOCHYDORE</t>
  </si>
  <si>
    <t>BUDERIM, MAROOCHYDORE</t>
  </si>
  <si>
    <t>AHD3A</t>
  </si>
  <si>
    <t>BUDERIM, MINYAMA, MOOLOOLABA, MOUNTAIN CREEK</t>
  </si>
  <si>
    <t>FERNY GROVE, FERNY HILLS</t>
  </si>
  <si>
    <t>ARANA HILLS, FERNY HILLS</t>
  </si>
  <si>
    <t>EVERTON HILLS, EVERTON PARK, MCDOWALL</t>
  </si>
  <si>
    <t>KEPERRA, MITCHELTON</t>
  </si>
  <si>
    <t>ARANA HILLS, BUNYA, EVERTON HILLS, FERNY HILLS</t>
  </si>
  <si>
    <t>ARANA HILLS, FERNY GROVE, FERNY HILLS</t>
  </si>
  <si>
    <t>BRIDGEMAN DOWNS, BUNYA, EVERTON HILLS, MCDOWALL</t>
  </si>
  <si>
    <t>EVERTON HILLS, EVERTON PARK</t>
  </si>
  <si>
    <t>FORTITUDE VALLEY</t>
  </si>
  <si>
    <t>ANNERLEY, FAIRFIELD</t>
  </si>
  <si>
    <t>ANNERLEY, GREENSLOPES, WOOLLOONGABBA</t>
  </si>
  <si>
    <t>ANNERLEY, FAIRFIELD, YERONGA</t>
  </si>
  <si>
    <t>ANNERLEY</t>
  </si>
  <si>
    <t>YERONGA</t>
  </si>
  <si>
    <t>ALYMRK10</t>
  </si>
  <si>
    <t>AMAMOOR, IMBIL, KANDANGA, KANDANGA CREEK, MELAWOND</t>
  </si>
  <si>
    <t xml:space="preserve">AMAMOOR, CALICO CREEK, DAGUN, GILLDORA, KANDANGA, </t>
  </si>
  <si>
    <t>AMAMOOR, BOLLIER, COLES CREEK, COORAN, DAGUN, GOOM</t>
  </si>
  <si>
    <t>ACACIA RIDGE, SUNNYBANK HILLS</t>
  </si>
  <si>
    <t>ACACIA RIDGE, COOPERS PLAINS, SUNNYBANK</t>
  </si>
  <si>
    <t>ACACIA RIDGE, SUNNYBANK, SUNNYBANK HILLS</t>
  </si>
  <si>
    <t>ARG6</t>
  </si>
  <si>
    <t>ARG8</t>
  </si>
  <si>
    <t>SUNNYBANK, SUNNYBANK HILLS</t>
  </si>
  <si>
    <t>ARUNDEL, PARKWOOD</t>
  </si>
  <si>
    <t>ARUNDEL, HELENSVALE</t>
  </si>
  <si>
    <t>ARUNDEL</t>
  </si>
  <si>
    <t>ARUNDEL, LABRADOR</t>
  </si>
  <si>
    <t>ARUNDEL, BIGGERA WATERS, LABRADOR</t>
  </si>
  <si>
    <t>ARUNDEL, COOMBABAH</t>
  </si>
  <si>
    <t>ARL5B</t>
  </si>
  <si>
    <t>BIGGERA WATERS, COOMBABAH, LABRADOR</t>
  </si>
  <si>
    <t>ARUNDEL, COOMBABAH, LABRADOR</t>
  </si>
  <si>
    <t>ASV1</t>
  </si>
  <si>
    <t>ATC16A</t>
  </si>
  <si>
    <t>FORTITUDE VALLEY, SPRING HILL</t>
  </si>
  <si>
    <t>ATC7A</t>
  </si>
  <si>
    <t>SPRING HILL</t>
  </si>
  <si>
    <t>ATCCSA4</t>
  </si>
  <si>
    <t>BRISBANE, SPRING HILL</t>
  </si>
  <si>
    <t>ATCCSQ11</t>
  </si>
  <si>
    <t>ATCIEA9</t>
  </si>
  <si>
    <t>ATCSGO42</t>
  </si>
  <si>
    <t>BROADBEACH WATERS, BUNDALL, SURFERS PARADISE</t>
  </si>
  <si>
    <t>BROADBEACH WATERS, MERMAID BEACH, MERMAID WATERS</t>
  </si>
  <si>
    <t>BROADBEACH, SURFERS PARADISE</t>
  </si>
  <si>
    <t>BBH14B</t>
  </si>
  <si>
    <t>BROADBEACH</t>
  </si>
  <si>
    <t>BBH15A</t>
  </si>
  <si>
    <t>BROADBEACH WATERS</t>
  </si>
  <si>
    <t>BBH15B</t>
  </si>
  <si>
    <t>SURFERS PARADISE</t>
  </si>
  <si>
    <t>BROADBEACH, MERMAID BEACH</t>
  </si>
  <si>
    <t>BBH1A</t>
  </si>
  <si>
    <t>MERMAID WATERS</t>
  </si>
  <si>
    <t>BBH1B</t>
  </si>
  <si>
    <t>BROADBEACH, BROADBEACH WATERS, SURFERS PARADISE</t>
  </si>
  <si>
    <t>BBH4B</t>
  </si>
  <si>
    <t>BBH5A</t>
  </si>
  <si>
    <t>BBH7A</t>
  </si>
  <si>
    <t>BBH7B</t>
  </si>
  <si>
    <t>BBH9A</t>
  </si>
  <si>
    <t>CARINDALE, MANSFIELD</t>
  </si>
  <si>
    <t>MACKENZIE, MANSFIELD, WISHART</t>
  </si>
  <si>
    <t>MANSFIELD</t>
  </si>
  <si>
    <t>BBSRBW5</t>
  </si>
  <si>
    <t>MACKENZIE, MANSFIELD</t>
  </si>
  <si>
    <t>BELMONT, BURBANK, CAPALABA WEST, CHANDLER, MACKENZ</t>
  </si>
  <si>
    <t>ANNERLEY, DUTTON PARK, HIGHGATE HILL, SOUTH BRISBA</t>
  </si>
  <si>
    <t>ANNERLEY, WOOLLOONGABBA</t>
  </si>
  <si>
    <t>BDA2B</t>
  </si>
  <si>
    <t>ANNERLEY, SOUTH BRISBANE</t>
  </si>
  <si>
    <t>DUTTON PARK, HIGHGATE HILL, WOOLLOONGABBA</t>
  </si>
  <si>
    <t>WOOLLOONGABBA</t>
  </si>
  <si>
    <t>BDB23A</t>
  </si>
  <si>
    <t>BUNDAMBA</t>
  </si>
  <si>
    <t>BUNDAMBA, CHUWAR, KARALEE</t>
  </si>
  <si>
    <t>DINMORE, RIVERVIEW</t>
  </si>
  <si>
    <t>BUNDAMBA, CHUWAR, KARALEE, NORTH BOOVAL, NORTH TIV</t>
  </si>
  <si>
    <t>BUNDAMBA, RIVERVIEW</t>
  </si>
  <si>
    <t>BUNDAMBA, EBBW VALE</t>
  </si>
  <si>
    <t>BUNDAMBA, NORTH BOOVAL</t>
  </si>
  <si>
    <t>BARELLAN POINT, BUNDAMBA, KARALEE, KARANA DOWNS, R</t>
  </si>
  <si>
    <t>BUNDAMBA, DINMORE, EBBW VALE, NEW CHUM</t>
  </si>
  <si>
    <t>RIVERVIEW</t>
  </si>
  <si>
    <t>BUNDALL</t>
  </si>
  <si>
    <t>ASHMORE, BENOWA, BUNDALL, SOUTHPORT, SURFERS PARAD</t>
  </si>
  <si>
    <t>BUNDALL, SOUTHPORT, SURFERS PARADISE</t>
  </si>
  <si>
    <t>BENOWA, BUNDALL</t>
  </si>
  <si>
    <t>BUNDALL, SOUTHPORT</t>
  </si>
  <si>
    <t>BEAUDESERT, CAINBABLE, CANUNGRA, CRYNA, KERRY, NIN</t>
  </si>
  <si>
    <t>BEAUDESERT, CRYNA</t>
  </si>
  <si>
    <t>BEAUDESERT, CEDAR VALE, GLENEAGLE, MUNDOOLUN, VERE</t>
  </si>
  <si>
    <t>ALLENVIEW, BEAUDESERT, CEDAR VALE, GLENEAGLE, VERE</t>
  </si>
  <si>
    <t>BEAUDESERT, BIDDADDABA, BOYLAND, TABRAGALBA, WONGL</t>
  </si>
  <si>
    <t>BEAUDESERT</t>
  </si>
  <si>
    <t>BURPENGARY</t>
  </si>
  <si>
    <t>BURPENGARY, NARANGBA</t>
  </si>
  <si>
    <t>BURPENGARY, BURPENGARY EAST, DECEPTION BAY</t>
  </si>
  <si>
    <t>PALM BEACH</t>
  </si>
  <si>
    <t>BURLEIGH HEADS, BURLEIGH WATERS</t>
  </si>
  <si>
    <t>BURLEIGH HEADS, ELANORA, PALM BEACH</t>
  </si>
  <si>
    <t>BURLEIGH HEADS, CURRUMBIN VALLEY, ELANORA, TALLEBU</t>
  </si>
  <si>
    <t>BURLEIGH HEADS, BURLEIGH WATERS, VARSITY LAKES</t>
  </si>
  <si>
    <t>BURLEIGH HEADS</t>
  </si>
  <si>
    <t>BURLEIGH WATERS</t>
  </si>
  <si>
    <t>BURLEIGH HEADS, REEDY CREEK, TALLEBUDGERA, TALLEBU</t>
  </si>
  <si>
    <t>BURLEIGH HEADS, PALM BEACH</t>
  </si>
  <si>
    <t>BURLEIGH WATERS, VARSITY LAKES</t>
  </si>
  <si>
    <t>BURLEIGH HEADS, REEDY CREEK, VARSITY LAKES</t>
  </si>
  <si>
    <t>BHD42A</t>
  </si>
  <si>
    <t>BURLEIGH HEADS, BURLEIGH WATERS, MIAMI</t>
  </si>
  <si>
    <t>BHD4A</t>
  </si>
  <si>
    <t>BURLEIGH HEADS, VARSITY LAKES</t>
  </si>
  <si>
    <t>BALD HILLS, BRACKEN RIDGE</t>
  </si>
  <si>
    <t>BALD HILLS, BRIDGEMAN DOWNS, CARSELDINE</t>
  </si>
  <si>
    <t>CARSELDINE</t>
  </si>
  <si>
    <t>BANKSIA BEACH, BELLARA</t>
  </si>
  <si>
    <t>BANKSIA BEACH, WHITE PATCH</t>
  </si>
  <si>
    <t>BONGAREE</t>
  </si>
  <si>
    <t>BONGAREE, WOORIM</t>
  </si>
  <si>
    <t>BEACHMERE, BELLARA, WOORIM</t>
  </si>
  <si>
    <t>BELLARA, BONGAREE</t>
  </si>
  <si>
    <t>BIRKDALE</t>
  </si>
  <si>
    <t>ALEXANDRA HILLS, BIRKDALE</t>
  </si>
  <si>
    <t>ALEXANDRA HILLS</t>
  </si>
  <si>
    <t>BIRKDALE, THORNESIDE</t>
  </si>
  <si>
    <t>BIRKDALE, WELLINGTON POINT</t>
  </si>
  <si>
    <t>BALMORAL, BULIMBA, HAWTHORNE</t>
  </si>
  <si>
    <t>BALMORAL, BULIMBA, MORNINGSIDE</t>
  </si>
  <si>
    <t>BULIMBA</t>
  </si>
  <si>
    <t>CAMP HILL, HAWTHORNE, MORNINGSIDE</t>
  </si>
  <si>
    <t>BALMORAL, BULIMBA, HAWTHORNE, MORNINGSIDE</t>
  </si>
  <si>
    <t>HAWTHORNE, MORNINGSIDE</t>
  </si>
  <si>
    <t>BEENLEIGH, MOUNT WARREN PARK, STAPYLTON, YATALA</t>
  </si>
  <si>
    <t>ALBERTON, EAGLEBY</t>
  </si>
  <si>
    <t>BEENLEIGH</t>
  </si>
  <si>
    <t>BAHRS SCRUB, BANNOCKBURN, BEENLEIGH, BELIVAH, CEDA</t>
  </si>
  <si>
    <t>BEENLEIGH, EAGLEBY</t>
  </si>
  <si>
    <t>ALBERTON, BEENLEIGH, EAGLEBY, STAPYLTON, YATALA</t>
  </si>
  <si>
    <t>BLH14A</t>
  </si>
  <si>
    <t>MOUNT WARREN PARK</t>
  </si>
  <si>
    <t>BLH9A</t>
  </si>
  <si>
    <t>ALBERTON, GILBERTON, STAPYLTON, YATALA</t>
  </si>
  <si>
    <t>BLN3A</t>
  </si>
  <si>
    <t>BLN5B</t>
  </si>
  <si>
    <t>BMG18A</t>
  </si>
  <si>
    <t>BRISBANE, PETRIE TERRACE, SPRING HILL</t>
  </si>
  <si>
    <t>MILTON</t>
  </si>
  <si>
    <t>BMG9A</t>
  </si>
  <si>
    <t>AUCHENFLOWER, BRISBANE, MILTON</t>
  </si>
  <si>
    <t>BMG9B</t>
  </si>
  <si>
    <t>BELLI PARK, BLACK MOUNTAIN, BOLLIER, CARTERS RIDGE</t>
  </si>
  <si>
    <t>BLACK MOUNTAIN, COOROY</t>
  </si>
  <si>
    <t>BLACK MOUNTAIN, COOROY, LAKE MACDONALD</t>
  </si>
  <si>
    <t>BELLI PARK, BLACK MOUNTAIN, COOROY, RIDGEWOOD</t>
  </si>
  <si>
    <t>BOONAH, BUNBURRA, BUNJURGEN, CANNON CREEK, CHARLWO</t>
  </si>
  <si>
    <t>BOONAH, COULSON, HOYA</t>
  </si>
  <si>
    <t>BOONAH, KENTS POCKET, TEMPLIN</t>
  </si>
  <si>
    <t>ALLANDALE, BOONAH, COULSON, MILFORD</t>
  </si>
  <si>
    <t>CARNEYS CREEK, COOCHIN, CROFTBY, DUGANDAN, FRENCHE</t>
  </si>
  <si>
    <t>BNZCGA57</t>
  </si>
  <si>
    <t>BPHMST2</t>
  </si>
  <si>
    <t>BROWNS PLAINS</t>
  </si>
  <si>
    <t>BORONIA HEIGHTS, BROWNS PLAINS, GREENBANK, PARK RI</t>
  </si>
  <si>
    <t>BROWNS PLAINS, CALAMVALE, DREWVALE, PARKINSON</t>
  </si>
  <si>
    <t>FORESTDALE, HILLCREST</t>
  </si>
  <si>
    <t>PARKINSON</t>
  </si>
  <si>
    <t>BORONIA HEIGHTS, BROWNS PLAINS, HILLCREST</t>
  </si>
  <si>
    <t>BROWNS PLAINS, HILLCREST</t>
  </si>
  <si>
    <t>BPN32B</t>
  </si>
  <si>
    <t>BROWNS PLAINS, REGENTS PARK</t>
  </si>
  <si>
    <t>BORONIA HEIGHTS, GREENBANK, HILLCREST</t>
  </si>
  <si>
    <t>BROWNS PLAINS, HERITAGE PARK, REGENTS PARK</t>
  </si>
  <si>
    <t>BROWNS PLAINS, DREWVALE</t>
  </si>
  <si>
    <t>BRCRFW35</t>
  </si>
  <si>
    <t>BRD10B</t>
  </si>
  <si>
    <t>ALBANY CREEK, BRENDALE</t>
  </si>
  <si>
    <t>BRENDALE, CASHMERE, WARNER</t>
  </si>
  <si>
    <t>BRAY PARK, BRENDALE, STRATHPINE, WARNER</t>
  </si>
  <si>
    <t>BRENDALE</t>
  </si>
  <si>
    <t>BRD15A</t>
  </si>
  <si>
    <t>BRD16A</t>
  </si>
  <si>
    <t>BRENDALE, EATONS HILL</t>
  </si>
  <si>
    <t>BRENDALE, CASHMERE, JOYNER, WARNER</t>
  </si>
  <si>
    <t>BRENDALE, CASHMERE, CLEAR MOUNTAIN, DRAPER, EATONS</t>
  </si>
  <si>
    <t>BRIGHTON</t>
  </si>
  <si>
    <t>BRIGHTON, SANDGATE</t>
  </si>
  <si>
    <t>BOONDALL</t>
  </si>
  <si>
    <t>ENOGGERA, GAYTHORNE, MITCHELTON</t>
  </si>
  <si>
    <t>BSEWDL9</t>
  </si>
  <si>
    <t>MITCHELTON</t>
  </si>
  <si>
    <t>EDENS LANDING, HOLMVIEW</t>
  </si>
  <si>
    <t>BETHANIA, WATERFORD</t>
  </si>
  <si>
    <t>BETHANIA</t>
  </si>
  <si>
    <t>BEENLEIGH, BETHANIA, EDENS LANDING, HOLMVIEW, WATE</t>
  </si>
  <si>
    <t>BAHRS SCRUB, BETHANIA, BUCCAN, HOLMVIEW, WATERFORD</t>
  </si>
  <si>
    <t>BROMELTON, JOSEPHVILLE</t>
  </si>
  <si>
    <t>ALLENVIEW, BEAUDESERT, BROMELTON, GLENEAGLE, WYARA</t>
  </si>
  <si>
    <t>BROMELTON, JOSEPHVILLE, KOORALBYN, LARAVALE</t>
  </si>
  <si>
    <t>BEAUDESERT, BROMELTON</t>
  </si>
  <si>
    <t>BROMELTON</t>
  </si>
  <si>
    <t>BEAUDESERT, BROMELTON, ILBOGAN, JOSEPHVILLE, KOORA</t>
  </si>
  <si>
    <t>BOOVAL, EAST IPSWICH, NEWTOWN</t>
  </si>
  <si>
    <t>EASTERN HEIGHTS, RACEVIEW, SILKSTONE</t>
  </si>
  <si>
    <t>BOOVAL</t>
  </si>
  <si>
    <t>BASIN POCKET, BOOVAL, EAST IPSWICH, NORTH BOOVAL</t>
  </si>
  <si>
    <t>EASTERN HEIGHTS, IPSWICH, NEWTOWN</t>
  </si>
  <si>
    <t>FLINDERS VIEW, RACEVIEW, SILKSTONE</t>
  </si>
  <si>
    <t>BVL9A</t>
  </si>
  <si>
    <t>NORTH BOOVAL</t>
  </si>
  <si>
    <t>BOOVAL, BUNDAMBA, NEW CHUM, SILKSTONE</t>
  </si>
  <si>
    <t>BEERWAH, GLASSHOUSE MOUNTAINS, PEACHESTER</t>
  </si>
  <si>
    <t>BEERWAH, BOOROOBIN, CROHAMHURST, MALENY, PEACHESTE</t>
  </si>
  <si>
    <t>BEERWAH, COOCHIN CREEK, GLASSHOUSE MOUNTAINS</t>
  </si>
  <si>
    <t>BEERWAH, GLASSHOUSE MOUNTAINS</t>
  </si>
  <si>
    <t>BEERBURRUM, BEERWAH, GLASSHOUSE MOUNTAINS</t>
  </si>
  <si>
    <t>BEERBURRUM, CABOOLTURE, ELIMBAH</t>
  </si>
  <si>
    <t>CABOOLTURE</t>
  </si>
  <si>
    <t>CABOOLTURE, DONNYBROOK, ELIMBAH, MELDALE, TOORBUL</t>
  </si>
  <si>
    <t>BELLMERE, UPPER CABOOLTURE</t>
  </si>
  <si>
    <t>CABOOLTURE, ELIMBAH, MOODLU, WAMURAN</t>
  </si>
  <si>
    <t>CABOOLTURE, CABOOLTURE SOUTH</t>
  </si>
  <si>
    <t>MOODLU, WAMURAN</t>
  </si>
  <si>
    <t>BELLMERE, CABOOLTURE SOUTH, MOORINA, OCEAN VIEW, R</t>
  </si>
  <si>
    <t>BELLMERE, CABOOLTURE, MOODLU</t>
  </si>
  <si>
    <t>CCY12A</t>
  </si>
  <si>
    <t>OXENFORD, PACIFIC PINES</t>
  </si>
  <si>
    <t>HELENSVALE</t>
  </si>
  <si>
    <t>CCY14B</t>
  </si>
  <si>
    <t>CCY18A</t>
  </si>
  <si>
    <t>OXENFORD</t>
  </si>
  <si>
    <t>COOMERA, HELENSVALE, OXENFORD, UPPER COOMERA</t>
  </si>
  <si>
    <t>CCY20A</t>
  </si>
  <si>
    <t>CCY24B</t>
  </si>
  <si>
    <t>HELENSVALE, HOPE ISLAND</t>
  </si>
  <si>
    <t>OXENFORD, UPPER COOMERA</t>
  </si>
  <si>
    <t>CCY4A</t>
  </si>
  <si>
    <t>HELENSVALE, OXENFORD</t>
  </si>
  <si>
    <t>CCY6A</t>
  </si>
  <si>
    <t>COOMERA, HELENSVALE, OXENFORD</t>
  </si>
  <si>
    <t>GAVEN, HELENSVALE, OXENFORD, PACIFIC PINES</t>
  </si>
  <si>
    <t>MAUDSLAND, OXENFORD, PACIFIC PINES</t>
  </si>
  <si>
    <t>MAUDSLAND, OXENFORD, UPPER COOMERA</t>
  </si>
  <si>
    <t>CDSSRD21</t>
  </si>
  <si>
    <t>CARINDALE</t>
  </si>
  <si>
    <t>CDSSRD25</t>
  </si>
  <si>
    <t>CARINA HEIGHTS, CARINDALE</t>
  </si>
  <si>
    <t>CEP6</t>
  </si>
  <si>
    <t>HERSTON</t>
  </si>
  <si>
    <t>CEP7</t>
  </si>
  <si>
    <t>ASCOT, CLAYFIELD</t>
  </si>
  <si>
    <t>CLAYFIELD, WOOLOOWIN</t>
  </si>
  <si>
    <t>ALBION, BOWEN HILLS, CLAYFIELD</t>
  </si>
  <si>
    <t>KEDRON, WOOLOOWIN</t>
  </si>
  <si>
    <t>BOWEN HILLS, NEWSTEAD</t>
  </si>
  <si>
    <t>BOWEN HILLS, NEWSTEAD, TENERIFFE</t>
  </si>
  <si>
    <t>CGTMLS4</t>
  </si>
  <si>
    <t>FORTITUDE VALLEY, NEWSTEAD</t>
  </si>
  <si>
    <t>CAMP HILL, CARINA</t>
  </si>
  <si>
    <t>MORNINGSIDE, NORMAN PARK, SEVEN HILLS</t>
  </si>
  <si>
    <t>CAMP HILL, COORPAROO</t>
  </si>
  <si>
    <t>CAMP HILL, COORPAROO, NORMAN PARK, SEVEN HILLS</t>
  </si>
  <si>
    <t>CANNON HILL, MORNINGSIDE, SEVEN HILLS</t>
  </si>
  <si>
    <t>CAMP HILL, CARINA, CARINA HEIGHTS</t>
  </si>
  <si>
    <t>CAMP HILL, CARINA HEIGHTS</t>
  </si>
  <si>
    <t>CAMP HILL, CANNON HILL, CARINA, SEVEN HILLS</t>
  </si>
  <si>
    <t>CAMP HILL</t>
  </si>
  <si>
    <t>CARINA, CARINDALE</t>
  </si>
  <si>
    <t>BELLS CREEK, CALOUNDRA WEST, LITTLE MOUNTAIN, MERI</t>
  </si>
  <si>
    <t>CALOUNDRA, CURRIMUNDI, MOFFAT BEACH</t>
  </si>
  <si>
    <t>CALOUNDRA, MOFFAT BEACH, SHELLY BEACH</t>
  </si>
  <si>
    <t>BELLS CREEK, LITTLE MOUNTAIN, MERIDAN PLAINS</t>
  </si>
  <si>
    <t>CALOUNDRA WEST, LITTLE MOUNTAIN</t>
  </si>
  <si>
    <t>CALOUNDRA, GOLDEN BEACH, PELICAN WATERS</t>
  </si>
  <si>
    <t>AROONA, BATTERY HILL, CALOUNDRA, CURRIMUNDI, DICKY</t>
  </si>
  <si>
    <t>CALOUNDRA, PELICAN WATERS</t>
  </si>
  <si>
    <t>KINGS BEACH</t>
  </si>
  <si>
    <t>CALOUNDRA, KINGS BEACH, MOFFAT BEACH, SHELLY BEACH</t>
  </si>
  <si>
    <t>CLD26A</t>
  </si>
  <si>
    <t>CALOUNDRA</t>
  </si>
  <si>
    <t>BEERWAH, BELLS CREEK, COOCHIN CREEK, GOLDEN BEACH,</t>
  </si>
  <si>
    <t>CALOUNDRA, CALOUNDRA WEST</t>
  </si>
  <si>
    <t>DICKY BEACH, MOFFAT BEACH</t>
  </si>
  <si>
    <t>CALOUNDRA, KINGS BEACH</t>
  </si>
  <si>
    <t>CALOUNDRA, GOLDEN BEACH</t>
  </si>
  <si>
    <t>BLI BLI, COOLUM BEACH, MARCOOLA, MOUNT COOLUM, NOR</t>
  </si>
  <si>
    <t>COOLUM BEACH, MOUNT COOLUM, YAROOMBA</t>
  </si>
  <si>
    <t>COOLUM BEACH, POINT ARKWRIGHT, YAROOMBA</t>
  </si>
  <si>
    <t>COOLUM BEACH, PEREGIAN BEACH, PEREGIAN SPRINGS, WE</t>
  </si>
  <si>
    <t>COOLUM BEACH</t>
  </si>
  <si>
    <t>COOLUM BEACH, MARCOOLA, MOUNT COOLUM</t>
  </si>
  <si>
    <t>BELMONT, CHANDLER, GUMDALE</t>
  </si>
  <si>
    <t>CHANDLER</t>
  </si>
  <si>
    <t>BELMONT, CARINDALE, CHANDLER</t>
  </si>
  <si>
    <t>COOMERA, UPPER COOMERA</t>
  </si>
  <si>
    <t>COOMERA</t>
  </si>
  <si>
    <t>UPPER COOMERA</t>
  </si>
  <si>
    <t>PIMPAMA, UPPER COOMERA, WILLOW VALE</t>
  </si>
  <si>
    <t>AROONA, CALOUNDRA, CALOUNDRA WEST, CURRIMUNDI, LIT</t>
  </si>
  <si>
    <t>AROONA, BATTERY HILL, CURRIMUNDI</t>
  </si>
  <si>
    <t>BOKARINA, WURTULLA</t>
  </si>
  <si>
    <t>CMD17A</t>
  </si>
  <si>
    <t>BIRTINYA</t>
  </si>
  <si>
    <t>AROONA, CURRIMUNDI, LITTLE MOUNTAIN, MERIDAN PLAIN</t>
  </si>
  <si>
    <t>BATTERY HILL, CURRIMUNDI, DICKY BEACH</t>
  </si>
  <si>
    <t>BIRTINYA, BOKARINA, WURTULLA</t>
  </si>
  <si>
    <t>CMV10B</t>
  </si>
  <si>
    <t>CALAMVALE, SUNNYBANK HILLS</t>
  </si>
  <si>
    <t>ALGESTER, CALAMVALE, PARKINSON</t>
  </si>
  <si>
    <t>CMV12B</t>
  </si>
  <si>
    <t>CALAMVALE, STRETTON, SUNNYBANK HILLS</t>
  </si>
  <si>
    <t>ALGESTER, CALAMVALE</t>
  </si>
  <si>
    <t>ALGESTER, CALAMVALE, SUNNYBANK HILLS</t>
  </si>
  <si>
    <t>CALAMVALE, RUNCORN, SUNNYBANK HILLS</t>
  </si>
  <si>
    <t>CALAMVALE, STRETTON</t>
  </si>
  <si>
    <t>ATKINSONS DAM, BUARABA, CHURCHABLE, CLARENDON, COO</t>
  </si>
  <si>
    <t>COOMINYA</t>
  </si>
  <si>
    <t xml:space="preserve">ATKINSONS DAM, BUARABA, BUARABA CREEK, CLARENDON, </t>
  </si>
  <si>
    <t>BLACKSTONE, NEW CHUM, SILKSTONE</t>
  </si>
  <si>
    <t>BLACKSTONE, FLINDERS VIEW, RACEVIEW, RIPLEY, SWANB</t>
  </si>
  <si>
    <t>CORNUBIA, SHAILER PARK</t>
  </si>
  <si>
    <t>CARBROOK, CORNUBIA, MOUNT COTTON</t>
  </si>
  <si>
    <t>CORNUBIA</t>
  </si>
  <si>
    <t>CARBROOK, CORNUBIA, REDLAND BAY</t>
  </si>
  <si>
    <t>BLACK MOUNTAIN, COORAN, FEDERAL, POMONA</t>
  </si>
  <si>
    <t>BOREEN POINT, COMO, COORAN, COOTHARABA, KIN KIN, P</t>
  </si>
  <si>
    <t>COOROY, PINBARREN, POMONA</t>
  </si>
  <si>
    <t>BOREEN POINT, COOTHARABA, PINBARREN, POMONA</t>
  </si>
  <si>
    <t>CPB1</t>
  </si>
  <si>
    <t>CAPALABA</t>
  </si>
  <si>
    <t>BIRKDALE, CAPALABA</t>
  </si>
  <si>
    <t>CAPALABA, CAPALABA WEST, CHANDLER</t>
  </si>
  <si>
    <t>CAPALABA, CAPALABA WEST, CHANDLER, GUMDALE, RANSOM</t>
  </si>
  <si>
    <t>CAROLE PARK</t>
  </si>
  <si>
    <t>CPC22B</t>
  </si>
  <si>
    <t>CPC23A</t>
  </si>
  <si>
    <t>BROWNS PLAINS, CAROLE PARK, ELLEN GROVE, FOREST LA</t>
  </si>
  <si>
    <t>CAMIRA, CAROLE PARK</t>
  </si>
  <si>
    <t>CPC5A</t>
  </si>
  <si>
    <t>BLANCHVIEW, DERRYMORE, FLAGSTONE CREEK, HELIDON, L</t>
  </si>
  <si>
    <t>BLANCHVIEW, CARPENDALE, DERRYMORE, GRANTHAM, HELID</t>
  </si>
  <si>
    <t>CAMIRA, GAILES, SPRINGFIELD</t>
  </si>
  <si>
    <t>CPK12</t>
  </si>
  <si>
    <t>CAMIRA, GAILES, GOODNA</t>
  </si>
  <si>
    <t>CPK6</t>
  </si>
  <si>
    <t>CAMIRA, GOODNA</t>
  </si>
  <si>
    <t>CPK8</t>
  </si>
  <si>
    <t>ACACIA RIDGE, DURACK, WILLAWONG</t>
  </si>
  <si>
    <t>ARCHERFIELD, COOPERS PLAINS</t>
  </si>
  <si>
    <t>ACACIA RIDGE, ARCHERFIELD</t>
  </si>
  <si>
    <t>ACACIA RIDGE, COOPERS PLAINS</t>
  </si>
  <si>
    <t>ACACIA RIDGE, ARCHERFIELD, COOPERS PLAINS</t>
  </si>
  <si>
    <t>COORPAROO</t>
  </si>
  <si>
    <t>COORPAROO, GREENSLOPES</t>
  </si>
  <si>
    <t>CAMP HILL, COORPAROO, NORMAN PARK</t>
  </si>
  <si>
    <t>CPRGBP3</t>
  </si>
  <si>
    <t>CURRUMBIN WATERS</t>
  </si>
  <si>
    <t>CRB16B</t>
  </si>
  <si>
    <t>CRB18A</t>
  </si>
  <si>
    <t>CURRUMBIN, PALM BEACH, TUGUN</t>
  </si>
  <si>
    <t xml:space="preserve">CURRUMBIN VALLEY, CURRUMBIN WATERS, TALLEBUDGERA, </t>
  </si>
  <si>
    <t>CURRUMBIN, CURRUMBIN WATERS, PALM BEACH, TUGUN</t>
  </si>
  <si>
    <t>CURRUMBIN WATERS, TUGUN</t>
  </si>
  <si>
    <t>CRM12A</t>
  </si>
  <si>
    <t>CRESTMEAD</t>
  </si>
  <si>
    <t>CRESTMEAD, MARSDEN, PARK RIDGE</t>
  </si>
  <si>
    <t xml:space="preserve">BERRINBA, BROWNS PLAINS, KINGSTON, LOGAN CENTRAL, </t>
  </si>
  <si>
    <t>CRM1B</t>
  </si>
  <si>
    <t>CRM3A</t>
  </si>
  <si>
    <t>BERRINBA, BROWNS PLAINS, CRESTMEAD, HERITAGE PARK</t>
  </si>
  <si>
    <t>CRMEDB2</t>
  </si>
  <si>
    <t>CRESTMEAD, HERITAGE PARK</t>
  </si>
  <si>
    <t>COOROY, LAKE MACDONALD, POMONA, TINBEERWAH</t>
  </si>
  <si>
    <t>COOROY</t>
  </si>
  <si>
    <t>COOROY, EUMUNDI, TINBEERWAH</t>
  </si>
  <si>
    <t>BELLI PARK, COOLOOLABIN, COOROY, EERWAH VALE, EUMU</t>
  </si>
  <si>
    <t>CHERMSIDE, KEDRON</t>
  </si>
  <si>
    <t>ASPLEY, CHERMSIDE, CHERMSIDE WEST</t>
  </si>
  <si>
    <t>CHERMSIDE</t>
  </si>
  <si>
    <t>CSE27A</t>
  </si>
  <si>
    <t>CHERMSIDE, KEDRON, WAVELL HEIGHTS</t>
  </si>
  <si>
    <t>CHERMSIDE, WAVELL HEIGHTS</t>
  </si>
  <si>
    <t>CHERMSIDE, GEEBUNG, WAVELL HEIGHTS</t>
  </si>
  <si>
    <t>CSTQUT18</t>
  </si>
  <si>
    <t>CVL11A</t>
  </si>
  <si>
    <t>CLEVELAND</t>
  </si>
  <si>
    <t>CLEVELAND, ORMISTON, THORNLANDS</t>
  </si>
  <si>
    <t>CVL1A</t>
  </si>
  <si>
    <t>CLEVELAND, THORNLANDS</t>
  </si>
  <si>
    <t>ALEXANDRA HILLS, CLEVELAND, THORNLANDS</t>
  </si>
  <si>
    <t>ALEXANDRA HILLS, CAPALABA, THORNLANDS</t>
  </si>
  <si>
    <t>CAPALABA, CLEVELAND, SHELDON, THORNLANDS</t>
  </si>
  <si>
    <t>DBS13A</t>
  </si>
  <si>
    <t>HEMMANT, MURARRIE</t>
  </si>
  <si>
    <t>DBS15A</t>
  </si>
  <si>
    <t>DBS2A</t>
  </si>
  <si>
    <t>DBS5A</t>
  </si>
  <si>
    <t>DECEPTION BAY, NARANGBA</t>
  </si>
  <si>
    <t>DECEPTION BAY</t>
  </si>
  <si>
    <t>DECEPTION BAY, ROTHWELL</t>
  </si>
  <si>
    <t>DARRA</t>
  </si>
  <si>
    <t>DARRA, RICHLANDS</t>
  </si>
  <si>
    <t>DARRA, INALA, RICHLANDS</t>
  </si>
  <si>
    <t>DRA3B</t>
  </si>
  <si>
    <t>RICHLANDS</t>
  </si>
  <si>
    <t>DARRA, SUMNER</t>
  </si>
  <si>
    <t>CLONTARF, MARGATE</t>
  </si>
  <si>
    <t>CLONTARF, WOODY POINT</t>
  </si>
  <si>
    <t>CLONTARF, KIPPA-RING</t>
  </si>
  <si>
    <t>CLONTARF, KIPPA-RING, ROTHWELL</t>
  </si>
  <si>
    <t>CLONTARF, MARGATE, WOODY POINT</t>
  </si>
  <si>
    <t>ENOGGERA</t>
  </si>
  <si>
    <t>GAYTHORNE</t>
  </si>
  <si>
    <t>ASHGROVE, ENOGGERA, MITCHELTON</t>
  </si>
  <si>
    <t>ASHGROVE, ENOGGERA, GAYTHORNE</t>
  </si>
  <si>
    <t>ENOGGERA, GAYTHORNE</t>
  </si>
  <si>
    <t>EERWAH VALE, EUMUNDI</t>
  </si>
  <si>
    <t>BRIDGES, EERWAH VALE, EUMUNDI, NINDERRY, NORTH ARM</t>
  </si>
  <si>
    <t>DOONAN, EUMUNDI, VERRIERDALE, YANDINA CREEK</t>
  </si>
  <si>
    <t>EMP15A</t>
  </si>
  <si>
    <t>EIGHT MILE PLAINS</t>
  </si>
  <si>
    <t>BURBANK, EIGHT MILE PLAINS, PRIESTDALE, ROCHEDALE,</t>
  </si>
  <si>
    <t>ALGESTER, EIGHT MILE PLAINS</t>
  </si>
  <si>
    <t>EIGHT MILE PLAINS, SUNNYBANK</t>
  </si>
  <si>
    <t>EIGHT MILE PLAINS, MACGREGOR, UPPER MT GRAVATT</t>
  </si>
  <si>
    <t>EIGHT MILE PLAINS, RUNCORN</t>
  </si>
  <si>
    <t>EIGHT MILE PLAINS, ROCHEDALE, ROCHEDALE SOUTH</t>
  </si>
  <si>
    <t>ASHGROVE, ENOGGERA, GAYTHORNE, MITCHELTON</t>
  </si>
  <si>
    <t>ALDERLEY, ENOGGERA</t>
  </si>
  <si>
    <t>ALDERLEY, ASHGROVE, ENOGGERA</t>
  </si>
  <si>
    <t>ALDERLEY</t>
  </si>
  <si>
    <t>ENOGGERA, EVERTON PARK</t>
  </si>
  <si>
    <t>ESK</t>
  </si>
  <si>
    <t>BIARRA, COAL CREEK, ESK, GALLANANI, MURRUMBA, OTTA</t>
  </si>
  <si>
    <t>ESK, MOUNT HALLEN, REDBANK CREEK</t>
  </si>
  <si>
    <t>ESRFLW48</t>
  </si>
  <si>
    <t>EXBQEC10</t>
  </si>
  <si>
    <t>AMBERLEY, EBENEZER, MOUNT FORBES, MUTDAPILLY, ROSE</t>
  </si>
  <si>
    <t>GEEBUNG, VIRGINIA</t>
  </si>
  <si>
    <t>ANTHONY, GOOLMAN, HARRISVILLE, LIMESTONE RIDGES, M</t>
  </si>
  <si>
    <t>COLEYVILLE, HARRISVILLE, KENTS LAGOON, MILORA, MUN</t>
  </si>
  <si>
    <t>COLEYVILLE, HARRISVILLE, MOUNT FORBES, MUTDAPILLY,</t>
  </si>
  <si>
    <t>DEAGON, FITZGIBBON, TAIGUM, ZILLMERE</t>
  </si>
  <si>
    <t>FIS12A</t>
  </si>
  <si>
    <t>LYTTON, PORT OF BRISBANE</t>
  </si>
  <si>
    <t>PORT OF BRISBANE</t>
  </si>
  <si>
    <t>FPT1</t>
  </si>
  <si>
    <t>FVY1</t>
  </si>
  <si>
    <t>THE GAP</t>
  </si>
  <si>
    <t>GAP2A</t>
  </si>
  <si>
    <t>MT COOTTHA, TOOWONG</t>
  </si>
  <si>
    <t>GEEBUNG</t>
  </si>
  <si>
    <t>GBG25</t>
  </si>
  <si>
    <t>BANYO, NORTHGATE, VIRGINIA</t>
  </si>
  <si>
    <t>BOONDALL, GEEBUNG, VIRGINIA</t>
  </si>
  <si>
    <t>VIRGINIA</t>
  </si>
  <si>
    <t>BANYO, NUDGEE, VIRGINIA</t>
  </si>
  <si>
    <t>GBG4A</t>
  </si>
  <si>
    <t>CANINA, GOOMBOORIAN, GREENS CREEK, NORTH DEEP CREE</t>
  </si>
  <si>
    <t>ANDERLEIGH, DOWNSFIELD, NEERDIE, ROSS CREEK, SANDY</t>
  </si>
  <si>
    <t>COONDOO, DOWNSFIELD, GOOMBOORIAN, GYMPIE, KIA ORA,</t>
  </si>
  <si>
    <t>GBP4</t>
  </si>
  <si>
    <t>EAST BRISBANE, WOOLLOONGABBA</t>
  </si>
  <si>
    <t>GCL3</t>
  </si>
  <si>
    <t>COOPERS PLAINS</t>
  </si>
  <si>
    <t>COOPERS PLAINS, ROBERTSON</t>
  </si>
  <si>
    <t>SALISBURY</t>
  </si>
  <si>
    <t>COLLEGE VIEW, CROWLEY VALE, FOREST HILL, GLENORE G</t>
  </si>
  <si>
    <t>GLENORE GROVE, LAKE CLARENDON, MORTON VALE</t>
  </si>
  <si>
    <t>GLENORE GROVE, KENTVILLE, LOCKROSE, REGENCY DOWNS</t>
  </si>
  <si>
    <t>GLENORE GROVE, HATTON VALE, PLAINLAND, REGENCY DOW</t>
  </si>
  <si>
    <t xml:space="preserve">GLENORE GROVE, GRANDCHESTER, HATTON VALE, REGENCY </t>
  </si>
  <si>
    <t>GISVSP3</t>
  </si>
  <si>
    <t>KEPERRA, UPPER KEDRON</t>
  </si>
  <si>
    <t>FERNY GROVE, KEPERRA</t>
  </si>
  <si>
    <t>FERNY GROVE, KEPERRA, UPPER KEDRON</t>
  </si>
  <si>
    <t>KEPERRA</t>
  </si>
  <si>
    <t>GSNMLS92</t>
  </si>
  <si>
    <t>GATTON, GRANTHAM, LOWER TENTHILL, PLACID HILLS, RI</t>
  </si>
  <si>
    <t>ADARE, GATTON, RINGWOOD, VINEGAR HILL</t>
  </si>
  <si>
    <t>ADARE, GATTON</t>
  </si>
  <si>
    <t>GATTON, WOODLANDS</t>
  </si>
  <si>
    <t>GATTON</t>
  </si>
  <si>
    <t>ADARE, CLARENDON, COLLEGE VIEW, GATTON, LAKE CLARE</t>
  </si>
  <si>
    <t>ARUNDEL, GAVEN, PARKWOOD</t>
  </si>
  <si>
    <t>PACIFIC PINES</t>
  </si>
  <si>
    <t>GAVEN, NERANG, SOUTHPORT</t>
  </si>
  <si>
    <t>GAVEN</t>
  </si>
  <si>
    <t>GAVEN, MOLENDINAR, PARKWOOD</t>
  </si>
  <si>
    <t>ARUNDEL, GAVEN, HELENSVALE, PACIFIC PINES</t>
  </si>
  <si>
    <t>GVN6B</t>
  </si>
  <si>
    <t>ALBERTON, GLANMIRE, GYMPIE, JONES HILL, KYBONG, MO</t>
  </si>
  <si>
    <t>CALICO CREEK, DAGUN, GILLDORA, GYMPIE, JONES HILL,</t>
  </si>
  <si>
    <t>GYMPIE</t>
  </si>
  <si>
    <t>GYM6</t>
  </si>
  <si>
    <t>ARALUEN, CANINA, CEDAR POCKET, EAST DEEP CREEK, GO</t>
  </si>
  <si>
    <t>GYMPIE, KYBONG, MONKLAND, PIE CREEK, SOUTHSIDE</t>
  </si>
  <si>
    <t>GYMPIE, MONKLAND</t>
  </si>
  <si>
    <t>CANINA, CEDAR POCKET, EAST DEEP CREEK, GREENS CREE</t>
  </si>
  <si>
    <t xml:space="preserve">FISHERMANS POCKET, GLASTONBURY, GYMPIE, LANGSHAW, </t>
  </si>
  <si>
    <t>ARALUEN, GYMPIE, TWO MILE</t>
  </si>
  <si>
    <t>ARALUEN, BELLS BRIDGE, CHATSWORTH, FISHERMANS POCK</t>
  </si>
  <si>
    <t>ARALUEN, BANKS POCKET, CHATSWORTH, CORELLA, GYMPIE</t>
  </si>
  <si>
    <t>EAST DEEP CREEK, MONKLAND</t>
  </si>
  <si>
    <t>CEDAR POCKET, EAST DEEP CREEK, GREENS CREEK, MOTHA</t>
  </si>
  <si>
    <t>CEDAR POCKET, GLANMIRE, MONKLAND, MOTHAR MOUNTAIN,</t>
  </si>
  <si>
    <t>CLAYFIELD, HENDRA, NUNDAH</t>
  </si>
  <si>
    <t>CLAYFIELD</t>
  </si>
  <si>
    <t>ASCOT, HENDRA</t>
  </si>
  <si>
    <t>BANYO, HENDRA, NORTHGATE</t>
  </si>
  <si>
    <t>ASCOT, CLAYFIELD, HENDRA</t>
  </si>
  <si>
    <t>HDA3B</t>
  </si>
  <si>
    <t>ASCOT</t>
  </si>
  <si>
    <t>HENDRA</t>
  </si>
  <si>
    <t>CARPENDALE, GRANTHAM, HELIDON, HELIDON SPA, IREDAL</t>
  </si>
  <si>
    <t>HELIDON, HELIDON SPA, POSTMANS RIDGE</t>
  </si>
  <si>
    <t>HHC10</t>
  </si>
  <si>
    <t>HHC21</t>
  </si>
  <si>
    <t>HHC23</t>
  </si>
  <si>
    <t>HHC7</t>
  </si>
  <si>
    <t>HHC9</t>
  </si>
  <si>
    <t>HELENSVALE, HOPE ISLAND, OXENFORD</t>
  </si>
  <si>
    <t>HOPE ISLAND</t>
  </si>
  <si>
    <t>HOPE ISLAND, PARADISE POINT</t>
  </si>
  <si>
    <t>HLG1</t>
  </si>
  <si>
    <t>DUNWICH</t>
  </si>
  <si>
    <t>HEMMANT</t>
  </si>
  <si>
    <t>HMT2</t>
  </si>
  <si>
    <t>HEMMANT, TINGALPA</t>
  </si>
  <si>
    <t>HOLLAND PARK, HOLLAND PARK WEST, MT GRAVATT, MT GR</t>
  </si>
  <si>
    <t>CAMP HILL, COORPAROO, HOLLAND PARK</t>
  </si>
  <si>
    <t>CARINA HEIGHTS, HOLLAND PARK, MANSFIELD, MT GRAVAT</t>
  </si>
  <si>
    <t>MANSFIELD, MT GRAVATT EAST</t>
  </si>
  <si>
    <t>HOLLAND PARK</t>
  </si>
  <si>
    <t>GREENSLOPES</t>
  </si>
  <si>
    <t>HOLLAND PARK WEST, TARRAGINDI</t>
  </si>
  <si>
    <t>ANNERLEY, HOLLAND PARK WEST, TARRAGINDI</t>
  </si>
  <si>
    <t>COORPAROO, HOLLAND PARK, HOLLAND PARK WEST</t>
  </si>
  <si>
    <t>HOLLAND PARK WEST</t>
  </si>
  <si>
    <t>HSH3</t>
  </si>
  <si>
    <t>HSHWTC43</t>
  </si>
  <si>
    <t>EAGLE FARM</t>
  </si>
  <si>
    <t>HTL11A</t>
  </si>
  <si>
    <t>HTL12A</t>
  </si>
  <si>
    <t>HTL4A</t>
  </si>
  <si>
    <t>EAGLE FARM, HAMILTON</t>
  </si>
  <si>
    <t>HTN1A</t>
  </si>
  <si>
    <t>ASCOT, EAGLE FARM, HAMILTON</t>
  </si>
  <si>
    <t>ALBION, HAMILTON</t>
  </si>
  <si>
    <t>HTN27A</t>
  </si>
  <si>
    <t>ALBION, HAMILTON, NEWSTEAD</t>
  </si>
  <si>
    <t>HTN28A</t>
  </si>
  <si>
    <t>HTN2A</t>
  </si>
  <si>
    <t>ASCOT, HAMILTON</t>
  </si>
  <si>
    <t>HAMILTON</t>
  </si>
  <si>
    <t>HWD12A</t>
  </si>
  <si>
    <t>HEATHWOOD</t>
  </si>
  <si>
    <t>FOREST LAKE, HEATHWOOD</t>
  </si>
  <si>
    <t>HWD1B</t>
  </si>
  <si>
    <t>FORESTDALE, HEATHWOOD, LARAPINTA</t>
  </si>
  <si>
    <t>DOOLANDELLA, FOREST LAKE, HEATHWOOD, PALLARA</t>
  </si>
  <si>
    <t>FOREST LAKE</t>
  </si>
  <si>
    <t>RUNAWAY BAY</t>
  </si>
  <si>
    <t>HWL12A</t>
  </si>
  <si>
    <t>PARADISE POINT</t>
  </si>
  <si>
    <t>HOLLYWELL, PARADISE POINT, RUNAWAY BAY</t>
  </si>
  <si>
    <t>BIGGERA WATERS, RUNAWAY BAY</t>
  </si>
  <si>
    <t>COOMBABAH</t>
  </si>
  <si>
    <t>HOLLYWELL, RUNAWAY BAY</t>
  </si>
  <si>
    <t>BIGGERA WATERS, COOMBABAH, RUNAWAY BAY</t>
  </si>
  <si>
    <t>BELLA CREEK, BOLLIER, BORUMBA DAM, BROOLOO, GHEERU</t>
  </si>
  <si>
    <t>RUSSELL ISLAND</t>
  </si>
  <si>
    <t>CHAPEL HILL, INDOOROOPILLY</t>
  </si>
  <si>
    <t>IDY14A</t>
  </si>
  <si>
    <t>INDOOROOPILLY, TARINGA</t>
  </si>
  <si>
    <t>INDOOROOPILLY</t>
  </si>
  <si>
    <t>INDOOROOPILLY, TARINGA, TOOWONG</t>
  </si>
  <si>
    <t>FOREST LAKE, INALA, RICHLANDS</t>
  </si>
  <si>
    <t>FOREST LAKE, INALA</t>
  </si>
  <si>
    <t>DOOLANDELLA, INALA</t>
  </si>
  <si>
    <t>DURACK, INALA</t>
  </si>
  <si>
    <t>DOOLANDELLA, FOREST LAKE, INALA</t>
  </si>
  <si>
    <t>INALA, RICHLANDS, WACOL</t>
  </si>
  <si>
    <t>INALA, OXLEY, RICHLANDS</t>
  </si>
  <si>
    <t>BARNEY VIEW, INNISPLAIN, MAROON, MT LINDESAY, OAKY</t>
  </si>
  <si>
    <t>CHRISTMAS CREEK, INNISPLAIN, JOSEPHVILLE, KNAPP CR</t>
  </si>
  <si>
    <t>CANUNGRA, CHINGHEE CREEK, CHRISTMAS CREEK, DARLING</t>
  </si>
  <si>
    <t>CHINGHEE CREEK, INNISPLAIN, MOUNT GIPPS, OAKY CREE</t>
  </si>
  <si>
    <t>CHURCHILL, DEEBING HEIGHTS, FLINDERS VIEW, RACEVIE</t>
  </si>
  <si>
    <t>AMBERLEY, CHURCHILL, DEEBING HEIGHTS, GOOLMAN, PUR</t>
  </si>
  <si>
    <t>AMBERLEY, CHURCHILL, ONE MILE, YAMANTO</t>
  </si>
  <si>
    <t>FLINDERS VIEW, YAMANTO</t>
  </si>
  <si>
    <t>AMBERLEY, CHURCHILL, LEICHHARDT, ONE MILE, RACEVIE</t>
  </si>
  <si>
    <t>FLINDERS VIEW, RACEVIEW, RIPLEY, YAMANTO</t>
  </si>
  <si>
    <t>DEEBING HEIGHTS, YAMANTO</t>
  </si>
  <si>
    <t>EASTERN HEIGHTS, IPSWICH, RACEVIEW</t>
  </si>
  <si>
    <t>JIMBOOMBA, NORTH MACLEAN, SOUTH MACLEAN, STOCKLEIG</t>
  </si>
  <si>
    <t>JIMBOOMBA, MUNDOOLUN, TAMBORINE</t>
  </si>
  <si>
    <t>JIMBOOMBA, LOGAN VILLAGE, STOCKLEIGH, TAMBORINE, Y</t>
  </si>
  <si>
    <t>CEDAR GROVE, CEDAR VALE, JIMBOOMBA, MUNDOOLUN, VER</t>
  </si>
  <si>
    <t>CHAMBERS FLAT, JIMBOOMBA, LOGAN VILLAGE, MUNRUBEN,</t>
  </si>
  <si>
    <t>ALLENVIEW, CEDAR GROVE, JIMBOOMBA, KAGARU, UNDULLA</t>
  </si>
  <si>
    <t>JIMBOOMBA</t>
  </si>
  <si>
    <t>JDL3</t>
  </si>
  <si>
    <t>JAMBOREE HEIGHTS, MT OMMANEY</t>
  </si>
  <si>
    <t>JINDALEE, MT OMMANEY</t>
  </si>
  <si>
    <t>JINDALEE</t>
  </si>
  <si>
    <t>JINDALEE, KENMORE</t>
  </si>
  <si>
    <t>JINDALEE, MT OMMANEY, WESTLAKE</t>
  </si>
  <si>
    <t>JINDALEE, OXLEY, SEVENTEEN MILE ROCKS, SINNAMON PA</t>
  </si>
  <si>
    <t>JHDMDH11</t>
  </si>
  <si>
    <t>BRASSALL, KARRABIN, WULKURAKA</t>
  </si>
  <si>
    <t>KARRABIN, LEICHHARDT, WULKURAKA</t>
  </si>
  <si>
    <t>BLACKSOIL, BRASSALL, KARRABIN, MUIRLEA</t>
  </si>
  <si>
    <t>KARRABIN, ROSEWOOD, THAGOONA, WALLOON</t>
  </si>
  <si>
    <t>KBN3A</t>
  </si>
  <si>
    <t>KARRABIN</t>
  </si>
  <si>
    <t>BLACKSOIL, BORALLON, FAIRNEY VIEW, HAIGSLEA, IRONB</t>
  </si>
  <si>
    <t>ARATULA, CHARLWOOD, CLUMBER, FASSIFERN VALLEY, FRA</t>
  </si>
  <si>
    <t>ARATULA, BOONAH, CHARLWOOD, FRAZERVIEW, KALBAR, MO</t>
  </si>
  <si>
    <t xml:space="preserve">ARATULA, FASSIFERN, FRAZERVIEW, KALBAR, ROSEVALE, </t>
  </si>
  <si>
    <t>COULSON, HOYA, KALBAR, KULGUN, ROADVALE, TEVIOTVIL</t>
  </si>
  <si>
    <t>ANTHONY, KALBAR, KENTS LAGOON, MILORA, MUNBILLA, O</t>
  </si>
  <si>
    <t>KILCOY, WINYA</t>
  </si>
  <si>
    <t>JIMNA, KILCOY, MOUNT KILCOY, SANDY CREEK, SHEEP ST</t>
  </si>
  <si>
    <t>KILCOY, MOUNT ARCHER, MT DELANEY, NEURUM, ROYSTON,</t>
  </si>
  <si>
    <t>GREGORS CREEK, HARLIN, HAZELDEAN, KILCOY, WINYA, W</t>
  </si>
  <si>
    <t>KKMPRL1</t>
  </si>
  <si>
    <t>GRIFFIN, MURRUMBA DOWNS</t>
  </si>
  <si>
    <t>KALLANGUR</t>
  </si>
  <si>
    <t>KALLANGUR, PETRIE</t>
  </si>
  <si>
    <t>KALLANGUR, MURRUMBA DOWNS, PETRIE</t>
  </si>
  <si>
    <t>GRIFFIN, KALLANGUR, MANGO HILL, MURRUMBA DOWNS</t>
  </si>
  <si>
    <t>KALLANGUR, MURRUMBA DOWNS</t>
  </si>
  <si>
    <t>KALLANGUR, KURWONGBAH, PETRIE</t>
  </si>
  <si>
    <t>GRIFFIN, KALLANGUR, MURRUMBA DOWNS</t>
  </si>
  <si>
    <t>CHAPEL HILL, KENMORE</t>
  </si>
  <si>
    <t>KENMORE, KENMORE HILLS</t>
  </si>
  <si>
    <t>BROOKFIELD, KENMORE, PINJARRA HILLS, PULLENVALE</t>
  </si>
  <si>
    <t>CHAPEL HILL, KENMORE HILLS</t>
  </si>
  <si>
    <t>KENMORE</t>
  </si>
  <si>
    <t>FIG TREE POCKET, KENMORE</t>
  </si>
  <si>
    <t>BROOKFIELD, KENMORE HILLS, MT COOTTHA, PULLENVALE,</t>
  </si>
  <si>
    <t>BROOKFIELD, KENMORE</t>
  </si>
  <si>
    <t>COOLANGATTA</t>
  </si>
  <si>
    <t>BILINGA, COOLANGATTA</t>
  </si>
  <si>
    <t>BILINGA, TUGUN</t>
  </si>
  <si>
    <t>GORDON PARK, KEDRON, STAFFORD</t>
  </si>
  <si>
    <t>KEDRON, STAFFORD, STAFFORD HEIGHTS</t>
  </si>
  <si>
    <t>CLAYFIELD, LUTWYCHE, WAVELL HEIGHTS, WOOLOOWIN</t>
  </si>
  <si>
    <t>GORDON PARK, LUTWYCHE, WOOLOOWIN</t>
  </si>
  <si>
    <t>KRN13A</t>
  </si>
  <si>
    <t>KEDRON</t>
  </si>
  <si>
    <t>KRN13B</t>
  </si>
  <si>
    <t>KEDRON, LUTWYCHE, WINDSOR</t>
  </si>
  <si>
    <t>KRN18</t>
  </si>
  <si>
    <t>GORDON PARK, GRANGE, KEDRON, LUTWYCHE, WINDSOR</t>
  </si>
  <si>
    <t>KEDRON, WAVELL HEIGHTS</t>
  </si>
  <si>
    <t>KRN3A</t>
  </si>
  <si>
    <t>KRN3B</t>
  </si>
  <si>
    <t>STAFFORD</t>
  </si>
  <si>
    <t>KRN6A</t>
  </si>
  <si>
    <t>LUTWYCHE</t>
  </si>
  <si>
    <t>BOWEN HILLS, LUTWYCHE, WINDSOR</t>
  </si>
  <si>
    <t>CHAMBERS FLAT, CRESTMEAD, MARSDEN, WATERFORD WEST</t>
  </si>
  <si>
    <t>MARSDEN</t>
  </si>
  <si>
    <t>LOGANLEA, MEADOWBROOK, WATERFORD WEST</t>
  </si>
  <si>
    <t>LOGAN RESERVE, WATERFORD WEST</t>
  </si>
  <si>
    <t>KINGSTON, LOGANLEA</t>
  </si>
  <si>
    <t>LOGANLEA</t>
  </si>
  <si>
    <t>LOGAN RESERVE, WATERFORD, WATERFORD WEST</t>
  </si>
  <si>
    <t xml:space="preserve">CHAMBERS FLAT, CRESTMEAD, LOGAN RESERVE, MARSDEN, </t>
  </si>
  <si>
    <t>BIRTINYA, BOKARINA, WARANA</t>
  </si>
  <si>
    <t>KWA11A</t>
  </si>
  <si>
    <t>BIRTINYA, BOKARINA</t>
  </si>
  <si>
    <t>BUDDINA, WARANA</t>
  </si>
  <si>
    <t>BUDDINA, MINYAMA, PARREARRA, WARANA</t>
  </si>
  <si>
    <t>BOKARINA, WARANA, WURTULLA</t>
  </si>
  <si>
    <t>BUDDINA, MINYAMA</t>
  </si>
  <si>
    <t>PARREARRA, WARANA</t>
  </si>
  <si>
    <t>BOKARINA, WARANA</t>
  </si>
  <si>
    <t>COOLABINE, KENILWORTH, KIDAMAN CREEK, MAPLETON, OB</t>
  </si>
  <si>
    <t>CAMBROON, CONONDALE, KENILWORTH</t>
  </si>
  <si>
    <t>BELLI PARK, BROOLOO, COOLABINE, GHEERULLA, KENILWO</t>
  </si>
  <si>
    <t>BALD KNOB, LANDSBOROUGH, MALENY, MOUNT MELLUM</t>
  </si>
  <si>
    <t>GLENVIEW, LANDSBOROUGH, MOOLOOLAH VALLEY</t>
  </si>
  <si>
    <t>BELLS CREEK, GLENVIEW, LANDSBOROUGH, MERIDAN PLAIN</t>
  </si>
  <si>
    <t>BEERWAH, LANDSBOROUGH</t>
  </si>
  <si>
    <t>LBS13A</t>
  </si>
  <si>
    <t>LYTTON</t>
  </si>
  <si>
    <t>HEMMANT, LYTTON</t>
  </si>
  <si>
    <t>LBS4A</t>
  </si>
  <si>
    <t>LBS5A</t>
  </si>
  <si>
    <t>LYTTON, PORT OF BRISBANE, WYNNUM</t>
  </si>
  <si>
    <t>WYNNUM, WYNNUM WEST</t>
  </si>
  <si>
    <t>LDR10B</t>
  </si>
  <si>
    <t>BIGGERA WATERS, LABRADOR</t>
  </si>
  <si>
    <t>LABRADOR</t>
  </si>
  <si>
    <t>LDR2A</t>
  </si>
  <si>
    <t>BIGGERA WATERS, LABRADOR, RUNAWAY BAY</t>
  </si>
  <si>
    <t>KINGSTON, LOGAN CENTRAL, SLACKS CREEK</t>
  </si>
  <si>
    <t>LOGANLEA, MEADOWBROOK</t>
  </si>
  <si>
    <t>KINGSTON, LOGANLEA, MEADOWBROOK, SLACKS CREEK</t>
  </si>
  <si>
    <t>MEADOWBROOK</t>
  </si>
  <si>
    <t>LGL7A</t>
  </si>
  <si>
    <t xml:space="preserve">CHAMBERS FLAT, LOGAN RESERVE, LOGAN VILLAGE, PARK </t>
  </si>
  <si>
    <t>BUCCAN, CHAMBERS FLAT, LOGAN RESERVE, LOGAN VILLAG</t>
  </si>
  <si>
    <t>LOGAN VILLAGE</t>
  </si>
  <si>
    <t>BUCCAN, LOGAN VILLAGE, WATERFORD</t>
  </si>
  <si>
    <t>LOGANHOLME, TANAH MERAH</t>
  </si>
  <si>
    <t>LOGANHOLME, SHAILER PARK</t>
  </si>
  <si>
    <t>BEENLEIGH, LOGANHOLME</t>
  </si>
  <si>
    <t>LHM4A</t>
  </si>
  <si>
    <t>LOGANHOLME</t>
  </si>
  <si>
    <t>CORNUBIA, LOGANHOLME</t>
  </si>
  <si>
    <t>LHM6</t>
  </si>
  <si>
    <t>SHAILER PARK</t>
  </si>
  <si>
    <t>CARBROOK, CORNUBIA, LOGANHOLME</t>
  </si>
  <si>
    <t>LHM8B</t>
  </si>
  <si>
    <t>LHM9</t>
  </si>
  <si>
    <t>BLENHEIM, LAIDLEY, LAIDLEY CREEK WEST, LAIDLEY SOU</t>
  </si>
  <si>
    <t>LLY2B</t>
  </si>
  <si>
    <t>LAIDLEY</t>
  </si>
  <si>
    <t>BLENHEIM, FOREST HILL, GLEN CAIRN, GLENCAIRN, LAID</t>
  </si>
  <si>
    <t>FOREST HILL, LAIDLEY, LAIDLEY HEIGHTS, LAIDLEY NOR</t>
  </si>
  <si>
    <t>CALVERT, GRANDCHESTER, HIDDENVALE, LAIDLEY, LAIDLE</t>
  </si>
  <si>
    <t>CHURCHABLE, GLENORE GROVE, KENTVILLE, LOCKROSE, LO</t>
  </si>
  <si>
    <t>ATKINSONS DAM, COOMINYA, KENTVILLE, LOCKROSE, LOCK</t>
  </si>
  <si>
    <t>BRIGHTVIEW, HATTON VALE, KENSINGTON GROVE, LOCKROS</t>
  </si>
  <si>
    <t>BRIGHTVIEW, LOCKROSE, MT TARAMPA, REGENCY DOWNS</t>
  </si>
  <si>
    <t>LTA12A</t>
  </si>
  <si>
    <t>MANLY WEST, WYNNUM WEST</t>
  </si>
  <si>
    <t>LTA15A</t>
  </si>
  <si>
    <t>LOTA, MANLY, MANLY WEST</t>
  </si>
  <si>
    <t>LOTA, MANLY WEST, WAKERLEY</t>
  </si>
  <si>
    <t>BIRKDALE, LOTA, RANSOME, THORNESIDE</t>
  </si>
  <si>
    <t>GUMDALE, RANSOME, WAKERLEY</t>
  </si>
  <si>
    <t>LTA5A</t>
  </si>
  <si>
    <t>MANLY, MANLY WEST</t>
  </si>
  <si>
    <t>LTA8A</t>
  </si>
  <si>
    <t>MANLY, MANLY WEST, WYNNUM, WYNNUM WEST</t>
  </si>
  <si>
    <t>JOYNER, KURWONGBAH, LAWNTON, PETRIE, WHITESIDE</t>
  </si>
  <si>
    <t>LAWNTON, PETRIE</t>
  </si>
  <si>
    <t>BRAY PARK, STRATHPINE</t>
  </si>
  <si>
    <t>BRAY PARK, BRENDALE, STRATHPINE</t>
  </si>
  <si>
    <t>LAWNTON, STRATHPINE</t>
  </si>
  <si>
    <t>BRAY PARK, LAWNTON, STRATHPINE</t>
  </si>
  <si>
    <t>BRAY PARK, JOYNER, LAWNTON</t>
  </si>
  <si>
    <t>BRAY PARK, JOYNER, LAWNTON, STRATHPINE, WARNER</t>
  </si>
  <si>
    <t>LOWOOD, PATRICK ESTATE, WIVENHOE POCKET</t>
  </si>
  <si>
    <t>LYT1</t>
  </si>
  <si>
    <t>MERMAID BEACH, MERMAID WATERS, MIAMI</t>
  </si>
  <si>
    <t>BURLEIGH WATERS, MIAMI</t>
  </si>
  <si>
    <t>MIAMI</t>
  </si>
  <si>
    <t>BURLEIGH HEADS, MIAMI</t>
  </si>
  <si>
    <t>MERMAID BEACH, MERMAID WATERS, MIAMI, ROBINA</t>
  </si>
  <si>
    <t>MAK6</t>
  </si>
  <si>
    <t>MAK7</t>
  </si>
  <si>
    <t>ASHWELL, MARBURG, MINDEN, ROSEWOOD, TALLEGALLA, TH</t>
  </si>
  <si>
    <t>HAIGSLEA, MARBURG, MT MARROW, ROSEWOOD, TALLEGALLA</t>
  </si>
  <si>
    <t xml:space="preserve">FAIRNEY VIEW, FERNVALE, GLAMORGAN VALE, HAIGSLEA, </t>
  </si>
  <si>
    <t>MOUNT COTTON, SHELDON, THORNLANDS</t>
  </si>
  <si>
    <t>MOUNT COTTON</t>
  </si>
  <si>
    <t>CORNUBIA, MOUNT COTTON</t>
  </si>
  <si>
    <t>KARANA DOWNS, KHOLO, MOUNT CROSBY</t>
  </si>
  <si>
    <t>CHUWAR, KARANA DOWNS, MOUNT CROSBY</t>
  </si>
  <si>
    <t>CHUWAR, KARALEE, KHOLO, LAKE MANCHESTER, MOUNT CRO</t>
  </si>
  <si>
    <t>EAGLE FARM, PINKENBA</t>
  </si>
  <si>
    <t>MOLENDINAR</t>
  </si>
  <si>
    <t>ASHMORE, MOLENDINAR, SOUTHPORT</t>
  </si>
  <si>
    <t>ASHMORE, SOUTHPORT</t>
  </si>
  <si>
    <t>MOLENDINAR, NERANG</t>
  </si>
  <si>
    <t>BENOWA</t>
  </si>
  <si>
    <t>ASHMORE, BENOWA, CARRARA</t>
  </si>
  <si>
    <t>ASHMORE, BENOWA</t>
  </si>
  <si>
    <t>SOUTHPORT</t>
  </si>
  <si>
    <t>ASHMORE, CARRARA, MOLENDINAR, NERANG</t>
  </si>
  <si>
    <t>MOLENDINAR, SOUTHPORT</t>
  </si>
  <si>
    <t>MDR6A</t>
  </si>
  <si>
    <t>BENOWA, CARRARA</t>
  </si>
  <si>
    <t>MEX3</t>
  </si>
  <si>
    <t>BRISBANE, MILTON</t>
  </si>
  <si>
    <t>MFD11A</t>
  </si>
  <si>
    <t>MORAYFIELD</t>
  </si>
  <si>
    <t>BURPENGARY, BURPENGARY EAST, CABOOLTURE, MORAYFIEL</t>
  </si>
  <si>
    <t>BURPENGARY, CABOOLTURE SOUTH, MORAYFIELD</t>
  </si>
  <si>
    <t>BURPENGARY, BURPENGARY EAST</t>
  </si>
  <si>
    <t>BURPENGARY, MORAYFIELD</t>
  </si>
  <si>
    <t>CABOOLTURE, CABOOLTURE SOUTH, MELDALE, MORAYFIELD</t>
  </si>
  <si>
    <t>MORAYFIELD, UPPER CABOOLTURE</t>
  </si>
  <si>
    <t>BEACHMERE, CABOOLTURE, NINGI</t>
  </si>
  <si>
    <t>CABOOLTURE, CABOOLTURE SOUTH, MORAYFIELD</t>
  </si>
  <si>
    <t>CABOOLTURE SOUTH, MORAYFIELD</t>
  </si>
  <si>
    <t>CABOOLTURE SOUTH, MORAYFIELD, UPPER CABOOLTURE</t>
  </si>
  <si>
    <t>MFN3A</t>
  </si>
  <si>
    <t>PULLENVALE, UPPER BROOKFIELD</t>
  </si>
  <si>
    <t>ANSTEAD, BELLBOWRIE, MOGGILL, PINJARRA HILLS</t>
  </si>
  <si>
    <t>BELLBOWRIE, MOGGILL</t>
  </si>
  <si>
    <t>MGL6B</t>
  </si>
  <si>
    <t>PINJARRA HILLS</t>
  </si>
  <si>
    <t>MOGGILL, PINJARRA HILLS, PULLENVALE</t>
  </si>
  <si>
    <t>ANSTEAD, MOGGILL, PULLENVALE</t>
  </si>
  <si>
    <t>MUDGEERABA</t>
  </si>
  <si>
    <t>AUSTINVILLE, BONOGIN, MUDGEERABA</t>
  </si>
  <si>
    <t>AUSTINVILLE, MUDGEERABA, NATURAL BRIDGE, NERANWOOD</t>
  </si>
  <si>
    <t>GILSTON, MUDGEERABA, TALLAI</t>
  </si>
  <si>
    <t>BONOGIN, MUDGEERABA, REEDY CREEK</t>
  </si>
  <si>
    <t>MUDGEERABA, TALLAI</t>
  </si>
  <si>
    <t>BONOGIN, MUDGEERABA</t>
  </si>
  <si>
    <t>MANGO HILL, NORTH LAKES</t>
  </si>
  <si>
    <t>NORTH LAKES</t>
  </si>
  <si>
    <t>KIPPA-RING, MANGO HILL, ROTHWELL</t>
  </si>
  <si>
    <t>MHL22B</t>
  </si>
  <si>
    <t>MANGO HILL</t>
  </si>
  <si>
    <t>SOUTH BRISBANE</t>
  </si>
  <si>
    <t>BUDERIM, MOUNTAIN CREEK</t>
  </si>
  <si>
    <t>SIPPY DOWNS</t>
  </si>
  <si>
    <t>MLB2A</t>
  </si>
  <si>
    <t>BUDERIM, MOOLOOLABA, MOUNTAIN CREEK, SIPPY DOWNS</t>
  </si>
  <si>
    <t xml:space="preserve">BUDERIM, GLENVIEW, ILKLEY, PALMVIEW, SIPPY DOWNS, </t>
  </si>
  <si>
    <t>BUDERIM, CHEVALLUM, FOREST GLEN, ILKLEY, MONS, SIP</t>
  </si>
  <si>
    <t>MLS10A</t>
  </si>
  <si>
    <t>NEW FARM</t>
  </si>
  <si>
    <t>FORTITUDE VALLEY, NEW FARM</t>
  </si>
  <si>
    <t>MLS14A</t>
  </si>
  <si>
    <t>EAST BRISBANE, NEW FARM</t>
  </si>
  <si>
    <t>FORTITUDE VALLEY, NEW FARM, TENERIFFE</t>
  </si>
  <si>
    <t>BOWEN HILLS, FORTITUDE VALLEY</t>
  </si>
  <si>
    <t>MLSMYV26</t>
  </si>
  <si>
    <t>MILTON, PADDINGTON, RED HILL</t>
  </si>
  <si>
    <t>AUCHENFLOWER, MILTON</t>
  </si>
  <si>
    <t>MILTON, PADDINGTON</t>
  </si>
  <si>
    <t>KELVIN GROVE, RED HILL</t>
  </si>
  <si>
    <t>MLT3A</t>
  </si>
  <si>
    <t>KELVIN GROVE</t>
  </si>
  <si>
    <t>MLT41A</t>
  </si>
  <si>
    <t>BRISBANE, KELVIN GROVE, MILTON, PADDINGTON, RED HI</t>
  </si>
  <si>
    <t>MLT43A</t>
  </si>
  <si>
    <t>MLT5A</t>
  </si>
  <si>
    <t>MLT6A</t>
  </si>
  <si>
    <t>MLTWHP12</t>
  </si>
  <si>
    <t>BELLTHORPE, BOOROOBIN, MALENY, REESVILLE, STANMORE</t>
  </si>
  <si>
    <t>CONONDALE, CURRAMORE, ELAMAN CREEK, MALENY, REESVI</t>
  </si>
  <si>
    <t>MALENY, MONTVILLE, NORTH MALENY, WITTA</t>
  </si>
  <si>
    <t xml:space="preserve">BALD KNOB, BALMORAL RIDGE, DIAMOND VALLEY, EUDLO, </t>
  </si>
  <si>
    <t>BENOWA, BROADBEACH WATERS, BUNDALL</t>
  </si>
  <si>
    <t>CLEAR ISLAND WATERS</t>
  </si>
  <si>
    <t>MMC21A</t>
  </si>
  <si>
    <t>CLEAR ISLAND WATERS, MERRIMAC</t>
  </si>
  <si>
    <t>CLEAR ISLAND WATERS, MERMAID WATERS, ROBINA</t>
  </si>
  <si>
    <t>BROADBEACH WATERS, CARRARA, CLEAR ISLAND WATERS, M</t>
  </si>
  <si>
    <t>BROADBEACH WATERS, MERMAID WATERS</t>
  </si>
  <si>
    <t>MMC31A</t>
  </si>
  <si>
    <t>BROADBEACH WATERS, BUNDALL</t>
  </si>
  <si>
    <t>MOREXMEA</t>
  </si>
  <si>
    <t>VERADILLA</t>
  </si>
  <si>
    <t>ESK, GLEN ESK, MOOMBRA, MURRUMBA, TOOGOOLAWAH, WIV</t>
  </si>
  <si>
    <t>CANNON HILL, MURARRIE</t>
  </si>
  <si>
    <t>CANNON HILL, MURARRIE, TINGALPA</t>
  </si>
  <si>
    <t>MRE5A</t>
  </si>
  <si>
    <t>MRE6A</t>
  </si>
  <si>
    <t>MURARRIE, TINGALPA</t>
  </si>
  <si>
    <t>MRE9</t>
  </si>
  <si>
    <t>YEERONGPILLY</t>
  </si>
  <si>
    <t>MOOROOKA</t>
  </si>
  <si>
    <t>MOOROOKA, YEERONGPILLY, YERONGA</t>
  </si>
  <si>
    <t>ANNERLEY, MOOROOKA, TARRAGINDI</t>
  </si>
  <si>
    <t>MOOROOKA, TARRAGINDI, YEERONGPILLY, YERONGA</t>
  </si>
  <si>
    <t>MOOROOKA, YEERONGPILLY</t>
  </si>
  <si>
    <t>MOOROOKA, TARRAGINDI</t>
  </si>
  <si>
    <t>MST20B</t>
  </si>
  <si>
    <t>CAFFEY, LEFT HAND BRANCH, MT SYLVIA, UPPER TENTHIL</t>
  </si>
  <si>
    <t>BLACK DUCK CREEK, EAST HALDON, JUNCTION VIEW, LEFT</t>
  </si>
  <si>
    <t>TAMBORINE MOUNTAIN</t>
  </si>
  <si>
    <t xml:space="preserve">BEECHMONT, BENOBBLE, BINNA BURRA, CANUNGRA, FERNY </t>
  </si>
  <si>
    <t>BENOBBLE, BOYLAND, WONGLEPONG</t>
  </si>
  <si>
    <t>CLAGIRABA, GUANABA, MAUDSLAND, MOUNT NATHAN, TAMBO</t>
  </si>
  <si>
    <t>UPPER MT GRAVATT, WISHART</t>
  </si>
  <si>
    <t>MT GRAVATT</t>
  </si>
  <si>
    <t>MANSFIELD, WISHART</t>
  </si>
  <si>
    <t>MT GRAVATT EAST</t>
  </si>
  <si>
    <t>MACGREGOR, MT GRAVATT, NATHAN, UPPER MT GRAVATT</t>
  </si>
  <si>
    <t>HOLLAND PARK WEST, MT GRAVATT, NATHAN, TARRAGINDI</t>
  </si>
  <si>
    <t>MANSFIELD, MT GRAVATT EAST, UPPER MT GRAVATT</t>
  </si>
  <si>
    <t>MT GRAVATT, MT GRAVATT EAST</t>
  </si>
  <si>
    <t>COLLINGWOOD PARK, MOGGILL, REDBANK, RIVERVIEW</t>
  </si>
  <si>
    <t>DIDDILLIBAH, KIELS MOUNTAIN, NAMBOUR, ROSEMOUNT, W</t>
  </si>
  <si>
    <t xml:space="preserve">BURNSIDE, DULONG, FLAXTON, HIGHWORTH, IMAGE FLAT, </t>
  </si>
  <si>
    <t>BURNSIDE, NAMBOUR</t>
  </si>
  <si>
    <t>IMAGE FLAT, KIAMBA, KULANGOOR, NAMBOUR, YANDINA</t>
  </si>
  <si>
    <t>NBR16A</t>
  </si>
  <si>
    <t>NAMBOUR</t>
  </si>
  <si>
    <t>NBR17A</t>
  </si>
  <si>
    <t>NBR3B</t>
  </si>
  <si>
    <t>BLI BLI, IMAGE FLAT, MAROOCHY RIVER, NAMBOUR, NORT</t>
  </si>
  <si>
    <t>COOLOOLABIN, IMAGE FLAT, KIAMBA, NAMBOUR, YANDINA</t>
  </si>
  <si>
    <t>BLI BLI, NAMBOUR, ROSEMOUNT</t>
  </si>
  <si>
    <t>NBR8A</t>
  </si>
  <si>
    <t>NORTHGATE, NUNDAH, VIRGINIA, WAVELL HEIGHTS</t>
  </si>
  <si>
    <t>NUNDAH</t>
  </si>
  <si>
    <t>HENDRA, NORTHGATE, NUNDAH</t>
  </si>
  <si>
    <t>NUNDAH, WAVELL HEIGHTS</t>
  </si>
  <si>
    <t>NORTHGATE, NUNDAH, VIRGINIA</t>
  </si>
  <si>
    <t>BANYO, NORTHGATE, NUDGEE</t>
  </si>
  <si>
    <t>BANYO, NORTHGATE</t>
  </si>
  <si>
    <t>NORTHGATE</t>
  </si>
  <si>
    <t>BANYO</t>
  </si>
  <si>
    <t>BANYO, NUDGEE, NUDGEE BEACH</t>
  </si>
  <si>
    <t>DONNYBROOK, MELDALE, NINGI, TOORBUL</t>
  </si>
  <si>
    <t>BEACHMERE, NINGI</t>
  </si>
  <si>
    <t>NIP10A</t>
  </si>
  <si>
    <t>NORTH IPSWICH, WOODEND</t>
  </si>
  <si>
    <t>COALFALLS, SADLIERS CROSSING, WOODEND</t>
  </si>
  <si>
    <t>BRASSALL, NORTH IPSWICH</t>
  </si>
  <si>
    <t>EAST IPSWICH, NORTH IPSWICH</t>
  </si>
  <si>
    <t>BRASSALL, CHUWAR, KHOLO, MUIRLEA, NORTH IPSWICH, P</t>
  </si>
  <si>
    <t>CHUWAR, MOORES POCKET, NORTH IPSWICH, TIVOLI</t>
  </si>
  <si>
    <t>BRASSALL</t>
  </si>
  <si>
    <t>NORTH IPSWICH</t>
  </si>
  <si>
    <t>NIP7A</t>
  </si>
  <si>
    <t>JIMBOOMBA, NORTH MACLEAN</t>
  </si>
  <si>
    <t>CHAMBERS FLAT, GREENBANK, MUNRUBEN, NORTH MACLEAN,</t>
  </si>
  <si>
    <t>GREENBANK, MUNRUBEN, PARK RIDGE, PARK RIDGE SOUTH</t>
  </si>
  <si>
    <t>GREENBANK, NEW BEITH, NORTH MACLEAN</t>
  </si>
  <si>
    <t>GREENBANK, NEW BEITH</t>
  </si>
  <si>
    <t>GREENBANK, JIMBOOMBA, NORTH MACLEAN, SHAILER PARK,</t>
  </si>
  <si>
    <t>WINDSOR</t>
  </si>
  <si>
    <t>GRANGE, LUTWYCHE, WILSTON, WINDSOR</t>
  </si>
  <si>
    <t>ALDERLEY, GRANGE, NEWMARKET</t>
  </si>
  <si>
    <t>ALDERLEY, GRANGE, NEWMARKET, STAFFORD</t>
  </si>
  <si>
    <t>HERSTON, KELVIN GROVE</t>
  </si>
  <si>
    <t>KELVIN GROVE, NEWMARKET, WILSTON</t>
  </si>
  <si>
    <t>ALDERLEY, ASHGROVE, KELVIN GROVE, NEWMARKET</t>
  </si>
  <si>
    <t>JOYNER, KURWONGBAH, WHITESIDE</t>
  </si>
  <si>
    <t>NARANGBA</t>
  </si>
  <si>
    <t>DAKABIN, KALLANGUR, KURWONGBAH, NARANGBA</t>
  </si>
  <si>
    <t>DAKABIN, KURWONGBAH, NARANGBA</t>
  </si>
  <si>
    <t>KURWONGBAH, MOORINA, MORAYFIELD, NARANGBA</t>
  </si>
  <si>
    <t>NERANG</t>
  </si>
  <si>
    <t>CARRARA, NERANG</t>
  </si>
  <si>
    <t>CARRARA</t>
  </si>
  <si>
    <t>CARRARA, REEDY CREEK, WORONGARY</t>
  </si>
  <si>
    <t>HIGHLAND PARK, NERANG</t>
  </si>
  <si>
    <t xml:space="preserve">ADVANCETOWN, BEECHMONT, CLAGIRABA, GILSTON, LOWER </t>
  </si>
  <si>
    <t>ASHMORE, MOLENDINAR, NERANG</t>
  </si>
  <si>
    <t>NRG20A</t>
  </si>
  <si>
    <t>NRG21A</t>
  </si>
  <si>
    <t>HIGHLAND PARK, WORONGARY</t>
  </si>
  <si>
    <t>CARRARA, HIGHLAND PARK, NERANG</t>
  </si>
  <si>
    <t>CARRARA, NERANG, WORONGARY</t>
  </si>
  <si>
    <t>ADVANCETOWN, GILSTON, HIGHLAND PARK, NERANG</t>
  </si>
  <si>
    <t>FORTITUDE VALLEY, NEWSTEAD, TENERIFFE</t>
  </si>
  <si>
    <t>NEW FARM, NEWSTEAD</t>
  </si>
  <si>
    <t>BOWEN HILLS</t>
  </si>
  <si>
    <t>NEWSTEAD, TENERIFFE</t>
  </si>
  <si>
    <t>FORTITUDE VALLEY, NEW FARM, NEWSTEAD, TENERIFFE</t>
  </si>
  <si>
    <t>NEWSTEAD</t>
  </si>
  <si>
    <t>SLACKS CREEK, SPRINGWOOD</t>
  </si>
  <si>
    <t>DAISY HILL, SPRINGWOOD</t>
  </si>
  <si>
    <t>NSW19</t>
  </si>
  <si>
    <t>SLACKS CREEK, UNDERWOOD</t>
  </si>
  <si>
    <t>EIGHT MILE PLAINS, KURABY, UNDERWOOD</t>
  </si>
  <si>
    <t>ROCHEDALE SOUTH, SPRINGWOOD</t>
  </si>
  <si>
    <t>UNDERWOOD</t>
  </si>
  <si>
    <t>PRIESTDALE, ROCHEDALE, ROCHEDALE SOUTH, SPRINGWOOD</t>
  </si>
  <si>
    <t>NSW31A</t>
  </si>
  <si>
    <t>UNDERWOOD, WOODRIDGE</t>
  </si>
  <si>
    <t>SLACKS CREEK</t>
  </si>
  <si>
    <t>KURABY, UNDERWOOD</t>
  </si>
  <si>
    <t>NSW7A</t>
  </si>
  <si>
    <t>SPRINGWOOD</t>
  </si>
  <si>
    <t>ROCHEDALE, ROCHEDALE SOUTH, UNDERWOOD</t>
  </si>
  <si>
    <t>NOOSA HEADS, NOOSAVILLE</t>
  </si>
  <si>
    <t>NVL14A</t>
  </si>
  <si>
    <t>NOOSA NORTH SHORE, NOOSAVILLE</t>
  </si>
  <si>
    <t>NVL15A</t>
  </si>
  <si>
    <t>NOOSAVILLE</t>
  </si>
  <si>
    <t>NVL16A</t>
  </si>
  <si>
    <t>NOOSA HEADS</t>
  </si>
  <si>
    <t>NVL24A</t>
  </si>
  <si>
    <t>NOOSA HEADS, SUNSHINE BEACH</t>
  </si>
  <si>
    <t>NVL26A</t>
  </si>
  <si>
    <t>NVL28A</t>
  </si>
  <si>
    <t>NOOSA HEADS, NOOSAVILLE, SUNRISE BEACH, SUNSHINE B</t>
  </si>
  <si>
    <t>NVL6</t>
  </si>
  <si>
    <t>NOOSAVILLE, TEWANTIN</t>
  </si>
  <si>
    <t>CASTAWAYS BEACH, MARCUS BEACH, NOOSA HEADS, PEREGI</t>
  </si>
  <si>
    <t>ORE2</t>
  </si>
  <si>
    <t>OXLEY</t>
  </si>
  <si>
    <t>DURACK, INALA, OXLEY</t>
  </si>
  <si>
    <t>ARCHERFIELD, OXLEY, ROCKLEA</t>
  </si>
  <si>
    <t>OXLEY, ROCKLEA</t>
  </si>
  <si>
    <t>CORINDA, OXLEY, SEVENTEEN MILE ROCKS</t>
  </si>
  <si>
    <t>CURRUMBIN WATERS, ELANORA</t>
  </si>
  <si>
    <t>ELANORA, PALM BEACH</t>
  </si>
  <si>
    <t>ELANORA</t>
  </si>
  <si>
    <t>PCH8</t>
  </si>
  <si>
    <t>PDA3</t>
  </si>
  <si>
    <t>SPRINGFIELD LAKES</t>
  </si>
  <si>
    <t>SPRINGFIELD CENTRAL, SPRINGFIELD LAKES</t>
  </si>
  <si>
    <t>DOONAN, PEREGIAN BEACH, WEYBA DOWNS</t>
  </si>
  <si>
    <t>PGN2B</t>
  </si>
  <si>
    <t>PEREGIAN SPRINGS</t>
  </si>
  <si>
    <t>PGN3A</t>
  </si>
  <si>
    <t>PGS3</t>
  </si>
  <si>
    <t>BROADBEACH, BROADBEACH WATERS</t>
  </si>
  <si>
    <t>PKW15A</t>
  </si>
  <si>
    <t>PKW4A</t>
  </si>
  <si>
    <t>PARKWOOD, SOUTHPORT</t>
  </si>
  <si>
    <t>SOUTH BRISBANE, WEST END</t>
  </si>
  <si>
    <t>PMBWED4</t>
  </si>
  <si>
    <t>PMBWED7</t>
  </si>
  <si>
    <t>STEIGLITZ</t>
  </si>
  <si>
    <t>GILBERTON, NORWELL, ORMEAU, PIMPAMA, WOONGOOLBA</t>
  </si>
  <si>
    <t>PIMPAMA</t>
  </si>
  <si>
    <t>JACOBS WELL, NORWELL, STEIGLITZ, WOONGOOLBA</t>
  </si>
  <si>
    <t>JACOBS WELL</t>
  </si>
  <si>
    <t>COOMERA, PIMPAMA</t>
  </si>
  <si>
    <t>COOMERA, PIMPAMA, UPPER COOMERA</t>
  </si>
  <si>
    <t>PRINCE HENRY HEIGHTS, REDWOOD, WITHCOTT</t>
  </si>
  <si>
    <t>BALLARD, BLANCHVIEW, BLUE MOUNTAIN HTS, HELIDON SP</t>
  </si>
  <si>
    <t>LOCKYER, MURPHYS CREEK, POSTMANS RIDGE, WITHCOTT</t>
  </si>
  <si>
    <t>CHEVALLUM, KIELS MOUNTAIN, PALMWOODS, WOOMBYE</t>
  </si>
  <si>
    <t>DIAMOND VALLEY, EUDLO, LANDERS SHOOT, MOOLOOLAH VA</t>
  </si>
  <si>
    <t>COES CREEK, DULONG, FLAXTON, HUNCHY, LANDERS SHOOT</t>
  </si>
  <si>
    <t>BURNSIDE, COES CREEK, HUNCHY, PALMWOODS, WEST WOOM</t>
  </si>
  <si>
    <t>CHEVALLUM, EUDLO, ILKLEY, PALMWOODS, TANAWHA</t>
  </si>
  <si>
    <t>MACGREGOR, ROBERTSON</t>
  </si>
  <si>
    <t>QPT1</t>
  </si>
  <si>
    <t>MORNINGSIDE, MURARRIE</t>
  </si>
  <si>
    <t>CANNON HILL, MORNINGSIDE, MURARRIE</t>
  </si>
  <si>
    <t>CANNON HILL</t>
  </si>
  <si>
    <t>CANNON HILL, MORNINGSIDE</t>
  </si>
  <si>
    <t>QPT6</t>
  </si>
  <si>
    <t>RBA10A</t>
  </si>
  <si>
    <t>ROBINA</t>
  </si>
  <si>
    <t>RBA12A</t>
  </si>
  <si>
    <t>RBA15A</t>
  </si>
  <si>
    <t>MUDGEERABA, REEDY CREEK, ROBINA, VARSITY LAKES</t>
  </si>
  <si>
    <t>RBA33A</t>
  </si>
  <si>
    <t>BONOGIN, MUDGEERABA, ROBINA</t>
  </si>
  <si>
    <t>MERRIMAC, MUDGEERABA, ROBINA, WORONGARY</t>
  </si>
  <si>
    <t>CLEAR ISLAND WATERS, MERRIMAC, ROBINA</t>
  </si>
  <si>
    <t>GILSTON, MERRIMAC, TALLAI, WORONGARY</t>
  </si>
  <si>
    <t>RBA49A</t>
  </si>
  <si>
    <t>RBA6A</t>
  </si>
  <si>
    <t>RBA7A</t>
  </si>
  <si>
    <t>RBA9A</t>
  </si>
  <si>
    <t>MERRIMAC, MUDGEERABA, ROBINA</t>
  </si>
  <si>
    <t>COLLINGWOOD PARK, GOODNA, REDBANK</t>
  </si>
  <si>
    <t>GOODNA, REDBANK</t>
  </si>
  <si>
    <t>COLLINGWOOD PARK, REDBANK</t>
  </si>
  <si>
    <t>RBW4</t>
  </si>
  <si>
    <t>ROCHEDALE</t>
  </si>
  <si>
    <t>ALEXANDRA HILLS, CAPALABA, CLEVELAND, ORMISTON</t>
  </si>
  <si>
    <t>ORMISTON, WELLINGTON POINT</t>
  </si>
  <si>
    <t>ORMISTON</t>
  </si>
  <si>
    <t>CLEVELAND, ORMISTON</t>
  </si>
  <si>
    <t>RBY18</t>
  </si>
  <si>
    <t>ALEXANDRA HILLS, CLEVELAND, ORMISTON</t>
  </si>
  <si>
    <t>KIPPA-RING, REDCLIFFE</t>
  </si>
  <si>
    <t>REDCLIFFE</t>
  </si>
  <si>
    <t>MARGATE, REDCLIFFE, WOODY POINT</t>
  </si>
  <si>
    <t>KIPPA-RING, MARGATE, REDCLIFFE</t>
  </si>
  <si>
    <t>MARGATE, REDCLIFFE</t>
  </si>
  <si>
    <t>EIGHT MILE PLAINS, RUNCORN, SUNNYBANK, SUNNYBANK H</t>
  </si>
  <si>
    <t>RCN11</t>
  </si>
  <si>
    <t>RUNCORN</t>
  </si>
  <si>
    <t>RUNCORN, SUNNYBANK HILLS</t>
  </si>
  <si>
    <t>KARAWATHA, KURABY, RUNCORN</t>
  </si>
  <si>
    <t>KURABY, RUNCORN, STRETTON</t>
  </si>
  <si>
    <t>RUNCORN, SUNNYBANK, SUNNYBANK HILLS</t>
  </si>
  <si>
    <t>RCN9</t>
  </si>
  <si>
    <t>RHP1</t>
  </si>
  <si>
    <t>RIP1</t>
  </si>
  <si>
    <t>KARRAGARRA ISLAND, LAMB ISLAND, MACLEAY ISLAND, RU</t>
  </si>
  <si>
    <t>MOOROOKA, SALISBURY</t>
  </si>
  <si>
    <t>COOPERS PLAINS, SALISBURY</t>
  </si>
  <si>
    <t>MOOROOKA, ROCKLEA</t>
  </si>
  <si>
    <t>MOOROOKA, ROCKLEA, YEERONGPILLY</t>
  </si>
  <si>
    <t>REDLAND BAY</t>
  </si>
  <si>
    <t>MOUNT COTTON, VICTORIA POINT</t>
  </si>
  <si>
    <t>REDLAND BAY, VICTORIA POINT</t>
  </si>
  <si>
    <t>CARBROOK, MOUNT COTTON, REDLAND BAY</t>
  </si>
  <si>
    <t>RNAVPK7</t>
  </si>
  <si>
    <t>FORTITUDE VALLEY, HERSTON</t>
  </si>
  <si>
    <t>RPN1</t>
  </si>
  <si>
    <t>COLLINGWOOD PARK</t>
  </si>
  <si>
    <t>BELLBIRD PARK, REDBANK PLAINS</t>
  </si>
  <si>
    <t>REDBANK PLAINS, SWANBANK</t>
  </si>
  <si>
    <t xml:space="preserve">BELLBIRD PARK, COLLINGWOOD PARK, GOODNA, REDBANK, </t>
  </si>
  <si>
    <t>BLACKSTONE, COLLINGWOOD PARK, NEW CHUM, REDBANK PL</t>
  </si>
  <si>
    <t>AUGUSTINE HEIGHTS, BELLBIRD PARK, REDBANK PLAINS</t>
  </si>
  <si>
    <t>RST11A</t>
  </si>
  <si>
    <t>IPSWICH</t>
  </si>
  <si>
    <t>IPSWICH, WEST IPSWICH</t>
  </si>
  <si>
    <t>COALFALLS, LEICHHARDT, SADLIERS CROSSING, WEST IPS</t>
  </si>
  <si>
    <t>IPSWICH, WEST IPSWICH, WOODEND</t>
  </si>
  <si>
    <t>EAST IPSWICH, IPSWICH</t>
  </si>
  <si>
    <t>ARATULA, CALVERT, COLEYVILLE, EBENEZER, LANEFIELD,</t>
  </si>
  <si>
    <t>ASHWELL, CALVERT, LANEFIELD, MOUNT WALKER, ROSEWOO</t>
  </si>
  <si>
    <t>SABWTC6</t>
  </si>
  <si>
    <t>CORINDA, ROCKLEA, SHERWOOD</t>
  </si>
  <si>
    <t>ROCKLEA, SHERWOOD</t>
  </si>
  <si>
    <t>REDCLIFFE, SCARBOROUGH</t>
  </si>
  <si>
    <t>SCARBOROUGH</t>
  </si>
  <si>
    <t>KIPPA-RING, SCARBOROUGH</t>
  </si>
  <si>
    <t>NATHAN, ROBERTSON, SALISBURY</t>
  </si>
  <si>
    <t>COOPERS PLAINS, ROBERTSON, SUNNYBANK</t>
  </si>
  <si>
    <t>MACGREGOR, ROBERTSON, SUNNYBANK</t>
  </si>
  <si>
    <t>EIGHT MILE PLAINS, MACGREGOR, ROBERTSON, SUNNYBANK</t>
  </si>
  <si>
    <t>NATHAN, SALISBURY</t>
  </si>
  <si>
    <t>SBY6OLD</t>
  </si>
  <si>
    <t>NATHAN, SALISBURY, TARRAGINDI</t>
  </si>
  <si>
    <t>COOMERA, HOPE ISLAND</t>
  </si>
  <si>
    <t>BRYDEN, CROSSDALE, MOUNT BYRON, SOMERSET DAM, TOOL</t>
  </si>
  <si>
    <t>SDS4</t>
  </si>
  <si>
    <t>SDSSPD8</t>
  </si>
  <si>
    <t>EVERTON PARK, STAFFORD HEIGHTS</t>
  </si>
  <si>
    <t>STAFFORD, STAFFORD HEIGHTS</t>
  </si>
  <si>
    <t>ASPLEY, BRIDGEMAN DOWNS, CHERMSIDE WEST, MCDOWALL,</t>
  </si>
  <si>
    <t>EVERTON PARK, MCDOWALL, STAFFORD HEIGHTS</t>
  </si>
  <si>
    <t>EVERTON PARK, STAFFORD</t>
  </si>
  <si>
    <t>CHERMSIDE WEST, MCDOWALL, STAFFORD HEIGHTS</t>
  </si>
  <si>
    <t>ASPLEY, CHERMSIDE WEST, STAFFORD HEIGHTS</t>
  </si>
  <si>
    <t>MCDOWALL, STAFFORD HEIGHTS</t>
  </si>
  <si>
    <t>CHERMSIDE, CHERMSIDE WEST, KEDRON, STAFFORD HEIGHT</t>
  </si>
  <si>
    <t>BOONDALL, DEAGON</t>
  </si>
  <si>
    <t>BRACKEN RIDGE, BRIGHTON</t>
  </si>
  <si>
    <t>BOONDALL, TAIGUM</t>
  </si>
  <si>
    <t>BRACKEN RIDGE, DEAGON, SANDGATE</t>
  </si>
  <si>
    <t>DEAGON, SANDGATE</t>
  </si>
  <si>
    <t>BRACKEN RIDGE</t>
  </si>
  <si>
    <t>DEAGON, SANDGATE, SHORNCLIFFE</t>
  </si>
  <si>
    <t>BOONDALL, TAIGUM, ZILLMERE</t>
  </si>
  <si>
    <t>CHELMER, GRACEVILLE, SHERWOOD</t>
  </si>
  <si>
    <t>FIG TREE POCKET</t>
  </si>
  <si>
    <t>CORINDA, SHERWOOD</t>
  </si>
  <si>
    <t>FIG TREE POCKET, INDOOROOPILLY</t>
  </si>
  <si>
    <t>GRACEVILLE, SHERWOOD</t>
  </si>
  <si>
    <t>POINT LOOKOUT</t>
  </si>
  <si>
    <t>AMITY, DUNWICH</t>
  </si>
  <si>
    <t>BUNYA, CAMP MOUNTAIN, DRAPER, FERNY HILLS, MOUNT S</t>
  </si>
  <si>
    <t xml:space="preserve">CASHMERE, CEDAR CREEK, CLEAR MOUNTAIN, CLOSEBURN, </t>
  </si>
  <si>
    <t>CEDAR CREEK, CLOSEBURN, HIGHVALE, MT GLORIOUS, SAM</t>
  </si>
  <si>
    <t>HIGHVALE, MOUNT NEBO, SAMFORD VALLEY, WIGHTS MOUNT</t>
  </si>
  <si>
    <t>HIGHVALE, SAMFORD VALLEY</t>
  </si>
  <si>
    <t>CAMP MOUNTAIN, ENOGGERA RESERVOIR, FERNY HILLS, HI</t>
  </si>
  <si>
    <t>SUMNER</t>
  </si>
  <si>
    <t>SMR10B</t>
  </si>
  <si>
    <t>MIDDLE PARK, WESTLAKE</t>
  </si>
  <si>
    <t>JAMBOREE HEIGHTS, MIDDLE PARK, MT OMMANEY, SUMNER</t>
  </si>
  <si>
    <t>SMR13B</t>
  </si>
  <si>
    <t>MT OMMANEY, SINNAMON PARK</t>
  </si>
  <si>
    <t>DARRA, JAMBOREE HEIGHTS, RIVERHILLS, SUMNER</t>
  </si>
  <si>
    <t>SMR3B</t>
  </si>
  <si>
    <t>DARRA, SEVENTEEN MILE ROCKS, SINNAMON PARK</t>
  </si>
  <si>
    <t>MIDDLE PARK, RIVERHILLS, WESTLAKE</t>
  </si>
  <si>
    <t>ADARE, ATKINSONS DAM, BUARABA, BUARABA CREEK, CHUR</t>
  </si>
  <si>
    <t>SPD19A</t>
  </si>
  <si>
    <t>MAIN BEACH, SURFERS PARADISE</t>
  </si>
  <si>
    <t>SPD28A</t>
  </si>
  <si>
    <t>SPD3A</t>
  </si>
  <si>
    <t>SPD4B</t>
  </si>
  <si>
    <t>SPD6B</t>
  </si>
  <si>
    <t>BRENDALE, STRATHPINE</t>
  </si>
  <si>
    <t>SPEWSP29</t>
  </si>
  <si>
    <t>STRATHPINE</t>
  </si>
  <si>
    <t>AUGUSTINE HEIGHTS, BROOKWATER</t>
  </si>
  <si>
    <t>SPRINGFIELD</t>
  </si>
  <si>
    <t>AUGUSTINE HEIGHTS, SPRINGFIELD</t>
  </si>
  <si>
    <t>SPFSTC2</t>
  </si>
  <si>
    <t>BROOKWATER, SPRINGFIELD</t>
  </si>
  <si>
    <t>LABRADOR, SOUTHPORT</t>
  </si>
  <si>
    <t>SPO12A</t>
  </si>
  <si>
    <t>SPO33A</t>
  </si>
  <si>
    <t>MAIN BEACH</t>
  </si>
  <si>
    <t>SPO40A</t>
  </si>
  <si>
    <t>SPO4A</t>
  </si>
  <si>
    <t>SPO52A</t>
  </si>
  <si>
    <t>SPO60B</t>
  </si>
  <si>
    <t>SPO7A</t>
  </si>
  <si>
    <t>SRD7A</t>
  </si>
  <si>
    <t>CAMIRA, SPRINGFIELD, SPRINGFIELD CENTRAL, SPRINGFI</t>
  </si>
  <si>
    <t>ST LUCIA</t>
  </si>
  <si>
    <t>STL5</t>
  </si>
  <si>
    <t>GILBERTON, ORMEAU, STAPYLTON, WOONGOOLBA</t>
  </si>
  <si>
    <t>STAPYLTON</t>
  </si>
  <si>
    <t>ALBERTON, STEIGLITZ, WOONGOOLBA</t>
  </si>
  <si>
    <t>STT5B</t>
  </si>
  <si>
    <t>ORMEAU, STAPYLTON</t>
  </si>
  <si>
    <t>TAB1</t>
  </si>
  <si>
    <t>ALBION</t>
  </si>
  <si>
    <t>BOYLAND, MUNDOOLUN, TAMBORINE</t>
  </si>
  <si>
    <t>BEAUDESERT, BIRNAM, BOYLAND, MUNDOOLUN, TABRAGALBA</t>
  </si>
  <si>
    <t>TAMBORINE</t>
  </si>
  <si>
    <t>TIN CAN BAY, WALLU</t>
  </si>
  <si>
    <t>INSKIP, RAINBOW BEACH</t>
  </si>
  <si>
    <t>COOLOOLA COVE, RAINBOW BEACH, TIN CAN BAY</t>
  </si>
  <si>
    <t>TEX1</t>
  </si>
  <si>
    <t>MANLY WEST, TINGALPA, WAKERLEY</t>
  </si>
  <si>
    <t>TINGALPA</t>
  </si>
  <si>
    <t>HEMMANT, MANLY WEST, TINGALPA, WYNNUM WEST</t>
  </si>
  <si>
    <t>BELMONT, CARINDALE, TINGALPA</t>
  </si>
  <si>
    <t>BELMONT, GUMDALE, TINGALPA, WAKERLEY</t>
  </si>
  <si>
    <t>CABOONBAH, COAL CREEK, COOEEIMBARDI, CRESSBROOK, F</t>
  </si>
  <si>
    <t>BIARRA, ESKDALE, IVORY CREEK, MOUNT BEPPO, OTTABA,</t>
  </si>
  <si>
    <t xml:space="preserve">AVOCA, AVOCA VALE, BRAEMORE, COLINTON, EMU CREEK, </t>
  </si>
  <si>
    <t>BIARRA, TOOGOOLAWAH</t>
  </si>
  <si>
    <t>GATTON, LOWER TENTHILL, ROPELEY, WINWILL</t>
  </si>
  <si>
    <t xml:space="preserve">CAFFEY, INGOLDSBY, LOWER TENTHILL, ROPELEY, UPPER </t>
  </si>
  <si>
    <t xml:space="preserve">FORDSDALE, GRANTHAM, LOWER TENTHILL, MA MA CREEK, </t>
  </si>
  <si>
    <t>BLENHEIM, GLEN CAIRN, LOWER TENTHILL, ROCKSIDE, RO</t>
  </si>
  <si>
    <t>TUGUN</t>
  </si>
  <si>
    <t>SHAILER PARK, TANAH MERAH</t>
  </si>
  <si>
    <t>TANAH MERAH</t>
  </si>
  <si>
    <t>DAISY HILL, SLACKS CREEK, TANAH MERAH</t>
  </si>
  <si>
    <t>MEADOWBROOK, TANAH MERAH</t>
  </si>
  <si>
    <t>NINGI, SANDSTONE POINT</t>
  </si>
  <si>
    <t>GODWIN BEACH, NINGI</t>
  </si>
  <si>
    <t>INDOOROOPILLY, ST LUCIA, TARINGA</t>
  </si>
  <si>
    <t>ST LUCIA, TARINGA</t>
  </si>
  <si>
    <t>COOLANA, LOWOOD, MINDEN, PRENZLAU, TARAMPA</t>
  </si>
  <si>
    <t>CLARENDON, COOMINYA, LOWOOD, PATRICK ESTATE, RIFLE</t>
  </si>
  <si>
    <t>BRIGHTVIEW, CLARENDON, LOWOOD, MT TARAMPA, RIFLE R</t>
  </si>
  <si>
    <t>GLAMORGAN VALE, LOWOOD, TARAMPA</t>
  </si>
  <si>
    <t>TSN13A</t>
  </si>
  <si>
    <t>GRACEVILLE, TENNYSON, YEERONGPILLY</t>
  </si>
  <si>
    <t>TENNYSON, YEERONGPILLY</t>
  </si>
  <si>
    <t>CORINDA, OXLEY</t>
  </si>
  <si>
    <t>TOOWONG</t>
  </si>
  <si>
    <t>AUCHENFLOWER, BARDON, TOOWONG</t>
  </si>
  <si>
    <t>TARINGA, TOOWONG</t>
  </si>
  <si>
    <t>BARDON, MT COOTTHA, TOOWONG</t>
  </si>
  <si>
    <t>AUCHENFLOWER, BARDON, PADDINGTON</t>
  </si>
  <si>
    <t>AUCHENFLOWER, TOOWONG</t>
  </si>
  <si>
    <t>COOROIBAH, NOOSAVILLE, RINGTAIL CREEK, TEWANTIN</t>
  </si>
  <si>
    <t>DOONAN, NOOSAVILLE, TINBEERWAH</t>
  </si>
  <si>
    <t>DOONAN, NOOSAVILLE, VERRIERDALE, WEYBA DOWNS</t>
  </si>
  <si>
    <t>NOOSA NORTH SHORE, NOOSAVILLE, TEWANTIN</t>
  </si>
  <si>
    <t>COOROIBAH, NOOSA NORTH SHORE, RINGTAIL CREEK, TEEW</t>
  </si>
  <si>
    <t>MACGREGOR, UPPER MT GRAVATT</t>
  </si>
  <si>
    <t>UPPER MT GRAVATT</t>
  </si>
  <si>
    <t>COOPERS PLAINS, ROBERTSON, SALISBURY</t>
  </si>
  <si>
    <t>CEDAR CREEK, OXENFORD, TAMBORINE MOUNTAIN, UPPER C</t>
  </si>
  <si>
    <t>CLAGIRABA, GUANABA, MAUDSLAND, OXENFORD, UPPER COO</t>
  </si>
  <si>
    <t>VPK11B</t>
  </si>
  <si>
    <t>BOWEN HILLS, HERSTON</t>
  </si>
  <si>
    <t>VICTORIA POINT</t>
  </si>
  <si>
    <t>MOUNT COTTON, THORNLANDS, VICTORIA POINT</t>
  </si>
  <si>
    <t>COOCHIEMUDLO ISLAND, VICTORIA POINT</t>
  </si>
  <si>
    <t>THORNLANDS</t>
  </si>
  <si>
    <t>VSL10B</t>
  </si>
  <si>
    <t>BURLEIGH WATERS, ROBINA, VARSITY LAKES</t>
  </si>
  <si>
    <t>CLEAR ISLAND WATERS, ROBINA</t>
  </si>
  <si>
    <t>VARSITY LAKES</t>
  </si>
  <si>
    <t>VSL1A</t>
  </si>
  <si>
    <t>ROBINA, VARSITY LAKES</t>
  </si>
  <si>
    <t>MERMAID WATERS, ROBINA, VARSITY LAKES</t>
  </si>
  <si>
    <t>VSL2A</t>
  </si>
  <si>
    <t>REEDY CREEK, ROBINA, VARSITY LAKES</t>
  </si>
  <si>
    <t>VSL4A</t>
  </si>
  <si>
    <t>VSL6A</t>
  </si>
  <si>
    <t>VSL8A</t>
  </si>
  <si>
    <t>DARRA, WACOL</t>
  </si>
  <si>
    <t>WACOL</t>
  </si>
  <si>
    <t>RIVERHILLS, SUMNER, WACOL</t>
  </si>
  <si>
    <t>WCL16A</t>
  </si>
  <si>
    <t>RICHLANDS, WACOL</t>
  </si>
  <si>
    <t>BELLBOWRIE, MOGGILL, WACOL</t>
  </si>
  <si>
    <t>WCL2</t>
  </si>
  <si>
    <t>MOGGILL, WACOL</t>
  </si>
  <si>
    <t>WCL6</t>
  </si>
  <si>
    <t>WCL7</t>
  </si>
  <si>
    <t>HIGHGATE HILL, WEST END</t>
  </si>
  <si>
    <t>WEST END</t>
  </si>
  <si>
    <t>WED16B</t>
  </si>
  <si>
    <t>WED17B</t>
  </si>
  <si>
    <t>WED18A</t>
  </si>
  <si>
    <t>WED22A</t>
  </si>
  <si>
    <t>CEDARTON, COMMISSIONERS FLAT, PEACHESTER, STANMORE</t>
  </si>
  <si>
    <t>STANMORE, STONY CREEK, WOODFORD</t>
  </si>
  <si>
    <t>WOODFORD</t>
  </si>
  <si>
    <t>D'AGUILAR, DELANEYS CREEK, MOUNT DELANEY, MOUNT ME</t>
  </si>
  <si>
    <t>BRACALBA, D'AGUILAR</t>
  </si>
  <si>
    <t>ENGLAND CREEK, FAIRNEY VIEW, FERNVALE, VERNOR, WIV</t>
  </si>
  <si>
    <t>FERNVALE</t>
  </si>
  <si>
    <t>BRYDEN, COOMINYA, DUNDAS, FERNVALE, SPLIT YARD CRE</t>
  </si>
  <si>
    <t>KULUIN, MAROOCHYDORE</t>
  </si>
  <si>
    <t>BLI BLI, MARCOOLA, MUDJIMBA, PACIFIC PARADISE, TWI</t>
  </si>
  <si>
    <t>BUDERIM, FOREST GLEN, KUNDA PARK, MONS</t>
  </si>
  <si>
    <t>MARCOOLA, MUDJIMBA, TWIN WATERS</t>
  </si>
  <si>
    <t>KUNDA PARK, MAROOCHYDORE</t>
  </si>
  <si>
    <t>BUDERIM, KULUIN, MAROOCHYDORE</t>
  </si>
  <si>
    <t>BLI BLI, BUDERIM, DIDDILLIBAH, KULUIN, ROSEMOUNT</t>
  </si>
  <si>
    <t>BUDERIM, MONS, TANAWHA</t>
  </si>
  <si>
    <t xml:space="preserve">BUDERIM, FOREST GLEN, KIELS MOUNTAIN, KUNDA PARK, </t>
  </si>
  <si>
    <t>CAMPBELLS POCKET, MOUNT MEE, MT PLEASANT, OCEAN VI</t>
  </si>
  <si>
    <t>BELLMERE, WAMURAN, WAMURAN BASIN</t>
  </si>
  <si>
    <t>D'AGUILAR, ELIMBAH, WAMURAN</t>
  </si>
  <si>
    <t>BRACALBA, WAMURAN</t>
  </si>
  <si>
    <t>MANLY, WYNNUM</t>
  </si>
  <si>
    <t>WYNNUM</t>
  </si>
  <si>
    <t>HEMMANT, LYTTON, WYNNUM, WYNNUM WEST</t>
  </si>
  <si>
    <t>KANGAROO POINT, WOOLLOONGABBA</t>
  </si>
  <si>
    <t>SOUTH BRISBANE, WOOLLOONGABBA</t>
  </si>
  <si>
    <t>EAST BRISBANE, KANGAROO POINT</t>
  </si>
  <si>
    <t>COORPAROO, EAST BRISBANE</t>
  </si>
  <si>
    <t>EAST BRISBANE, NORMAN PARK</t>
  </si>
  <si>
    <t>KANGAROO POINT, SOUTH BRISBANE, WOOLLOONGABBA</t>
  </si>
  <si>
    <t>KANGAROO POINT</t>
  </si>
  <si>
    <t>GREENSLOPES, WOOLLOONGABBA</t>
  </si>
  <si>
    <t>WRD3A</t>
  </si>
  <si>
    <t>WRD5A</t>
  </si>
  <si>
    <t>KINGSTON, LOGAN CENTRAL, WOODRIDGE</t>
  </si>
  <si>
    <t>BERRINBA, LOGAN CENTRAL, WOODRIDGE</t>
  </si>
  <si>
    <t>WRG18A</t>
  </si>
  <si>
    <t>LOGAN CENTRAL</t>
  </si>
  <si>
    <t>DAISY HILL, SLACKS CREEK, SPRINGWOOD, WOODRIDGE</t>
  </si>
  <si>
    <t>SLACKS CREEK, WOODRIDGE</t>
  </si>
  <si>
    <t>BERRINBA, KARAWATHA, LOGAN CENTRAL, WOODRIDGE</t>
  </si>
  <si>
    <t>WOODRIDGE</t>
  </si>
  <si>
    <t>DAISY HILL, KINGSTON, LOGANLEA, SLACKS CREEK</t>
  </si>
  <si>
    <t>KURWONGBAH, WHITESIDE</t>
  </si>
  <si>
    <t>ARMSTRONG CREEK, DAYBORO, KING SCRUB, LACEYS CREEK</t>
  </si>
  <si>
    <t>ARMSTRONG CREEK, DAYBORO, KOBBLE CREEK, KURWONGBAH</t>
  </si>
  <si>
    <t>ELLEN GROVE, FOREST LAKE</t>
  </si>
  <si>
    <t>CAROLE PARK, ELLEN GROVE, GAILES, WACOL</t>
  </si>
  <si>
    <t>WSO16B</t>
  </si>
  <si>
    <t>WSO1B</t>
  </si>
  <si>
    <t>ELLEN GROVE, FOREST LAKE, RICHLANDS, WACOL</t>
  </si>
  <si>
    <t>NINDERRY, YANDINA</t>
  </si>
  <si>
    <t>BRIDGES, NORTH ARM, YANDINA</t>
  </si>
  <si>
    <t>MAROOCHY RIVER, YANDINA</t>
  </si>
  <si>
    <t>BRIDGES, COOLOOLABIN, KIAMBA, YANDINA</t>
  </si>
  <si>
    <t>YANDINA</t>
  </si>
  <si>
    <t>BANNOCKBURN, WINDAROO, YATALA</t>
  </si>
  <si>
    <t>YTA23A</t>
  </si>
  <si>
    <t>YATALA</t>
  </si>
  <si>
    <t>ORMEAU, ORMEAU HILLS</t>
  </si>
  <si>
    <t>YTA33A</t>
  </si>
  <si>
    <t>YTA34A</t>
  </si>
  <si>
    <t>GILBERTON, ORMEAU, STAPYLTON, YATALA</t>
  </si>
  <si>
    <t>YTA35A</t>
  </si>
  <si>
    <t>ORMEAU</t>
  </si>
  <si>
    <t>YTA39A</t>
  </si>
  <si>
    <t>YTA41A</t>
  </si>
  <si>
    <t>BEENLEIGH, KINGSHOLME, ORMEAU, ORMEAU HILLS, PIMPA</t>
  </si>
  <si>
    <t>YTA43A</t>
  </si>
  <si>
    <t>ORMEAU, YATALA</t>
  </si>
  <si>
    <t>YTA45A</t>
  </si>
  <si>
    <t>YTA5A</t>
  </si>
  <si>
    <t>ASPLEY, ZILLMERE</t>
  </si>
  <si>
    <t>ASPLEY</t>
  </si>
  <si>
    <t>ASPLEY, BRIDGEMAN DOWNS, CARSELDINE, ZILLMERE</t>
  </si>
  <si>
    <t>ASPLEY, GEEBUNG, ZILLMERE</t>
  </si>
  <si>
    <t>ASPLEY, CARSELDINE, FITZGIBBON, ZILLMERE</t>
  </si>
  <si>
    <t>ASPLEY, BRIDGEMAN DOWNS</t>
  </si>
  <si>
    <t>GEEBUNG, ZILLMERE</t>
  </si>
  <si>
    <t>BOONDALL, GEEBUNG, ZILLMERE</t>
  </si>
  <si>
    <t>ZILLME</t>
  </si>
  <si>
    <t>BLACK MOUNTAIN, POMONA</t>
  </si>
  <si>
    <t>URBAN</t>
  </si>
  <si>
    <t>RURAL</t>
  </si>
  <si>
    <t>HIGH-DENSITY</t>
  </si>
  <si>
    <t>NSD Responsibility (Remove column before submitting to AER)</t>
  </si>
  <si>
    <t>Definition (Remove column before submitting to AER)
This is not a complete list of definitions</t>
  </si>
  <si>
    <t>SAM</t>
  </si>
  <si>
    <t>excluding W sites</t>
  </si>
  <si>
    <t>excludes W sites (rate 3 SL) - as per Gary Buckley 8-07-2013</t>
  </si>
  <si>
    <t>No voltage Concrete pole</t>
  </si>
  <si>
    <t>eg. Stay (bollard), cross st service pole</t>
  </si>
  <si>
    <t>No Voltage steel pole</t>
  </si>
  <si>
    <t>No voltage wood poles</t>
  </si>
  <si>
    <t>Stay poles, cross st poles</t>
  </si>
  <si>
    <t>(Count all Slots with a External connections grouped by spec where the conductor is not a ABC cable, Service Cable or SL cable) AND (All DO without a External Connection) . With Spec table given to Bruce Caitens to multiply results out. Ages to be derived based on Pole Date.</t>
  </si>
  <si>
    <t>110kV Crossarms</t>
  </si>
  <si>
    <t>DAVID</t>
  </si>
  <si>
    <t>class confirmed - Steve 9-07-2013</t>
  </si>
  <si>
    <t>33kV Crossarms</t>
  </si>
  <si>
    <t>11kV Crossarms</t>
  </si>
  <si>
    <t>LV Crossarms</t>
  </si>
  <si>
    <t>Conductor is sum of all conductor lengths grouped by circuit voltage
No breakdown by material required confirmed</t>
  </si>
  <si>
    <t>132/110kV OH</t>
  </si>
  <si>
    <t>33kV OH</t>
  </si>
  <si>
    <t>11kV OH</t>
  </si>
  <si>
    <t>LV OH</t>
  </si>
  <si>
    <t>excludes streetlight cables and services confirmed by Steve</t>
  </si>
  <si>
    <t>Conductor is sum of all conductor lengths grouped by circuit voltage and submarine.</t>
  </si>
  <si>
    <t>Services</t>
  </si>
  <si>
    <t>DH</t>
  </si>
  <si>
    <t>Logic is based on MARS data and looks for NMIs that meet the below:
• on the network or about to go on the network – e.g. Greenfield and a Retailer wants the site but not energized yet and
• must have a supply type of overhead in MARS or a PPN that isn’t underground in MARS (e.g. not a site that starts with ‘U’)
• The query also counts all unit complexes as one service cable – no matter how many NMIs are at the same combination of street number, road name, type and locality (e.g. many NMIs at the same address).</t>
  </si>
  <si>
    <t>Transformers</t>
  </si>
  <si>
    <t>132/110kV power transformer : 33kV, &gt;100MVA</t>
  </si>
  <si>
    <t>voltage is from connected circuit.</t>
  </si>
  <si>
    <t>132/110kV power transformer : 33kV, ≤100MVA</t>
  </si>
  <si>
    <t>132/110kV power transformer :11/22kV, ≤60MVA</t>
  </si>
  <si>
    <t/>
  </si>
  <si>
    <t>33kV power transformer : 11/22/3.3/5.5/6.6kV, ≤15MVA</t>
  </si>
  <si>
    <t>33/66kV power transformer : 11/22kV, &gt;15MVA and ≤40MVA (Only 1 x 66kV 30MVA)</t>
  </si>
  <si>
    <t>33 kV pole mounted transformer : ≥50 kVA and &lt;315 kVA (including surge arrestors and drop out fuses)</t>
  </si>
  <si>
    <t>33 kV pole mounted transformer : ≥315 kVA (including surge arrestors and drop out fuses)</t>
  </si>
  <si>
    <t>33 kV padmounted or ground transformer : ≥315 kVA</t>
  </si>
  <si>
    <t>11 kV pole mounted transformer : &lt;50 kVA (including surge arrestors and drop out fuses)</t>
  </si>
  <si>
    <t>11 kV pole mounted transformer : ≥50 kVA and &lt;315 kVA (including surge arrestors and drop out fuses)</t>
  </si>
  <si>
    <t>11 kV pole mounted transformer : ≥315 kVA (including surge arrestors and drop out fuses)</t>
  </si>
  <si>
    <t>11 kV padmounted or ground transformer : ≥50 kVA and &lt;315 kVA</t>
  </si>
  <si>
    <t>11 kV padmounted or ground transformer : ≥315 kVA</t>
  </si>
  <si>
    <t>11 kV SWER transformer</t>
  </si>
  <si>
    <t>11 kV pole mounted individual non-substation line regulator</t>
  </si>
  <si>
    <t>slot_type cd of RG or TR-RG</t>
  </si>
  <si>
    <t>435</t>
  </si>
  <si>
    <t>33 kV substation regulator</t>
  </si>
  <si>
    <t>12</t>
  </si>
  <si>
    <t>11kV Regulator - substation</t>
  </si>
  <si>
    <t>3</t>
  </si>
  <si>
    <t>Switchgear (including associated current and voltage transformers)</t>
  </si>
  <si>
    <t>132/110 kV outdoor non-GIS circuit breaker</t>
  </si>
  <si>
    <t xml:space="preserve">132/110 kV outdoor GIS circuit breaker </t>
  </si>
  <si>
    <t xml:space="preserve">132/110 kV indoor GIS circuit breaker </t>
  </si>
  <si>
    <t>66/33 kV outdoor circuit breaker (Only 1 x 66 kV)</t>
  </si>
  <si>
    <t>33 kV indoor circuit breaker</t>
  </si>
  <si>
    <t>33 kV substation recloser</t>
  </si>
  <si>
    <t>11 kV outdoor circuit breaker including reclosers in substations</t>
  </si>
  <si>
    <t>11 kV indoor circuit breaker</t>
  </si>
  <si>
    <t>33 kV pole mounted air break switch not in substations</t>
  </si>
  <si>
    <t>11 kV pole mounted air break switch not in substations</t>
  </si>
  <si>
    <t xml:space="preserve">11 kV pole mounted load break switch or load transfer switch or sectionaliser </t>
  </si>
  <si>
    <t>11 kV pole mounted recloser</t>
  </si>
  <si>
    <t>33 kV pole mounted recloser</t>
  </si>
  <si>
    <t>34</t>
  </si>
  <si>
    <t>11 kV RMU not in padmount sites</t>
  </si>
  <si>
    <t>11 kV RMU in padmount sites</t>
  </si>
  <si>
    <t>NOT US</t>
  </si>
  <si>
    <t>Streetlights</t>
  </si>
  <si>
    <t>Rates 1 &amp; 2 only as per Gary 9-07-2013</t>
  </si>
  <si>
    <t>Capacitor bank 110/132kV</t>
  </si>
  <si>
    <t>Sam</t>
  </si>
  <si>
    <t>13</t>
  </si>
  <si>
    <t>Capacitor bank 33kV</t>
  </si>
  <si>
    <t>48</t>
  </si>
  <si>
    <t>Capacitor bank 11kV</t>
  </si>
  <si>
    <t>409</t>
  </si>
  <si>
    <t>Voltage transformer 110/132kV where these are not included in switchgear</t>
  </si>
  <si>
    <t>David</t>
  </si>
  <si>
    <t>3 per slot</t>
  </si>
  <si>
    <t>Voltage transformer 66/33 kV where these are not included in switchgear</t>
  </si>
  <si>
    <t>1 per slot
 (Only 1 x 66 kV VT)</t>
  </si>
  <si>
    <t>Current transformer 110/132kV where these are not included in switchgear</t>
  </si>
  <si>
    <t>Audio frequency load control (AFLC) equipment</t>
  </si>
  <si>
    <t>AF.  Count and install
33 and 11 kv - ok to roll together?? - shouldn't be any 33kv.  Pull out details for Gary</t>
  </si>
  <si>
    <t>Voltage breakdown if possible, if not leave it together</t>
  </si>
  <si>
    <t>Substation DC battery charger</t>
  </si>
  <si>
    <t>Substation neutral earthing resistor</t>
  </si>
  <si>
    <t>(NER) Slot_type NR or NR-NP.
Voltages include 11, 6.6, 33
Also 1 NR-NP exists.  Roll in or separarte class or data error??</t>
  </si>
  <si>
    <t>Substation neutral earthing reactor</t>
  </si>
  <si>
    <t>(NEX) - NX and RX as per DP</t>
  </si>
  <si>
    <t>Substation earthing transformer</t>
  </si>
  <si>
    <t>ET Confirmed.
77 of 108 only with connections or non-customer.
There is also a non-plant ET cf TR-ET however there are none currently installed</t>
  </si>
  <si>
    <t>Acacia Ridge SD maximum demand</t>
  </si>
  <si>
    <t>Acacia Ridge SN maximum demand</t>
  </si>
  <si>
    <t>Acacia Ridge WD maximum demand</t>
  </si>
  <si>
    <t>Acacia Ridge WN maximum demand</t>
  </si>
  <si>
    <t>Albany Creek SD maximum demand</t>
  </si>
  <si>
    <t>Albany Creek SN maximum demand</t>
  </si>
  <si>
    <t>Albany Creek WD maximum demand</t>
  </si>
  <si>
    <t>Albany Creek WN maximum demand</t>
  </si>
  <si>
    <t>Alexandra Headland SD maximum demand</t>
  </si>
  <si>
    <t>Alexandra Headland SN maximum demand</t>
  </si>
  <si>
    <t>Alexandra Headland WD maximum demand</t>
  </si>
  <si>
    <t>Alexandra Headland WN maximum demand</t>
  </si>
  <si>
    <t>Algester SD maximum demand</t>
  </si>
  <si>
    <t>Algester SN maximum demand</t>
  </si>
  <si>
    <t>Algester WD maximum demand</t>
  </si>
  <si>
    <t>Algester WN maximum demand</t>
  </si>
  <si>
    <t>Amamoor SD maximum demand</t>
  </si>
  <si>
    <t>Amamoor SN maximum demand</t>
  </si>
  <si>
    <t>Amamoor WD maximum demand</t>
  </si>
  <si>
    <t>Amamoor WN maximum demand</t>
  </si>
  <si>
    <t>Amberley SD maximum demand</t>
  </si>
  <si>
    <t>Amberley SN maximum demand</t>
  </si>
  <si>
    <t>Amberley WD maximum demand</t>
  </si>
  <si>
    <t>Amberley WN maximum demand</t>
  </si>
  <si>
    <t>Ann St SD maximum demand</t>
  </si>
  <si>
    <t>Ann St SN maximum demand</t>
  </si>
  <si>
    <t>Ann St WD maximum demand</t>
  </si>
  <si>
    <t>Ann St WN maximum demand</t>
  </si>
  <si>
    <t>Annerley SD maximum demand</t>
  </si>
  <si>
    <t>Annerley SN maximum demand</t>
  </si>
  <si>
    <t>Annerley WD maximum demand</t>
  </si>
  <si>
    <t>Annerley WN maximum demand</t>
  </si>
  <si>
    <t>Arana Hills SD maximum demand</t>
  </si>
  <si>
    <t>Arana Hills SN maximum demand</t>
  </si>
  <si>
    <t>Arana Hills WD maximum demand</t>
  </si>
  <si>
    <t>Arana Hills WN maximum demand</t>
  </si>
  <si>
    <t>Archerfield SD maximum demand</t>
  </si>
  <si>
    <t>Archerfield SN maximum demand</t>
  </si>
  <si>
    <t>Archerfield WD maximum demand</t>
  </si>
  <si>
    <t>Archerfield WN maximum demand</t>
  </si>
  <si>
    <t>Arundel SD maximum demand</t>
  </si>
  <si>
    <t>Arundel SN maximum demand</t>
  </si>
  <si>
    <t>Arundel WD maximum demand</t>
  </si>
  <si>
    <t>Arundel WN maximum demand</t>
  </si>
  <si>
    <t>Ashgrove SD maximum demand</t>
  </si>
  <si>
    <t>Ashgrove SN maximum demand</t>
  </si>
  <si>
    <t>Ashgrove WD maximum demand</t>
  </si>
  <si>
    <t>Ashgrove WN maximum demand</t>
  </si>
  <si>
    <t>Aspley SD maximum demand</t>
  </si>
  <si>
    <t>Aspley SN maximum demand</t>
  </si>
  <si>
    <t>Aspley WD maximum demand</t>
  </si>
  <si>
    <t>Aspley  WN maximum demand</t>
  </si>
  <si>
    <t>Astor Terrace SD maximum demand</t>
  </si>
  <si>
    <t>Astor Terrace SN maximum demand</t>
  </si>
  <si>
    <t>Astor Terrace WD maximum demand</t>
  </si>
  <si>
    <t>Astor Terrace WN maximum demand</t>
  </si>
  <si>
    <t>Bald Hills Bus 1 SD maximum demand</t>
  </si>
  <si>
    <t>Bald Hills Bus 1 SN maximum demand</t>
  </si>
  <si>
    <t>Bald Hills Bus 1 WD maximum demand</t>
  </si>
  <si>
    <t>Bald Hills Bus 1 WN maximum demand</t>
  </si>
  <si>
    <t>Bald Hills Bus 2 SD maximum demand</t>
  </si>
  <si>
    <t>Bald Hills Bus 2 SN maximum demand</t>
  </si>
  <si>
    <t>Bald Hills Bus 2 WD maximum demand</t>
  </si>
  <si>
    <t>Bald Hills Bus 2 WN maximum demand</t>
  </si>
  <si>
    <t>Beaudesert SD maximum demand</t>
  </si>
  <si>
    <t>Beaudesert SN maximum demand</t>
  </si>
  <si>
    <t>Beaudesert WD maximum demand</t>
  </si>
  <si>
    <t>Beaudesert WN maximum demand</t>
  </si>
  <si>
    <t>Beenleigh SD maximum demand</t>
  </si>
  <si>
    <t>Beenleigh SN maximum demand</t>
  </si>
  <si>
    <t>Beenleigh WD maximum demand</t>
  </si>
  <si>
    <t>Beenleigh WN maximum demand</t>
  </si>
  <si>
    <t>Beenleigh North SD maximum demand</t>
  </si>
  <si>
    <t>Beenleigh North SN maximum demand</t>
  </si>
  <si>
    <t>Beenleigh North WD maximum demand</t>
  </si>
  <si>
    <t>Beenleigh North WN maximum demand</t>
  </si>
  <si>
    <t>Beerwah SD maximum demand</t>
  </si>
  <si>
    <t>Beerwah SN maximum demand</t>
  </si>
  <si>
    <t>Beerwah WD maximum demand</t>
  </si>
  <si>
    <t>Beerwah WN maximum demand</t>
  </si>
  <si>
    <t>Bells Creek North SD maximum demand</t>
  </si>
  <si>
    <t>Bells Creek North SN maximum demand</t>
  </si>
  <si>
    <t>Bells Creek North WD maximum demand</t>
  </si>
  <si>
    <t>Bells Creek North WN maximum demand</t>
  </si>
  <si>
    <t>Belmont SD maximum demand</t>
  </si>
  <si>
    <t>Belmont SN maximum demand</t>
  </si>
  <si>
    <t>Belmont WD maximum demand</t>
  </si>
  <si>
    <t>Belmont WN maximum demand</t>
  </si>
  <si>
    <t>Bethania SD maximum demand</t>
  </si>
  <si>
    <t>Bethania SN maximum demand</t>
  </si>
  <si>
    <t>Bethania WD maximum demand</t>
  </si>
  <si>
    <t>Bethania WN maximum demand</t>
  </si>
  <si>
    <t>Birkdale SD maximum demand</t>
  </si>
  <si>
    <t>Birkdale SN maximum demand</t>
  </si>
  <si>
    <t>Birkdale WD maximum demand</t>
  </si>
  <si>
    <t>Birkdale WN maximum demand</t>
  </si>
  <si>
    <t>Black Mountain SD maximum demand</t>
  </si>
  <si>
    <t>Black Mountain SN maximum demand</t>
  </si>
  <si>
    <t>Black Mountain WD maximum demand</t>
  </si>
  <si>
    <t>Black Mountain WN maximum demand</t>
  </si>
  <si>
    <t>Boonah SD maximum demand</t>
  </si>
  <si>
    <t>Boonah SN maximum demand</t>
  </si>
  <si>
    <t>Boonah WD maximum demand</t>
  </si>
  <si>
    <t>Boonah WN maximum demand</t>
  </si>
  <si>
    <t>Booval SD maximum demand</t>
  </si>
  <si>
    <t>Booval SN maximum demand</t>
  </si>
  <si>
    <t>Booval WD maximum demand</t>
  </si>
  <si>
    <t>Booval WN maximum demand</t>
  </si>
  <si>
    <t>Bowen Hills SD maximum demand</t>
  </si>
  <si>
    <t>Bowen Hills SN maximum demand</t>
  </si>
  <si>
    <t>Bowen Hills WD maximum demand</t>
  </si>
  <si>
    <t>Bowen Hills WN maximum demand</t>
  </si>
  <si>
    <t>Brendale SD maximum demand</t>
  </si>
  <si>
    <t>Brendale SN maximum demand</t>
  </si>
  <si>
    <t>Brendale WD maximum demand</t>
  </si>
  <si>
    <t>Brendale WN maximum demand</t>
  </si>
  <si>
    <t>Bribie Island SD maximum demand</t>
  </si>
  <si>
    <t>Bribie Island SN maximum demand</t>
  </si>
  <si>
    <t>Bribie Island WD maximum demand</t>
  </si>
  <si>
    <t>Bribie Island WN maximum demand</t>
  </si>
  <si>
    <t>Brighton SD maximum demand</t>
  </si>
  <si>
    <t>Brighton SN maximum demand</t>
  </si>
  <si>
    <t>Brighton WD maximum demand</t>
  </si>
  <si>
    <t>Brighton WN maximum demand</t>
  </si>
  <si>
    <t>Broadbeach SD maximum demand</t>
  </si>
  <si>
    <t>Broadbeach SN maximum demand</t>
  </si>
  <si>
    <t>Broadbeach WD maximum demand</t>
  </si>
  <si>
    <t>Broadbeach WN maximum demand</t>
  </si>
  <si>
    <t>Bromelton SD maximum demand</t>
  </si>
  <si>
    <t>Bromelton SN maximum demand</t>
  </si>
  <si>
    <t>Bromelton WD maximum demand</t>
  </si>
  <si>
    <t>Bromelton WN maximum demand</t>
  </si>
  <si>
    <t>Browns Plains SD maximum demand</t>
  </si>
  <si>
    <t>Browns Plains SN maximum demand</t>
  </si>
  <si>
    <t>Browns Plains WD maximum demand</t>
  </si>
  <si>
    <t>Browns Plains WN maximum demand</t>
  </si>
  <si>
    <t>Bulimba SD maximum demand</t>
  </si>
  <si>
    <t>Bulimba SN maximum demand</t>
  </si>
  <si>
    <t>Bulimba WD maximum demand</t>
  </si>
  <si>
    <t>Bulimba WN maximum demand</t>
  </si>
  <si>
    <t>Bundall SD maximum demand</t>
  </si>
  <si>
    <t>Bundall SN maximum demand</t>
  </si>
  <si>
    <t>Bundall WD maximum demand</t>
  </si>
  <si>
    <t>Bundall WN maximum demand</t>
  </si>
  <si>
    <t>Bundamba SD maximum demand</t>
  </si>
  <si>
    <t>Bundamba SN maximum demand</t>
  </si>
  <si>
    <t>Bundamba WD maximum demand</t>
  </si>
  <si>
    <t>Bundamba WN maximum demand</t>
  </si>
  <si>
    <t>Bunyaville SD maximum demand</t>
  </si>
  <si>
    <t>Bunyaville SN maximum demand</t>
  </si>
  <si>
    <t>Bunyaville WD maximum demand</t>
  </si>
  <si>
    <t>Bunyaville WN maximum demand</t>
  </si>
  <si>
    <t>Buranda SD maximum demand</t>
  </si>
  <si>
    <t>Buranda SN maximum demand</t>
  </si>
  <si>
    <t>Buranda WD maximum demand</t>
  </si>
  <si>
    <t>Buranda WN maximum demand</t>
  </si>
  <si>
    <t>Burleigh Heads SD maximum demand</t>
  </si>
  <si>
    <t>Burleigh Heads SN maximum demand</t>
  </si>
  <si>
    <t>Burleigh Heads WD maximum demand</t>
  </si>
  <si>
    <t>Burleigh Heads WN maximum demand</t>
  </si>
  <si>
    <t>Burpengary SD maximum demand</t>
  </si>
  <si>
    <t>Burpengary SN maximum demand</t>
  </si>
  <si>
    <t>Burpengary WD maximum demand</t>
  </si>
  <si>
    <t>Burpengary WN maximum demand</t>
  </si>
  <si>
    <t>Caboolture SD maximum demand</t>
  </si>
  <si>
    <t>Caboolture SN maximum demand</t>
  </si>
  <si>
    <t>Caboolture WD maximum demand</t>
  </si>
  <si>
    <t>Caboolture WN maximum demand</t>
  </si>
  <si>
    <t>Caboolture West SD maximum demand</t>
  </si>
  <si>
    <t>Caboolture West SN maximum demand</t>
  </si>
  <si>
    <t>Caboolture West WD maximum demand</t>
  </si>
  <si>
    <t>Caboolture West WN maximum demand</t>
  </si>
  <si>
    <t>Cades County SD maximum demand</t>
  </si>
  <si>
    <t>Cades County SN maximum demand</t>
  </si>
  <si>
    <t>Cades County WD maximum demand</t>
  </si>
  <si>
    <t>Cades County WN maximum demand</t>
  </si>
  <si>
    <t>Calamvale SD maximum demand</t>
  </si>
  <si>
    <t>Calamvale SN maximum demand</t>
  </si>
  <si>
    <t>Calamvale WD maximum demand</t>
  </si>
  <si>
    <t>Calamvale WN maximum demand</t>
  </si>
  <si>
    <t>Caloundra SD maximum demand</t>
  </si>
  <si>
    <t>Caloundra SN maximum demand</t>
  </si>
  <si>
    <t>Caloundra WD maximum demand</t>
  </si>
  <si>
    <t>Caloundra WN maximum demand</t>
  </si>
  <si>
    <t>Camp Hill SD maximum demand</t>
  </si>
  <si>
    <t>Camp Hill SN maximum demand</t>
  </si>
  <si>
    <t>Camp Hill WD maximum demand</t>
  </si>
  <si>
    <t>Camp Hill WN maximum demand</t>
  </si>
  <si>
    <t>Canungra SD maximum demand</t>
  </si>
  <si>
    <t>Canungra SN maximum demand</t>
  </si>
  <si>
    <t>Canungra WD maximum demand</t>
  </si>
  <si>
    <t>Canungra WN maximum demand</t>
  </si>
  <si>
    <t>Capalaba SD maximum demand</t>
  </si>
  <si>
    <t>Capalaba SN maximum demand</t>
  </si>
  <si>
    <t>Capalaba WD maximum demand</t>
  </si>
  <si>
    <t>Capalaba WN maximum demand</t>
  </si>
  <si>
    <t>Capalaba South SD maximum demand</t>
  </si>
  <si>
    <t>Capalaba South SN maximum demand</t>
  </si>
  <si>
    <t>Capalaba South WD maximum demand</t>
  </si>
  <si>
    <t>Capalaba South WN maximum demand</t>
  </si>
  <si>
    <t>Carole Park SD maximum demand</t>
  </si>
  <si>
    <t>Carole Park SN maximum demand</t>
  </si>
  <si>
    <t>Carole Park WD maximum demand</t>
  </si>
  <si>
    <t>Carole Park WN maximum demand</t>
  </si>
  <si>
    <t>Carole Park Central SD maximum demand</t>
  </si>
  <si>
    <t>Carole Park Central SN maximum demand</t>
  </si>
  <si>
    <t>Carole Park Central WD maximum demand</t>
  </si>
  <si>
    <t>Carole Park Central WN maximum demand</t>
  </si>
  <si>
    <t>Carpendale SD maximum demand</t>
  </si>
  <si>
    <t>Carpendale SN maximum demand</t>
  </si>
  <si>
    <t>Carpendale WD maximum demand</t>
  </si>
  <si>
    <t>Carpendale WN maximum demand</t>
  </si>
  <si>
    <t>Carseldine SD maximum demand</t>
  </si>
  <si>
    <t>Carseldine SN maximum demand</t>
  </si>
  <si>
    <t>Carseldine WD maximum demand</t>
  </si>
  <si>
    <t>Carseldine WN maximum demand</t>
  </si>
  <si>
    <t>Cedar Creek SD maximum demand</t>
  </si>
  <si>
    <t>Cedar Creek SN maximum demand</t>
  </si>
  <si>
    <t>Cedar Creek WD maximum demand</t>
  </si>
  <si>
    <t>Cedar Creek WN maximum demand</t>
  </si>
  <si>
    <t>Charlotte St SD maximum demand</t>
  </si>
  <si>
    <t>Charlotte St SN maximum demand</t>
  </si>
  <si>
    <t>Charlotte St WD maximum demand</t>
  </si>
  <si>
    <t>Charlotte St WN maximum demand</t>
  </si>
  <si>
    <t>Chermside SD maximum demand</t>
  </si>
  <si>
    <t>Chermside SN maximum demand</t>
  </si>
  <si>
    <t>Chermside WD maximum demand</t>
  </si>
  <si>
    <t>Chermside WN maximum demand</t>
  </si>
  <si>
    <t>Clayfield SD maximum demand</t>
  </si>
  <si>
    <t>Clayfield SN maximum demand</t>
  </si>
  <si>
    <t>Clayfield WD maximum demand</t>
  </si>
  <si>
    <t>Clayfield WN maximum demand</t>
  </si>
  <si>
    <t>Cleveland SD maximum demand</t>
  </si>
  <si>
    <t>Cleveland SN maximum demand</t>
  </si>
  <si>
    <t>Cleveland WD maximum demand</t>
  </si>
  <si>
    <t>Cleveland WN maximum demand</t>
  </si>
  <si>
    <t>Coolum SD maximum demand</t>
  </si>
  <si>
    <t>Coolum SN maximum demand</t>
  </si>
  <si>
    <t>Coolum WD maximum demand</t>
  </si>
  <si>
    <t>Coolum WN maximum demand</t>
  </si>
  <si>
    <t>Coomera SD maximum demand</t>
  </si>
  <si>
    <t>Coomera SN maximum demand</t>
  </si>
  <si>
    <t>Coomera WD maximum demand</t>
  </si>
  <si>
    <t>Coomera WN maximum demand</t>
  </si>
  <si>
    <t>Coominya SD maximum demand</t>
  </si>
  <si>
    <t>Coominya SN maximum demand</t>
  </si>
  <si>
    <t>Coominya WD maximum demand</t>
  </si>
  <si>
    <t>Coominya WN maximum demand</t>
  </si>
  <si>
    <t>Cooneana SD maximum demand</t>
  </si>
  <si>
    <t>Cooneana SN maximum demand</t>
  </si>
  <si>
    <t>Cooneana WD maximum demand</t>
  </si>
  <si>
    <t>Cooneana WN maximum demand</t>
  </si>
  <si>
    <t>Coopers Plains SD maximum demand</t>
  </si>
  <si>
    <t>Coopers Plains SN maximum demand</t>
  </si>
  <si>
    <t>Coopers Plains WD maximum demand</t>
  </si>
  <si>
    <t>Coopers Plains WN maximum demand</t>
  </si>
  <si>
    <t>Cooran SD maximum demand</t>
  </si>
  <si>
    <t>Cooran SN maximum demand</t>
  </si>
  <si>
    <t>Cooran WD maximum demand</t>
  </si>
  <si>
    <t>Cooran WN maximum demand</t>
  </si>
  <si>
    <t>Cooroy SD maximum demand</t>
  </si>
  <si>
    <t>Cooroy SN maximum demand</t>
  </si>
  <si>
    <t>Cooroy WD maximum demand</t>
  </si>
  <si>
    <t>Cooroy WN maximum demand</t>
  </si>
  <si>
    <t>Coorparoo SD maximum demand</t>
  </si>
  <si>
    <t>Coorparoo SN maximum demand</t>
  </si>
  <si>
    <t>Coorparoo WD maximum demand</t>
  </si>
  <si>
    <t>Coorparoo WN maximum demand</t>
  </si>
  <si>
    <t>Cornubia SD maximum demand</t>
  </si>
  <si>
    <t>Cornubia SN maximum demand</t>
  </si>
  <si>
    <t>Cornubia WD maximum demand</t>
  </si>
  <si>
    <t>Cornubia WN maximum demand</t>
  </si>
  <si>
    <t>Crestmead SD maximum demand</t>
  </si>
  <si>
    <t>Crestmead SN maximum demand</t>
  </si>
  <si>
    <t>Crestmead WD maximum demand</t>
  </si>
  <si>
    <t>Crestmead WN maximum demand</t>
  </si>
  <si>
    <t>Currimundi SD maximum demand</t>
  </si>
  <si>
    <t>Currimundi SN maximum demand</t>
  </si>
  <si>
    <t>Currimundi WD maximum demand</t>
  </si>
  <si>
    <t>Currimundi WN maximum demand</t>
  </si>
  <si>
    <t>Currumbin SD maximum demand</t>
  </si>
  <si>
    <t>Currumbin SN maximum demand</t>
  </si>
  <si>
    <t>Currumbin WD maximum demand</t>
  </si>
  <si>
    <t>Currumbin WN maximum demand</t>
  </si>
  <si>
    <t>Currumbin Package SD maximum demand</t>
  </si>
  <si>
    <t>Currumbin Package SN maximum demand</t>
  </si>
  <si>
    <t>Currumbin Package WD maximum demand</t>
  </si>
  <si>
    <t>Currumbin Package WN maximum demand</t>
  </si>
  <si>
    <t>Darra SD maximum demand</t>
  </si>
  <si>
    <t>Darra SN maximum demand</t>
  </si>
  <si>
    <t>Darra WD maximum demand</t>
  </si>
  <si>
    <t>Darra WN maximum demand</t>
  </si>
  <si>
    <t>Deception Bay SD maximum demand</t>
  </si>
  <si>
    <t>Deception Bay SN maximum demand</t>
  </si>
  <si>
    <t>Deception Bay WD maximum demand</t>
  </si>
  <si>
    <t>Deception Bay WN maximum demand</t>
  </si>
  <si>
    <t>Doboy SD maximum demand</t>
  </si>
  <si>
    <t>Doboy SN maximum demand</t>
  </si>
  <si>
    <t>Doboy WD maximum demand</t>
  </si>
  <si>
    <t>Doboy WN maximum demand</t>
  </si>
  <si>
    <t>Duffield Road SD maximum demand</t>
  </si>
  <si>
    <t>Duffield Road SN maximum demand</t>
  </si>
  <si>
    <t>Duffield Road WD maximum demand</t>
  </si>
  <si>
    <t>Duffield Road WN maximum demand</t>
  </si>
  <si>
    <t>Ebbw Vale T1-T2 SD maximum demand</t>
  </si>
  <si>
    <t>Ebbw Vale T1-T2 SN maximum demand</t>
  </si>
  <si>
    <t>Ebbw Vale T1-T2 WD maximum demand</t>
  </si>
  <si>
    <t>Ebbw Vale T1-T2 WN maximum demand</t>
  </si>
  <si>
    <t>Eight Mile Plains Bus 1 SD maximum demand</t>
  </si>
  <si>
    <t>Eight Mile Plains Bus 1 SN maximum demand</t>
  </si>
  <si>
    <t>Eight Mile Plains Bus 1 WD maximum demand</t>
  </si>
  <si>
    <t>Eight Mile Plains Bus 1 WN maximum demand</t>
  </si>
  <si>
    <t>Eight Mile Plains Bus 2 SD maximum demand</t>
  </si>
  <si>
    <t>Eight Mile Plains Bus 2 SN maximum demand</t>
  </si>
  <si>
    <t>Eight Mile Plains Bus 2 WD maximum demand</t>
  </si>
  <si>
    <t>Eight Mile Plains Bus 2 WN maximum demand</t>
  </si>
  <si>
    <t>Enoggera SD maximum demand</t>
  </si>
  <si>
    <t>Enoggera SN maximum demand</t>
  </si>
  <si>
    <t>Enoggera WD maximum demand</t>
  </si>
  <si>
    <t>Enoggera WN maximum demand</t>
  </si>
  <si>
    <t>Ergon Supply SD maximum demand</t>
  </si>
  <si>
    <t>Ergon Supply SN maximum demand</t>
  </si>
  <si>
    <t>Ergon Supply WD maximum demand</t>
  </si>
  <si>
    <t>Ergon Supply WN maximum demand</t>
  </si>
  <si>
    <t>Esk SD maximum demand</t>
  </si>
  <si>
    <t>Esk SN maximum demand</t>
  </si>
  <si>
    <t>Esk WD maximum demand</t>
  </si>
  <si>
    <t>Esk WN maximum demand</t>
  </si>
  <si>
    <t>Ethanol Plant SD maximum demand</t>
  </si>
  <si>
    <t>Ethanol Plant SN maximum demand</t>
  </si>
  <si>
    <t>Ethanol Plant WD maximum demand</t>
  </si>
  <si>
    <t>Ethanol Plant WN maximum demand</t>
  </si>
  <si>
    <t>Eumundi SD maximum demand</t>
  </si>
  <si>
    <t>Eumundi SN maximum demand</t>
  </si>
  <si>
    <t>Eumundi WD maximum demand</t>
  </si>
  <si>
    <t>Eumundi WN maximum demand</t>
  </si>
  <si>
    <t>Fisherman Is A SD maximum demand</t>
  </si>
  <si>
    <t>Fisherman Is A SN maximum demand</t>
  </si>
  <si>
    <t>Fisherman Is A WD maximum demand</t>
  </si>
  <si>
    <t>Fisherman Is A WN maximum demand</t>
  </si>
  <si>
    <t>Fisherman Is North SD maximum demand</t>
  </si>
  <si>
    <t>Fisherman Is North SN maximum demand</t>
  </si>
  <si>
    <t>Fisherman Is North WD maximum demand</t>
  </si>
  <si>
    <t>Fisherman Is North WN maximum demand</t>
  </si>
  <si>
    <t>Flagstone SD maximum demand</t>
  </si>
  <si>
    <t>Flagstone SN maximum demand</t>
  </si>
  <si>
    <t>Flagstone WD maximum demand</t>
  </si>
  <si>
    <t>Flagstone WN maximum demand</t>
  </si>
  <si>
    <t>Flinders SD maximum demand</t>
  </si>
  <si>
    <t>Flinders SN maximum demand</t>
  </si>
  <si>
    <t>Flinders WD maximum demand</t>
  </si>
  <si>
    <t>Flinders WN maximum demand</t>
  </si>
  <si>
    <t>Gatton A SD maximum demand</t>
  </si>
  <si>
    <t>Gatton A SN maximum demand</t>
  </si>
  <si>
    <t>Gatton A WD maximum demand</t>
  </si>
  <si>
    <t>Gatton A WN maximum demand</t>
  </si>
  <si>
    <t>Gatton B SD maximum demand</t>
  </si>
  <si>
    <t>Gatton B SN maximum demand</t>
  </si>
  <si>
    <t>Gatton B WD maximum demand</t>
  </si>
  <si>
    <t>Gatton B WN maximum demand</t>
  </si>
  <si>
    <t>Gaven SD maximum demand</t>
  </si>
  <si>
    <t>Gaven SN maximum demand</t>
  </si>
  <si>
    <t>Gaven WD maximum demand</t>
  </si>
  <si>
    <t>Gaven WN maximum demand</t>
  </si>
  <si>
    <t>Geebung SD maximum demand</t>
  </si>
  <si>
    <t>Geebung SN maximum demand</t>
  </si>
  <si>
    <t>Geebung WD maximum demand</t>
  </si>
  <si>
    <t>Geebung WN maximum demand</t>
  </si>
  <si>
    <t>Gibson Island SD maximum demand</t>
  </si>
  <si>
    <t>Gibson Island SN maximum demand</t>
  </si>
  <si>
    <t>Gibson Island WD maximum demand</t>
  </si>
  <si>
    <t>Gibson Island WN maximum demand</t>
  </si>
  <si>
    <t>Glass House SD maximum demand</t>
  </si>
  <si>
    <t>Glass House SN maximum demand</t>
  </si>
  <si>
    <t>Glass House WD maximum demand</t>
  </si>
  <si>
    <t>Glass House WN maximum demand</t>
  </si>
  <si>
    <t>Glenore Grove SD maximum demand</t>
  </si>
  <si>
    <t>Glenore Grove SN maximum demand</t>
  </si>
  <si>
    <t>Glenore Grove WD maximum demand</t>
  </si>
  <si>
    <t>Glenore Grove WN maximum demand</t>
  </si>
  <si>
    <t>Goodna SD maximum demand</t>
  </si>
  <si>
    <t>Goodna SN maximum demand</t>
  </si>
  <si>
    <t>Goodna WD maximum demand</t>
  </si>
  <si>
    <t>Goodna WN maximum demand</t>
  </si>
  <si>
    <t>Goomboorian SD maximum demand</t>
  </si>
  <si>
    <t>Goomboorian SN maximum demand</t>
  </si>
  <si>
    <t>Goomboorian WD maximum demand</t>
  </si>
  <si>
    <t>Goomboorian WN maximum demand</t>
  </si>
  <si>
    <t>Grovely SD maximum demand</t>
  </si>
  <si>
    <t>Grovely SN maximum demand</t>
  </si>
  <si>
    <t>Grovely WD maximum demand</t>
  </si>
  <si>
    <t>Grovely WN maximum demand</t>
  </si>
  <si>
    <t>Gympie SD maximum demand</t>
  </si>
  <si>
    <t>Gympie SN maximum demand</t>
  </si>
  <si>
    <t>Gympie WD maximum demand</t>
  </si>
  <si>
    <t>Gympie WN maximum demand</t>
  </si>
  <si>
    <t>Gympie North SD maximum demand</t>
  </si>
  <si>
    <t>Gympie North SN maximum demand</t>
  </si>
  <si>
    <t>Gympie North WD maximum demand</t>
  </si>
  <si>
    <t>Gympie North WN maximum demand</t>
  </si>
  <si>
    <t>Gympie South SD maximum demand</t>
  </si>
  <si>
    <t>Gympie South SN maximum demand</t>
  </si>
  <si>
    <t>Gympie South WD maximum demand</t>
  </si>
  <si>
    <t>Gympie South WN maximum demand</t>
  </si>
  <si>
    <t>Hamilton SD maximum demand</t>
  </si>
  <si>
    <t>Hamilton SN maximum demand</t>
  </si>
  <si>
    <t>Hamilton WD maximum demand</t>
  </si>
  <si>
    <t>Hamilton WN maximum demand</t>
  </si>
  <si>
    <t>Hamilton Lands SD maximum demand</t>
  </si>
  <si>
    <t>Hamilton Lands SN maximum demand</t>
  </si>
  <si>
    <t>Hamilton Lands WD maximum demand</t>
  </si>
  <si>
    <t>Hamilton Lands WN maximum demand</t>
  </si>
  <si>
    <t>Heathwood SD maximum demand</t>
  </si>
  <si>
    <t>Heathwood SN maximum demand</t>
  </si>
  <si>
    <t>Heathwood WD maximum demand</t>
  </si>
  <si>
    <t>Heathwood WN maximum demand</t>
  </si>
  <si>
    <t>Helidon SD maximum demand</t>
  </si>
  <si>
    <t>Helidon SN maximum demand</t>
  </si>
  <si>
    <t>Helidon WD maximum demand</t>
  </si>
  <si>
    <t>Helidon WN maximum demand</t>
  </si>
  <si>
    <t>Hemmant SD maximum demand</t>
  </si>
  <si>
    <t>Hemmant SN maximum demand</t>
  </si>
  <si>
    <t>Hemmant WD maximum demand</t>
  </si>
  <si>
    <t>Hemmant WN maximum demand</t>
  </si>
  <si>
    <t>Hendra SD maximum demand</t>
  </si>
  <si>
    <t>Hendra SN maximum demand</t>
  </si>
  <si>
    <t>Hendra WD maximum demand</t>
  </si>
  <si>
    <t>Hendra WN maximum demand</t>
  </si>
  <si>
    <t>Holland Park SD maximum demand</t>
  </si>
  <si>
    <t>Holland Park SN maximum demand</t>
  </si>
  <si>
    <t>Holland Park WD maximum demand</t>
  </si>
  <si>
    <t>Holland Park WN maximum demand</t>
  </si>
  <si>
    <t>Holland Park East SD maximum demand</t>
  </si>
  <si>
    <t>Holland Park East SN maximum demand</t>
  </si>
  <si>
    <t>Holland Park East WD maximum demand</t>
  </si>
  <si>
    <t>Holland Park East WN maximum demand</t>
  </si>
  <si>
    <t>Hollywell SD maximum demand</t>
  </si>
  <si>
    <t>Hollywell SN maximum demand</t>
  </si>
  <si>
    <t>Hollywell WD maximum demand</t>
  </si>
  <si>
    <t>Hollywell WN maximum demand</t>
  </si>
  <si>
    <t>Hope Island SD maximum demand</t>
  </si>
  <si>
    <t>Hope Island SN maximum demand</t>
  </si>
  <si>
    <t>Hope Island WD maximum demand</t>
  </si>
  <si>
    <t>Hope Island WN maximum demand</t>
  </si>
  <si>
    <t>Ibis SD maximum demand</t>
  </si>
  <si>
    <t>Ibis SN maximum demand</t>
  </si>
  <si>
    <t>Ibis WD maximum demand</t>
  </si>
  <si>
    <t>Ibis WN maximum demand</t>
  </si>
  <si>
    <t>Imbil SD maximum demand</t>
  </si>
  <si>
    <t>Imbil SN maximum demand</t>
  </si>
  <si>
    <t>Imbil WD maximum demand</t>
  </si>
  <si>
    <t>Imbil WN maximum demand</t>
  </si>
  <si>
    <t>Inala SD maximum demand</t>
  </si>
  <si>
    <t>Inala SN maximum demand</t>
  </si>
  <si>
    <t>Inala WD maximum demand</t>
  </si>
  <si>
    <t>Inala WN maximum demand</t>
  </si>
  <si>
    <t>Indooroopilly SD maximum demand</t>
  </si>
  <si>
    <t>Indooroopilly SN maximum demand</t>
  </si>
  <si>
    <t>Indooroopilly WD maximum demand</t>
  </si>
  <si>
    <t>Indooroopilly WN maximum demand</t>
  </si>
  <si>
    <t>Innisplain SD maximum demand</t>
  </si>
  <si>
    <t>Innisplain SN maximum demand</t>
  </si>
  <si>
    <t>Innisplain WD maximum demand</t>
  </si>
  <si>
    <t>Innisplain WN maximum demand</t>
  </si>
  <si>
    <t>Ipswich South SD maximum demand</t>
  </si>
  <si>
    <t>Ipswich South SN maximum demand</t>
  </si>
  <si>
    <t>Ipswich South WD maximum demand</t>
  </si>
  <si>
    <t>Ipswich South WN maximum demand</t>
  </si>
  <si>
    <t>Jimboomba SD maximum demand</t>
  </si>
  <si>
    <t>Jimboomba SN maximum demand</t>
  </si>
  <si>
    <t>Jimboomba WD maximum demand</t>
  </si>
  <si>
    <t>Jimboomba WN maximum demand</t>
  </si>
  <si>
    <t>Jindalee SD maximum demand</t>
  </si>
  <si>
    <t>Jindalee SN maximum demand</t>
  </si>
  <si>
    <t>Jindalee WD maximum demand</t>
  </si>
  <si>
    <t>Jindalee WN maximum demand</t>
  </si>
  <si>
    <t>Kalbar SD maximum demand</t>
  </si>
  <si>
    <t>Kalbar SN maximum demand</t>
  </si>
  <si>
    <t>Kalbar WD maximum demand</t>
  </si>
  <si>
    <t>Kalbar WN maximum demand</t>
  </si>
  <si>
    <t>Kallangur SD maximum demand</t>
  </si>
  <si>
    <t>Kallangur SN maximum demand</t>
  </si>
  <si>
    <t>Kallangur WD maximum demand</t>
  </si>
  <si>
    <t>Kallangur WN maximum demand</t>
  </si>
  <si>
    <t>Karrabin SD maximum demand</t>
  </si>
  <si>
    <t>Karrabin SN maximum demand</t>
  </si>
  <si>
    <t>Karrabin WD maximum demand</t>
  </si>
  <si>
    <t>Karrabin WN maximum demand</t>
  </si>
  <si>
    <t>Kawana SD maximum demand</t>
  </si>
  <si>
    <t>Kawana SN maximum demand</t>
  </si>
  <si>
    <t>Kawana WD maximum demand</t>
  </si>
  <si>
    <t>Kawana WN maximum demand</t>
  </si>
  <si>
    <t>Kedron SD maximum demand</t>
  </si>
  <si>
    <t>Kedron SN maximum demand</t>
  </si>
  <si>
    <t>Kedron WD maximum demand</t>
  </si>
  <si>
    <t>Kedron WN maximum demand</t>
  </si>
  <si>
    <t>Kelvin Grove SD maximum demand</t>
  </si>
  <si>
    <t>Kelvin Grove SN maximum demand</t>
  </si>
  <si>
    <t>Kelvin Grove WD maximum demand</t>
  </si>
  <si>
    <t>Kelvin Grove WN maximum demand</t>
  </si>
  <si>
    <t>Kenilworth SD maximum demand</t>
  </si>
  <si>
    <t>Kenilworth SN maximum demand</t>
  </si>
  <si>
    <t>Kenilworth WD maximum demand</t>
  </si>
  <si>
    <t>Kenilworth WN maximum demand</t>
  </si>
  <si>
    <t>Kenmore SD maximum demand</t>
  </si>
  <si>
    <t>Kenmore SN maximum demand</t>
  </si>
  <si>
    <t>Kenmore WD maximum demand</t>
  </si>
  <si>
    <t>Kenmore WN maximum demand</t>
  </si>
  <si>
    <t>Kenmore Bus 2 SD maximum demand</t>
  </si>
  <si>
    <t>Kenmore Bus 2 SN maximum demand</t>
  </si>
  <si>
    <t>Kenmore Bus 2 WD maximum demand</t>
  </si>
  <si>
    <t>Kenmore Bus 2 WN maximum demand</t>
  </si>
  <si>
    <t>Kilcoy SD maximum demand</t>
  </si>
  <si>
    <t>Kilcoy SN maximum demand</t>
  </si>
  <si>
    <t>Kilcoy WD maximum demand</t>
  </si>
  <si>
    <t>Kilcoy WN maximum demand</t>
  </si>
  <si>
    <t>Kingston SD maximum demand</t>
  </si>
  <si>
    <t>Kingston SN maximum demand</t>
  </si>
  <si>
    <t>Kingston WD maximum demand</t>
  </si>
  <si>
    <t>Kingston WN maximum demand</t>
  </si>
  <si>
    <t>Kirra SD maximum demand</t>
  </si>
  <si>
    <t>Kirra SN maximum demand</t>
  </si>
  <si>
    <t>Kirra WD maximum demand</t>
  </si>
  <si>
    <t>Kirra WN maximum demand</t>
  </si>
  <si>
    <t>Labrador SD maximum demand</t>
  </si>
  <si>
    <t>Labrador SN maximum demand</t>
  </si>
  <si>
    <t>Labrador WD maximum demand</t>
  </si>
  <si>
    <t>Labrador WN maximum demand</t>
  </si>
  <si>
    <t>Lagoon Pocket SD maximum demand</t>
  </si>
  <si>
    <t>Lagoon Pocket SN maximum demand</t>
  </si>
  <si>
    <t>Lagoon Pocket WD maximum demand</t>
  </si>
  <si>
    <t>Lagoon Pocket WN maximum demand</t>
  </si>
  <si>
    <t>Laidley SD maximum demand</t>
  </si>
  <si>
    <t>Laidley SN maximum demand</t>
  </si>
  <si>
    <t>Laidley WD maximum demand</t>
  </si>
  <si>
    <t>Laidley WN maximum demand</t>
  </si>
  <si>
    <t>Landsborough SD maximum demand</t>
  </si>
  <si>
    <t>Landsborough SN maximum demand</t>
  </si>
  <si>
    <t>Landsborough WD maximum demand</t>
  </si>
  <si>
    <t>Landsborough WN maximum demand</t>
  </si>
  <si>
    <t>Lawnton SD maximum demand</t>
  </si>
  <si>
    <t>Lawnton SN maximum demand</t>
  </si>
  <si>
    <t>Lawnton WD maximum demand</t>
  </si>
  <si>
    <t>Lawnton WN maximum demand</t>
  </si>
  <si>
    <t>Lockrose SD maximum demand</t>
  </si>
  <si>
    <t>Lockrose SN maximum demand</t>
  </si>
  <si>
    <t>Lockrose WD maximum demand</t>
  </si>
  <si>
    <t>Lockrose WN maximum demand</t>
  </si>
  <si>
    <t>Logan Village SD maximum demand</t>
  </si>
  <si>
    <t>Logan Village SN maximum demand</t>
  </si>
  <si>
    <t>Logan Village WD maximum demand</t>
  </si>
  <si>
    <t>Logan Village WN maximum demand</t>
  </si>
  <si>
    <t>Loganholme SD maximum demand</t>
  </si>
  <si>
    <t>Loganholme SN maximum demand</t>
  </si>
  <si>
    <t>Loganholme WD maximum demand</t>
  </si>
  <si>
    <t>Loganholme WN maximum demand</t>
  </si>
  <si>
    <t>Loganlea SD maximum demand</t>
  </si>
  <si>
    <t>Loganlea SN maximum demand</t>
  </si>
  <si>
    <t>Loganlea WD maximum demand</t>
  </si>
  <si>
    <t>Loganlea WN maximum demand</t>
  </si>
  <si>
    <t>Lomandra Drive SD maximum demand</t>
  </si>
  <si>
    <t>Lomandra Drive SN maximum demand</t>
  </si>
  <si>
    <t>Lomandra Drive WD maximum demand</t>
  </si>
  <si>
    <t>Lomandra Drive WN maximum demand</t>
  </si>
  <si>
    <t>Lota SD maximum demand</t>
  </si>
  <si>
    <t>Lota SN maximum demand</t>
  </si>
  <si>
    <t>Lota WD maximum demand</t>
  </si>
  <si>
    <t>Lota WN maximum demand</t>
  </si>
  <si>
    <t>Lowood SD maximum demand</t>
  </si>
  <si>
    <t>Lowood SN maximum demand</t>
  </si>
  <si>
    <t>Lowood WD maximum demand</t>
  </si>
  <si>
    <t>Lowood WN maximum demand</t>
  </si>
  <si>
    <t>Lytton A SD maximum demand</t>
  </si>
  <si>
    <t>Lytton A SN maximum demand</t>
  </si>
  <si>
    <t>Lytton A WD maximum demand</t>
  </si>
  <si>
    <t>Lytton A WN maximum demand</t>
  </si>
  <si>
    <t>Lytton B SD maximum demand</t>
  </si>
  <si>
    <t>Lytton B SN maximum demand</t>
  </si>
  <si>
    <t>Lytton B WD maximum demand</t>
  </si>
  <si>
    <t>Lytton B WN maximum demand</t>
  </si>
  <si>
    <t>Makerston St SD maximum demand</t>
  </si>
  <si>
    <t>Makerston St SN maximum demand</t>
  </si>
  <si>
    <t>Makerston St WD maximum demand</t>
  </si>
  <si>
    <t>Makerston St WN maximum demand</t>
  </si>
  <si>
    <t>Maleny SD maximum demand</t>
  </si>
  <si>
    <t>Maleny SN maximum demand</t>
  </si>
  <si>
    <t>Maleny WD maximum demand</t>
  </si>
  <si>
    <t>Maleny WN maximum demand</t>
  </si>
  <si>
    <t>Mango Hill Bus 1 SD maximum demand</t>
  </si>
  <si>
    <t>Mango Hill Bus 1 SN maximum demand</t>
  </si>
  <si>
    <t>Mango Hill Bus 1 WD maximum demand</t>
  </si>
  <si>
    <t>Mango Hill Bus 1 WN maximum demand</t>
  </si>
  <si>
    <t>Mango Hill Bus 2 SD maximum demand</t>
  </si>
  <si>
    <t>Mango Hill Bus 2 SN maximum demand</t>
  </si>
  <si>
    <t>Mango Hill Bus 2 WD maximum demand</t>
  </si>
  <si>
    <t>Mango Hill Bus 2 WN maximum demand</t>
  </si>
  <si>
    <t>Mango Hill North SD maximum demand</t>
  </si>
  <si>
    <t>Mango Hill North SN maximum demand</t>
  </si>
  <si>
    <t>Mango Hill North WD maximum demand</t>
  </si>
  <si>
    <t>Mango Hill North WN maximum demand</t>
  </si>
  <si>
    <t>Marburg SD maximum demand</t>
  </si>
  <si>
    <t>Marburg SN maximum demand</t>
  </si>
  <si>
    <t>Marburg WD maximum demand</t>
  </si>
  <si>
    <t>Marburg WN maximum demand</t>
  </si>
  <si>
    <t>McLachlan St SD maximum demand</t>
  </si>
  <si>
    <t>McLachlan St SN maximum demand</t>
  </si>
  <si>
    <t>McLachlan St WD maximum demand</t>
  </si>
  <si>
    <t>McLachlan St WN maximum demand</t>
  </si>
  <si>
    <t>Meeandah SD maximum demand</t>
  </si>
  <si>
    <t>Meeandah SN maximum demand</t>
  </si>
  <si>
    <t>Meeandah WD maximum demand</t>
  </si>
  <si>
    <t>Meeandah WN maximum demand</t>
  </si>
  <si>
    <t>Merrimac SD maximum demand</t>
  </si>
  <si>
    <t>Merrimac SN maximum demand</t>
  </si>
  <si>
    <t>Merrimac WD maximum demand</t>
  </si>
  <si>
    <t>Merrimac WN maximum demand</t>
  </si>
  <si>
    <t>Miami SD maximum demand</t>
  </si>
  <si>
    <t>Miami SN maximum demand</t>
  </si>
  <si>
    <t>Miami WD maximum demand</t>
  </si>
  <si>
    <t>Miami WN maximum demand</t>
  </si>
  <si>
    <t>Milton SD maximum demand</t>
  </si>
  <si>
    <t>Milton SN maximum demand</t>
  </si>
  <si>
    <t>Milton WD maximum demand</t>
  </si>
  <si>
    <t>Milton WN maximum demand</t>
  </si>
  <si>
    <t>Moggill SD maximum demand</t>
  </si>
  <si>
    <t>Moggill SN maximum demand</t>
  </si>
  <si>
    <t>Moggill WD maximum demand</t>
  </si>
  <si>
    <t>Moggill WN maximum demand</t>
  </si>
  <si>
    <t>Molendinar SD maximum demand</t>
  </si>
  <si>
    <t>Molendinar SN maximum demand</t>
  </si>
  <si>
    <t>Molendinar WD maximum demand</t>
  </si>
  <si>
    <t>Molendinar WN maximum demand</t>
  </si>
  <si>
    <t>Montville SD maximum demand</t>
  </si>
  <si>
    <t>Montville SN maximum demand</t>
  </si>
  <si>
    <t>Montville WD maximum demand</t>
  </si>
  <si>
    <t>Montville WN maximum demand</t>
  </si>
  <si>
    <t>Mooloolaba SD maximum demand</t>
  </si>
  <si>
    <t>Mooloolaba SN maximum demand</t>
  </si>
  <si>
    <t>Mooloolaba WD maximum demand</t>
  </si>
  <si>
    <t>Mooloolaba WN maximum demand</t>
  </si>
  <si>
    <t>Moorooka SD maximum demand</t>
  </si>
  <si>
    <t>Moorooka SN maximum demand</t>
  </si>
  <si>
    <t>Moorooka WD maximum demand</t>
  </si>
  <si>
    <t>Moorooka WN maximum demand</t>
  </si>
  <si>
    <t>Morayfield SD maximum demand</t>
  </si>
  <si>
    <t>Morayfield SN maximum demand</t>
  </si>
  <si>
    <t>Morayfield WD maximum demand</t>
  </si>
  <si>
    <t>Morayfield WN maximum demand</t>
  </si>
  <si>
    <t>Morayfield East SD maximum demand</t>
  </si>
  <si>
    <t>Morayfield East SN maximum demand</t>
  </si>
  <si>
    <t>Morayfield East WD maximum demand</t>
  </si>
  <si>
    <t>Morayfield East WN maximum demand</t>
  </si>
  <si>
    <t>Morayfield North SD maximum demand</t>
  </si>
  <si>
    <t>Morayfield North SN maximum demand</t>
  </si>
  <si>
    <t>Morayfield North WD maximum demand</t>
  </si>
  <si>
    <t>Morayfield North WN maximum demand</t>
  </si>
  <si>
    <t>Moy Pocket SD maximum demand</t>
  </si>
  <si>
    <t>Moy Pocket SN maximum demand</t>
  </si>
  <si>
    <t>Moy Pocket WD maximum demand</t>
  </si>
  <si>
    <t>Moy Pocket WN maximum demand</t>
  </si>
  <si>
    <t>Mt Cotton SD maximum demand</t>
  </si>
  <si>
    <t>Mt Cotton SN maximum demand</t>
  </si>
  <si>
    <t>Mt Cotton WD maximum demand</t>
  </si>
  <si>
    <t>Mt Cotton WN maximum demand</t>
  </si>
  <si>
    <t>Mt Crosby West SD maximum demand</t>
  </si>
  <si>
    <t>Mt Crosby West SN maximum demand</t>
  </si>
  <si>
    <t>Mt Crosby West WD maximum demand</t>
  </si>
  <si>
    <t>Mt Crosby West WN maximum demand</t>
  </si>
  <si>
    <t>Mt Gravatt SD maximum demand</t>
  </si>
  <si>
    <t>Mt Gravatt SN maximum demand</t>
  </si>
  <si>
    <t>Mt Gravatt WD maximum demand</t>
  </si>
  <si>
    <t>Mt Gravatt WN maximum demand</t>
  </si>
  <si>
    <t>Mt Sylvia SD maximum demand</t>
  </si>
  <si>
    <t>Mt Sylvia SN maximum demand</t>
  </si>
  <si>
    <t>Mt Sylvia WD maximum demand</t>
  </si>
  <si>
    <t>Mt Sylvia WN maximum demand</t>
  </si>
  <si>
    <t>Mt Tamborine Bus 1 SD maximum demand</t>
  </si>
  <si>
    <t>Mt Tamborine Bus 1 SN maximum demand</t>
  </si>
  <si>
    <t>Mt Tamborine Bus 1 WD maximum demand</t>
  </si>
  <si>
    <t>Mt Tamborine Bus 1 WN maximum demand</t>
  </si>
  <si>
    <t>Mt Tamborine Bus 2 SD maximum demand</t>
  </si>
  <si>
    <t>Mt Tamborine Bus 2 SN maximum demand</t>
  </si>
  <si>
    <t>Mt Tamborine Bus 2 WD maximum demand</t>
  </si>
  <si>
    <t>Mt Tamborine Bus 2 WN maximum demand</t>
  </si>
  <si>
    <t>Mudgeeraba West Pkg SD maximum demand</t>
  </si>
  <si>
    <t>Mudgeeraba West Pkg SN maximum demand</t>
  </si>
  <si>
    <t>Mudgeeraba West Pkg WD maximum demand</t>
  </si>
  <si>
    <t>Mudgeeraba West Pkg WN maximum demand</t>
  </si>
  <si>
    <t>Murarrie SD maximum demand</t>
  </si>
  <si>
    <t>Murarrie SN maximum demand</t>
  </si>
  <si>
    <t>Murarrie WD maximum demand</t>
  </si>
  <si>
    <t>Murarrie WN maximum demand</t>
  </si>
  <si>
    <t>Murrumba SD maximum demand</t>
  </si>
  <si>
    <t>Murrumba SN maximum demand</t>
  </si>
  <si>
    <t>Murrumba WD maximum demand</t>
  </si>
  <si>
    <t>Murrumba WN maximum demand</t>
  </si>
  <si>
    <t>Myrtletown SD maximum demand</t>
  </si>
  <si>
    <t>Myrtletown SN maximum demand</t>
  </si>
  <si>
    <t>Myrtletown WD maximum demand</t>
  </si>
  <si>
    <t>Myrtletown WN maximum demand</t>
  </si>
  <si>
    <t>Nambour SD maximum demand</t>
  </si>
  <si>
    <t>Nambour SN maximum demand</t>
  </si>
  <si>
    <t>Nambour WD maximum demand</t>
  </si>
  <si>
    <t>Nambour WN maximum demand</t>
  </si>
  <si>
    <t>Narangba SD maximum demand</t>
  </si>
  <si>
    <t>Narangba SN maximum demand</t>
  </si>
  <si>
    <t>Narangba WD maximum demand</t>
  </si>
  <si>
    <t>Narangba WN maximum demand</t>
  </si>
  <si>
    <t>Narangba Bus 1 SD maximum demand</t>
  </si>
  <si>
    <t>Narangba Bus 1 SN maximum demand</t>
  </si>
  <si>
    <t>Narangba Bus 1 WD maximum demand</t>
  </si>
  <si>
    <t>Narangba Bus 1 WN maximum demand</t>
  </si>
  <si>
    <t>Narangba Bus 2 SD maximum demand</t>
  </si>
  <si>
    <t>Narangba Bus 2 SN maximum demand</t>
  </si>
  <si>
    <t>Narangba Bus 2 WD maximum demand</t>
  </si>
  <si>
    <t>Narangba Bus 2 WN maximum demand</t>
  </si>
  <si>
    <t>Nerang SD maximum demand</t>
  </si>
  <si>
    <t>Nerang SN maximum demand</t>
  </si>
  <si>
    <t>Nerang WD maximum demand</t>
  </si>
  <si>
    <t>Nerang WN maximum demand</t>
  </si>
  <si>
    <t>Newmarket SD maximum demand</t>
  </si>
  <si>
    <t>Newmarket SN maximum demand</t>
  </si>
  <si>
    <t>Newmarket WD maximum demand</t>
  </si>
  <si>
    <t>Newmarket WN maximum demand</t>
  </si>
  <si>
    <t>Newstead SD maximum demand</t>
  </si>
  <si>
    <t>Newstead SN maximum demand</t>
  </si>
  <si>
    <t>Newstead WD maximum demand</t>
  </si>
  <si>
    <t>Newstead WN maximum demand</t>
  </si>
  <si>
    <t>Ningi SD maximum demand</t>
  </si>
  <si>
    <t>Ningi SN maximum demand</t>
  </si>
  <si>
    <t>Ningi WD maximum demand</t>
  </si>
  <si>
    <t>Ningi WN maximum demand</t>
  </si>
  <si>
    <t>Noosaville SD maximum demand</t>
  </si>
  <si>
    <t>Noosaville SN maximum demand</t>
  </si>
  <si>
    <t>Noosaville WD maximum demand</t>
  </si>
  <si>
    <t>Noosaville WN maximum demand</t>
  </si>
  <si>
    <t>North Lakes SD maximum demand</t>
  </si>
  <si>
    <t>North Lakes SN maximum demand</t>
  </si>
  <si>
    <t>North Lakes WD maximum demand</t>
  </si>
  <si>
    <t>North Lakes WN maximum demand</t>
  </si>
  <si>
    <t>North Maclean SD maximum demand</t>
  </si>
  <si>
    <t>North Maclean SN maximum demand</t>
  </si>
  <si>
    <t>North Maclean WD maximum demand</t>
  </si>
  <si>
    <t>North Maclean WN maximum demand</t>
  </si>
  <si>
    <t>North Springwood SD maximum demand</t>
  </si>
  <si>
    <t>North Springwood SN maximum demand</t>
  </si>
  <si>
    <t>North Springwood WD maximum demand</t>
  </si>
  <si>
    <t>North Springwood WN maximum demand</t>
  </si>
  <si>
    <t>Nth Ipswich SD maximum demand</t>
  </si>
  <si>
    <t>Nth Ipswich SN maximum demand</t>
  </si>
  <si>
    <t>Nth Ipswich WD maximum demand</t>
  </si>
  <si>
    <t>Nth Ipswich WN maximum demand</t>
  </si>
  <si>
    <t>Nth Pine Dam SD maximum demand</t>
  </si>
  <si>
    <t>Nth Pine Dam SN maximum demand</t>
  </si>
  <si>
    <t>Nth Pine Dam WD maximum demand</t>
  </si>
  <si>
    <t>Nth Pine Dam WN maximum demand</t>
  </si>
  <si>
    <t>Nudgee SD maximum demand</t>
  </si>
  <si>
    <t>Nudgee SN maximum demand</t>
  </si>
  <si>
    <t>Nudgee WD maximum demand</t>
  </si>
  <si>
    <t>Nudgee WN maximum demand</t>
  </si>
  <si>
    <t>Nundah SD maximum demand</t>
  </si>
  <si>
    <t>Nundah SN maximum demand</t>
  </si>
  <si>
    <t>Nundah WD maximum demand</t>
  </si>
  <si>
    <t>Nundah WN maximum demand</t>
  </si>
  <si>
    <t>Oxley SD maximum demand</t>
  </si>
  <si>
    <t>Oxley SN maximum demand</t>
  </si>
  <si>
    <t>Oxley WD maximum demand</t>
  </si>
  <si>
    <t>Oxley WN maximum demand</t>
  </si>
  <si>
    <t>Pacific Paradise SD maximum demand</t>
  </si>
  <si>
    <t>Pacific Paradise SN maximum demand</t>
  </si>
  <si>
    <t>Pacific Paradise WD maximum demand</t>
  </si>
  <si>
    <t>Pacific Paradise WN maximum demand</t>
  </si>
  <si>
    <t>Palm Beach SD maximum demand</t>
  </si>
  <si>
    <t>Palm Beach SN maximum demand</t>
  </si>
  <si>
    <t>Palm Beach WD maximum demand</t>
  </si>
  <si>
    <t>Palm Beach WN maximum demand</t>
  </si>
  <si>
    <t>Palmwoods Central SD maximum demand</t>
  </si>
  <si>
    <t>Palmwoods Central SN maximum demand</t>
  </si>
  <si>
    <t>Palmwoods Central WD maximum demand</t>
  </si>
  <si>
    <t>Palmwoods Central WN maximum demand</t>
  </si>
  <si>
    <t>Pandanus Avenue SD maximum demand</t>
  </si>
  <si>
    <t>Pandanus Avenue SN maximum demand</t>
  </si>
  <si>
    <t>Pandanus Avenue WD maximum demand</t>
  </si>
  <si>
    <t>Pandanus Avenue WN maximum demand</t>
  </si>
  <si>
    <t>Parkinson SD maximum demand</t>
  </si>
  <si>
    <t>Parkinson SN maximum demand</t>
  </si>
  <si>
    <t>Parkinson WD maximum demand</t>
  </si>
  <si>
    <t>Parkinson WN maximum demand</t>
  </si>
  <si>
    <t>Parkwood SD maximum demand</t>
  </si>
  <si>
    <t>Parkwood SN maximum demand</t>
  </si>
  <si>
    <t>Parkwood WD maximum demand</t>
  </si>
  <si>
    <t>Parkwood WN maximum demand</t>
  </si>
  <si>
    <t>Peregian SD maximum demand</t>
  </si>
  <si>
    <t>Peregian SN maximum demand</t>
  </si>
  <si>
    <t>Peregian WD maximum demand</t>
  </si>
  <si>
    <t>Peregian WN maximum demand</t>
  </si>
  <si>
    <t>Pimpama East SD maximum demand</t>
  </si>
  <si>
    <t>Pimpama East SN maximum demand</t>
  </si>
  <si>
    <t>Pimpama East WD maximum demand</t>
  </si>
  <si>
    <t>Pimpama East WN maximum demand</t>
  </si>
  <si>
    <t>Postmans Ridge SD maximum demand</t>
  </si>
  <si>
    <t>Postmans Ridge SN maximum demand</t>
  </si>
  <si>
    <t>Postmans Ridge WD maximum demand</t>
  </si>
  <si>
    <t>Postmans Ridge WN maximum demand</t>
  </si>
  <si>
    <t>Queensport SD maximum demand</t>
  </si>
  <si>
    <t>Queensport SN maximum demand</t>
  </si>
  <si>
    <t>Queensport WD maximum demand</t>
  </si>
  <si>
    <t>Queensport WN maximum demand</t>
  </si>
  <si>
    <t>Raby Bay SD maximum demand</t>
  </si>
  <si>
    <t>Raby Bay SN maximum demand</t>
  </si>
  <si>
    <t>Raby Bay WD maximum demand</t>
  </si>
  <si>
    <t>Raby Bay WN maximum demand</t>
  </si>
  <si>
    <t>Redbank SD maximum demand</t>
  </si>
  <si>
    <t>Redbank SN maximum demand</t>
  </si>
  <si>
    <t>Redbank WD maximum demand</t>
  </si>
  <si>
    <t>Redbank WN maximum demand</t>
  </si>
  <si>
    <t>Redbank Plains SD maximum demand</t>
  </si>
  <si>
    <t>Redbank Plains SN maximum demand</t>
  </si>
  <si>
    <t>Redbank Plains WD maximum demand</t>
  </si>
  <si>
    <t>Redbank Plains WN maximum demand</t>
  </si>
  <si>
    <t>Redcliffe SD maximum demand</t>
  </si>
  <si>
    <t>Redcliffe SN maximum demand</t>
  </si>
  <si>
    <t>Redcliffe WD maximum demand</t>
  </si>
  <si>
    <t>Redcliffe WN maximum demand</t>
  </si>
  <si>
    <t>Redland Bay SD maximum demand</t>
  </si>
  <si>
    <t>Redland Bay SN maximum demand</t>
  </si>
  <si>
    <t>Redland Bay WD maximum demand</t>
  </si>
  <si>
    <t>Redland Bay WN maximum demand</t>
  </si>
  <si>
    <t>Redland Bay South SD maximum demand</t>
  </si>
  <si>
    <t>Redland Bay South SN maximum demand</t>
  </si>
  <si>
    <t>Redland Bay South WD maximum demand</t>
  </si>
  <si>
    <t>Redland Bay South WN maximum demand</t>
  </si>
  <si>
    <t>Robina SD maximum demand</t>
  </si>
  <si>
    <t>Robina SN maximum demand</t>
  </si>
  <si>
    <t>Robina WD maximum demand</t>
  </si>
  <si>
    <t>Robina WN maximum demand</t>
  </si>
  <si>
    <t>Rocklea SD maximum demand</t>
  </si>
  <si>
    <t>Rocklea SN maximum demand</t>
  </si>
  <si>
    <t>Rocklea WD maximum demand</t>
  </si>
  <si>
    <t>Rocklea WN maximum demand</t>
  </si>
  <si>
    <t>Roderick St SD maximum demand</t>
  </si>
  <si>
    <t>Roderick St SN maximum demand</t>
  </si>
  <si>
    <t>Roderick St WD maximum demand</t>
  </si>
  <si>
    <t>Roderick St WN maximum demand</t>
  </si>
  <si>
    <t>Rosewood SD maximum demand</t>
  </si>
  <si>
    <t>Rosewood SN maximum demand</t>
  </si>
  <si>
    <t>Rosewood WD maximum demand</t>
  </si>
  <si>
    <t>Rosewood WN maximum demand</t>
  </si>
  <si>
    <t>Runcorn SD maximum demand</t>
  </si>
  <si>
    <t>Runcorn SN maximum demand</t>
  </si>
  <si>
    <t>Runcorn WD maximum demand</t>
  </si>
  <si>
    <t>Runcorn WN maximum demand</t>
  </si>
  <si>
    <t>Russell Island SD maximum demand</t>
  </si>
  <si>
    <t>Russell Island SN maximum demand</t>
  </si>
  <si>
    <t>Russell Island WD maximum demand</t>
  </si>
  <si>
    <t>Russell Island WN maximum demand</t>
  </si>
  <si>
    <t>Salisbury SD maximum demand</t>
  </si>
  <si>
    <t>Salisbury SN maximum demand</t>
  </si>
  <si>
    <t>Salisbury WD maximum demand</t>
  </si>
  <si>
    <t>Salisbury WN maximum demand</t>
  </si>
  <si>
    <t>Samford SD maximum demand</t>
  </si>
  <si>
    <t>Samford SN maximum demand</t>
  </si>
  <si>
    <t>Samford WD maximum demand</t>
  </si>
  <si>
    <t>Samford WN maximum demand</t>
  </si>
  <si>
    <t>Sandgate SD maximum demand</t>
  </si>
  <si>
    <t>Sandgate SN maximum demand</t>
  </si>
  <si>
    <t>Sandgate WD maximum demand</t>
  </si>
  <si>
    <t>Sandgate WN maximum demand</t>
  </si>
  <si>
    <t>Scarborough SD maximum demand</t>
  </si>
  <si>
    <t>Scarborough SN maximum demand</t>
  </si>
  <si>
    <t>Scarborough WD maximum demand</t>
  </si>
  <si>
    <t>Scarborough WN maximum demand</t>
  </si>
  <si>
    <t>Scrub Road SD maximum demand</t>
  </si>
  <si>
    <t>Scrub Road SN maximum demand</t>
  </si>
  <si>
    <t>Scrub Road WD maximum demand</t>
  </si>
  <si>
    <t>Scrub Road WN maximum demand</t>
  </si>
  <si>
    <t>Sherwood SD maximum demand</t>
  </si>
  <si>
    <t>Sherwood SN maximum demand</t>
  </si>
  <si>
    <t>Sherwood WD maximum demand</t>
  </si>
  <si>
    <t>Sherwood WN maximum demand</t>
  </si>
  <si>
    <t>Somerset Dam SD maximum demand</t>
  </si>
  <si>
    <t>Somerset Dam SN maximum demand</t>
  </si>
  <si>
    <t>Somerset Dam WD maximum demand</t>
  </si>
  <si>
    <t>Somerset Dam WN maximum demand</t>
  </si>
  <si>
    <t>Southport SD maximum demand</t>
  </si>
  <si>
    <t>Southport SN maximum demand</t>
  </si>
  <si>
    <t>Southport WD maximum demand</t>
  </si>
  <si>
    <t>Southport WN maximum demand</t>
  </si>
  <si>
    <t>Spring Creek SD maximum demand</t>
  </si>
  <si>
    <t>Spring Creek SN maximum demand</t>
  </si>
  <si>
    <t>Spring Creek WD maximum demand</t>
  </si>
  <si>
    <t>Spring Creek WN maximum demand</t>
  </si>
  <si>
    <t>Springfield SD maximum demand</t>
  </si>
  <si>
    <t>Springfield SN maximum demand</t>
  </si>
  <si>
    <t>Springfield WD maximum demand</t>
  </si>
  <si>
    <t>Springfield WN maximum demand</t>
  </si>
  <si>
    <t>Springfield Central Bus 1 SD maximum demand</t>
  </si>
  <si>
    <t>Springfield Central Bus 1 SN maximum demand</t>
  </si>
  <si>
    <t>Springfield Central Bus 1 WD maximum demand</t>
  </si>
  <si>
    <t>Springfield Central Bus 1 WN maximum demand</t>
  </si>
  <si>
    <t>St Lucia SD maximum demand</t>
  </si>
  <si>
    <t>St Lucia SN maximum demand</t>
  </si>
  <si>
    <t>St Lucia WD maximum demand</t>
  </si>
  <si>
    <t>St Lucia WN maximum demand</t>
  </si>
  <si>
    <t>Stafford SD maximum demand</t>
  </si>
  <si>
    <t>Stafford SN maximum demand</t>
  </si>
  <si>
    <t>Stafford WD maximum demand</t>
  </si>
  <si>
    <t>Stafford WN maximum demand</t>
  </si>
  <si>
    <t>Stapylton SD maximum demand</t>
  </si>
  <si>
    <t>Stapylton SN maximum demand</t>
  </si>
  <si>
    <t>Stapylton WD maximum demand</t>
  </si>
  <si>
    <t>Stapylton WN maximum demand</t>
  </si>
  <si>
    <t>Stradbroke Is SD maximum demand</t>
  </si>
  <si>
    <t>Stradbroke Is SN maximum demand</t>
  </si>
  <si>
    <t>Stradbroke Is WD maximum demand</t>
  </si>
  <si>
    <t>Stradbroke Is WN maximum demand</t>
  </si>
  <si>
    <t>Strathpine SD maximum demand</t>
  </si>
  <si>
    <t>Strathpine SN maximum demand</t>
  </si>
  <si>
    <t>Strathpine WD maximum demand</t>
  </si>
  <si>
    <t>Strathpine WN maximum demand</t>
  </si>
  <si>
    <t>Strathpine West SD maximum demand</t>
  </si>
  <si>
    <t>Strathpine West SN maximum demand</t>
  </si>
  <si>
    <t>Strathpine West WD maximum demand</t>
  </si>
  <si>
    <t>Strathpine West WN maximum demand</t>
  </si>
  <si>
    <t>Sumner SD maximum demand</t>
  </si>
  <si>
    <t>Sumner SN maximum demand</t>
  </si>
  <si>
    <t>Sumner WD maximum demand</t>
  </si>
  <si>
    <t>Sumner WN maximum demand</t>
  </si>
  <si>
    <t>Sunnybank SD maximum demand</t>
  </si>
  <si>
    <t>Sunnybank SN maximum demand</t>
  </si>
  <si>
    <t>Sunnybank WD maximum demand</t>
  </si>
  <si>
    <t>Sunnybank WN maximum demand</t>
  </si>
  <si>
    <t>Surfers Paradise SD maximum demand</t>
  </si>
  <si>
    <t>Surfers Paradise SN maximum demand</t>
  </si>
  <si>
    <t>Surfers Paradise WD maximum demand</t>
  </si>
  <si>
    <t>Surfers Paradise WN maximum demand</t>
  </si>
  <si>
    <t>Tallebudgera SD maximum demand</t>
  </si>
  <si>
    <t>Tallebudgera SN maximum demand</t>
  </si>
  <si>
    <t>Tallebudgera WD maximum demand</t>
  </si>
  <si>
    <t>Tallebudgera WN maximum demand</t>
  </si>
  <si>
    <t>Tamborine Village SD maximum demand</t>
  </si>
  <si>
    <t>Tamborine Village SN maximum demand</t>
  </si>
  <si>
    <t>Tamborine Village WD maximum demand</t>
  </si>
  <si>
    <t>Tamborine Village WN maximum demand</t>
  </si>
  <si>
    <t>Tanah Merah SD maximum demand</t>
  </si>
  <si>
    <t>Tanah Merah SN maximum demand</t>
  </si>
  <si>
    <t>Tanah Merah WD maximum demand</t>
  </si>
  <si>
    <t>Tanah Merah WN maximum demand</t>
  </si>
  <si>
    <t>Tarampa SD maximum demand</t>
  </si>
  <si>
    <t>Tarampa SN maximum demand</t>
  </si>
  <si>
    <t>Tarampa WD maximum demand</t>
  </si>
  <si>
    <t>Tarampa WN maximum demand</t>
  </si>
  <si>
    <t>Taringa SD maximum demand</t>
  </si>
  <si>
    <t>Taringa SN maximum demand</t>
  </si>
  <si>
    <t>Taringa WD maximum demand</t>
  </si>
  <si>
    <t>Taringa WN maximum demand</t>
  </si>
  <si>
    <t>Tennyson SD maximum demand</t>
  </si>
  <si>
    <t>Tennyson SN maximum demand</t>
  </si>
  <si>
    <t>Tennyson WD maximum demand</t>
  </si>
  <si>
    <t>Tennyson WN maximum demand</t>
  </si>
  <si>
    <t>Tenthill SD maximum demand</t>
  </si>
  <si>
    <t>Tenthill SN maximum demand</t>
  </si>
  <si>
    <t>Tenthill WD maximum demand</t>
  </si>
  <si>
    <t>Tenthill WN maximum demand</t>
  </si>
  <si>
    <t>Tewantin SD maximum demand</t>
  </si>
  <si>
    <t>Tewantin SN maximum demand</t>
  </si>
  <si>
    <t>Tewantin WD maximum demand</t>
  </si>
  <si>
    <t>Tewantin WN maximum demand</t>
  </si>
  <si>
    <t>The Gap SD maximum demand</t>
  </si>
  <si>
    <t>The Gap SN maximum demand</t>
  </si>
  <si>
    <t>The Gap WD maximum demand</t>
  </si>
  <si>
    <t>The Gap WN maximum demand</t>
  </si>
  <si>
    <t>Tin Can Bay SD maximum demand</t>
  </si>
  <si>
    <t>Tin Can Bay SN maximum demand</t>
  </si>
  <si>
    <t>Tin Can Bay WD maximum demand</t>
  </si>
  <si>
    <t>Tin Can Bay WN maximum demand</t>
  </si>
  <si>
    <t>Tingalpa SD maximum demand</t>
  </si>
  <si>
    <t>Tingalpa SN maximum demand</t>
  </si>
  <si>
    <t>Tingalpa WD maximum demand</t>
  </si>
  <si>
    <t>Tingalpa WN maximum demand</t>
  </si>
  <si>
    <t>Toogoolawah SD maximum demand</t>
  </si>
  <si>
    <t>Toogoolawah SN maximum demand</t>
  </si>
  <si>
    <t>Toogoolawah WD maximum demand</t>
  </si>
  <si>
    <t>Toogoolawah WN maximum demand</t>
  </si>
  <si>
    <t>Toorbul Point SD maximum demand</t>
  </si>
  <si>
    <t>Toorbul Point SN maximum demand</t>
  </si>
  <si>
    <t>Toorbul Point WD maximum demand</t>
  </si>
  <si>
    <t>Toorbul Point WN maximum demand</t>
  </si>
  <si>
    <t>Toowong SD maximum demand</t>
  </si>
  <si>
    <t>Toowong SN maximum demand</t>
  </si>
  <si>
    <t>Toowong WD maximum demand</t>
  </si>
  <si>
    <t>Toowong WN maximum demand</t>
  </si>
  <si>
    <t>Traveston Pumps SD maximum demand</t>
  </si>
  <si>
    <t>Traveston Pumps SN maximum demand</t>
  </si>
  <si>
    <t>Traveston Pumps WD maximum demand</t>
  </si>
  <si>
    <t>Traveston Pumps WN maximum demand</t>
  </si>
  <si>
    <t>Upper Mt Gravatt SD maximum demand</t>
  </si>
  <si>
    <t>Upper Mt Gravatt SN maximum demand</t>
  </si>
  <si>
    <t>Upper Mt Gravatt WD maximum demand</t>
  </si>
  <si>
    <t>Upper Mt Gravatt WN maximum demand</t>
  </si>
  <si>
    <t>Varsity Lakes SD maximum demand</t>
  </si>
  <si>
    <t>Varsity Lakes SN maximum demand</t>
  </si>
  <si>
    <t>Varsity Lakes WD maximum demand</t>
  </si>
  <si>
    <t>Varsity Lakes WN maximum demand</t>
  </si>
  <si>
    <t>Victoria Park SD maximum demand</t>
  </si>
  <si>
    <t>Victoria Park SN maximum demand</t>
  </si>
  <si>
    <t>Victoria Park WD maximum demand</t>
  </si>
  <si>
    <t>Victoria Park WN maximum demand</t>
  </si>
  <si>
    <t>Victoria Point SD maximum demand</t>
  </si>
  <si>
    <t>Victoria Point SN maximum demand</t>
  </si>
  <si>
    <t>Victoria Point WD maximum demand</t>
  </si>
  <si>
    <t>Victoria Point WN maximum demand</t>
  </si>
  <si>
    <t>Wacol SD maximum demand</t>
  </si>
  <si>
    <t>Wacol SN maximum demand</t>
  </si>
  <si>
    <t>Wacol WD maximum demand</t>
  </si>
  <si>
    <t>Wacol WN maximum demand</t>
  </si>
  <si>
    <t>Wacol South SD maximum demand</t>
  </si>
  <si>
    <t>Wacol South SN maximum demand</t>
  </si>
  <si>
    <t>Wacol South WD maximum demand</t>
  </si>
  <si>
    <t>Wacol South WN maximum demand</t>
  </si>
  <si>
    <t>Wamuran SD maximum demand</t>
  </si>
  <si>
    <t>Wamuran SN maximum demand</t>
  </si>
  <si>
    <t>Wamuran WD maximum demand</t>
  </si>
  <si>
    <t>Wamuran WN maximum demand</t>
  </si>
  <si>
    <t>Wellington Rd SD maximum demand</t>
  </si>
  <si>
    <t>Wellington Rd SN maximum demand</t>
  </si>
  <si>
    <t>Wellington Rd WD maximum demand</t>
  </si>
  <si>
    <t>Wellington Rd WN maximum demand</t>
  </si>
  <si>
    <t>West Darra SD maximum demand</t>
  </si>
  <si>
    <t>West Darra SN maximum demand</t>
  </si>
  <si>
    <t>West Darra WD maximum demand</t>
  </si>
  <si>
    <t>West Darra WN maximum demand</t>
  </si>
  <si>
    <t>West End SD maximum demand</t>
  </si>
  <si>
    <t>West End SN maximum demand</t>
  </si>
  <si>
    <t>West End WD maximum demand</t>
  </si>
  <si>
    <t>West End WN maximum demand</t>
  </si>
  <si>
    <t>West Maroochydore SD maximum demand</t>
  </si>
  <si>
    <t>West Maroochydore SN maximum demand</t>
  </si>
  <si>
    <t>West Maroochydore WD maximum demand</t>
  </si>
  <si>
    <t>West Maroochydore WN maximum demand</t>
  </si>
  <si>
    <t>Whiteside SD maximum demand</t>
  </si>
  <si>
    <t>Whiteside SN maximum demand</t>
  </si>
  <si>
    <t>Whiteside WD maximum demand</t>
  </si>
  <si>
    <t>Whiteside WN maximum demand</t>
  </si>
  <si>
    <t>Windaroo SD maximum demand</t>
  </si>
  <si>
    <t>Windaroo SN maximum demand</t>
  </si>
  <si>
    <t>Windaroo WD maximum demand</t>
  </si>
  <si>
    <t>Windaroo WN maximum demand</t>
  </si>
  <si>
    <t>Withcott SD maximum demand</t>
  </si>
  <si>
    <t>Withcott SN maximum demand</t>
  </si>
  <si>
    <t>Withcott WD maximum demand</t>
  </si>
  <si>
    <t>Withcott WN maximum demand</t>
  </si>
  <si>
    <t>Wivenhoe SD maximum demand</t>
  </si>
  <si>
    <t>Wivenhoe SN maximum demand</t>
  </si>
  <si>
    <t>Wivenhoe WD maximum demand</t>
  </si>
  <si>
    <t>Wivenhoe WN maximum demand</t>
  </si>
  <si>
    <t>Woodford SD maximum demand</t>
  </si>
  <si>
    <t>Woodford SN maximum demand</t>
  </si>
  <si>
    <t>Woodford WD maximum demand</t>
  </si>
  <si>
    <t>Woodford WN maximum demand</t>
  </si>
  <si>
    <t>Woodridge SD maximum demand</t>
  </si>
  <si>
    <t>Woodridge SN maximum demand</t>
  </si>
  <si>
    <t>Woodridge WD maximum demand</t>
  </si>
  <si>
    <t>Woodridge WN maximum demand</t>
  </si>
  <si>
    <t>Wulkuraka SD maximum demand</t>
  </si>
  <si>
    <t>Wulkuraka SN maximum demand</t>
  </si>
  <si>
    <t>Wulkuraka WD maximum demand</t>
  </si>
  <si>
    <t>Wulkuraka WN maximum demand</t>
  </si>
  <si>
    <t>Wynnum SD maximum demand</t>
  </si>
  <si>
    <t>Wynnum SN maximum demand</t>
  </si>
  <si>
    <t>Wynnum WD maximum demand</t>
  </si>
  <si>
    <t>Wynnum WN maximum demand</t>
  </si>
  <si>
    <t>Yamanto SD maximum demand</t>
  </si>
  <si>
    <t>Yamanto SN maximum demand</t>
  </si>
  <si>
    <t>Yamanto WD maximum demand</t>
  </si>
  <si>
    <t>Yamanto WN maximum demand</t>
  </si>
  <si>
    <t>Yandina SD maximum demand</t>
  </si>
  <si>
    <t>Yandina SN maximum demand</t>
  </si>
  <si>
    <t>Yandina WD maximum demand</t>
  </si>
  <si>
    <t>Yandina WN maximum demand</t>
  </si>
  <si>
    <t>Yatala SD maximum demand</t>
  </si>
  <si>
    <t>Yatala SN maximum demand</t>
  </si>
  <si>
    <t>Yatala WD maximum demand</t>
  </si>
  <si>
    <t>Yatala WN maximum demand</t>
  </si>
  <si>
    <t>Zillmere SD maximum demand</t>
  </si>
  <si>
    <t>Zillmere SN maximum demand</t>
  </si>
  <si>
    <t>Zillmere WD maximum demand</t>
  </si>
  <si>
    <t>Zillmere WN maximum demand</t>
  </si>
  <si>
    <t>BDB6B</t>
  </si>
  <si>
    <t>REGENTS PARK</t>
  </si>
  <si>
    <t>ALBION, BOWEN HILLS, CLAYFIELD, WINDSOR, WOOLOOWIN</t>
  </si>
  <si>
    <t xml:space="preserve">BLACKSTONE, REDBANK PLAINS, RIPLEY, SOUTH RIPLEY, </t>
  </si>
  <si>
    <t>COOMBABAH, PARADISE POINT, RUNAWAY BAY</t>
  </si>
  <si>
    <t>GUANABA, MAUDSLAND, TAMBORINE MOUNTAIN</t>
  </si>
  <si>
    <t>BENOBBLE, BIDDADDABA, CANUNGRA, SARABAH, WONGLEPON</t>
  </si>
  <si>
    <t>BOWEN HILLS, HERSTON, WINDSOR</t>
  </si>
  <si>
    <t>PBH7A</t>
  </si>
  <si>
    <t>PKW11A</t>
  </si>
  <si>
    <t>DAISY HILL, SHAILER PARK, SLACKS CREEK</t>
  </si>
  <si>
    <t>BANNOCKBURN, LUSCOMBE, ORMEAU, YATALA</t>
  </si>
  <si>
    <t>LUSCOMBE, ORMEAU, ORMEAU HILLS, YATALA</t>
  </si>
  <si>
    <t>ZILLMERE</t>
  </si>
  <si>
    <t>132/110kV Tower</t>
  </si>
  <si>
    <t>132/110kV Steel pole</t>
  </si>
  <si>
    <t>132/110kV Concrete pole</t>
  </si>
  <si>
    <t>132/110kV Wood pole</t>
  </si>
  <si>
    <t>33kV Concrete pole</t>
  </si>
  <si>
    <t>33kV Steel pole</t>
  </si>
  <si>
    <t>33kV Wood pole</t>
  </si>
  <si>
    <t>11 Concrete pole</t>
  </si>
  <si>
    <t>11 Steel pole</t>
  </si>
  <si>
    <t>11 Wood pole</t>
  </si>
  <si>
    <t>LV Concrete pole</t>
  </si>
  <si>
    <t>LV Steel pole</t>
  </si>
  <si>
    <t>LV Wood pole</t>
  </si>
  <si>
    <t>Underground non submarine - 110kV /132kV</t>
  </si>
  <si>
    <t>Underground non-submarine – 33kV / 66kV</t>
  </si>
  <si>
    <t>Underground submarine – 11kV</t>
  </si>
  <si>
    <t>Underground non-submarine – 11kV</t>
  </si>
  <si>
    <t>Underground non-submarine – LV</t>
  </si>
  <si>
    <t>Overhead service assets</t>
  </si>
  <si>
    <t>Underground service assets (Pillars)</t>
  </si>
  <si>
    <t>Protection relays</t>
  </si>
  <si>
    <t xml:space="preserve">SCADA Data Unit (RTU) </t>
  </si>
  <si>
    <t>Pilot cables - copper</t>
  </si>
  <si>
    <t>Pilot cables - fibre optic</t>
  </si>
  <si>
    <t>Remote monitoring units (SICMS, SICM1 and SICM2B)</t>
  </si>
  <si>
    <t>Substation DC battery bank (Lead Acid)</t>
  </si>
  <si>
    <t>Substation DC battery bank (Ni Cad)</t>
  </si>
  <si>
    <t>40 078 849 055</t>
  </si>
  <si>
    <t>26 Reddacliff Street</t>
  </si>
  <si>
    <t>Newstead</t>
  </si>
  <si>
    <t>QLD</t>
  </si>
  <si>
    <t>Michael Ryan / Guy Mutasa</t>
  </si>
  <si>
    <t>07 3664 4125 / 07 3664 4459</t>
  </si>
  <si>
    <t>mickryan@energex.com.au / guymutasa@energex.com.au</t>
  </si>
  <si>
    <t>Please refer to the Attachment 3 - Schedule 1 responses for an explanation of the data and method used to determine the cost of debt.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</si>
</sst>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_(* \(#,##0\);_(* &quot;-&quot;?_);_(@_)"/>
    <numFmt numFmtId="166" formatCode="_(* #,##0_);_(* \(#,##0\);_(* &quot;-&quot;_);_(@_)"/>
    <numFmt numFmtId="167" formatCode="0.000"/>
    <numFmt numFmtId="168" formatCode="0.0"/>
    <numFmt numFmtId="169" formatCode="0.00000"/>
    <numFmt numFmtId="170" formatCode="0.0000"/>
    <numFmt numFmtId="171" formatCode="0.0%"/>
  </numFmts>
  <fonts count="76"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8"/>
      <name val="Arial"/>
      <family val="2"/>
    </font>
    <font>
      <b/>
      <sz val="14"/>
      <color indexed="51"/>
      <name val="Arial"/>
      <family val="2"/>
    </font>
    <font>
      <b/>
      <sz val="14"/>
      <name val="Arial"/>
      <family val="2"/>
    </font>
    <font>
      <sz val="10"/>
      <color indexed="9"/>
      <name val="Arial"/>
      <family val="2"/>
    </font>
    <font>
      <sz val="12"/>
      <color indexed="9"/>
      <name val="Arial"/>
      <family val="2"/>
    </font>
    <font>
      <sz val="12"/>
      <color indexed="51"/>
      <name val="Arial"/>
      <family val="2"/>
    </font>
    <font>
      <sz val="12"/>
      <name val="Arial"/>
      <family val="2"/>
    </font>
    <font>
      <sz val="14"/>
      <name val="Arial"/>
      <family val="2"/>
    </font>
    <font>
      <b/>
      <sz val="10"/>
      <color indexed="9"/>
      <name val="Arial"/>
      <family val="2"/>
    </font>
    <font>
      <sz val="10"/>
      <color indexed="8"/>
      <name val="Arial"/>
      <family val="2"/>
    </font>
    <font>
      <sz val="12"/>
      <color indexed="8"/>
      <name val="Arial"/>
      <family val="2"/>
    </font>
    <font>
      <sz val="8"/>
      <name val="Arial"/>
      <family val="2"/>
    </font>
    <font>
      <sz val="10"/>
      <color indexed="9"/>
      <name val="Arial"/>
      <family val="2"/>
    </font>
    <font>
      <sz val="18"/>
      <name val="Arial"/>
      <family val="2"/>
    </font>
    <font>
      <b/>
      <sz val="18"/>
      <color indexed="62"/>
      <name val="Arial Black"/>
      <family val="2"/>
    </font>
    <font>
      <b/>
      <sz val="18"/>
      <color indexed="62"/>
      <name val="Arial"/>
      <family val="2"/>
    </font>
    <font>
      <sz val="18"/>
      <color indexed="62"/>
      <name val="Arial"/>
      <family val="2"/>
    </font>
    <font>
      <u/>
      <sz val="18"/>
      <color indexed="12"/>
      <name val="Arial"/>
      <family val="2"/>
    </font>
    <font>
      <b/>
      <sz val="10"/>
      <color indexed="62"/>
      <name val="Arial"/>
      <family val="2"/>
    </font>
    <font>
      <b/>
      <sz val="16"/>
      <color indexed="9"/>
      <name val="Arial"/>
      <family val="2"/>
    </font>
    <font>
      <sz val="10"/>
      <color indexed="54"/>
      <name val="Arial"/>
      <family val="2"/>
    </font>
    <font>
      <sz val="10"/>
      <name val="Arial"/>
      <family val="2"/>
    </font>
    <font>
      <sz val="10"/>
      <name val="Arial"/>
      <family val="2"/>
    </font>
    <font>
      <b/>
      <sz val="12"/>
      <color indexed="8"/>
      <name val="Arial"/>
      <family val="2"/>
    </font>
    <font>
      <b/>
      <sz val="10"/>
      <color indexed="8"/>
      <name val="Arial"/>
      <family val="2"/>
    </font>
    <font>
      <sz val="10"/>
      <color indexed="10"/>
      <name val="Arial"/>
      <family val="2"/>
    </font>
    <font>
      <b/>
      <i/>
      <sz val="10"/>
      <color indexed="51"/>
      <name val="Arial"/>
      <family val="2"/>
    </font>
    <font>
      <i/>
      <sz val="10"/>
      <color indexed="9"/>
      <name val="Arial"/>
      <family val="2"/>
    </font>
    <font>
      <b/>
      <sz val="16"/>
      <color indexed="8"/>
      <name val="Arial"/>
      <family val="2"/>
    </font>
    <font>
      <b/>
      <sz val="9"/>
      <color indexed="9"/>
      <name val="Arial"/>
      <family val="2"/>
    </font>
    <font>
      <sz val="10"/>
      <name val="Verdana"/>
      <family val="2"/>
    </font>
    <font>
      <sz val="14"/>
      <name val="Arial Black"/>
      <family val="2"/>
    </font>
    <font>
      <b/>
      <sz val="14"/>
      <name val="Arial Black"/>
      <family val="2"/>
    </font>
    <font>
      <sz val="10"/>
      <color indexed="55"/>
      <name val="Arial"/>
      <family val="2"/>
    </font>
    <font>
      <sz val="10"/>
      <name val="Arial"/>
      <family val="2"/>
    </font>
    <font>
      <sz val="10"/>
      <color indexed="51"/>
      <name val="Arial"/>
      <family val="2"/>
    </font>
    <font>
      <b/>
      <sz val="16"/>
      <color indexed="9"/>
      <name val="Arial"/>
      <family val="2"/>
    </font>
    <font>
      <sz val="10"/>
      <color indexed="9"/>
      <name val="Arial"/>
      <family val="2"/>
    </font>
    <font>
      <sz val="10"/>
      <color indexed="62"/>
      <name val="Arial"/>
      <family val="2"/>
    </font>
    <font>
      <sz val="8"/>
      <name val="Arial"/>
      <family val="2"/>
    </font>
    <font>
      <sz val="11"/>
      <name val="Arial"/>
      <family val="2"/>
    </font>
    <font>
      <sz val="11"/>
      <color theme="1"/>
      <name val="Calibri"/>
      <family val="2"/>
      <scheme val="minor"/>
    </font>
    <font>
      <sz val="10"/>
      <color rgb="FFFF0000"/>
      <name val="Arial"/>
      <family val="2"/>
    </font>
    <font>
      <sz val="10"/>
      <color theme="1"/>
      <name val="Arial"/>
      <family val="2"/>
    </font>
    <font>
      <b/>
      <strike/>
      <sz val="10"/>
      <color indexed="9"/>
      <name val="Arial"/>
      <family val="2"/>
    </font>
    <font>
      <b/>
      <sz val="9"/>
      <color indexed="81"/>
      <name val="Tahoma"/>
      <family val="2"/>
    </font>
    <font>
      <sz val="9"/>
      <color indexed="81"/>
      <name val="Tahoma"/>
      <family val="2"/>
    </font>
    <font>
      <b/>
      <sz val="10"/>
      <color rgb="FFFF0000"/>
      <name val="Arial"/>
      <family val="2"/>
    </font>
    <font>
      <b/>
      <sz val="10"/>
      <color indexed="10"/>
      <name val="Arial"/>
      <family val="2"/>
    </font>
  </fonts>
  <fills count="35">
    <fill>
      <patternFill patternType="none"/>
    </fill>
    <fill>
      <patternFill patternType="gray125"/>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62"/>
        <bgColor indexed="64"/>
      </patternFill>
    </fill>
    <fill>
      <patternFill patternType="solid">
        <fgColor indexed="9"/>
        <bgColor indexed="15"/>
      </patternFill>
    </fill>
    <fill>
      <patternFill patternType="solid">
        <fgColor indexed="63"/>
        <bgColor indexed="64"/>
      </patternFill>
    </fill>
    <fill>
      <patternFill patternType="solid">
        <fgColor indexed="51"/>
        <bgColor indexed="64"/>
      </patternFill>
    </fill>
    <fill>
      <patternFill patternType="solid">
        <fgColor indexed="55"/>
        <bgColor indexed="64"/>
      </patternFill>
    </fill>
    <fill>
      <patternFill patternType="solid">
        <fgColor indexed="22"/>
        <bgColor indexed="15"/>
      </patternFill>
    </fill>
    <fill>
      <patternFill patternType="solid">
        <fgColor rgb="FFFFFFCC"/>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3"/>
        <bgColor indexed="64"/>
      </patternFill>
    </fill>
    <fill>
      <patternFill patternType="solid">
        <fgColor theme="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right/>
      <top style="medium">
        <color indexed="62"/>
      </top>
      <bottom/>
      <diagonal/>
    </border>
    <border>
      <left style="thick">
        <color indexed="62"/>
      </left>
      <right/>
      <top style="thick">
        <color indexed="62"/>
      </top>
      <bottom/>
      <diagonal/>
    </border>
    <border>
      <left/>
      <right/>
      <top style="thick">
        <color indexed="62"/>
      </top>
      <bottom/>
      <diagonal/>
    </border>
    <border>
      <left/>
      <right style="thick">
        <color indexed="62"/>
      </right>
      <top style="thick">
        <color indexed="62"/>
      </top>
      <bottom/>
      <diagonal/>
    </border>
    <border>
      <left style="thick">
        <color indexed="62"/>
      </left>
      <right/>
      <top/>
      <bottom/>
      <diagonal/>
    </border>
    <border>
      <left/>
      <right style="thick">
        <color indexed="62"/>
      </right>
      <top/>
      <bottom/>
      <diagonal/>
    </border>
    <border>
      <left style="thick">
        <color indexed="62"/>
      </left>
      <right/>
      <top style="medium">
        <color indexed="62"/>
      </top>
      <bottom/>
      <diagonal/>
    </border>
    <border>
      <left/>
      <right style="thick">
        <color indexed="62"/>
      </right>
      <top style="medium">
        <color indexed="62"/>
      </top>
      <bottom/>
      <diagonal/>
    </border>
    <border>
      <left style="thick">
        <color indexed="62"/>
      </left>
      <right/>
      <top/>
      <bottom style="thick">
        <color indexed="62"/>
      </bottom>
      <diagonal/>
    </border>
    <border>
      <left/>
      <right/>
      <top/>
      <bottom style="thick">
        <color indexed="62"/>
      </bottom>
      <diagonal/>
    </border>
    <border>
      <left/>
      <right style="thick">
        <color indexed="62"/>
      </right>
      <top/>
      <bottom style="thick">
        <color indexed="62"/>
      </bottom>
      <diagonal/>
    </border>
    <border>
      <left style="thin">
        <color indexed="64"/>
      </left>
      <right style="thin">
        <color indexed="64"/>
      </right>
      <top/>
      <bottom/>
      <diagonal/>
    </border>
    <border>
      <left style="thin">
        <color indexed="23"/>
      </left>
      <right/>
      <top style="thin">
        <color indexed="64"/>
      </top>
      <bottom style="thin">
        <color indexed="64"/>
      </bottom>
      <diagonal/>
    </border>
  </borders>
  <cellStyleXfs count="222">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166" fontId="5" fillId="14" borderId="0" applyNumberFormat="0" applyFont="0" applyBorder="0" applyAlignment="0">
      <alignment horizontal="right"/>
    </xf>
    <xf numFmtId="166" fontId="5" fillId="14" borderId="0" applyNumberFormat="0" applyFont="0" applyBorder="0" applyAlignment="0">
      <alignment horizontal="right"/>
    </xf>
    <xf numFmtId="0" fontId="6" fillId="5" borderId="1" applyNumberFormat="0" applyAlignment="0" applyProtection="0"/>
    <xf numFmtId="0" fontId="7" fillId="15" borderId="2" applyNumberFormat="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8" fillId="0" borderId="0" applyNumberFormat="0" applyFill="0" applyBorder="0" applyAlignment="0" applyProtection="0"/>
    <xf numFmtId="0" fontId="9" fillId="1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3" borderId="1" applyNumberFormat="0" applyAlignment="0" applyProtection="0"/>
    <xf numFmtId="166" fontId="1" fillId="17" borderId="0" applyFont="0" applyBorder="0" applyAlignment="0">
      <alignment horizontal="right"/>
      <protection locked="0"/>
    </xf>
    <xf numFmtId="166" fontId="5" fillId="17" borderId="0" applyFont="0" applyBorder="0" applyAlignment="0">
      <alignment horizontal="right"/>
      <protection locked="0"/>
    </xf>
    <xf numFmtId="166" fontId="5" fillId="17" borderId="0" applyFont="0" applyBorder="0" applyAlignment="0">
      <alignment horizontal="right"/>
      <protection locked="0"/>
    </xf>
    <xf numFmtId="166" fontId="5" fillId="17" borderId="0" applyFont="0" applyBorder="0" applyAlignment="0">
      <alignment horizontal="right"/>
      <protection locked="0"/>
    </xf>
    <xf numFmtId="166" fontId="5" fillId="17" borderId="0" applyFont="0" applyBorder="0" applyAlignment="0">
      <alignment horizontal="right"/>
      <protection locked="0"/>
    </xf>
    <xf numFmtId="166" fontId="61" fillId="17" borderId="0" applyFont="0" applyBorder="0" applyAlignment="0">
      <alignment horizontal="right"/>
      <protection locked="0"/>
    </xf>
    <xf numFmtId="166" fontId="61" fillId="17" borderId="0" applyFont="0" applyBorder="0" applyAlignment="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6" fontId="5" fillId="19" borderId="0" applyFont="0" applyBorder="0">
      <alignment horizontal="right"/>
      <protection locked="0"/>
    </xf>
    <xf numFmtId="166" fontId="5" fillId="19" borderId="0" applyFont="0" applyBorder="0">
      <alignment horizontal="right"/>
      <protection locked="0"/>
    </xf>
    <xf numFmtId="0" fontId="15" fillId="0" borderId="6" applyNumberFormat="0" applyFill="0" applyAlignment="0" applyProtection="0"/>
    <xf numFmtId="0" fontId="16" fillId="6" borderId="0" applyNumberFormat="0" applyBorder="0" applyAlignment="0" applyProtection="0"/>
    <xf numFmtId="0" fontId="5" fillId="0" borderId="0"/>
    <xf numFmtId="0" fontId="57" fillId="0" borderId="0"/>
    <xf numFmtId="0" fontId="5" fillId="0" borderId="0"/>
    <xf numFmtId="0" fontId="57" fillId="0" borderId="0"/>
    <xf numFmtId="0" fontId="5" fillId="20" borderId="0"/>
    <xf numFmtId="0" fontId="5" fillId="0" borderId="0"/>
    <xf numFmtId="0" fontId="5" fillId="20" borderId="0"/>
    <xf numFmtId="0" fontId="5" fillId="20" borderId="0"/>
    <xf numFmtId="0" fontId="5" fillId="0" borderId="0"/>
    <xf numFmtId="0" fontId="5" fillId="20" borderId="0"/>
    <xf numFmtId="0" fontId="68" fillId="0" borderId="0"/>
    <xf numFmtId="0" fontId="1" fillId="20" borderId="0"/>
    <xf numFmtId="0" fontId="1" fillId="20" borderId="0"/>
    <xf numFmtId="0" fontId="1" fillId="20" borderId="0"/>
    <xf numFmtId="0" fontId="49" fillId="20" borderId="0"/>
    <xf numFmtId="0" fontId="1" fillId="20" borderId="0"/>
    <xf numFmtId="0" fontId="1" fillId="20" borderId="0"/>
    <xf numFmtId="0" fontId="5" fillId="20" borderId="0"/>
    <xf numFmtId="0" fontId="5" fillId="20" borderId="0"/>
    <xf numFmtId="0" fontId="49" fillId="20" borderId="0"/>
    <xf numFmtId="0" fontId="49" fillId="20" borderId="0"/>
    <xf numFmtId="0" fontId="1" fillId="20" borderId="0"/>
    <xf numFmtId="0" fontId="5" fillId="20" borderId="0"/>
    <xf numFmtId="0" fontId="1" fillId="0" borderId="0"/>
    <xf numFmtId="0" fontId="5" fillId="0" borderId="0"/>
    <xf numFmtId="0" fontId="49" fillId="20" borderId="0"/>
    <xf numFmtId="0" fontId="49" fillId="20" borderId="0"/>
    <xf numFmtId="0" fontId="1" fillId="20" borderId="0"/>
    <xf numFmtId="0" fontId="5" fillId="20" borderId="0"/>
    <xf numFmtId="0" fontId="49" fillId="20" borderId="0"/>
    <xf numFmtId="0" fontId="1" fillId="0" borderId="0" applyFill="0"/>
    <xf numFmtId="0" fontId="1" fillId="0" borderId="0"/>
    <xf numFmtId="0" fontId="5" fillId="4" borderId="7" applyNumberFormat="0" applyFont="0" applyAlignment="0" applyProtection="0"/>
    <xf numFmtId="0" fontId="5" fillId="4" borderId="7" applyNumberFormat="0" applyFont="0" applyAlignment="0" applyProtection="0"/>
    <xf numFmtId="0" fontId="17" fillId="5" borderId="8" applyNumberFormat="0" applyAlignment="0" applyProtection="0"/>
    <xf numFmtId="9"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61" fillId="0" borderId="0"/>
    <xf numFmtId="0" fontId="61" fillId="0" borderId="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xf numFmtId="0" fontId="21" fillId="0" borderId="0">
      <alignment horizontal="left" vertical="center" indent="1"/>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 fillId="5" borderId="1" applyNumberFormat="0" applyAlignment="0" applyProtection="0"/>
    <xf numFmtId="0" fontId="6" fillId="5" borderId="1" applyNumberFormat="0" applyAlignment="0" applyProtection="0"/>
    <xf numFmtId="0" fontId="7" fillId="15" borderId="2" applyNumberFormat="0" applyAlignment="0" applyProtection="0"/>
    <xf numFmtId="0" fontId="7" fillId="15" borderId="2"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 fillId="16" borderId="0" applyNumberFormat="0" applyBorder="0" applyAlignment="0" applyProtection="0"/>
    <xf numFmtId="0" fontId="9" fillId="16" borderId="0" applyNumberFormat="0" applyBorder="0" applyAlignment="0" applyProtection="0"/>
    <xf numFmtId="0" fontId="10" fillId="0" borderId="3"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3" borderId="1" applyNumberFormat="0" applyAlignment="0" applyProtection="0"/>
    <xf numFmtId="0" fontId="14" fillId="3" borderId="1" applyNumberFormat="0" applyAlignment="0" applyProtection="0"/>
    <xf numFmtId="166" fontId="5" fillId="17" borderId="0" applyFont="0" applyBorder="0" applyAlignment="0">
      <alignment horizontal="right"/>
      <protection locked="0"/>
    </xf>
    <xf numFmtId="166" fontId="5" fillId="17" borderId="0" applyFont="0" applyBorder="0" applyAlignment="0">
      <alignment horizontal="right"/>
      <protection locked="0"/>
    </xf>
    <xf numFmtId="166" fontId="5" fillId="17" borderId="0" applyFont="0" applyBorder="0" applyAlignment="0">
      <alignment horizontal="right"/>
      <protection locked="0"/>
    </xf>
    <xf numFmtId="166" fontId="5" fillId="17" borderId="0" applyFont="0" applyBorder="0" applyAlignment="0">
      <alignment horizontal="right"/>
      <protection locked="0"/>
    </xf>
    <xf numFmtId="0" fontId="15" fillId="0" borderId="6" applyNumberFormat="0" applyFill="0" applyAlignment="0" applyProtection="0"/>
    <xf numFmtId="0" fontId="15" fillId="0" borderId="6" applyNumberFormat="0" applyFill="0" applyAlignment="0" applyProtection="0"/>
    <xf numFmtId="0" fontId="16" fillId="6" borderId="0" applyNumberFormat="0" applyBorder="0" applyAlignment="0" applyProtection="0"/>
    <xf numFmtId="0" fontId="16" fillId="6" borderId="0" applyNumberFormat="0" applyBorder="0" applyAlignment="0" applyProtection="0"/>
    <xf numFmtId="0" fontId="5" fillId="0" borderId="0"/>
    <xf numFmtId="0" fontId="70" fillId="0" borderId="0"/>
    <xf numFmtId="0" fontId="5" fillId="0" borderId="0"/>
    <xf numFmtId="0" fontId="5" fillId="0" borderId="0"/>
    <xf numFmtId="0" fontId="68" fillId="0" borderId="0"/>
    <xf numFmtId="0" fontId="5" fillId="4" borderId="7" applyNumberFormat="0" applyFont="0" applyAlignment="0" applyProtection="0"/>
    <xf numFmtId="0" fontId="17" fillId="5" borderId="8" applyNumberFormat="0" applyAlignment="0" applyProtection="0"/>
    <xf numFmtId="0" fontId="17" fillId="5" borderId="8" applyNumberFormat="0" applyAlignment="0" applyProtection="0"/>
    <xf numFmtId="0" fontId="5" fillId="0" borderId="0"/>
    <xf numFmtId="0" fontId="5" fillId="0" borderId="0"/>
    <xf numFmtId="0" fontId="5" fillId="0" borderId="0"/>
    <xf numFmtId="0" fontId="5" fillId="0" borderId="0"/>
    <xf numFmtId="0" fontId="18"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19"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20" borderId="0"/>
    <xf numFmtId="0" fontId="1" fillId="20" borderId="0"/>
    <xf numFmtId="0" fontId="1" fillId="0" borderId="0"/>
    <xf numFmtId="0" fontId="1" fillId="0" borderId="0"/>
    <xf numFmtId="0" fontId="1" fillId="20" borderId="0"/>
    <xf numFmtId="0" fontId="1" fillId="20" borderId="0"/>
    <xf numFmtId="0" fontId="1" fillId="0" borderId="0" applyFill="0"/>
    <xf numFmtId="0" fontId="1" fillId="0" borderId="0"/>
    <xf numFmtId="0" fontId="1" fillId="0" borderId="0"/>
    <xf numFmtId="0" fontId="1" fillId="20" borderId="0"/>
    <xf numFmtId="0" fontId="1" fillId="0" borderId="0"/>
    <xf numFmtId="0" fontId="1" fillId="20" borderId="0"/>
    <xf numFmtId="0" fontId="1" fillId="20" borderId="0"/>
    <xf numFmtId="0" fontId="1" fillId="0" borderId="0"/>
    <xf numFmtId="0" fontId="1" fillId="20" borderId="0"/>
  </cellStyleXfs>
  <cellXfs count="649">
    <xf numFmtId="0" fontId="0" fillId="0" borderId="0" xfId="0"/>
    <xf numFmtId="0" fontId="22" fillId="20" borderId="0" xfId="84" applyFont="1"/>
    <xf numFmtId="0" fontId="1" fillId="20" borderId="0" xfId="84"/>
    <xf numFmtId="0" fontId="23" fillId="20" borderId="0" xfId="84" applyFont="1"/>
    <xf numFmtId="2" fontId="27" fillId="20" borderId="0" xfId="84" applyNumberFormat="1" applyFont="1" applyBorder="1" applyAlignment="1" applyProtection="1">
      <alignment horizontal="left"/>
    </xf>
    <xf numFmtId="0" fontId="21" fillId="20" borderId="0" xfId="84" applyFont="1" applyAlignment="1" applyProtection="1">
      <protection locked="0"/>
    </xf>
    <xf numFmtId="0" fontId="21" fillId="20" borderId="0" xfId="84" applyFont="1" applyProtection="1">
      <protection locked="0"/>
    </xf>
    <xf numFmtId="0" fontId="27" fillId="20" borderId="0" xfId="84" applyFont="1"/>
    <xf numFmtId="0" fontId="1" fillId="20" borderId="0" xfId="84" applyAlignment="1"/>
    <xf numFmtId="0" fontId="28" fillId="21" borderId="10" xfId="84" applyFont="1" applyFill="1" applyBorder="1"/>
    <xf numFmtId="0" fontId="29" fillId="21" borderId="10" xfId="84" applyFont="1" applyFill="1" applyBorder="1"/>
    <xf numFmtId="0" fontId="29" fillId="20" borderId="0" xfId="84" applyFont="1"/>
    <xf numFmtId="0" fontId="28" fillId="21" borderId="11" xfId="84" applyFont="1" applyFill="1" applyBorder="1"/>
    <xf numFmtId="0" fontId="29" fillId="21" borderId="12" xfId="84" applyFont="1" applyFill="1" applyBorder="1"/>
    <xf numFmtId="0" fontId="26" fillId="21" borderId="13" xfId="96" applyFont="1" applyFill="1" applyBorder="1" applyAlignment="1">
      <alignment horizontal="left" indent="1"/>
    </xf>
    <xf numFmtId="0" fontId="5" fillId="21" borderId="14" xfId="96" applyFont="1" applyFill="1" applyBorder="1" applyAlignment="1"/>
    <xf numFmtId="0" fontId="5" fillId="21" borderId="14" xfId="96" applyFont="1" applyFill="1" applyBorder="1"/>
    <xf numFmtId="0" fontId="5" fillId="21" borderId="15" xfId="96" applyFont="1" applyFill="1" applyBorder="1"/>
    <xf numFmtId="0" fontId="25" fillId="21" borderId="16" xfId="96" applyFont="1" applyFill="1" applyBorder="1" applyAlignment="1">
      <alignment horizontal="left" indent="1"/>
    </xf>
    <xf numFmtId="0" fontId="30" fillId="21" borderId="0" xfId="96" applyFont="1" applyFill="1" applyBorder="1" applyAlignment="1">
      <alignment horizontal="right" indent="1"/>
    </xf>
    <xf numFmtId="0" fontId="30" fillId="21" borderId="17" xfId="96" applyFont="1" applyFill="1" applyBorder="1" applyAlignment="1" applyProtection="1">
      <protection locked="0"/>
    </xf>
    <xf numFmtId="0" fontId="30" fillId="21" borderId="0" xfId="96" applyFont="1" applyFill="1" applyBorder="1"/>
    <xf numFmtId="0" fontId="5" fillId="19" borderId="18" xfId="96" applyFont="1" applyFill="1" applyBorder="1" applyAlignment="1" applyProtection="1">
      <alignment horizontal="left"/>
      <protection locked="0"/>
    </xf>
    <xf numFmtId="0" fontId="5" fillId="21" borderId="0" xfId="96" applyFont="1" applyFill="1" applyBorder="1"/>
    <xf numFmtId="0" fontId="5" fillId="21" borderId="17" xfId="96" applyFont="1" applyFill="1" applyBorder="1" applyProtection="1">
      <protection locked="0"/>
    </xf>
    <xf numFmtId="0" fontId="5" fillId="21" borderId="17" xfId="96" applyFont="1" applyFill="1" applyBorder="1"/>
    <xf numFmtId="0" fontId="5" fillId="21" borderId="17" xfId="96" applyFont="1" applyFill="1" applyBorder="1" applyAlignment="1" applyProtection="1">
      <protection locked="0"/>
    </xf>
    <xf numFmtId="0" fontId="26" fillId="21" borderId="16" xfId="96" applyFont="1" applyFill="1" applyBorder="1" applyAlignment="1">
      <alignment horizontal="left" indent="1"/>
    </xf>
    <xf numFmtId="0" fontId="5" fillId="21" borderId="19" xfId="96" applyFont="1" applyFill="1" applyBorder="1"/>
    <xf numFmtId="0" fontId="5" fillId="21" borderId="20" xfId="96" applyFont="1" applyFill="1" applyBorder="1"/>
    <xf numFmtId="0" fontId="22" fillId="20" borderId="0" xfId="85" applyFont="1"/>
    <xf numFmtId="0" fontId="1" fillId="20" borderId="0" xfId="85"/>
    <xf numFmtId="0" fontId="22" fillId="20" borderId="0" xfId="85" applyFont="1" applyAlignment="1">
      <alignment horizontal="left"/>
    </xf>
    <xf numFmtId="0" fontId="29" fillId="20" borderId="0" xfId="85" applyFont="1"/>
    <xf numFmtId="0" fontId="24" fillId="20" borderId="0" xfId="85" applyFont="1"/>
    <xf numFmtId="0" fontId="5" fillId="20" borderId="0" xfId="85" applyFont="1"/>
    <xf numFmtId="0" fontId="5" fillId="0" borderId="0" xfId="85" applyFont="1" applyFill="1" applyBorder="1"/>
    <xf numFmtId="0" fontId="5" fillId="20" borderId="21" xfId="85" applyFont="1" applyFill="1" applyBorder="1" applyAlignment="1">
      <alignment horizontal="right" vertical="center" wrapText="1"/>
    </xf>
    <xf numFmtId="0" fontId="5" fillId="20" borderId="0" xfId="85" applyFont="1" applyFill="1" applyBorder="1" applyAlignment="1">
      <alignment horizontal="right" vertical="center" wrapText="1"/>
    </xf>
    <xf numFmtId="0" fontId="26" fillId="0" borderId="22" xfId="85" applyFont="1" applyFill="1" applyBorder="1" applyAlignment="1">
      <alignment horizontal="right" vertical="center" wrapText="1"/>
    </xf>
    <xf numFmtId="0" fontId="5" fillId="20" borderId="22" xfId="85" applyFont="1" applyFill="1" applyBorder="1" applyAlignment="1">
      <alignment horizontal="right" vertical="center" wrapText="1"/>
    </xf>
    <xf numFmtId="0" fontId="1" fillId="20" borderId="0" xfId="96"/>
    <xf numFmtId="0" fontId="35" fillId="21" borderId="10" xfId="85" applyFont="1" applyFill="1" applyBorder="1" applyAlignment="1">
      <alignment horizontal="center" vertical="center" wrapText="1"/>
    </xf>
    <xf numFmtId="0" fontId="5" fillId="19" borderId="10" xfId="85" applyFont="1" applyFill="1" applyBorder="1" applyAlignment="1">
      <alignment horizontal="right" vertical="center" wrapText="1"/>
    </xf>
    <xf numFmtId="0" fontId="33" fillId="20" borderId="23" xfId="85" applyFont="1" applyFill="1" applyBorder="1" applyAlignment="1">
      <alignment horizontal="right" vertical="center" wrapText="1"/>
    </xf>
    <xf numFmtId="0" fontId="31" fillId="20" borderId="23" xfId="85" applyNumberFormat="1" applyFont="1" applyFill="1" applyBorder="1" applyAlignment="1">
      <alignment horizontal="center" vertical="center" wrapText="1"/>
    </xf>
    <xf numFmtId="0" fontId="37" fillId="20" borderId="0" xfId="85" applyNumberFormat="1" applyFont="1" applyFill="1" applyBorder="1" applyAlignment="1">
      <alignment horizontal="center" vertical="center" wrapText="1"/>
    </xf>
    <xf numFmtId="0" fontId="31" fillId="20" borderId="0" xfId="85" applyNumberFormat="1" applyFont="1" applyFill="1" applyBorder="1" applyAlignment="1">
      <alignment horizontal="center" vertical="center" wrapText="1"/>
    </xf>
    <xf numFmtId="0" fontId="23" fillId="20" borderId="0" xfId="85" applyFont="1"/>
    <xf numFmtId="0" fontId="23" fillId="20" borderId="0" xfId="85" applyFont="1" applyFill="1"/>
    <xf numFmtId="0" fontId="5" fillId="20" borderId="0" xfId="100" applyFont="1" applyFill="1" applyAlignment="1"/>
    <xf numFmtId="0" fontId="25" fillId="21" borderId="10" xfId="85" applyFont="1" applyFill="1" applyBorder="1" applyAlignment="1">
      <alignment horizontal="center" vertical="center" wrapText="1"/>
    </xf>
    <xf numFmtId="0" fontId="5" fillId="20" borderId="0" xfId="85" applyFont="1" applyFill="1"/>
    <xf numFmtId="0" fontId="5" fillId="14" borderId="10" xfId="85" applyFont="1" applyFill="1" applyBorder="1" applyAlignment="1">
      <alignment horizontal="center" vertical="center" wrapText="1"/>
    </xf>
    <xf numFmtId="0" fontId="36" fillId="14" borderId="10" xfId="85" applyNumberFormat="1" applyFont="1" applyFill="1" applyBorder="1" applyAlignment="1">
      <alignment horizontal="center" vertical="center" wrapText="1"/>
    </xf>
    <xf numFmtId="0" fontId="23" fillId="20" borderId="0" xfId="85" applyFont="1" applyFill="1" applyBorder="1" applyAlignment="1">
      <alignment horizontal="center" vertical="center" wrapText="1"/>
    </xf>
    <xf numFmtId="9" fontId="36" fillId="14" borderId="10" xfId="85" applyNumberFormat="1" applyFont="1" applyFill="1" applyBorder="1" applyAlignment="1">
      <alignment horizontal="center" vertical="center" wrapText="1"/>
    </xf>
    <xf numFmtId="0" fontId="5" fillId="20" borderId="21" xfId="85" applyFont="1" applyFill="1" applyBorder="1" applyAlignment="1">
      <alignment horizontal="center" vertical="center" wrapText="1"/>
    </xf>
    <xf numFmtId="0" fontId="24" fillId="20" borderId="0" xfId="85" applyFont="1" applyFill="1" applyBorder="1" applyAlignment="1">
      <alignment horizontal="center" vertical="center" wrapText="1"/>
    </xf>
    <xf numFmtId="0" fontId="24" fillId="20" borderId="0" xfId="96" applyFont="1"/>
    <xf numFmtId="0" fontId="22" fillId="20" borderId="0" xfId="96" applyFont="1"/>
    <xf numFmtId="0" fontId="22" fillId="20" borderId="0" xfId="96" applyFont="1" applyAlignment="1">
      <alignment horizontal="left"/>
    </xf>
    <xf numFmtId="0" fontId="29" fillId="20" borderId="0" xfId="96" applyFont="1"/>
    <xf numFmtId="0" fontId="1" fillId="20" borderId="0" xfId="96" applyAlignment="1">
      <alignment wrapText="1"/>
    </xf>
    <xf numFmtId="0" fontId="35" fillId="21" borderId="10" xfId="96" applyFont="1" applyFill="1" applyBorder="1" applyAlignment="1">
      <alignment horizontal="center" vertical="center" wrapText="1"/>
    </xf>
    <xf numFmtId="0" fontId="35" fillId="21" borderId="24" xfId="85" applyFont="1" applyFill="1" applyBorder="1" applyAlignment="1">
      <alignment horizontal="center" vertical="center" wrapText="1"/>
    </xf>
    <xf numFmtId="0" fontId="1" fillId="20" borderId="0" xfId="96" applyFill="1"/>
    <xf numFmtId="0" fontId="22" fillId="22" borderId="0" xfId="96" applyFont="1" applyFill="1" applyAlignment="1">
      <alignment horizontal="left"/>
    </xf>
    <xf numFmtId="0" fontId="24" fillId="20" borderId="0" xfId="85" applyFont="1" applyFill="1"/>
    <xf numFmtId="0" fontId="1" fillId="20" borderId="0" xfId="92" applyFill="1"/>
    <xf numFmtId="0" fontId="1" fillId="20" borderId="0" xfId="92" applyFill="1" applyAlignment="1"/>
    <xf numFmtId="0" fontId="22" fillId="20" borderId="0" xfId="90" applyFont="1"/>
    <xf numFmtId="0" fontId="1" fillId="20" borderId="0" xfId="82"/>
    <xf numFmtId="0" fontId="22" fillId="20" borderId="0" xfId="82" applyFont="1" applyFill="1"/>
    <xf numFmtId="0" fontId="29" fillId="20" borderId="0" xfId="82" applyFont="1"/>
    <xf numFmtId="0" fontId="23" fillId="20" borderId="0" xfId="92" applyFont="1" applyFill="1" applyAlignment="1"/>
    <xf numFmtId="0" fontId="24" fillId="20" borderId="0" xfId="92" applyFont="1" applyFill="1"/>
    <xf numFmtId="0" fontId="35" fillId="21" borderId="10" xfId="82" applyFont="1" applyFill="1" applyBorder="1" applyAlignment="1">
      <alignment horizontal="center" vertical="center" wrapText="1"/>
    </xf>
    <xf numFmtId="0" fontId="5" fillId="19" borderId="24" xfId="82" applyFont="1" applyFill="1" applyBorder="1" applyAlignment="1">
      <alignment horizontal="center" vertical="center" wrapText="1"/>
    </xf>
    <xf numFmtId="0" fontId="5" fillId="19" borderId="18" xfId="82" applyFont="1" applyFill="1" applyBorder="1" applyAlignment="1">
      <alignment horizontal="center" wrapText="1"/>
    </xf>
    <xf numFmtId="0" fontId="40" fillId="20" borderId="0" xfId="80" applyFont="1"/>
    <xf numFmtId="0" fontId="40" fillId="20" borderId="0" xfId="80" applyFont="1" applyFill="1" applyBorder="1"/>
    <xf numFmtId="0" fontId="40" fillId="20" borderId="0" xfId="80" applyFont="1" applyFill="1"/>
    <xf numFmtId="0" fontId="42" fillId="20" borderId="0" xfId="80" applyFont="1" applyFill="1" applyBorder="1" applyAlignment="1">
      <alignment vertical="center"/>
    </xf>
    <xf numFmtId="0" fontId="43" fillId="20" borderId="0" xfId="80" applyFont="1" applyFill="1" applyBorder="1" applyAlignment="1">
      <alignment vertical="center"/>
    </xf>
    <xf numFmtId="0" fontId="40" fillId="19" borderId="0" xfId="80" applyFont="1" applyFill="1" applyBorder="1"/>
    <xf numFmtId="0" fontId="44" fillId="19" borderId="0" xfId="53" applyFont="1" applyFill="1" applyBorder="1" applyAlignment="1" applyProtection="1"/>
    <xf numFmtId="0" fontId="40" fillId="20" borderId="0" xfId="80" applyFont="1" applyFill="1" applyBorder="1" applyAlignment="1">
      <alignment vertical="center"/>
    </xf>
    <xf numFmtId="0" fontId="40" fillId="20" borderId="0" xfId="80" applyFont="1" applyAlignment="1">
      <alignment vertical="center"/>
    </xf>
    <xf numFmtId="0" fontId="24" fillId="20" borderId="0" xfId="80" applyFont="1" applyFill="1" applyBorder="1" applyAlignment="1">
      <alignment vertical="center"/>
    </xf>
    <xf numFmtId="0" fontId="26" fillId="21" borderId="0" xfId="96" applyFont="1" applyFill="1" applyBorder="1" applyAlignment="1">
      <alignment horizontal="left" indent="1"/>
    </xf>
    <xf numFmtId="0" fontId="5" fillId="21" borderId="0" xfId="96" applyFont="1" applyFill="1" applyBorder="1" applyAlignment="1"/>
    <xf numFmtId="0" fontId="25" fillId="21" borderId="25" xfId="96" applyFont="1" applyFill="1" applyBorder="1" applyAlignment="1">
      <alignment horizontal="left" indent="1"/>
    </xf>
    <xf numFmtId="0" fontId="32" fillId="0" borderId="0" xfId="85" applyFont="1" applyFill="1" applyBorder="1" applyAlignment="1">
      <alignment horizontal="right" vertical="center" wrapText="1"/>
    </xf>
    <xf numFmtId="0" fontId="1" fillId="0" borderId="0" xfId="85" applyFill="1" applyBorder="1"/>
    <xf numFmtId="0" fontId="33" fillId="0" borderId="0" xfId="99" applyFont="1" applyFill="1" applyBorder="1"/>
    <xf numFmtId="0" fontId="1" fillId="0" borderId="0" xfId="96" applyFill="1"/>
    <xf numFmtId="0" fontId="5" fillId="0" borderId="0" xfId="96" applyFont="1" applyFill="1"/>
    <xf numFmtId="0" fontId="30" fillId="21" borderId="10" xfId="85" applyFont="1" applyFill="1" applyBorder="1" applyAlignment="1">
      <alignment horizontal="left" vertical="top" wrapText="1"/>
    </xf>
    <xf numFmtId="0" fontId="22" fillId="20" borderId="0" xfId="85" applyFont="1" applyAlignment="1">
      <alignment horizontal="left" vertical="top"/>
    </xf>
    <xf numFmtId="0" fontId="34" fillId="20" borderId="0" xfId="85" applyFont="1" applyAlignment="1">
      <alignment horizontal="left" vertical="top"/>
    </xf>
    <xf numFmtId="0" fontId="24" fillId="20" borderId="0" xfId="85" applyFont="1" applyAlignment="1">
      <alignment horizontal="left" vertical="top"/>
    </xf>
    <xf numFmtId="0" fontId="35" fillId="21" borderId="10" xfId="85" applyFont="1" applyFill="1" applyBorder="1" applyAlignment="1">
      <alignment horizontal="center" vertical="top" wrapText="1"/>
    </xf>
    <xf numFmtId="0" fontId="31" fillId="20" borderId="0" xfId="85" applyFont="1" applyFill="1" applyBorder="1" applyAlignment="1">
      <alignment horizontal="left" vertical="top" wrapText="1"/>
    </xf>
    <xf numFmtId="0" fontId="24" fillId="20" borderId="0" xfId="85" applyFont="1" applyFill="1" applyBorder="1" applyAlignment="1">
      <alignment horizontal="left" vertical="top"/>
    </xf>
    <xf numFmtId="0" fontId="30" fillId="20" borderId="21" xfId="85" applyFont="1" applyFill="1" applyBorder="1" applyAlignment="1">
      <alignment horizontal="left" vertical="top" wrapText="1"/>
    </xf>
    <xf numFmtId="0" fontId="33" fillId="0" borderId="0" xfId="99" applyFont="1" applyFill="1" applyBorder="1" applyAlignment="1">
      <alignment horizontal="left" vertical="top"/>
    </xf>
    <xf numFmtId="0" fontId="1" fillId="20" borderId="0" xfId="85" applyAlignment="1">
      <alignment horizontal="left" vertical="top"/>
    </xf>
    <xf numFmtId="0" fontId="35" fillId="21" borderId="26" xfId="85" applyFont="1" applyFill="1" applyBorder="1" applyAlignment="1">
      <alignment vertical="center" wrapText="1"/>
    </xf>
    <xf numFmtId="0" fontId="29" fillId="20" borderId="0" xfId="85" applyFont="1" applyAlignment="1">
      <alignment horizontal="left" vertical="top"/>
    </xf>
    <xf numFmtId="14" fontId="39" fillId="20" borderId="0" xfId="96" applyNumberFormat="1" applyFont="1"/>
    <xf numFmtId="0" fontId="22" fillId="20" borderId="0" xfId="85" applyFont="1" applyFill="1" applyAlignment="1">
      <alignment horizontal="left"/>
    </xf>
    <xf numFmtId="0" fontId="29" fillId="20" borderId="0" xfId="96" applyFont="1" applyFill="1" applyAlignment="1">
      <alignment horizontal="left"/>
    </xf>
    <xf numFmtId="0" fontId="1" fillId="20" borderId="0" xfId="96" applyFill="1" applyAlignment="1">
      <alignment horizontal="left"/>
    </xf>
    <xf numFmtId="0" fontId="24" fillId="20" borderId="0" xfId="85" applyFont="1" applyFill="1" applyAlignment="1">
      <alignment horizontal="left"/>
    </xf>
    <xf numFmtId="0" fontId="1" fillId="20" borderId="0" xfId="92" applyFill="1" applyAlignment="1">
      <alignment horizontal="left"/>
    </xf>
    <xf numFmtId="0" fontId="35" fillId="21" borderId="10" xfId="85" applyFont="1" applyFill="1" applyBorder="1" applyAlignment="1">
      <alignment horizontal="left" vertical="center" wrapText="1"/>
    </xf>
    <xf numFmtId="0" fontId="1" fillId="20" borderId="0" xfId="96" applyAlignment="1">
      <alignment horizontal="left"/>
    </xf>
    <xf numFmtId="14" fontId="46" fillId="20" borderId="0" xfId="96" applyNumberFormat="1" applyFont="1"/>
    <xf numFmtId="0" fontId="23" fillId="14" borderId="11" xfId="85" applyFont="1" applyFill="1" applyBorder="1" applyAlignment="1"/>
    <xf numFmtId="0" fontId="0" fillId="14" borderId="24" xfId="0" applyFill="1" applyBorder="1" applyAlignment="1"/>
    <xf numFmtId="0" fontId="35" fillId="0" borderId="0" xfId="85" applyFont="1" applyFill="1" applyBorder="1" applyAlignment="1">
      <alignment horizontal="left" vertical="center" wrapText="1"/>
    </xf>
    <xf numFmtId="0" fontId="35" fillId="21" borderId="27" xfId="85" applyFont="1" applyFill="1" applyBorder="1" applyAlignment="1">
      <alignment horizontal="left" vertical="center" wrapText="1"/>
    </xf>
    <xf numFmtId="4" fontId="35" fillId="21" borderId="10" xfId="85" applyNumberFormat="1" applyFont="1" applyFill="1" applyBorder="1" applyAlignment="1">
      <alignment horizontal="center" vertical="center" wrapText="1"/>
    </xf>
    <xf numFmtId="0" fontId="22" fillId="20" borderId="0" xfId="86" applyFont="1"/>
    <xf numFmtId="0" fontId="5" fillId="20" borderId="0" xfId="86"/>
    <xf numFmtId="0" fontId="30" fillId="20" borderId="0" xfId="86" applyFont="1"/>
    <xf numFmtId="0" fontId="47" fillId="20" borderId="0" xfId="86" applyFont="1"/>
    <xf numFmtId="0" fontId="22" fillId="20" borderId="0" xfId="86" applyFont="1" applyAlignment="1">
      <alignment horizontal="left"/>
    </xf>
    <xf numFmtId="0" fontId="29" fillId="20" borderId="0" xfId="86" applyFont="1"/>
    <xf numFmtId="0" fontId="5" fillId="20" borderId="0" xfId="97"/>
    <xf numFmtId="0" fontId="24" fillId="20" borderId="0" xfId="97" applyFont="1"/>
    <xf numFmtId="0" fontId="25" fillId="0" borderId="0" xfId="97" applyFont="1" applyFill="1" applyBorder="1" applyAlignment="1" applyProtection="1">
      <alignment vertical="center"/>
    </xf>
    <xf numFmtId="0" fontId="5" fillId="0" borderId="0" xfId="97" applyFill="1" applyBorder="1"/>
    <xf numFmtId="0" fontId="35" fillId="23" borderId="10" xfId="97" applyFont="1" applyFill="1" applyBorder="1" applyAlignment="1"/>
    <xf numFmtId="0" fontId="35" fillId="23" borderId="11" xfId="97" applyFont="1" applyFill="1" applyBorder="1" applyAlignment="1"/>
    <xf numFmtId="0" fontId="35" fillId="23" borderId="12" xfId="97" applyFont="1" applyFill="1" applyBorder="1" applyAlignment="1"/>
    <xf numFmtId="0" fontId="35" fillId="23" borderId="24" xfId="97" applyFont="1" applyFill="1" applyBorder="1" applyAlignment="1"/>
    <xf numFmtId="0" fontId="26" fillId="21" borderId="26" xfId="85" applyFont="1" applyFill="1" applyBorder="1" applyAlignment="1">
      <alignment horizontal="right" vertical="center" wrapText="1"/>
    </xf>
    <xf numFmtId="0" fontId="48" fillId="20" borderId="0" xfId="85" applyFont="1"/>
    <xf numFmtId="0" fontId="60" fillId="20" borderId="0" xfId="86" applyFont="1" applyFill="1" applyBorder="1" applyAlignment="1"/>
    <xf numFmtId="0" fontId="60" fillId="20" borderId="0" xfId="82" applyFont="1"/>
    <xf numFmtId="0" fontId="35" fillId="21" borderId="10" xfId="86" applyFont="1" applyFill="1" applyBorder="1" applyAlignment="1">
      <alignment horizontal="center" vertical="center" wrapText="1"/>
    </xf>
    <xf numFmtId="0" fontId="5" fillId="19" borderId="18" xfId="86" applyFont="1" applyFill="1" applyBorder="1" applyAlignment="1">
      <alignment horizontal="right" vertical="center" wrapText="1"/>
    </xf>
    <xf numFmtId="0" fontId="5" fillId="14" borderId="10" xfId="86" applyFill="1" applyBorder="1"/>
    <xf numFmtId="0" fontId="22" fillId="20" borderId="0" xfId="98" applyFont="1"/>
    <xf numFmtId="0" fontId="49" fillId="20" borderId="0" xfId="98"/>
    <xf numFmtId="0" fontId="22" fillId="20" borderId="0" xfId="89" applyFont="1" applyFill="1"/>
    <xf numFmtId="0" fontId="22" fillId="20" borderId="0" xfId="98" applyFont="1" applyAlignment="1">
      <alignment horizontal="left"/>
    </xf>
    <xf numFmtId="0" fontId="24" fillId="20" borderId="0" xfId="98" applyFont="1"/>
    <xf numFmtId="0" fontId="30" fillId="21" borderId="10" xfId="98" applyFont="1" applyFill="1" applyBorder="1" applyAlignment="1">
      <alignment horizontal="center"/>
    </xf>
    <xf numFmtId="0" fontId="49" fillId="21" borderId="10" xfId="98" applyFill="1" applyBorder="1"/>
    <xf numFmtId="0" fontId="49" fillId="20" borderId="0" xfId="98" applyAlignment="1"/>
    <xf numFmtId="0" fontId="49" fillId="20" borderId="0" xfId="94"/>
    <xf numFmtId="0" fontId="22" fillId="20" borderId="0" xfId="94" applyFont="1"/>
    <xf numFmtId="0" fontId="22" fillId="20" borderId="0" xfId="86" applyFont="1" applyFill="1"/>
    <xf numFmtId="0" fontId="5" fillId="20" borderId="0" xfId="93" applyFill="1" applyAlignment="1"/>
    <xf numFmtId="0" fontId="50" fillId="20" borderId="0" xfId="93" applyFont="1" applyFill="1" applyBorder="1" applyAlignment="1">
      <alignment horizontal="left" vertical="center"/>
    </xf>
    <xf numFmtId="0" fontId="5" fillId="20" borderId="0" xfId="93" applyFont="1" applyFill="1" applyAlignment="1"/>
    <xf numFmtId="0" fontId="5" fillId="20" borderId="0" xfId="97" applyFont="1"/>
    <xf numFmtId="0" fontId="5" fillId="20" borderId="0" xfId="86" applyFill="1"/>
    <xf numFmtId="0" fontId="24" fillId="20" borderId="0" xfId="86" applyFont="1"/>
    <xf numFmtId="0" fontId="35" fillId="21" borderId="10" xfId="86" applyFont="1" applyFill="1" applyBorder="1" applyAlignment="1">
      <alignment horizontal="center"/>
    </xf>
    <xf numFmtId="0" fontId="5" fillId="20" borderId="0" xfId="86" applyFill="1" applyBorder="1" applyAlignment="1">
      <alignment horizontal="left" vertical="top" wrapText="1"/>
    </xf>
    <xf numFmtId="0" fontId="26" fillId="20" borderId="0" xfId="86" applyFont="1" applyFill="1" applyBorder="1" applyAlignment="1">
      <alignment horizontal="right" vertical="center" wrapText="1"/>
    </xf>
    <xf numFmtId="0" fontId="5" fillId="20" borderId="0" xfId="86" applyFont="1" applyFill="1" applyBorder="1" applyAlignment="1">
      <alignment horizontal="right" vertical="center" wrapText="1"/>
    </xf>
    <xf numFmtId="0" fontId="22" fillId="20" borderId="0" xfId="83" applyFont="1" applyFill="1" applyAlignment="1">
      <alignment horizontal="left"/>
    </xf>
    <xf numFmtId="0" fontId="22" fillId="20" borderId="0" xfId="83" applyFont="1" applyFill="1"/>
    <xf numFmtId="0" fontId="22" fillId="20" borderId="0" xfId="95" applyFont="1"/>
    <xf numFmtId="0" fontId="49" fillId="20" borderId="0" xfId="94" applyAlignment="1">
      <alignment wrapText="1"/>
    </xf>
    <xf numFmtId="0" fontId="33" fillId="20" borderId="0" xfId="94" applyFont="1"/>
    <xf numFmtId="0" fontId="24" fillId="20" borderId="0" xfId="94" applyFont="1"/>
    <xf numFmtId="0" fontId="23" fillId="20" borderId="0" xfId="94" applyFont="1"/>
    <xf numFmtId="0" fontId="35" fillId="21" borderId="10" xfId="91" applyFont="1" applyFill="1" applyBorder="1" applyAlignment="1">
      <alignment horizontal="center"/>
    </xf>
    <xf numFmtId="0" fontId="49" fillId="20" borderId="0" xfId="94" applyFill="1"/>
    <xf numFmtId="0" fontId="25" fillId="21" borderId="19" xfId="96" applyFont="1" applyFill="1" applyBorder="1" applyAlignment="1">
      <alignment horizontal="left" indent="1"/>
    </xf>
    <xf numFmtId="0" fontId="5" fillId="19" borderId="10" xfId="97" applyFill="1" applyBorder="1"/>
    <xf numFmtId="0" fontId="30" fillId="21" borderId="11" xfId="86" applyFont="1" applyFill="1" applyBorder="1" applyAlignment="1"/>
    <xf numFmtId="0" fontId="35" fillId="21" borderId="11" xfId="86" applyFont="1" applyFill="1" applyBorder="1" applyAlignment="1">
      <alignment horizontal="center"/>
    </xf>
    <xf numFmtId="0" fontId="23" fillId="24" borderId="34" xfId="80" applyFont="1" applyFill="1" applyBorder="1" applyAlignment="1">
      <alignment vertical="center"/>
    </xf>
    <xf numFmtId="0" fontId="58" fillId="24" borderId="0" xfId="53" applyFont="1" applyFill="1" applyBorder="1" applyAlignment="1" applyProtection="1">
      <alignment vertical="center"/>
    </xf>
    <xf numFmtId="0" fontId="59" fillId="24" borderId="0" xfId="80" applyFont="1" applyFill="1" applyBorder="1" applyAlignment="1">
      <alignment vertical="center"/>
    </xf>
    <xf numFmtId="0" fontId="58" fillId="24" borderId="0" xfId="80" applyFont="1" applyFill="1" applyBorder="1" applyAlignment="1">
      <alignment vertical="center"/>
    </xf>
    <xf numFmtId="0" fontId="58" fillId="24" borderId="0" xfId="53" applyFont="1" applyFill="1" applyBorder="1" applyAlignment="1" applyProtection="1">
      <alignment horizontal="left" vertical="center" indent="1"/>
    </xf>
    <xf numFmtId="0" fontId="58" fillId="24" borderId="0" xfId="53" applyFont="1" applyFill="1" applyBorder="1" applyAlignment="1" applyProtection="1">
      <alignment horizontal="left" indent="1" readingOrder="1"/>
    </xf>
    <xf numFmtId="0" fontId="58" fillId="24" borderId="0" xfId="53" applyFont="1" applyFill="1" applyBorder="1" applyAlignment="1" applyProtection="1">
      <alignment horizontal="left" indent="1"/>
    </xf>
    <xf numFmtId="0" fontId="58" fillId="24" borderId="0" xfId="53" applyFont="1" applyFill="1" applyBorder="1" applyAlignment="1" applyProtection="1"/>
    <xf numFmtId="0" fontId="5" fillId="25" borderId="10" xfId="89" applyFont="1" applyFill="1" applyBorder="1" applyAlignment="1">
      <alignment horizontal="center" wrapText="1"/>
    </xf>
    <xf numFmtId="0" fontId="5" fillId="25" borderId="18" xfId="89" applyFont="1" applyFill="1" applyBorder="1" applyAlignment="1">
      <alignment horizontal="center" wrapText="1"/>
    </xf>
    <xf numFmtId="14" fontId="5" fillId="19" borderId="10" xfId="86" applyNumberFormat="1" applyFont="1" applyFill="1" applyBorder="1" applyAlignment="1">
      <alignment horizontal="right" vertical="center" wrapText="1"/>
    </xf>
    <xf numFmtId="0" fontId="24" fillId="20" borderId="0" xfId="87" applyFont="1"/>
    <xf numFmtId="0" fontId="5" fillId="20" borderId="0" xfId="87" applyFont="1"/>
    <xf numFmtId="0" fontId="31" fillId="21" borderId="10" xfId="87" applyFont="1" applyFill="1" applyBorder="1" applyAlignment="1">
      <alignment horizontal="right" vertical="center" wrapText="1"/>
    </xf>
    <xf numFmtId="0" fontId="35" fillId="21" borderId="10" xfId="88" applyFont="1" applyFill="1" applyBorder="1" applyAlignment="1">
      <alignment horizontal="center" vertical="center" wrapText="1"/>
    </xf>
    <xf numFmtId="0" fontId="35" fillId="21" borderId="24" xfId="88" applyFont="1" applyFill="1" applyBorder="1" applyAlignment="1">
      <alignment horizontal="center" vertical="center" wrapText="1"/>
    </xf>
    <xf numFmtId="0" fontId="62" fillId="21" borderId="10" xfId="87" applyFont="1" applyFill="1" applyBorder="1" applyAlignment="1">
      <alignment horizontal="right"/>
    </xf>
    <xf numFmtId="3" fontId="5" fillId="14" borderId="10" xfId="87" applyNumberFormat="1" applyFont="1" applyFill="1" applyBorder="1"/>
    <xf numFmtId="14" fontId="5" fillId="19" borderId="24" xfId="82" applyNumberFormat="1" applyFont="1" applyFill="1" applyBorder="1" applyAlignment="1">
      <alignment horizontal="center" vertical="center" wrapText="1"/>
    </xf>
    <xf numFmtId="0" fontId="35" fillId="21" borderId="24" xfId="82" applyFont="1" applyFill="1" applyBorder="1" applyAlignment="1">
      <alignment horizontal="center" vertical="center" wrapText="1"/>
    </xf>
    <xf numFmtId="170" fontId="36" fillId="22" borderId="0" xfId="85" applyNumberFormat="1" applyFont="1" applyFill="1" applyBorder="1" applyAlignment="1">
      <alignment horizontal="center" vertical="center" wrapText="1"/>
    </xf>
    <xf numFmtId="170" fontId="36" fillId="20" borderId="0" xfId="85" applyNumberFormat="1" applyFont="1" applyFill="1" applyBorder="1" applyAlignment="1">
      <alignment horizontal="center" vertical="center" wrapText="1"/>
    </xf>
    <xf numFmtId="0" fontId="5" fillId="20" borderId="0" xfId="85" applyFont="1" applyFill="1" applyBorder="1" applyAlignment="1">
      <alignment horizontal="center" vertical="center" wrapText="1"/>
    </xf>
    <xf numFmtId="3" fontId="5" fillId="19" borderId="10" xfId="87" applyNumberFormat="1" applyFont="1" applyFill="1" applyBorder="1" applyAlignment="1">
      <alignment horizontal="right" vertical="center" wrapText="1"/>
    </xf>
    <xf numFmtId="14" fontId="30" fillId="21" borderId="10" xfId="0" applyNumberFormat="1" applyFont="1" applyFill="1" applyBorder="1" applyAlignment="1">
      <alignment horizontal="left"/>
    </xf>
    <xf numFmtId="170" fontId="36" fillId="26" borderId="10" xfId="86" applyNumberFormat="1" applyFont="1" applyFill="1" applyBorder="1" applyAlignment="1">
      <alignment horizontal="center" vertical="center" wrapText="1"/>
    </xf>
    <xf numFmtId="170" fontId="36" fillId="0" borderId="0" xfId="86" applyNumberFormat="1" applyFont="1" applyFill="1" applyBorder="1" applyAlignment="1">
      <alignment horizontal="center" vertical="center" wrapText="1"/>
    </xf>
    <xf numFmtId="14" fontId="63" fillId="20" borderId="0" xfId="96" applyNumberFormat="1" applyFont="1"/>
    <xf numFmtId="14" fontId="64" fillId="20" borderId="0" xfId="96" applyNumberFormat="1" applyFont="1"/>
    <xf numFmtId="0" fontId="5" fillId="20" borderId="0" xfId="96" applyFont="1"/>
    <xf numFmtId="14" fontId="30" fillId="21" borderId="10" xfId="96" applyNumberFormat="1" applyFont="1" applyFill="1" applyBorder="1" applyAlignment="1">
      <alignment horizontal="left"/>
    </xf>
    <xf numFmtId="170" fontId="5" fillId="26" borderId="10" xfId="85" applyNumberFormat="1" applyFont="1" applyFill="1" applyBorder="1" applyAlignment="1">
      <alignment horizontal="center" vertical="center" wrapText="1"/>
    </xf>
    <xf numFmtId="0" fontId="5" fillId="21" borderId="10" xfId="97" applyFont="1" applyFill="1" applyBorder="1" applyAlignment="1">
      <alignment horizontal="right"/>
    </xf>
    <xf numFmtId="0" fontId="5" fillId="14" borderId="10" xfId="97" applyFont="1" applyFill="1" applyBorder="1" applyAlignment="1">
      <alignment horizontal="right"/>
    </xf>
    <xf numFmtId="0" fontId="5" fillId="19" borderId="18" xfId="89" applyFont="1" applyFill="1" applyBorder="1" applyAlignment="1">
      <alignment horizontal="right" wrapText="1"/>
    </xf>
    <xf numFmtId="0" fontId="5" fillId="25" borderId="18" xfId="89" applyFont="1" applyFill="1" applyBorder="1" applyAlignment="1">
      <alignment horizontal="right" wrapText="1"/>
    </xf>
    <xf numFmtId="0" fontId="5" fillId="19" borderId="10" xfId="89" applyFont="1" applyFill="1" applyBorder="1" applyAlignment="1">
      <alignment horizontal="right" wrapText="1"/>
    </xf>
    <xf numFmtId="0" fontId="5" fillId="19" borderId="18" xfId="86" applyFont="1" applyFill="1" applyBorder="1" applyAlignment="1">
      <alignment horizontal="right" wrapText="1"/>
    </xf>
    <xf numFmtId="0" fontId="5" fillId="19" borderId="10" xfId="86" applyFont="1" applyFill="1" applyBorder="1" applyAlignment="1">
      <alignment horizontal="right"/>
    </xf>
    <xf numFmtId="0" fontId="58" fillId="20" borderId="0" xfId="80" applyFont="1"/>
    <xf numFmtId="0" fontId="40" fillId="19" borderId="35" xfId="80" applyFont="1" applyFill="1" applyBorder="1"/>
    <xf numFmtId="0" fontId="40" fillId="19" borderId="36" xfId="80" applyFont="1" applyFill="1" applyBorder="1"/>
    <xf numFmtId="0" fontId="40" fillId="19" borderId="37" xfId="80" applyFont="1" applyFill="1" applyBorder="1"/>
    <xf numFmtId="0" fontId="40" fillId="19" borderId="38" xfId="80" applyFont="1" applyFill="1" applyBorder="1"/>
    <xf numFmtId="0" fontId="40" fillId="19" borderId="39" xfId="80" applyFont="1" applyFill="1" applyBorder="1"/>
    <xf numFmtId="0" fontId="42" fillId="19" borderId="39" xfId="80" applyFont="1" applyFill="1" applyBorder="1" applyAlignment="1">
      <alignment vertical="center"/>
    </xf>
    <xf numFmtId="0" fontId="42" fillId="20" borderId="0" xfId="80" applyFont="1" applyFill="1" applyBorder="1" applyAlignment="1"/>
    <xf numFmtId="0" fontId="43" fillId="19" borderId="39" xfId="80" applyFont="1" applyFill="1" applyBorder="1" applyAlignment="1">
      <alignment vertical="center"/>
    </xf>
    <xf numFmtId="0" fontId="43" fillId="20" borderId="0" xfId="80" applyFont="1" applyFill="1" applyBorder="1" applyAlignment="1"/>
    <xf numFmtId="0" fontId="40" fillId="19" borderId="39" xfId="80" applyFont="1" applyFill="1" applyBorder="1" applyAlignment="1">
      <alignment vertical="center"/>
    </xf>
    <xf numFmtId="0" fontId="45" fillId="24" borderId="40" xfId="80" applyFont="1" applyFill="1" applyBorder="1" applyAlignment="1">
      <alignment vertical="center"/>
    </xf>
    <xf numFmtId="0" fontId="23" fillId="24" borderId="41" xfId="80" applyFont="1" applyFill="1" applyBorder="1" applyAlignment="1">
      <alignment vertical="center"/>
    </xf>
    <xf numFmtId="0" fontId="5" fillId="20" borderId="0" xfId="80" applyFont="1" applyFill="1" applyBorder="1" applyAlignment="1">
      <alignment vertical="center"/>
    </xf>
    <xf numFmtId="0" fontId="65" fillId="20" borderId="0" xfId="80" applyFont="1" applyFill="1" applyBorder="1" applyAlignment="1">
      <alignment vertical="center"/>
    </xf>
    <xf numFmtId="0" fontId="5" fillId="20" borderId="0" xfId="80" applyFont="1" applyFill="1" applyAlignment="1">
      <alignment vertical="center"/>
    </xf>
    <xf numFmtId="0" fontId="5" fillId="20" borderId="0" xfId="80" applyFont="1" applyAlignment="1">
      <alignment vertical="center"/>
    </xf>
    <xf numFmtId="0" fontId="45" fillId="24" borderId="38" xfId="80" applyFont="1" applyFill="1" applyBorder="1" applyAlignment="1">
      <alignment vertical="center"/>
    </xf>
    <xf numFmtId="0" fontId="59" fillId="24" borderId="0" xfId="53" applyFont="1" applyFill="1" applyBorder="1" applyAlignment="1" applyProtection="1">
      <alignment vertical="center"/>
    </xf>
    <xf numFmtId="0" fontId="23" fillId="24" borderId="39" xfId="80" applyFont="1" applyFill="1" applyBorder="1" applyAlignment="1">
      <alignment vertical="center"/>
    </xf>
    <xf numFmtId="0" fontId="59" fillId="24" borderId="0" xfId="53" applyFont="1" applyFill="1" applyBorder="1" applyAlignment="1" applyProtection="1">
      <alignment horizontal="left" indent="1" readingOrder="1"/>
    </xf>
    <xf numFmtId="0" fontId="45" fillId="24" borderId="42" xfId="80" applyFont="1" applyFill="1" applyBorder="1" applyAlignment="1">
      <alignment vertical="center"/>
    </xf>
    <xf numFmtId="0" fontId="40" fillId="24" borderId="43" xfId="80" applyFont="1" applyFill="1" applyBorder="1" applyAlignment="1">
      <alignment vertical="center"/>
    </xf>
    <xf numFmtId="0" fontId="23" fillId="24" borderId="43" xfId="80" applyFont="1" applyFill="1" applyBorder="1" applyAlignment="1">
      <alignment vertical="center"/>
    </xf>
    <xf numFmtId="0" fontId="23" fillId="24" borderId="44" xfId="80" applyFont="1" applyFill="1" applyBorder="1" applyAlignment="1">
      <alignment vertical="center"/>
    </xf>
    <xf numFmtId="0" fontId="5" fillId="20" borderId="0" xfId="80" applyFont="1" applyFill="1"/>
    <xf numFmtId="167" fontId="5" fillId="19" borderId="10" xfId="85" applyNumberFormat="1" applyFont="1" applyFill="1" applyBorder="1" applyAlignment="1">
      <alignment horizontal="right" vertical="center" wrapText="1"/>
    </xf>
    <xf numFmtId="0" fontId="0" fillId="20" borderId="0" xfId="85" applyFont="1"/>
    <xf numFmtId="170" fontId="5" fillId="19" borderId="10" xfId="85" applyNumberFormat="1" applyFont="1" applyFill="1" applyBorder="1" applyAlignment="1">
      <alignment horizontal="right" vertical="center" wrapText="1"/>
    </xf>
    <xf numFmtId="0" fontId="67" fillId="20" borderId="0" xfId="96" applyFont="1"/>
    <xf numFmtId="0" fontId="5" fillId="19" borderId="18" xfId="86" applyFont="1" applyFill="1" applyBorder="1" applyAlignment="1">
      <alignment horizontal="left" vertical="top" wrapText="1"/>
    </xf>
    <xf numFmtId="168" fontId="5" fillId="19" borderId="10" xfId="86" applyNumberFormat="1" applyFont="1" applyFill="1" applyBorder="1" applyAlignment="1">
      <alignment horizontal="right"/>
    </xf>
    <xf numFmtId="2" fontId="5" fillId="19" borderId="10" xfId="86" applyNumberFormat="1" applyFont="1" applyFill="1" applyBorder="1" applyAlignment="1">
      <alignment horizontal="right"/>
    </xf>
    <xf numFmtId="167" fontId="5" fillId="19" borderId="10" xfId="86" applyNumberFormat="1" applyFont="1" applyFill="1" applyBorder="1" applyAlignment="1">
      <alignment horizontal="right"/>
    </xf>
    <xf numFmtId="169" fontId="5" fillId="19" borderId="10" xfId="86" applyNumberFormat="1" applyFont="1" applyFill="1" applyBorder="1" applyAlignment="1">
      <alignment horizontal="right"/>
    </xf>
    <xf numFmtId="15" fontId="5" fillId="20" borderId="0" xfId="97" applyNumberFormat="1"/>
    <xf numFmtId="16" fontId="5" fillId="20" borderId="0" xfId="97" applyNumberFormat="1"/>
    <xf numFmtId="0" fontId="69" fillId="20" borderId="0" xfId="85" applyFont="1" applyAlignment="1">
      <alignment horizontal="right"/>
    </xf>
    <xf numFmtId="0" fontId="69" fillId="20" borderId="0" xfId="85" applyFont="1"/>
    <xf numFmtId="3" fontId="5" fillId="19" borderId="10" xfId="85" applyNumberFormat="1" applyFont="1" applyFill="1" applyBorder="1" applyAlignment="1">
      <alignment horizontal="right" vertical="center" wrapText="1"/>
    </xf>
    <xf numFmtId="3" fontId="5" fillId="19" borderId="11" xfId="85" applyNumberFormat="1" applyFont="1" applyFill="1" applyBorder="1" applyAlignment="1">
      <alignment horizontal="right" vertical="center" wrapText="1"/>
    </xf>
    <xf numFmtId="9" fontId="36" fillId="14" borderId="11" xfId="104" applyFont="1" applyFill="1" applyBorder="1" applyAlignment="1">
      <alignment horizontal="center" vertical="center" wrapText="1"/>
    </xf>
    <xf numFmtId="1" fontId="5" fillId="19" borderId="10" xfId="85" applyNumberFormat="1" applyFont="1" applyFill="1" applyBorder="1" applyAlignment="1">
      <alignment horizontal="right" vertical="center" wrapText="1"/>
    </xf>
    <xf numFmtId="3" fontId="5" fillId="19" borderId="18" xfId="89" applyNumberFormat="1" applyFont="1" applyFill="1" applyBorder="1" applyAlignment="1">
      <alignment horizontal="right" wrapText="1"/>
    </xf>
    <xf numFmtId="3" fontId="5" fillId="19" borderId="10" xfId="94" applyNumberFormat="1" applyFont="1" applyFill="1" applyBorder="1" applyAlignment="1"/>
    <xf numFmtId="0" fontId="1" fillId="0" borderId="0" xfId="206"/>
    <xf numFmtId="0" fontId="22" fillId="20" borderId="0" xfId="207" applyFont="1"/>
    <xf numFmtId="0" fontId="22" fillId="0" borderId="0" xfId="206" applyFont="1" applyAlignment="1">
      <alignment horizontal="left" vertical="center"/>
    </xf>
    <xf numFmtId="0" fontId="1" fillId="0" borderId="0" xfId="206" applyAlignment="1">
      <alignment horizontal="right"/>
    </xf>
    <xf numFmtId="0" fontId="22" fillId="20" borderId="0" xfId="208" applyFont="1" applyAlignment="1">
      <alignment horizontal="left"/>
    </xf>
    <xf numFmtId="0" fontId="29" fillId="20" borderId="0" xfId="207" applyFont="1"/>
    <xf numFmtId="0" fontId="1" fillId="0" borderId="0" xfId="206" applyBorder="1" applyAlignment="1">
      <alignment horizontal="right"/>
    </xf>
    <xf numFmtId="0" fontId="1" fillId="0" borderId="0" xfId="206" applyBorder="1"/>
    <xf numFmtId="0" fontId="23" fillId="14" borderId="28" xfId="206" applyFont="1" applyFill="1" applyBorder="1" applyAlignment="1">
      <alignment vertical="center"/>
    </xf>
    <xf numFmtId="0" fontId="23" fillId="14" borderId="21" xfId="206" applyFont="1" applyFill="1" applyBorder="1" applyAlignment="1">
      <alignment vertical="center"/>
    </xf>
    <xf numFmtId="0" fontId="23" fillId="14" borderId="29" xfId="206" applyFont="1" applyFill="1" applyBorder="1" applyAlignment="1">
      <alignment vertical="center"/>
    </xf>
    <xf numFmtId="0" fontId="1" fillId="25" borderId="23" xfId="206" applyFont="1" applyFill="1" applyBorder="1" applyAlignment="1">
      <alignment vertical="center"/>
    </xf>
    <xf numFmtId="0" fontId="1" fillId="14" borderId="0" xfId="206" applyFont="1" applyFill="1" applyBorder="1" applyAlignment="1">
      <alignment vertical="center"/>
    </xf>
    <xf numFmtId="0" fontId="1" fillId="14" borderId="30" xfId="206" applyFont="1" applyFill="1" applyBorder="1" applyAlignment="1">
      <alignment vertical="center"/>
    </xf>
    <xf numFmtId="0" fontId="1" fillId="14" borderId="27" xfId="206" applyFont="1" applyFill="1" applyBorder="1" applyAlignment="1">
      <alignment vertical="center"/>
    </xf>
    <xf numFmtId="0" fontId="1" fillId="14" borderId="22" xfId="206" applyFont="1" applyFill="1" applyBorder="1" applyAlignment="1">
      <alignment vertical="center"/>
    </xf>
    <xf numFmtId="0" fontId="1" fillId="14" borderId="31" xfId="206" applyFont="1" applyFill="1" applyBorder="1" applyAlignment="1">
      <alignment vertical="center"/>
    </xf>
    <xf numFmtId="0" fontId="1" fillId="0" borderId="0" xfId="206" applyFill="1" applyBorder="1"/>
    <xf numFmtId="0" fontId="51" fillId="0" borderId="0" xfId="206" applyFont="1" applyFill="1" applyBorder="1" applyAlignment="1">
      <alignment vertical="top" wrapText="1"/>
    </xf>
    <xf numFmtId="0" fontId="1" fillId="0" borderId="0" xfId="206" applyFill="1" applyBorder="1" applyAlignment="1"/>
    <xf numFmtId="0" fontId="33" fillId="0" borderId="0" xfId="206" applyFont="1" applyFill="1" applyBorder="1" applyAlignment="1">
      <alignment horizontal="left" vertical="center"/>
    </xf>
    <xf numFmtId="0" fontId="1" fillId="0" borderId="0" xfId="206" applyFill="1"/>
    <xf numFmtId="0" fontId="24" fillId="0" borderId="0" xfId="206" applyFont="1" applyAlignment="1">
      <alignment vertical="center"/>
    </xf>
    <xf numFmtId="0" fontId="52" fillId="0" borderId="0" xfId="206" applyFont="1" applyAlignment="1">
      <alignment vertical="center"/>
    </xf>
    <xf numFmtId="0" fontId="30" fillId="20" borderId="0" xfId="206" applyFont="1" applyFill="1" applyBorder="1" applyAlignment="1">
      <alignment vertical="center" wrapText="1"/>
    </xf>
    <xf numFmtId="0" fontId="35" fillId="21" borderId="29" xfId="206" applyFont="1" applyFill="1" applyBorder="1" applyAlignment="1">
      <alignment horizontal="center" vertical="center" wrapText="1"/>
    </xf>
    <xf numFmtId="0" fontId="35" fillId="21" borderId="26" xfId="206" applyFont="1" applyFill="1" applyBorder="1" applyAlignment="1">
      <alignment horizontal="center" vertical="center" wrapText="1"/>
    </xf>
    <xf numFmtId="0" fontId="35" fillId="21" borderId="26" xfId="206" applyFont="1" applyFill="1" applyBorder="1" applyAlignment="1">
      <alignment horizontal="center" vertical="center"/>
    </xf>
    <xf numFmtId="0" fontId="26" fillId="21" borderId="10" xfId="206" applyFont="1" applyFill="1" applyBorder="1" applyAlignment="1">
      <alignment horizontal="left" vertical="center" wrapText="1"/>
    </xf>
    <xf numFmtId="0" fontId="35" fillId="21" borderId="10" xfId="206" applyFont="1" applyFill="1" applyBorder="1" applyAlignment="1">
      <alignment horizontal="center" vertical="center" wrapText="1"/>
    </xf>
    <xf numFmtId="0" fontId="35" fillId="21" borderId="10" xfId="206" applyFont="1" applyFill="1" applyBorder="1" applyAlignment="1">
      <alignment horizontal="center" vertical="center"/>
    </xf>
    <xf numFmtId="0" fontId="30" fillId="21" borderId="10" xfId="206" applyFont="1" applyFill="1" applyBorder="1" applyAlignment="1">
      <alignment horizontal="left" vertical="center" wrapText="1"/>
    </xf>
    <xf numFmtId="0" fontId="1" fillId="25" borderId="10" xfId="206" applyFont="1" applyFill="1" applyBorder="1" applyAlignment="1">
      <alignment horizontal="right" vertical="center" wrapText="1"/>
    </xf>
    <xf numFmtId="1" fontId="1" fillId="25" borderId="10" xfId="206" applyNumberFormat="1" applyFont="1" applyFill="1" applyBorder="1" applyAlignment="1">
      <alignment horizontal="right" vertical="center" wrapText="1"/>
    </xf>
    <xf numFmtId="10" fontId="36" fillId="25" borderId="10" xfId="206" applyNumberFormat="1" applyFont="1" applyFill="1" applyBorder="1" applyAlignment="1">
      <alignment horizontal="right" vertical="center" wrapText="1"/>
    </xf>
    <xf numFmtId="0" fontId="1" fillId="25" borderId="10" xfId="206" applyFill="1" applyBorder="1" applyAlignment="1"/>
    <xf numFmtId="0" fontId="1" fillId="21" borderId="10" xfId="206" applyFont="1" applyFill="1" applyBorder="1" applyAlignment="1">
      <alignment horizontal="right" vertical="center" wrapText="1"/>
    </xf>
    <xf numFmtId="1" fontId="1" fillId="21" borderId="10" xfId="206" applyNumberFormat="1" applyFont="1" applyFill="1" applyBorder="1" applyAlignment="1">
      <alignment horizontal="right" vertical="center" wrapText="1"/>
    </xf>
    <xf numFmtId="10" fontId="36" fillId="21" borderId="10" xfId="206" applyNumberFormat="1" applyFont="1" applyFill="1" applyBorder="1" applyAlignment="1">
      <alignment horizontal="right" vertical="center" wrapText="1"/>
    </xf>
    <xf numFmtId="0" fontId="1" fillId="21" borderId="10" xfId="206" applyFill="1" applyBorder="1" applyAlignment="1"/>
    <xf numFmtId="0" fontId="1" fillId="19" borderId="10" xfId="206" applyFont="1" applyFill="1" applyBorder="1" applyAlignment="1">
      <alignment horizontal="right" vertical="center" wrapText="1"/>
    </xf>
    <xf numFmtId="1" fontId="1" fillId="19" borderId="10" xfId="206" applyNumberFormat="1" applyFont="1" applyFill="1" applyBorder="1" applyAlignment="1">
      <alignment horizontal="right" vertical="center" wrapText="1"/>
    </xf>
    <xf numFmtId="0" fontId="1" fillId="19" borderId="10" xfId="206" applyFill="1" applyBorder="1" applyAlignment="1"/>
    <xf numFmtId="0" fontId="50" fillId="20" borderId="0" xfId="206" applyFont="1" applyFill="1" applyBorder="1" applyAlignment="1">
      <alignment horizontal="left" vertical="center" wrapText="1"/>
    </xf>
    <xf numFmtId="0" fontId="35" fillId="21" borderId="10" xfId="206" applyFont="1" applyFill="1" applyBorder="1" applyAlignment="1">
      <alignment horizontal="left"/>
    </xf>
    <xf numFmtId="0" fontId="35" fillId="21" borderId="10" xfId="206" applyFont="1" applyFill="1" applyBorder="1" applyAlignment="1">
      <alignment horizontal="left" vertical="center" wrapText="1"/>
    </xf>
    <xf numFmtId="2" fontId="1" fillId="27" borderId="10" xfId="206" applyNumberFormat="1" applyFont="1" applyFill="1" applyBorder="1" applyAlignment="1">
      <alignment horizontal="center" vertical="center" wrapText="1"/>
    </xf>
    <xf numFmtId="0" fontId="1" fillId="27" borderId="10" xfId="206" applyFont="1" applyFill="1" applyBorder="1" applyAlignment="1">
      <alignment horizontal="center" vertical="center" wrapText="1"/>
    </xf>
    <xf numFmtId="1" fontId="1" fillId="27" borderId="10" xfId="206" applyNumberFormat="1" applyFont="1" applyFill="1" applyBorder="1" applyAlignment="1">
      <alignment horizontal="center" vertical="center" wrapText="1"/>
    </xf>
    <xf numFmtId="0" fontId="1" fillId="27" borderId="0" xfId="206" applyFill="1"/>
    <xf numFmtId="0" fontId="68" fillId="0" borderId="10" xfId="79" applyBorder="1"/>
    <xf numFmtId="0" fontId="35" fillId="21" borderId="10" xfId="208" applyFont="1" applyFill="1" applyBorder="1" applyAlignment="1">
      <alignment horizontal="center" vertical="center" wrapText="1"/>
    </xf>
    <xf numFmtId="0" fontId="1" fillId="19" borderId="10" xfId="208" applyFont="1" applyFill="1" applyBorder="1" applyAlignment="1">
      <alignment horizontal="right"/>
    </xf>
    <xf numFmtId="0" fontId="1" fillId="19" borderId="10" xfId="208" applyFont="1" applyFill="1" applyBorder="1" applyAlignment="1">
      <alignment horizontal="left"/>
    </xf>
    <xf numFmtId="168" fontId="1" fillId="19" borderId="10" xfId="208" applyNumberFormat="1" applyFont="1" applyFill="1" applyBorder="1" applyAlignment="1">
      <alignment horizontal="right"/>
    </xf>
    <xf numFmtId="167" fontId="1" fillId="19" borderId="10" xfId="208" applyNumberFormat="1" applyFont="1" applyFill="1" applyBorder="1" applyAlignment="1">
      <alignment horizontal="right"/>
    </xf>
    <xf numFmtId="2" fontId="1" fillId="19" borderId="10" xfId="208" applyNumberFormat="1" applyFont="1" applyFill="1" applyBorder="1" applyAlignment="1">
      <alignment horizontal="right"/>
    </xf>
    <xf numFmtId="169" fontId="1" fillId="19" borderId="10" xfId="208" applyNumberFormat="1" applyFont="1" applyFill="1" applyBorder="1" applyAlignment="1">
      <alignment horizontal="right"/>
    </xf>
    <xf numFmtId="0" fontId="31" fillId="21" borderId="10" xfId="208" applyFont="1" applyFill="1" applyBorder="1" applyAlignment="1">
      <alignment horizontal="right" vertical="center" wrapText="1"/>
    </xf>
    <xf numFmtId="0" fontId="35" fillId="21" borderId="26" xfId="208" applyFont="1" applyFill="1" applyBorder="1" applyAlignment="1">
      <alignment vertical="center" wrapText="1"/>
    </xf>
    <xf numFmtId="0" fontId="35" fillId="21" borderId="24" xfId="208" applyFont="1" applyFill="1" applyBorder="1" applyAlignment="1">
      <alignment horizontal="center" vertical="center" wrapText="1"/>
    </xf>
    <xf numFmtId="0" fontId="30" fillId="21" borderId="10" xfId="208" applyFont="1" applyFill="1" applyBorder="1" applyAlignment="1">
      <alignment horizontal="right" vertical="center" wrapText="1"/>
    </xf>
    <xf numFmtId="167" fontId="1" fillId="19" borderId="10" xfId="208" applyNumberFormat="1" applyFont="1" applyFill="1" applyBorder="1" applyAlignment="1">
      <alignment horizontal="right" vertical="center" wrapText="1"/>
    </xf>
    <xf numFmtId="0" fontId="1" fillId="19" borderId="10" xfId="208" applyFont="1" applyFill="1" applyBorder="1" applyAlignment="1">
      <alignment horizontal="right" vertical="center" wrapText="1"/>
    </xf>
    <xf numFmtId="170" fontId="1" fillId="19" borderId="10" xfId="208" applyNumberFormat="1" applyFont="1" applyFill="1" applyBorder="1" applyAlignment="1">
      <alignment horizontal="right" vertical="center" wrapText="1"/>
    </xf>
    <xf numFmtId="0" fontId="22" fillId="20" borderId="0" xfId="211" applyFont="1" applyAlignment="1">
      <alignment horizontal="center"/>
    </xf>
    <xf numFmtId="0" fontId="22" fillId="20" borderId="0" xfId="211" applyFont="1" applyAlignment="1">
      <alignment horizontal="center" wrapText="1"/>
    </xf>
    <xf numFmtId="0" fontId="1" fillId="20" borderId="0" xfId="212" applyAlignment="1">
      <alignment horizontal="center"/>
    </xf>
    <xf numFmtId="0" fontId="1" fillId="20" borderId="0" xfId="212" applyAlignment="1">
      <alignment horizontal="center" vertical="center"/>
    </xf>
    <xf numFmtId="3" fontId="1" fillId="20" borderId="0" xfId="212" applyNumberFormat="1" applyAlignment="1">
      <alignment horizontal="center" vertical="center"/>
    </xf>
    <xf numFmtId="3" fontId="1" fillId="20" borderId="0" xfId="212" applyNumberFormat="1" applyAlignment="1">
      <alignment horizontal="center"/>
    </xf>
    <xf numFmtId="0" fontId="55" fillId="20" borderId="0" xfId="213" applyFont="1" applyFill="1" applyBorder="1" applyAlignment="1">
      <alignment horizontal="center" vertical="center"/>
    </xf>
    <xf numFmtId="0" fontId="55" fillId="20" borderId="0" xfId="213" applyFont="1" applyFill="1" applyBorder="1" applyAlignment="1">
      <alignment horizontal="center" vertical="center" wrapText="1"/>
    </xf>
    <xf numFmtId="0" fontId="22" fillId="20" borderId="0" xfId="208" applyFont="1" applyAlignment="1">
      <alignment horizontal="center"/>
    </xf>
    <xf numFmtId="0" fontId="22" fillId="20" borderId="0" xfId="208" applyFont="1" applyAlignment="1">
      <alignment horizontal="center" wrapText="1"/>
    </xf>
    <xf numFmtId="0" fontId="24" fillId="20" borderId="0" xfId="214" applyFont="1" applyFill="1" applyAlignment="1">
      <alignment horizontal="center"/>
    </xf>
    <xf numFmtId="0" fontId="24" fillId="20" borderId="0" xfId="214" applyFont="1" applyFill="1" applyAlignment="1">
      <alignment horizontal="center" wrapText="1"/>
    </xf>
    <xf numFmtId="0" fontId="23" fillId="20" borderId="0" xfId="214" applyFont="1" applyFill="1" applyAlignment="1">
      <alignment horizontal="center"/>
    </xf>
    <xf numFmtId="0" fontId="23" fillId="20" borderId="0" xfId="214" applyFont="1" applyFill="1" applyAlignment="1">
      <alignment horizontal="center" vertical="center"/>
    </xf>
    <xf numFmtId="3" fontId="1" fillId="20" borderId="0" xfId="214" applyNumberFormat="1" applyFont="1" applyFill="1" applyAlignment="1">
      <alignment horizontal="center" vertical="center"/>
    </xf>
    <xf numFmtId="0" fontId="1" fillId="20" borderId="0" xfId="214" applyFont="1" applyFill="1" applyAlignment="1">
      <alignment horizontal="center" vertical="center"/>
    </xf>
    <xf numFmtId="0" fontId="1" fillId="20" borderId="0" xfId="214" applyFont="1" applyFill="1" applyAlignment="1">
      <alignment horizontal="center"/>
    </xf>
    <xf numFmtId="0" fontId="1" fillId="20" borderId="0" xfId="214" applyFont="1" applyFill="1" applyAlignment="1">
      <alignment horizontal="center" wrapText="1"/>
    </xf>
    <xf numFmtId="0" fontId="35" fillId="21" borderId="10" xfId="214" applyFont="1" applyFill="1" applyBorder="1" applyAlignment="1">
      <alignment horizontal="center" vertical="center" wrapText="1"/>
    </xf>
    <xf numFmtId="0" fontId="35" fillId="21" borderId="11" xfId="214" applyFont="1" applyFill="1" applyBorder="1" applyAlignment="1">
      <alignment horizontal="center" vertical="center" wrapText="1"/>
    </xf>
    <xf numFmtId="0" fontId="35" fillId="21" borderId="11" xfId="214" applyFont="1" applyFill="1" applyBorder="1" applyAlignment="1">
      <alignment horizontal="left" vertical="center"/>
    </xf>
    <xf numFmtId="0" fontId="35" fillId="21" borderId="12" xfId="214" applyFont="1" applyFill="1" applyBorder="1" applyAlignment="1">
      <alignment horizontal="center" vertical="center"/>
    </xf>
    <xf numFmtId="0" fontId="35" fillId="21" borderId="24" xfId="214" applyFont="1" applyFill="1" applyBorder="1" applyAlignment="1">
      <alignment horizontal="center" vertical="center"/>
    </xf>
    <xf numFmtId="0" fontId="1" fillId="21" borderId="10" xfId="212" applyFill="1" applyBorder="1" applyAlignment="1">
      <alignment horizontal="center"/>
    </xf>
    <xf numFmtId="3" fontId="1" fillId="21" borderId="10" xfId="212" applyNumberFormat="1" applyFont="1" applyFill="1" applyBorder="1" applyAlignment="1">
      <alignment horizontal="center"/>
    </xf>
    <xf numFmtId="0" fontId="35" fillId="21" borderId="10" xfId="214" applyFont="1" applyFill="1" applyBorder="1" applyAlignment="1">
      <alignment horizontal="center" vertical="center"/>
    </xf>
    <xf numFmtId="0" fontId="30" fillId="21" borderId="10" xfId="214" applyFont="1" applyFill="1" applyBorder="1" applyAlignment="1">
      <alignment horizontal="center" vertical="center"/>
    </xf>
    <xf numFmtId="0" fontId="30" fillId="21" borderId="10" xfId="214" applyFont="1" applyFill="1" applyBorder="1" applyAlignment="1">
      <alignment horizontal="center" vertical="center" wrapText="1"/>
    </xf>
    <xf numFmtId="49" fontId="30" fillId="21" borderId="10" xfId="214" applyNumberFormat="1" applyFont="1" applyFill="1" applyBorder="1" applyAlignment="1">
      <alignment horizontal="center" vertical="center"/>
    </xf>
    <xf numFmtId="3" fontId="30" fillId="21" borderId="10" xfId="214" applyNumberFormat="1" applyFont="1" applyFill="1" applyBorder="1" applyAlignment="1">
      <alignment horizontal="center" vertical="center"/>
    </xf>
    <xf numFmtId="0" fontId="35" fillId="21" borderId="32" xfId="212" applyFont="1" applyFill="1" applyBorder="1" applyAlignment="1">
      <alignment horizontal="center"/>
    </xf>
    <xf numFmtId="0" fontId="35" fillId="21" borderId="12" xfId="212" applyFont="1" applyFill="1" applyBorder="1" applyAlignment="1">
      <alignment horizontal="center"/>
    </xf>
    <xf numFmtId="0" fontId="35" fillId="21" borderId="12" xfId="212" applyFont="1" applyFill="1" applyBorder="1" applyAlignment="1">
      <alignment horizontal="center" wrapText="1"/>
    </xf>
    <xf numFmtId="3" fontId="25" fillId="21" borderId="10" xfId="214" applyNumberFormat="1" applyFont="1" applyFill="1" applyBorder="1" applyAlignment="1">
      <alignment horizontal="center" vertical="center"/>
    </xf>
    <xf numFmtId="0" fontId="25" fillId="21" borderId="18" xfId="214" applyFont="1" applyFill="1" applyBorder="1" applyAlignment="1">
      <alignment horizontal="center" vertical="center" wrapText="1"/>
    </xf>
    <xf numFmtId="3" fontId="23" fillId="21" borderId="10" xfId="214" applyNumberFormat="1" applyFont="1" applyFill="1" applyBorder="1" applyAlignment="1">
      <alignment horizontal="center" vertical="center"/>
    </xf>
    <xf numFmtId="0" fontId="1" fillId="19" borderId="46" xfId="212" applyFont="1" applyFill="1" applyBorder="1" applyAlignment="1">
      <alignment horizontal="center" vertical="center"/>
    </xf>
    <xf numFmtId="0" fontId="1" fillId="19" borderId="10" xfId="212" applyFont="1" applyFill="1" applyBorder="1" applyAlignment="1">
      <alignment horizontal="center" vertical="center"/>
    </xf>
    <xf numFmtId="0" fontId="1" fillId="19" borderId="10" xfId="212" applyFont="1" applyFill="1" applyBorder="1" applyAlignment="1">
      <alignment horizontal="center" vertical="center" wrapText="1"/>
    </xf>
    <xf numFmtId="0" fontId="1" fillId="19" borderId="10" xfId="214" applyFont="1" applyFill="1" applyBorder="1" applyAlignment="1">
      <alignment horizontal="center" vertical="center"/>
    </xf>
    <xf numFmtId="0" fontId="1" fillId="19" borderId="10" xfId="214" applyFont="1" applyFill="1" applyBorder="1" applyAlignment="1">
      <alignment horizontal="center" vertical="center" wrapText="1"/>
    </xf>
    <xf numFmtId="3" fontId="30" fillId="19" borderId="10" xfId="214" applyNumberFormat="1" applyFont="1" applyFill="1" applyBorder="1" applyAlignment="1">
      <alignment horizontal="center" vertical="center" wrapText="1"/>
    </xf>
    <xf numFmtId="3" fontId="23" fillId="19" borderId="10" xfId="214" applyNumberFormat="1" applyFont="1" applyFill="1" applyBorder="1" applyAlignment="1">
      <alignment horizontal="center" vertical="center"/>
    </xf>
    <xf numFmtId="3" fontId="23" fillId="19" borderId="18" xfId="214" applyNumberFormat="1" applyFont="1" applyFill="1" applyBorder="1" applyAlignment="1">
      <alignment horizontal="center" vertical="center" wrapText="1"/>
    </xf>
    <xf numFmtId="3" fontId="1" fillId="14" borderId="10" xfId="214" applyNumberFormat="1" applyFont="1" applyFill="1" applyBorder="1" applyAlignment="1">
      <alignment horizontal="center" vertical="center"/>
    </xf>
    <xf numFmtId="3" fontId="1" fillId="19" borderId="10" xfId="214" applyNumberFormat="1" applyFont="1" applyFill="1" applyBorder="1" applyAlignment="1">
      <alignment horizontal="center" vertical="center"/>
    </xf>
    <xf numFmtId="3" fontId="1" fillId="25" borderId="10" xfId="214" applyNumberFormat="1" applyFont="1" applyFill="1" applyBorder="1" applyAlignment="1">
      <alignment horizontal="center" vertical="center"/>
    </xf>
    <xf numFmtId="3" fontId="1" fillId="19" borderId="10" xfId="212" applyNumberFormat="1" applyFont="1" applyFill="1" applyBorder="1" applyAlignment="1">
      <alignment horizontal="center" vertical="center"/>
    </xf>
    <xf numFmtId="0" fontId="1" fillId="19" borderId="46" xfId="212" applyFont="1" applyFill="1" applyBorder="1" applyAlignment="1">
      <alignment horizontal="left" vertical="center"/>
    </xf>
    <xf numFmtId="1" fontId="1" fillId="19" borderId="10" xfId="214" applyNumberFormat="1" applyFont="1" applyFill="1" applyBorder="1" applyAlignment="1">
      <alignment horizontal="center" vertical="center" wrapText="1"/>
    </xf>
    <xf numFmtId="3" fontId="1" fillId="19" borderId="10" xfId="214" applyNumberFormat="1" applyFont="1" applyFill="1" applyBorder="1" applyAlignment="1">
      <alignment horizontal="center" vertical="center" wrapText="1"/>
    </xf>
    <xf numFmtId="3" fontId="1" fillId="27" borderId="10" xfId="214" applyNumberFormat="1" applyFont="1" applyFill="1" applyBorder="1" applyAlignment="1">
      <alignment horizontal="center" vertical="center"/>
    </xf>
    <xf numFmtId="3" fontId="1" fillId="19" borderId="10" xfId="212" applyNumberFormat="1" applyFont="1" applyFill="1" applyBorder="1" applyAlignment="1">
      <alignment horizontal="center"/>
    </xf>
    <xf numFmtId="3" fontId="1" fillId="27" borderId="10" xfId="214" applyNumberFormat="1" applyFont="1" applyFill="1" applyBorder="1" applyAlignment="1" applyProtection="1">
      <alignment horizontal="center" vertical="center" wrapText="1"/>
      <protection locked="0"/>
    </xf>
    <xf numFmtId="1" fontId="1" fillId="19" borderId="10" xfId="214" applyNumberFormat="1" applyFont="1" applyFill="1" applyBorder="1" applyAlignment="1">
      <alignment horizontal="center" vertical="center"/>
    </xf>
    <xf numFmtId="0" fontId="35" fillId="21" borderId="32" xfId="212" applyFont="1" applyFill="1" applyBorder="1" applyAlignment="1">
      <alignment horizontal="left"/>
    </xf>
    <xf numFmtId="0" fontId="71" fillId="21" borderId="12" xfId="212" applyFont="1" applyFill="1" applyBorder="1" applyAlignment="1">
      <alignment horizontal="center"/>
    </xf>
    <xf numFmtId="0" fontId="71" fillId="21" borderId="12" xfId="212" applyFont="1" applyFill="1" applyBorder="1" applyAlignment="1">
      <alignment horizontal="center" wrapText="1"/>
    </xf>
    <xf numFmtId="1" fontId="1" fillId="21" borderId="10" xfId="214" applyNumberFormat="1" applyFont="1" applyFill="1" applyBorder="1" applyAlignment="1">
      <alignment horizontal="center" vertical="center"/>
    </xf>
    <xf numFmtId="1" fontId="1" fillId="21" borderId="10" xfId="214" applyNumberFormat="1" applyFont="1" applyFill="1" applyBorder="1" applyAlignment="1">
      <alignment horizontal="center" vertical="center" wrapText="1"/>
    </xf>
    <xf numFmtId="3" fontId="30" fillId="21" borderId="10" xfId="214" applyNumberFormat="1" applyFont="1" applyFill="1" applyBorder="1" applyAlignment="1">
      <alignment horizontal="center" vertical="center" wrapText="1"/>
    </xf>
    <xf numFmtId="3" fontId="25" fillId="21" borderId="18" xfId="214" applyNumberFormat="1" applyFont="1" applyFill="1" applyBorder="1" applyAlignment="1">
      <alignment horizontal="center" vertical="center" wrapText="1"/>
    </xf>
    <xf numFmtId="3" fontId="1" fillId="21" borderId="10" xfId="214" applyNumberFormat="1" applyFont="1" applyFill="1" applyBorder="1" applyAlignment="1">
      <alignment horizontal="center" vertical="center"/>
    </xf>
    <xf numFmtId="0" fontId="1" fillId="19" borderId="46" xfId="212" applyFont="1" applyFill="1" applyBorder="1" applyAlignment="1">
      <alignment horizontal="left"/>
    </xf>
    <xf numFmtId="0" fontId="1" fillId="19" borderId="10" xfId="212" applyFont="1" applyFill="1" applyBorder="1" applyAlignment="1">
      <alignment horizontal="center"/>
    </xf>
    <xf numFmtId="0" fontId="1" fillId="19" borderId="12" xfId="212" applyFont="1" applyFill="1" applyBorder="1" applyAlignment="1">
      <alignment horizontal="center" vertical="top" wrapText="1"/>
    </xf>
    <xf numFmtId="0" fontId="1" fillId="20" borderId="0" xfId="212" applyFont="1" applyAlignment="1">
      <alignment horizontal="center"/>
    </xf>
    <xf numFmtId="0" fontId="1" fillId="19" borderId="24" xfId="214" applyFont="1" applyFill="1" applyBorder="1" applyAlignment="1">
      <alignment horizontal="center" vertical="center" wrapText="1"/>
    </xf>
    <xf numFmtId="0" fontId="1" fillId="19" borderId="32" xfId="212" applyFont="1" applyFill="1" applyBorder="1" applyAlignment="1">
      <alignment horizontal="left"/>
    </xf>
    <xf numFmtId="0" fontId="1" fillId="19" borderId="12" xfId="212" applyFont="1" applyFill="1" applyBorder="1" applyAlignment="1">
      <alignment horizontal="center"/>
    </xf>
    <xf numFmtId="0" fontId="1" fillId="19" borderId="12" xfId="212" applyFont="1" applyFill="1" applyBorder="1" applyAlignment="1">
      <alignment horizontal="center" wrapText="1"/>
    </xf>
    <xf numFmtId="3" fontId="25" fillId="19" borderId="18" xfId="214" applyNumberFormat="1" applyFont="1" applyFill="1" applyBorder="1" applyAlignment="1">
      <alignment horizontal="center" vertical="center" wrapText="1"/>
    </xf>
    <xf numFmtId="168" fontId="1" fillId="19" borderId="10" xfId="214" applyNumberFormat="1" applyFont="1" applyFill="1" applyBorder="1" applyAlignment="1">
      <alignment horizontal="center" vertical="center" wrapText="1"/>
    </xf>
    <xf numFmtId="0" fontId="1" fillId="19" borderId="10" xfId="212" applyFont="1" applyFill="1" applyBorder="1" applyAlignment="1">
      <alignment horizontal="left"/>
    </xf>
    <xf numFmtId="0" fontId="1" fillId="19" borderId="10" xfId="212" applyFont="1" applyFill="1" applyBorder="1" applyAlignment="1">
      <alignment horizontal="center" wrapText="1"/>
    </xf>
    <xf numFmtId="3" fontId="23" fillId="19" borderId="10" xfId="214" applyNumberFormat="1" applyFont="1" applyFill="1" applyBorder="1" applyAlignment="1">
      <alignment horizontal="center" vertical="center" wrapText="1"/>
    </xf>
    <xf numFmtId="3" fontId="1" fillId="29" borderId="10" xfId="214" applyNumberFormat="1" applyFont="1" applyFill="1" applyBorder="1" applyAlignment="1">
      <alignment horizontal="center" vertical="center"/>
    </xf>
    <xf numFmtId="3" fontId="1" fillId="30" borderId="10" xfId="214" applyNumberFormat="1" applyFont="1" applyFill="1" applyBorder="1" applyAlignment="1">
      <alignment horizontal="center" vertical="center"/>
    </xf>
    <xf numFmtId="3" fontId="1" fillId="31" borderId="10" xfId="214" applyNumberFormat="1" applyFont="1" applyFill="1" applyBorder="1" applyAlignment="1">
      <alignment horizontal="center" vertical="center"/>
    </xf>
    <xf numFmtId="0" fontId="1" fillId="27" borderId="32" xfId="212" applyFont="1" applyFill="1" applyBorder="1" applyAlignment="1">
      <alignment horizontal="left"/>
    </xf>
    <xf numFmtId="3" fontId="1" fillId="32" borderId="10" xfId="214" applyNumberFormat="1" applyFont="1" applyFill="1" applyBorder="1" applyAlignment="1">
      <alignment horizontal="center" vertical="center"/>
    </xf>
    <xf numFmtId="0" fontId="35" fillId="21" borderId="33" xfId="212" applyFont="1" applyFill="1" applyBorder="1" applyAlignment="1">
      <alignment horizontal="center"/>
    </xf>
    <xf numFmtId="0" fontId="35" fillId="21" borderId="21" xfId="212" applyFont="1" applyFill="1" applyBorder="1" applyAlignment="1">
      <alignment horizontal="center"/>
    </xf>
    <xf numFmtId="0" fontId="35" fillId="21" borderId="21" xfId="212" applyFont="1" applyFill="1" applyBorder="1" applyAlignment="1">
      <alignment horizontal="center" wrapText="1"/>
    </xf>
    <xf numFmtId="1" fontId="1" fillId="19" borderId="10" xfId="215" applyNumberFormat="1" applyFont="1" applyFill="1" applyBorder="1" applyAlignment="1" applyProtection="1">
      <alignment horizontal="center" wrapText="1"/>
      <protection locked="0"/>
    </xf>
    <xf numFmtId="1" fontId="1" fillId="19" borderId="10" xfId="215" applyNumberFormat="1" applyFont="1" applyFill="1" applyBorder="1" applyAlignment="1" applyProtection="1">
      <alignment horizontal="center" vertical="center" wrapText="1"/>
      <protection locked="0"/>
    </xf>
    <xf numFmtId="3" fontId="1" fillId="19" borderId="10" xfId="215" applyNumberFormat="1" applyFont="1" applyFill="1" applyBorder="1" applyAlignment="1" applyProtection="1">
      <alignment horizontal="center" vertical="center" wrapText="1"/>
      <protection locked="0"/>
    </xf>
    <xf numFmtId="3" fontId="1" fillId="19" borderId="18" xfId="215" applyNumberFormat="1" applyFont="1" applyFill="1" applyBorder="1" applyAlignment="1" applyProtection="1">
      <alignment horizontal="center" vertical="center" wrapText="1"/>
      <protection locked="0"/>
    </xf>
    <xf numFmtId="3" fontId="1" fillId="19" borderId="10" xfId="215" applyNumberFormat="1" applyFont="1" applyFill="1" applyBorder="1" applyAlignment="1" applyProtection="1">
      <alignment horizontal="center" wrapText="1"/>
      <protection locked="0"/>
    </xf>
    <xf numFmtId="0" fontId="1" fillId="19" borderId="32" xfId="212" applyFont="1" applyFill="1" applyBorder="1" applyAlignment="1">
      <alignment horizontal="center"/>
    </xf>
    <xf numFmtId="0" fontId="1" fillId="27" borderId="0" xfId="212" applyFill="1" applyAlignment="1">
      <alignment horizontal="center"/>
    </xf>
    <xf numFmtId="1" fontId="1" fillId="19" borderId="24" xfId="215" applyNumberFormat="1" applyFont="1" applyFill="1" applyBorder="1" applyAlignment="1" applyProtection="1">
      <alignment horizontal="center" wrapText="1"/>
      <protection locked="0"/>
    </xf>
    <xf numFmtId="0" fontId="1" fillId="27" borderId="12" xfId="216" applyFont="1" applyFill="1" applyBorder="1" applyAlignment="1">
      <alignment horizontal="left"/>
    </xf>
    <xf numFmtId="0" fontId="1" fillId="33" borderId="11" xfId="216" applyFont="1" applyFill="1" applyBorder="1" applyAlignment="1">
      <alignment horizontal="center"/>
    </xf>
    <xf numFmtId="3" fontId="23" fillId="19" borderId="18" xfId="215" applyNumberFormat="1" applyFont="1" applyFill="1" applyBorder="1" applyAlignment="1" applyProtection="1">
      <alignment horizontal="center" vertical="center" wrapText="1"/>
      <protection locked="0"/>
    </xf>
    <xf numFmtId="3" fontId="1" fillId="19" borderId="10" xfId="209" applyNumberFormat="1" applyFont="1" applyFill="1" applyBorder="1" applyAlignment="1" applyProtection="1">
      <alignment horizontal="center" wrapText="1"/>
      <protection locked="0"/>
    </xf>
    <xf numFmtId="3" fontId="1" fillId="19" borderId="10" xfId="214" applyNumberFormat="1" applyFont="1" applyFill="1" applyBorder="1" applyAlignment="1" applyProtection="1">
      <alignment horizontal="center" wrapText="1"/>
      <protection locked="0"/>
    </xf>
    <xf numFmtId="3" fontId="1" fillId="28" borderId="10" xfId="214" applyNumberFormat="1" applyFont="1" applyFill="1" applyBorder="1" applyAlignment="1">
      <alignment horizontal="center" vertical="center"/>
    </xf>
    <xf numFmtId="3" fontId="1" fillId="19" borderId="10" xfId="214" applyNumberFormat="1" applyFont="1" applyFill="1" applyBorder="1" applyAlignment="1">
      <alignment horizontal="left" vertical="center"/>
    </xf>
    <xf numFmtId="0" fontId="1" fillId="20" borderId="0" xfId="212" applyAlignment="1">
      <alignment horizontal="center" wrapText="1"/>
    </xf>
    <xf numFmtId="0" fontId="1" fillId="20" borderId="0" xfId="212" applyFill="1" applyBorder="1" applyAlignment="1">
      <alignment horizontal="center"/>
    </xf>
    <xf numFmtId="0" fontId="1" fillId="20" borderId="0" xfId="212" applyFill="1" applyBorder="1" applyAlignment="1">
      <alignment horizontal="center" wrapText="1"/>
    </xf>
    <xf numFmtId="0" fontId="1" fillId="20" borderId="0" xfId="212" applyFill="1" applyBorder="1" applyAlignment="1">
      <alignment horizontal="center" vertical="center"/>
    </xf>
    <xf numFmtId="3" fontId="1" fillId="20" borderId="0" xfId="212" applyNumberFormat="1" applyFill="1" applyBorder="1" applyAlignment="1">
      <alignment horizontal="center" vertical="center"/>
    </xf>
    <xf numFmtId="3" fontId="35" fillId="20" borderId="0" xfId="217" applyNumberFormat="1" applyFont="1" applyFill="1" applyBorder="1" applyAlignment="1">
      <alignment horizontal="center"/>
    </xf>
    <xf numFmtId="3" fontId="35" fillId="20" borderId="0" xfId="217" applyNumberFormat="1" applyFont="1" applyFill="1" applyBorder="1" applyAlignment="1">
      <alignment horizontal="center" wrapText="1"/>
    </xf>
    <xf numFmtId="0" fontId="55" fillId="20" borderId="0" xfId="213" applyFont="1" applyFill="1" applyBorder="1" applyAlignment="1">
      <alignment horizontal="left" vertical="center"/>
    </xf>
    <xf numFmtId="0" fontId="1" fillId="20" borderId="0" xfId="219"/>
    <xf numFmtId="0" fontId="1" fillId="0" borderId="0" xfId="209"/>
    <xf numFmtId="0" fontId="22" fillId="20" borderId="0" xfId="219" applyFont="1"/>
    <xf numFmtId="0" fontId="22" fillId="20" borderId="0" xfId="207" applyFont="1" applyAlignment="1">
      <alignment horizontal="left"/>
    </xf>
    <xf numFmtId="0" fontId="24" fillId="20" borderId="0" xfId="218" applyFont="1"/>
    <xf numFmtId="0" fontId="74" fillId="20" borderId="0" xfId="219" applyFont="1"/>
    <xf numFmtId="0" fontId="30" fillId="21" borderId="26" xfId="219" applyFont="1" applyFill="1" applyBorder="1"/>
    <xf numFmtId="0" fontId="25" fillId="21" borderId="10" xfId="220" applyFont="1" applyFill="1" applyBorder="1" applyAlignment="1" applyProtection="1">
      <alignment horizontal="left" vertical="center"/>
    </xf>
    <xf numFmtId="0" fontId="35" fillId="21" borderId="10" xfId="220" applyNumberFormat="1" applyFont="1" applyFill="1" applyBorder="1" applyAlignment="1" applyProtection="1">
      <alignment horizontal="center" vertical="center"/>
    </xf>
    <xf numFmtId="0" fontId="30" fillId="21" borderId="10" xfId="220" applyNumberFormat="1" applyFont="1" applyFill="1" applyBorder="1" applyAlignment="1" applyProtection="1">
      <alignment horizontal="left" vertical="center"/>
    </xf>
    <xf numFmtId="3" fontId="1" fillId="14" borderId="10" xfId="219" applyNumberFormat="1" applyFill="1" applyBorder="1" applyAlignment="1"/>
    <xf numFmtId="3" fontId="1" fillId="19" borderId="10" xfId="219" applyNumberFormat="1" applyFill="1" applyBorder="1" applyAlignment="1"/>
    <xf numFmtId="0" fontId="35" fillId="21" borderId="10" xfId="220" applyNumberFormat="1" applyFont="1" applyFill="1" applyBorder="1" applyAlignment="1" applyProtection="1">
      <alignment horizontal="left" vertical="center"/>
    </xf>
    <xf numFmtId="0" fontId="75" fillId="0" borderId="0" xfId="209" applyFont="1"/>
    <xf numFmtId="0" fontId="53" fillId="21" borderId="10" xfId="220" applyFont="1" applyFill="1" applyBorder="1" applyAlignment="1" applyProtection="1">
      <alignment horizontal="left" vertical="center"/>
    </xf>
    <xf numFmtId="0" fontId="35" fillId="21" borderId="26" xfId="220" applyNumberFormat="1" applyFont="1" applyFill="1" applyBorder="1" applyAlignment="1" applyProtection="1">
      <alignment horizontal="center" vertical="center"/>
    </xf>
    <xf numFmtId="0" fontId="30" fillId="21" borderId="11" xfId="220" applyNumberFormat="1" applyFont="1" applyFill="1" applyBorder="1" applyAlignment="1" applyProtection="1">
      <alignment horizontal="left" vertical="center"/>
    </xf>
    <xf numFmtId="0" fontId="75" fillId="0" borderId="0" xfId="220" applyNumberFormat="1" applyFont="1" applyFill="1" applyBorder="1" applyAlignment="1" applyProtection="1">
      <alignment horizontal="left" vertical="center"/>
    </xf>
    <xf numFmtId="3" fontId="1" fillId="0" borderId="0" xfId="219" applyNumberFormat="1" applyFill="1" applyBorder="1" applyAlignment="1"/>
    <xf numFmtId="0" fontId="35" fillId="0" borderId="0" xfId="220" applyNumberFormat="1" applyFont="1" applyFill="1" applyBorder="1" applyAlignment="1" applyProtection="1">
      <alignment horizontal="left" vertical="center"/>
    </xf>
    <xf numFmtId="0" fontId="1" fillId="20" borderId="0" xfId="219" applyFont="1"/>
    <xf numFmtId="3" fontId="1" fillId="19" borderId="10" xfId="219" applyNumberFormat="1" applyFont="1" applyFill="1" applyBorder="1" applyAlignment="1"/>
    <xf numFmtId="0" fontId="30" fillId="21" borderId="26" xfId="220" applyNumberFormat="1" applyFont="1" applyFill="1" applyBorder="1" applyAlignment="1" applyProtection="1">
      <alignment horizontal="left" vertical="center"/>
    </xf>
    <xf numFmtId="0" fontId="52" fillId="20" borderId="0" xfId="209" applyFont="1" applyFill="1" applyAlignment="1"/>
    <xf numFmtId="0" fontId="25" fillId="21" borderId="18" xfId="220" applyFont="1" applyFill="1" applyBorder="1" applyAlignment="1" applyProtection="1">
      <alignment horizontal="left" vertical="center"/>
    </xf>
    <xf numFmtId="0" fontId="30" fillId="21" borderId="10" xfId="219" applyFont="1" applyFill="1" applyBorder="1"/>
    <xf numFmtId="3" fontId="1" fillId="19" borderId="10" xfId="219" applyNumberFormat="1" applyFill="1" applyBorder="1" applyAlignment="1">
      <alignment horizontal="right"/>
    </xf>
    <xf numFmtId="3" fontId="1" fillId="20" borderId="0" xfId="219" applyNumberFormat="1"/>
    <xf numFmtId="0" fontId="30" fillId="21" borderId="0" xfId="219" applyFont="1" applyFill="1" applyBorder="1"/>
    <xf numFmtId="0" fontId="75" fillId="20" borderId="0" xfId="209" applyFont="1" applyFill="1" applyAlignment="1"/>
    <xf numFmtId="0" fontId="54" fillId="0" borderId="0" xfId="220" applyFont="1" applyFill="1" applyBorder="1" applyAlignment="1">
      <alignment horizontal="left"/>
    </xf>
    <xf numFmtId="0" fontId="35" fillId="21" borderId="24" xfId="220" applyNumberFormat="1" applyFont="1" applyFill="1" applyBorder="1" applyAlignment="1" applyProtection="1">
      <alignment horizontal="center" vertical="center"/>
    </xf>
    <xf numFmtId="0" fontId="1" fillId="0" borderId="0" xfId="219" applyFill="1" applyBorder="1"/>
    <xf numFmtId="3" fontId="1" fillId="19" borderId="24" xfId="219" applyNumberFormat="1" applyFont="1" applyFill="1" applyBorder="1" applyAlignment="1"/>
    <xf numFmtId="3" fontId="1" fillId="21" borderId="10" xfId="219" applyNumberFormat="1" applyFill="1" applyBorder="1" applyAlignment="1"/>
    <xf numFmtId="3" fontId="1" fillId="0" borderId="0" xfId="219" applyNumberFormat="1" applyFont="1" applyFill="1" applyBorder="1" applyAlignment="1"/>
    <xf numFmtId="0" fontId="75" fillId="20" borderId="0" xfId="219" applyNumberFormat="1" applyFont="1" applyFill="1" applyBorder="1" applyAlignment="1"/>
    <xf numFmtId="0" fontId="1" fillId="34" borderId="0" xfId="220" applyFont="1" applyFill="1" applyBorder="1"/>
    <xf numFmtId="0" fontId="1" fillId="34" borderId="0" xfId="219" applyFill="1"/>
    <xf numFmtId="0" fontId="1" fillId="34" borderId="0" xfId="219" applyFont="1" applyFill="1"/>
    <xf numFmtId="0" fontId="1" fillId="0" borderId="0" xfId="220" applyFont="1" applyBorder="1"/>
    <xf numFmtId="171" fontId="1" fillId="19" borderId="10" xfId="104" applyNumberFormat="1" applyFont="1" applyFill="1" applyBorder="1" applyAlignment="1"/>
    <xf numFmtId="0" fontId="75" fillId="20" borderId="0" xfId="209" applyFont="1" applyFill="1"/>
    <xf numFmtId="0" fontId="75" fillId="20" borderId="0" xfId="219" applyFont="1"/>
    <xf numFmtId="3" fontId="70" fillId="0" borderId="0" xfId="0" applyNumberFormat="1" applyFont="1"/>
    <xf numFmtId="0" fontId="1" fillId="19" borderId="18" xfId="96" applyFont="1" applyFill="1" applyBorder="1" applyAlignment="1" applyProtection="1">
      <alignment horizontal="left"/>
      <protection locked="0"/>
    </xf>
    <xf numFmtId="0" fontId="1" fillId="0" borderId="0" xfId="96" applyFont="1" applyFill="1"/>
    <xf numFmtId="0" fontId="1" fillId="20" borderId="0" xfId="96" applyFont="1"/>
    <xf numFmtId="14" fontId="30" fillId="21" borderId="10" xfId="209" applyNumberFormat="1" applyFont="1" applyFill="1" applyBorder="1" applyAlignment="1">
      <alignment horizontal="left"/>
    </xf>
    <xf numFmtId="0" fontId="1" fillId="19" borderId="10" xfId="85" applyFont="1" applyFill="1" applyBorder="1" applyAlignment="1">
      <alignment horizontal="right" vertical="center" wrapText="1"/>
    </xf>
    <xf numFmtId="1" fontId="1" fillId="19" borderId="10" xfId="85" applyNumberFormat="1" applyFont="1" applyFill="1" applyBorder="1" applyAlignment="1">
      <alignment horizontal="right" vertical="center" wrapText="1"/>
    </xf>
    <xf numFmtId="0" fontId="24" fillId="20" borderId="13" xfId="84" applyFont="1" applyBorder="1" applyAlignment="1" applyProtection="1">
      <protection locked="0"/>
    </xf>
    <xf numFmtId="0" fontId="0" fillId="0" borderId="14" xfId="0" applyBorder="1" applyAlignment="1"/>
    <xf numFmtId="0" fontId="0" fillId="0" borderId="15" xfId="0" applyBorder="1" applyAlignment="1"/>
    <xf numFmtId="0" fontId="25" fillId="21" borderId="16" xfId="84" applyFont="1" applyFill="1" applyBorder="1" applyAlignment="1" applyProtection="1">
      <protection locked="0"/>
    </xf>
    <xf numFmtId="0" fontId="0" fillId="0" borderId="0" xfId="0" applyBorder="1" applyAlignment="1"/>
    <xf numFmtId="0" fontId="0" fillId="0" borderId="17" xfId="0" applyBorder="1" applyAlignment="1"/>
    <xf numFmtId="166" fontId="23" fillId="19" borderId="16" xfId="56" applyFont="1" applyFill="1" applyBorder="1" applyAlignment="1">
      <alignment horizontal="left"/>
      <protection locked="0"/>
    </xf>
    <xf numFmtId="166" fontId="23" fillId="14" borderId="25" xfId="38" applyFont="1" applyBorder="1" applyAlignment="1">
      <alignment horizontal="left"/>
    </xf>
    <xf numFmtId="0" fontId="0" fillId="0" borderId="19" xfId="0" applyBorder="1" applyAlignment="1"/>
    <xf numFmtId="0" fontId="0" fillId="0" borderId="20" xfId="0" applyBorder="1" applyAlignment="1"/>
    <xf numFmtId="0" fontId="0" fillId="0" borderId="0" xfId="0"/>
    <xf numFmtId="0" fontId="30" fillId="21" borderId="0" xfId="96" applyFont="1" applyFill="1" applyBorder="1" applyAlignment="1">
      <alignment horizontal="right" indent="1"/>
    </xf>
    <xf numFmtId="0" fontId="30" fillId="21" borderId="30" xfId="96" applyFont="1" applyFill="1" applyBorder="1" applyAlignment="1">
      <alignment horizontal="right" indent="1"/>
    </xf>
    <xf numFmtId="0" fontId="1" fillId="19" borderId="11" xfId="96" applyFont="1" applyFill="1" applyBorder="1" applyAlignment="1" applyProtection="1">
      <alignment horizontal="left"/>
      <protection locked="0"/>
    </xf>
    <xf numFmtId="0" fontId="1" fillId="19" borderId="12" xfId="96" applyFont="1" applyFill="1" applyBorder="1" applyAlignment="1" applyProtection="1">
      <alignment horizontal="left"/>
      <protection locked="0"/>
    </xf>
    <xf numFmtId="0" fontId="1" fillId="19" borderId="24" xfId="96" applyFont="1" applyFill="1" applyBorder="1" applyAlignment="1" applyProtection="1">
      <alignment horizontal="left"/>
      <protection locked="0"/>
    </xf>
    <xf numFmtId="0" fontId="1" fillId="19" borderId="11" xfId="0" applyFont="1" applyFill="1" applyBorder="1" applyAlignment="1" applyProtection="1">
      <alignment horizontal="left"/>
      <protection locked="0"/>
    </xf>
    <xf numFmtId="0" fontId="1" fillId="19" borderId="12" xfId="0" applyFont="1" applyFill="1" applyBorder="1" applyAlignment="1" applyProtection="1">
      <alignment horizontal="left"/>
      <protection locked="0"/>
    </xf>
    <xf numFmtId="0" fontId="0" fillId="0" borderId="12" xfId="0" applyBorder="1" applyAlignment="1"/>
    <xf numFmtId="0" fontId="0" fillId="0" borderId="24" xfId="0" applyBorder="1" applyAlignment="1"/>
    <xf numFmtId="0" fontId="1" fillId="19" borderId="24" xfId="0" applyFont="1" applyFill="1" applyBorder="1" applyAlignment="1" applyProtection="1">
      <alignment horizontal="left"/>
      <protection locked="0"/>
    </xf>
    <xf numFmtId="0" fontId="5" fillId="0" borderId="0" xfId="84" applyFont="1" applyFill="1" applyBorder="1" applyAlignment="1" applyProtection="1"/>
    <xf numFmtId="0" fontId="1" fillId="20" borderId="0" xfId="84" applyBorder="1" applyAlignment="1"/>
    <xf numFmtId="0" fontId="29" fillId="19" borderId="10" xfId="84" applyFont="1" applyFill="1" applyBorder="1" applyAlignment="1"/>
    <xf numFmtId="0" fontId="1" fillId="19" borderId="10" xfId="84" applyFill="1" applyBorder="1" applyAlignment="1"/>
    <xf numFmtId="0" fontId="29" fillId="0" borderId="0" xfId="84" applyFont="1" applyFill="1" applyAlignment="1"/>
    <xf numFmtId="0" fontId="1" fillId="0" borderId="0" xfId="81" applyFill="1" applyAlignment="1"/>
    <xf numFmtId="0" fontId="29" fillId="19" borderId="12" xfId="84" applyFont="1" applyFill="1" applyBorder="1" applyAlignment="1">
      <alignment horizontal="left"/>
    </xf>
    <xf numFmtId="0" fontId="1" fillId="19" borderId="12" xfId="81" applyFill="1" applyBorder="1" applyAlignment="1">
      <alignment horizontal="left"/>
    </xf>
    <xf numFmtId="0" fontId="1" fillId="19" borderId="24" xfId="81" applyFill="1" applyBorder="1" applyAlignment="1">
      <alignment horizontal="left"/>
    </xf>
    <xf numFmtId="0" fontId="41" fillId="19" borderId="0" xfId="80" applyFont="1" applyFill="1" applyBorder="1" applyAlignment="1">
      <alignment horizontal="center" vertical="center" wrapText="1"/>
    </xf>
    <xf numFmtId="0" fontId="40" fillId="0" borderId="0" xfId="0" applyFont="1" applyBorder="1" applyAlignment="1"/>
    <xf numFmtId="0" fontId="41" fillId="19" borderId="0" xfId="80" applyFont="1" applyFill="1" applyBorder="1" applyAlignment="1">
      <alignment horizontal="center" vertical="center"/>
    </xf>
    <xf numFmtId="0" fontId="0" fillId="0" borderId="0" xfId="0" applyBorder="1" applyAlignment="1">
      <alignment horizontal="center" vertical="center"/>
    </xf>
    <xf numFmtId="0" fontId="1" fillId="20" borderId="0" xfId="85" applyFont="1"/>
    <xf numFmtId="0" fontId="49" fillId="25" borderId="10" xfId="88" applyFill="1" applyBorder="1" applyAlignment="1">
      <alignment vertical="center" wrapText="1"/>
    </xf>
    <xf numFmtId="0" fontId="0" fillId="25" borderId="10" xfId="0" applyFill="1" applyBorder="1" applyAlignment="1">
      <alignment wrapText="1"/>
    </xf>
    <xf numFmtId="0" fontId="23" fillId="14" borderId="11" xfId="85" applyFont="1" applyFill="1" applyBorder="1" applyAlignment="1"/>
    <xf numFmtId="0" fontId="1" fillId="14" borderId="24" xfId="100" applyFill="1" applyBorder="1" applyAlignment="1"/>
    <xf numFmtId="0" fontId="1" fillId="25" borderId="10" xfId="221" applyFill="1" applyBorder="1" applyAlignment="1">
      <alignment vertical="center" wrapText="1"/>
    </xf>
    <xf numFmtId="0" fontId="1" fillId="25" borderId="10" xfId="209" applyFill="1" applyBorder="1" applyAlignment="1">
      <alignment wrapText="1"/>
    </xf>
    <xf numFmtId="0" fontId="1" fillId="25" borderId="10" xfId="209" applyFill="1" applyBorder="1" applyAlignment="1"/>
    <xf numFmtId="0" fontId="1" fillId="25" borderId="10" xfId="96" applyFont="1" applyFill="1" applyBorder="1" applyAlignment="1">
      <alignment horizontal="left" wrapText="1"/>
    </xf>
    <xf numFmtId="0" fontId="35" fillId="21" borderId="11" xfId="96" applyFont="1" applyFill="1" applyBorder="1" applyAlignment="1">
      <alignment horizontal="center" vertical="center" wrapText="1"/>
    </xf>
    <xf numFmtId="0" fontId="35" fillId="21" borderId="24" xfId="96" applyFont="1" applyFill="1" applyBorder="1" applyAlignment="1">
      <alignment horizontal="center" vertical="center" wrapText="1"/>
    </xf>
    <xf numFmtId="0" fontId="0" fillId="25" borderId="10" xfId="0" applyFill="1" applyBorder="1" applyAlignment="1"/>
    <xf numFmtId="14" fontId="5" fillId="19" borderId="11" xfId="82" applyNumberFormat="1" applyFont="1" applyFill="1" applyBorder="1" applyAlignment="1">
      <alignment horizontal="center" vertical="center" wrapText="1"/>
    </xf>
    <xf numFmtId="14" fontId="5" fillId="19" borderId="24" xfId="82" applyNumberFormat="1" applyFont="1" applyFill="1" applyBorder="1" applyAlignment="1">
      <alignment horizontal="center" vertical="center" wrapText="1"/>
    </xf>
    <xf numFmtId="0" fontId="35" fillId="21" borderId="11" xfId="82" applyFont="1" applyFill="1" applyBorder="1" applyAlignment="1">
      <alignment horizontal="center" vertical="center" wrapText="1"/>
    </xf>
    <xf numFmtId="0" fontId="35" fillId="21" borderId="24" xfId="82" applyFont="1" applyFill="1" applyBorder="1" applyAlignment="1">
      <alignment horizontal="center" vertical="center" wrapText="1"/>
    </xf>
    <xf numFmtId="0" fontId="30" fillId="21" borderId="11" xfId="97" applyFont="1" applyFill="1" applyBorder="1" applyAlignment="1" applyProtection="1">
      <alignment vertical="center"/>
    </xf>
    <xf numFmtId="0" fontId="30" fillId="21" borderId="12" xfId="97" applyFont="1" applyFill="1" applyBorder="1" applyAlignment="1" applyProtection="1">
      <alignment vertical="center"/>
    </xf>
    <xf numFmtId="0" fontId="30" fillId="21" borderId="24" xfId="97" applyFont="1" applyFill="1" applyBorder="1" applyAlignment="1" applyProtection="1">
      <alignment vertical="center"/>
    </xf>
    <xf numFmtId="0" fontId="30" fillId="21" borderId="21" xfId="97" applyFont="1" applyFill="1" applyBorder="1" applyAlignment="1" applyProtection="1">
      <alignment vertical="center"/>
    </xf>
    <xf numFmtId="0" fontId="25" fillId="21" borderId="11" xfId="97" applyFont="1" applyFill="1" applyBorder="1" applyAlignment="1" applyProtection="1">
      <alignment vertical="center"/>
    </xf>
    <xf numFmtId="0" fontId="25" fillId="21" borderId="12" xfId="97" applyFont="1" applyFill="1" applyBorder="1" applyAlignment="1" applyProtection="1">
      <alignment vertical="center"/>
    </xf>
    <xf numFmtId="0" fontId="25" fillId="21" borderId="24" xfId="97" applyFont="1" applyFill="1" applyBorder="1" applyAlignment="1" applyProtection="1">
      <alignment vertical="center"/>
    </xf>
    <xf numFmtId="0" fontId="5" fillId="20" borderId="12" xfId="97" applyBorder="1" applyAlignment="1"/>
    <xf numFmtId="0" fontId="5" fillId="20" borderId="24" xfId="97" applyBorder="1" applyAlignment="1"/>
    <xf numFmtId="0" fontId="30" fillId="21" borderId="11" xfId="97" applyNumberFormat="1" applyFont="1" applyFill="1" applyBorder="1" applyAlignment="1" applyProtection="1">
      <alignment vertical="center"/>
    </xf>
    <xf numFmtId="0" fontId="30" fillId="21" borderId="12" xfId="97" applyNumberFormat="1" applyFont="1" applyFill="1" applyBorder="1" applyAlignment="1" applyProtection="1">
      <alignment vertical="center"/>
    </xf>
    <xf numFmtId="0" fontId="30" fillId="21" borderId="24" xfId="97" applyNumberFormat="1" applyFont="1" applyFill="1" applyBorder="1" applyAlignment="1" applyProtection="1">
      <alignment vertical="center"/>
    </xf>
    <xf numFmtId="0" fontId="5" fillId="20" borderId="0" xfId="86" applyFont="1"/>
    <xf numFmtId="0" fontId="5" fillId="25" borderId="28" xfId="86" applyFont="1" applyFill="1" applyBorder="1" applyAlignment="1">
      <alignment wrapText="1"/>
    </xf>
    <xf numFmtId="0" fontId="5" fillId="25" borderId="21" xfId="69" applyFill="1" applyBorder="1" applyAlignment="1">
      <alignment wrapText="1"/>
    </xf>
    <xf numFmtId="0" fontId="5" fillId="25" borderId="29" xfId="69" applyFill="1" applyBorder="1" applyAlignment="1">
      <alignment wrapText="1"/>
    </xf>
    <xf numFmtId="0" fontId="5" fillId="25" borderId="27" xfId="69" applyFill="1" applyBorder="1" applyAlignment="1">
      <alignment wrapText="1"/>
    </xf>
    <xf numFmtId="0" fontId="5" fillId="25" borderId="22" xfId="69" applyFill="1" applyBorder="1" applyAlignment="1">
      <alignment wrapText="1"/>
    </xf>
    <xf numFmtId="0" fontId="5" fillId="25" borderId="31" xfId="69" applyFill="1" applyBorder="1" applyAlignment="1">
      <alignment wrapText="1"/>
    </xf>
    <xf numFmtId="0" fontId="1" fillId="25" borderId="10" xfId="208" applyFont="1" applyFill="1" applyBorder="1" applyAlignment="1">
      <alignment vertical="center" wrapText="1"/>
    </xf>
    <xf numFmtId="0" fontId="1" fillId="25" borderId="10" xfId="209" applyFill="1" applyBorder="1" applyAlignment="1">
      <alignment vertical="center" wrapText="1"/>
    </xf>
    <xf numFmtId="0" fontId="50" fillId="20" borderId="0" xfId="206" applyFont="1" applyFill="1" applyBorder="1" applyAlignment="1">
      <alignment horizontal="left" vertical="center" wrapText="1"/>
    </xf>
    <xf numFmtId="0" fontId="35" fillId="21" borderId="11" xfId="206" applyFont="1" applyFill="1" applyBorder="1" applyAlignment="1">
      <alignment horizontal="center" vertical="center" wrapText="1"/>
    </xf>
    <xf numFmtId="0" fontId="35" fillId="21" borderId="12" xfId="206" applyFont="1" applyFill="1" applyBorder="1" applyAlignment="1">
      <alignment horizontal="center" vertical="center" wrapText="1"/>
    </xf>
    <xf numFmtId="0" fontId="35" fillId="21" borderId="24" xfId="206" applyFont="1" applyFill="1" applyBorder="1" applyAlignment="1">
      <alignment horizontal="center" vertical="center" wrapText="1"/>
    </xf>
    <xf numFmtId="0" fontId="35" fillId="21" borderId="28" xfId="206" applyFont="1" applyFill="1" applyBorder="1" applyAlignment="1">
      <alignment horizontal="center" vertical="center"/>
    </xf>
    <xf numFmtId="0" fontId="35" fillId="21" borderId="21" xfId="206" applyFont="1" applyFill="1" applyBorder="1" applyAlignment="1">
      <alignment horizontal="center" vertical="center"/>
    </xf>
    <xf numFmtId="0" fontId="35" fillId="21" borderId="29" xfId="206" applyFont="1" applyFill="1" applyBorder="1" applyAlignment="1">
      <alignment horizontal="center" vertical="center"/>
    </xf>
    <xf numFmtId="0" fontId="35" fillId="21" borderId="27" xfId="206" applyFont="1" applyFill="1" applyBorder="1" applyAlignment="1">
      <alignment horizontal="center" vertical="center"/>
    </xf>
    <xf numFmtId="0" fontId="35" fillId="21" borderId="22" xfId="206" applyFont="1" applyFill="1" applyBorder="1" applyAlignment="1">
      <alignment horizontal="center" vertical="center"/>
    </xf>
    <xf numFmtId="0" fontId="35" fillId="21" borderId="31" xfId="206" applyFont="1" applyFill="1" applyBorder="1" applyAlignment="1">
      <alignment horizontal="center" vertical="center"/>
    </xf>
    <xf numFmtId="0" fontId="35" fillId="21" borderId="26" xfId="206" applyFont="1" applyFill="1" applyBorder="1" applyAlignment="1">
      <alignment horizontal="center" vertical="center" wrapText="1"/>
    </xf>
    <xf numFmtId="0" fontId="35" fillId="21" borderId="45" xfId="206" applyFont="1" applyFill="1" applyBorder="1" applyAlignment="1">
      <alignment horizontal="center" vertical="center" wrapText="1"/>
    </xf>
    <xf numFmtId="0" fontId="35" fillId="21" borderId="18" xfId="206" applyFont="1" applyFill="1" applyBorder="1" applyAlignment="1">
      <alignment horizontal="center" vertical="center" wrapText="1"/>
    </xf>
    <xf numFmtId="0" fontId="35" fillId="21" borderId="11" xfId="206" applyFont="1" applyFill="1" applyBorder="1" applyAlignment="1">
      <alignment horizontal="center" vertical="center"/>
    </xf>
    <xf numFmtId="0" fontId="35" fillId="21" borderId="12" xfId="206" applyFont="1" applyFill="1" applyBorder="1" applyAlignment="1">
      <alignment horizontal="center" vertical="center"/>
    </xf>
    <xf numFmtId="0" fontId="35" fillId="21" borderId="24" xfId="206" applyFont="1" applyFill="1" applyBorder="1" applyAlignment="1">
      <alignment horizontal="center" vertical="center"/>
    </xf>
    <xf numFmtId="0" fontId="5" fillId="25" borderId="10" xfId="97" applyFont="1" applyFill="1" applyBorder="1" applyAlignment="1">
      <alignment vertical="center" wrapText="1"/>
    </xf>
    <xf numFmtId="0" fontId="5" fillId="25" borderId="10" xfId="69" applyFill="1" applyBorder="1" applyAlignment="1">
      <alignment vertical="center" wrapText="1"/>
    </xf>
    <xf numFmtId="0" fontId="30" fillId="21" borderId="11" xfId="98" applyFont="1" applyFill="1" applyBorder="1" applyAlignment="1">
      <alignment horizontal="left"/>
    </xf>
    <xf numFmtId="0" fontId="30" fillId="21" borderId="12" xfId="98" applyFont="1" applyFill="1" applyBorder="1" applyAlignment="1">
      <alignment horizontal="left"/>
    </xf>
    <xf numFmtId="0" fontId="30" fillId="21" borderId="24" xfId="98" applyFont="1" applyFill="1" applyBorder="1" applyAlignment="1">
      <alignment horizontal="left"/>
    </xf>
    <xf numFmtId="0" fontId="30" fillId="23" borderId="11" xfId="98" applyFont="1" applyFill="1" applyBorder="1" applyAlignment="1"/>
    <xf numFmtId="0" fontId="30" fillId="23" borderId="12" xfId="98" applyFont="1" applyFill="1" applyBorder="1" applyAlignment="1"/>
    <xf numFmtId="0" fontId="30" fillId="23" borderId="24" xfId="98" applyFont="1" applyFill="1" applyBorder="1" applyAlignment="1"/>
    <xf numFmtId="0" fontId="30" fillId="21" borderId="10" xfId="98" applyFont="1" applyFill="1" applyBorder="1" applyAlignment="1">
      <alignment horizontal="left"/>
    </xf>
    <xf numFmtId="0" fontId="25" fillId="21" borderId="11" xfId="98" applyFont="1" applyFill="1" applyBorder="1" applyAlignment="1">
      <alignment horizontal="left"/>
    </xf>
    <xf numFmtId="0" fontId="25" fillId="21" borderId="12" xfId="98" applyFont="1" applyFill="1" applyBorder="1" applyAlignment="1">
      <alignment horizontal="left"/>
    </xf>
    <xf numFmtId="0" fontId="25" fillId="21" borderId="24" xfId="98" applyFont="1" applyFill="1" applyBorder="1" applyAlignment="1">
      <alignment horizontal="left"/>
    </xf>
    <xf numFmtId="0" fontId="25" fillId="21" borderId="10" xfId="98" applyFont="1" applyFill="1" applyBorder="1" applyAlignment="1">
      <alignment horizontal="left"/>
    </xf>
    <xf numFmtId="0" fontId="30" fillId="21" borderId="10" xfId="98" applyFont="1" applyFill="1" applyBorder="1" applyAlignment="1"/>
    <xf numFmtId="0" fontId="25" fillId="21" borderId="11" xfId="98" applyFont="1" applyFill="1" applyBorder="1" applyAlignment="1"/>
    <xf numFmtId="0" fontId="25" fillId="21" borderId="12" xfId="98" applyFont="1" applyFill="1" applyBorder="1" applyAlignment="1"/>
    <xf numFmtId="0" fontId="26" fillId="20" borderId="12" xfId="98" applyFont="1" applyBorder="1" applyAlignment="1"/>
    <xf numFmtId="0" fontId="26" fillId="20" borderId="24" xfId="98" applyFont="1" applyBorder="1" applyAlignment="1"/>
    <xf numFmtId="0" fontId="25" fillId="21" borderId="10" xfId="98" applyFont="1" applyFill="1" applyBorder="1" applyAlignment="1"/>
    <xf numFmtId="0" fontId="1" fillId="25" borderId="11" xfId="218" applyFont="1" applyFill="1" applyBorder="1" applyAlignment="1">
      <alignment horizontal="left" wrapText="1"/>
    </xf>
    <xf numFmtId="0" fontId="1" fillId="25" borderId="12" xfId="218" applyFont="1" applyFill="1" applyBorder="1" applyAlignment="1">
      <alignment horizontal="left" wrapText="1"/>
    </xf>
    <xf numFmtId="0" fontId="1" fillId="25" borderId="24" xfId="218" applyFont="1" applyFill="1" applyBorder="1" applyAlignment="1">
      <alignment horizontal="left" wrapText="1"/>
    </xf>
    <xf numFmtId="0" fontId="35" fillId="21" borderId="24" xfId="220" applyNumberFormat="1" applyFont="1" applyFill="1" applyBorder="1" applyAlignment="1" applyProtection="1">
      <alignment horizontal="center" vertical="center"/>
    </xf>
    <xf numFmtId="0" fontId="35" fillId="21" borderId="10" xfId="220" applyNumberFormat="1" applyFont="1" applyFill="1" applyBorder="1" applyAlignment="1" applyProtection="1">
      <alignment horizontal="center" vertical="center"/>
    </xf>
    <xf numFmtId="0" fontId="35" fillId="21" borderId="11" xfId="220" applyFont="1" applyFill="1" applyBorder="1" applyAlignment="1">
      <alignment horizontal="center" vertical="center"/>
    </xf>
    <xf numFmtId="0" fontId="35" fillId="21" borderId="12" xfId="220" applyFont="1" applyFill="1" applyBorder="1" applyAlignment="1">
      <alignment horizontal="center" vertical="center"/>
    </xf>
    <xf numFmtId="0" fontId="35" fillId="21" borderId="24" xfId="220" applyFont="1" applyFill="1" applyBorder="1" applyAlignment="1">
      <alignment horizontal="center" vertical="center"/>
    </xf>
    <xf numFmtId="0" fontId="35" fillId="21" borderId="10" xfId="220" applyFont="1" applyFill="1" applyBorder="1" applyAlignment="1">
      <alignment horizontal="center" vertical="center"/>
    </xf>
    <xf numFmtId="0" fontId="30" fillId="21" borderId="10" xfId="219" applyFont="1" applyFill="1" applyBorder="1" applyAlignment="1"/>
    <xf numFmtId="0" fontId="35" fillId="21" borderId="29" xfId="220" applyNumberFormat="1" applyFont="1" applyFill="1" applyBorder="1" applyAlignment="1" applyProtection="1">
      <alignment horizontal="center" vertical="center"/>
    </xf>
    <xf numFmtId="0" fontId="1" fillId="25" borderId="11" xfId="218" applyNumberFormat="1" applyFont="1" applyFill="1" applyBorder="1" applyAlignment="1">
      <alignment horizontal="left" wrapText="1"/>
    </xf>
    <xf numFmtId="0" fontId="1" fillId="25" borderId="12" xfId="218" applyNumberFormat="1" applyFont="1" applyFill="1" applyBorder="1" applyAlignment="1">
      <alignment horizontal="left" wrapText="1"/>
    </xf>
    <xf numFmtId="0" fontId="1" fillId="25" borderId="24" xfId="218" applyNumberFormat="1" applyFont="1" applyFill="1" applyBorder="1" applyAlignment="1">
      <alignment horizontal="left" wrapText="1"/>
    </xf>
    <xf numFmtId="0" fontId="35" fillId="21" borderId="11" xfId="220" applyNumberFormat="1" applyFont="1" applyFill="1" applyBorder="1" applyAlignment="1" applyProtection="1">
      <alignment horizontal="center" vertical="center"/>
    </xf>
    <xf numFmtId="0" fontId="35" fillId="21" borderId="12" xfId="220" applyNumberFormat="1" applyFont="1" applyFill="1" applyBorder="1" applyAlignment="1" applyProtection="1">
      <alignment horizontal="center" vertical="center"/>
    </xf>
    <xf numFmtId="0" fontId="5" fillId="25" borderId="10" xfId="86" applyFont="1" applyFill="1" applyBorder="1" applyAlignment="1">
      <alignment vertical="center" wrapText="1"/>
    </xf>
    <xf numFmtId="0" fontId="5" fillId="25" borderId="11" xfId="86" applyFont="1" applyFill="1" applyBorder="1" applyAlignment="1">
      <alignment vertical="center" wrapText="1"/>
    </xf>
    <xf numFmtId="0" fontId="5" fillId="25" borderId="24" xfId="69" applyFill="1" applyBorder="1" applyAlignment="1">
      <alignment vertical="center" wrapText="1"/>
    </xf>
    <xf numFmtId="0" fontId="50" fillId="0" borderId="0" xfId="86" applyFont="1" applyFill="1" applyBorder="1" applyAlignment="1">
      <alignment horizontal="left" vertical="center" wrapText="1"/>
    </xf>
    <xf numFmtId="0" fontId="5" fillId="20" borderId="0" xfId="86" applyAlignment="1">
      <alignment horizontal="left" vertical="center"/>
    </xf>
    <xf numFmtId="0" fontId="35" fillId="21" borderId="11" xfId="208" applyFont="1" applyFill="1" applyBorder="1" applyAlignment="1">
      <alignment horizontal="center" vertical="center" wrapText="1"/>
    </xf>
    <xf numFmtId="0" fontId="35" fillId="21" borderId="12" xfId="208" applyFont="1" applyFill="1" applyBorder="1" applyAlignment="1">
      <alignment horizontal="center" vertical="center" wrapText="1"/>
    </xf>
    <xf numFmtId="0" fontId="35" fillId="21" borderId="24" xfId="208" applyFont="1" applyFill="1" applyBorder="1" applyAlignment="1">
      <alignment horizontal="center" vertical="center" wrapText="1"/>
    </xf>
    <xf numFmtId="0" fontId="23" fillId="14" borderId="11" xfId="94" applyFont="1" applyFill="1" applyBorder="1" applyAlignment="1">
      <alignment wrapText="1"/>
    </xf>
    <xf numFmtId="0" fontId="0" fillId="0" borderId="12" xfId="0" applyBorder="1" applyAlignment="1">
      <alignment wrapText="1"/>
    </xf>
    <xf numFmtId="0" fontId="0" fillId="0" borderId="24" xfId="0" applyBorder="1" applyAlignment="1">
      <alignment wrapText="1"/>
    </xf>
    <xf numFmtId="0" fontId="35" fillId="21" borderId="26" xfId="91" applyFont="1" applyFill="1" applyBorder="1" applyAlignment="1">
      <alignment vertical="center"/>
    </xf>
    <xf numFmtId="0" fontId="23" fillId="0" borderId="45" xfId="0" applyFont="1" applyBorder="1" applyAlignment="1">
      <alignment vertical="center"/>
    </xf>
    <xf numFmtId="0" fontId="23" fillId="0" borderId="18" xfId="0" applyFont="1" applyBorder="1" applyAlignment="1">
      <alignment vertical="center"/>
    </xf>
    <xf numFmtId="0" fontId="35" fillId="21" borderId="11" xfId="91" applyFont="1" applyFill="1" applyBorder="1" applyAlignment="1">
      <alignment horizontal="center"/>
    </xf>
    <xf numFmtId="10" fontId="5" fillId="19" borderId="26" xfId="91" applyNumberFormat="1" applyFill="1" applyBorder="1" applyAlignment="1">
      <alignment horizontal="center" vertical="center" wrapText="1"/>
    </xf>
    <xf numFmtId="0" fontId="5" fillId="19" borderId="45" xfId="91" applyFill="1" applyBorder="1" applyAlignment="1">
      <alignment horizontal="center" vertical="center" wrapText="1"/>
    </xf>
    <xf numFmtId="0" fontId="5" fillId="19" borderId="18" xfId="91" applyFill="1" applyBorder="1" applyAlignment="1">
      <alignment horizontal="center" vertical="center" wrapText="1"/>
    </xf>
    <xf numFmtId="0" fontId="1" fillId="19" borderId="28" xfId="91" applyFont="1" applyFill="1" applyBorder="1" applyAlignment="1">
      <alignment horizontal="left" vertical="center" wrapText="1"/>
    </xf>
    <xf numFmtId="0" fontId="5" fillId="19" borderId="21" xfId="91" applyFill="1" applyBorder="1" applyAlignment="1">
      <alignment horizontal="left" vertical="center" wrapText="1"/>
    </xf>
    <xf numFmtId="0" fontId="5" fillId="19" borderId="29" xfId="91" applyFill="1" applyBorder="1" applyAlignment="1">
      <alignment horizontal="left" vertical="center" wrapText="1"/>
    </xf>
    <xf numFmtId="0" fontId="5" fillId="19" borderId="23" xfId="91" applyFill="1" applyBorder="1" applyAlignment="1">
      <alignment horizontal="left" vertical="center" wrapText="1"/>
    </xf>
    <xf numFmtId="0" fontId="5" fillId="19" borderId="0" xfId="91" applyFill="1" applyBorder="1" applyAlignment="1">
      <alignment horizontal="left" vertical="center" wrapText="1"/>
    </xf>
    <xf numFmtId="0" fontId="5" fillId="19" borderId="30" xfId="91" applyFill="1" applyBorder="1" applyAlignment="1">
      <alignment horizontal="left" vertical="center" wrapText="1"/>
    </xf>
    <xf numFmtId="0" fontId="5" fillId="19" borderId="27" xfId="91" applyFill="1" applyBorder="1" applyAlignment="1">
      <alignment horizontal="left" vertical="center" wrapText="1"/>
    </xf>
    <xf numFmtId="0" fontId="5" fillId="19" borderId="22" xfId="91" applyFill="1" applyBorder="1" applyAlignment="1">
      <alignment horizontal="left" vertical="center" wrapText="1"/>
    </xf>
    <xf numFmtId="0" fontId="5" fillId="19" borderId="31" xfId="91" applyFill="1" applyBorder="1" applyAlignment="1">
      <alignment horizontal="left" vertical="center" wrapText="1"/>
    </xf>
    <xf numFmtId="3" fontId="35" fillId="21" borderId="26" xfId="214" applyNumberFormat="1" applyFont="1" applyFill="1" applyBorder="1" applyAlignment="1">
      <alignment horizontal="center" vertical="center" wrapText="1"/>
    </xf>
    <xf numFmtId="3" fontId="35" fillId="21" borderId="18" xfId="214" applyNumberFormat="1" applyFont="1" applyFill="1" applyBorder="1" applyAlignment="1">
      <alignment horizontal="center" vertical="center" wrapText="1"/>
    </xf>
    <xf numFmtId="0" fontId="1" fillId="25" borderId="11" xfId="212" applyFill="1" applyBorder="1" applyAlignment="1">
      <alignment horizontal="left" vertical="center" wrapText="1"/>
    </xf>
    <xf numFmtId="0" fontId="1" fillId="25" borderId="12" xfId="212" applyFill="1" applyBorder="1" applyAlignment="1">
      <alignment horizontal="left" vertical="center" wrapText="1"/>
    </xf>
    <xf numFmtId="0" fontId="1" fillId="25" borderId="12" xfId="209" applyFill="1" applyBorder="1" applyAlignment="1">
      <alignment horizontal="left" vertical="center" wrapText="1"/>
    </xf>
    <xf numFmtId="0" fontId="1" fillId="25" borderId="24" xfId="209" applyFill="1" applyBorder="1" applyAlignment="1">
      <alignment horizontal="left" vertical="center" wrapText="1"/>
    </xf>
    <xf numFmtId="0" fontId="35" fillId="21" borderId="11" xfId="214" applyFont="1" applyFill="1" applyBorder="1" applyAlignment="1">
      <alignment horizontal="center" vertical="center" wrapText="1"/>
    </xf>
    <xf numFmtId="0" fontId="35" fillId="21" borderId="24" xfId="214" applyFont="1" applyFill="1" applyBorder="1" applyAlignment="1">
      <alignment horizontal="center" vertical="center" wrapText="1"/>
    </xf>
    <xf numFmtId="0" fontId="56" fillId="21" borderId="26" xfId="210" applyFont="1" applyFill="1" applyBorder="1" applyAlignment="1">
      <alignment horizontal="center" vertical="center" wrapText="1"/>
    </xf>
    <xf numFmtId="0" fontId="30" fillId="20" borderId="45" xfId="212" applyFont="1" applyBorder="1" applyAlignment="1">
      <alignment horizontal="center" vertical="center"/>
    </xf>
    <xf numFmtId="0" fontId="1" fillId="0" borderId="18" xfId="209" applyBorder="1" applyAlignment="1">
      <alignment horizontal="center" vertical="center"/>
    </xf>
    <xf numFmtId="0" fontId="35" fillId="21" borderId="26" xfId="214" applyFont="1" applyFill="1" applyBorder="1" applyAlignment="1">
      <alignment horizontal="center" vertical="center" wrapText="1"/>
    </xf>
    <xf numFmtId="0" fontId="35" fillId="21" borderId="18" xfId="214" applyFont="1" applyFill="1" applyBorder="1" applyAlignment="1">
      <alignment horizontal="center" vertical="center" wrapText="1"/>
    </xf>
    <xf numFmtId="0" fontId="5" fillId="25" borderId="10" xfId="96" applyFont="1" applyFill="1" applyBorder="1" applyAlignment="1">
      <alignment horizontal="left" wrapText="1"/>
    </xf>
  </cellXfs>
  <cellStyles count="222">
    <cellStyle name="_9. Asset installation" xfId="120"/>
    <cellStyle name="20% - Accent1" xfId="1" builtinId="30" customBuiltin="1"/>
    <cellStyle name="20% - Accent1 2" xfId="2"/>
    <cellStyle name="20% - Accent1 3" xfId="121"/>
    <cellStyle name="20% - Accent2" xfId="3" builtinId="34" customBuiltin="1"/>
    <cellStyle name="20% - Accent2 2" xfId="4"/>
    <cellStyle name="20% - Accent2 3" xfId="122"/>
    <cellStyle name="20% - Accent3" xfId="5" builtinId="38" customBuiltin="1"/>
    <cellStyle name="20% - Accent3 2" xfId="6"/>
    <cellStyle name="20% - Accent3 3" xfId="123"/>
    <cellStyle name="20% - Accent4" xfId="7" builtinId="42" customBuiltin="1"/>
    <cellStyle name="20% - Accent4 2" xfId="8"/>
    <cellStyle name="20% - Accent4 3" xfId="124"/>
    <cellStyle name="20% - Accent5" xfId="9" builtinId="46" customBuiltin="1"/>
    <cellStyle name="20% - Accent5 2" xfId="10"/>
    <cellStyle name="20% - Accent5 3" xfId="125"/>
    <cellStyle name="20% - Accent6" xfId="11" builtinId="50" customBuiltin="1"/>
    <cellStyle name="20% - Accent6 2" xfId="12"/>
    <cellStyle name="20% - Accent6 3" xfId="126"/>
    <cellStyle name="40% - Accent1" xfId="13" builtinId="31" customBuiltin="1"/>
    <cellStyle name="40% - Accent1 2" xfId="14"/>
    <cellStyle name="40% - Accent1 3" xfId="127"/>
    <cellStyle name="40% - Accent2" xfId="15" builtinId="35" customBuiltin="1"/>
    <cellStyle name="40% - Accent2 2" xfId="16"/>
    <cellStyle name="40% - Accent2 3" xfId="128"/>
    <cellStyle name="40% - Accent3" xfId="17" builtinId="39" customBuiltin="1"/>
    <cellStyle name="40% - Accent3 2" xfId="18"/>
    <cellStyle name="40% - Accent3 3" xfId="129"/>
    <cellStyle name="40% - Accent4" xfId="19" builtinId="43" customBuiltin="1"/>
    <cellStyle name="40% - Accent4 2" xfId="20"/>
    <cellStyle name="40% - Accent4 3" xfId="130"/>
    <cellStyle name="40% - Accent5" xfId="21" builtinId="47" customBuiltin="1"/>
    <cellStyle name="40% - Accent5 2" xfId="22"/>
    <cellStyle name="40% - Accent5 3" xfId="131"/>
    <cellStyle name="40% - Accent6" xfId="23" builtinId="51" customBuiltin="1"/>
    <cellStyle name="40% - Accent6 2" xfId="24"/>
    <cellStyle name="40% - Accent6 3" xfId="132"/>
    <cellStyle name="60% - Accent1" xfId="25" builtinId="32" customBuiltin="1"/>
    <cellStyle name="60% - Accent1 2" xfId="133"/>
    <cellStyle name="60% - Accent1 3" xfId="134"/>
    <cellStyle name="60% - Accent2" xfId="26" builtinId="36" customBuiltin="1"/>
    <cellStyle name="60% - Accent2 2" xfId="135"/>
    <cellStyle name="60% - Accent2 3" xfId="136"/>
    <cellStyle name="60% - Accent3" xfId="27" builtinId="40" customBuiltin="1"/>
    <cellStyle name="60% - Accent3 2" xfId="137"/>
    <cellStyle name="60% - Accent3 3" xfId="138"/>
    <cellStyle name="60% - Accent4" xfId="28" builtinId="44" customBuiltin="1"/>
    <cellStyle name="60% - Accent4 2" xfId="139"/>
    <cellStyle name="60% - Accent4 3" xfId="140"/>
    <cellStyle name="60% - Accent5" xfId="29" builtinId="48" customBuiltin="1"/>
    <cellStyle name="60% - Accent5 2" xfId="141"/>
    <cellStyle name="60% - Accent5 3" xfId="142"/>
    <cellStyle name="60% - Accent6" xfId="30" builtinId="52" customBuiltin="1"/>
    <cellStyle name="60% - Accent6 2" xfId="143"/>
    <cellStyle name="60% - Accent6 3" xfId="144"/>
    <cellStyle name="Accent1" xfId="31" builtinId="29" customBuiltin="1"/>
    <cellStyle name="Accent1 2" xfId="145"/>
    <cellStyle name="Accent1 3" xfId="146"/>
    <cellStyle name="Accent2" xfId="32" builtinId="33" customBuiltin="1"/>
    <cellStyle name="Accent2 2" xfId="147"/>
    <cellStyle name="Accent2 3" xfId="148"/>
    <cellStyle name="Accent3" xfId="33" builtinId="37" customBuiltin="1"/>
    <cellStyle name="Accent3 2" xfId="149"/>
    <cellStyle name="Accent3 3" xfId="150"/>
    <cellStyle name="Accent4" xfId="34" builtinId="41" customBuiltin="1"/>
    <cellStyle name="Accent4 2" xfId="151"/>
    <cellStyle name="Accent4 3" xfId="152"/>
    <cellStyle name="Accent5" xfId="35" builtinId="45" customBuiltin="1"/>
    <cellStyle name="Accent5 2" xfId="153"/>
    <cellStyle name="Accent5 3" xfId="154"/>
    <cellStyle name="Accent6" xfId="36" builtinId="49" customBuiltin="1"/>
    <cellStyle name="Accent6 2" xfId="155"/>
    <cellStyle name="Accent6 3" xfId="156"/>
    <cellStyle name="Bad" xfId="37" builtinId="27" customBuiltin="1"/>
    <cellStyle name="Bad 2" xfId="157"/>
    <cellStyle name="Bad 3" xfId="158"/>
    <cellStyle name="Blockout" xfId="38"/>
    <cellStyle name="Blockout 2" xfId="39"/>
    <cellStyle name="Calculation" xfId="40" builtinId="22" customBuiltin="1"/>
    <cellStyle name="Calculation 2" xfId="159"/>
    <cellStyle name="Calculation 3" xfId="160"/>
    <cellStyle name="Check Cell" xfId="41" builtinId="23" customBuiltin="1"/>
    <cellStyle name="Check Cell 2" xfId="161"/>
    <cellStyle name="Check Cell 3" xfId="162"/>
    <cellStyle name="Comma 2" xfId="42"/>
    <cellStyle name="Comma 2 2" xfId="43"/>
    <cellStyle name="Comma 2 3" xfId="44"/>
    <cellStyle name="Comma 2 4" xfId="163"/>
    <cellStyle name="Comma 3" xfId="45"/>
    <cellStyle name="Comma 3 2" xfId="46"/>
    <cellStyle name="Comma 4" xfId="164"/>
    <cellStyle name="Explanatory Text" xfId="47" builtinId="53" customBuiltin="1"/>
    <cellStyle name="Explanatory Text 2" xfId="165"/>
    <cellStyle name="Explanatory Text 3" xfId="166"/>
    <cellStyle name="Good" xfId="48" builtinId="26" customBuiltin="1"/>
    <cellStyle name="Good 2" xfId="167"/>
    <cellStyle name="Good 3" xfId="168"/>
    <cellStyle name="Heading 1" xfId="49" builtinId="16" customBuiltin="1"/>
    <cellStyle name="Heading 1 2" xfId="169"/>
    <cellStyle name="Heading 1 3" xfId="170"/>
    <cellStyle name="Heading 2" xfId="50" builtinId="17" customBuiltin="1"/>
    <cellStyle name="Heading 2 2" xfId="171"/>
    <cellStyle name="Heading 2 3" xfId="172"/>
    <cellStyle name="Heading 3" xfId="51" builtinId="18" customBuiltin="1"/>
    <cellStyle name="Heading 3 2" xfId="173"/>
    <cellStyle name="Heading 3 3" xfId="174"/>
    <cellStyle name="Heading 4" xfId="52" builtinId="19" customBuiltin="1"/>
    <cellStyle name="Heading 4 2" xfId="175"/>
    <cellStyle name="Heading 4 3" xfId="176"/>
    <cellStyle name="Hyperlink" xfId="53" builtinId="8"/>
    <cellStyle name="Hyperlink 2" xfId="54"/>
    <cellStyle name="Hyperlink 3" xfId="177"/>
    <cellStyle name="Input" xfId="55" builtinId="20" customBuiltin="1"/>
    <cellStyle name="Input 2" xfId="178"/>
    <cellStyle name="Input 3" xfId="179"/>
    <cellStyle name="Input1" xfId="56"/>
    <cellStyle name="Input1 2" xfId="57"/>
    <cellStyle name="Input1 2 2" xfId="58"/>
    <cellStyle name="Input1 3" xfId="59"/>
    <cellStyle name="Input1 3 2" xfId="60"/>
    <cellStyle name="Input1 4" xfId="61"/>
    <cellStyle name="Input1 4 2" xfId="180"/>
    <cellStyle name="Input1 5" xfId="62"/>
    <cellStyle name="Input1 5 2" xfId="181"/>
    <cellStyle name="Input1 6" xfId="182"/>
    <cellStyle name="Input1 6 2" xfId="183"/>
    <cellStyle name="Input2" xfId="63"/>
    <cellStyle name="Input2 2" xfId="64"/>
    <cellStyle name="Input3" xfId="65"/>
    <cellStyle name="Input3 2" xfId="66"/>
    <cellStyle name="Linked Cell" xfId="67" builtinId="24" customBuiltin="1"/>
    <cellStyle name="Linked Cell 2" xfId="184"/>
    <cellStyle name="Linked Cell 3" xfId="185"/>
    <cellStyle name="Neutral" xfId="68" builtinId="28" customBuiltin="1"/>
    <cellStyle name="Neutral 2" xfId="186"/>
    <cellStyle name="Neutral 3" xfId="187"/>
    <cellStyle name="Normal" xfId="0" builtinId="0"/>
    <cellStyle name="Normal 2" xfId="69"/>
    <cellStyle name="Normal 2 2" xfId="70"/>
    <cellStyle name="Normal 2 2 2" xfId="71"/>
    <cellStyle name="Normal 2 2 3" xfId="72"/>
    <cellStyle name="Normal 2 3" xfId="188"/>
    <cellStyle name="Normal 2 4" xfId="119"/>
    <cellStyle name="Normal 2 4 2" xfId="216"/>
    <cellStyle name="Normal 2 5" xfId="209"/>
    <cellStyle name="Normal 3" xfId="73"/>
    <cellStyle name="Normal 3 2" xfId="74"/>
    <cellStyle name="Normal 3 3" xfId="75"/>
    <cellStyle name="Normal 4" xfId="76"/>
    <cellStyle name="Normal 4 2" xfId="77"/>
    <cellStyle name="Normal 4 3" xfId="78"/>
    <cellStyle name="Normal 5" xfId="79"/>
    <cellStyle name="Normal 6" xfId="189"/>
    <cellStyle name="Normal 7" xfId="190"/>
    <cellStyle name="Normal 7 2" xfId="191"/>
    <cellStyle name="Normal 8" xfId="192"/>
    <cellStyle name="Normal 9" xfId="206"/>
    <cellStyle name="Normal_20070904 - Suggested revised templates 2 2" xfId="215"/>
    <cellStyle name="Normal_20090617 - RIN - justifications" xfId="210"/>
    <cellStyle name="Normal_2010 06 02 - Urgent RIN for Vic DNSPs revised proposals" xfId="80"/>
    <cellStyle name="Normal_2010 06 22 - AA - Scheme Templates for data collection" xfId="81"/>
    <cellStyle name="Normal_2010 06 22 - CE - Scheme Template for data collection" xfId="82"/>
    <cellStyle name="Normal_2010 06 22 - CE - Scheme Template for data collection 2" xfId="83"/>
    <cellStyle name="Normal_2010 06 22 - IE - Scheme Template for data collection" xfId="84"/>
    <cellStyle name="Normal_2010 07 28 - AA - Template for data collection" xfId="85"/>
    <cellStyle name="Normal_2010 07 28 - AA - Template for data collection 2" xfId="86"/>
    <cellStyle name="Normal_2010 07 28 - AA - Template for data collection 2 2" xfId="87"/>
    <cellStyle name="Normal_2010 07 28 - AA - Template for data collection 2 3" xfId="88"/>
    <cellStyle name="Normal_2010 07 28 - AA - Template for data collection 2 3 2" xfId="221"/>
    <cellStyle name="Normal_2010 07 28 - AA - Template for data collection 2 4" xfId="208"/>
    <cellStyle name="Normal_2010 07 28 - AA - Template for data collection 3" xfId="89"/>
    <cellStyle name="Normal_2010 07 28 - AA - Template for data collection 3 2" xfId="207"/>
    <cellStyle name="Normal_2010 08 06  - CE - Template for data collection" xfId="90"/>
    <cellStyle name="Normal_2011 03 24 - essential energy - draft 2010-11 rin templates (D2011-00452973)" xfId="91"/>
    <cellStyle name="Normal_Book1" xfId="92"/>
    <cellStyle name="Normal_Book1 2" xfId="93"/>
    <cellStyle name="Normal_D11 2347104  Draft RIN 2012-13 - asset installation, replacement volumes and safety related expenditure templates - JB 2" xfId="212"/>
    <cellStyle name="Normal_D11 2368962  WACC and general info - 2012 draft RIN - Ausgrid" xfId="94"/>
    <cellStyle name="Normal_D11 2368962  WACC and general info - 2012 draft RIN - Ausgrid 2" xfId="219"/>
    <cellStyle name="Normal_D11 2371025  Financial information - 2012 Draft RIN - Ausgrid" xfId="95"/>
    <cellStyle name="Normal_D11 2371025  Financial information - 2012 Draft RIN - Ausgrid 2 2" xfId="211"/>
    <cellStyle name="Normal_D12 2657  STPIS - 2012 draft RIN - Ausgrid" xfId="96"/>
    <cellStyle name="Normal_D12 2657  STPIS - 2012 draft RIN - Ausgrid 2" xfId="97"/>
    <cellStyle name="Normal_D12 2657  STPIS - 2012 draft RIN - Ausgrid 3" xfId="98"/>
    <cellStyle name="Normal_D12 2657  STPIS - 2012 draft RIN - Ausgrid 3 2" xfId="218"/>
    <cellStyle name="Normal_Electricity Distribution Revised Regulatory Templates" xfId="99"/>
    <cellStyle name="Normal_Electricity Distribution Revised Regulatory Templates 2 2" xfId="213"/>
    <cellStyle name="Normal_Integral Energy 2009–10 RIN – incentive schemes" xfId="100"/>
    <cellStyle name="Normal_RIN_draft_template_capex (2) 2" xfId="214"/>
    <cellStyle name="Normal_Section 11-RAB 2" xfId="217"/>
    <cellStyle name="Note" xfId="101" builtinId="10" customBuiltin="1"/>
    <cellStyle name="Note 2" xfId="102"/>
    <cellStyle name="Note 3" xfId="193"/>
    <cellStyle name="Output" xfId="103" builtinId="21" customBuiltin="1"/>
    <cellStyle name="Output 2" xfId="194"/>
    <cellStyle name="Output 3" xfId="195"/>
    <cellStyle name="Percent" xfId="104" builtinId="5"/>
    <cellStyle name="Style 1" xfId="105"/>
    <cellStyle name="Style 1 2" xfId="106"/>
    <cellStyle name="Style 1 2 2" xfId="107"/>
    <cellStyle name="Style 1 3" xfId="108"/>
    <cellStyle name="Style 1 3 2" xfId="109"/>
    <cellStyle name="Style 1 3 3" xfId="110"/>
    <cellStyle name="Style 1 4" xfId="111"/>
    <cellStyle name="Style 1 4 2" xfId="112"/>
    <cellStyle name="Style 1 4 2 2" xfId="220"/>
    <cellStyle name="Style 1 4 3" xfId="113"/>
    <cellStyle name="Style 1 5" xfId="114"/>
    <cellStyle name="Style 1 5 2" xfId="196"/>
    <cellStyle name="Style 1 6" xfId="115"/>
    <cellStyle name="Style 1 6 2" xfId="197"/>
    <cellStyle name="Style 1 7" xfId="198"/>
    <cellStyle name="Style 1 7 2" xfId="199"/>
    <cellStyle name="Title" xfId="116" builtinId="15" customBuiltin="1"/>
    <cellStyle name="Title 2" xfId="200"/>
    <cellStyle name="Title 3" xfId="201"/>
    <cellStyle name="Total" xfId="117" builtinId="25" customBuiltin="1"/>
    <cellStyle name="Total 2" xfId="202"/>
    <cellStyle name="Total 3" xfId="203"/>
    <cellStyle name="Warning Text" xfId="118" builtinId="11" customBuiltin="1"/>
    <cellStyle name="Warning Text 2" xfId="204"/>
    <cellStyle name="Warning Text 3" xfId="205"/>
  </cellStyles>
  <dxfs count="21">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theme="0" tint="-0.24994659260841701"/>
        </patternFill>
      </fill>
    </dxf>
    <dxf>
      <fill>
        <patternFill>
          <bgColor indexed="22"/>
        </patternFill>
      </fill>
      <border>
        <left style="thin">
          <color indexed="64"/>
        </left>
        <right style="thin">
          <color indexed="64"/>
        </right>
        <top style="thin">
          <color indexed="64"/>
        </top>
        <bottom style="thin">
          <color indexed="64"/>
        </bottom>
      </border>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1323975</xdr:colOff>
      <xdr:row>5</xdr:row>
      <xdr:rowOff>66675</xdr:rowOff>
    </xdr:to>
    <xdr:pic>
      <xdr:nvPicPr>
        <xdr:cNvPr id="14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9525</xdr:colOff>
      <xdr:row>2</xdr:row>
      <xdr:rowOff>47625</xdr:rowOff>
    </xdr:to>
    <xdr:grpSp>
      <xdr:nvGrpSpPr>
        <xdr:cNvPr id="55404" name="Group 1"/>
        <xdr:cNvGrpSpPr>
          <a:grpSpLocks/>
        </xdr:cNvGrpSpPr>
      </xdr:nvGrpSpPr>
      <xdr:grpSpPr bwMode="auto">
        <a:xfrm>
          <a:off x="0" y="19050"/>
          <a:ext cx="619125" cy="54292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54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19050</xdr:colOff>
      <xdr:row>2</xdr:row>
      <xdr:rowOff>142875</xdr:rowOff>
    </xdr:to>
    <xdr:grpSp>
      <xdr:nvGrpSpPr>
        <xdr:cNvPr id="2" name="Group 1"/>
        <xdr:cNvGrpSpPr>
          <a:grpSpLocks/>
        </xdr:cNvGrpSpPr>
      </xdr:nvGrpSpPr>
      <xdr:grpSpPr bwMode="auto">
        <a:xfrm>
          <a:off x="0" y="19050"/>
          <a:ext cx="628650" cy="63817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1</xdr:col>
      <xdr:colOff>0</xdr:colOff>
      <xdr:row>2</xdr:row>
      <xdr:rowOff>28575</xdr:rowOff>
    </xdr:to>
    <xdr:grpSp>
      <xdr:nvGrpSpPr>
        <xdr:cNvPr id="52504" name="Group 1"/>
        <xdr:cNvGrpSpPr>
          <a:grpSpLocks/>
        </xdr:cNvGrpSpPr>
      </xdr:nvGrpSpPr>
      <xdr:grpSpPr bwMode="auto">
        <a:xfrm>
          <a:off x="104775" y="66675"/>
          <a:ext cx="657225" cy="4762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250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19050</xdr:rowOff>
    </xdr:from>
    <xdr:to>
      <xdr:col>1</xdr:col>
      <xdr:colOff>0</xdr:colOff>
      <xdr:row>2</xdr:row>
      <xdr:rowOff>209550</xdr:rowOff>
    </xdr:to>
    <xdr:grpSp>
      <xdr:nvGrpSpPr>
        <xdr:cNvPr id="54387" name="Group 1"/>
        <xdr:cNvGrpSpPr>
          <a:grpSpLocks/>
        </xdr:cNvGrpSpPr>
      </xdr:nvGrpSpPr>
      <xdr:grpSpPr bwMode="auto">
        <a:xfrm>
          <a:off x="9525" y="19050"/>
          <a:ext cx="742950" cy="7048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438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47625</xdr:rowOff>
    </xdr:from>
    <xdr:to>
      <xdr:col>1</xdr:col>
      <xdr:colOff>0</xdr:colOff>
      <xdr:row>3</xdr:row>
      <xdr:rowOff>95250</xdr:rowOff>
    </xdr:to>
    <xdr:grpSp>
      <xdr:nvGrpSpPr>
        <xdr:cNvPr id="57452" name="Group 1"/>
        <xdr:cNvGrpSpPr>
          <a:grpSpLocks/>
        </xdr:cNvGrpSpPr>
      </xdr:nvGrpSpPr>
      <xdr:grpSpPr bwMode="auto">
        <a:xfrm>
          <a:off x="0" y="47625"/>
          <a:ext cx="723900" cy="8191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745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58476" name="Group 1"/>
        <xdr:cNvGrpSpPr>
          <a:grpSpLocks/>
        </xdr:cNvGrpSpPr>
      </xdr:nvGrpSpPr>
      <xdr:grpSpPr bwMode="auto">
        <a:xfrm>
          <a:off x="0" y="19050"/>
          <a:ext cx="733425" cy="5143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2"/>
            <a:ext cx="77" cy="21"/>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847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28575</xdr:rowOff>
    </xdr:from>
    <xdr:to>
      <xdr:col>0</xdr:col>
      <xdr:colOff>695325</xdr:colOff>
      <xdr:row>2</xdr:row>
      <xdr:rowOff>142875</xdr:rowOff>
    </xdr:to>
    <xdr:grpSp>
      <xdr:nvGrpSpPr>
        <xdr:cNvPr id="59500" name="Group 1"/>
        <xdr:cNvGrpSpPr>
          <a:grpSpLocks/>
        </xdr:cNvGrpSpPr>
      </xdr:nvGrpSpPr>
      <xdr:grpSpPr bwMode="auto">
        <a:xfrm>
          <a:off x="0" y="28575"/>
          <a:ext cx="695325" cy="62865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950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685800</xdr:colOff>
      <xdr:row>3</xdr:row>
      <xdr:rowOff>0</xdr:rowOff>
    </xdr:to>
    <xdr:grpSp>
      <xdr:nvGrpSpPr>
        <xdr:cNvPr id="2" name="Group 4"/>
        <xdr:cNvGrpSpPr>
          <a:grpSpLocks/>
        </xdr:cNvGrpSpPr>
      </xdr:nvGrpSpPr>
      <xdr:grpSpPr bwMode="auto">
        <a:xfrm>
          <a:off x="0" y="19050"/>
          <a:ext cx="685800" cy="798979"/>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695325</xdr:colOff>
      <xdr:row>2</xdr:row>
      <xdr:rowOff>209550</xdr:rowOff>
    </xdr:to>
    <xdr:grpSp>
      <xdr:nvGrpSpPr>
        <xdr:cNvPr id="48458" name="Group 1"/>
        <xdr:cNvGrpSpPr>
          <a:grpSpLocks/>
        </xdr:cNvGrpSpPr>
      </xdr:nvGrpSpPr>
      <xdr:grpSpPr bwMode="auto">
        <a:xfrm>
          <a:off x="0" y="19050"/>
          <a:ext cx="695325" cy="707571"/>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846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4705350</xdr:colOff>
      <xdr:row>1</xdr:row>
      <xdr:rowOff>114300</xdr:rowOff>
    </xdr:from>
    <xdr:to>
      <xdr:col>4</xdr:col>
      <xdr:colOff>0</xdr:colOff>
      <xdr:row>2</xdr:row>
      <xdr:rowOff>342900</xdr:rowOff>
    </xdr:to>
    <xdr:pic>
      <xdr:nvPicPr>
        <xdr:cNvPr id="42570" name="Picture 6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29275" y="304800"/>
          <a:ext cx="723900" cy="419100"/>
        </a:xfrm>
        <a:prstGeom prst="rect">
          <a:avLst/>
        </a:prstGeom>
        <a:solidFill>
          <a:srgbClr val="FFFFCC"/>
        </a:solidFill>
        <a:ln w="19050">
          <a:solidFill>
            <a:srgbClr val="333399"/>
          </a:solidFill>
          <a:miter lim="800000"/>
          <a:headEnd/>
          <a:tailEnd/>
        </a:ln>
      </xdr:spPr>
    </xdr:pic>
    <xdr:clientData/>
  </xdr:twoCellAnchor>
  <xdr:twoCellAnchor>
    <xdr:from>
      <xdr:col>2</xdr:col>
      <xdr:colOff>4705350</xdr:colOff>
      <xdr:row>1</xdr:row>
      <xdr:rowOff>114300</xdr:rowOff>
    </xdr:from>
    <xdr:to>
      <xdr:col>4</xdr:col>
      <xdr:colOff>0</xdr:colOff>
      <xdr:row>2</xdr:row>
      <xdr:rowOff>342900</xdr:rowOff>
    </xdr:to>
    <xdr:pic>
      <xdr:nvPicPr>
        <xdr:cNvPr id="42571" name="Picture 6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29275" y="304800"/>
          <a:ext cx="723900" cy="419100"/>
        </a:xfrm>
        <a:prstGeom prst="rect">
          <a:avLst/>
        </a:prstGeom>
        <a:solidFill>
          <a:srgbClr val="FFFFCC"/>
        </a:solidFill>
        <a:ln w="19050">
          <a:solidFill>
            <a:srgbClr val="333399"/>
          </a:solidFill>
          <a:miter lim="800000"/>
          <a:headEnd/>
          <a:tailEnd/>
        </a:ln>
      </xdr:spPr>
    </xdr:pic>
    <xdr:clientData/>
  </xdr:twoCellAnchor>
  <xdr:twoCellAnchor>
    <xdr:from>
      <xdr:col>2</xdr:col>
      <xdr:colOff>4705350</xdr:colOff>
      <xdr:row>1</xdr:row>
      <xdr:rowOff>114300</xdr:rowOff>
    </xdr:from>
    <xdr:to>
      <xdr:col>4</xdr:col>
      <xdr:colOff>0</xdr:colOff>
      <xdr:row>2</xdr:row>
      <xdr:rowOff>342900</xdr:rowOff>
    </xdr:to>
    <xdr:pic>
      <xdr:nvPicPr>
        <xdr:cNvPr id="42572" name="Picture 6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29275" y="304800"/>
          <a:ext cx="723900" cy="419100"/>
        </a:xfrm>
        <a:prstGeom prst="rect">
          <a:avLst/>
        </a:prstGeom>
        <a:solidFill>
          <a:srgbClr val="FFFFCC"/>
        </a:solidFill>
        <a:ln w="19050">
          <a:solidFill>
            <a:srgbClr val="333399"/>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46410" name="Group 1"/>
        <xdr:cNvGrpSpPr>
          <a:grpSpLocks/>
        </xdr:cNvGrpSpPr>
      </xdr:nvGrpSpPr>
      <xdr:grpSpPr bwMode="auto">
        <a:xfrm>
          <a:off x="0" y="19050"/>
          <a:ext cx="733425" cy="54292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641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838200</xdr:colOff>
      <xdr:row>2</xdr:row>
      <xdr:rowOff>180975</xdr:rowOff>
    </xdr:to>
    <xdr:grpSp>
      <xdr:nvGrpSpPr>
        <xdr:cNvPr id="47434" name="Group 1"/>
        <xdr:cNvGrpSpPr>
          <a:grpSpLocks/>
        </xdr:cNvGrpSpPr>
      </xdr:nvGrpSpPr>
      <xdr:grpSpPr bwMode="auto">
        <a:xfrm>
          <a:off x="0" y="19050"/>
          <a:ext cx="838200" cy="67627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7436"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695325</xdr:colOff>
      <xdr:row>2</xdr:row>
      <xdr:rowOff>209550</xdr:rowOff>
    </xdr:to>
    <xdr:grpSp>
      <xdr:nvGrpSpPr>
        <xdr:cNvPr id="2" name="Group 1"/>
        <xdr:cNvGrpSpPr>
          <a:grpSpLocks/>
        </xdr:cNvGrpSpPr>
      </xdr:nvGrpSpPr>
      <xdr:grpSpPr bwMode="auto">
        <a:xfrm>
          <a:off x="0" y="19050"/>
          <a:ext cx="695325" cy="707571"/>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28575</xdr:rowOff>
    </xdr:from>
    <xdr:to>
      <xdr:col>0</xdr:col>
      <xdr:colOff>828675</xdr:colOff>
      <xdr:row>2</xdr:row>
      <xdr:rowOff>228600</xdr:rowOff>
    </xdr:to>
    <xdr:grpSp>
      <xdr:nvGrpSpPr>
        <xdr:cNvPr id="49482" name="Group 1"/>
        <xdr:cNvGrpSpPr>
          <a:grpSpLocks/>
        </xdr:cNvGrpSpPr>
      </xdr:nvGrpSpPr>
      <xdr:grpSpPr bwMode="auto">
        <a:xfrm>
          <a:off x="0" y="28575"/>
          <a:ext cx="828675" cy="67627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948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45397" name="Group 1"/>
        <xdr:cNvGrpSpPr>
          <a:grpSpLocks/>
        </xdr:cNvGrpSpPr>
      </xdr:nvGrpSpPr>
      <xdr:grpSpPr bwMode="auto">
        <a:xfrm>
          <a:off x="0" y="19050"/>
          <a:ext cx="733425" cy="54292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539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xdr:col>
      <xdr:colOff>0</xdr:colOff>
      <xdr:row>2</xdr:row>
      <xdr:rowOff>180975</xdr:rowOff>
    </xdr:to>
    <xdr:grpSp>
      <xdr:nvGrpSpPr>
        <xdr:cNvPr id="50448" name="Group 1"/>
        <xdr:cNvGrpSpPr>
          <a:grpSpLocks/>
        </xdr:cNvGrpSpPr>
      </xdr:nvGrpSpPr>
      <xdr:grpSpPr bwMode="auto">
        <a:xfrm>
          <a:off x="19050" y="19050"/>
          <a:ext cx="838200" cy="67627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04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485775</xdr:colOff>
      <xdr:row>10</xdr:row>
      <xdr:rowOff>0</xdr:rowOff>
    </xdr:from>
    <xdr:to>
      <xdr:col>3</xdr:col>
      <xdr:colOff>561975</xdr:colOff>
      <xdr:row>10</xdr:row>
      <xdr:rowOff>200025</xdr:rowOff>
    </xdr:to>
    <xdr:sp macro="" textlink="">
      <xdr:nvSpPr>
        <xdr:cNvPr id="2" name="Text Box 2"/>
        <xdr:cNvSpPr txBox="1">
          <a:spLocks noChangeArrowheads="1"/>
        </xdr:cNvSpPr>
      </xdr:nvSpPr>
      <xdr:spPr bwMode="auto">
        <a:xfrm>
          <a:off x="5753100" y="23812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8100" algn="ctr">
              <a:solidFill>
                <a:srgbClr val="000000"/>
              </a:solidFill>
              <a:miter lim="800000"/>
              <a:headEnd/>
              <a:tailEnd/>
            </a14:hiddenLine>
          </a:ext>
        </a:extLst>
      </xdr:spPr>
    </xdr:sp>
    <xdr:clientData/>
  </xdr:twoCellAnchor>
  <xdr:twoCellAnchor>
    <xdr:from>
      <xdr:col>0</xdr:col>
      <xdr:colOff>19050</xdr:colOff>
      <xdr:row>0</xdr:row>
      <xdr:rowOff>19050</xdr:rowOff>
    </xdr:from>
    <xdr:to>
      <xdr:col>1</xdr:col>
      <xdr:colOff>9525</xdr:colOff>
      <xdr:row>2</xdr:row>
      <xdr:rowOff>180975</xdr:rowOff>
    </xdr:to>
    <xdr:grpSp>
      <xdr:nvGrpSpPr>
        <xdr:cNvPr id="3" name="Group 1"/>
        <xdr:cNvGrpSpPr>
          <a:grpSpLocks/>
        </xdr:cNvGrpSpPr>
      </xdr:nvGrpSpPr>
      <xdr:grpSpPr bwMode="auto">
        <a:xfrm>
          <a:off x="19050" y="19050"/>
          <a:ext cx="728663" cy="685800"/>
          <a:chOff x="0" y="2"/>
          <a:chExt cx="77" cy="61"/>
        </a:xfrm>
      </xdr:grpSpPr>
      <xdr:sp macro="" textlink="">
        <xdr:nvSpPr>
          <xdr:cNvPr id="4"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TRIMDATA/TRIM/TEMP/CONTEXT.3388/2010%2008%2013%20-%20AA%20-%20Template%20for%20data%20collec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gcoa\share\____RIN%202013\Scripts\David\RM_AGE_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gcoa\share\____RIN%202013\Scripts\Sam\CP_ages_draft%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Documents%20and%20Settings/Kjo/Local%20Settings/Temporary%20Internet%20Files/OLK7B3/ARC%20Compliance%20Model%20-%202010-11%20ActewAG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IMDATA/TRIM/TEMP/HPTRIM.3720/Attachment%202%20-%20Template%201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TRIMDATA/TRIM/TEMP/CONTEXT.4468/2012-14%20-%20annual%20rins%20-%20energe%20(D2012-001047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gm106\AppData\Local\Microsoft\Windows\Temporary%20Internet%20Files\Content.Outlook\VI6MOM8W\Annual%20RIN%20-%202012-13%20to%202014-15%20Demand%20Templat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gcoa\share\____RIN%202013\Scripts\Sam\Pillar_a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porting/RIN%202013/Scripts/David/_Final%20Only/CB/CB_YEAR_COMMISSION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gcoa\share\____RIN%202013\Scripts\David\RE_AGE_V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Reporting\RIN%202013\Scripts\David\__FINAL\AB\AB_YEAR_COMMISSION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Remaining asset life"/>
      <sheetName val="6. Demand"/>
      <sheetName val="7. Capex"/>
      <sheetName val="8. Opex"/>
      <sheetName val="9a. STPIS Reliability"/>
      <sheetName val="9b. STPIS Customer service"/>
      <sheetName val="9c. STPIS Unplanned outages"/>
      <sheetName val="9d. STPIS exc"/>
      <sheetName val="10. WACC"/>
      <sheetName val="11. EBSS"/>
      <sheetName val="12. DMIS - annual report"/>
      <sheetName val="13. Pass through events"/>
      <sheetName val="14. Jurisdictional schemes"/>
      <sheetName val="15. Self insurance"/>
      <sheetName val="16a. ACS - opex and capex"/>
      <sheetName val="16b. ACS - control mechanism "/>
      <sheetName val="17a. Financial performance"/>
      <sheetName val="17b. Financial position"/>
      <sheetName val="17c. Cashflows"/>
      <sheetName val="18. Shared cost allocation"/>
      <sheetName val="19. General informati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RM_AGE_V1"/>
    </sheetNames>
    <definedNames>
      <definedName name="NON_PAD" refersTo="='Sheet 1'!$C$2:$D$42"/>
      <definedName name="PADMOUNT" refersTo="='Sheet 1'!$C$43:$D$83"/>
    </definedNames>
    <sheetDataSet>
      <sheetData sheetId="0" refreshError="1">
        <row r="2">
          <cell r="C2" t="str">
            <v>1901</v>
          </cell>
          <cell r="D2">
            <v>1</v>
          </cell>
        </row>
        <row r="3">
          <cell r="C3" t="str">
            <v>1968</v>
          </cell>
          <cell r="D3">
            <v>1</v>
          </cell>
        </row>
        <row r="4">
          <cell r="C4" t="str">
            <v>1970</v>
          </cell>
          <cell r="D4">
            <v>1</v>
          </cell>
        </row>
        <row r="5">
          <cell r="C5" t="str">
            <v>1973</v>
          </cell>
          <cell r="D5">
            <v>1</v>
          </cell>
        </row>
        <row r="6">
          <cell r="C6" t="str">
            <v>1974</v>
          </cell>
          <cell r="D6">
            <v>1</v>
          </cell>
        </row>
        <row r="7">
          <cell r="C7" t="str">
            <v>1978</v>
          </cell>
          <cell r="D7">
            <v>15</v>
          </cell>
        </row>
        <row r="8">
          <cell r="C8" t="str">
            <v>1979</v>
          </cell>
          <cell r="D8">
            <v>2</v>
          </cell>
        </row>
        <row r="9">
          <cell r="C9" t="str">
            <v>1980</v>
          </cell>
          <cell r="D9">
            <v>1</v>
          </cell>
        </row>
        <row r="10">
          <cell r="C10" t="str">
            <v>1981</v>
          </cell>
          <cell r="D10">
            <v>4</v>
          </cell>
        </row>
        <row r="11">
          <cell r="C11" t="str">
            <v>1982</v>
          </cell>
          <cell r="D11">
            <v>4</v>
          </cell>
        </row>
        <row r="12">
          <cell r="C12" t="str">
            <v>1983</v>
          </cell>
          <cell r="D12">
            <v>6</v>
          </cell>
        </row>
        <row r="13">
          <cell r="C13" t="str">
            <v>1984</v>
          </cell>
          <cell r="D13">
            <v>11</v>
          </cell>
        </row>
        <row r="14">
          <cell r="C14" t="str">
            <v>1985</v>
          </cell>
          <cell r="D14">
            <v>19</v>
          </cell>
        </row>
        <row r="15">
          <cell r="C15" t="str">
            <v>1986</v>
          </cell>
          <cell r="D15">
            <v>90</v>
          </cell>
        </row>
        <row r="16">
          <cell r="C16" t="str">
            <v>1987</v>
          </cell>
          <cell r="D16">
            <v>6</v>
          </cell>
        </row>
        <row r="17">
          <cell r="C17" t="str">
            <v>1988</v>
          </cell>
          <cell r="D17">
            <v>4</v>
          </cell>
        </row>
        <row r="18">
          <cell r="C18" t="str">
            <v>1989</v>
          </cell>
          <cell r="D18">
            <v>68</v>
          </cell>
        </row>
        <row r="19">
          <cell r="C19" t="str">
            <v>1990</v>
          </cell>
          <cell r="D19">
            <v>44</v>
          </cell>
        </row>
        <row r="20">
          <cell r="C20" t="str">
            <v>1991</v>
          </cell>
          <cell r="D20">
            <v>26</v>
          </cell>
        </row>
        <row r="21">
          <cell r="C21" t="str">
            <v>1992</v>
          </cell>
          <cell r="D21">
            <v>23</v>
          </cell>
        </row>
        <row r="22">
          <cell r="C22" t="str">
            <v>1993</v>
          </cell>
          <cell r="D22">
            <v>18</v>
          </cell>
        </row>
        <row r="23">
          <cell r="C23" t="str">
            <v>1994</v>
          </cell>
          <cell r="D23">
            <v>46</v>
          </cell>
        </row>
        <row r="24">
          <cell r="C24" t="str">
            <v>1995</v>
          </cell>
          <cell r="D24">
            <v>40</v>
          </cell>
        </row>
        <row r="25">
          <cell r="C25" t="str">
            <v>1996</v>
          </cell>
          <cell r="D25">
            <v>52</v>
          </cell>
        </row>
        <row r="26">
          <cell r="C26" t="str">
            <v>1997</v>
          </cell>
          <cell r="D26">
            <v>24</v>
          </cell>
        </row>
        <row r="27">
          <cell r="C27" t="str">
            <v>1998</v>
          </cell>
          <cell r="D27">
            <v>53</v>
          </cell>
        </row>
        <row r="28">
          <cell r="C28" t="str">
            <v>1999</v>
          </cell>
          <cell r="D28">
            <v>42</v>
          </cell>
        </row>
        <row r="29">
          <cell r="C29" t="str">
            <v>2000</v>
          </cell>
          <cell r="D29">
            <v>86</v>
          </cell>
        </row>
        <row r="30">
          <cell r="C30" t="str">
            <v>2001</v>
          </cell>
          <cell r="D30">
            <v>88</v>
          </cell>
        </row>
        <row r="31">
          <cell r="C31" t="str">
            <v>2002</v>
          </cell>
          <cell r="D31">
            <v>38</v>
          </cell>
        </row>
        <row r="32">
          <cell r="C32" t="str">
            <v>2003</v>
          </cell>
          <cell r="D32">
            <v>81</v>
          </cell>
        </row>
        <row r="33">
          <cell r="C33" t="str">
            <v>2004</v>
          </cell>
          <cell r="D33">
            <v>90</v>
          </cell>
        </row>
        <row r="34">
          <cell r="C34" t="str">
            <v>2005</v>
          </cell>
          <cell r="D34">
            <v>200</v>
          </cell>
        </row>
        <row r="35">
          <cell r="C35" t="str">
            <v>2006</v>
          </cell>
          <cell r="D35">
            <v>233</v>
          </cell>
        </row>
        <row r="36">
          <cell r="C36" t="str">
            <v>2007</v>
          </cell>
          <cell r="D36">
            <v>281</v>
          </cell>
        </row>
        <row r="37">
          <cell r="C37" t="str">
            <v>2008</v>
          </cell>
          <cell r="D37">
            <v>527</v>
          </cell>
        </row>
        <row r="38">
          <cell r="C38" t="str">
            <v>2009</v>
          </cell>
          <cell r="D38">
            <v>358</v>
          </cell>
        </row>
        <row r="39">
          <cell r="C39" t="str">
            <v>2010</v>
          </cell>
          <cell r="D39">
            <v>251</v>
          </cell>
        </row>
        <row r="40">
          <cell r="C40" t="str">
            <v>2011</v>
          </cell>
          <cell r="D40">
            <v>208</v>
          </cell>
        </row>
        <row r="41">
          <cell r="C41" t="str">
            <v>2012</v>
          </cell>
          <cell r="D41">
            <v>151</v>
          </cell>
        </row>
        <row r="42">
          <cell r="C42" t="str">
            <v>2013</v>
          </cell>
          <cell r="D42">
            <v>40</v>
          </cell>
        </row>
        <row r="43">
          <cell r="C43" t="str">
            <v>1901</v>
          </cell>
          <cell r="D43">
            <v>2</v>
          </cell>
        </row>
        <row r="44">
          <cell r="C44" t="str">
            <v>1966</v>
          </cell>
          <cell r="D44">
            <v>1</v>
          </cell>
        </row>
        <row r="45">
          <cell r="C45" t="str">
            <v>1974</v>
          </cell>
          <cell r="D45">
            <v>1</v>
          </cell>
        </row>
        <row r="46">
          <cell r="C46" t="str">
            <v>1975</v>
          </cell>
          <cell r="D46">
            <v>1</v>
          </cell>
        </row>
        <row r="47">
          <cell r="C47" t="str">
            <v>1976</v>
          </cell>
          <cell r="D47">
            <v>3</v>
          </cell>
        </row>
        <row r="48">
          <cell r="C48" t="str">
            <v>1978</v>
          </cell>
          <cell r="D48">
            <v>19</v>
          </cell>
        </row>
        <row r="49">
          <cell r="C49" t="str">
            <v>1979</v>
          </cell>
          <cell r="D49">
            <v>10</v>
          </cell>
        </row>
        <row r="50">
          <cell r="C50" t="str">
            <v>1980</v>
          </cell>
          <cell r="D50">
            <v>19</v>
          </cell>
        </row>
        <row r="51">
          <cell r="C51" t="str">
            <v>1981</v>
          </cell>
          <cell r="D51">
            <v>9</v>
          </cell>
        </row>
        <row r="52">
          <cell r="C52" t="str">
            <v>1982</v>
          </cell>
          <cell r="D52">
            <v>16</v>
          </cell>
        </row>
        <row r="53">
          <cell r="C53" t="str">
            <v>1983</v>
          </cell>
          <cell r="D53">
            <v>1</v>
          </cell>
        </row>
        <row r="54">
          <cell r="C54" t="str">
            <v>1984</v>
          </cell>
          <cell r="D54">
            <v>4</v>
          </cell>
        </row>
        <row r="55">
          <cell r="C55" t="str">
            <v>1985</v>
          </cell>
          <cell r="D55">
            <v>28</v>
          </cell>
        </row>
        <row r="56">
          <cell r="C56" t="str">
            <v>1986</v>
          </cell>
          <cell r="D56">
            <v>20</v>
          </cell>
        </row>
        <row r="57">
          <cell r="C57" t="str">
            <v>1987</v>
          </cell>
          <cell r="D57">
            <v>12</v>
          </cell>
        </row>
        <row r="58">
          <cell r="C58" t="str">
            <v>1988</v>
          </cell>
          <cell r="D58">
            <v>33</v>
          </cell>
        </row>
        <row r="59">
          <cell r="C59" t="str">
            <v>1989</v>
          </cell>
          <cell r="D59">
            <v>54</v>
          </cell>
        </row>
        <row r="60">
          <cell r="C60" t="str">
            <v>1990</v>
          </cell>
          <cell r="D60">
            <v>1</v>
          </cell>
        </row>
        <row r="61">
          <cell r="C61" t="str">
            <v>1991</v>
          </cell>
          <cell r="D61">
            <v>22</v>
          </cell>
        </row>
        <row r="62">
          <cell r="C62" t="str">
            <v>1992</v>
          </cell>
          <cell r="D62">
            <v>1</v>
          </cell>
        </row>
        <row r="63">
          <cell r="C63" t="str">
            <v>1993</v>
          </cell>
          <cell r="D63">
            <v>34</v>
          </cell>
        </row>
        <row r="64">
          <cell r="C64" t="str">
            <v>1994</v>
          </cell>
          <cell r="D64">
            <v>74</v>
          </cell>
        </row>
        <row r="65">
          <cell r="C65" t="str">
            <v>1995</v>
          </cell>
          <cell r="D65">
            <v>86</v>
          </cell>
        </row>
        <row r="66">
          <cell r="C66" t="str">
            <v>1996</v>
          </cell>
          <cell r="D66">
            <v>84</v>
          </cell>
        </row>
        <row r="67">
          <cell r="C67" t="str">
            <v>1997</v>
          </cell>
          <cell r="D67">
            <v>69</v>
          </cell>
        </row>
        <row r="68">
          <cell r="C68" t="str">
            <v>1998</v>
          </cell>
          <cell r="D68">
            <v>81</v>
          </cell>
        </row>
        <row r="69">
          <cell r="C69" t="str">
            <v>1999</v>
          </cell>
          <cell r="D69">
            <v>95</v>
          </cell>
        </row>
        <row r="70">
          <cell r="C70" t="str">
            <v>2000</v>
          </cell>
          <cell r="D70">
            <v>298</v>
          </cell>
        </row>
        <row r="71">
          <cell r="C71" t="str">
            <v>2001</v>
          </cell>
          <cell r="D71">
            <v>155</v>
          </cell>
        </row>
        <row r="72">
          <cell r="C72" t="str">
            <v>2002</v>
          </cell>
          <cell r="D72">
            <v>183</v>
          </cell>
        </row>
        <row r="73">
          <cell r="C73" t="str">
            <v>2003</v>
          </cell>
          <cell r="D73">
            <v>286</v>
          </cell>
        </row>
        <row r="74">
          <cell r="C74" t="str">
            <v>2004</v>
          </cell>
          <cell r="D74">
            <v>581</v>
          </cell>
        </row>
        <row r="75">
          <cell r="C75" t="str">
            <v>2005</v>
          </cell>
          <cell r="D75">
            <v>944</v>
          </cell>
        </row>
        <row r="76">
          <cell r="C76" t="str">
            <v>2006</v>
          </cell>
          <cell r="D76">
            <v>878</v>
          </cell>
        </row>
        <row r="77">
          <cell r="C77" t="str">
            <v>2007</v>
          </cell>
          <cell r="D77">
            <v>774</v>
          </cell>
        </row>
        <row r="78">
          <cell r="C78" t="str">
            <v>2008</v>
          </cell>
          <cell r="D78">
            <v>1001</v>
          </cell>
        </row>
        <row r="79">
          <cell r="C79" t="str">
            <v>2009</v>
          </cell>
          <cell r="D79">
            <v>1181</v>
          </cell>
        </row>
        <row r="80">
          <cell r="C80" t="str">
            <v>2010</v>
          </cell>
          <cell r="D80">
            <v>824</v>
          </cell>
        </row>
        <row r="81">
          <cell r="C81" t="str">
            <v>2011</v>
          </cell>
          <cell r="D81">
            <v>723</v>
          </cell>
        </row>
        <row r="82">
          <cell r="C82" t="str">
            <v>2012</v>
          </cell>
          <cell r="D82">
            <v>387</v>
          </cell>
        </row>
        <row r="83">
          <cell r="C83" t="str">
            <v>2013</v>
          </cell>
          <cell r="D83">
            <v>173</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CP_ages_draft "/>
    </sheetNames>
    <definedNames>
      <definedName name="KV_132"/>
    </defined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row r="3">
          <cell r="B3">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a. STPIS Reliability"/>
      <sheetName val="1b. STPIS Customer Service"/>
      <sheetName val="1c. STPIS Daily Performance"/>
      <sheetName val="1d. STPIS MED Threshold"/>
      <sheetName val="1e. STPIS Exclusions"/>
      <sheetName val="1f. STPIS GSL"/>
      <sheetName val="2. Demand"/>
      <sheetName val="3. Outcomes customer service "/>
      <sheetName val="4. General information"/>
      <sheetName val="5a. Network data outage"/>
      <sheetName val="5b. Network data feeder"/>
      <sheetName val="5c. Network data outages"/>
      <sheetName val="5d. Outcomes planned outages"/>
      <sheetName val="6. Weighted av cost of debt"/>
      <sheetName val="7. Asset installation"/>
    </sheetNames>
    <sheetDataSet>
      <sheetData sheetId="0">
        <row r="22">
          <cell r="C22" t="str">
            <v>Energex</v>
          </cell>
        </row>
        <row r="26">
          <cell r="C26" t="str">
            <v>2012-13</v>
          </cell>
        </row>
      </sheetData>
      <sheetData sheetId="1"/>
      <sheetData sheetId="2"/>
      <sheetData sheetId="3"/>
      <sheetData sheetId="4"/>
      <sheetData sheetId="5">
        <row r="10">
          <cell r="C10">
            <v>3.3182543236790898</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2. Demand"/>
      <sheetName val="3. Outcomes QOS and customer "/>
      <sheetName val="4. General information"/>
      <sheetName val="5a. Network data planned outage"/>
      <sheetName val="5b. Network data feeder"/>
      <sheetName val="5c. Network data outages &amp; WSC"/>
      <sheetName val="5d. Outcomes planned outages"/>
      <sheetName val="6. Weighted av cost of debt"/>
      <sheetName val="7. Asset installation"/>
      <sheetName val="8. Unit costs by asset"/>
      <sheetName val="Annotations"/>
      <sheetName val="Definitions"/>
    </sheetNames>
    <sheetDataSet>
      <sheetData sheetId="0" refreshError="1">
        <row r="22">
          <cell r="C22" t="str">
            <v>Energex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a. STPIS Reliability"/>
      <sheetName val="1b. STPIS Customer Service"/>
      <sheetName val="1c. STPIS Daily Performance"/>
      <sheetName val="1d. STPIS MED Threshold"/>
      <sheetName val="1e. STPIS Exclusions"/>
      <sheetName val="1f. STPIS GSL"/>
      <sheetName val="2. Demand"/>
      <sheetName val="3. Outcomes customer service "/>
      <sheetName val="4. General information"/>
      <sheetName val="5a. Network data outage"/>
      <sheetName val="5b. Network data feeder"/>
      <sheetName val="5c. Network data outages"/>
      <sheetName val="5d. Outcomes planned outages"/>
      <sheetName val="6. Weighted av cost of debt"/>
      <sheetName val="7. Asset installation"/>
    </sheetNames>
    <sheetDataSet>
      <sheetData sheetId="0">
        <row r="26">
          <cell r="C26" t="str">
            <v>2012-13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Pillar_ages"/>
    </sheetNames>
    <definedNames>
      <definedName name="PILLAR" refersTo="='Sheet 1'!$B$2:$C$57"/>
    </definedNames>
    <sheetDataSet>
      <sheetData sheetId="0" refreshError="1">
        <row r="2">
          <cell r="B2" t="str">
            <v>1900</v>
          </cell>
          <cell r="C2">
            <v>60</v>
          </cell>
        </row>
        <row r="3">
          <cell r="B3" t="str">
            <v>1901</v>
          </cell>
          <cell r="C3">
            <v>48</v>
          </cell>
        </row>
        <row r="4">
          <cell r="B4" t="str">
            <v>1902</v>
          </cell>
          <cell r="C4">
            <v>1</v>
          </cell>
        </row>
        <row r="5">
          <cell r="B5" t="str">
            <v>1908</v>
          </cell>
          <cell r="C5">
            <v>1</v>
          </cell>
        </row>
        <row r="6">
          <cell r="B6" t="str">
            <v>1909</v>
          </cell>
          <cell r="C6">
            <v>3</v>
          </cell>
        </row>
        <row r="7">
          <cell r="B7" t="str">
            <v>1910</v>
          </cell>
          <cell r="C7">
            <v>2</v>
          </cell>
        </row>
        <row r="8">
          <cell r="B8" t="str">
            <v>1911</v>
          </cell>
          <cell r="C8">
            <v>6</v>
          </cell>
        </row>
        <row r="9">
          <cell r="B9" t="str">
            <v>1942</v>
          </cell>
          <cell r="C9">
            <v>1</v>
          </cell>
        </row>
        <row r="10">
          <cell r="B10" t="str">
            <v>1962</v>
          </cell>
          <cell r="C10">
            <v>1</v>
          </cell>
        </row>
        <row r="11">
          <cell r="B11" t="str">
            <v>1970</v>
          </cell>
          <cell r="C11">
            <v>10</v>
          </cell>
        </row>
        <row r="12">
          <cell r="B12" t="str">
            <v>1971</v>
          </cell>
          <cell r="C12">
            <v>36</v>
          </cell>
        </row>
        <row r="13">
          <cell r="B13" t="str">
            <v>1972</v>
          </cell>
          <cell r="C13">
            <v>11</v>
          </cell>
        </row>
        <row r="14">
          <cell r="B14" t="str">
            <v>1973</v>
          </cell>
          <cell r="C14">
            <v>232</v>
          </cell>
        </row>
        <row r="15">
          <cell r="B15" t="str">
            <v>1974</v>
          </cell>
          <cell r="C15">
            <v>251</v>
          </cell>
        </row>
        <row r="16">
          <cell r="B16" t="str">
            <v>1975</v>
          </cell>
          <cell r="C16">
            <v>45</v>
          </cell>
        </row>
        <row r="17">
          <cell r="B17" t="str">
            <v>1976</v>
          </cell>
          <cell r="C17">
            <v>289</v>
          </cell>
        </row>
        <row r="18">
          <cell r="B18" t="str">
            <v>1977</v>
          </cell>
          <cell r="C18">
            <v>167</v>
          </cell>
        </row>
        <row r="19">
          <cell r="B19" t="str">
            <v>1978</v>
          </cell>
          <cell r="C19">
            <v>366</v>
          </cell>
        </row>
        <row r="20">
          <cell r="B20" t="str">
            <v>1979</v>
          </cell>
          <cell r="C20">
            <v>309</v>
          </cell>
        </row>
        <row r="21">
          <cell r="B21" t="str">
            <v>1980</v>
          </cell>
          <cell r="C21">
            <v>486</v>
          </cell>
        </row>
        <row r="22">
          <cell r="B22" t="str">
            <v>1981</v>
          </cell>
          <cell r="C22">
            <v>784</v>
          </cell>
        </row>
        <row r="23">
          <cell r="B23" t="str">
            <v>1982</v>
          </cell>
          <cell r="C23">
            <v>1138</v>
          </cell>
        </row>
        <row r="24">
          <cell r="B24" t="str">
            <v>1983</v>
          </cell>
          <cell r="C24">
            <v>664</v>
          </cell>
        </row>
        <row r="25">
          <cell r="B25" t="str">
            <v>1984</v>
          </cell>
          <cell r="C25">
            <v>512</v>
          </cell>
        </row>
        <row r="26">
          <cell r="B26" t="str">
            <v>1985</v>
          </cell>
          <cell r="C26">
            <v>822</v>
          </cell>
        </row>
        <row r="27">
          <cell r="B27" t="str">
            <v>1986</v>
          </cell>
          <cell r="C27">
            <v>630</v>
          </cell>
        </row>
        <row r="28">
          <cell r="B28" t="str">
            <v>1987</v>
          </cell>
          <cell r="C28">
            <v>947</v>
          </cell>
        </row>
        <row r="29">
          <cell r="B29" t="str">
            <v>1988</v>
          </cell>
          <cell r="C29">
            <v>1139</v>
          </cell>
        </row>
        <row r="30">
          <cell r="B30" t="str">
            <v>1989</v>
          </cell>
          <cell r="C30">
            <v>2936</v>
          </cell>
        </row>
        <row r="31">
          <cell r="B31" t="str">
            <v>1990</v>
          </cell>
          <cell r="C31">
            <v>3991</v>
          </cell>
        </row>
        <row r="32">
          <cell r="B32" t="str">
            <v>1991</v>
          </cell>
          <cell r="C32">
            <v>4942</v>
          </cell>
        </row>
        <row r="33">
          <cell r="B33" t="str">
            <v>1992</v>
          </cell>
          <cell r="C33">
            <v>6926</v>
          </cell>
        </row>
        <row r="34">
          <cell r="B34" t="str">
            <v>1993</v>
          </cell>
          <cell r="C34">
            <v>9443</v>
          </cell>
        </row>
        <row r="35">
          <cell r="B35" t="str">
            <v>1994</v>
          </cell>
          <cell r="C35">
            <v>10437</v>
          </cell>
        </row>
        <row r="36">
          <cell r="B36" t="str">
            <v>1995</v>
          </cell>
          <cell r="C36">
            <v>12343</v>
          </cell>
        </row>
        <row r="37">
          <cell r="B37" t="str">
            <v>1996</v>
          </cell>
          <cell r="C37">
            <v>6921</v>
          </cell>
        </row>
        <row r="38">
          <cell r="B38" t="str">
            <v>1997</v>
          </cell>
          <cell r="C38">
            <v>6535</v>
          </cell>
        </row>
        <row r="39">
          <cell r="B39" t="str">
            <v>1998</v>
          </cell>
          <cell r="C39">
            <v>7014</v>
          </cell>
        </row>
        <row r="40">
          <cell r="B40" t="str">
            <v>1999</v>
          </cell>
          <cell r="C40">
            <v>14837</v>
          </cell>
        </row>
        <row r="41">
          <cell r="B41" t="str">
            <v>2000</v>
          </cell>
          <cell r="C41">
            <v>9779</v>
          </cell>
        </row>
        <row r="42">
          <cell r="B42" t="str">
            <v>2001</v>
          </cell>
          <cell r="C42">
            <v>7069</v>
          </cell>
        </row>
        <row r="43">
          <cell r="B43" t="str">
            <v>2002</v>
          </cell>
          <cell r="C43">
            <v>37599</v>
          </cell>
        </row>
        <row r="44">
          <cell r="B44" t="str">
            <v>2003</v>
          </cell>
          <cell r="C44">
            <v>8707</v>
          </cell>
        </row>
        <row r="45">
          <cell r="B45" t="str">
            <v>2004</v>
          </cell>
          <cell r="C45">
            <v>12060</v>
          </cell>
        </row>
        <row r="46">
          <cell r="B46" t="str">
            <v>2005</v>
          </cell>
          <cell r="C46">
            <v>13134</v>
          </cell>
        </row>
        <row r="47">
          <cell r="B47" t="str">
            <v>2006</v>
          </cell>
          <cell r="C47">
            <v>10461</v>
          </cell>
        </row>
        <row r="48">
          <cell r="B48" t="str">
            <v>2007</v>
          </cell>
          <cell r="C48">
            <v>11962</v>
          </cell>
        </row>
        <row r="49">
          <cell r="B49" t="str">
            <v>2008</v>
          </cell>
          <cell r="C49">
            <v>11501</v>
          </cell>
        </row>
        <row r="50">
          <cell r="B50" t="str">
            <v>2009</v>
          </cell>
          <cell r="C50">
            <v>10492</v>
          </cell>
        </row>
        <row r="51">
          <cell r="B51" t="str">
            <v>2010</v>
          </cell>
          <cell r="C51">
            <v>7585</v>
          </cell>
        </row>
        <row r="52">
          <cell r="B52" t="str">
            <v>2011</v>
          </cell>
          <cell r="C52">
            <v>7742</v>
          </cell>
        </row>
        <row r="53">
          <cell r="B53" t="str">
            <v>2012</v>
          </cell>
          <cell r="C53">
            <v>7227</v>
          </cell>
        </row>
        <row r="54">
          <cell r="B54" t="str">
            <v>2013</v>
          </cell>
          <cell r="C54">
            <v>4327</v>
          </cell>
        </row>
        <row r="55">
          <cell r="B55" t="str">
            <v>2014</v>
          </cell>
          <cell r="C55">
            <v>10</v>
          </cell>
        </row>
        <row r="56">
          <cell r="C56">
            <v>4314</v>
          </cell>
        </row>
        <row r="57">
          <cell r="C57">
            <v>16</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CB_YEAR_COMMISSIONED"/>
    </sheetNames>
    <definedNames>
      <definedName name="SUB_INDOOR_11" refersTo="='Sheet 1'!$E$2:$F$52"/>
      <definedName name="SUB_INDOOR_33" refersTo="='Sheet 1'!$E$120:$F$139"/>
      <definedName name="SUB_INDOOR_GIS_110" refersTo="='Sheet 1'!$E$80:$F$82"/>
      <definedName name="SUB_OUTDOOR_110" refersTo="='Sheet 1'!$E$111:$F$119"/>
      <definedName name="SUB_OUTDOOR_33" refersTo="='Sheet 1'!$E$140:$F$190"/>
      <definedName name="SUB_OUTDOOR_GIS_110" refersTo="='Sheet 1'!$E$83:$F$95"/>
    </definedNames>
    <sheetDataSet>
      <sheetData sheetId="0" refreshError="1">
        <row r="2">
          <cell r="E2" t="str">
            <v>1946</v>
          </cell>
          <cell r="F2">
            <v>2</v>
          </cell>
        </row>
        <row r="3">
          <cell r="E3" t="str">
            <v>1957</v>
          </cell>
          <cell r="F3">
            <v>4</v>
          </cell>
        </row>
        <row r="4">
          <cell r="E4" t="str">
            <v>1962</v>
          </cell>
          <cell r="F4">
            <v>35</v>
          </cell>
        </row>
        <row r="5">
          <cell r="E5" t="str">
            <v>1963</v>
          </cell>
          <cell r="F5">
            <v>19</v>
          </cell>
        </row>
        <row r="6">
          <cell r="E6" t="str">
            <v>1965</v>
          </cell>
          <cell r="F6">
            <v>30</v>
          </cell>
        </row>
        <row r="7">
          <cell r="E7" t="str">
            <v>1966</v>
          </cell>
          <cell r="F7">
            <v>50</v>
          </cell>
        </row>
        <row r="8">
          <cell r="E8" t="str">
            <v>1967</v>
          </cell>
          <cell r="F8">
            <v>51</v>
          </cell>
        </row>
        <row r="9">
          <cell r="E9" t="str">
            <v>1968</v>
          </cell>
          <cell r="F9">
            <v>13</v>
          </cell>
        </row>
        <row r="10">
          <cell r="E10" t="str">
            <v>1969</v>
          </cell>
          <cell r="F10">
            <v>27</v>
          </cell>
        </row>
        <row r="11">
          <cell r="E11" t="str">
            <v>1970</v>
          </cell>
          <cell r="F11">
            <v>79</v>
          </cell>
        </row>
        <row r="12">
          <cell r="E12" t="str">
            <v>1971</v>
          </cell>
          <cell r="F12">
            <v>103</v>
          </cell>
        </row>
        <row r="13">
          <cell r="E13" t="str">
            <v>1972</v>
          </cell>
          <cell r="F13">
            <v>73</v>
          </cell>
        </row>
        <row r="14">
          <cell r="E14" t="str">
            <v>1973</v>
          </cell>
          <cell r="F14">
            <v>44</v>
          </cell>
        </row>
        <row r="15">
          <cell r="E15" t="str">
            <v>1974</v>
          </cell>
          <cell r="F15">
            <v>5</v>
          </cell>
        </row>
        <row r="16">
          <cell r="E16" t="str">
            <v>1975</v>
          </cell>
          <cell r="F16">
            <v>45</v>
          </cell>
        </row>
        <row r="17">
          <cell r="E17" t="str">
            <v>1976</v>
          </cell>
          <cell r="F17">
            <v>49</v>
          </cell>
        </row>
        <row r="18">
          <cell r="E18" t="str">
            <v>1977</v>
          </cell>
          <cell r="F18">
            <v>53</v>
          </cell>
        </row>
        <row r="19">
          <cell r="E19" t="str">
            <v>1978</v>
          </cell>
          <cell r="F19">
            <v>91</v>
          </cell>
        </row>
        <row r="20">
          <cell r="E20" t="str">
            <v>1980</v>
          </cell>
          <cell r="F20">
            <v>21</v>
          </cell>
        </row>
        <row r="21">
          <cell r="E21" t="str">
            <v>1981</v>
          </cell>
          <cell r="F21">
            <v>37</v>
          </cell>
        </row>
        <row r="22">
          <cell r="E22" t="str">
            <v>1982</v>
          </cell>
          <cell r="F22">
            <v>86</v>
          </cell>
        </row>
        <row r="23">
          <cell r="E23" t="str">
            <v>1983</v>
          </cell>
          <cell r="F23">
            <v>111</v>
          </cell>
        </row>
        <row r="24">
          <cell r="E24" t="str">
            <v>1984</v>
          </cell>
          <cell r="F24">
            <v>171</v>
          </cell>
        </row>
        <row r="25">
          <cell r="E25" t="str">
            <v>1985</v>
          </cell>
          <cell r="F25">
            <v>84</v>
          </cell>
        </row>
        <row r="26">
          <cell r="E26" t="str">
            <v>1986</v>
          </cell>
          <cell r="F26">
            <v>67</v>
          </cell>
        </row>
        <row r="27">
          <cell r="E27" t="str">
            <v>1988</v>
          </cell>
          <cell r="F27">
            <v>67</v>
          </cell>
        </row>
        <row r="28">
          <cell r="E28" t="str">
            <v>1989</v>
          </cell>
          <cell r="F28">
            <v>41</v>
          </cell>
        </row>
        <row r="29">
          <cell r="E29" t="str">
            <v>1990</v>
          </cell>
          <cell r="F29">
            <v>52</v>
          </cell>
        </row>
        <row r="30">
          <cell r="E30" t="str">
            <v>1991</v>
          </cell>
          <cell r="F30">
            <v>30</v>
          </cell>
        </row>
        <row r="31">
          <cell r="E31" t="str">
            <v>1992</v>
          </cell>
          <cell r="F31">
            <v>41</v>
          </cell>
        </row>
        <row r="32">
          <cell r="E32" t="str">
            <v>1993</v>
          </cell>
          <cell r="F32">
            <v>18</v>
          </cell>
        </row>
        <row r="33">
          <cell r="E33" t="str">
            <v>1994</v>
          </cell>
          <cell r="F33">
            <v>28</v>
          </cell>
        </row>
        <row r="34">
          <cell r="E34" t="str">
            <v>1995</v>
          </cell>
          <cell r="F34">
            <v>73</v>
          </cell>
        </row>
        <row r="35">
          <cell r="E35" t="str">
            <v>1996</v>
          </cell>
          <cell r="F35">
            <v>1</v>
          </cell>
        </row>
        <row r="36">
          <cell r="E36" t="str">
            <v>1997</v>
          </cell>
          <cell r="F36">
            <v>20</v>
          </cell>
        </row>
        <row r="37">
          <cell r="E37" t="str">
            <v>1998</v>
          </cell>
          <cell r="F37">
            <v>30</v>
          </cell>
        </row>
        <row r="38">
          <cell r="E38" t="str">
            <v>1999</v>
          </cell>
          <cell r="F38">
            <v>43</v>
          </cell>
        </row>
        <row r="39">
          <cell r="E39" t="str">
            <v>2000</v>
          </cell>
          <cell r="F39">
            <v>82</v>
          </cell>
        </row>
        <row r="40">
          <cell r="E40" t="str">
            <v>2001</v>
          </cell>
          <cell r="F40">
            <v>54</v>
          </cell>
        </row>
        <row r="41">
          <cell r="E41" t="str">
            <v>2002</v>
          </cell>
          <cell r="F41">
            <v>17</v>
          </cell>
        </row>
        <row r="42">
          <cell r="E42" t="str">
            <v>2003</v>
          </cell>
          <cell r="F42">
            <v>150</v>
          </cell>
        </row>
        <row r="43">
          <cell r="E43" t="str">
            <v>2004</v>
          </cell>
          <cell r="F43">
            <v>87</v>
          </cell>
        </row>
        <row r="44">
          <cell r="E44" t="str">
            <v>2005</v>
          </cell>
          <cell r="F44">
            <v>244</v>
          </cell>
        </row>
        <row r="45">
          <cell r="E45" t="str">
            <v>2006</v>
          </cell>
          <cell r="F45">
            <v>392</v>
          </cell>
        </row>
        <row r="46">
          <cell r="E46" t="str">
            <v>2007</v>
          </cell>
          <cell r="F46">
            <v>33</v>
          </cell>
        </row>
        <row r="47">
          <cell r="E47" t="str">
            <v>2008</v>
          </cell>
          <cell r="F47">
            <v>254</v>
          </cell>
        </row>
        <row r="48">
          <cell r="E48" t="str">
            <v>2009</v>
          </cell>
          <cell r="F48">
            <v>297</v>
          </cell>
        </row>
        <row r="49">
          <cell r="E49" t="str">
            <v>2010</v>
          </cell>
          <cell r="F49">
            <v>112</v>
          </cell>
        </row>
        <row r="50">
          <cell r="E50" t="str">
            <v>2011</v>
          </cell>
          <cell r="F50">
            <v>36</v>
          </cell>
        </row>
        <row r="51">
          <cell r="E51" t="str">
            <v>2012</v>
          </cell>
          <cell r="F51">
            <v>37</v>
          </cell>
        </row>
        <row r="52">
          <cell r="E52" t="str">
            <v>2013</v>
          </cell>
          <cell r="F52">
            <v>2</v>
          </cell>
        </row>
        <row r="80">
          <cell r="E80" t="str">
            <v>1999</v>
          </cell>
          <cell r="F80">
            <v>5</v>
          </cell>
        </row>
        <row r="81">
          <cell r="E81" t="str">
            <v>2003</v>
          </cell>
          <cell r="F81">
            <v>7</v>
          </cell>
        </row>
        <row r="82">
          <cell r="E82" t="str">
            <v>2006</v>
          </cell>
          <cell r="F82">
            <v>3</v>
          </cell>
        </row>
        <row r="83">
          <cell r="E83" t="str">
            <v>1981</v>
          </cell>
          <cell r="F83">
            <v>2</v>
          </cell>
        </row>
        <row r="84">
          <cell r="E84" t="str">
            <v>1984</v>
          </cell>
          <cell r="F84">
            <v>6</v>
          </cell>
        </row>
        <row r="85">
          <cell r="E85" t="str">
            <v>1986</v>
          </cell>
          <cell r="F85">
            <v>4</v>
          </cell>
        </row>
        <row r="86">
          <cell r="E86" t="str">
            <v>1990</v>
          </cell>
          <cell r="F86">
            <v>6</v>
          </cell>
        </row>
        <row r="87">
          <cell r="E87" t="str">
            <v>1998</v>
          </cell>
          <cell r="F87">
            <v>2</v>
          </cell>
        </row>
        <row r="88">
          <cell r="E88" t="str">
            <v>2001</v>
          </cell>
          <cell r="F88">
            <v>3</v>
          </cell>
        </row>
        <row r="89">
          <cell r="E89" t="str">
            <v>2003</v>
          </cell>
          <cell r="F89">
            <v>14</v>
          </cell>
        </row>
        <row r="90">
          <cell r="E90" t="str">
            <v>2004</v>
          </cell>
          <cell r="F90">
            <v>1</v>
          </cell>
        </row>
        <row r="91">
          <cell r="E91" t="str">
            <v>2007</v>
          </cell>
          <cell r="F91">
            <v>5</v>
          </cell>
        </row>
        <row r="92">
          <cell r="E92" t="str">
            <v>2008</v>
          </cell>
          <cell r="F92">
            <v>5</v>
          </cell>
        </row>
        <row r="93">
          <cell r="E93" t="str">
            <v>2009</v>
          </cell>
          <cell r="F93">
            <v>8</v>
          </cell>
        </row>
        <row r="94">
          <cell r="E94" t="str">
            <v>2010</v>
          </cell>
          <cell r="F94">
            <v>3</v>
          </cell>
        </row>
        <row r="95">
          <cell r="E95" t="str">
            <v>2011</v>
          </cell>
          <cell r="F95">
            <v>4</v>
          </cell>
        </row>
        <row r="111">
          <cell r="E111" t="str">
            <v>1963</v>
          </cell>
          <cell r="F111">
            <v>1</v>
          </cell>
        </row>
        <row r="112">
          <cell r="E112" t="str">
            <v>1965</v>
          </cell>
          <cell r="F112">
            <v>3</v>
          </cell>
        </row>
        <row r="113">
          <cell r="E113" t="str">
            <v>1967</v>
          </cell>
          <cell r="F113">
            <v>4</v>
          </cell>
        </row>
        <row r="114">
          <cell r="E114" t="str">
            <v>1974</v>
          </cell>
          <cell r="F114">
            <v>4</v>
          </cell>
        </row>
        <row r="115">
          <cell r="E115" t="str">
            <v>1976</v>
          </cell>
          <cell r="F115">
            <v>1</v>
          </cell>
        </row>
        <row r="116">
          <cell r="E116" t="str">
            <v>1984</v>
          </cell>
          <cell r="F116">
            <v>2</v>
          </cell>
        </row>
        <row r="117">
          <cell r="E117" t="str">
            <v>1985</v>
          </cell>
          <cell r="F117">
            <v>1</v>
          </cell>
        </row>
        <row r="118">
          <cell r="E118" t="str">
            <v>1987</v>
          </cell>
          <cell r="F118">
            <v>4</v>
          </cell>
        </row>
        <row r="119">
          <cell r="E119" t="str">
            <v>2000</v>
          </cell>
          <cell r="F119">
            <v>4</v>
          </cell>
        </row>
        <row r="120">
          <cell r="E120" t="str">
            <v>1971</v>
          </cell>
          <cell r="F120">
            <v>22</v>
          </cell>
        </row>
        <row r="121">
          <cell r="E121" t="str">
            <v>1984</v>
          </cell>
          <cell r="F121">
            <v>12</v>
          </cell>
        </row>
        <row r="122">
          <cell r="E122" t="str">
            <v>1987</v>
          </cell>
          <cell r="F122">
            <v>8</v>
          </cell>
        </row>
        <row r="123">
          <cell r="E123" t="str">
            <v>1995</v>
          </cell>
          <cell r="F123">
            <v>2</v>
          </cell>
        </row>
        <row r="124">
          <cell r="E124" t="str">
            <v>1996</v>
          </cell>
          <cell r="F124">
            <v>6</v>
          </cell>
        </row>
        <row r="125">
          <cell r="E125" t="str">
            <v>1998</v>
          </cell>
          <cell r="F125">
            <v>4</v>
          </cell>
        </row>
        <row r="126">
          <cell r="E126" t="str">
            <v>1999</v>
          </cell>
          <cell r="F126">
            <v>9</v>
          </cell>
        </row>
        <row r="127">
          <cell r="E127" t="str">
            <v>2000</v>
          </cell>
          <cell r="F127">
            <v>48</v>
          </cell>
        </row>
        <row r="128">
          <cell r="E128" t="str">
            <v>2001</v>
          </cell>
          <cell r="F128">
            <v>4</v>
          </cell>
        </row>
        <row r="129">
          <cell r="E129" t="str">
            <v>2002</v>
          </cell>
          <cell r="F129">
            <v>13</v>
          </cell>
        </row>
        <row r="130">
          <cell r="E130" t="str">
            <v>2003</v>
          </cell>
          <cell r="F130">
            <v>37</v>
          </cell>
        </row>
        <row r="131">
          <cell r="E131" t="str">
            <v>2004</v>
          </cell>
          <cell r="F131">
            <v>9</v>
          </cell>
        </row>
        <row r="132">
          <cell r="E132" t="str">
            <v>2005</v>
          </cell>
          <cell r="F132">
            <v>118</v>
          </cell>
        </row>
        <row r="133">
          <cell r="E133" t="str">
            <v>2006</v>
          </cell>
          <cell r="F133">
            <v>125</v>
          </cell>
        </row>
        <row r="134">
          <cell r="E134" t="str">
            <v>2007</v>
          </cell>
          <cell r="F134">
            <v>15</v>
          </cell>
        </row>
        <row r="135">
          <cell r="E135" t="str">
            <v>2008</v>
          </cell>
          <cell r="F135">
            <v>140</v>
          </cell>
        </row>
        <row r="136">
          <cell r="E136" t="str">
            <v>2009</v>
          </cell>
          <cell r="F136">
            <v>95</v>
          </cell>
        </row>
        <row r="137">
          <cell r="E137" t="str">
            <v>2010</v>
          </cell>
          <cell r="F137">
            <v>32</v>
          </cell>
        </row>
        <row r="138">
          <cell r="E138" t="str">
            <v>2011</v>
          </cell>
          <cell r="F138">
            <v>4</v>
          </cell>
        </row>
        <row r="139">
          <cell r="E139" t="str">
            <v>2012</v>
          </cell>
          <cell r="F139">
            <v>19</v>
          </cell>
        </row>
        <row r="140">
          <cell r="E140" t="str">
            <v>1911</v>
          </cell>
          <cell r="F140">
            <v>1</v>
          </cell>
        </row>
        <row r="141">
          <cell r="E141" t="str">
            <v>1954</v>
          </cell>
          <cell r="F141">
            <v>33</v>
          </cell>
        </row>
        <row r="142">
          <cell r="E142" t="str">
            <v>1957</v>
          </cell>
          <cell r="F142">
            <v>1</v>
          </cell>
        </row>
        <row r="143">
          <cell r="E143" t="str">
            <v>1958</v>
          </cell>
          <cell r="F143">
            <v>11</v>
          </cell>
        </row>
        <row r="144">
          <cell r="E144" t="str">
            <v>1959</v>
          </cell>
          <cell r="F144">
            <v>17</v>
          </cell>
        </row>
        <row r="145">
          <cell r="E145" t="str">
            <v>1961</v>
          </cell>
          <cell r="F145">
            <v>2</v>
          </cell>
        </row>
        <row r="146">
          <cell r="E146" t="str">
            <v>1962</v>
          </cell>
          <cell r="F146">
            <v>11</v>
          </cell>
        </row>
        <row r="147">
          <cell r="E147" t="str">
            <v>1963</v>
          </cell>
          <cell r="F147">
            <v>5</v>
          </cell>
        </row>
        <row r="148">
          <cell r="E148" t="str">
            <v>1964</v>
          </cell>
          <cell r="F148">
            <v>15</v>
          </cell>
        </row>
        <row r="149">
          <cell r="E149" t="str">
            <v>1965</v>
          </cell>
          <cell r="F149">
            <v>6</v>
          </cell>
        </row>
        <row r="150">
          <cell r="E150" t="str">
            <v>1966</v>
          </cell>
          <cell r="F150">
            <v>18</v>
          </cell>
        </row>
        <row r="151">
          <cell r="E151" t="str">
            <v>1967</v>
          </cell>
          <cell r="F151">
            <v>26</v>
          </cell>
        </row>
        <row r="152">
          <cell r="E152" t="str">
            <v>1968</v>
          </cell>
          <cell r="F152">
            <v>9</v>
          </cell>
        </row>
        <row r="153">
          <cell r="E153" t="str">
            <v>1969</v>
          </cell>
          <cell r="F153">
            <v>31</v>
          </cell>
        </row>
        <row r="154">
          <cell r="E154" t="str">
            <v>1970</v>
          </cell>
          <cell r="F154">
            <v>6</v>
          </cell>
        </row>
        <row r="155">
          <cell r="E155" t="str">
            <v>1971</v>
          </cell>
          <cell r="F155">
            <v>21</v>
          </cell>
        </row>
        <row r="156">
          <cell r="E156" t="str">
            <v>1972</v>
          </cell>
          <cell r="F156">
            <v>11</v>
          </cell>
        </row>
        <row r="157">
          <cell r="E157" t="str">
            <v>1973</v>
          </cell>
          <cell r="F157">
            <v>25</v>
          </cell>
        </row>
        <row r="158">
          <cell r="E158" t="str">
            <v>1974</v>
          </cell>
          <cell r="F158">
            <v>20</v>
          </cell>
        </row>
        <row r="159">
          <cell r="E159" t="str">
            <v>1975</v>
          </cell>
          <cell r="F159">
            <v>15</v>
          </cell>
        </row>
        <row r="160">
          <cell r="E160" t="str">
            <v>1976</v>
          </cell>
          <cell r="F160">
            <v>11</v>
          </cell>
        </row>
        <row r="161">
          <cell r="E161" t="str">
            <v>1977</v>
          </cell>
          <cell r="F161">
            <v>28</v>
          </cell>
        </row>
        <row r="162">
          <cell r="E162" t="str">
            <v>1978</v>
          </cell>
          <cell r="F162">
            <v>10</v>
          </cell>
        </row>
        <row r="163">
          <cell r="E163" t="str">
            <v>1979</v>
          </cell>
          <cell r="F163">
            <v>5</v>
          </cell>
        </row>
        <row r="164">
          <cell r="E164" t="str">
            <v>1980</v>
          </cell>
          <cell r="F164">
            <v>4</v>
          </cell>
        </row>
        <row r="165">
          <cell r="E165" t="str">
            <v>1982</v>
          </cell>
          <cell r="F165">
            <v>1</v>
          </cell>
        </row>
        <row r="166">
          <cell r="E166" t="str">
            <v>1983</v>
          </cell>
          <cell r="F166">
            <v>16</v>
          </cell>
        </row>
        <row r="167">
          <cell r="E167" t="str">
            <v>1984</v>
          </cell>
          <cell r="F167">
            <v>1</v>
          </cell>
        </row>
        <row r="168">
          <cell r="E168" t="str">
            <v>1985</v>
          </cell>
          <cell r="F168">
            <v>10</v>
          </cell>
        </row>
        <row r="169">
          <cell r="E169" t="str">
            <v>1988</v>
          </cell>
          <cell r="F169">
            <v>2</v>
          </cell>
        </row>
        <row r="170">
          <cell r="E170" t="str">
            <v>1989</v>
          </cell>
          <cell r="F170">
            <v>31</v>
          </cell>
        </row>
        <row r="171">
          <cell r="E171" t="str">
            <v>1991</v>
          </cell>
          <cell r="F171">
            <v>1</v>
          </cell>
        </row>
        <row r="172">
          <cell r="E172" t="str">
            <v>1992</v>
          </cell>
          <cell r="F172">
            <v>10</v>
          </cell>
        </row>
        <row r="173">
          <cell r="E173" t="str">
            <v>1993</v>
          </cell>
          <cell r="F173">
            <v>15</v>
          </cell>
        </row>
        <row r="174">
          <cell r="E174" t="str">
            <v>1994</v>
          </cell>
          <cell r="F174">
            <v>4</v>
          </cell>
        </row>
        <row r="175">
          <cell r="E175" t="str">
            <v>1995</v>
          </cell>
          <cell r="F175">
            <v>20</v>
          </cell>
        </row>
        <row r="176">
          <cell r="E176" t="str">
            <v>1997</v>
          </cell>
          <cell r="F176">
            <v>3</v>
          </cell>
        </row>
        <row r="177">
          <cell r="E177" t="str">
            <v>1999</v>
          </cell>
          <cell r="F177">
            <v>1</v>
          </cell>
        </row>
        <row r="178">
          <cell r="E178" t="str">
            <v>2000</v>
          </cell>
          <cell r="F178">
            <v>40</v>
          </cell>
        </row>
        <row r="179">
          <cell r="E179" t="str">
            <v>2001</v>
          </cell>
          <cell r="F179">
            <v>19</v>
          </cell>
        </row>
        <row r="180">
          <cell r="E180" t="str">
            <v>2002</v>
          </cell>
          <cell r="F180">
            <v>1</v>
          </cell>
        </row>
        <row r="181">
          <cell r="E181" t="str">
            <v>2003</v>
          </cell>
          <cell r="F181">
            <v>8</v>
          </cell>
        </row>
        <row r="182">
          <cell r="E182" t="str">
            <v>2004</v>
          </cell>
          <cell r="F182">
            <v>6</v>
          </cell>
        </row>
        <row r="183">
          <cell r="E183" t="str">
            <v>2005</v>
          </cell>
          <cell r="F183">
            <v>18</v>
          </cell>
        </row>
        <row r="184">
          <cell r="E184" t="str">
            <v>2006</v>
          </cell>
          <cell r="F184">
            <v>16</v>
          </cell>
        </row>
        <row r="185">
          <cell r="E185" t="str">
            <v>2007</v>
          </cell>
          <cell r="F185">
            <v>11</v>
          </cell>
        </row>
        <row r="186">
          <cell r="E186" t="str">
            <v>2008</v>
          </cell>
          <cell r="F186">
            <v>29</v>
          </cell>
        </row>
        <row r="187">
          <cell r="E187" t="str">
            <v>2009</v>
          </cell>
          <cell r="F187">
            <v>25</v>
          </cell>
        </row>
        <row r="188">
          <cell r="E188" t="str">
            <v>2010</v>
          </cell>
          <cell r="F188">
            <v>8</v>
          </cell>
        </row>
        <row r="189">
          <cell r="E189" t="str">
            <v>2011</v>
          </cell>
          <cell r="F189">
            <v>1</v>
          </cell>
        </row>
        <row r="190">
          <cell r="E190" t="str">
            <v>2012</v>
          </cell>
          <cell r="F190">
            <v>10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RE_AGE_V1"/>
    </sheetNames>
    <definedNames>
      <definedName name="SUB_33" refersTo="='Sheet 1'!$C$50:$D$63"/>
    </definedNames>
    <sheetDataSet>
      <sheetData sheetId="0" refreshError="1">
        <row r="50">
          <cell r="C50" t="str">
            <v>2000</v>
          </cell>
          <cell r="D50">
            <v>1</v>
          </cell>
        </row>
        <row r="51">
          <cell r="C51" t="str">
            <v>2001</v>
          </cell>
          <cell r="D51">
            <v>5</v>
          </cell>
        </row>
        <row r="52">
          <cell r="C52" t="str">
            <v>2002</v>
          </cell>
          <cell r="D52">
            <v>12</v>
          </cell>
        </row>
        <row r="53">
          <cell r="C53" t="str">
            <v>2003</v>
          </cell>
          <cell r="D53">
            <v>3</v>
          </cell>
        </row>
        <row r="54">
          <cell r="C54" t="str">
            <v>2004</v>
          </cell>
          <cell r="D54">
            <v>9</v>
          </cell>
        </row>
        <row r="55">
          <cell r="C55" t="str">
            <v>2005</v>
          </cell>
          <cell r="D55">
            <v>5</v>
          </cell>
        </row>
        <row r="56">
          <cell r="C56" t="str">
            <v>2006</v>
          </cell>
          <cell r="D56">
            <v>2</v>
          </cell>
        </row>
        <row r="57">
          <cell r="C57" t="str">
            <v>2007</v>
          </cell>
          <cell r="D57">
            <v>2</v>
          </cell>
        </row>
        <row r="58">
          <cell r="C58" t="str">
            <v>2008</v>
          </cell>
          <cell r="D58">
            <v>5</v>
          </cell>
        </row>
        <row r="59">
          <cell r="C59" t="str">
            <v>2009</v>
          </cell>
          <cell r="D59">
            <v>3</v>
          </cell>
        </row>
        <row r="60">
          <cell r="C60" t="str">
            <v>2010</v>
          </cell>
          <cell r="D60">
            <v>5</v>
          </cell>
        </row>
        <row r="61">
          <cell r="C61" t="str">
            <v>2011</v>
          </cell>
          <cell r="D61">
            <v>4</v>
          </cell>
        </row>
        <row r="62">
          <cell r="C62" t="str">
            <v>2012</v>
          </cell>
          <cell r="D62">
            <v>4</v>
          </cell>
        </row>
        <row r="63">
          <cell r="C63" t="str">
            <v>2013</v>
          </cell>
          <cell r="D63">
            <v>1</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QL Statement"/>
      <sheetName val="AB_YEAR_COMMISSIONED"/>
    </sheetNames>
    <definedNames>
      <definedName name="NON_SUB_11" refersTo="='Sheet 1'!$C$2:$D$68"/>
    </definedNames>
    <sheetDataSet>
      <sheetData sheetId="0" refreshError="1">
        <row r="2">
          <cell r="C2" t="str">
            <v>1900</v>
          </cell>
          <cell r="D2">
            <v>2</v>
          </cell>
        </row>
        <row r="3">
          <cell r="C3" t="str">
            <v>1901</v>
          </cell>
          <cell r="D3">
            <v>46</v>
          </cell>
        </row>
        <row r="4">
          <cell r="C4" t="str">
            <v>1904</v>
          </cell>
          <cell r="D4">
            <v>1</v>
          </cell>
        </row>
        <row r="5">
          <cell r="C5" t="str">
            <v>1911</v>
          </cell>
          <cell r="D5">
            <v>572</v>
          </cell>
        </row>
        <row r="6">
          <cell r="C6" t="str">
            <v>1912</v>
          </cell>
          <cell r="D6">
            <v>1</v>
          </cell>
        </row>
        <row r="7">
          <cell r="C7" t="str">
            <v>1933</v>
          </cell>
          <cell r="D7">
            <v>1</v>
          </cell>
        </row>
        <row r="8">
          <cell r="C8" t="str">
            <v>1953</v>
          </cell>
          <cell r="D8">
            <v>1</v>
          </cell>
        </row>
        <row r="9">
          <cell r="C9" t="str">
            <v>1955</v>
          </cell>
          <cell r="D9">
            <v>2</v>
          </cell>
        </row>
        <row r="10">
          <cell r="C10" t="str">
            <v>1956</v>
          </cell>
          <cell r="D10">
            <v>1</v>
          </cell>
        </row>
        <row r="11">
          <cell r="C11" t="str">
            <v>1957</v>
          </cell>
          <cell r="D11">
            <v>1</v>
          </cell>
        </row>
        <row r="12">
          <cell r="C12" t="str">
            <v>1958</v>
          </cell>
          <cell r="D12">
            <v>1</v>
          </cell>
        </row>
        <row r="13">
          <cell r="C13" t="str">
            <v>1959</v>
          </cell>
          <cell r="D13">
            <v>1</v>
          </cell>
        </row>
        <row r="14">
          <cell r="C14" t="str">
            <v>1960</v>
          </cell>
          <cell r="D14">
            <v>1</v>
          </cell>
        </row>
        <row r="15">
          <cell r="C15" t="str">
            <v>1961</v>
          </cell>
          <cell r="D15">
            <v>2</v>
          </cell>
        </row>
        <row r="16">
          <cell r="C16" t="str">
            <v>1962</v>
          </cell>
          <cell r="D16">
            <v>1</v>
          </cell>
        </row>
        <row r="17">
          <cell r="C17" t="str">
            <v>1963</v>
          </cell>
          <cell r="D17">
            <v>6</v>
          </cell>
        </row>
        <row r="18">
          <cell r="C18" t="str">
            <v>1964</v>
          </cell>
          <cell r="D18">
            <v>2</v>
          </cell>
        </row>
        <row r="19">
          <cell r="C19" t="str">
            <v>1965</v>
          </cell>
          <cell r="D19">
            <v>1</v>
          </cell>
        </row>
        <row r="20">
          <cell r="C20" t="str">
            <v>1966</v>
          </cell>
          <cell r="D20">
            <v>4</v>
          </cell>
        </row>
        <row r="21">
          <cell r="C21" t="str">
            <v>1967</v>
          </cell>
          <cell r="D21">
            <v>8</v>
          </cell>
        </row>
        <row r="22">
          <cell r="C22" t="str">
            <v>1968</v>
          </cell>
          <cell r="D22">
            <v>8</v>
          </cell>
        </row>
        <row r="23">
          <cell r="C23" t="str">
            <v>1969</v>
          </cell>
          <cell r="D23">
            <v>12</v>
          </cell>
        </row>
        <row r="24">
          <cell r="C24" t="str">
            <v>1970</v>
          </cell>
          <cell r="D24">
            <v>85</v>
          </cell>
        </row>
        <row r="25">
          <cell r="C25" t="str">
            <v>1971</v>
          </cell>
          <cell r="D25">
            <v>10</v>
          </cell>
        </row>
        <row r="26">
          <cell r="C26" t="str">
            <v>1972</v>
          </cell>
          <cell r="D26">
            <v>21</v>
          </cell>
        </row>
        <row r="27">
          <cell r="C27" t="str">
            <v>1973</v>
          </cell>
          <cell r="D27">
            <v>11</v>
          </cell>
        </row>
        <row r="28">
          <cell r="C28" t="str">
            <v>1974</v>
          </cell>
          <cell r="D28">
            <v>5</v>
          </cell>
        </row>
        <row r="29">
          <cell r="C29" t="str">
            <v>1975</v>
          </cell>
          <cell r="D29">
            <v>21</v>
          </cell>
        </row>
        <row r="30">
          <cell r="C30" t="str">
            <v>1976</v>
          </cell>
          <cell r="D30">
            <v>19</v>
          </cell>
        </row>
        <row r="31">
          <cell r="C31" t="str">
            <v>1977</v>
          </cell>
          <cell r="D31">
            <v>16</v>
          </cell>
        </row>
        <row r="32">
          <cell r="C32" t="str">
            <v>1978</v>
          </cell>
          <cell r="D32">
            <v>2792</v>
          </cell>
        </row>
        <row r="33">
          <cell r="C33" t="str">
            <v>1979</v>
          </cell>
          <cell r="D33">
            <v>37</v>
          </cell>
        </row>
        <row r="34">
          <cell r="C34" t="str">
            <v>1980</v>
          </cell>
          <cell r="D34">
            <v>34</v>
          </cell>
        </row>
        <row r="35">
          <cell r="C35" t="str">
            <v>1981</v>
          </cell>
          <cell r="D35">
            <v>38</v>
          </cell>
        </row>
        <row r="36">
          <cell r="C36" t="str">
            <v>1982</v>
          </cell>
          <cell r="D36">
            <v>48</v>
          </cell>
        </row>
        <row r="37">
          <cell r="C37" t="str">
            <v>1983</v>
          </cell>
          <cell r="D37">
            <v>78</v>
          </cell>
        </row>
        <row r="38">
          <cell r="C38" t="str">
            <v>1984</v>
          </cell>
          <cell r="D38">
            <v>112</v>
          </cell>
        </row>
        <row r="39">
          <cell r="C39" t="str">
            <v>1985</v>
          </cell>
          <cell r="D39">
            <v>185</v>
          </cell>
        </row>
        <row r="40">
          <cell r="C40" t="str">
            <v>1986</v>
          </cell>
          <cell r="D40">
            <v>229</v>
          </cell>
        </row>
        <row r="41">
          <cell r="C41" t="str">
            <v>1987</v>
          </cell>
          <cell r="D41">
            <v>190</v>
          </cell>
        </row>
        <row r="42">
          <cell r="C42" t="str">
            <v>1988</v>
          </cell>
          <cell r="D42">
            <v>152</v>
          </cell>
        </row>
        <row r="43">
          <cell r="C43" t="str">
            <v>1989</v>
          </cell>
          <cell r="D43">
            <v>213</v>
          </cell>
        </row>
        <row r="44">
          <cell r="C44" t="str">
            <v>1990</v>
          </cell>
          <cell r="D44">
            <v>275</v>
          </cell>
        </row>
        <row r="45">
          <cell r="C45" t="str">
            <v>1991</v>
          </cell>
          <cell r="D45">
            <v>321</v>
          </cell>
        </row>
        <row r="46">
          <cell r="C46" t="str">
            <v>1992</v>
          </cell>
          <cell r="D46">
            <v>183</v>
          </cell>
        </row>
        <row r="47">
          <cell r="C47" t="str">
            <v>1993</v>
          </cell>
          <cell r="D47">
            <v>148</v>
          </cell>
        </row>
        <row r="48">
          <cell r="C48" t="str">
            <v>1994</v>
          </cell>
          <cell r="D48">
            <v>93</v>
          </cell>
        </row>
        <row r="49">
          <cell r="C49" t="str">
            <v>1995</v>
          </cell>
          <cell r="D49">
            <v>82</v>
          </cell>
        </row>
        <row r="50">
          <cell r="C50" t="str">
            <v>1996</v>
          </cell>
          <cell r="D50">
            <v>52</v>
          </cell>
        </row>
        <row r="51">
          <cell r="C51" t="str">
            <v>1997</v>
          </cell>
          <cell r="D51">
            <v>86</v>
          </cell>
        </row>
        <row r="52">
          <cell r="C52" t="str">
            <v>1998</v>
          </cell>
          <cell r="D52">
            <v>33</v>
          </cell>
        </row>
        <row r="53">
          <cell r="C53" t="str">
            <v>1999</v>
          </cell>
          <cell r="D53">
            <v>67</v>
          </cell>
        </row>
        <row r="54">
          <cell r="C54" t="str">
            <v>2000</v>
          </cell>
          <cell r="D54">
            <v>254</v>
          </cell>
        </row>
        <row r="55">
          <cell r="C55" t="str">
            <v>2001</v>
          </cell>
          <cell r="D55">
            <v>19</v>
          </cell>
        </row>
        <row r="56">
          <cell r="C56" t="str">
            <v>2002</v>
          </cell>
          <cell r="D56">
            <v>43</v>
          </cell>
        </row>
        <row r="57">
          <cell r="C57" t="str">
            <v>2003</v>
          </cell>
          <cell r="D57">
            <v>31</v>
          </cell>
        </row>
        <row r="58">
          <cell r="C58" t="str">
            <v>2004</v>
          </cell>
          <cell r="D58">
            <v>37</v>
          </cell>
        </row>
        <row r="59">
          <cell r="C59" t="str">
            <v>2005</v>
          </cell>
          <cell r="D59">
            <v>70</v>
          </cell>
        </row>
        <row r="60">
          <cell r="C60" t="str">
            <v>2006</v>
          </cell>
          <cell r="D60">
            <v>182</v>
          </cell>
        </row>
        <row r="61">
          <cell r="C61" t="str">
            <v>2007</v>
          </cell>
          <cell r="D61">
            <v>317</v>
          </cell>
        </row>
        <row r="62">
          <cell r="C62" t="str">
            <v>2008</v>
          </cell>
          <cell r="D62">
            <v>274</v>
          </cell>
        </row>
        <row r="63">
          <cell r="C63" t="str">
            <v>2009</v>
          </cell>
          <cell r="D63">
            <v>275</v>
          </cell>
        </row>
        <row r="64">
          <cell r="C64" t="str">
            <v>2010</v>
          </cell>
          <cell r="D64">
            <v>175</v>
          </cell>
        </row>
        <row r="65">
          <cell r="C65" t="str">
            <v>2011</v>
          </cell>
          <cell r="D65">
            <v>186</v>
          </cell>
        </row>
        <row r="66">
          <cell r="C66" t="str">
            <v>2012</v>
          </cell>
          <cell r="D66">
            <v>222</v>
          </cell>
        </row>
        <row r="67">
          <cell r="C67" t="str">
            <v>2013</v>
          </cell>
          <cell r="D67">
            <v>417</v>
          </cell>
        </row>
        <row r="68">
          <cell r="D68">
            <v>54</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uymutasa@energex.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45"/>
  <sheetViews>
    <sheetView showGridLines="0" view="pageBreakPreview" topLeftCell="A9" zoomScaleNormal="100" zoomScaleSheetLayoutView="100" workbookViewId="0">
      <selection activeCell="I39" sqref="I39"/>
    </sheetView>
  </sheetViews>
  <sheetFormatPr defaultRowHeight="12.75" x14ac:dyDescent="0.2"/>
  <cols>
    <col min="1" max="1" width="26.5703125" style="2" customWidth="1"/>
    <col min="2" max="2" width="23.5703125" style="2" customWidth="1"/>
    <col min="3" max="3" width="9.140625" style="2"/>
    <col min="4" max="4" width="10.5703125" style="2" customWidth="1"/>
    <col min="5" max="5" width="11.7109375" style="2" customWidth="1"/>
    <col min="6" max="6" width="9.140625" style="2"/>
    <col min="7" max="7" width="3.42578125" style="2" hidden="1" customWidth="1"/>
    <col min="8" max="8" width="4.42578125" style="2" customWidth="1"/>
    <col min="9" max="9" width="5" style="2" customWidth="1"/>
    <col min="10" max="16384" width="9.140625" style="2"/>
  </cols>
  <sheetData>
    <row r="8" spans="1:8" ht="20.25" x14ac:dyDescent="0.3">
      <c r="A8" s="1" t="s">
        <v>0</v>
      </c>
    </row>
    <row r="9" spans="1:8" ht="20.25" x14ac:dyDescent="0.3">
      <c r="A9" s="1" t="s">
        <v>1</v>
      </c>
    </row>
    <row r="11" spans="1:8" x14ac:dyDescent="0.2">
      <c r="A11" s="3" t="s">
        <v>2</v>
      </c>
    </row>
    <row r="12" spans="1:8" ht="13.5" thickBot="1" x14ac:dyDescent="0.25"/>
    <row r="13" spans="1:8" ht="15.75" x14ac:dyDescent="0.25">
      <c r="A13" s="486" t="s">
        <v>3</v>
      </c>
      <c r="B13" s="487"/>
      <c r="C13" s="487"/>
      <c r="D13" s="487"/>
      <c r="E13" s="487"/>
      <c r="F13" s="487"/>
      <c r="G13" s="487"/>
      <c r="H13" s="488"/>
    </row>
    <row r="14" spans="1:8" x14ac:dyDescent="0.2">
      <c r="A14" s="489" t="s">
        <v>4</v>
      </c>
      <c r="B14" s="490"/>
      <c r="C14" s="490"/>
      <c r="D14" s="490"/>
      <c r="E14" s="490"/>
      <c r="F14" s="490"/>
      <c r="G14" s="490"/>
      <c r="H14" s="491"/>
    </row>
    <row r="15" spans="1:8" x14ac:dyDescent="0.2">
      <c r="A15" s="492" t="s">
        <v>5</v>
      </c>
      <c r="B15" s="490"/>
      <c r="C15" s="490"/>
      <c r="D15" s="490"/>
      <c r="E15" s="490"/>
      <c r="F15" s="490"/>
      <c r="G15" s="490"/>
      <c r="H15" s="491"/>
    </row>
    <row r="16" spans="1:8" ht="13.5" thickBot="1" x14ac:dyDescent="0.25">
      <c r="A16" s="493" t="s">
        <v>6</v>
      </c>
      <c r="B16" s="494"/>
      <c r="C16" s="494"/>
      <c r="D16" s="494"/>
      <c r="E16" s="494"/>
      <c r="F16" s="494"/>
      <c r="G16" s="494"/>
      <c r="H16" s="495"/>
    </row>
    <row r="17" spans="1:9" x14ac:dyDescent="0.2">
      <c r="A17" s="507"/>
      <c r="B17" s="508"/>
      <c r="C17" s="508"/>
      <c r="D17" s="508"/>
      <c r="E17" s="508"/>
      <c r="F17" s="508"/>
      <c r="G17" s="508"/>
      <c r="H17" s="508"/>
    </row>
    <row r="18" spans="1:9" x14ac:dyDescent="0.2">
      <c r="A18" s="4" t="s">
        <v>7</v>
      </c>
      <c r="B18" s="5"/>
      <c r="C18" s="5"/>
      <c r="D18" s="6"/>
      <c r="E18" s="6"/>
      <c r="F18" s="6"/>
      <c r="G18" s="6"/>
    </row>
    <row r="19" spans="1:9" x14ac:dyDescent="0.2">
      <c r="A19" s="7" t="s">
        <v>8</v>
      </c>
    </row>
    <row r="21" spans="1:9" x14ac:dyDescent="0.2">
      <c r="I21" s="8"/>
    </row>
    <row r="22" spans="1:9" ht="18" x14ac:dyDescent="0.25">
      <c r="A22" s="9" t="s">
        <v>9</v>
      </c>
      <c r="B22" s="10"/>
      <c r="C22" s="509" t="s">
        <v>78</v>
      </c>
      <c r="D22" s="510"/>
      <c r="E22" s="510"/>
    </row>
    <row r="23" spans="1:9" ht="18" x14ac:dyDescent="0.25">
      <c r="A23" s="11"/>
      <c r="B23" s="11"/>
    </row>
    <row r="24" spans="1:9" ht="18" x14ac:dyDescent="0.25">
      <c r="A24" s="9" t="s">
        <v>10</v>
      </c>
      <c r="B24" s="10"/>
      <c r="C24" s="509" t="s">
        <v>10080</v>
      </c>
      <c r="D24" s="510"/>
      <c r="E24" s="510"/>
    </row>
    <row r="25" spans="1:9" ht="18" x14ac:dyDescent="0.25">
      <c r="A25" s="11"/>
      <c r="B25" s="11"/>
      <c r="C25" s="511"/>
      <c r="D25" s="512"/>
      <c r="E25" s="512"/>
    </row>
    <row r="26" spans="1:9" ht="18" x14ac:dyDescent="0.25">
      <c r="A26" s="12" t="s">
        <v>11</v>
      </c>
      <c r="B26" s="13"/>
      <c r="C26" s="513" t="s">
        <v>491</v>
      </c>
      <c r="D26" s="514"/>
      <c r="E26" s="515"/>
    </row>
    <row r="29" spans="1:9" ht="13.5" thickBot="1" x14ac:dyDescent="0.25"/>
    <row r="30" spans="1:9" x14ac:dyDescent="0.2">
      <c r="A30" s="14"/>
      <c r="B30" s="15"/>
      <c r="C30" s="15"/>
      <c r="D30" s="15"/>
      <c r="E30" s="16"/>
      <c r="F30" s="16"/>
      <c r="G30" s="16"/>
      <c r="H30" s="17"/>
    </row>
    <row r="31" spans="1:9" x14ac:dyDescent="0.2">
      <c r="A31" s="18" t="s">
        <v>12</v>
      </c>
      <c r="B31" s="497" t="s">
        <v>13</v>
      </c>
      <c r="C31" s="498"/>
      <c r="D31" s="499" t="s">
        <v>10081</v>
      </c>
      <c r="E31" s="500"/>
      <c r="F31" s="500"/>
      <c r="G31" s="501"/>
      <c r="H31" s="20"/>
    </row>
    <row r="32" spans="1:9" x14ac:dyDescent="0.2">
      <c r="A32" s="18"/>
      <c r="B32" s="497" t="s">
        <v>14</v>
      </c>
      <c r="C32" s="498"/>
      <c r="D32" s="499" t="s">
        <v>10082</v>
      </c>
      <c r="E32" s="500"/>
      <c r="F32" s="500"/>
      <c r="G32" s="501"/>
      <c r="H32" s="20"/>
    </row>
    <row r="33" spans="1:8" x14ac:dyDescent="0.2">
      <c r="A33" s="18"/>
      <c r="B33" s="21"/>
      <c r="C33" s="19" t="s">
        <v>15</v>
      </c>
      <c r="D33" s="480" t="s">
        <v>10083</v>
      </c>
      <c r="E33" s="19"/>
      <c r="F33" s="22">
        <v>4006</v>
      </c>
      <c r="G33" s="23"/>
      <c r="H33" s="24"/>
    </row>
    <row r="34" spans="1:8" x14ac:dyDescent="0.2">
      <c r="A34" s="18"/>
      <c r="B34" s="21"/>
      <c r="C34" s="21"/>
      <c r="D34" s="21"/>
      <c r="E34" s="23"/>
      <c r="F34" s="21"/>
      <c r="G34" s="23"/>
      <c r="H34" s="25"/>
    </row>
    <row r="35" spans="1:8" x14ac:dyDescent="0.2">
      <c r="A35" s="18" t="s">
        <v>17</v>
      </c>
      <c r="B35" s="497" t="s">
        <v>13</v>
      </c>
      <c r="C35" s="498"/>
      <c r="D35" s="499" t="s">
        <v>10081</v>
      </c>
      <c r="E35" s="500"/>
      <c r="F35" s="500"/>
      <c r="G35" s="501"/>
      <c r="H35" s="26"/>
    </row>
    <row r="36" spans="1:8" x14ac:dyDescent="0.2">
      <c r="A36" s="18"/>
      <c r="B36" s="497" t="s">
        <v>14</v>
      </c>
      <c r="C36" s="498"/>
      <c r="D36" s="499" t="s">
        <v>10082</v>
      </c>
      <c r="E36" s="500"/>
      <c r="F36" s="500"/>
      <c r="G36" s="501"/>
      <c r="H36" s="26"/>
    </row>
    <row r="37" spans="1:8" x14ac:dyDescent="0.2">
      <c r="A37" s="27"/>
      <c r="B37" s="21"/>
      <c r="C37" s="19" t="s">
        <v>15</v>
      </c>
      <c r="D37" s="480" t="s">
        <v>10083</v>
      </c>
      <c r="E37" s="19" t="s">
        <v>16</v>
      </c>
      <c r="F37" s="22">
        <v>4006</v>
      </c>
      <c r="G37" s="23"/>
      <c r="H37" s="24"/>
    </row>
    <row r="38" spans="1:8" x14ac:dyDescent="0.2">
      <c r="A38" s="27"/>
      <c r="B38" s="91"/>
      <c r="C38" s="91"/>
      <c r="D38" s="91"/>
      <c r="E38" s="23"/>
      <c r="F38" s="23"/>
      <c r="G38" s="23"/>
      <c r="H38" s="25"/>
    </row>
    <row r="39" spans="1:8" x14ac:dyDescent="0.2">
      <c r="A39" s="27"/>
      <c r="B39" s="91"/>
      <c r="C39" s="91"/>
      <c r="D39" s="91"/>
      <c r="E39" s="23"/>
      <c r="F39" s="23"/>
      <c r="G39" s="23"/>
      <c r="H39" s="25"/>
    </row>
    <row r="40" spans="1:8" x14ac:dyDescent="0.2">
      <c r="A40" s="18" t="s">
        <v>18</v>
      </c>
      <c r="B40" s="502" t="s">
        <v>10084</v>
      </c>
      <c r="C40" s="503"/>
      <c r="D40" s="504"/>
      <c r="E40" s="504"/>
      <c r="F40" s="505"/>
      <c r="G40" s="23"/>
      <c r="H40" s="25"/>
    </row>
    <row r="41" spans="1:8" x14ac:dyDescent="0.2">
      <c r="A41" s="18" t="s">
        <v>19</v>
      </c>
      <c r="B41" s="502" t="s">
        <v>10085</v>
      </c>
      <c r="C41" s="503"/>
      <c r="D41" s="503"/>
      <c r="E41" s="503"/>
      <c r="F41" s="506"/>
      <c r="G41" s="23"/>
      <c r="H41" s="25"/>
    </row>
    <row r="42" spans="1:8" x14ac:dyDescent="0.2">
      <c r="A42" s="18" t="s">
        <v>20</v>
      </c>
      <c r="B42" s="496" t="s">
        <v>10086</v>
      </c>
      <c r="C42" s="496"/>
      <c r="D42" s="496"/>
      <c r="E42" s="496"/>
      <c r="F42" s="496"/>
      <c r="G42" s="23"/>
      <c r="H42" s="25"/>
    </row>
    <row r="43" spans="1:8" ht="13.5" thickBot="1" x14ac:dyDescent="0.25">
      <c r="A43" s="92"/>
      <c r="B43" s="175"/>
      <c r="C43" s="175"/>
      <c r="D43" s="175"/>
      <c r="E43" s="175"/>
      <c r="F43" s="175"/>
      <c r="G43" s="28"/>
      <c r="H43" s="29"/>
    </row>
    <row r="45" spans="1:8" x14ac:dyDescent="0.2">
      <c r="A45" s="90"/>
      <c r="B45" s="91"/>
      <c r="C45" s="91"/>
      <c r="D45" s="91"/>
      <c r="E45" s="23"/>
      <c r="F45" s="23"/>
      <c r="G45" s="23"/>
      <c r="H45" s="23"/>
    </row>
  </sheetData>
  <mergeCells count="20">
    <mergeCell ref="C22:E22"/>
    <mergeCell ref="C25:E25"/>
    <mergeCell ref="C26:E26"/>
    <mergeCell ref="C24:E24"/>
    <mergeCell ref="A13:H13"/>
    <mergeCell ref="A14:H14"/>
    <mergeCell ref="A15:H15"/>
    <mergeCell ref="A16:H16"/>
    <mergeCell ref="B42:F42"/>
    <mergeCell ref="B36:C36"/>
    <mergeCell ref="D36:G36"/>
    <mergeCell ref="B40:F40"/>
    <mergeCell ref="B41:F41"/>
    <mergeCell ref="B32:C32"/>
    <mergeCell ref="D32:G32"/>
    <mergeCell ref="B35:C35"/>
    <mergeCell ref="D35:G35"/>
    <mergeCell ref="A17:H17"/>
    <mergeCell ref="B31:C31"/>
    <mergeCell ref="D31:G31"/>
  </mergeCells>
  <phoneticPr fontId="21" type="noConversion"/>
  <dataValidations count="1">
    <dataValidation type="list" allowBlank="1" showInputMessage="1" showErrorMessage="1" sqref="C26:E26">
      <formula1>"2012-13, 2013-14, 2014-15"</formula1>
    </dataValidation>
  </dataValidations>
  <hyperlinks>
    <hyperlink ref="B42" r:id="rId1" display="guymutasa@energex.com.au"/>
  </hyperlinks>
  <pageMargins left="0.35433070866141736" right="0.35433070866141736" top="0.94488188976377963" bottom="0.98425196850393704" header="0.51181102362204722" footer="0.51181102362204722"/>
  <pageSetup paperSize="9" scale="81" orientation="portrait" verticalDpi="2" r:id="rId2"/>
  <headerFooter scaleWithDoc="0" alignWithMargins="0">
    <oddFooter>&amp;L&amp;8&amp;D&amp;C&amp;8&amp; Template: &amp;A
&amp;F&amp;R&amp;8&amp;P o&amp;Of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0"/>
  <sheetViews>
    <sheetView view="pageBreakPreview" topLeftCell="A43" zoomScaleNormal="100" zoomScaleSheetLayoutView="100" workbookViewId="0">
      <selection activeCell="H57" sqref="H57"/>
    </sheetView>
  </sheetViews>
  <sheetFormatPr defaultRowHeight="12.75" x14ac:dyDescent="0.2"/>
  <cols>
    <col min="1" max="1" width="9.140625" style="146"/>
    <col min="2" max="2" width="13" style="146" bestFit="1" customWidth="1"/>
    <col min="3" max="6" width="9.140625" style="146"/>
    <col min="7" max="7" width="12.7109375" style="146" customWidth="1"/>
    <col min="8" max="8" width="14.140625" style="146" customWidth="1"/>
    <col min="9" max="9" width="5.5703125" style="146" customWidth="1"/>
    <col min="10" max="11" width="9.140625" style="146" hidden="1" customWidth="1"/>
    <col min="12" max="16384" width="9.140625" style="146"/>
  </cols>
  <sheetData>
    <row r="1" spans="2:8" ht="20.25" x14ac:dyDescent="0.3">
      <c r="B1" s="145" t="str">
        <f>[4]Cover!C22</f>
        <v>Energex</v>
      </c>
    </row>
    <row r="2" spans="2:8" ht="20.25" x14ac:dyDescent="0.3">
      <c r="B2" s="147" t="s">
        <v>208</v>
      </c>
    </row>
    <row r="3" spans="2:8" ht="20.25" x14ac:dyDescent="0.3">
      <c r="B3" s="128" t="str">
        <f>Cover!C26</f>
        <v>2012-13</v>
      </c>
    </row>
    <row r="4" spans="2:8" ht="20.25" x14ac:dyDescent="0.3">
      <c r="B4" s="148"/>
    </row>
    <row r="5" spans="2:8" ht="75" customHeight="1" x14ac:dyDescent="0.2">
      <c r="B5" s="573" t="s">
        <v>461</v>
      </c>
      <c r="C5" s="574"/>
      <c r="D5" s="574"/>
      <c r="E5" s="574"/>
      <c r="F5" s="574"/>
      <c r="G5" s="574"/>
    </row>
    <row r="6" spans="2:8" ht="20.25" x14ac:dyDescent="0.3">
      <c r="B6" s="148"/>
    </row>
    <row r="7" spans="2:8" ht="15.75" x14ac:dyDescent="0.25">
      <c r="B7" s="149" t="s">
        <v>209</v>
      </c>
    </row>
    <row r="8" spans="2:8" x14ac:dyDescent="0.2">
      <c r="H8" s="150" t="str">
        <f>B$3</f>
        <v>2012-13</v>
      </c>
    </row>
    <row r="9" spans="2:8" x14ac:dyDescent="0.2">
      <c r="B9" s="586" t="s">
        <v>210</v>
      </c>
      <c r="C9" s="586"/>
      <c r="D9" s="586"/>
      <c r="E9" s="586"/>
      <c r="F9" s="586"/>
      <c r="G9" s="586"/>
      <c r="H9" s="187"/>
    </row>
    <row r="10" spans="2:8" x14ac:dyDescent="0.2">
      <c r="B10" s="586" t="s">
        <v>211</v>
      </c>
      <c r="C10" s="586"/>
      <c r="D10" s="586"/>
      <c r="E10" s="586"/>
      <c r="F10" s="586"/>
      <c r="G10" s="586"/>
      <c r="H10" s="188"/>
    </row>
    <row r="11" spans="2:8" x14ac:dyDescent="0.2">
      <c r="B11" s="586" t="s">
        <v>212</v>
      </c>
      <c r="C11" s="586"/>
      <c r="D11" s="586"/>
      <c r="E11" s="586"/>
      <c r="F11" s="586"/>
      <c r="G11" s="586"/>
      <c r="H11" s="188"/>
    </row>
    <row r="12" spans="2:8" x14ac:dyDescent="0.2">
      <c r="B12" s="586" t="s">
        <v>213</v>
      </c>
      <c r="C12" s="586"/>
      <c r="D12" s="586"/>
      <c r="E12" s="586"/>
      <c r="F12" s="586"/>
      <c r="G12" s="586"/>
      <c r="H12" s="188"/>
    </row>
    <row r="13" spans="2:8" x14ac:dyDescent="0.2">
      <c r="B13" s="586" t="s">
        <v>214</v>
      </c>
      <c r="C13" s="586"/>
      <c r="D13" s="586"/>
      <c r="E13" s="586"/>
      <c r="F13" s="586"/>
      <c r="G13" s="586"/>
      <c r="H13" s="188"/>
    </row>
    <row r="14" spans="2:8" x14ac:dyDescent="0.2">
      <c r="B14" s="586" t="s">
        <v>215</v>
      </c>
      <c r="C14" s="586"/>
      <c r="D14" s="586"/>
      <c r="E14" s="586"/>
      <c r="F14" s="586"/>
      <c r="G14" s="586"/>
      <c r="H14" s="188"/>
    </row>
    <row r="15" spans="2:8" x14ac:dyDescent="0.2">
      <c r="B15" s="586" t="s">
        <v>216</v>
      </c>
      <c r="C15" s="586"/>
      <c r="D15" s="586"/>
      <c r="E15" s="586"/>
      <c r="F15" s="586"/>
      <c r="G15" s="586"/>
      <c r="H15" s="188"/>
    </row>
    <row r="16" spans="2:8" x14ac:dyDescent="0.2">
      <c r="B16" s="586" t="s">
        <v>217</v>
      </c>
      <c r="C16" s="586"/>
      <c r="D16" s="586"/>
      <c r="E16" s="586"/>
      <c r="F16" s="586"/>
      <c r="G16" s="586"/>
      <c r="H16" s="188"/>
    </row>
    <row r="17" spans="2:8" x14ac:dyDescent="0.2">
      <c r="B17" s="586" t="s">
        <v>218</v>
      </c>
      <c r="C17" s="586"/>
      <c r="D17" s="586"/>
      <c r="E17" s="586"/>
      <c r="F17" s="586"/>
      <c r="G17" s="586"/>
      <c r="H17" s="188"/>
    </row>
    <row r="18" spans="2:8" x14ac:dyDescent="0.2">
      <c r="B18" s="586" t="s">
        <v>219</v>
      </c>
      <c r="C18" s="586"/>
      <c r="D18" s="586"/>
      <c r="E18" s="586"/>
      <c r="F18" s="586"/>
      <c r="G18" s="586"/>
      <c r="H18" s="188"/>
    </row>
    <row r="19" spans="2:8" x14ac:dyDescent="0.2">
      <c r="B19" s="586" t="s">
        <v>220</v>
      </c>
      <c r="C19" s="586"/>
      <c r="D19" s="586"/>
      <c r="E19" s="586"/>
      <c r="F19" s="586"/>
      <c r="G19" s="586"/>
      <c r="H19" s="188"/>
    </row>
    <row r="20" spans="2:8" x14ac:dyDescent="0.2">
      <c r="B20" s="586" t="s">
        <v>221</v>
      </c>
      <c r="C20" s="586"/>
      <c r="D20" s="586"/>
      <c r="E20" s="586"/>
      <c r="F20" s="586"/>
      <c r="G20" s="586"/>
      <c r="H20" s="188"/>
    </row>
    <row r="21" spans="2:8" x14ac:dyDescent="0.2">
      <c r="B21" s="586" t="s">
        <v>222</v>
      </c>
      <c r="C21" s="586"/>
      <c r="D21" s="586"/>
      <c r="E21" s="586"/>
      <c r="F21" s="586"/>
      <c r="G21" s="586"/>
      <c r="H21" s="188"/>
    </row>
    <row r="22" spans="2:8" x14ac:dyDescent="0.2">
      <c r="B22" s="586" t="s">
        <v>223</v>
      </c>
      <c r="C22" s="586"/>
      <c r="D22" s="586"/>
      <c r="E22" s="586"/>
      <c r="F22" s="586"/>
      <c r="G22" s="586"/>
      <c r="H22" s="188"/>
    </row>
    <row r="23" spans="2:8" x14ac:dyDescent="0.2">
      <c r="B23" s="586" t="s">
        <v>224</v>
      </c>
      <c r="C23" s="586"/>
      <c r="D23" s="586"/>
      <c r="E23" s="586"/>
      <c r="F23" s="586"/>
      <c r="G23" s="586"/>
      <c r="H23" s="188"/>
    </row>
    <row r="25" spans="2:8" ht="15.75" x14ac:dyDescent="0.25">
      <c r="B25" s="149" t="s">
        <v>225</v>
      </c>
    </row>
    <row r="26" spans="2:8" x14ac:dyDescent="0.2">
      <c r="H26" s="150" t="str">
        <f>B$3</f>
        <v>2012-13</v>
      </c>
    </row>
    <row r="27" spans="2:8" x14ac:dyDescent="0.2">
      <c r="B27" s="586" t="s">
        <v>226</v>
      </c>
      <c r="C27" s="586"/>
      <c r="D27" s="586"/>
      <c r="E27" s="586"/>
      <c r="F27" s="586"/>
      <c r="G27" s="586"/>
      <c r="H27" s="215">
        <v>1185</v>
      </c>
    </row>
    <row r="28" spans="2:8" x14ac:dyDescent="0.2">
      <c r="B28" s="591" t="s">
        <v>227</v>
      </c>
      <c r="C28" s="591"/>
      <c r="D28" s="591"/>
      <c r="E28" s="591"/>
      <c r="F28" s="591"/>
      <c r="G28" s="591"/>
      <c r="H28" s="151"/>
    </row>
    <row r="29" spans="2:8" x14ac:dyDescent="0.2">
      <c r="B29" s="586" t="s">
        <v>228</v>
      </c>
      <c r="C29" s="586"/>
      <c r="D29" s="586"/>
      <c r="E29" s="586"/>
      <c r="F29" s="586"/>
      <c r="G29" s="586"/>
      <c r="H29" s="215">
        <v>11</v>
      </c>
    </row>
    <row r="30" spans="2:8" x14ac:dyDescent="0.2">
      <c r="B30" s="586" t="s">
        <v>229</v>
      </c>
      <c r="C30" s="586"/>
      <c r="D30" s="586"/>
      <c r="E30" s="586"/>
      <c r="F30" s="586"/>
      <c r="G30" s="586"/>
      <c r="H30" s="215">
        <v>25.6</v>
      </c>
    </row>
    <row r="31" spans="2:8" x14ac:dyDescent="0.2">
      <c r="B31" s="586" t="s">
        <v>230</v>
      </c>
      <c r="C31" s="586"/>
      <c r="D31" s="586"/>
      <c r="E31" s="586"/>
      <c r="F31" s="586"/>
      <c r="G31" s="586"/>
      <c r="H31" s="215">
        <v>19</v>
      </c>
    </row>
    <row r="32" spans="2:8" x14ac:dyDescent="0.2">
      <c r="B32" s="586" t="s">
        <v>231</v>
      </c>
      <c r="C32" s="586"/>
      <c r="D32" s="586"/>
      <c r="E32" s="586"/>
      <c r="F32" s="586"/>
      <c r="G32" s="586"/>
      <c r="H32" s="215">
        <v>1.9</v>
      </c>
    </row>
    <row r="33" spans="2:8" x14ac:dyDescent="0.2">
      <c r="B33" s="586" t="s">
        <v>232</v>
      </c>
      <c r="C33" s="586"/>
      <c r="D33" s="586"/>
      <c r="E33" s="586"/>
      <c r="F33" s="586"/>
      <c r="G33" s="586"/>
      <c r="H33" s="215">
        <v>4</v>
      </c>
    </row>
    <row r="34" spans="2:8" x14ac:dyDescent="0.2">
      <c r="B34" s="586" t="s">
        <v>233</v>
      </c>
      <c r="C34" s="586"/>
      <c r="D34" s="586"/>
      <c r="E34" s="586"/>
      <c r="F34" s="586"/>
      <c r="G34" s="586"/>
      <c r="H34" s="215">
        <v>3.1</v>
      </c>
    </row>
    <row r="35" spans="2:8" x14ac:dyDescent="0.2">
      <c r="B35" s="586" t="s">
        <v>234</v>
      </c>
      <c r="C35" s="586"/>
      <c r="D35" s="586"/>
      <c r="E35" s="586"/>
      <c r="F35" s="586"/>
      <c r="G35" s="586"/>
      <c r="H35" s="215">
        <v>3.4</v>
      </c>
    </row>
    <row r="36" spans="2:8" x14ac:dyDescent="0.2">
      <c r="B36" s="575" t="s">
        <v>235</v>
      </c>
      <c r="C36" s="576"/>
      <c r="D36" s="576"/>
      <c r="E36" s="576"/>
      <c r="F36" s="576"/>
      <c r="G36" s="577"/>
      <c r="H36" s="215">
        <v>32</v>
      </c>
    </row>
    <row r="37" spans="2:8" x14ac:dyDescent="0.2">
      <c r="B37" s="586" t="s">
        <v>155</v>
      </c>
      <c r="C37" s="586"/>
      <c r="D37" s="586"/>
      <c r="E37" s="586"/>
      <c r="F37" s="586"/>
      <c r="G37" s="586"/>
      <c r="H37" s="215">
        <v>0</v>
      </c>
    </row>
    <row r="38" spans="2:8" x14ac:dyDescent="0.2">
      <c r="B38" s="587" t="s">
        <v>236</v>
      </c>
      <c r="C38" s="588"/>
      <c r="D38" s="589"/>
      <c r="E38" s="589"/>
      <c r="F38" s="589"/>
      <c r="G38" s="590"/>
      <c r="H38" s="151"/>
    </row>
    <row r="39" spans="2:8" x14ac:dyDescent="0.2">
      <c r="B39" s="586" t="s">
        <v>237</v>
      </c>
      <c r="C39" s="586"/>
      <c r="D39" s="586"/>
      <c r="E39" s="586"/>
      <c r="F39" s="586"/>
      <c r="G39" s="586"/>
      <c r="H39" s="215">
        <v>4.3</v>
      </c>
    </row>
    <row r="40" spans="2:8" x14ac:dyDescent="0.2">
      <c r="B40" s="586" t="s">
        <v>238</v>
      </c>
      <c r="C40" s="586"/>
      <c r="D40" s="586"/>
      <c r="E40" s="586"/>
      <c r="F40" s="586"/>
      <c r="G40" s="586"/>
      <c r="H40" s="215">
        <v>11.9</v>
      </c>
    </row>
    <row r="41" spans="2:8" x14ac:dyDescent="0.2">
      <c r="B41" s="586" t="s">
        <v>239</v>
      </c>
      <c r="C41" s="586"/>
      <c r="D41" s="586"/>
      <c r="E41" s="586"/>
      <c r="F41" s="586"/>
      <c r="G41" s="586"/>
      <c r="H41" s="215">
        <v>1.2</v>
      </c>
    </row>
    <row r="42" spans="2:8" x14ac:dyDescent="0.2">
      <c r="B42" s="586" t="s">
        <v>240</v>
      </c>
      <c r="C42" s="586"/>
      <c r="D42" s="586"/>
      <c r="E42" s="586"/>
      <c r="F42" s="586"/>
      <c r="G42" s="586"/>
      <c r="H42" s="215">
        <v>24.8</v>
      </c>
    </row>
    <row r="43" spans="2:8" x14ac:dyDescent="0.2">
      <c r="B43" s="586" t="s">
        <v>241</v>
      </c>
      <c r="C43" s="586"/>
      <c r="D43" s="586"/>
      <c r="E43" s="586"/>
      <c r="F43" s="586"/>
      <c r="G43" s="586"/>
      <c r="H43" s="215">
        <v>13.3</v>
      </c>
    </row>
    <row r="44" spans="2:8" x14ac:dyDescent="0.2">
      <c r="B44" s="586" t="s">
        <v>242</v>
      </c>
      <c r="C44" s="586"/>
      <c r="D44" s="586"/>
      <c r="E44" s="586"/>
      <c r="F44" s="586"/>
      <c r="G44" s="586"/>
      <c r="H44" s="215">
        <v>37.700000000000003</v>
      </c>
    </row>
    <row r="45" spans="2:8" x14ac:dyDescent="0.2">
      <c r="B45" s="586" t="s">
        <v>243</v>
      </c>
      <c r="C45" s="586"/>
      <c r="D45" s="586"/>
      <c r="E45" s="586"/>
      <c r="F45" s="586"/>
      <c r="G45" s="586"/>
      <c r="H45" s="215">
        <v>0.1</v>
      </c>
    </row>
    <row r="46" spans="2:8" x14ac:dyDescent="0.2">
      <c r="B46" s="586" t="s">
        <v>155</v>
      </c>
      <c r="C46" s="586"/>
      <c r="D46" s="586"/>
      <c r="E46" s="586"/>
      <c r="F46" s="586"/>
      <c r="G46" s="586"/>
      <c r="H46" s="215">
        <v>6.7</v>
      </c>
    </row>
    <row r="47" spans="2:8" ht="12" customHeight="1" x14ac:dyDescent="0.2"/>
    <row r="48" spans="2:8" ht="15.75" x14ac:dyDescent="0.25">
      <c r="B48" s="149" t="s">
        <v>244</v>
      </c>
    </row>
    <row r="49" spans="2:10" x14ac:dyDescent="0.2">
      <c r="H49" s="150" t="str">
        <f>B$3</f>
        <v>2012-13</v>
      </c>
    </row>
    <row r="50" spans="2:10" x14ac:dyDescent="0.2">
      <c r="B50" s="585" t="s">
        <v>245</v>
      </c>
      <c r="C50" s="585"/>
      <c r="D50" s="585"/>
      <c r="E50" s="585"/>
      <c r="F50" s="585"/>
      <c r="G50" s="585"/>
      <c r="H50" s="151"/>
    </row>
    <row r="51" spans="2:10" x14ac:dyDescent="0.2">
      <c r="B51" s="581" t="s">
        <v>46</v>
      </c>
      <c r="C51" s="581"/>
      <c r="D51" s="581"/>
      <c r="E51" s="581"/>
      <c r="F51" s="581"/>
      <c r="G51" s="581"/>
      <c r="H51" s="261">
        <v>20243</v>
      </c>
    </row>
    <row r="52" spans="2:10" x14ac:dyDescent="0.2">
      <c r="B52" s="581" t="s">
        <v>246</v>
      </c>
      <c r="C52" s="581"/>
      <c r="D52" s="581"/>
      <c r="E52" s="581"/>
      <c r="F52" s="581"/>
      <c r="G52" s="581"/>
      <c r="H52" s="213">
        <v>34</v>
      </c>
    </row>
    <row r="53" spans="2:10" x14ac:dyDescent="0.2">
      <c r="B53" s="585" t="s">
        <v>247</v>
      </c>
      <c r="C53" s="585"/>
      <c r="D53" s="585"/>
      <c r="E53" s="585"/>
      <c r="F53" s="585"/>
      <c r="G53" s="585"/>
      <c r="H53" s="151"/>
    </row>
    <row r="54" spans="2:10" x14ac:dyDescent="0.2">
      <c r="B54" s="581" t="s">
        <v>248</v>
      </c>
      <c r="C54" s="581"/>
      <c r="D54" s="581"/>
      <c r="E54" s="581"/>
      <c r="F54" s="581"/>
      <c r="G54" s="581"/>
      <c r="H54" s="213">
        <v>790</v>
      </c>
    </row>
    <row r="55" spans="2:10" x14ac:dyDescent="0.2">
      <c r="B55" s="581" t="s">
        <v>249</v>
      </c>
      <c r="C55" s="581"/>
      <c r="D55" s="581"/>
      <c r="E55" s="581"/>
      <c r="F55" s="581"/>
      <c r="G55" s="581"/>
      <c r="H55" s="213">
        <v>14</v>
      </c>
    </row>
    <row r="56" spans="2:10" x14ac:dyDescent="0.2">
      <c r="B56" s="581" t="s">
        <v>250</v>
      </c>
      <c r="C56" s="581"/>
      <c r="D56" s="581"/>
      <c r="E56" s="581"/>
      <c r="F56" s="581"/>
      <c r="G56" s="581"/>
      <c r="H56" s="213">
        <v>4</v>
      </c>
    </row>
    <row r="57" spans="2:10" x14ac:dyDescent="0.2">
      <c r="B57" s="581" t="s">
        <v>251</v>
      </c>
      <c r="C57" s="581"/>
      <c r="D57" s="581"/>
      <c r="E57" s="581"/>
      <c r="F57" s="581"/>
      <c r="G57" s="581"/>
      <c r="H57" s="479">
        <v>300841</v>
      </c>
    </row>
    <row r="58" spans="2:10" x14ac:dyDescent="0.2">
      <c r="B58" s="585" t="s">
        <v>252</v>
      </c>
      <c r="C58" s="585"/>
      <c r="D58" s="585"/>
      <c r="E58" s="585"/>
      <c r="F58" s="585"/>
      <c r="G58" s="585"/>
      <c r="H58" s="151"/>
      <c r="I58" s="152"/>
      <c r="J58" s="152"/>
    </row>
    <row r="59" spans="2:10" x14ac:dyDescent="0.2">
      <c r="B59" s="581" t="s">
        <v>253</v>
      </c>
      <c r="C59" s="581"/>
      <c r="D59" s="581"/>
      <c r="E59" s="581"/>
      <c r="F59" s="581"/>
      <c r="G59" s="581"/>
      <c r="H59" s="261">
        <v>758682</v>
      </c>
      <c r="I59" s="152"/>
      <c r="J59" s="152"/>
    </row>
    <row r="60" spans="2:10" x14ac:dyDescent="0.2">
      <c r="B60" s="581" t="s">
        <v>254</v>
      </c>
      <c r="C60" s="581"/>
      <c r="D60" s="581"/>
      <c r="E60" s="581"/>
      <c r="F60" s="581"/>
      <c r="G60" s="581"/>
      <c r="H60" s="261">
        <v>51949</v>
      </c>
      <c r="I60" s="152"/>
      <c r="J60" s="152"/>
    </row>
    <row r="61" spans="2:10" x14ac:dyDescent="0.2">
      <c r="B61" s="581" t="s">
        <v>255</v>
      </c>
      <c r="C61" s="581"/>
      <c r="D61" s="581"/>
      <c r="E61" s="581"/>
      <c r="F61" s="581"/>
      <c r="G61" s="581"/>
      <c r="H61" s="213">
        <v>43</v>
      </c>
      <c r="I61" s="152"/>
      <c r="J61" s="152"/>
    </row>
    <row r="62" spans="2:10" x14ac:dyDescent="0.2">
      <c r="B62" s="581" t="s">
        <v>256</v>
      </c>
      <c r="C62" s="581"/>
      <c r="D62" s="581"/>
      <c r="E62" s="581"/>
      <c r="F62" s="581"/>
      <c r="G62" s="581"/>
      <c r="H62" s="213">
        <v>10</v>
      </c>
      <c r="I62" s="152"/>
      <c r="J62" s="152"/>
    </row>
    <row r="63" spans="2:10" x14ac:dyDescent="0.2">
      <c r="B63" s="581" t="s">
        <v>257</v>
      </c>
      <c r="C63" s="581"/>
      <c r="D63" s="581"/>
      <c r="E63" s="581"/>
      <c r="F63" s="581"/>
      <c r="G63" s="581"/>
      <c r="H63" s="213">
        <v>0</v>
      </c>
      <c r="I63" s="152"/>
      <c r="J63" s="152"/>
    </row>
    <row r="64" spans="2:10" x14ac:dyDescent="0.2">
      <c r="B64" s="582" t="s">
        <v>258</v>
      </c>
      <c r="C64" s="583"/>
      <c r="D64" s="583"/>
      <c r="E64" s="583"/>
      <c r="F64" s="583"/>
      <c r="G64" s="584"/>
      <c r="H64" s="151"/>
    </row>
    <row r="65" spans="2:8" x14ac:dyDescent="0.2">
      <c r="B65" s="575" t="s">
        <v>259</v>
      </c>
      <c r="C65" s="576"/>
      <c r="D65" s="576"/>
      <c r="E65" s="576"/>
      <c r="F65" s="576"/>
      <c r="G65" s="577"/>
      <c r="H65" s="213">
        <v>61</v>
      </c>
    </row>
    <row r="66" spans="2:8" x14ac:dyDescent="0.2">
      <c r="B66" s="575" t="s">
        <v>260</v>
      </c>
      <c r="C66" s="576"/>
      <c r="D66" s="576"/>
      <c r="E66" s="576"/>
      <c r="F66" s="576"/>
      <c r="G66" s="577"/>
      <c r="H66" s="214">
        <f>H27</f>
        <v>1185</v>
      </c>
    </row>
    <row r="67" spans="2:8" x14ac:dyDescent="0.2">
      <c r="B67" s="575" t="s">
        <v>261</v>
      </c>
      <c r="C67" s="576"/>
      <c r="D67" s="576"/>
      <c r="E67" s="576"/>
      <c r="F67" s="576"/>
      <c r="G67" s="577"/>
      <c r="H67" s="261">
        <v>1072</v>
      </c>
    </row>
    <row r="68" spans="2:8" x14ac:dyDescent="0.2">
      <c r="B68" s="575" t="s">
        <v>262</v>
      </c>
      <c r="C68" s="576"/>
      <c r="D68" s="576"/>
      <c r="E68" s="576"/>
      <c r="F68" s="576"/>
      <c r="G68" s="577"/>
      <c r="H68" s="261">
        <v>1166</v>
      </c>
    </row>
    <row r="69" spans="2:8" x14ac:dyDescent="0.2">
      <c r="B69" s="575" t="s">
        <v>263</v>
      </c>
      <c r="C69" s="576"/>
      <c r="D69" s="576"/>
      <c r="E69" s="576"/>
      <c r="F69" s="576"/>
      <c r="G69" s="577"/>
      <c r="H69" s="213">
        <v>197</v>
      </c>
    </row>
    <row r="70" spans="2:8" x14ac:dyDescent="0.2">
      <c r="B70" s="578" t="s">
        <v>264</v>
      </c>
      <c r="C70" s="579"/>
      <c r="D70" s="579"/>
      <c r="E70" s="579"/>
      <c r="F70" s="579"/>
      <c r="G70" s="580"/>
      <c r="H70" s="213">
        <f>SUM(H65:H69)</f>
        <v>3681</v>
      </c>
    </row>
  </sheetData>
  <mergeCells count="57">
    <mergeCell ref="B9:G9"/>
    <mergeCell ref="B10:G10"/>
    <mergeCell ref="B11:G11"/>
    <mergeCell ref="B12:G12"/>
    <mergeCell ref="B13:G13"/>
    <mergeCell ref="B14:G14"/>
    <mergeCell ref="B15:G15"/>
    <mergeCell ref="B16:G16"/>
    <mergeCell ref="B17:G17"/>
    <mergeCell ref="B18:G18"/>
    <mergeCell ref="B19:G19"/>
    <mergeCell ref="B20:G20"/>
    <mergeCell ref="B21:G21"/>
    <mergeCell ref="B22:G22"/>
    <mergeCell ref="B23:G23"/>
    <mergeCell ref="B27:G27"/>
    <mergeCell ref="B28:G28"/>
    <mergeCell ref="B29:G29"/>
    <mergeCell ref="B30:G30"/>
    <mergeCell ref="B31:G31"/>
    <mergeCell ref="B32:G32"/>
    <mergeCell ref="B33:G33"/>
    <mergeCell ref="B34:G34"/>
    <mergeCell ref="B35:G35"/>
    <mergeCell ref="B36:G36"/>
    <mergeCell ref="B50:G50"/>
    <mergeCell ref="B37:G37"/>
    <mergeCell ref="B38:G38"/>
    <mergeCell ref="B39:G39"/>
    <mergeCell ref="B40:G40"/>
    <mergeCell ref="B41:G41"/>
    <mergeCell ref="B42:G42"/>
    <mergeCell ref="B43:G43"/>
    <mergeCell ref="B44:G44"/>
    <mergeCell ref="B45:G45"/>
    <mergeCell ref="B46:G46"/>
    <mergeCell ref="B58:G58"/>
    <mergeCell ref="B59:G59"/>
    <mergeCell ref="B60:G60"/>
    <mergeCell ref="B61:G61"/>
    <mergeCell ref="B56:G56"/>
    <mergeCell ref="B5:G5"/>
    <mergeCell ref="B69:G69"/>
    <mergeCell ref="B70:G70"/>
    <mergeCell ref="B63:G63"/>
    <mergeCell ref="B64:G64"/>
    <mergeCell ref="B65:G65"/>
    <mergeCell ref="B66:G66"/>
    <mergeCell ref="B67:G67"/>
    <mergeCell ref="B68:G68"/>
    <mergeCell ref="B57:G57"/>
    <mergeCell ref="B62:G62"/>
    <mergeCell ref="B51:G51"/>
    <mergeCell ref="B52:G52"/>
    <mergeCell ref="B53:G53"/>
    <mergeCell ref="B54:G54"/>
    <mergeCell ref="B55:G55"/>
  </mergeCells>
  <phoneticPr fontId="66" type="noConversion"/>
  <dataValidations disablePrompts="1" count="1">
    <dataValidation type="whole" allowBlank="1" showInputMessage="1" showErrorMessage="1" errorTitle="Whole Number" error="This field must contain a whole number. Text and decimals are not acceptable." sqref="C40:C46">
      <formula1>-1000</formula1>
      <formula2>9999999999</formula2>
    </dataValidation>
  </dataValidations>
  <pageMargins left="0.35433070866141736" right="0.35433070866141736" top="0.94488188976377963" bottom="0.98425196850393704" header="0.51181102362204722" footer="0.51181102362204722"/>
  <pageSetup paperSize="8" fitToHeight="13" orientation="portrait" r:id="rId1"/>
  <headerFooter scaleWithDoc="0" alignWithMargins="0">
    <oddFooter>&amp;L&amp;8&amp;D&amp;C&amp;8&amp; Template: &amp;A
&amp;F&amp;R&amp;8&amp;P o&amp;Of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showGridLines="0" view="pageBreakPreview" topLeftCell="A42" zoomScaleNormal="100" zoomScaleSheetLayoutView="100" workbookViewId="0">
      <selection activeCell="E77" sqref="E77"/>
    </sheetView>
  </sheetViews>
  <sheetFormatPr defaultRowHeight="12.75" x14ac:dyDescent="0.2"/>
  <cols>
    <col min="1" max="1" width="9.140625" style="435"/>
    <col min="2" max="2" width="39.140625" style="435" customWidth="1"/>
    <col min="3" max="3" width="14.28515625" style="435" customWidth="1"/>
    <col min="4" max="4" width="18.42578125" style="435" customWidth="1"/>
    <col min="5" max="5" width="15.5703125" style="435" customWidth="1"/>
    <col min="6" max="6" width="16.140625" style="435" customWidth="1"/>
    <col min="7" max="7" width="29.140625" style="435" customWidth="1"/>
    <col min="8" max="8" width="16" style="435" customWidth="1"/>
    <col min="9" max="9" width="19.7109375" style="435" customWidth="1"/>
    <col min="10" max="10" width="12.28515625" style="435" customWidth="1"/>
    <col min="11" max="16384" width="9.140625" style="435"/>
  </cols>
  <sheetData>
    <row r="1" spans="2:8" ht="20.25" x14ac:dyDescent="0.3">
      <c r="B1" s="145" t="str">
        <f>Cover!C22</f>
        <v>Energex</v>
      </c>
      <c r="F1" s="436"/>
      <c r="G1" s="436"/>
    </row>
    <row r="2" spans="2:8" ht="20.25" x14ac:dyDescent="0.3">
      <c r="B2" s="437" t="s">
        <v>265</v>
      </c>
      <c r="F2" s="436"/>
      <c r="G2" s="436"/>
    </row>
    <row r="3" spans="2:8" ht="20.25" x14ac:dyDescent="0.3">
      <c r="B3" s="145" t="str">
        <f>Cover!C26</f>
        <v>2012-13</v>
      </c>
      <c r="F3" s="436"/>
      <c r="G3" s="436"/>
    </row>
    <row r="4" spans="2:8" ht="20.25" x14ac:dyDescent="0.3">
      <c r="B4" s="438"/>
      <c r="F4" s="436"/>
      <c r="G4" s="436"/>
    </row>
    <row r="5" spans="2:8" ht="60" customHeight="1" x14ac:dyDescent="0.2">
      <c r="B5" s="555" t="s">
        <v>462</v>
      </c>
      <c r="C5" s="556"/>
      <c r="D5" s="556"/>
      <c r="F5" s="436"/>
      <c r="G5" s="436"/>
    </row>
    <row r="6" spans="2:8" x14ac:dyDescent="0.2">
      <c r="F6" s="436"/>
      <c r="G6" s="436"/>
    </row>
    <row r="7" spans="2:8" ht="15.75" x14ac:dyDescent="0.25">
      <c r="B7" s="439" t="s">
        <v>266</v>
      </c>
    </row>
    <row r="8" spans="2:8" ht="27.75" customHeight="1" x14ac:dyDescent="0.2">
      <c r="B8" s="592" t="s">
        <v>475</v>
      </c>
      <c r="C8" s="593"/>
      <c r="D8" s="593"/>
      <c r="E8" s="593"/>
      <c r="F8" s="593"/>
      <c r="G8" s="594"/>
    </row>
    <row r="9" spans="2:8" x14ac:dyDescent="0.2">
      <c r="B9" s="440"/>
    </row>
    <row r="10" spans="2:8" ht="25.5" customHeight="1" x14ac:dyDescent="0.2">
      <c r="B10" s="441"/>
      <c r="C10" s="595" t="s">
        <v>267</v>
      </c>
      <c r="D10" s="596" t="s">
        <v>268</v>
      </c>
      <c r="E10" s="596"/>
      <c r="F10" s="597" t="s">
        <v>269</v>
      </c>
      <c r="G10" s="598"/>
      <c r="H10" s="599"/>
    </row>
    <row r="11" spans="2:8" ht="12.75" customHeight="1" x14ac:dyDescent="0.2">
      <c r="B11" s="442" t="s">
        <v>270</v>
      </c>
      <c r="C11" s="595"/>
      <c r="D11" s="443" t="s">
        <v>271</v>
      </c>
      <c r="E11" s="443" t="s">
        <v>272</v>
      </c>
      <c r="F11" s="443" t="s">
        <v>273</v>
      </c>
      <c r="G11" s="443" t="s">
        <v>274</v>
      </c>
      <c r="H11" s="443" t="s">
        <v>275</v>
      </c>
    </row>
    <row r="12" spans="2:8" ht="15" customHeight="1" x14ac:dyDescent="0.2">
      <c r="B12" s="444" t="s">
        <v>23</v>
      </c>
      <c r="C12" s="445">
        <v>3452.2654095435919</v>
      </c>
      <c r="D12" s="446">
        <v>2042.8619101735158</v>
      </c>
      <c r="E12" s="446">
        <v>1409.4034993700759</v>
      </c>
      <c r="F12" s="446">
        <v>0</v>
      </c>
      <c r="G12" s="446">
        <v>33.176470588235297</v>
      </c>
      <c r="H12" s="446">
        <v>3325.506098868223</v>
      </c>
    </row>
    <row r="13" spans="2:8" x14ac:dyDescent="0.2">
      <c r="B13" s="444" t="s">
        <v>24</v>
      </c>
      <c r="C13" s="445">
        <v>984130.24736080552</v>
      </c>
      <c r="D13" s="446">
        <v>899217.0921455971</v>
      </c>
      <c r="E13" s="446">
        <v>84913.155215208433</v>
      </c>
      <c r="F13" s="446">
        <v>9.2857142857142847</v>
      </c>
      <c r="G13" s="446">
        <v>137.80995475113122</v>
      </c>
      <c r="H13" s="446">
        <v>983826.57888937788</v>
      </c>
    </row>
    <row r="14" spans="2:8" x14ac:dyDescent="0.2">
      <c r="B14" s="444" t="s">
        <v>276</v>
      </c>
      <c r="C14" s="445">
        <v>359612.48722965084</v>
      </c>
      <c r="D14" s="446">
        <v>334480.04594422935</v>
      </c>
      <c r="E14" s="446">
        <v>25132.441285421482</v>
      </c>
      <c r="F14" s="446">
        <v>0.7142857142857143</v>
      </c>
      <c r="G14" s="446">
        <v>17.013574660633484</v>
      </c>
      <c r="H14" s="446">
        <v>359844.91501175403</v>
      </c>
    </row>
    <row r="15" spans="2:8" x14ac:dyDescent="0.2">
      <c r="B15" s="447" t="s">
        <v>61</v>
      </c>
      <c r="C15" s="445">
        <v>1347195</v>
      </c>
      <c r="D15" s="445">
        <v>1235740</v>
      </c>
      <c r="E15" s="445">
        <v>111455</v>
      </c>
      <c r="F15" s="445">
        <v>10</v>
      </c>
      <c r="G15" s="445">
        <v>188</v>
      </c>
      <c r="H15" s="445">
        <v>1346997</v>
      </c>
    </row>
    <row r="16" spans="2:8" x14ac:dyDescent="0.2">
      <c r="B16" s="448"/>
    </row>
    <row r="17" spans="2:9" x14ac:dyDescent="0.2">
      <c r="B17" s="448"/>
    </row>
    <row r="18" spans="2:9" ht="15.75" x14ac:dyDescent="0.25">
      <c r="B18" s="439" t="s">
        <v>278</v>
      </c>
    </row>
    <row r="19" spans="2:9" ht="24.75" customHeight="1" x14ac:dyDescent="0.2">
      <c r="B19" s="592" t="s">
        <v>475</v>
      </c>
      <c r="C19" s="593"/>
      <c r="D19" s="593"/>
      <c r="E19" s="593"/>
      <c r="F19" s="593"/>
      <c r="G19" s="594"/>
    </row>
    <row r="20" spans="2:9" x14ac:dyDescent="0.2">
      <c r="B20" s="440"/>
    </row>
    <row r="21" spans="2:9" ht="25.5" customHeight="1" x14ac:dyDescent="0.2">
      <c r="B21" s="449"/>
      <c r="C21" s="595" t="s">
        <v>279</v>
      </c>
      <c r="D21" s="596" t="s">
        <v>268</v>
      </c>
      <c r="E21" s="596"/>
      <c r="F21" s="600" t="s">
        <v>269</v>
      </c>
      <c r="G21" s="600"/>
      <c r="H21" s="600"/>
      <c r="I21" s="601"/>
    </row>
    <row r="22" spans="2:9" ht="12.75" customHeight="1" x14ac:dyDescent="0.2">
      <c r="B22" s="442" t="s">
        <v>280</v>
      </c>
      <c r="C22" s="602"/>
      <c r="D22" s="450" t="s">
        <v>271</v>
      </c>
      <c r="E22" s="450" t="s">
        <v>272</v>
      </c>
      <c r="F22" s="450" t="s">
        <v>273</v>
      </c>
      <c r="G22" s="450" t="s">
        <v>274</v>
      </c>
      <c r="H22" s="450" t="s">
        <v>281</v>
      </c>
      <c r="I22" s="450" t="s">
        <v>282</v>
      </c>
    </row>
    <row r="23" spans="2:9" x14ac:dyDescent="0.2">
      <c r="B23" s="451" t="s">
        <v>23</v>
      </c>
      <c r="C23" s="445">
        <v>898.78863435142136</v>
      </c>
      <c r="D23" s="446">
        <v>9.0322212373022346</v>
      </c>
      <c r="E23" s="446">
        <v>889.75641311411914</v>
      </c>
      <c r="F23" s="446">
        <v>0</v>
      </c>
      <c r="G23" s="446">
        <v>432.62425049442197</v>
      </c>
      <c r="H23" s="446">
        <v>9.0322212373022346</v>
      </c>
      <c r="I23" s="446">
        <v>481.58234726368391</v>
      </c>
    </row>
    <row r="24" spans="2:9" x14ac:dyDescent="0.2">
      <c r="B24" s="451" t="s">
        <v>24</v>
      </c>
      <c r="C24" s="445">
        <v>16396.289146981551</v>
      </c>
      <c r="D24" s="446">
        <v>5374.2381448601518</v>
      </c>
      <c r="E24" s="446">
        <v>11022.051002121398</v>
      </c>
      <c r="F24" s="446">
        <v>198.38713158098452</v>
      </c>
      <c r="G24" s="446">
        <v>2540.1724071120352</v>
      </c>
      <c r="H24" s="446">
        <v>5374.2381448601518</v>
      </c>
      <c r="I24" s="446">
        <v>8071.4655489359466</v>
      </c>
    </row>
    <row r="25" spans="2:9" x14ac:dyDescent="0.2">
      <c r="B25" s="451" t="s">
        <v>276</v>
      </c>
      <c r="C25" s="445">
        <v>3724.9222186670299</v>
      </c>
      <c r="D25" s="446">
        <v>2226.7296339025461</v>
      </c>
      <c r="E25" s="446">
        <v>1498.1925847644839</v>
      </c>
      <c r="F25" s="446">
        <v>11.612868419015498</v>
      </c>
      <c r="G25" s="446">
        <v>172.2033423935429</v>
      </c>
      <c r="H25" s="446">
        <v>2226.7296339025461</v>
      </c>
      <c r="I25" s="446">
        <v>1501.9521038003688</v>
      </c>
    </row>
    <row r="26" spans="2:9" x14ac:dyDescent="0.2">
      <c r="B26" s="447" t="s">
        <v>61</v>
      </c>
      <c r="C26" s="445">
        <v>21020</v>
      </c>
      <c r="D26" s="445">
        <v>7610</v>
      </c>
      <c r="E26" s="445">
        <v>13410</v>
      </c>
      <c r="F26" s="445">
        <v>210</v>
      </c>
      <c r="G26" s="445">
        <v>3145</v>
      </c>
      <c r="H26" s="445">
        <v>7610</v>
      </c>
      <c r="I26" s="445">
        <v>10055</v>
      </c>
    </row>
    <row r="27" spans="2:9" x14ac:dyDescent="0.2">
      <c r="B27" s="452"/>
      <c r="C27" s="453"/>
      <c r="D27" s="453"/>
      <c r="E27" s="453"/>
      <c r="F27" s="453"/>
      <c r="G27" s="453"/>
      <c r="H27" s="453"/>
      <c r="I27" s="453"/>
    </row>
    <row r="28" spans="2:9" x14ac:dyDescent="0.2">
      <c r="B28" s="452"/>
      <c r="C28" s="453"/>
      <c r="D28" s="453"/>
      <c r="E28" s="453"/>
      <c r="F28" s="453"/>
      <c r="G28" s="453"/>
      <c r="H28" s="453"/>
      <c r="I28" s="453"/>
    </row>
    <row r="29" spans="2:9" ht="15.75" x14ac:dyDescent="0.25">
      <c r="B29" s="439" t="s">
        <v>283</v>
      </c>
      <c r="C29" s="453"/>
      <c r="D29" s="453"/>
      <c r="E29" s="453"/>
      <c r="F29" s="453"/>
      <c r="G29" s="453"/>
      <c r="H29" s="453"/>
      <c r="I29" s="453"/>
    </row>
    <row r="30" spans="2:9" ht="15.75" x14ac:dyDescent="0.25">
      <c r="B30" s="439"/>
      <c r="C30" s="453"/>
      <c r="D30" s="453"/>
      <c r="E30" s="453"/>
      <c r="F30" s="453"/>
      <c r="G30" s="453"/>
      <c r="H30" s="453"/>
      <c r="I30" s="453"/>
    </row>
    <row r="31" spans="2:9" ht="27.75" customHeight="1" x14ac:dyDescent="0.2">
      <c r="B31" s="603" t="s">
        <v>284</v>
      </c>
      <c r="C31" s="604"/>
      <c r="D31" s="604"/>
      <c r="E31" s="604"/>
      <c r="F31" s="604"/>
      <c r="G31" s="604"/>
      <c r="H31" s="604"/>
      <c r="I31" s="605"/>
    </row>
    <row r="32" spans="2:9" x14ac:dyDescent="0.2">
      <c r="B32" s="454"/>
      <c r="C32" s="453"/>
      <c r="D32" s="453"/>
      <c r="E32" s="453"/>
      <c r="F32" s="453"/>
      <c r="G32" s="453"/>
      <c r="H32" s="453"/>
      <c r="I32" s="453"/>
    </row>
    <row r="33" spans="2:11" ht="25.5" customHeight="1" x14ac:dyDescent="0.2">
      <c r="B33" s="449"/>
      <c r="C33" s="595" t="s">
        <v>285</v>
      </c>
      <c r="D33" s="606" t="s">
        <v>286</v>
      </c>
      <c r="E33" s="607"/>
      <c r="F33" s="595"/>
      <c r="G33" s="597" t="s">
        <v>287</v>
      </c>
      <c r="H33" s="598"/>
      <c r="I33" s="599"/>
      <c r="J33" s="455"/>
      <c r="K33" s="455"/>
    </row>
    <row r="34" spans="2:11" ht="12.75" customHeight="1" x14ac:dyDescent="0.2">
      <c r="B34" s="442" t="s">
        <v>288</v>
      </c>
      <c r="C34" s="595"/>
      <c r="D34" s="443" t="s">
        <v>273</v>
      </c>
      <c r="E34" s="443" t="s">
        <v>274</v>
      </c>
      <c r="F34" s="443" t="s">
        <v>275</v>
      </c>
      <c r="G34" s="443" t="s">
        <v>273</v>
      </c>
      <c r="H34" s="443" t="s">
        <v>274</v>
      </c>
      <c r="I34" s="443" t="s">
        <v>275</v>
      </c>
      <c r="J34" s="455"/>
      <c r="K34" s="455"/>
    </row>
    <row r="35" spans="2:11" x14ac:dyDescent="0.2">
      <c r="B35" s="444" t="s">
        <v>23</v>
      </c>
      <c r="C35" s="445">
        <f>SUM(D35:I35)</f>
        <v>208</v>
      </c>
      <c r="D35" s="456">
        <v>47</v>
      </c>
      <c r="E35" s="446">
        <v>102</v>
      </c>
      <c r="F35" s="446">
        <v>40</v>
      </c>
      <c r="G35" s="446">
        <v>19</v>
      </c>
      <c r="H35" s="446">
        <v>0</v>
      </c>
      <c r="I35" s="446">
        <v>0</v>
      </c>
    </row>
    <row r="36" spans="2:11" x14ac:dyDescent="0.2">
      <c r="B36" s="444" t="s">
        <v>24</v>
      </c>
      <c r="C36" s="445">
        <f>SUM(D36:I36)</f>
        <v>25269</v>
      </c>
      <c r="D36" s="446">
        <v>974</v>
      </c>
      <c r="E36" s="446">
        <v>3755</v>
      </c>
      <c r="F36" s="446">
        <v>7040</v>
      </c>
      <c r="G36" s="446">
        <v>3097</v>
      </c>
      <c r="H36" s="446">
        <v>3652</v>
      </c>
      <c r="I36" s="446">
        <v>6751</v>
      </c>
    </row>
    <row r="37" spans="2:11" x14ac:dyDescent="0.2">
      <c r="B37" s="444" t="s">
        <v>276</v>
      </c>
      <c r="C37" s="445">
        <f>SUM(D37:I37)</f>
        <v>26402.459047138906</v>
      </c>
      <c r="D37" s="446">
        <v>17.4590471389063</v>
      </c>
      <c r="E37" s="446">
        <v>1433</v>
      </c>
      <c r="F37" s="446">
        <v>3377</v>
      </c>
      <c r="G37" s="446">
        <v>187</v>
      </c>
      <c r="H37" s="446">
        <v>13877</v>
      </c>
      <c r="I37" s="456">
        <v>7511</v>
      </c>
    </row>
    <row r="38" spans="2:11" x14ac:dyDescent="0.2">
      <c r="B38" s="457" t="s">
        <v>277</v>
      </c>
      <c r="C38" s="445">
        <f>SUM(D38:I38)</f>
        <v>0</v>
      </c>
      <c r="D38" s="446">
        <v>0</v>
      </c>
      <c r="E38" s="446">
        <v>0</v>
      </c>
      <c r="F38" s="446">
        <v>0</v>
      </c>
      <c r="G38" s="446">
        <v>0</v>
      </c>
      <c r="H38" s="446">
        <v>0</v>
      </c>
      <c r="I38" s="446">
        <v>0</v>
      </c>
    </row>
    <row r="39" spans="2:11" x14ac:dyDescent="0.2">
      <c r="B39" s="447" t="s">
        <v>61</v>
      </c>
      <c r="C39" s="445">
        <f>SUM(D39:I39)</f>
        <v>51879.459047138909</v>
      </c>
      <c r="D39" s="445">
        <f t="shared" ref="D39:I39" si="0">SUM(D35:D38)</f>
        <v>1038.4590471389063</v>
      </c>
      <c r="E39" s="445">
        <f t="shared" si="0"/>
        <v>5290</v>
      </c>
      <c r="F39" s="445">
        <f t="shared" si="0"/>
        <v>10457</v>
      </c>
      <c r="G39" s="445">
        <f t="shared" si="0"/>
        <v>3303</v>
      </c>
      <c r="H39" s="445">
        <f t="shared" si="0"/>
        <v>17529</v>
      </c>
      <c r="I39" s="445">
        <f t="shared" si="0"/>
        <v>14262</v>
      </c>
    </row>
    <row r="40" spans="2:11" x14ac:dyDescent="0.2">
      <c r="B40" s="458"/>
      <c r="C40" s="453"/>
      <c r="D40" s="453"/>
      <c r="E40" s="453"/>
      <c r="F40" s="453"/>
      <c r="G40" s="453"/>
      <c r="H40" s="453"/>
      <c r="I40" s="453"/>
    </row>
    <row r="41" spans="2:11" ht="15.75" x14ac:dyDescent="0.25">
      <c r="B41" s="439" t="s">
        <v>289</v>
      </c>
      <c r="C41" s="453"/>
      <c r="D41" s="453"/>
      <c r="E41" s="453"/>
      <c r="F41" s="453"/>
      <c r="G41" s="453"/>
      <c r="H41" s="453"/>
      <c r="I41" s="453"/>
    </row>
    <row r="42" spans="2:11" x14ac:dyDescent="0.2">
      <c r="B42" s="454"/>
      <c r="C42" s="453"/>
      <c r="D42" s="453"/>
      <c r="E42" s="453"/>
      <c r="F42" s="453"/>
      <c r="G42" s="453"/>
      <c r="H42" s="453"/>
      <c r="I42" s="453"/>
    </row>
    <row r="43" spans="2:11" ht="25.5" customHeight="1" x14ac:dyDescent="0.2">
      <c r="B43" s="449"/>
      <c r="C43" s="595" t="s">
        <v>267</v>
      </c>
      <c r="D43" s="600" t="s">
        <v>269</v>
      </c>
      <c r="E43" s="600"/>
      <c r="F43" s="600"/>
      <c r="G43" s="601"/>
    </row>
    <row r="44" spans="2:11" x14ac:dyDescent="0.2">
      <c r="B44" s="459" t="s">
        <v>290</v>
      </c>
      <c r="C44" s="595"/>
      <c r="D44" s="443" t="s">
        <v>273</v>
      </c>
      <c r="E44" s="443" t="s">
        <v>274</v>
      </c>
      <c r="F44" s="443" t="s">
        <v>281</v>
      </c>
      <c r="G44" s="443" t="s">
        <v>282</v>
      </c>
    </row>
    <row r="45" spans="2:11" ht="12.75" customHeight="1" x14ac:dyDescent="0.2">
      <c r="B45" s="460" t="s">
        <v>291</v>
      </c>
      <c r="C45" s="445">
        <v>1333620</v>
      </c>
      <c r="D45" s="461">
        <v>10</v>
      </c>
      <c r="E45" s="461">
        <v>192</v>
      </c>
      <c r="F45" s="461">
        <v>1220365</v>
      </c>
      <c r="G45" s="461">
        <v>113053</v>
      </c>
    </row>
    <row r="46" spans="2:11" ht="12.75" customHeight="1" x14ac:dyDescent="0.2">
      <c r="B46" s="460" t="s">
        <v>292</v>
      </c>
      <c r="C46" s="445">
        <v>1347195</v>
      </c>
      <c r="D46" s="461">
        <v>10</v>
      </c>
      <c r="E46" s="461">
        <v>188</v>
      </c>
      <c r="F46" s="461">
        <v>1235740</v>
      </c>
      <c r="G46" s="461">
        <v>111257</v>
      </c>
    </row>
    <row r="47" spans="2:11" x14ac:dyDescent="0.2">
      <c r="B47" s="460" t="s">
        <v>293</v>
      </c>
      <c r="C47" s="445">
        <v>727775</v>
      </c>
      <c r="D47" s="446">
        <v>0</v>
      </c>
      <c r="E47" s="446">
        <v>0</v>
      </c>
      <c r="F47" s="446">
        <v>727775</v>
      </c>
      <c r="G47" s="446">
        <v>0</v>
      </c>
      <c r="I47" s="462"/>
    </row>
    <row r="48" spans="2:11" x14ac:dyDescent="0.2">
      <c r="B48" s="460" t="s">
        <v>294</v>
      </c>
      <c r="C48" s="445">
        <v>20243</v>
      </c>
      <c r="D48" s="446">
        <v>0</v>
      </c>
      <c r="E48" s="446">
        <v>0</v>
      </c>
      <c r="F48" s="446">
        <v>15375</v>
      </c>
      <c r="G48" s="446">
        <v>4868</v>
      </c>
    </row>
    <row r="49" spans="2:9" x14ac:dyDescent="0.2">
      <c r="B49" s="463" t="s">
        <v>295</v>
      </c>
      <c r="C49" s="445">
        <v>102433</v>
      </c>
      <c r="D49" s="446">
        <v>0</v>
      </c>
      <c r="E49" s="446">
        <v>0</v>
      </c>
      <c r="F49" s="446">
        <v>100637</v>
      </c>
      <c r="G49" s="446">
        <v>1796</v>
      </c>
    </row>
    <row r="50" spans="2:9" x14ac:dyDescent="0.2">
      <c r="B50" s="464"/>
    </row>
    <row r="51" spans="2:9" ht="15.75" x14ac:dyDescent="0.25">
      <c r="B51" s="439" t="s">
        <v>296</v>
      </c>
      <c r="G51" s="462"/>
    </row>
    <row r="52" spans="2:9" x14ac:dyDescent="0.2">
      <c r="B52" s="465"/>
    </row>
    <row r="53" spans="2:9" x14ac:dyDescent="0.2">
      <c r="B53" s="459" t="s">
        <v>297</v>
      </c>
      <c r="C53" s="466" t="s">
        <v>267</v>
      </c>
      <c r="D53" s="443" t="s">
        <v>298</v>
      </c>
      <c r="E53" s="467"/>
      <c r="F53" s="467"/>
      <c r="G53" s="467"/>
      <c r="H53" s="467"/>
      <c r="I53" s="467"/>
    </row>
    <row r="54" spans="2:9" x14ac:dyDescent="0.2">
      <c r="B54" s="444" t="s">
        <v>299</v>
      </c>
      <c r="C54" s="468">
        <v>47436</v>
      </c>
      <c r="D54" s="456">
        <v>13644</v>
      </c>
      <c r="E54" s="467"/>
      <c r="F54" s="467"/>
      <c r="G54" s="467"/>
      <c r="H54" s="467"/>
      <c r="I54" s="467"/>
    </row>
    <row r="55" spans="2:9" x14ac:dyDescent="0.2">
      <c r="B55" s="444" t="s">
        <v>300</v>
      </c>
      <c r="C55" s="468">
        <v>424</v>
      </c>
      <c r="D55" s="468">
        <v>10824</v>
      </c>
      <c r="E55" s="467"/>
      <c r="F55" s="467"/>
      <c r="G55" s="467"/>
      <c r="H55" s="467"/>
      <c r="I55" s="467"/>
    </row>
    <row r="57" spans="2:9" ht="15.75" x14ac:dyDescent="0.25">
      <c r="B57" s="439" t="s">
        <v>301</v>
      </c>
    </row>
    <row r="59" spans="2:9" x14ac:dyDescent="0.2">
      <c r="B59" s="442" t="s">
        <v>302</v>
      </c>
      <c r="C59" s="469"/>
      <c r="D59" s="453"/>
      <c r="E59" s="453"/>
      <c r="F59" s="453"/>
      <c r="G59" s="453"/>
      <c r="H59" s="453"/>
      <c r="I59" s="453"/>
    </row>
    <row r="60" spans="2:9" ht="12.75" customHeight="1" x14ac:dyDescent="0.2">
      <c r="B60" s="444" t="s">
        <v>23</v>
      </c>
      <c r="C60" s="456">
        <v>0</v>
      </c>
      <c r="D60" s="470"/>
      <c r="E60" s="453"/>
      <c r="F60" s="453"/>
      <c r="G60" s="453"/>
      <c r="H60" s="453"/>
      <c r="I60" s="453"/>
    </row>
    <row r="61" spans="2:9" x14ac:dyDescent="0.2">
      <c r="B61" s="444" t="s">
        <v>24</v>
      </c>
      <c r="C61" s="456">
        <v>14286</v>
      </c>
      <c r="D61" s="453"/>
      <c r="E61" s="453"/>
      <c r="F61" s="453"/>
      <c r="G61" s="453"/>
      <c r="H61" s="453"/>
      <c r="I61" s="453"/>
    </row>
    <row r="62" spans="2:9" x14ac:dyDescent="0.2">
      <c r="B62" s="444" t="s">
        <v>276</v>
      </c>
      <c r="C62" s="456">
        <v>2322</v>
      </c>
      <c r="D62" s="453"/>
      <c r="E62" s="453"/>
      <c r="F62" s="453"/>
      <c r="G62" s="453"/>
      <c r="H62" s="453"/>
      <c r="I62" s="453"/>
    </row>
    <row r="63" spans="2:9" x14ac:dyDescent="0.2">
      <c r="B63" s="444" t="s">
        <v>277</v>
      </c>
      <c r="C63" s="456">
        <v>0</v>
      </c>
      <c r="D63" s="453"/>
      <c r="E63" s="453"/>
      <c r="F63" s="453"/>
      <c r="G63" s="453"/>
      <c r="H63" s="453"/>
      <c r="I63" s="453"/>
    </row>
    <row r="64" spans="2:9" x14ac:dyDescent="0.2">
      <c r="B64" s="447" t="s">
        <v>61</v>
      </c>
      <c r="C64" s="445">
        <v>16608</v>
      </c>
      <c r="D64" s="471"/>
      <c r="E64" s="453"/>
      <c r="F64" s="453"/>
      <c r="G64" s="453"/>
      <c r="H64" s="453"/>
      <c r="I64" s="453"/>
    </row>
    <row r="66" spans="2:7" ht="15.75" x14ac:dyDescent="0.25">
      <c r="B66" s="439" t="s">
        <v>303</v>
      </c>
    </row>
    <row r="67" spans="2:7" ht="4.5" customHeight="1" x14ac:dyDescent="0.2"/>
    <row r="68" spans="2:7" x14ac:dyDescent="0.2">
      <c r="B68" s="459" t="s">
        <v>304</v>
      </c>
      <c r="C68" s="443"/>
      <c r="D68" s="472"/>
      <c r="E68" s="473"/>
      <c r="F68" s="473"/>
      <c r="G68" s="473"/>
    </row>
    <row r="69" spans="2:7" x14ac:dyDescent="0.2">
      <c r="B69" s="444" t="s">
        <v>305</v>
      </c>
      <c r="C69" s="456">
        <v>28657</v>
      </c>
      <c r="D69" s="472"/>
      <c r="E69" s="474"/>
      <c r="F69" s="473"/>
      <c r="G69" s="473"/>
    </row>
    <row r="70" spans="2:7" x14ac:dyDescent="0.2">
      <c r="B70" s="444" t="s">
        <v>306</v>
      </c>
      <c r="C70" s="456">
        <v>385142</v>
      </c>
      <c r="D70" s="472"/>
      <c r="E70" s="474"/>
      <c r="F70" s="473"/>
      <c r="G70" s="473"/>
    </row>
    <row r="71" spans="2:7" x14ac:dyDescent="0.2">
      <c r="B71" s="444" t="s">
        <v>307</v>
      </c>
      <c r="C71" s="456">
        <f>41+238</f>
        <v>279</v>
      </c>
      <c r="D71" s="472"/>
      <c r="E71" s="473"/>
      <c r="F71" s="473"/>
      <c r="G71" s="473"/>
    </row>
    <row r="72" spans="2:7" x14ac:dyDescent="0.2">
      <c r="B72" s="444" t="s">
        <v>308</v>
      </c>
      <c r="C72" s="446">
        <v>45880</v>
      </c>
      <c r="D72" s="472"/>
    </row>
    <row r="74" spans="2:7" ht="15.75" x14ac:dyDescent="0.25">
      <c r="B74" s="439" t="s">
        <v>309</v>
      </c>
    </row>
    <row r="75" spans="2:7" ht="5.25" customHeight="1" x14ac:dyDescent="0.2"/>
    <row r="76" spans="2:7" x14ac:dyDescent="0.2">
      <c r="B76" s="459" t="s">
        <v>310</v>
      </c>
      <c r="C76" s="443"/>
      <c r="D76" s="475"/>
    </row>
    <row r="77" spans="2:7" x14ac:dyDescent="0.2">
      <c r="B77" s="444" t="s">
        <v>311</v>
      </c>
      <c r="C77" s="476">
        <v>4.9000000000000002E-2</v>
      </c>
      <c r="D77" s="475"/>
    </row>
    <row r="78" spans="2:7" x14ac:dyDescent="0.2">
      <c r="B78" s="444" t="s">
        <v>312</v>
      </c>
      <c r="C78" s="456">
        <v>25064</v>
      </c>
      <c r="D78" s="475"/>
    </row>
    <row r="79" spans="2:7" x14ac:dyDescent="0.2">
      <c r="B79" s="444" t="s">
        <v>313</v>
      </c>
      <c r="C79" s="456">
        <v>4475</v>
      </c>
      <c r="D79" s="477"/>
    </row>
    <row r="80" spans="2:7" x14ac:dyDescent="0.2">
      <c r="B80" s="444" t="s">
        <v>314</v>
      </c>
      <c r="C80" s="262">
        <v>3433</v>
      </c>
      <c r="D80" s="478"/>
    </row>
  </sheetData>
  <mergeCells count="15">
    <mergeCell ref="C43:C44"/>
    <mergeCell ref="D43:G43"/>
    <mergeCell ref="C21:C22"/>
    <mergeCell ref="D21:E21"/>
    <mergeCell ref="F21:I21"/>
    <mergeCell ref="B31:I31"/>
    <mergeCell ref="C33:C34"/>
    <mergeCell ref="D33:F33"/>
    <mergeCell ref="G33:I33"/>
    <mergeCell ref="B19:G19"/>
    <mergeCell ref="B5:D5"/>
    <mergeCell ref="B8:G8"/>
    <mergeCell ref="C10:C11"/>
    <mergeCell ref="D10:E10"/>
    <mergeCell ref="F10:H10"/>
  </mergeCells>
  <pageMargins left="0.35433070866141736" right="0.35433070866141736" top="0.94488188976377963" bottom="0.98425196850393704" header="0.51181102362204722" footer="0.51181102362204722"/>
  <pageSetup paperSize="8" scale="79" orientation="portrait" r:id="rId1"/>
  <headerFooter scaleWithDoc="0" alignWithMargins="0">
    <oddFooter>&amp;L&amp;8&amp;D&amp;C&amp;8&amp; Template: &amp;A
&amp;F&amp;R&amp;8&amp;P o&amp;Of &amp;N</oddFooter>
  </headerFooter>
  <rowBreaks count="2" manualBreakCount="2">
    <brk id="28" min="1" max="9" man="1"/>
    <brk id="56" min="1"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4056"/>
  <sheetViews>
    <sheetView view="pageBreakPreview" zoomScaleNormal="100" zoomScaleSheetLayoutView="100" workbookViewId="0">
      <selection activeCell="B1" sqref="B1"/>
    </sheetView>
  </sheetViews>
  <sheetFormatPr defaultRowHeight="12.75" x14ac:dyDescent="0.2"/>
  <cols>
    <col min="1" max="1" width="11.42578125" style="130" customWidth="1"/>
    <col min="2" max="2" width="13.7109375" style="130" customWidth="1"/>
    <col min="3" max="3" width="12" style="130" customWidth="1"/>
    <col min="4" max="4" width="13.7109375" style="130" customWidth="1"/>
    <col min="5" max="5" width="15.28515625" style="130" customWidth="1"/>
    <col min="6" max="6" width="44.7109375" style="130" customWidth="1"/>
    <col min="7" max="10" width="19.42578125" style="130" customWidth="1"/>
    <col min="11" max="11" width="18.140625" style="130" customWidth="1"/>
    <col min="12" max="12" width="2.28515625" style="130" customWidth="1"/>
    <col min="13" max="16384" width="9.140625" style="130"/>
  </cols>
  <sheetData>
    <row r="1" spans="2:15" ht="20.25" x14ac:dyDescent="0.3">
      <c r="B1" s="145" t="str">
        <f>Cover!C22</f>
        <v>Energex</v>
      </c>
      <c r="C1" s="155"/>
      <c r="D1" s="155"/>
      <c r="E1" s="155"/>
      <c r="F1" s="156"/>
      <c r="G1" s="156"/>
    </row>
    <row r="2" spans="2:15" ht="20.25" x14ac:dyDescent="0.3">
      <c r="B2" s="155" t="s">
        <v>156</v>
      </c>
      <c r="C2" s="155"/>
      <c r="D2" s="155"/>
      <c r="E2" s="155"/>
      <c r="F2" s="156"/>
      <c r="G2" s="156"/>
    </row>
    <row r="3" spans="2:15" ht="20.25" x14ac:dyDescent="0.3">
      <c r="B3" s="128" t="str">
        <f>Cover!C26</f>
        <v>2012-13</v>
      </c>
      <c r="C3" s="128"/>
      <c r="D3" s="128"/>
      <c r="E3" s="128"/>
      <c r="F3" s="156"/>
      <c r="G3" s="156"/>
    </row>
    <row r="4" spans="2:15" ht="20.25" x14ac:dyDescent="0.3">
      <c r="B4" s="128"/>
      <c r="C4" s="128"/>
      <c r="D4" s="128"/>
      <c r="E4" s="128"/>
      <c r="F4" s="156"/>
      <c r="G4" s="156"/>
    </row>
    <row r="5" spans="2:15" ht="33" customHeight="1" x14ac:dyDescent="0.2">
      <c r="B5" s="608" t="s">
        <v>157</v>
      </c>
      <c r="C5" s="574"/>
      <c r="D5" s="574"/>
      <c r="E5" s="574"/>
      <c r="F5" s="574"/>
      <c r="G5" s="574"/>
      <c r="H5" s="574"/>
      <c r="O5" s="254"/>
    </row>
    <row r="6" spans="2:15" ht="12.75" customHeight="1" x14ac:dyDescent="0.3">
      <c r="B6" s="128"/>
      <c r="C6" s="128"/>
      <c r="D6" s="128"/>
      <c r="E6" s="128"/>
      <c r="F6" s="156"/>
      <c r="G6" s="156"/>
    </row>
    <row r="7" spans="2:15" ht="15.75" x14ac:dyDescent="0.2">
      <c r="B7" s="157" t="s">
        <v>158</v>
      </c>
      <c r="C7" s="157"/>
      <c r="D7" s="157"/>
      <c r="E7" s="157"/>
      <c r="G7" s="158"/>
      <c r="H7" s="158"/>
      <c r="I7" s="158"/>
      <c r="J7" s="158"/>
      <c r="K7" s="159"/>
      <c r="L7" s="159"/>
    </row>
    <row r="8" spans="2:15" ht="15.75" x14ac:dyDescent="0.2">
      <c r="B8" s="157"/>
      <c r="C8" s="157"/>
      <c r="D8" s="157"/>
      <c r="E8" s="157"/>
      <c r="F8" s="158"/>
      <c r="G8" s="158"/>
      <c r="H8" s="158"/>
      <c r="I8" s="158"/>
      <c r="J8" s="158"/>
      <c r="K8" s="159"/>
      <c r="L8" s="159"/>
    </row>
    <row r="9" spans="2:15" ht="40.5" customHeight="1" x14ac:dyDescent="0.2">
      <c r="B9" s="142" t="s">
        <v>468</v>
      </c>
      <c r="C9" s="142" t="s">
        <v>446</v>
      </c>
      <c r="D9" s="142" t="s">
        <v>54</v>
      </c>
      <c r="E9" s="142" t="s">
        <v>75</v>
      </c>
      <c r="F9" s="142" t="s">
        <v>178</v>
      </c>
      <c r="G9" s="142" t="s">
        <v>159</v>
      </c>
      <c r="H9" s="142" t="s">
        <v>469</v>
      </c>
      <c r="I9" s="142" t="s">
        <v>486</v>
      </c>
      <c r="J9" s="142" t="s">
        <v>160</v>
      </c>
      <c r="K9" s="142" t="s">
        <v>161</v>
      </c>
      <c r="L9" s="159"/>
    </row>
    <row r="10" spans="2:15" ht="18" customHeight="1" x14ac:dyDescent="0.2">
      <c r="B10" s="189">
        <v>41091</v>
      </c>
      <c r="C10" s="143">
        <v>275490</v>
      </c>
      <c r="D10" s="143" t="s">
        <v>493</v>
      </c>
      <c r="E10" s="143" t="s">
        <v>8854</v>
      </c>
      <c r="F10" s="248" t="s">
        <v>147</v>
      </c>
      <c r="G10" s="216">
        <v>13.76</v>
      </c>
      <c r="H10" s="216">
        <v>64.999999991850927</v>
      </c>
      <c r="I10" s="216">
        <v>894.39999988786872</v>
      </c>
      <c r="J10" s="216">
        <v>8.9434264569400034E-4</v>
      </c>
      <c r="K10" s="216">
        <v>1.3759117627786529E-5</v>
      </c>
      <c r="L10" s="159"/>
    </row>
    <row r="11" spans="2:15" ht="15.75" customHeight="1" x14ac:dyDescent="0.2">
      <c r="B11" s="189">
        <v>41091</v>
      </c>
      <c r="C11" s="143">
        <v>275494</v>
      </c>
      <c r="D11" s="143" t="s">
        <v>494</v>
      </c>
      <c r="E11" s="143" t="s">
        <v>8855</v>
      </c>
      <c r="F11" s="248" t="s">
        <v>151</v>
      </c>
      <c r="G11" s="216">
        <v>101</v>
      </c>
      <c r="H11" s="216">
        <v>105.99999999976717</v>
      </c>
      <c r="I11" s="216">
        <v>10705.999999976484</v>
      </c>
      <c r="J11" s="216">
        <v>3.1941788015655004E-2</v>
      </c>
      <c r="K11" s="216">
        <v>3.0133762278986004E-4</v>
      </c>
      <c r="L11" s="159"/>
    </row>
    <row r="12" spans="2:15" ht="15.75" customHeight="1" x14ac:dyDescent="0.2">
      <c r="B12" s="189">
        <v>41091</v>
      </c>
      <c r="C12" s="143">
        <v>275500</v>
      </c>
      <c r="D12" s="143" t="s">
        <v>495</v>
      </c>
      <c r="E12" s="143" t="s">
        <v>8855</v>
      </c>
      <c r="F12" s="248" t="s">
        <v>155</v>
      </c>
      <c r="G12" s="216">
        <v>5</v>
      </c>
      <c r="H12" s="216">
        <v>87.000000000698492</v>
      </c>
      <c r="I12" s="216">
        <v>435.00000000349246</v>
      </c>
      <c r="J12" s="216">
        <v>1.2978402565806094E-3</v>
      </c>
      <c r="K12" s="216">
        <v>1.4917704098507925E-5</v>
      </c>
      <c r="L12" s="159"/>
    </row>
    <row r="13" spans="2:15" ht="15.75" customHeight="1" x14ac:dyDescent="0.2">
      <c r="B13" s="189">
        <v>41091</v>
      </c>
      <c r="C13" s="143">
        <v>275562</v>
      </c>
      <c r="D13" s="143" t="s">
        <v>496</v>
      </c>
      <c r="E13" s="143" t="s">
        <v>8855</v>
      </c>
      <c r="F13" s="248" t="s">
        <v>155</v>
      </c>
      <c r="G13" s="216">
        <v>10.5</v>
      </c>
      <c r="H13" s="216">
        <v>71.999999993713573</v>
      </c>
      <c r="I13" s="216">
        <v>755.99999993399251</v>
      </c>
      <c r="J13" s="216">
        <v>2.2555568594974621E-3</v>
      </c>
      <c r="K13" s="216">
        <v>3.1327178606866642E-5</v>
      </c>
      <c r="L13" s="159"/>
    </row>
    <row r="14" spans="2:15" ht="15.75" customHeight="1" x14ac:dyDescent="0.2">
      <c r="B14" s="189">
        <v>41092</v>
      </c>
      <c r="C14" s="143">
        <v>275502</v>
      </c>
      <c r="D14" s="143" t="s">
        <v>497</v>
      </c>
      <c r="E14" s="143" t="s">
        <v>8854</v>
      </c>
      <c r="F14" s="248" t="s">
        <v>155</v>
      </c>
      <c r="G14" s="216">
        <v>1240.5</v>
      </c>
      <c r="H14" s="216">
        <v>45.99999999278225</v>
      </c>
      <c r="I14" s="216">
        <v>57062.999991046381</v>
      </c>
      <c r="J14" s="216">
        <v>5.7042844472380512E-2</v>
      </c>
      <c r="K14" s="216">
        <v>1.2400618365506731E-3</v>
      </c>
      <c r="L14" s="159"/>
    </row>
    <row r="15" spans="2:15" ht="15.75" customHeight="1" x14ac:dyDescent="0.2">
      <c r="B15" s="189">
        <v>41092</v>
      </c>
      <c r="C15" s="143">
        <v>275502</v>
      </c>
      <c r="D15" s="143" t="s">
        <v>498</v>
      </c>
      <c r="E15" s="143" t="s">
        <v>8854</v>
      </c>
      <c r="F15" s="248" t="s">
        <v>155</v>
      </c>
      <c r="G15" s="216">
        <v>1455.5</v>
      </c>
      <c r="H15" s="216">
        <v>46.931034475324097</v>
      </c>
      <c r="I15" s="216">
        <v>68059.999989236821</v>
      </c>
      <c r="J15" s="216">
        <v>6.8035960163072798E-2</v>
      </c>
      <c r="K15" s="216">
        <v>1.4549858952837605E-3</v>
      </c>
      <c r="L15" s="159"/>
    </row>
    <row r="16" spans="2:15" ht="15.75" customHeight="1" x14ac:dyDescent="0.2">
      <c r="B16" s="189">
        <v>41092</v>
      </c>
      <c r="C16" s="143">
        <v>275720</v>
      </c>
      <c r="D16" s="143" t="s">
        <v>499</v>
      </c>
      <c r="E16" s="143" t="s">
        <v>8855</v>
      </c>
      <c r="F16" s="248" t="s">
        <v>148</v>
      </c>
      <c r="G16" s="216">
        <v>30</v>
      </c>
      <c r="H16" s="216">
        <v>65.999999995110556</v>
      </c>
      <c r="I16" s="216">
        <v>1979.9999998533167</v>
      </c>
      <c r="J16" s="216">
        <v>5.9112871635333911E-3</v>
      </c>
      <c r="K16" s="216">
        <v>8.9564957029868397E-5</v>
      </c>
      <c r="L16" s="159"/>
    </row>
    <row r="17" spans="2:12" ht="15.75" customHeight="1" x14ac:dyDescent="0.2">
      <c r="B17" s="189">
        <v>41092</v>
      </c>
      <c r="C17" s="143">
        <v>275721</v>
      </c>
      <c r="D17" s="143" t="s">
        <v>499</v>
      </c>
      <c r="E17" s="143" t="s">
        <v>8855</v>
      </c>
      <c r="F17" s="248" t="s">
        <v>148</v>
      </c>
      <c r="G17" s="216">
        <v>30</v>
      </c>
      <c r="H17" s="216">
        <v>89.00000000721775</v>
      </c>
      <c r="I17" s="216">
        <v>2670.0000002165325</v>
      </c>
      <c r="J17" s="216">
        <v>7.9712811763047436E-3</v>
      </c>
      <c r="K17" s="216">
        <v>8.9564957029868397E-5</v>
      </c>
      <c r="L17" s="159"/>
    </row>
    <row r="18" spans="2:12" ht="15.75" customHeight="1" x14ac:dyDescent="0.2">
      <c r="B18" s="189">
        <v>41092</v>
      </c>
      <c r="C18" s="143">
        <v>276079</v>
      </c>
      <c r="D18" s="143" t="s">
        <v>500</v>
      </c>
      <c r="E18" s="143" t="s">
        <v>8855</v>
      </c>
      <c r="F18" s="248" t="s">
        <v>150</v>
      </c>
      <c r="G18" s="216">
        <v>34</v>
      </c>
      <c r="H18" s="216">
        <v>51.000000009080395</v>
      </c>
      <c r="I18" s="216">
        <v>1734.0000003087334</v>
      </c>
      <c r="J18" s="216">
        <v>5.1768545172481166E-3</v>
      </c>
      <c r="K18" s="216">
        <v>1.0150695130051751E-4</v>
      </c>
      <c r="L18" s="159"/>
    </row>
    <row r="19" spans="2:12" ht="15.75" customHeight="1" x14ac:dyDescent="0.2">
      <c r="B19" s="189">
        <v>41092</v>
      </c>
      <c r="C19" s="143">
        <v>276470</v>
      </c>
      <c r="D19" s="143" t="s">
        <v>501</v>
      </c>
      <c r="E19" s="143" t="s">
        <v>8854</v>
      </c>
      <c r="F19" s="248" t="s">
        <v>147</v>
      </c>
      <c r="G19" s="216">
        <v>103.83</v>
      </c>
      <c r="H19" s="216">
        <v>121.99999999953434</v>
      </c>
      <c r="I19" s="216">
        <v>12667.25999995165</v>
      </c>
      <c r="J19" s="216">
        <v>1.2662785731241374E-2</v>
      </c>
      <c r="K19" s="216">
        <v>1.0379332566630907E-4</v>
      </c>
      <c r="L19" s="159"/>
    </row>
    <row r="20" spans="2:12" ht="15.75" customHeight="1" x14ac:dyDescent="0.2">
      <c r="B20" s="189">
        <v>41092</v>
      </c>
      <c r="C20" s="143">
        <v>277858</v>
      </c>
      <c r="D20" s="143" t="s">
        <v>502</v>
      </c>
      <c r="E20" s="143" t="s">
        <v>8854</v>
      </c>
      <c r="F20" s="248" t="s">
        <v>155</v>
      </c>
      <c r="G20" s="216">
        <v>70.26400000000001</v>
      </c>
      <c r="H20" s="216">
        <v>203.00000000162981</v>
      </c>
      <c r="I20" s="216">
        <v>14263.592000114519</v>
      </c>
      <c r="J20" s="216">
        <v>1.4258553882685611E-2</v>
      </c>
      <c r="K20" s="216">
        <v>7.0239181687542537E-5</v>
      </c>
      <c r="L20" s="159"/>
    </row>
    <row r="21" spans="2:12" ht="15.75" customHeight="1" x14ac:dyDescent="0.2">
      <c r="B21" s="189">
        <v>41093</v>
      </c>
      <c r="C21" s="143">
        <v>275640</v>
      </c>
      <c r="D21" s="143" t="s">
        <v>503</v>
      </c>
      <c r="E21" s="143" t="s">
        <v>8855</v>
      </c>
      <c r="F21" s="248" t="s">
        <v>155</v>
      </c>
      <c r="G21" s="216">
        <v>822</v>
      </c>
      <c r="H21" s="216">
        <v>20.878048786700408</v>
      </c>
      <c r="I21" s="216">
        <v>14380.500004871283</v>
      </c>
      <c r="J21" s="216">
        <v>4.296120258765411E-2</v>
      </c>
      <c r="K21" s="216">
        <v>2.4556940659288132E-3</v>
      </c>
      <c r="L21" s="159"/>
    </row>
    <row r="22" spans="2:12" ht="15.75" customHeight="1" x14ac:dyDescent="0.2">
      <c r="B22" s="189">
        <v>41093</v>
      </c>
      <c r="C22" s="143">
        <v>275680</v>
      </c>
      <c r="D22" s="143" t="s">
        <v>504</v>
      </c>
      <c r="E22" s="143" t="s">
        <v>8855</v>
      </c>
      <c r="F22" s="248" t="s">
        <v>149</v>
      </c>
      <c r="G22" s="216">
        <v>1681.51</v>
      </c>
      <c r="H22" s="216">
        <v>69.979999999073328</v>
      </c>
      <c r="I22" s="216">
        <v>111332.80999843033</v>
      </c>
      <c r="J22" s="216">
        <v>0.33260258011718419</v>
      </c>
      <c r="K22" s="216">
        <v>5.0234478452554241E-3</v>
      </c>
      <c r="L22" s="159"/>
    </row>
    <row r="23" spans="2:12" ht="15.75" customHeight="1" x14ac:dyDescent="0.2">
      <c r="B23" s="189">
        <v>41093</v>
      </c>
      <c r="C23" s="143">
        <v>275695</v>
      </c>
      <c r="D23" s="143" t="s">
        <v>505</v>
      </c>
      <c r="E23" s="143" t="s">
        <v>8855</v>
      </c>
      <c r="F23" s="248" t="s">
        <v>147</v>
      </c>
      <c r="G23" s="216">
        <v>96</v>
      </c>
      <c r="H23" s="216">
        <v>49.027027023446472</v>
      </c>
      <c r="I23" s="216">
        <v>5411.9999996619299</v>
      </c>
      <c r="J23" s="216">
        <v>1.6168146330871703E-2</v>
      </c>
      <c r="K23" s="216">
        <v>2.867963872617592E-4</v>
      </c>
      <c r="L23" s="159"/>
    </row>
    <row r="24" spans="2:12" ht="15.75" customHeight="1" x14ac:dyDescent="0.2">
      <c r="B24" s="189">
        <v>41093</v>
      </c>
      <c r="C24" s="143">
        <v>275696</v>
      </c>
      <c r="D24" s="143" t="s">
        <v>506</v>
      </c>
      <c r="E24" s="143" t="s">
        <v>8854</v>
      </c>
      <c r="F24" s="248" t="s">
        <v>147</v>
      </c>
      <c r="G24" s="216">
        <v>22.11</v>
      </c>
      <c r="H24" s="216">
        <v>88.000000003958121</v>
      </c>
      <c r="I24" s="216">
        <v>1945.6800000875139</v>
      </c>
      <c r="J24" s="216">
        <v>1.9444289156346163E-3</v>
      </c>
      <c r="K24" s="216">
        <v>2.2095783131217709E-5</v>
      </c>
      <c r="L24" s="159"/>
    </row>
    <row r="25" spans="2:12" ht="15.75" customHeight="1" x14ac:dyDescent="0.2">
      <c r="B25" s="189">
        <v>41093</v>
      </c>
      <c r="C25" s="143">
        <v>275698</v>
      </c>
      <c r="D25" s="143" t="s">
        <v>507</v>
      </c>
      <c r="E25" s="143" t="s">
        <v>8855</v>
      </c>
      <c r="F25" s="248" t="s">
        <v>155</v>
      </c>
      <c r="G25" s="216">
        <v>161.5</v>
      </c>
      <c r="H25" s="216">
        <v>324.05128205015967</v>
      </c>
      <c r="I25" s="216">
        <v>46482.999999794411</v>
      </c>
      <c r="J25" s="216">
        <v>0.13886621321905615</v>
      </c>
      <c r="K25" s="216">
        <v>4.8247517232056369E-4</v>
      </c>
      <c r="L25" s="159"/>
    </row>
    <row r="26" spans="2:12" ht="15.75" customHeight="1" x14ac:dyDescent="0.2">
      <c r="B26" s="189">
        <v>41093</v>
      </c>
      <c r="C26" s="143">
        <v>275700</v>
      </c>
      <c r="D26" s="143" t="s">
        <v>508</v>
      </c>
      <c r="E26" s="143" t="s">
        <v>8854</v>
      </c>
      <c r="F26" s="248" t="s">
        <v>148</v>
      </c>
      <c r="G26" s="216">
        <v>86.79</v>
      </c>
      <c r="H26" s="216">
        <v>100.00000000116415</v>
      </c>
      <c r="I26" s="216">
        <v>8679.0000001010376</v>
      </c>
      <c r="J26" s="216">
        <v>8.6734193486237461E-3</v>
      </c>
      <c r="K26" s="216">
        <v>8.6734193485227731E-5</v>
      </c>
      <c r="L26" s="159"/>
    </row>
    <row r="27" spans="2:12" ht="15.75" customHeight="1" x14ac:dyDescent="0.2">
      <c r="B27" s="189">
        <v>41093</v>
      </c>
      <c r="C27" s="143">
        <v>275722</v>
      </c>
      <c r="D27" s="143" t="s">
        <v>509</v>
      </c>
      <c r="E27" s="143" t="s">
        <v>8855</v>
      </c>
      <c r="F27" s="248" t="s">
        <v>149</v>
      </c>
      <c r="G27" s="216">
        <v>14</v>
      </c>
      <c r="H27" s="216">
        <v>123.99999999557622</v>
      </c>
      <c r="I27" s="216">
        <v>1735.999999938067</v>
      </c>
      <c r="J27" s="216">
        <v>5.1862346694651236E-3</v>
      </c>
      <c r="K27" s="216">
        <v>4.1824473142339887E-5</v>
      </c>
      <c r="L27" s="159"/>
    </row>
    <row r="28" spans="2:12" ht="15.75" customHeight="1" x14ac:dyDescent="0.2">
      <c r="B28" s="189">
        <v>41093</v>
      </c>
      <c r="C28" s="143">
        <v>275723</v>
      </c>
      <c r="D28" s="143" t="s">
        <v>510</v>
      </c>
      <c r="E28" s="143" t="s">
        <v>8854</v>
      </c>
      <c r="F28" s="248" t="s">
        <v>147</v>
      </c>
      <c r="G28" s="216">
        <v>31.330000000000002</v>
      </c>
      <c r="H28" s="216">
        <v>76.000000006752089</v>
      </c>
      <c r="I28" s="216">
        <v>2381.0800002115429</v>
      </c>
      <c r="J28" s="216">
        <v>2.3795489508256027E-3</v>
      </c>
      <c r="K28" s="216">
        <v>3.1309854613344679E-5</v>
      </c>
      <c r="L28" s="159"/>
    </row>
    <row r="29" spans="2:12" ht="15.75" customHeight="1" x14ac:dyDescent="0.2">
      <c r="B29" s="189">
        <v>41093</v>
      </c>
      <c r="C29" s="143">
        <v>275724</v>
      </c>
      <c r="D29" s="143" t="s">
        <v>511</v>
      </c>
      <c r="E29" s="143" t="s">
        <v>8855</v>
      </c>
      <c r="F29" s="248" t="s">
        <v>147</v>
      </c>
      <c r="G29" s="216">
        <v>9</v>
      </c>
      <c r="H29" s="216">
        <v>77.316666666883975</v>
      </c>
      <c r="I29" s="216">
        <v>695.85000000195578</v>
      </c>
      <c r="J29" s="216">
        <v>2.0788256882985005E-3</v>
      </c>
      <c r="K29" s="216">
        <v>2.6887161305789925E-5</v>
      </c>
      <c r="L29" s="159"/>
    </row>
    <row r="30" spans="2:12" ht="15.75" customHeight="1" x14ac:dyDescent="0.2">
      <c r="B30" s="189">
        <v>41093</v>
      </c>
      <c r="C30" s="143">
        <v>275725</v>
      </c>
      <c r="D30" s="143" t="s">
        <v>512</v>
      </c>
      <c r="E30" s="143" t="s">
        <v>8855</v>
      </c>
      <c r="F30" s="248" t="s">
        <v>155</v>
      </c>
      <c r="G30" s="216">
        <v>142.5</v>
      </c>
      <c r="H30" s="216">
        <v>36.999999994877726</v>
      </c>
      <c r="I30" s="216">
        <v>5272.4999992700759</v>
      </c>
      <c r="J30" s="216">
        <v>1.575139532946131E-2</v>
      </c>
      <c r="K30" s="216">
        <v>4.2571338734167385E-4</v>
      </c>
      <c r="L30" s="159"/>
    </row>
    <row r="31" spans="2:12" ht="15.75" customHeight="1" x14ac:dyDescent="0.2">
      <c r="B31" s="189">
        <v>41093</v>
      </c>
      <c r="C31" s="143">
        <v>276078</v>
      </c>
      <c r="D31" s="143" t="s">
        <v>513</v>
      </c>
      <c r="E31" s="143" t="s">
        <v>8855</v>
      </c>
      <c r="F31" s="248" t="s">
        <v>148</v>
      </c>
      <c r="G31" s="216">
        <v>5.61</v>
      </c>
      <c r="H31" s="216">
        <v>105.00000000698492</v>
      </c>
      <c r="I31" s="216">
        <v>589.05000003918542</v>
      </c>
      <c r="J31" s="216">
        <v>1.7597647075810157E-3</v>
      </c>
      <c r="K31" s="216">
        <v>1.6759663880609056E-5</v>
      </c>
      <c r="L31" s="159"/>
    </row>
    <row r="32" spans="2:12" ht="15.75" customHeight="1" x14ac:dyDescent="0.2">
      <c r="B32" s="189">
        <v>41093</v>
      </c>
      <c r="C32" s="143">
        <v>277323</v>
      </c>
      <c r="D32" s="143" t="s">
        <v>510</v>
      </c>
      <c r="E32" s="143" t="s">
        <v>8854</v>
      </c>
      <c r="F32" s="248" t="s">
        <v>155</v>
      </c>
      <c r="G32" s="216">
        <v>77.2</v>
      </c>
      <c r="H32" s="216">
        <v>108.99999999906868</v>
      </c>
      <c r="I32" s="216">
        <v>8414.7999999281019</v>
      </c>
      <c r="J32" s="216">
        <v>8.4093892307092778E-3</v>
      </c>
      <c r="K32" s="216">
        <v>7.7150359915423221E-5</v>
      </c>
      <c r="L32" s="159"/>
    </row>
    <row r="33" spans="2:12" ht="15.75" customHeight="1" x14ac:dyDescent="0.2">
      <c r="B33" s="189">
        <v>41093</v>
      </c>
      <c r="C33" s="143">
        <v>277810</v>
      </c>
      <c r="D33" s="143" t="s">
        <v>514</v>
      </c>
      <c r="E33" s="143" t="s">
        <v>8855</v>
      </c>
      <c r="F33" s="248" t="s">
        <v>155</v>
      </c>
      <c r="G33" s="216">
        <v>20</v>
      </c>
      <c r="H33" s="216">
        <v>129.83333333046176</v>
      </c>
      <c r="I33" s="216">
        <v>2596.6666666092351</v>
      </c>
      <c r="J33" s="216">
        <v>7.7574439469433711E-3</v>
      </c>
      <c r="K33" s="216">
        <v>5.9749247346199837E-5</v>
      </c>
      <c r="L33" s="159"/>
    </row>
    <row r="34" spans="2:12" ht="15.75" customHeight="1" x14ac:dyDescent="0.2">
      <c r="B34" s="189">
        <v>41094</v>
      </c>
      <c r="C34" s="143">
        <v>275742</v>
      </c>
      <c r="D34" s="143" t="s">
        <v>515</v>
      </c>
      <c r="E34" s="143" t="s">
        <v>8855</v>
      </c>
      <c r="F34" s="248" t="s">
        <v>155</v>
      </c>
      <c r="G34" s="216">
        <v>5.5</v>
      </c>
      <c r="H34" s="216">
        <v>44.00000000721775</v>
      </c>
      <c r="I34" s="216">
        <v>242.00000003969762</v>
      </c>
      <c r="J34" s="216">
        <v>7.2344035240183872E-4</v>
      </c>
      <c r="K34" s="216">
        <v>1.6441826188253767E-5</v>
      </c>
      <c r="L34" s="159"/>
    </row>
    <row r="35" spans="2:12" ht="15.75" customHeight="1" x14ac:dyDescent="0.2">
      <c r="B35" s="189">
        <v>41094</v>
      </c>
      <c r="C35" s="143">
        <v>275780</v>
      </c>
      <c r="D35" s="143" t="s">
        <v>516</v>
      </c>
      <c r="E35" s="143" t="s">
        <v>8855</v>
      </c>
      <c r="F35" s="248" t="s">
        <v>147</v>
      </c>
      <c r="G35" s="216">
        <v>72</v>
      </c>
      <c r="H35" s="216">
        <v>94.999999995343387</v>
      </c>
      <c r="I35" s="216">
        <v>6839.9999996647239</v>
      </c>
      <c r="J35" s="216">
        <v>2.0447652931298764E-2</v>
      </c>
      <c r="K35" s="216">
        <v>2.1523845191895839E-4</v>
      </c>
      <c r="L35" s="159"/>
    </row>
    <row r="36" spans="2:12" ht="15.75" customHeight="1" x14ac:dyDescent="0.2">
      <c r="B36" s="189">
        <v>41094</v>
      </c>
      <c r="C36" s="143">
        <v>275833</v>
      </c>
      <c r="D36" s="143" t="s">
        <v>517</v>
      </c>
      <c r="E36" s="143" t="s">
        <v>8855</v>
      </c>
      <c r="F36" s="248" t="s">
        <v>147</v>
      </c>
      <c r="G36" s="216">
        <v>2.92</v>
      </c>
      <c r="H36" s="216">
        <v>355.00000000465661</v>
      </c>
      <c r="I36" s="216">
        <v>1036.6000000135973</v>
      </c>
      <c r="J36" s="216">
        <v>3.0988358230849855E-3</v>
      </c>
      <c r="K36" s="216">
        <v>8.729114994491091E-6</v>
      </c>
      <c r="L36" s="159"/>
    </row>
    <row r="37" spans="2:12" ht="15.75" customHeight="1" x14ac:dyDescent="0.2">
      <c r="B37" s="189">
        <v>41094</v>
      </c>
      <c r="C37" s="143">
        <v>275898</v>
      </c>
      <c r="D37" s="143" t="s">
        <v>518</v>
      </c>
      <c r="E37" s="143" t="s">
        <v>8854</v>
      </c>
      <c r="F37" s="248" t="s">
        <v>155</v>
      </c>
      <c r="G37" s="216">
        <v>143.25</v>
      </c>
      <c r="H37" s="216">
        <v>27.000000004190952</v>
      </c>
      <c r="I37" s="216">
        <v>3867.7500006003538</v>
      </c>
      <c r="J37" s="216">
        <v>3.8641385766865826E-3</v>
      </c>
      <c r="K37" s="216">
        <v>1.4311624355876998E-4</v>
      </c>
      <c r="L37" s="159"/>
    </row>
    <row r="38" spans="2:12" ht="15.75" customHeight="1" x14ac:dyDescent="0.2">
      <c r="B38" s="189">
        <v>41094</v>
      </c>
      <c r="C38" s="143">
        <v>275899</v>
      </c>
      <c r="D38" s="143" t="s">
        <v>519</v>
      </c>
      <c r="E38" s="143" t="s">
        <v>8854</v>
      </c>
      <c r="F38" s="248" t="s">
        <v>150</v>
      </c>
      <c r="G38" s="216">
        <v>83</v>
      </c>
      <c r="H38" s="216">
        <v>88.266666659619659</v>
      </c>
      <c r="I38" s="216">
        <v>7326.1333327484317</v>
      </c>
      <c r="J38" s="216">
        <v>7.3192927217706647E-3</v>
      </c>
      <c r="K38" s="216">
        <v>8.2922500630910347E-5</v>
      </c>
      <c r="L38" s="159"/>
    </row>
    <row r="39" spans="2:12" ht="15.75" customHeight="1" x14ac:dyDescent="0.2">
      <c r="B39" s="189">
        <v>41094</v>
      </c>
      <c r="C39" s="143">
        <v>275900</v>
      </c>
      <c r="D39" s="143" t="s">
        <v>520</v>
      </c>
      <c r="E39" s="143" t="s">
        <v>8855</v>
      </c>
      <c r="F39" s="248" t="s">
        <v>147</v>
      </c>
      <c r="G39" s="216">
        <v>12.83</v>
      </c>
      <c r="H39" s="216">
        <v>62.783333330880851</v>
      </c>
      <c r="I39" s="216">
        <v>805.51016663520136</v>
      </c>
      <c r="J39" s="216">
        <v>2.4080105732158744E-3</v>
      </c>
      <c r="K39" s="216">
        <v>3.8354296362781062E-5</v>
      </c>
      <c r="L39" s="159"/>
    </row>
    <row r="40" spans="2:12" ht="15.75" customHeight="1" x14ac:dyDescent="0.2">
      <c r="B40" s="189">
        <v>41094</v>
      </c>
      <c r="C40" s="143">
        <v>275904</v>
      </c>
      <c r="D40" s="143" t="s">
        <v>521</v>
      </c>
      <c r="E40" s="143" t="s">
        <v>8854</v>
      </c>
      <c r="F40" s="248" t="s">
        <v>155</v>
      </c>
      <c r="G40" s="216">
        <v>95.04</v>
      </c>
      <c r="H40" s="216">
        <v>46.999999996041879</v>
      </c>
      <c r="I40" s="216">
        <v>4466.8799996238204</v>
      </c>
      <c r="J40" s="216">
        <v>4.4627091516506881E-3</v>
      </c>
      <c r="K40" s="216">
        <v>9.4951258553755669E-5</v>
      </c>
      <c r="L40" s="159"/>
    </row>
    <row r="41" spans="2:12" ht="15.75" customHeight="1" x14ac:dyDescent="0.2">
      <c r="B41" s="189">
        <v>41094</v>
      </c>
      <c r="C41" s="143">
        <v>276073</v>
      </c>
      <c r="D41" s="143" t="s">
        <v>522</v>
      </c>
      <c r="E41" s="143" t="s">
        <v>8855</v>
      </c>
      <c r="F41" s="248" t="s">
        <v>155</v>
      </c>
      <c r="G41" s="216">
        <v>4</v>
      </c>
      <c r="H41" s="216">
        <v>104.99999999650754</v>
      </c>
      <c r="I41" s="216">
        <v>419.99999998603016</v>
      </c>
      <c r="J41" s="216">
        <v>1.2555576361521622E-3</v>
      </c>
      <c r="K41" s="216">
        <v>1.1957691773275467E-5</v>
      </c>
      <c r="L41" s="159"/>
    </row>
    <row r="42" spans="2:12" ht="15.75" customHeight="1" x14ac:dyDescent="0.2">
      <c r="B42" s="189">
        <v>41094</v>
      </c>
      <c r="C42" s="143">
        <v>276074</v>
      </c>
      <c r="D42" s="143" t="s">
        <v>523</v>
      </c>
      <c r="E42" s="143" t="s">
        <v>8854</v>
      </c>
      <c r="F42" s="248" t="s">
        <v>155</v>
      </c>
      <c r="G42" s="216">
        <v>142.83000000000001</v>
      </c>
      <c r="H42" s="216">
        <v>64.999999991850927</v>
      </c>
      <c r="I42" s="216">
        <v>9283.9499988360694</v>
      </c>
      <c r="J42" s="216">
        <v>9.2752813209135438E-3</v>
      </c>
      <c r="K42" s="216">
        <v>1.4269663572425212E-4</v>
      </c>
      <c r="L42" s="159"/>
    </row>
    <row r="43" spans="2:12" ht="15.75" customHeight="1" x14ac:dyDescent="0.2">
      <c r="B43" s="189">
        <v>41094</v>
      </c>
      <c r="C43" s="143">
        <v>276075</v>
      </c>
      <c r="D43" s="143" t="s">
        <v>524</v>
      </c>
      <c r="E43" s="143" t="s">
        <v>8855</v>
      </c>
      <c r="F43" s="248" t="s">
        <v>155</v>
      </c>
      <c r="G43" s="216">
        <v>20.5</v>
      </c>
      <c r="H43" s="216">
        <v>47.000000006519258</v>
      </c>
      <c r="I43" s="216">
        <v>963.50000013364479</v>
      </c>
      <c r="J43" s="216">
        <v>2.8803090062872487E-3</v>
      </c>
      <c r="K43" s="216">
        <v>6.1283170338036769E-5</v>
      </c>
      <c r="L43" s="159"/>
    </row>
    <row r="44" spans="2:12" ht="15.75" customHeight="1" x14ac:dyDescent="0.2">
      <c r="B44" s="189">
        <v>41094</v>
      </c>
      <c r="C44" s="143">
        <v>276076</v>
      </c>
      <c r="D44" s="143" t="s">
        <v>525</v>
      </c>
      <c r="E44" s="143" t="s">
        <v>8854</v>
      </c>
      <c r="F44" s="248" t="s">
        <v>155</v>
      </c>
      <c r="G44" s="216">
        <v>18.5</v>
      </c>
      <c r="H44" s="216">
        <v>43.000000003958121</v>
      </c>
      <c r="I44" s="216">
        <v>795.50000007322524</v>
      </c>
      <c r="J44" s="216">
        <v>7.9475721997543619E-4</v>
      </c>
      <c r="K44" s="216">
        <v>1.8482726044239053E-5</v>
      </c>
      <c r="L44" s="159"/>
    </row>
    <row r="45" spans="2:12" ht="15.75" customHeight="1" x14ac:dyDescent="0.2">
      <c r="B45" s="189">
        <v>41094</v>
      </c>
      <c r="C45" s="143">
        <v>276077</v>
      </c>
      <c r="D45" s="143" t="s">
        <v>526</v>
      </c>
      <c r="E45" s="143" t="s">
        <v>8855</v>
      </c>
      <c r="F45" s="248" t="s">
        <v>155</v>
      </c>
      <c r="G45" s="216">
        <v>4.5</v>
      </c>
      <c r="H45" s="216">
        <v>284.00000000372529</v>
      </c>
      <c r="I45" s="216">
        <v>1278.0000000167638</v>
      </c>
      <c r="J45" s="216">
        <v>3.8204825216116259E-3</v>
      </c>
      <c r="K45" s="216">
        <v>1.34524032449349E-5</v>
      </c>
      <c r="L45" s="159"/>
    </row>
    <row r="46" spans="2:12" ht="15.75" customHeight="1" x14ac:dyDescent="0.2">
      <c r="B46" s="189">
        <v>41095</v>
      </c>
      <c r="C46" s="143">
        <v>275841</v>
      </c>
      <c r="D46" s="143" t="s">
        <v>527</v>
      </c>
      <c r="E46" s="143" t="s">
        <v>8855</v>
      </c>
      <c r="F46" s="248" t="s">
        <v>155</v>
      </c>
      <c r="G46" s="216">
        <v>1488.6399999999996</v>
      </c>
      <c r="H46" s="216">
        <v>2.9999999993015081</v>
      </c>
      <c r="I46" s="216">
        <v>4465.9199989601966</v>
      </c>
      <c r="J46" s="216">
        <v>1.3346530673543262E-2</v>
      </c>
      <c r="K46" s="216">
        <v>4.4488435588835801E-3</v>
      </c>
      <c r="L46" s="159"/>
    </row>
    <row r="47" spans="2:12" ht="15.75" customHeight="1" x14ac:dyDescent="0.2">
      <c r="B47" s="189">
        <v>41095</v>
      </c>
      <c r="C47" s="143">
        <v>275841</v>
      </c>
      <c r="D47" s="143" t="s">
        <v>511</v>
      </c>
      <c r="E47" s="143" t="s">
        <v>8855</v>
      </c>
      <c r="F47" s="248" t="s">
        <v>155</v>
      </c>
      <c r="G47" s="216">
        <v>1304.94</v>
      </c>
      <c r="H47" s="216">
        <v>2.9999999993015081</v>
      </c>
      <c r="I47" s="216">
        <v>3914.8199990885096</v>
      </c>
      <c r="J47" s="216">
        <v>1.1699552435198265E-2</v>
      </c>
      <c r="K47" s="216">
        <v>3.8998508126407601E-3</v>
      </c>
      <c r="L47" s="159"/>
    </row>
    <row r="48" spans="2:12" ht="15.75" customHeight="1" x14ac:dyDescent="0.2">
      <c r="B48" s="189">
        <v>41095</v>
      </c>
      <c r="C48" s="143">
        <v>275841</v>
      </c>
      <c r="D48" s="143" t="s">
        <v>528</v>
      </c>
      <c r="E48" s="143" t="s">
        <v>8855</v>
      </c>
      <c r="F48" s="248" t="s">
        <v>155</v>
      </c>
      <c r="G48" s="216">
        <v>1631.48</v>
      </c>
      <c r="H48" s="216">
        <v>2.9999999993015081</v>
      </c>
      <c r="I48" s="216">
        <v>4894.4399988604246</v>
      </c>
      <c r="J48" s="216">
        <v>1.4627175047877502E-2</v>
      </c>
      <c r="K48" s="216">
        <v>4.875725017094385E-3</v>
      </c>
      <c r="L48" s="159"/>
    </row>
    <row r="49" spans="2:12" ht="15.75" customHeight="1" x14ac:dyDescent="0.2">
      <c r="B49" s="189">
        <v>41095</v>
      </c>
      <c r="C49" s="143">
        <v>275841</v>
      </c>
      <c r="D49" s="143" t="s">
        <v>529</v>
      </c>
      <c r="E49" s="143" t="s">
        <v>8855</v>
      </c>
      <c r="F49" s="248" t="s">
        <v>155</v>
      </c>
      <c r="G49" s="216">
        <v>708.90000000000009</v>
      </c>
      <c r="H49" s="216">
        <v>2.9999999993015081</v>
      </c>
      <c r="I49" s="216">
        <v>2126.6999995048391</v>
      </c>
      <c r="J49" s="216">
        <v>6.3557042632703805E-3</v>
      </c>
      <c r="K49" s="216">
        <v>2.1185680882500613E-3</v>
      </c>
      <c r="L49" s="159"/>
    </row>
    <row r="50" spans="2:12" ht="15.75" customHeight="1" x14ac:dyDescent="0.2">
      <c r="B50" s="189">
        <v>41095</v>
      </c>
      <c r="C50" s="143">
        <v>275841</v>
      </c>
      <c r="D50" s="143" t="s">
        <v>530</v>
      </c>
      <c r="E50" s="143" t="s">
        <v>8855</v>
      </c>
      <c r="F50" s="248" t="s">
        <v>155</v>
      </c>
      <c r="G50" s="216">
        <v>329.15999999999997</v>
      </c>
      <c r="H50" s="216">
        <v>2.9999999993015081</v>
      </c>
      <c r="I50" s="216">
        <v>987.47999977008431</v>
      </c>
      <c r="J50" s="216">
        <v>2.951112449284918E-3</v>
      </c>
      <c r="K50" s="216">
        <v>9.8370414999067565E-4</v>
      </c>
      <c r="L50" s="159"/>
    </row>
    <row r="51" spans="2:12" ht="15.75" customHeight="1" x14ac:dyDescent="0.2">
      <c r="B51" s="189">
        <v>41095</v>
      </c>
      <c r="C51" s="143">
        <v>275841</v>
      </c>
      <c r="D51" s="143" t="s">
        <v>531</v>
      </c>
      <c r="E51" s="143" t="s">
        <v>8855</v>
      </c>
      <c r="F51" s="248" t="s">
        <v>155</v>
      </c>
      <c r="G51" s="216">
        <v>732.98</v>
      </c>
      <c r="H51" s="216">
        <v>15.000000006984919</v>
      </c>
      <c r="I51" s="216">
        <v>10994.700005119808</v>
      </c>
      <c r="J51" s="216">
        <v>3.2857977952785451E-2</v>
      </c>
      <c r="K51" s="216">
        <v>2.190531862498984E-3</v>
      </c>
      <c r="L51" s="159"/>
    </row>
    <row r="52" spans="2:12" ht="15.75" customHeight="1" x14ac:dyDescent="0.2">
      <c r="B52" s="189">
        <v>41095</v>
      </c>
      <c r="C52" s="143">
        <v>275841</v>
      </c>
      <c r="D52" s="143" t="s">
        <v>532</v>
      </c>
      <c r="E52" s="143" t="s">
        <v>8855</v>
      </c>
      <c r="F52" s="248" t="s">
        <v>155</v>
      </c>
      <c r="G52" s="216">
        <v>967.93000000000006</v>
      </c>
      <c r="H52" s="216">
        <v>15.000000006984919</v>
      </c>
      <c r="I52" s="216">
        <v>14518.950006760913</v>
      </c>
      <c r="J52" s="216">
        <v>4.3390300690113806E-2</v>
      </c>
      <c r="K52" s="216">
        <v>2.8926867113272417E-3</v>
      </c>
      <c r="L52" s="159"/>
    </row>
    <row r="53" spans="2:12" ht="15.75" customHeight="1" x14ac:dyDescent="0.2">
      <c r="B53" s="189">
        <v>41095</v>
      </c>
      <c r="C53" s="143">
        <v>275841</v>
      </c>
      <c r="D53" s="143" t="s">
        <v>533</v>
      </c>
      <c r="E53" s="143" t="s">
        <v>8855</v>
      </c>
      <c r="F53" s="248" t="s">
        <v>155</v>
      </c>
      <c r="G53" s="216">
        <v>95.99</v>
      </c>
      <c r="H53" s="216">
        <v>15.000000006984919</v>
      </c>
      <c r="I53" s="216">
        <v>1439.8500006704826</v>
      </c>
      <c r="J53" s="216">
        <v>4.3030332392260031E-3</v>
      </c>
      <c r="K53" s="216">
        <v>2.8686888248148309E-4</v>
      </c>
      <c r="L53" s="159"/>
    </row>
    <row r="54" spans="2:12" ht="15.75" customHeight="1" x14ac:dyDescent="0.2">
      <c r="B54" s="189">
        <v>41095</v>
      </c>
      <c r="C54" s="143">
        <v>275841</v>
      </c>
      <c r="D54" s="143" t="s">
        <v>534</v>
      </c>
      <c r="E54" s="143" t="s">
        <v>8855</v>
      </c>
      <c r="F54" s="248" t="s">
        <v>155</v>
      </c>
      <c r="G54" s="216">
        <v>707.48</v>
      </c>
      <c r="H54" s="216">
        <v>15.000000006984919</v>
      </c>
      <c r="I54" s="216">
        <v>10612.200004941691</v>
      </c>
      <c r="J54" s="216">
        <v>3.1714865674420382E-2</v>
      </c>
      <c r="K54" s="216">
        <v>2.1143243773101331E-3</v>
      </c>
      <c r="L54" s="159"/>
    </row>
    <row r="55" spans="2:12" ht="15.75" customHeight="1" x14ac:dyDescent="0.2">
      <c r="B55" s="189">
        <v>41095</v>
      </c>
      <c r="C55" s="143">
        <v>275841</v>
      </c>
      <c r="D55" s="143" t="s">
        <v>535</v>
      </c>
      <c r="E55" s="143" t="s">
        <v>8855</v>
      </c>
      <c r="F55" s="248" t="s">
        <v>155</v>
      </c>
      <c r="G55" s="216">
        <v>353.48999999999995</v>
      </c>
      <c r="H55" s="216">
        <v>2.9999999993015081</v>
      </c>
      <c r="I55" s="216">
        <v>1060.46999975309</v>
      </c>
      <c r="J55" s="216">
        <v>3.1692451686041001E-3</v>
      </c>
      <c r="K55" s="216">
        <v>1.0564150564473325E-3</v>
      </c>
      <c r="L55" s="159"/>
    </row>
    <row r="56" spans="2:12" ht="15.75" customHeight="1" x14ac:dyDescent="0.2">
      <c r="B56" s="189">
        <v>41095</v>
      </c>
      <c r="C56" s="143">
        <v>275841</v>
      </c>
      <c r="D56" s="143" t="s">
        <v>536</v>
      </c>
      <c r="E56" s="143" t="s">
        <v>8855</v>
      </c>
      <c r="F56" s="248" t="s">
        <v>155</v>
      </c>
      <c r="G56" s="216">
        <v>498.5</v>
      </c>
      <c r="H56" s="216">
        <v>2.9999999993015081</v>
      </c>
      <c r="I56" s="216">
        <v>1495.4999996518018</v>
      </c>
      <c r="J56" s="216">
        <v>4.4693448656231973E-3</v>
      </c>
      <c r="K56" s="216">
        <v>1.489781622221266E-3</v>
      </c>
      <c r="L56" s="159"/>
    </row>
    <row r="57" spans="2:12" ht="15.75" customHeight="1" x14ac:dyDescent="0.2">
      <c r="B57" s="189">
        <v>41095</v>
      </c>
      <c r="C57" s="143">
        <v>275841</v>
      </c>
      <c r="D57" s="143" t="s">
        <v>537</v>
      </c>
      <c r="E57" s="143" t="s">
        <v>8855</v>
      </c>
      <c r="F57" s="248" t="s">
        <v>155</v>
      </c>
      <c r="G57" s="216">
        <v>643.99999999999989</v>
      </c>
      <c r="H57" s="216">
        <v>2.9999999993015081</v>
      </c>
      <c r="I57" s="216">
        <v>1931.9999995501712</v>
      </c>
      <c r="J57" s="216">
        <v>5.7738377000227468E-3</v>
      </c>
      <c r="K57" s="216">
        <v>1.9246125671223573E-3</v>
      </c>
      <c r="L57" s="159"/>
    </row>
    <row r="58" spans="2:12" ht="15.75" customHeight="1" x14ac:dyDescent="0.2">
      <c r="B58" s="189">
        <v>41095</v>
      </c>
      <c r="C58" s="143">
        <v>275841</v>
      </c>
      <c r="D58" s="143" t="s">
        <v>538</v>
      </c>
      <c r="E58" s="143" t="s">
        <v>8855</v>
      </c>
      <c r="F58" s="248" t="s">
        <v>155</v>
      </c>
      <c r="G58" s="216">
        <v>403</v>
      </c>
      <c r="H58" s="216">
        <v>29.000000000232831</v>
      </c>
      <c r="I58" s="216">
        <v>11687.000000093831</v>
      </c>
      <c r="J58" s="216">
        <v>3.4926936447421709E-2</v>
      </c>
      <c r="K58" s="216">
        <v>1.2043771188669412E-3</v>
      </c>
      <c r="L58" s="159"/>
    </row>
    <row r="59" spans="2:12" ht="15.75" customHeight="1" x14ac:dyDescent="0.2">
      <c r="B59" s="189">
        <v>41095</v>
      </c>
      <c r="C59" s="143">
        <v>275841</v>
      </c>
      <c r="D59" s="143" t="s">
        <v>539</v>
      </c>
      <c r="E59" s="143" t="s">
        <v>8855</v>
      </c>
      <c r="F59" s="248" t="s">
        <v>155</v>
      </c>
      <c r="G59" s="216">
        <v>166.5</v>
      </c>
      <c r="H59" s="216">
        <v>29.000000000232831</v>
      </c>
      <c r="I59" s="216">
        <v>4828.5000000387663</v>
      </c>
      <c r="J59" s="216">
        <v>1.4430111460287134E-2</v>
      </c>
      <c r="K59" s="216">
        <v>4.9759005035073379E-4</v>
      </c>
      <c r="L59" s="159"/>
    </row>
    <row r="60" spans="2:12" ht="15.75" customHeight="1" x14ac:dyDescent="0.2">
      <c r="B60" s="189">
        <v>41095</v>
      </c>
      <c r="C60" s="143">
        <v>275841</v>
      </c>
      <c r="D60" s="143" t="s">
        <v>540</v>
      </c>
      <c r="E60" s="143" t="s">
        <v>8855</v>
      </c>
      <c r="F60" s="248" t="s">
        <v>155</v>
      </c>
      <c r="G60" s="216">
        <v>383.5</v>
      </c>
      <c r="H60" s="216">
        <v>29.000000000232831</v>
      </c>
      <c r="I60" s="216">
        <v>11121.500000089291</v>
      </c>
      <c r="J60" s="216">
        <v>3.3236923393514209E-2</v>
      </c>
      <c r="K60" s="216">
        <v>1.1461008066637021E-3</v>
      </c>
      <c r="L60" s="159"/>
    </row>
    <row r="61" spans="2:12" ht="15.75" customHeight="1" x14ac:dyDescent="0.2">
      <c r="B61" s="189">
        <v>41095</v>
      </c>
      <c r="C61" s="143">
        <v>275841</v>
      </c>
      <c r="D61" s="143" t="s">
        <v>541</v>
      </c>
      <c r="E61" s="143" t="s">
        <v>8855</v>
      </c>
      <c r="F61" s="248" t="s">
        <v>155</v>
      </c>
      <c r="G61" s="216">
        <v>872.73</v>
      </c>
      <c r="H61" s="216">
        <v>29.000000000232831</v>
      </c>
      <c r="I61" s="216">
        <v>25309.170000203194</v>
      </c>
      <c r="J61" s="216">
        <v>7.5637184232650978E-2</v>
      </c>
      <c r="K61" s="216">
        <v>2.6081787666221976E-3</v>
      </c>
      <c r="L61" s="159"/>
    </row>
    <row r="62" spans="2:12" ht="15.75" customHeight="1" x14ac:dyDescent="0.2">
      <c r="B62" s="189">
        <v>41095</v>
      </c>
      <c r="C62" s="143">
        <v>275841</v>
      </c>
      <c r="D62" s="143" t="s">
        <v>542</v>
      </c>
      <c r="E62" s="143" t="s">
        <v>8854</v>
      </c>
      <c r="F62" s="248" t="s">
        <v>155</v>
      </c>
      <c r="G62" s="216">
        <v>5</v>
      </c>
      <c r="H62" s="216">
        <v>29.000000000232831</v>
      </c>
      <c r="I62" s="216">
        <v>145.00000000116415</v>
      </c>
      <c r="J62" s="216">
        <v>1.4486870259862499E-4</v>
      </c>
      <c r="K62" s="216">
        <v>4.9954725033607545E-6</v>
      </c>
      <c r="L62" s="159"/>
    </row>
    <row r="63" spans="2:12" ht="15.75" customHeight="1" x14ac:dyDescent="0.2">
      <c r="B63" s="189">
        <v>41095</v>
      </c>
      <c r="C63" s="143">
        <v>275842</v>
      </c>
      <c r="D63" s="143" t="s">
        <v>543</v>
      </c>
      <c r="E63" s="143" t="s">
        <v>8855</v>
      </c>
      <c r="F63" s="248" t="s">
        <v>147</v>
      </c>
      <c r="G63" s="216">
        <v>569.75</v>
      </c>
      <c r="H63" s="216">
        <v>98.000000005122274</v>
      </c>
      <c r="I63" s="216">
        <v>55835.500002918416</v>
      </c>
      <c r="J63" s="216">
        <v>0.16686600154841183</v>
      </c>
      <c r="K63" s="216">
        <v>1.7027143014254089E-3</v>
      </c>
      <c r="L63" s="159"/>
    </row>
    <row r="64" spans="2:12" ht="15.75" customHeight="1" x14ac:dyDescent="0.2">
      <c r="B64" s="189">
        <v>41095</v>
      </c>
      <c r="C64" s="143">
        <v>275861</v>
      </c>
      <c r="D64" s="143" t="s">
        <v>544</v>
      </c>
      <c r="E64" s="143" t="s">
        <v>8855</v>
      </c>
      <c r="F64" s="248" t="s">
        <v>155</v>
      </c>
      <c r="G64" s="216">
        <v>8</v>
      </c>
      <c r="H64" s="216">
        <v>10.000000001164153</v>
      </c>
      <c r="I64" s="216">
        <v>80.000000009313226</v>
      </c>
      <c r="J64" s="216">
        <v>2.3908230650265987E-4</v>
      </c>
      <c r="K64" s="216">
        <v>2.3908230647482703E-5</v>
      </c>
      <c r="L64" s="159"/>
    </row>
    <row r="65" spans="2:12" ht="15.75" customHeight="1" x14ac:dyDescent="0.2">
      <c r="B65" s="189">
        <v>41095</v>
      </c>
      <c r="C65" s="143">
        <v>275862</v>
      </c>
      <c r="D65" s="143" t="s">
        <v>545</v>
      </c>
      <c r="E65" s="143" t="s">
        <v>8854</v>
      </c>
      <c r="F65" s="248" t="s">
        <v>147</v>
      </c>
      <c r="G65" s="216">
        <v>2.06</v>
      </c>
      <c r="H65" s="216">
        <v>50.000000005820766</v>
      </c>
      <c r="I65" s="216">
        <v>103.00000001199078</v>
      </c>
      <c r="J65" s="216">
        <v>1.0290673358121146E-4</v>
      </c>
      <c r="K65" s="216">
        <v>2.0581346713846308E-6</v>
      </c>
      <c r="L65" s="159"/>
    </row>
    <row r="66" spans="2:12" ht="15.75" customHeight="1" x14ac:dyDescent="0.2">
      <c r="B66" s="189">
        <v>41095</v>
      </c>
      <c r="C66" s="143">
        <v>275893</v>
      </c>
      <c r="D66" s="143" t="s">
        <v>546</v>
      </c>
      <c r="E66" s="143" t="s">
        <v>8854</v>
      </c>
      <c r="F66" s="248" t="s">
        <v>147</v>
      </c>
      <c r="G66" s="216">
        <v>1171.5</v>
      </c>
      <c r="H66" s="216">
        <v>2.9999999993015081</v>
      </c>
      <c r="I66" s="216">
        <v>3514.4999991817167</v>
      </c>
      <c r="J66" s="216">
        <v>3.5113176217947319E-3</v>
      </c>
      <c r="K66" s="216">
        <v>1.1704392075374246E-3</v>
      </c>
      <c r="L66" s="159"/>
    </row>
    <row r="67" spans="2:12" ht="15.75" customHeight="1" x14ac:dyDescent="0.2">
      <c r="B67" s="189">
        <v>41095</v>
      </c>
      <c r="C67" s="143">
        <v>275897</v>
      </c>
      <c r="D67" s="143" t="s">
        <v>547</v>
      </c>
      <c r="E67" s="143" t="s">
        <v>8854</v>
      </c>
      <c r="F67" s="248" t="s">
        <v>147</v>
      </c>
      <c r="G67" s="216">
        <v>76.447800000000001</v>
      </c>
      <c r="H67" s="216">
        <v>190.00000000116415</v>
      </c>
      <c r="I67" s="216">
        <v>14525.082000088996</v>
      </c>
      <c r="J67" s="216">
        <v>1.4511929548100962E-2</v>
      </c>
      <c r="K67" s="216">
        <v>7.637857656848445E-5</v>
      </c>
      <c r="L67" s="159"/>
    </row>
    <row r="68" spans="2:12" ht="15.75" customHeight="1" x14ac:dyDescent="0.2">
      <c r="B68" s="189">
        <v>41095</v>
      </c>
      <c r="C68" s="143">
        <v>275901</v>
      </c>
      <c r="D68" s="143" t="s">
        <v>543</v>
      </c>
      <c r="E68" s="143" t="s">
        <v>8855</v>
      </c>
      <c r="F68" s="248" t="s">
        <v>155</v>
      </c>
      <c r="G68" s="216">
        <v>6</v>
      </c>
      <c r="H68" s="216">
        <v>145.00000000116415</v>
      </c>
      <c r="I68" s="216">
        <v>870.00000000698492</v>
      </c>
      <c r="J68" s="216">
        <v>2.6000200829346186E-3</v>
      </c>
      <c r="K68" s="216">
        <v>1.7931172985612029E-5</v>
      </c>
      <c r="L68" s="159"/>
    </row>
    <row r="69" spans="2:12" ht="15.75" customHeight="1" x14ac:dyDescent="0.2">
      <c r="B69" s="189">
        <v>41095</v>
      </c>
      <c r="C69" s="143">
        <v>275902</v>
      </c>
      <c r="D69" s="143" t="s">
        <v>543</v>
      </c>
      <c r="E69" s="143" t="s">
        <v>8855</v>
      </c>
      <c r="F69" s="248" t="s">
        <v>147</v>
      </c>
      <c r="G69" s="216">
        <v>54</v>
      </c>
      <c r="H69" s="216">
        <v>17.999999995809048</v>
      </c>
      <c r="I69" s="216">
        <v>971.99999977368861</v>
      </c>
      <c r="J69" s="216">
        <v>2.9048500229928104E-3</v>
      </c>
      <c r="K69" s="216">
        <v>1.6138055687050826E-4</v>
      </c>
      <c r="L69" s="159"/>
    </row>
    <row r="70" spans="2:12" ht="15.75" customHeight="1" x14ac:dyDescent="0.2">
      <c r="B70" s="189">
        <v>41095</v>
      </c>
      <c r="C70" s="143">
        <v>275903</v>
      </c>
      <c r="D70" s="143" t="s">
        <v>543</v>
      </c>
      <c r="E70" s="143" t="s">
        <v>8855</v>
      </c>
      <c r="F70" s="248" t="s">
        <v>147</v>
      </c>
      <c r="G70" s="216">
        <v>3</v>
      </c>
      <c r="H70" s="216">
        <v>110.00000000232831</v>
      </c>
      <c r="I70" s="216">
        <v>330.00000000698492</v>
      </c>
      <c r="J70" s="216">
        <v>9.8621451422953614E-4</v>
      </c>
      <c r="K70" s="216">
        <v>8.9655864928060144E-6</v>
      </c>
      <c r="L70" s="159"/>
    </row>
    <row r="71" spans="2:12" ht="15.75" customHeight="1" x14ac:dyDescent="0.2">
      <c r="B71" s="189">
        <v>41095</v>
      </c>
      <c r="C71" s="143">
        <v>276471</v>
      </c>
      <c r="D71" s="143" t="s">
        <v>548</v>
      </c>
      <c r="E71" s="143" t="s">
        <v>8855</v>
      </c>
      <c r="F71" s="248" t="s">
        <v>150</v>
      </c>
      <c r="G71" s="216">
        <v>5.61</v>
      </c>
      <c r="H71" s="216">
        <v>15.999999999767169</v>
      </c>
      <c r="I71" s="216">
        <v>89.759999998693829</v>
      </c>
      <c r="J71" s="216">
        <v>2.6825034786085242E-4</v>
      </c>
      <c r="K71" s="216">
        <v>1.6765646741547245E-5</v>
      </c>
      <c r="L71" s="159"/>
    </row>
    <row r="72" spans="2:12" ht="15.75" customHeight="1" x14ac:dyDescent="0.2">
      <c r="B72" s="189">
        <v>41095</v>
      </c>
      <c r="C72" s="143">
        <v>281137</v>
      </c>
      <c r="D72" s="143" t="s">
        <v>549</v>
      </c>
      <c r="E72" s="143" t="s">
        <v>8854</v>
      </c>
      <c r="F72" s="248" t="s">
        <v>148</v>
      </c>
      <c r="G72" s="216">
        <v>49.608900000000006</v>
      </c>
      <c r="H72" s="216">
        <v>55.000000001164153</v>
      </c>
      <c r="I72" s="216">
        <v>2728.4895000577526</v>
      </c>
      <c r="J72" s="216">
        <v>2.726018854649407E-3</v>
      </c>
      <c r="K72" s="216">
        <v>4.9563979174394669E-5</v>
      </c>
      <c r="L72" s="159"/>
    </row>
    <row r="73" spans="2:12" ht="15.75" customHeight="1" x14ac:dyDescent="0.2">
      <c r="B73" s="189">
        <v>41096</v>
      </c>
      <c r="C73" s="143">
        <v>275924</v>
      </c>
      <c r="D73" s="143" t="s">
        <v>550</v>
      </c>
      <c r="E73" s="143" t="s">
        <v>8854</v>
      </c>
      <c r="F73" s="248" t="s">
        <v>155</v>
      </c>
      <c r="G73" s="216">
        <v>956.32999999999993</v>
      </c>
      <c r="H73" s="216">
        <v>88.933333338238299</v>
      </c>
      <c r="I73" s="216">
        <v>97805.850004792534</v>
      </c>
      <c r="J73" s="216">
        <v>9.772012990683826E-2</v>
      </c>
      <c r="K73" s="216">
        <v>9.5549184255571014E-4</v>
      </c>
      <c r="L73" s="159"/>
    </row>
    <row r="74" spans="2:12" ht="15.75" customHeight="1" x14ac:dyDescent="0.2">
      <c r="B74" s="189">
        <v>41096</v>
      </c>
      <c r="C74" s="143">
        <v>275956</v>
      </c>
      <c r="D74" s="143" t="s">
        <v>551</v>
      </c>
      <c r="E74" s="143" t="s">
        <v>8854</v>
      </c>
      <c r="F74" s="248" t="s">
        <v>147</v>
      </c>
      <c r="G74" s="216">
        <v>2</v>
      </c>
      <c r="H74" s="216">
        <v>162.9999999969732</v>
      </c>
      <c r="I74" s="216">
        <v>325.9999999939464</v>
      </c>
      <c r="J74" s="216">
        <v>3.2571428342452642E-4</v>
      </c>
      <c r="K74" s="216">
        <v>1.9982471376108878E-6</v>
      </c>
      <c r="L74" s="159"/>
    </row>
    <row r="75" spans="2:12" ht="15.75" customHeight="1" x14ac:dyDescent="0.2">
      <c r="B75" s="189">
        <v>41096</v>
      </c>
      <c r="C75" s="143">
        <v>275959</v>
      </c>
      <c r="D75" s="143" t="s">
        <v>552</v>
      </c>
      <c r="E75" s="143" t="s">
        <v>8854</v>
      </c>
      <c r="F75" s="248" t="s">
        <v>147</v>
      </c>
      <c r="G75" s="216">
        <v>5.83</v>
      </c>
      <c r="H75" s="216">
        <v>71.000000000931323</v>
      </c>
      <c r="I75" s="216">
        <v>413.93000000542963</v>
      </c>
      <c r="J75" s="216">
        <v>4.1356721884106229E-4</v>
      </c>
      <c r="K75" s="216">
        <v>5.8248904061357379E-6</v>
      </c>
      <c r="L75" s="159"/>
    </row>
    <row r="76" spans="2:12" ht="15.75" customHeight="1" x14ac:dyDescent="0.2">
      <c r="B76" s="189">
        <v>41096</v>
      </c>
      <c r="C76" s="143">
        <v>275959</v>
      </c>
      <c r="D76" s="143" t="s">
        <v>553</v>
      </c>
      <c r="E76" s="143" t="s">
        <v>8854</v>
      </c>
      <c r="F76" s="248" t="s">
        <v>147</v>
      </c>
      <c r="G76" s="216">
        <v>1299.49</v>
      </c>
      <c r="H76" s="216">
        <v>77.117647058125044</v>
      </c>
      <c r="I76" s="216">
        <v>99763.069999983956</v>
      </c>
      <c r="J76" s="216">
        <v>9.9675634533371291E-2</v>
      </c>
      <c r="K76" s="216">
        <v>1.2983510864269863E-3</v>
      </c>
      <c r="L76" s="159"/>
    </row>
    <row r="77" spans="2:12" ht="15.75" customHeight="1" x14ac:dyDescent="0.2">
      <c r="B77" s="189">
        <v>41096</v>
      </c>
      <c r="C77" s="143">
        <v>275959</v>
      </c>
      <c r="D77" s="143" t="s">
        <v>554</v>
      </c>
      <c r="E77" s="143" t="s">
        <v>8854</v>
      </c>
      <c r="F77" s="248" t="s">
        <v>147</v>
      </c>
      <c r="G77" s="216">
        <v>965.31999999999994</v>
      </c>
      <c r="H77" s="216">
        <v>78.999999995576218</v>
      </c>
      <c r="I77" s="216">
        <v>76260.279995729623</v>
      </c>
      <c r="J77" s="216">
        <v>7.6193443107435782E-2</v>
      </c>
      <c r="K77" s="216">
        <v>9.6447396343927105E-4</v>
      </c>
      <c r="L77" s="159"/>
    </row>
    <row r="78" spans="2:12" ht="15.75" customHeight="1" x14ac:dyDescent="0.2">
      <c r="B78" s="189">
        <v>41097</v>
      </c>
      <c r="C78" s="143">
        <v>275984</v>
      </c>
      <c r="D78" s="143" t="s">
        <v>553</v>
      </c>
      <c r="E78" s="143" t="s">
        <v>8854</v>
      </c>
      <c r="F78" s="248" t="s">
        <v>147</v>
      </c>
      <c r="G78" s="216">
        <v>82</v>
      </c>
      <c r="H78" s="216">
        <v>7.9999999946448952</v>
      </c>
      <c r="I78" s="216">
        <v>655.99999956088141</v>
      </c>
      <c r="J78" s="216">
        <v>6.554443728116053E-4</v>
      </c>
      <c r="K78" s="216">
        <v>8.1930546656293999E-5</v>
      </c>
      <c r="L78" s="159"/>
    </row>
    <row r="79" spans="2:12" ht="15.75" customHeight="1" x14ac:dyDescent="0.2">
      <c r="B79" s="189">
        <v>41097</v>
      </c>
      <c r="C79" s="143">
        <v>276020</v>
      </c>
      <c r="D79" s="143" t="s">
        <v>555</v>
      </c>
      <c r="E79" s="143" t="s">
        <v>8855</v>
      </c>
      <c r="F79" s="248" t="s">
        <v>147</v>
      </c>
      <c r="G79" s="216">
        <v>34.32</v>
      </c>
      <c r="H79" s="216">
        <v>101.00000000442378</v>
      </c>
      <c r="I79" s="216">
        <v>3466.3200001518244</v>
      </c>
      <c r="J79" s="216">
        <v>1.035292138727995E-2</v>
      </c>
      <c r="K79" s="216">
        <v>1.0250417214679696E-4</v>
      </c>
      <c r="L79" s="159"/>
    </row>
    <row r="80" spans="2:12" ht="15.75" customHeight="1" x14ac:dyDescent="0.2">
      <c r="B80" s="189">
        <v>41097</v>
      </c>
      <c r="C80" s="143">
        <v>276072</v>
      </c>
      <c r="D80" s="143" t="s">
        <v>556</v>
      </c>
      <c r="E80" s="143" t="s">
        <v>8855</v>
      </c>
      <c r="F80" s="248" t="s">
        <v>155</v>
      </c>
      <c r="G80" s="216">
        <v>29.37</v>
      </c>
      <c r="H80" s="216">
        <v>50.999999998603016</v>
      </c>
      <c r="I80" s="216">
        <v>1497.8699999589705</v>
      </c>
      <c r="J80" s="216">
        <v>4.4737157438612205E-3</v>
      </c>
      <c r="K80" s="216">
        <v>8.7719916548701252E-5</v>
      </c>
      <c r="L80" s="159"/>
    </row>
    <row r="81" spans="2:12" ht="15.75" customHeight="1" x14ac:dyDescent="0.2">
      <c r="B81" s="189">
        <v>41098</v>
      </c>
      <c r="C81" s="143">
        <v>275998</v>
      </c>
      <c r="D81" s="143" t="s">
        <v>557</v>
      </c>
      <c r="E81" s="143" t="s">
        <v>8855</v>
      </c>
      <c r="F81" s="248" t="s">
        <v>151</v>
      </c>
      <c r="G81" s="216">
        <v>353.82000000000005</v>
      </c>
      <c r="H81" s="216">
        <v>71.893203882150146</v>
      </c>
      <c r="I81" s="216">
        <v>27413.019999339034</v>
      </c>
      <c r="J81" s="216">
        <v>8.1833901985962632E-2</v>
      </c>
      <c r="K81" s="216">
        <v>1.0562306233086116E-3</v>
      </c>
      <c r="L81" s="159"/>
    </row>
    <row r="82" spans="2:12" ht="15.75" customHeight="1" x14ac:dyDescent="0.2">
      <c r="B82" s="189">
        <v>41098</v>
      </c>
      <c r="C82" s="143">
        <v>276000</v>
      </c>
      <c r="D82" s="143" t="s">
        <v>558</v>
      </c>
      <c r="E82" s="143" t="s">
        <v>8854</v>
      </c>
      <c r="F82" s="248" t="s">
        <v>151</v>
      </c>
      <c r="G82" s="216">
        <v>16.335000000000001</v>
      </c>
      <c r="H82" s="216">
        <v>616.0000000015134</v>
      </c>
      <c r="I82" s="216">
        <v>10123.699999983661</v>
      </c>
      <c r="J82" s="216">
        <v>1.0116120395616041E-2</v>
      </c>
      <c r="K82" s="216">
        <v>1.6322770001348788E-5</v>
      </c>
      <c r="L82" s="159"/>
    </row>
    <row r="83" spans="2:12" ht="15.75" customHeight="1" x14ac:dyDescent="0.2">
      <c r="B83" s="189">
        <v>41098</v>
      </c>
      <c r="C83" s="143">
        <v>276001</v>
      </c>
      <c r="D83" s="143" t="s">
        <v>559</v>
      </c>
      <c r="E83" s="143" t="s">
        <v>8854</v>
      </c>
      <c r="F83" s="248" t="s">
        <v>155</v>
      </c>
      <c r="G83" s="216">
        <v>771.85</v>
      </c>
      <c r="H83" s="216">
        <v>41.833333339076489</v>
      </c>
      <c r="I83" s="216">
        <v>58155.450007838197</v>
      </c>
      <c r="J83" s="216">
        <v>5.8111909078841784E-2</v>
      </c>
      <c r="K83" s="216">
        <v>7.7127211665387594E-4</v>
      </c>
      <c r="L83" s="159"/>
    </row>
    <row r="84" spans="2:12" ht="15.75" customHeight="1" x14ac:dyDescent="0.2">
      <c r="B84" s="189">
        <v>41098</v>
      </c>
      <c r="C84" s="143">
        <v>276045</v>
      </c>
      <c r="D84" s="143" t="s">
        <v>560</v>
      </c>
      <c r="E84" s="143" t="s">
        <v>8854</v>
      </c>
      <c r="F84" s="248" t="s">
        <v>147</v>
      </c>
      <c r="G84" s="216">
        <v>71.827800000000011</v>
      </c>
      <c r="H84" s="216">
        <v>109.00000000954606</v>
      </c>
      <c r="I84" s="216">
        <v>7829.2302006856735</v>
      </c>
      <c r="J84" s="216">
        <v>7.8233684636306138E-3</v>
      </c>
      <c r="K84" s="216">
        <v>7.1774022595829864E-5</v>
      </c>
      <c r="L84" s="159"/>
    </row>
    <row r="85" spans="2:12" ht="15.75" customHeight="1" x14ac:dyDescent="0.2">
      <c r="B85" s="189">
        <v>41098</v>
      </c>
      <c r="C85" s="143">
        <v>276468</v>
      </c>
      <c r="D85" s="143" t="s">
        <v>561</v>
      </c>
      <c r="E85" s="143" t="s">
        <v>8854</v>
      </c>
      <c r="F85" s="248" t="s">
        <v>147</v>
      </c>
      <c r="G85" s="216">
        <v>21</v>
      </c>
      <c r="H85" s="216">
        <v>150.3833333356306</v>
      </c>
      <c r="I85" s="216">
        <v>3158.0500000482425</v>
      </c>
      <c r="J85" s="216">
        <v>3.1556855710772572E-3</v>
      </c>
      <c r="K85" s="216">
        <v>2.0984277320374937E-5</v>
      </c>
      <c r="L85" s="159"/>
    </row>
    <row r="86" spans="2:12" ht="15.75" customHeight="1" x14ac:dyDescent="0.2">
      <c r="B86" s="189">
        <v>41098</v>
      </c>
      <c r="C86" s="143">
        <v>276469</v>
      </c>
      <c r="D86" s="143" t="s">
        <v>562</v>
      </c>
      <c r="E86" s="143" t="s">
        <v>8855</v>
      </c>
      <c r="F86" s="248" t="s">
        <v>150</v>
      </c>
      <c r="G86" s="216">
        <v>52.75</v>
      </c>
      <c r="H86" s="216">
        <v>111.99999999837019</v>
      </c>
      <c r="I86" s="216">
        <v>5907.9999999140273</v>
      </c>
      <c r="J86" s="216">
        <v>1.7636681144131111E-2</v>
      </c>
      <c r="K86" s="216">
        <v>1.5747036736060498E-4</v>
      </c>
      <c r="L86" s="159"/>
    </row>
    <row r="87" spans="2:12" ht="15.75" customHeight="1" x14ac:dyDescent="0.2">
      <c r="B87" s="189">
        <v>41098</v>
      </c>
      <c r="C87" s="143">
        <v>277381</v>
      </c>
      <c r="D87" s="143" t="s">
        <v>563</v>
      </c>
      <c r="E87" s="143" t="s">
        <v>8854</v>
      </c>
      <c r="F87" s="248" t="s">
        <v>155</v>
      </c>
      <c r="G87" s="216">
        <v>1.98</v>
      </c>
      <c r="H87" s="216">
        <v>133.99999999674037</v>
      </c>
      <c r="I87" s="216">
        <v>265.31999999354593</v>
      </c>
      <c r="J87" s="216">
        <v>2.6512135516697352E-4</v>
      </c>
      <c r="K87" s="216">
        <v>1.9785175759210654E-6</v>
      </c>
      <c r="L87" s="159"/>
    </row>
    <row r="88" spans="2:12" ht="15.75" customHeight="1" x14ac:dyDescent="0.2">
      <c r="B88" s="189">
        <v>41099</v>
      </c>
      <c r="C88" s="143">
        <v>276042</v>
      </c>
      <c r="D88" s="143" t="s">
        <v>564</v>
      </c>
      <c r="E88" s="143" t="s">
        <v>8855</v>
      </c>
      <c r="F88" s="248" t="s">
        <v>155</v>
      </c>
      <c r="G88" s="216">
        <v>5</v>
      </c>
      <c r="H88" s="216">
        <v>24.999999997671694</v>
      </c>
      <c r="I88" s="216">
        <v>124.99999998835847</v>
      </c>
      <c r="J88" s="216">
        <v>3.7291314073819041E-4</v>
      </c>
      <c r="K88" s="216">
        <v>1.4916525630916826E-5</v>
      </c>
      <c r="L88" s="159"/>
    </row>
    <row r="89" spans="2:12" ht="15.75" customHeight="1" x14ac:dyDescent="0.2">
      <c r="B89" s="189">
        <v>41099</v>
      </c>
      <c r="C89" s="143">
        <v>276044</v>
      </c>
      <c r="D89" s="143" t="s">
        <v>565</v>
      </c>
      <c r="E89" s="143" t="s">
        <v>8855</v>
      </c>
      <c r="F89" s="248" t="s">
        <v>147</v>
      </c>
      <c r="G89" s="216">
        <v>4</v>
      </c>
      <c r="H89" s="216">
        <v>111.99999999837019</v>
      </c>
      <c r="I89" s="216">
        <v>447.99999999348074</v>
      </c>
      <c r="J89" s="216">
        <v>1.3365206965106986E-3</v>
      </c>
      <c r="K89" s="216">
        <v>1.1933220504733461E-5</v>
      </c>
      <c r="L89" s="159"/>
    </row>
    <row r="90" spans="2:12" ht="15.75" customHeight="1" x14ac:dyDescent="0.2">
      <c r="B90" s="189">
        <v>41099</v>
      </c>
      <c r="C90" s="143">
        <v>276069</v>
      </c>
      <c r="D90" s="143" t="s">
        <v>566</v>
      </c>
      <c r="E90" s="143" t="s">
        <v>8854</v>
      </c>
      <c r="F90" s="248" t="s">
        <v>147</v>
      </c>
      <c r="G90" s="216">
        <v>0.99</v>
      </c>
      <c r="H90" s="216">
        <v>325.00000000116415</v>
      </c>
      <c r="I90" s="216">
        <v>321.7500000011525</v>
      </c>
      <c r="J90" s="216">
        <v>3.2155961741406629E-4</v>
      </c>
      <c r="K90" s="216">
        <v>9.8941420742435226E-7</v>
      </c>
      <c r="L90" s="159"/>
    </row>
    <row r="91" spans="2:12" ht="15.75" customHeight="1" x14ac:dyDescent="0.2">
      <c r="B91" s="189">
        <v>41099</v>
      </c>
      <c r="C91" s="143">
        <v>276071</v>
      </c>
      <c r="D91" s="143" t="s">
        <v>567</v>
      </c>
      <c r="E91" s="143" t="s">
        <v>8854</v>
      </c>
      <c r="F91" s="248" t="s">
        <v>147</v>
      </c>
      <c r="G91" s="216">
        <v>107</v>
      </c>
      <c r="H91" s="216">
        <v>71.000000000931323</v>
      </c>
      <c r="I91" s="216">
        <v>7597.0000000996515</v>
      </c>
      <c r="J91" s="216">
        <v>7.5925047817185865E-3</v>
      </c>
      <c r="K91" s="216">
        <v>1.0693668706505625E-4</v>
      </c>
      <c r="L91" s="159"/>
    </row>
    <row r="92" spans="2:12" ht="15.75" customHeight="1" x14ac:dyDescent="0.2">
      <c r="B92" s="189">
        <v>41099</v>
      </c>
      <c r="C92" s="143">
        <v>276120</v>
      </c>
      <c r="D92" s="143" t="s">
        <v>568</v>
      </c>
      <c r="E92" s="143" t="s">
        <v>8855</v>
      </c>
      <c r="F92" s="248" t="s">
        <v>155</v>
      </c>
      <c r="G92" s="216">
        <v>0.99</v>
      </c>
      <c r="H92" s="216">
        <v>97.000000001862645</v>
      </c>
      <c r="I92" s="216">
        <v>96.030000001844016</v>
      </c>
      <c r="J92" s="216">
        <v>2.8648679127288984E-4</v>
      </c>
      <c r="K92" s="216">
        <v>2.9534720749215315E-6</v>
      </c>
      <c r="L92" s="159"/>
    </row>
    <row r="93" spans="2:12" ht="15.75" customHeight="1" x14ac:dyDescent="0.2">
      <c r="B93" s="189">
        <v>41099</v>
      </c>
      <c r="C93" s="143">
        <v>276466</v>
      </c>
      <c r="D93" s="143" t="s">
        <v>569</v>
      </c>
      <c r="E93" s="143" t="s">
        <v>8855</v>
      </c>
      <c r="F93" s="248" t="s">
        <v>147</v>
      </c>
      <c r="G93" s="216">
        <v>9</v>
      </c>
      <c r="H93" s="216">
        <v>66.999999998370185</v>
      </c>
      <c r="I93" s="216">
        <v>602.99999998533167</v>
      </c>
      <c r="J93" s="216">
        <v>1.798932991044809E-3</v>
      </c>
      <c r="K93" s="216">
        <v>2.6849746135650287E-5</v>
      </c>
      <c r="L93" s="159"/>
    </row>
    <row r="94" spans="2:12" ht="15.75" customHeight="1" x14ac:dyDescent="0.2">
      <c r="B94" s="189">
        <v>41100</v>
      </c>
      <c r="C94" s="143">
        <v>276084</v>
      </c>
      <c r="D94" s="143" t="s">
        <v>570</v>
      </c>
      <c r="E94" s="143" t="s">
        <v>8854</v>
      </c>
      <c r="F94" s="248" t="s">
        <v>149</v>
      </c>
      <c r="G94" s="216">
        <v>415</v>
      </c>
      <c r="H94" s="216">
        <v>17.000000003026798</v>
      </c>
      <c r="I94" s="216">
        <v>7055.0000012561213</v>
      </c>
      <c r="J94" s="216">
        <v>7.0519325516348111E-3</v>
      </c>
      <c r="K94" s="216">
        <v>4.1481956178701391E-4</v>
      </c>
      <c r="L94" s="159"/>
    </row>
    <row r="95" spans="2:12" ht="15.75" customHeight="1" x14ac:dyDescent="0.2">
      <c r="B95" s="189">
        <v>41100</v>
      </c>
      <c r="C95" s="143">
        <v>276088</v>
      </c>
      <c r="D95" s="143" t="s">
        <v>571</v>
      </c>
      <c r="E95" s="143" t="s">
        <v>8854</v>
      </c>
      <c r="F95" s="248" t="s">
        <v>151</v>
      </c>
      <c r="G95" s="216">
        <v>7.7</v>
      </c>
      <c r="H95" s="216">
        <v>204.99999999767169</v>
      </c>
      <c r="I95" s="216">
        <v>1578.499999982072</v>
      </c>
      <c r="J95" s="216">
        <v>1.5778136825864207E-3</v>
      </c>
      <c r="K95" s="216">
        <v>7.6966521102650778E-6</v>
      </c>
      <c r="L95" s="159"/>
    </row>
    <row r="96" spans="2:12" ht="15.75" customHeight="1" x14ac:dyDescent="0.2">
      <c r="B96" s="189">
        <v>41100</v>
      </c>
      <c r="C96" s="143">
        <v>276093</v>
      </c>
      <c r="D96" s="143" t="s">
        <v>572</v>
      </c>
      <c r="E96" s="143" t="s">
        <v>8854</v>
      </c>
      <c r="F96" s="248" t="s">
        <v>151</v>
      </c>
      <c r="G96" s="216">
        <v>34.4</v>
      </c>
      <c r="H96" s="216">
        <v>37.999999998137355</v>
      </c>
      <c r="I96" s="216">
        <v>1307.199999935925</v>
      </c>
      <c r="J96" s="216">
        <v>1.3066316413045903E-3</v>
      </c>
      <c r="K96" s="216">
        <v>3.4385043193911511E-5</v>
      </c>
      <c r="L96" s="159"/>
    </row>
    <row r="97" spans="2:12" ht="15.75" customHeight="1" x14ac:dyDescent="0.2">
      <c r="B97" s="189">
        <v>41100</v>
      </c>
      <c r="C97" s="143">
        <v>276094</v>
      </c>
      <c r="D97" s="143" t="s">
        <v>573</v>
      </c>
      <c r="E97" s="143" t="s">
        <v>8854</v>
      </c>
      <c r="F97" s="248" t="s">
        <v>151</v>
      </c>
      <c r="G97" s="216">
        <v>3.2800000000000002</v>
      </c>
      <c r="H97" s="216">
        <v>164.00000000023283</v>
      </c>
      <c r="I97" s="216">
        <v>537.92000000076371</v>
      </c>
      <c r="J97" s="216">
        <v>5.3768611729346336E-4</v>
      </c>
      <c r="K97" s="216">
        <v>3.2785738859310979E-6</v>
      </c>
      <c r="L97" s="159"/>
    </row>
    <row r="98" spans="2:12" ht="15.75" customHeight="1" x14ac:dyDescent="0.2">
      <c r="B98" s="189">
        <v>41100</v>
      </c>
      <c r="C98" s="143">
        <v>276121</v>
      </c>
      <c r="D98" s="143" t="s">
        <v>574</v>
      </c>
      <c r="E98" s="143" t="s">
        <v>8855</v>
      </c>
      <c r="F98" s="248" t="s">
        <v>155</v>
      </c>
      <c r="G98" s="216">
        <v>28.8</v>
      </c>
      <c r="H98" s="216">
        <v>153.00000000628643</v>
      </c>
      <c r="I98" s="216">
        <v>4406.4000001810491</v>
      </c>
      <c r="J98" s="216">
        <v>1.3137264197469948E-2</v>
      </c>
      <c r="K98" s="216">
        <v>8.5864471875360567E-5</v>
      </c>
      <c r="L98" s="159"/>
    </row>
    <row r="99" spans="2:12" ht="15.75" customHeight="1" x14ac:dyDescent="0.2">
      <c r="B99" s="189">
        <v>41100</v>
      </c>
      <c r="C99" s="143">
        <v>276164</v>
      </c>
      <c r="D99" s="143" t="s">
        <v>575</v>
      </c>
      <c r="E99" s="143" t="s">
        <v>8855</v>
      </c>
      <c r="F99" s="248" t="s">
        <v>147</v>
      </c>
      <c r="G99" s="216">
        <v>0.99</v>
      </c>
      <c r="H99" s="216">
        <v>135</v>
      </c>
      <c r="I99" s="216">
        <v>133.65</v>
      </c>
      <c r="J99" s="216">
        <v>3.9846481479659517E-4</v>
      </c>
      <c r="K99" s="216">
        <v>2.9515912207155194E-6</v>
      </c>
      <c r="L99" s="159"/>
    </row>
    <row r="100" spans="2:12" ht="15.75" customHeight="1" x14ac:dyDescent="0.2">
      <c r="B100" s="189">
        <v>41100</v>
      </c>
      <c r="C100" s="143">
        <v>276166</v>
      </c>
      <c r="D100" s="143" t="s">
        <v>576</v>
      </c>
      <c r="E100" s="143" t="s">
        <v>8855</v>
      </c>
      <c r="F100" s="248" t="s">
        <v>155</v>
      </c>
      <c r="G100" s="216">
        <v>2.8050000000000002</v>
      </c>
      <c r="H100" s="216">
        <v>172.99999999813735</v>
      </c>
      <c r="I100" s="216">
        <v>485.26499999477528</v>
      </c>
      <c r="J100" s="216">
        <v>1.4467716300051467E-3</v>
      </c>
      <c r="K100" s="216">
        <v>8.3628417920273064E-6</v>
      </c>
      <c r="L100" s="159"/>
    </row>
    <row r="101" spans="2:12" ht="15.75" customHeight="1" x14ac:dyDescent="0.2">
      <c r="B101" s="189">
        <v>41100</v>
      </c>
      <c r="C101" s="143">
        <v>276167</v>
      </c>
      <c r="D101" s="143" t="s">
        <v>577</v>
      </c>
      <c r="E101" s="143" t="s">
        <v>8854</v>
      </c>
      <c r="F101" s="248" t="s">
        <v>150</v>
      </c>
      <c r="G101" s="216">
        <v>0.66</v>
      </c>
      <c r="H101" s="216">
        <v>99.000000008381903</v>
      </c>
      <c r="I101" s="216">
        <v>65.340000005532062</v>
      </c>
      <c r="J101" s="216">
        <v>6.5311590769779029E-5</v>
      </c>
      <c r="K101" s="216">
        <v>6.597130380227209E-7</v>
      </c>
      <c r="L101" s="159"/>
    </row>
    <row r="102" spans="2:12" ht="15.75" customHeight="1" x14ac:dyDescent="0.2">
      <c r="B102" s="189">
        <v>41100</v>
      </c>
      <c r="C102" s="143">
        <v>277375</v>
      </c>
      <c r="D102" s="143" t="s">
        <v>578</v>
      </c>
      <c r="E102" s="143" t="s">
        <v>8855</v>
      </c>
      <c r="F102" s="248" t="s">
        <v>155</v>
      </c>
      <c r="G102" s="216">
        <v>64</v>
      </c>
      <c r="H102" s="216">
        <v>148.00000000046566</v>
      </c>
      <c r="I102" s="216">
        <v>9472.0000000298023</v>
      </c>
      <c r="J102" s="216">
        <v>2.8239870750207438E-2</v>
      </c>
      <c r="K102" s="216">
        <v>1.9080993750080126E-4</v>
      </c>
      <c r="L102" s="159"/>
    </row>
    <row r="103" spans="2:12" ht="15.75" customHeight="1" x14ac:dyDescent="0.2">
      <c r="B103" s="189">
        <v>41100</v>
      </c>
      <c r="C103" s="143">
        <v>282961</v>
      </c>
      <c r="D103" s="143" t="s">
        <v>524</v>
      </c>
      <c r="E103" s="143" t="s">
        <v>8855</v>
      </c>
      <c r="F103" s="248" t="s">
        <v>155</v>
      </c>
      <c r="G103" s="216">
        <v>1.6500000000000001</v>
      </c>
      <c r="H103" s="216">
        <v>107.0000000030268</v>
      </c>
      <c r="I103" s="216">
        <v>176.55000000499425</v>
      </c>
      <c r="J103" s="216">
        <v>5.263671010424908E-4</v>
      </c>
      <c r="K103" s="216">
        <v>4.9193187011925327E-6</v>
      </c>
      <c r="L103" s="159"/>
    </row>
    <row r="104" spans="2:12" ht="15.75" customHeight="1" x14ac:dyDescent="0.2">
      <c r="B104" s="189">
        <v>41101</v>
      </c>
      <c r="C104" s="143">
        <v>276117</v>
      </c>
      <c r="D104" s="143" t="s">
        <v>503</v>
      </c>
      <c r="E104" s="143" t="s">
        <v>8855</v>
      </c>
      <c r="F104" s="248" t="s">
        <v>155</v>
      </c>
      <c r="G104" s="216">
        <v>822</v>
      </c>
      <c r="H104" s="216">
        <v>56.146341469337621</v>
      </c>
      <c r="I104" s="216">
        <v>51803.00000473042</v>
      </c>
      <c r="J104" s="216">
        <v>0.15437550693915092</v>
      </c>
      <c r="K104" s="216">
        <v>2.4496007314710427E-3</v>
      </c>
      <c r="L104" s="159"/>
    </row>
    <row r="105" spans="2:12" ht="15.75" customHeight="1" x14ac:dyDescent="0.2">
      <c r="B105" s="189">
        <v>41101</v>
      </c>
      <c r="C105" s="143">
        <v>276119</v>
      </c>
      <c r="D105" s="143" t="s">
        <v>526</v>
      </c>
      <c r="E105" s="143" t="s">
        <v>8855</v>
      </c>
      <c r="F105" s="248" t="s">
        <v>146</v>
      </c>
      <c r="G105" s="216">
        <v>635.5</v>
      </c>
      <c r="H105" s="216">
        <v>18.000000006286427</v>
      </c>
      <c r="I105" s="216">
        <v>11439.000003995025</v>
      </c>
      <c r="J105" s="216">
        <v>3.408878683343488E-2</v>
      </c>
      <c r="K105" s="216">
        <v>1.8938214900849728E-3</v>
      </c>
      <c r="L105" s="159"/>
    </row>
    <row r="106" spans="2:12" ht="15.75" customHeight="1" x14ac:dyDescent="0.2">
      <c r="B106" s="189">
        <v>41101</v>
      </c>
      <c r="C106" s="143">
        <v>276119</v>
      </c>
      <c r="D106" s="143" t="s">
        <v>579</v>
      </c>
      <c r="E106" s="143" t="s">
        <v>8855</v>
      </c>
      <c r="F106" s="248" t="s">
        <v>146</v>
      </c>
      <c r="G106" s="216">
        <v>275.02</v>
      </c>
      <c r="H106" s="216">
        <v>51.248120299533454</v>
      </c>
      <c r="I106" s="216">
        <v>29553.369999322869</v>
      </c>
      <c r="J106" s="216">
        <v>8.8070507016758726E-2</v>
      </c>
      <c r="K106" s="216">
        <v>8.1957322769971551E-4</v>
      </c>
      <c r="L106" s="159"/>
    </row>
    <row r="107" spans="2:12" ht="15.75" customHeight="1" x14ac:dyDescent="0.2">
      <c r="B107" s="189">
        <v>41101</v>
      </c>
      <c r="C107" s="143">
        <v>276126</v>
      </c>
      <c r="D107" s="143" t="s">
        <v>580</v>
      </c>
      <c r="E107" s="143" t="s">
        <v>8854</v>
      </c>
      <c r="F107" s="248" t="s">
        <v>147</v>
      </c>
      <c r="G107" s="216">
        <v>681</v>
      </c>
      <c r="H107" s="216">
        <v>37.999999998137355</v>
      </c>
      <c r="I107" s="216">
        <v>25877.999998731539</v>
      </c>
      <c r="J107" s="216">
        <v>2.58691630926191E-2</v>
      </c>
      <c r="K107" s="216">
        <v>6.80767449839135E-4</v>
      </c>
      <c r="L107" s="159"/>
    </row>
    <row r="108" spans="2:12" ht="15.75" customHeight="1" x14ac:dyDescent="0.2">
      <c r="B108" s="189">
        <v>41101</v>
      </c>
      <c r="C108" s="143">
        <v>276140</v>
      </c>
      <c r="D108" s="143" t="s">
        <v>581</v>
      </c>
      <c r="E108" s="143" t="s">
        <v>8855</v>
      </c>
      <c r="F108" s="248" t="s">
        <v>147</v>
      </c>
      <c r="G108" s="216">
        <v>115.5</v>
      </c>
      <c r="H108" s="216">
        <v>231.92307692468881</v>
      </c>
      <c r="I108" s="216">
        <v>26334.500000303378</v>
      </c>
      <c r="J108" s="216">
        <v>7.8478114919303316E-2</v>
      </c>
      <c r="K108" s="216">
        <v>3.4419572321764652E-4</v>
      </c>
      <c r="L108" s="159"/>
    </row>
    <row r="109" spans="2:12" ht="15.75" customHeight="1" x14ac:dyDescent="0.2">
      <c r="B109" s="189">
        <v>41101</v>
      </c>
      <c r="C109" s="143">
        <v>276143</v>
      </c>
      <c r="D109" s="143" t="s">
        <v>582</v>
      </c>
      <c r="E109" s="143" t="s">
        <v>8855</v>
      </c>
      <c r="F109" s="248" t="s">
        <v>147</v>
      </c>
      <c r="G109" s="216">
        <v>4</v>
      </c>
      <c r="H109" s="216">
        <v>129.00000000139698</v>
      </c>
      <c r="I109" s="216">
        <v>516.00000000558794</v>
      </c>
      <c r="J109" s="216">
        <v>1.5377055686773067E-3</v>
      </c>
      <c r="K109" s="216">
        <v>1.1920198206671741E-5</v>
      </c>
      <c r="L109" s="159"/>
    </row>
    <row r="110" spans="2:12" ht="15.75" customHeight="1" x14ac:dyDescent="0.2">
      <c r="B110" s="189">
        <v>41101</v>
      </c>
      <c r="C110" s="143">
        <v>276168</v>
      </c>
      <c r="D110" s="143" t="s">
        <v>583</v>
      </c>
      <c r="E110" s="143" t="s">
        <v>8854</v>
      </c>
      <c r="F110" s="248" t="s">
        <v>155</v>
      </c>
      <c r="G110" s="216">
        <v>35</v>
      </c>
      <c r="H110" s="216">
        <v>116.00000000093132</v>
      </c>
      <c r="I110" s="216">
        <v>4060.0000000325963</v>
      </c>
      <c r="J110" s="216">
        <v>4.0586135776344767E-3</v>
      </c>
      <c r="K110" s="216">
        <v>3.4988048082774922E-5</v>
      </c>
      <c r="L110" s="159"/>
    </row>
    <row r="111" spans="2:12" ht="15.75" customHeight="1" x14ac:dyDescent="0.2">
      <c r="B111" s="189">
        <v>41101</v>
      </c>
      <c r="C111" s="143">
        <v>276465</v>
      </c>
      <c r="D111" s="143" t="s">
        <v>584</v>
      </c>
      <c r="E111" s="143" t="s">
        <v>8854</v>
      </c>
      <c r="F111" s="248" t="s">
        <v>150</v>
      </c>
      <c r="G111" s="216">
        <v>68.42</v>
      </c>
      <c r="H111" s="216">
        <v>66.999999998370185</v>
      </c>
      <c r="I111" s="216">
        <v>4584.1399998884881</v>
      </c>
      <c r="J111" s="216">
        <v>4.5825745924077217E-3</v>
      </c>
      <c r="K111" s="216">
        <v>6.8396635709241731E-5</v>
      </c>
      <c r="L111" s="159"/>
    </row>
    <row r="112" spans="2:12" ht="15.75" customHeight="1" x14ac:dyDescent="0.2">
      <c r="B112" s="189">
        <v>41101</v>
      </c>
      <c r="C112" s="143">
        <v>277324</v>
      </c>
      <c r="D112" s="143" t="s">
        <v>509</v>
      </c>
      <c r="E112" s="143" t="s">
        <v>8855</v>
      </c>
      <c r="F112" s="248" t="s">
        <v>155</v>
      </c>
      <c r="G112" s="216">
        <v>2</v>
      </c>
      <c r="H112" s="216">
        <v>139.00000000256114</v>
      </c>
      <c r="I112" s="216">
        <v>278.00000000512227</v>
      </c>
      <c r="J112" s="216">
        <v>8.2845377537895054E-4</v>
      </c>
      <c r="K112" s="216">
        <v>5.9600991033358703E-6</v>
      </c>
      <c r="L112" s="159"/>
    </row>
    <row r="113" spans="2:12" ht="15.75" customHeight="1" x14ac:dyDescent="0.2">
      <c r="B113" s="189">
        <v>41102</v>
      </c>
      <c r="C113" s="143">
        <v>276161</v>
      </c>
      <c r="D113" s="143" t="s">
        <v>585</v>
      </c>
      <c r="E113" s="143" t="s">
        <v>8854</v>
      </c>
      <c r="F113" s="248" t="s">
        <v>155</v>
      </c>
      <c r="G113" s="216">
        <v>741</v>
      </c>
      <c r="H113" s="216">
        <v>92.999999999301508</v>
      </c>
      <c r="I113" s="216">
        <v>68912.999999482417</v>
      </c>
      <c r="J113" s="216">
        <v>6.8896051570796008E-2</v>
      </c>
      <c r="K113" s="216">
        <v>7.4081775883132748E-4</v>
      </c>
      <c r="L113" s="159"/>
    </row>
    <row r="114" spans="2:12" ht="15.75" customHeight="1" x14ac:dyDescent="0.2">
      <c r="B114" s="189">
        <v>41102</v>
      </c>
      <c r="C114" s="143">
        <v>276161</v>
      </c>
      <c r="D114" s="143" t="s">
        <v>586</v>
      </c>
      <c r="E114" s="143" t="s">
        <v>8854</v>
      </c>
      <c r="F114" s="248" t="s">
        <v>155</v>
      </c>
      <c r="G114" s="216">
        <v>857</v>
      </c>
      <c r="H114" s="216">
        <v>92.999999999301508</v>
      </c>
      <c r="I114" s="216">
        <v>79700.999999401392</v>
      </c>
      <c r="J114" s="216">
        <v>7.9681398375401044E-2</v>
      </c>
      <c r="K114" s="216">
        <v>8.5678922984945701E-4</v>
      </c>
      <c r="L114" s="159"/>
    </row>
    <row r="115" spans="2:12" ht="15.75" customHeight="1" x14ac:dyDescent="0.2">
      <c r="B115" s="189">
        <v>41102</v>
      </c>
      <c r="C115" s="143">
        <v>276182</v>
      </c>
      <c r="D115" s="143" t="s">
        <v>587</v>
      </c>
      <c r="E115" s="143" t="s">
        <v>8855</v>
      </c>
      <c r="F115" s="248" t="s">
        <v>151</v>
      </c>
      <c r="G115" s="216">
        <v>789.5</v>
      </c>
      <c r="H115" s="216">
        <v>31.000000006752089</v>
      </c>
      <c r="I115" s="216">
        <v>24474.500005330774</v>
      </c>
      <c r="J115" s="216">
        <v>7.2901579383788925E-2</v>
      </c>
      <c r="K115" s="216">
        <v>2.3516638505777514E-3</v>
      </c>
      <c r="L115" s="159"/>
    </row>
    <row r="116" spans="2:12" ht="15.75" customHeight="1" x14ac:dyDescent="0.2">
      <c r="B116" s="189">
        <v>41102</v>
      </c>
      <c r="C116" s="143">
        <v>276218</v>
      </c>
      <c r="D116" s="143" t="s">
        <v>588</v>
      </c>
      <c r="E116" s="143" t="s">
        <v>8855</v>
      </c>
      <c r="F116" s="248" t="s">
        <v>146</v>
      </c>
      <c r="G116" s="216">
        <v>97</v>
      </c>
      <c r="H116" s="216">
        <v>117.26315789785555</v>
      </c>
      <c r="I116" s="216">
        <v>24695.000000617001</v>
      </c>
      <c r="J116" s="216">
        <v>7.3558377189953825E-2</v>
      </c>
      <c r="K116" s="216">
        <v>2.8893146739207332E-4</v>
      </c>
      <c r="L116" s="159"/>
    </row>
    <row r="117" spans="2:12" ht="15.75" customHeight="1" x14ac:dyDescent="0.2">
      <c r="B117" s="189">
        <v>41102</v>
      </c>
      <c r="C117" s="143">
        <v>276221</v>
      </c>
      <c r="D117" s="143" t="s">
        <v>589</v>
      </c>
      <c r="E117" s="143" t="s">
        <v>8855</v>
      </c>
      <c r="F117" s="248" t="s">
        <v>147</v>
      </c>
      <c r="G117" s="216">
        <v>43</v>
      </c>
      <c r="H117" s="216">
        <v>65.000000002328306</v>
      </c>
      <c r="I117" s="216">
        <v>2795.0000001001172</v>
      </c>
      <c r="J117" s="216">
        <v>8.3253964060801232E-3</v>
      </c>
      <c r="K117" s="216">
        <v>1.2808302162741394E-4</v>
      </c>
      <c r="L117" s="159"/>
    </row>
    <row r="118" spans="2:12" ht="15.75" customHeight="1" x14ac:dyDescent="0.2">
      <c r="B118" s="189">
        <v>41102</v>
      </c>
      <c r="C118" s="143">
        <v>276222</v>
      </c>
      <c r="D118" s="143" t="s">
        <v>590</v>
      </c>
      <c r="E118" s="143" t="s">
        <v>8855</v>
      </c>
      <c r="F118" s="248" t="s">
        <v>147</v>
      </c>
      <c r="G118" s="216">
        <v>18</v>
      </c>
      <c r="H118" s="216">
        <v>110.00000000232831</v>
      </c>
      <c r="I118" s="216">
        <v>1980.0000000419095</v>
      </c>
      <c r="J118" s="216">
        <v>5.8977763448290112E-3</v>
      </c>
      <c r="K118" s="216">
        <v>5.3616148588219788E-5</v>
      </c>
      <c r="L118" s="159"/>
    </row>
    <row r="119" spans="2:12" ht="15.75" customHeight="1" x14ac:dyDescent="0.2">
      <c r="B119" s="189">
        <v>41102</v>
      </c>
      <c r="C119" s="143">
        <v>276223</v>
      </c>
      <c r="D119" s="143" t="s">
        <v>494</v>
      </c>
      <c r="E119" s="143" t="s">
        <v>8855</v>
      </c>
      <c r="F119" s="248" t="s">
        <v>150</v>
      </c>
      <c r="G119" s="216">
        <v>409</v>
      </c>
      <c r="H119" s="216">
        <v>119.99999999301508</v>
      </c>
      <c r="I119" s="216">
        <v>49079.999997143168</v>
      </c>
      <c r="J119" s="216">
        <v>0.14619336514203637</v>
      </c>
      <c r="K119" s="216">
        <v>1.2182780429212162E-3</v>
      </c>
      <c r="L119" s="159"/>
    </row>
    <row r="120" spans="2:12" ht="15.75" customHeight="1" x14ac:dyDescent="0.2">
      <c r="B120" s="189">
        <v>41102</v>
      </c>
      <c r="C120" s="143">
        <v>276240</v>
      </c>
      <c r="D120" s="143" t="s">
        <v>495</v>
      </c>
      <c r="E120" s="143" t="s">
        <v>8855</v>
      </c>
      <c r="F120" s="248" t="s">
        <v>147</v>
      </c>
      <c r="G120" s="216">
        <v>2.5</v>
      </c>
      <c r="H120" s="216">
        <v>145.9999999939464</v>
      </c>
      <c r="I120" s="216">
        <v>364.99999998486601</v>
      </c>
      <c r="J120" s="216">
        <v>1.0872163463271553E-3</v>
      </c>
      <c r="K120" s="216">
        <v>7.4466873039194149E-6</v>
      </c>
      <c r="L120" s="159"/>
    </row>
    <row r="121" spans="2:12" ht="15.75" customHeight="1" x14ac:dyDescent="0.2">
      <c r="B121" s="189">
        <v>41102</v>
      </c>
      <c r="C121" s="143">
        <v>276241</v>
      </c>
      <c r="D121" s="143" t="s">
        <v>591</v>
      </c>
      <c r="E121" s="143" t="s">
        <v>8854</v>
      </c>
      <c r="F121" s="248" t="s">
        <v>147</v>
      </c>
      <c r="G121" s="216">
        <v>13.695</v>
      </c>
      <c r="H121" s="216">
        <v>103.00000000046566</v>
      </c>
      <c r="I121" s="216">
        <v>1410.5850000063772</v>
      </c>
      <c r="J121" s="216">
        <v>1.4102380814383433E-3</v>
      </c>
      <c r="K121" s="216">
        <v>1.3691631858562795E-5</v>
      </c>
      <c r="L121" s="159"/>
    </row>
    <row r="122" spans="2:12" ht="15.75" customHeight="1" x14ac:dyDescent="0.2">
      <c r="B122" s="189">
        <v>41102</v>
      </c>
      <c r="C122" s="143">
        <v>276242</v>
      </c>
      <c r="D122" s="143" t="s">
        <v>592</v>
      </c>
      <c r="E122" s="143" t="s">
        <v>8855</v>
      </c>
      <c r="F122" s="248" t="s">
        <v>155</v>
      </c>
      <c r="G122" s="216">
        <v>18.5</v>
      </c>
      <c r="H122" s="216">
        <v>78.000000002793968</v>
      </c>
      <c r="I122" s="216">
        <v>1443.0000000516884</v>
      </c>
      <c r="J122" s="216">
        <v>4.2982279119762497E-3</v>
      </c>
      <c r="K122" s="216">
        <v>5.5105486049003673E-5</v>
      </c>
      <c r="L122" s="159"/>
    </row>
    <row r="123" spans="2:12" ht="15.75" customHeight="1" x14ac:dyDescent="0.2">
      <c r="B123" s="189">
        <v>41102</v>
      </c>
      <c r="C123" s="143">
        <v>276262</v>
      </c>
      <c r="D123" s="143" t="s">
        <v>593</v>
      </c>
      <c r="E123" s="143" t="s">
        <v>8855</v>
      </c>
      <c r="F123" s="248" t="s">
        <v>155</v>
      </c>
      <c r="G123" s="216">
        <v>17</v>
      </c>
      <c r="H123" s="216">
        <v>63.683333331719041</v>
      </c>
      <c r="I123" s="216">
        <v>1082.6166666392237</v>
      </c>
      <c r="J123" s="216">
        <v>3.224763114589546E-3</v>
      </c>
      <c r="K123" s="216">
        <v>5.063747366665202E-5</v>
      </c>
      <c r="L123" s="159"/>
    </row>
    <row r="124" spans="2:12" ht="15.75" customHeight="1" x14ac:dyDescent="0.2">
      <c r="B124" s="189">
        <v>41102</v>
      </c>
      <c r="C124" s="143">
        <v>276263</v>
      </c>
      <c r="D124" s="143" t="s">
        <v>594</v>
      </c>
      <c r="E124" s="143" t="s">
        <v>8855</v>
      </c>
      <c r="F124" s="248" t="s">
        <v>151</v>
      </c>
      <c r="G124" s="216">
        <v>48</v>
      </c>
      <c r="H124" s="216">
        <v>236.00000000442378</v>
      </c>
      <c r="I124" s="216">
        <v>11328.000000212342</v>
      </c>
      <c r="J124" s="216">
        <v>3.3742429512152151E-2</v>
      </c>
      <c r="K124" s="216">
        <v>1.4297639623525276E-4</v>
      </c>
      <c r="L124" s="159"/>
    </row>
    <row r="125" spans="2:12" ht="15.75" customHeight="1" x14ac:dyDescent="0.2">
      <c r="B125" s="189">
        <v>41103</v>
      </c>
      <c r="C125" s="143">
        <v>276224</v>
      </c>
      <c r="D125" s="143" t="s">
        <v>595</v>
      </c>
      <c r="E125" s="143" t="s">
        <v>8854</v>
      </c>
      <c r="F125" s="248" t="s">
        <v>147</v>
      </c>
      <c r="G125" s="216">
        <v>75.5</v>
      </c>
      <c r="H125" s="216">
        <v>82.999999998137355</v>
      </c>
      <c r="I125" s="216">
        <v>6266.4999998593703</v>
      </c>
      <c r="J125" s="216">
        <v>6.2655443163847921E-3</v>
      </c>
      <c r="K125" s="216">
        <v>7.5488485741269886E-5</v>
      </c>
      <c r="L125" s="159"/>
    </row>
    <row r="126" spans="2:12" ht="15.75" customHeight="1" x14ac:dyDescent="0.2">
      <c r="B126" s="189">
        <v>41103</v>
      </c>
      <c r="C126" s="143">
        <v>276260</v>
      </c>
      <c r="D126" s="143" t="s">
        <v>596</v>
      </c>
      <c r="E126" s="143" t="s">
        <v>8854</v>
      </c>
      <c r="F126" s="248" t="s">
        <v>155</v>
      </c>
      <c r="G126" s="216">
        <v>465.98500000000001</v>
      </c>
      <c r="H126" s="216">
        <v>65.000000002328306</v>
      </c>
      <c r="I126" s="216">
        <v>30289.025001084956</v>
      </c>
      <c r="J126" s="216">
        <v>3.028440572068038E-2</v>
      </c>
      <c r="K126" s="216">
        <v>4.6591393414762447E-4</v>
      </c>
      <c r="L126" s="159"/>
    </row>
    <row r="127" spans="2:12" ht="15.75" customHeight="1" x14ac:dyDescent="0.2">
      <c r="B127" s="189">
        <v>41103</v>
      </c>
      <c r="C127" s="143">
        <v>276261</v>
      </c>
      <c r="D127" s="143" t="s">
        <v>597</v>
      </c>
      <c r="E127" s="143" t="s">
        <v>8855</v>
      </c>
      <c r="F127" s="248" t="s">
        <v>146</v>
      </c>
      <c r="G127" s="216">
        <v>10.4</v>
      </c>
      <c r="H127" s="216">
        <v>317.99999999930151</v>
      </c>
      <c r="I127" s="216">
        <v>3307.1999999927357</v>
      </c>
      <c r="J127" s="216">
        <v>9.8464944847862709E-3</v>
      </c>
      <c r="K127" s="216">
        <v>3.0963819134616041E-5</v>
      </c>
      <c r="L127" s="159"/>
    </row>
    <row r="128" spans="2:12" ht="15.75" customHeight="1" x14ac:dyDescent="0.2">
      <c r="B128" s="189">
        <v>41103</v>
      </c>
      <c r="C128" s="143">
        <v>276280</v>
      </c>
      <c r="D128" s="143" t="s">
        <v>598</v>
      </c>
      <c r="E128" s="143" t="s">
        <v>8855</v>
      </c>
      <c r="F128" s="248" t="s">
        <v>147</v>
      </c>
      <c r="G128" s="216">
        <v>289</v>
      </c>
      <c r="H128" s="216">
        <v>72.000000004190952</v>
      </c>
      <c r="I128" s="216">
        <v>20808.000001211185</v>
      </c>
      <c r="J128" s="216">
        <v>6.1951456595249366E-2</v>
      </c>
      <c r="K128" s="216">
        <v>8.6043689710615717E-4</v>
      </c>
      <c r="L128" s="159"/>
    </row>
    <row r="129" spans="2:12" ht="15.75" customHeight="1" x14ac:dyDescent="0.2">
      <c r="B129" s="189">
        <v>41103</v>
      </c>
      <c r="C129" s="143">
        <v>276288</v>
      </c>
      <c r="D129" s="143" t="s">
        <v>599</v>
      </c>
      <c r="E129" s="143" t="s">
        <v>8854</v>
      </c>
      <c r="F129" s="248" t="s">
        <v>147</v>
      </c>
      <c r="G129" s="216">
        <v>16</v>
      </c>
      <c r="H129" s="216">
        <v>36.000000002095476</v>
      </c>
      <c r="I129" s="216">
        <v>576.00000003352761</v>
      </c>
      <c r="J129" s="216">
        <v>5.7591215615234966E-4</v>
      </c>
      <c r="K129" s="216">
        <v>1.5997559892189644E-5</v>
      </c>
      <c r="L129" s="159"/>
    </row>
    <row r="130" spans="2:12" ht="15.75" customHeight="1" x14ac:dyDescent="0.2">
      <c r="B130" s="189">
        <v>41103</v>
      </c>
      <c r="C130" s="143">
        <v>276309</v>
      </c>
      <c r="D130" s="143" t="s">
        <v>600</v>
      </c>
      <c r="E130" s="143" t="s">
        <v>8854</v>
      </c>
      <c r="F130" s="248" t="s">
        <v>151</v>
      </c>
      <c r="G130" s="216">
        <v>42.5</v>
      </c>
      <c r="H130" s="216">
        <v>56.999999997206032</v>
      </c>
      <c r="I130" s="216">
        <v>2422.4999998812564</v>
      </c>
      <c r="J130" s="216">
        <v>2.4221305523081126E-3</v>
      </c>
      <c r="K130" s="216">
        <v>4.249351846362874E-5</v>
      </c>
      <c r="L130" s="159"/>
    </row>
    <row r="131" spans="2:12" ht="15.75" customHeight="1" x14ac:dyDescent="0.2">
      <c r="B131" s="189">
        <v>41103</v>
      </c>
      <c r="C131" s="143">
        <v>276342</v>
      </c>
      <c r="D131" s="143" t="s">
        <v>601</v>
      </c>
      <c r="E131" s="143" t="s">
        <v>8855</v>
      </c>
      <c r="F131" s="248" t="s">
        <v>155</v>
      </c>
      <c r="G131" s="216">
        <v>0.33</v>
      </c>
      <c r="H131" s="216">
        <v>133.99999999674037</v>
      </c>
      <c r="I131" s="216">
        <v>44.219999998924322</v>
      </c>
      <c r="J131" s="216">
        <v>1.3165577712494366E-4</v>
      </c>
      <c r="K131" s="216">
        <v>9.8250579946377816E-7</v>
      </c>
      <c r="L131" s="159"/>
    </row>
    <row r="132" spans="2:12" ht="15.75" customHeight="1" x14ac:dyDescent="0.2">
      <c r="B132" s="189">
        <v>41103</v>
      </c>
      <c r="C132" s="143">
        <v>276343</v>
      </c>
      <c r="D132" s="143" t="s">
        <v>602</v>
      </c>
      <c r="E132" s="143" t="s">
        <v>8855</v>
      </c>
      <c r="F132" s="248" t="s">
        <v>155</v>
      </c>
      <c r="G132" s="216">
        <v>3.2</v>
      </c>
      <c r="H132" s="216">
        <v>125.00000000931323</v>
      </c>
      <c r="I132" s="216">
        <v>400.00000002980232</v>
      </c>
      <c r="J132" s="216">
        <v>1.1909161206508855E-3</v>
      </c>
      <c r="K132" s="216">
        <v>9.5273289644972429E-6</v>
      </c>
      <c r="L132" s="159"/>
    </row>
    <row r="133" spans="2:12" ht="15.75" customHeight="1" x14ac:dyDescent="0.2">
      <c r="B133" s="189">
        <v>41103</v>
      </c>
      <c r="C133" s="143">
        <v>276362</v>
      </c>
      <c r="D133" s="143" t="s">
        <v>598</v>
      </c>
      <c r="E133" s="143" t="s">
        <v>8855</v>
      </c>
      <c r="F133" s="248" t="s">
        <v>155</v>
      </c>
      <c r="G133" s="216">
        <v>14.52</v>
      </c>
      <c r="H133" s="216">
        <v>240.78333333483897</v>
      </c>
      <c r="I133" s="216">
        <v>3496.174000021862</v>
      </c>
      <c r="J133" s="216">
        <v>1.040912494229077E-2</v>
      </c>
      <c r="K133" s="216">
        <v>4.3230255176406235E-5</v>
      </c>
      <c r="L133" s="159"/>
    </row>
    <row r="134" spans="2:12" ht="15.75" customHeight="1" x14ac:dyDescent="0.2">
      <c r="B134" s="189">
        <v>41103</v>
      </c>
      <c r="C134" s="143">
        <v>276464</v>
      </c>
      <c r="D134" s="143" t="s">
        <v>603</v>
      </c>
      <c r="E134" s="143" t="s">
        <v>8855</v>
      </c>
      <c r="F134" s="248" t="s">
        <v>155</v>
      </c>
      <c r="G134" s="216">
        <v>12</v>
      </c>
      <c r="H134" s="216">
        <v>92.999999999301508</v>
      </c>
      <c r="I134" s="216">
        <v>1115.9999999916181</v>
      </c>
      <c r="J134" s="216">
        <v>3.3226559763434578E-3</v>
      </c>
      <c r="K134" s="216">
        <v>3.5727483616864659E-5</v>
      </c>
      <c r="L134" s="159"/>
    </row>
    <row r="135" spans="2:12" ht="15.75" customHeight="1" x14ac:dyDescent="0.2">
      <c r="B135" s="189">
        <v>41104</v>
      </c>
      <c r="C135" s="143">
        <v>276311</v>
      </c>
      <c r="D135" s="143" t="s">
        <v>604</v>
      </c>
      <c r="E135" s="143" t="s">
        <v>8855</v>
      </c>
      <c r="F135" s="248" t="s">
        <v>147</v>
      </c>
      <c r="G135" s="216">
        <v>623.49</v>
      </c>
      <c r="H135" s="216">
        <v>124.58490566181388</v>
      </c>
      <c r="I135" s="216">
        <v>81384.630000968449</v>
      </c>
      <c r="J135" s="216">
        <v>0.2421898514029531</v>
      </c>
      <c r="K135" s="216">
        <v>1.8554234435842535E-3</v>
      </c>
      <c r="L135" s="159"/>
    </row>
    <row r="136" spans="2:12" ht="15.75" customHeight="1" x14ac:dyDescent="0.2">
      <c r="B136" s="189">
        <v>41104</v>
      </c>
      <c r="C136" s="143">
        <v>276313</v>
      </c>
      <c r="D136" s="143" t="s">
        <v>605</v>
      </c>
      <c r="E136" s="143" t="s">
        <v>8854</v>
      </c>
      <c r="F136" s="248" t="s">
        <v>147</v>
      </c>
      <c r="G136" s="216">
        <v>1949.99</v>
      </c>
      <c r="H136" s="216">
        <v>90.906250003281457</v>
      </c>
      <c r="I136" s="216">
        <v>176352.59000661154</v>
      </c>
      <c r="J136" s="216">
        <v>0.17634285235430455</v>
      </c>
      <c r="K136" s="216">
        <v>1.9498823274978756E-3</v>
      </c>
      <c r="L136" s="159"/>
    </row>
    <row r="137" spans="2:12" ht="15.75" customHeight="1" x14ac:dyDescent="0.2">
      <c r="B137" s="189">
        <v>41104</v>
      </c>
      <c r="C137" s="143">
        <v>276344</v>
      </c>
      <c r="D137" s="143" t="s">
        <v>606</v>
      </c>
      <c r="E137" s="143" t="s">
        <v>8855</v>
      </c>
      <c r="F137" s="248" t="s">
        <v>155</v>
      </c>
      <c r="G137" s="216">
        <v>3.6</v>
      </c>
      <c r="H137" s="216">
        <v>132.00000000069849</v>
      </c>
      <c r="I137" s="216">
        <v>475.20000000251457</v>
      </c>
      <c r="J137" s="216">
        <v>1.4141320957768413E-3</v>
      </c>
      <c r="K137" s="216">
        <v>1.0713121937646655E-5</v>
      </c>
      <c r="L137" s="159"/>
    </row>
    <row r="138" spans="2:12" ht="15.75" customHeight="1" x14ac:dyDescent="0.2">
      <c r="B138" s="189">
        <v>41104</v>
      </c>
      <c r="C138" s="143">
        <v>276363</v>
      </c>
      <c r="D138" s="143" t="s">
        <v>604</v>
      </c>
      <c r="E138" s="143" t="s">
        <v>8855</v>
      </c>
      <c r="F138" s="248" t="s">
        <v>147</v>
      </c>
      <c r="G138" s="216">
        <v>26.5</v>
      </c>
      <c r="H138" s="216">
        <v>322.00000000186265</v>
      </c>
      <c r="I138" s="216">
        <v>8533.0000000493601</v>
      </c>
      <c r="J138" s="216">
        <v>2.5393074859574361E-2</v>
      </c>
      <c r="K138" s="216">
        <v>7.8860480929898987E-5</v>
      </c>
      <c r="L138" s="159"/>
    </row>
    <row r="139" spans="2:12" ht="15.75" customHeight="1" x14ac:dyDescent="0.2">
      <c r="B139" s="189">
        <v>41104</v>
      </c>
      <c r="C139" s="143">
        <v>276364</v>
      </c>
      <c r="D139" s="143" t="s">
        <v>565</v>
      </c>
      <c r="E139" s="143" t="s">
        <v>8855</v>
      </c>
      <c r="F139" s="248" t="s">
        <v>155</v>
      </c>
      <c r="G139" s="216">
        <v>12.5</v>
      </c>
      <c r="H139" s="216">
        <v>82.999999998137355</v>
      </c>
      <c r="I139" s="216">
        <v>1037.4999999767169</v>
      </c>
      <c r="J139" s="216">
        <v>3.0874622250163805E-3</v>
      </c>
      <c r="K139" s="216">
        <v>3.7198340061273105E-5</v>
      </c>
      <c r="L139" s="159"/>
    </row>
    <row r="140" spans="2:12" ht="15.75" customHeight="1" x14ac:dyDescent="0.2">
      <c r="B140" s="189">
        <v>41105</v>
      </c>
      <c r="C140" s="143">
        <v>276316</v>
      </c>
      <c r="D140" s="143" t="s">
        <v>557</v>
      </c>
      <c r="E140" s="143" t="s">
        <v>8855</v>
      </c>
      <c r="F140" s="248" t="s">
        <v>151</v>
      </c>
      <c r="G140" s="216">
        <v>60</v>
      </c>
      <c r="H140" s="216">
        <v>143.99999999790452</v>
      </c>
      <c r="I140" s="216">
        <v>8639.9999998742715</v>
      </c>
      <c r="J140" s="216">
        <v>2.5699137754886657E-2</v>
      </c>
      <c r="K140" s="216">
        <v>1.7846623441153213E-4</v>
      </c>
      <c r="L140" s="159"/>
    </row>
    <row r="141" spans="2:12" ht="15.75" customHeight="1" x14ac:dyDescent="0.2">
      <c r="B141" s="189">
        <v>41105</v>
      </c>
      <c r="C141" s="143">
        <v>276318</v>
      </c>
      <c r="D141" s="143" t="s">
        <v>607</v>
      </c>
      <c r="E141" s="143" t="s">
        <v>8854</v>
      </c>
      <c r="F141" s="248" t="s">
        <v>155</v>
      </c>
      <c r="G141" s="216">
        <v>134.99</v>
      </c>
      <c r="H141" s="216">
        <v>15.999999999767169</v>
      </c>
      <c r="I141" s="216">
        <v>2159.8399999685698</v>
      </c>
      <c r="J141" s="216">
        <v>2.1599181890070117E-3</v>
      </c>
      <c r="K141" s="216">
        <v>1.349948868149027E-4</v>
      </c>
      <c r="L141" s="159"/>
    </row>
    <row r="142" spans="2:12" ht="15.75" customHeight="1" x14ac:dyDescent="0.2">
      <c r="B142" s="189">
        <v>41105</v>
      </c>
      <c r="C142" s="143">
        <v>276338</v>
      </c>
      <c r="D142" s="143" t="s">
        <v>608</v>
      </c>
      <c r="E142" s="143" t="s">
        <v>8854</v>
      </c>
      <c r="F142" s="248" t="s">
        <v>155</v>
      </c>
      <c r="G142" s="216">
        <v>955.99000000000012</v>
      </c>
      <c r="H142" s="216">
        <v>63.000000006286427</v>
      </c>
      <c r="I142" s="216">
        <v>60227.370006009762</v>
      </c>
      <c r="J142" s="216">
        <v>6.0229550315731191E-2</v>
      </c>
      <c r="K142" s="216">
        <v>9.5602460809081293E-4</v>
      </c>
      <c r="L142" s="159"/>
    </row>
    <row r="143" spans="2:12" ht="15.75" customHeight="1" x14ac:dyDescent="0.2">
      <c r="B143" s="189">
        <v>41105</v>
      </c>
      <c r="C143" s="143">
        <v>276402</v>
      </c>
      <c r="D143" s="143" t="s">
        <v>609</v>
      </c>
      <c r="E143" s="143" t="s">
        <v>8854</v>
      </c>
      <c r="F143" s="248" t="s">
        <v>155</v>
      </c>
      <c r="G143" s="216">
        <v>147</v>
      </c>
      <c r="H143" s="216">
        <v>8.0000000051222742</v>
      </c>
      <c r="I143" s="216">
        <v>1176.0000007529743</v>
      </c>
      <c r="J143" s="216">
        <v>1.1760425734941347E-3</v>
      </c>
      <c r="K143" s="216">
        <v>1.4700532159264164E-4</v>
      </c>
      <c r="L143" s="159"/>
    </row>
    <row r="144" spans="2:12" ht="15.75" customHeight="1" x14ac:dyDescent="0.2">
      <c r="B144" s="189">
        <v>41105</v>
      </c>
      <c r="C144" s="143">
        <v>276460</v>
      </c>
      <c r="D144" s="143" t="s">
        <v>610</v>
      </c>
      <c r="E144" s="143" t="s">
        <v>8854</v>
      </c>
      <c r="F144" s="248" t="s">
        <v>147</v>
      </c>
      <c r="G144" s="216">
        <v>91.5</v>
      </c>
      <c r="H144" s="216">
        <v>185.99999999860302</v>
      </c>
      <c r="I144" s="216">
        <v>17018.999999872176</v>
      </c>
      <c r="J144" s="216">
        <v>1.7019616109975357E-2</v>
      </c>
      <c r="K144" s="216">
        <v>9.1503312419909599E-5</v>
      </c>
      <c r="L144" s="159"/>
    </row>
    <row r="145" spans="2:12" ht="15.75" customHeight="1" x14ac:dyDescent="0.2">
      <c r="B145" s="189">
        <v>41106</v>
      </c>
      <c r="C145" s="143">
        <v>276381</v>
      </c>
      <c r="D145" s="143" t="s">
        <v>611</v>
      </c>
      <c r="E145" s="143" t="s">
        <v>8855</v>
      </c>
      <c r="F145" s="248" t="s">
        <v>147</v>
      </c>
      <c r="G145" s="216">
        <v>33.340000000000003</v>
      </c>
      <c r="H145" s="216">
        <v>20.000000002328306</v>
      </c>
      <c r="I145" s="216">
        <v>666.80000007762578</v>
      </c>
      <c r="J145" s="216">
        <v>1.9824034640497489E-3</v>
      </c>
      <c r="K145" s="216">
        <v>9.9120173190948331E-5</v>
      </c>
      <c r="L145" s="159"/>
    </row>
    <row r="146" spans="2:12" ht="15.75" customHeight="1" x14ac:dyDescent="0.2">
      <c r="B146" s="189">
        <v>41106</v>
      </c>
      <c r="C146" s="143">
        <v>276384</v>
      </c>
      <c r="D146" s="143" t="s">
        <v>612</v>
      </c>
      <c r="E146" s="143" t="s">
        <v>8855</v>
      </c>
      <c r="F146" s="248" t="s">
        <v>147</v>
      </c>
      <c r="G146" s="216">
        <v>41.5</v>
      </c>
      <c r="H146" s="216">
        <v>79.999999998835847</v>
      </c>
      <c r="I146" s="216">
        <v>3319.9999999516876</v>
      </c>
      <c r="J146" s="216">
        <v>9.8703951706406636E-3</v>
      </c>
      <c r="K146" s="216">
        <v>1.2337993963480371E-4</v>
      </c>
      <c r="L146" s="159"/>
    </row>
    <row r="147" spans="2:12" ht="15.75" customHeight="1" x14ac:dyDescent="0.2">
      <c r="B147" s="189">
        <v>41106</v>
      </c>
      <c r="C147" s="143">
        <v>276385</v>
      </c>
      <c r="D147" s="143" t="s">
        <v>613</v>
      </c>
      <c r="E147" s="143" t="s">
        <v>8855</v>
      </c>
      <c r="F147" s="248" t="s">
        <v>149</v>
      </c>
      <c r="G147" s="216">
        <v>428.66</v>
      </c>
      <c r="H147" s="216">
        <v>33.000000002793968</v>
      </c>
      <c r="I147" s="216">
        <v>14145.780001197661</v>
      </c>
      <c r="J147" s="216">
        <v>4.2055553798433273E-2</v>
      </c>
      <c r="K147" s="216">
        <v>1.2744107210567459E-3</v>
      </c>
      <c r="L147" s="159"/>
    </row>
    <row r="148" spans="2:12" ht="15.75" customHeight="1" x14ac:dyDescent="0.2">
      <c r="B148" s="189">
        <v>41106</v>
      </c>
      <c r="C148" s="143">
        <v>276387</v>
      </c>
      <c r="D148" s="143" t="s">
        <v>614</v>
      </c>
      <c r="E148" s="143" t="s">
        <v>8855</v>
      </c>
      <c r="F148" s="248" t="s">
        <v>147</v>
      </c>
      <c r="G148" s="216">
        <v>76</v>
      </c>
      <c r="H148" s="216">
        <v>174.45161289832134</v>
      </c>
      <c r="I148" s="216">
        <v>24395.999999296619</v>
      </c>
      <c r="J148" s="216">
        <v>7.2529566439611753E-2</v>
      </c>
      <c r="K148" s="216">
        <v>2.259488051143393E-4</v>
      </c>
      <c r="L148" s="159"/>
    </row>
    <row r="149" spans="2:12" ht="15.75" customHeight="1" x14ac:dyDescent="0.2">
      <c r="B149" s="189">
        <v>41106</v>
      </c>
      <c r="C149" s="143">
        <v>276397</v>
      </c>
      <c r="D149" s="143" t="s">
        <v>615</v>
      </c>
      <c r="E149" s="143" t="s">
        <v>8855</v>
      </c>
      <c r="F149" s="248" t="s">
        <v>151</v>
      </c>
      <c r="G149" s="216">
        <v>41.6</v>
      </c>
      <c r="H149" s="216">
        <v>152.99999999580905</v>
      </c>
      <c r="I149" s="216">
        <v>6364.7999998256564</v>
      </c>
      <c r="J149" s="216">
        <v>1.8922617825688871E-2</v>
      </c>
      <c r="K149" s="216">
        <v>1.2367724069416467E-4</v>
      </c>
      <c r="L149" s="159"/>
    </row>
    <row r="150" spans="2:12" ht="15.75" customHeight="1" x14ac:dyDescent="0.2">
      <c r="B150" s="189">
        <v>41106</v>
      </c>
      <c r="C150" s="143">
        <v>276462</v>
      </c>
      <c r="D150" s="143" t="s">
        <v>616</v>
      </c>
      <c r="E150" s="143" t="s">
        <v>8854</v>
      </c>
      <c r="F150" s="248" t="s">
        <v>155</v>
      </c>
      <c r="G150" s="216">
        <v>158.08000000000001</v>
      </c>
      <c r="H150" s="216">
        <v>81.000000002095476</v>
      </c>
      <c r="I150" s="216">
        <v>12804.480000331254</v>
      </c>
      <c r="J150" s="216">
        <v>1.2806128789412891E-2</v>
      </c>
      <c r="K150" s="216">
        <v>1.5810035542076044E-4</v>
      </c>
      <c r="L150" s="159"/>
    </row>
    <row r="151" spans="2:12" ht="15.75" customHeight="1" x14ac:dyDescent="0.2">
      <c r="B151" s="189">
        <v>41106</v>
      </c>
      <c r="C151" s="143">
        <v>276463</v>
      </c>
      <c r="D151" s="143" t="s">
        <v>617</v>
      </c>
      <c r="E151" s="143" t="s">
        <v>8854</v>
      </c>
      <c r="F151" s="248" t="s">
        <v>147</v>
      </c>
      <c r="G151" s="216">
        <v>69</v>
      </c>
      <c r="H151" s="216">
        <v>34.999999998835847</v>
      </c>
      <c r="I151" s="216">
        <v>2414.9999999196734</v>
      </c>
      <c r="J151" s="216">
        <v>2.4153109712072162E-3</v>
      </c>
      <c r="K151" s="216">
        <v>6.9008884893930091E-5</v>
      </c>
      <c r="L151" s="159"/>
    </row>
    <row r="152" spans="2:12" ht="15.75" customHeight="1" x14ac:dyDescent="0.2">
      <c r="B152" s="189">
        <v>41106</v>
      </c>
      <c r="C152" s="143">
        <v>276499</v>
      </c>
      <c r="D152" s="143" t="s">
        <v>517</v>
      </c>
      <c r="E152" s="143" t="s">
        <v>8855</v>
      </c>
      <c r="F152" s="248" t="s">
        <v>147</v>
      </c>
      <c r="G152" s="216">
        <v>64</v>
      </c>
      <c r="H152" s="216">
        <v>137.99999999930151</v>
      </c>
      <c r="I152" s="216">
        <v>8831.9999999552965</v>
      </c>
      <c r="J152" s="216">
        <v>2.6257629562628212E-2</v>
      </c>
      <c r="K152" s="216">
        <v>1.9027267799102257E-4</v>
      </c>
      <c r="L152" s="159"/>
    </row>
    <row r="153" spans="2:12" ht="15.75" customHeight="1" x14ac:dyDescent="0.2">
      <c r="B153" s="189">
        <v>41106</v>
      </c>
      <c r="C153" s="143">
        <v>276500</v>
      </c>
      <c r="D153" s="143" t="s">
        <v>618</v>
      </c>
      <c r="E153" s="143" t="s">
        <v>8854</v>
      </c>
      <c r="F153" s="248" t="s">
        <v>148</v>
      </c>
      <c r="G153" s="216">
        <v>121.5</v>
      </c>
      <c r="H153" s="216">
        <v>56.999999997206032</v>
      </c>
      <c r="I153" s="216">
        <v>6925.4999996605329</v>
      </c>
      <c r="J153" s="216">
        <v>6.9263917726012552E-3</v>
      </c>
      <c r="K153" s="216">
        <v>1.2151564513931169E-4</v>
      </c>
      <c r="L153" s="159"/>
    </row>
    <row r="154" spans="2:12" ht="15.75" customHeight="1" x14ac:dyDescent="0.2">
      <c r="B154" s="189">
        <v>41106</v>
      </c>
      <c r="C154" s="143">
        <v>276501</v>
      </c>
      <c r="D154" s="143" t="s">
        <v>618</v>
      </c>
      <c r="E154" s="143" t="s">
        <v>8854</v>
      </c>
      <c r="F154" s="248" t="s">
        <v>147</v>
      </c>
      <c r="G154" s="216">
        <v>80.19</v>
      </c>
      <c r="H154" s="216">
        <v>120.00000000349246</v>
      </c>
      <c r="I154" s="216">
        <v>9622.80000028006</v>
      </c>
      <c r="J154" s="216">
        <v>9.6240390953135808E-3</v>
      </c>
      <c r="K154" s="216">
        <v>8.0200325791945706E-5</v>
      </c>
      <c r="L154" s="159"/>
    </row>
    <row r="155" spans="2:12" ht="15.75" customHeight="1" x14ac:dyDescent="0.2">
      <c r="B155" s="189">
        <v>41107</v>
      </c>
      <c r="C155" s="143">
        <v>276420</v>
      </c>
      <c r="D155" s="143" t="s">
        <v>619</v>
      </c>
      <c r="E155" s="143" t="s">
        <v>8855</v>
      </c>
      <c r="F155" s="248" t="s">
        <v>155</v>
      </c>
      <c r="G155" s="216">
        <v>1400.53</v>
      </c>
      <c r="H155" s="216">
        <v>23.000000001629815</v>
      </c>
      <c r="I155" s="216">
        <v>32212.190002282605</v>
      </c>
      <c r="J155" s="216">
        <v>9.5710972165666972E-2</v>
      </c>
      <c r="K155" s="216">
        <v>4.161346615603685E-3</v>
      </c>
      <c r="L155" s="159"/>
    </row>
    <row r="156" spans="2:12" ht="15.75" customHeight="1" x14ac:dyDescent="0.2">
      <c r="B156" s="189">
        <v>41107</v>
      </c>
      <c r="C156" s="143">
        <v>276467</v>
      </c>
      <c r="D156" s="143" t="s">
        <v>588</v>
      </c>
      <c r="E156" s="143" t="s">
        <v>8855</v>
      </c>
      <c r="F156" s="248" t="s">
        <v>155</v>
      </c>
      <c r="G156" s="216">
        <v>6</v>
      </c>
      <c r="H156" s="216">
        <v>264.99999999417923</v>
      </c>
      <c r="I156" s="216">
        <v>1589.9999999650754</v>
      </c>
      <c r="J156" s="216">
        <v>4.7243123093861075E-3</v>
      </c>
      <c r="K156" s="216">
        <v>1.7827593620716521E-5</v>
      </c>
      <c r="L156" s="159"/>
    </row>
    <row r="157" spans="2:12" ht="15.75" customHeight="1" x14ac:dyDescent="0.2">
      <c r="B157" s="189">
        <v>41107</v>
      </c>
      <c r="C157" s="143">
        <v>276494</v>
      </c>
      <c r="D157" s="143" t="s">
        <v>620</v>
      </c>
      <c r="E157" s="143" t="s">
        <v>8855</v>
      </c>
      <c r="F157" s="248" t="s">
        <v>147</v>
      </c>
      <c r="G157" s="216">
        <v>4.95</v>
      </c>
      <c r="H157" s="216">
        <v>59.99999999650754</v>
      </c>
      <c r="I157" s="216">
        <v>296.99999998271232</v>
      </c>
      <c r="J157" s="216">
        <v>8.8246588417410148E-4</v>
      </c>
      <c r="K157" s="216">
        <v>1.470776473709113E-5</v>
      </c>
      <c r="L157" s="159"/>
    </row>
    <row r="158" spans="2:12" ht="15.75" customHeight="1" x14ac:dyDescent="0.2">
      <c r="B158" s="189">
        <v>41107</v>
      </c>
      <c r="C158" s="143">
        <v>276495</v>
      </c>
      <c r="D158" s="143" t="s">
        <v>621</v>
      </c>
      <c r="E158" s="143" t="s">
        <v>8855</v>
      </c>
      <c r="F158" s="248" t="s">
        <v>155</v>
      </c>
      <c r="G158" s="216">
        <v>10</v>
      </c>
      <c r="H158" s="216">
        <v>65.000000002328306</v>
      </c>
      <c r="I158" s="216">
        <v>650.00000002328306</v>
      </c>
      <c r="J158" s="216">
        <v>1.9313226423134698E-3</v>
      </c>
      <c r="K158" s="216">
        <v>2.9712656034527533E-5</v>
      </c>
      <c r="L158" s="159"/>
    </row>
    <row r="159" spans="2:12" ht="15.75" customHeight="1" x14ac:dyDescent="0.2">
      <c r="B159" s="189">
        <v>41107</v>
      </c>
      <c r="C159" s="143">
        <v>276497</v>
      </c>
      <c r="D159" s="143" t="s">
        <v>622</v>
      </c>
      <c r="E159" s="143" t="s">
        <v>8854</v>
      </c>
      <c r="F159" s="248" t="s">
        <v>150</v>
      </c>
      <c r="G159" s="216">
        <v>982.5</v>
      </c>
      <c r="H159" s="216">
        <v>47.999999999301508</v>
      </c>
      <c r="I159" s="216">
        <v>47159.999999313732</v>
      </c>
      <c r="J159" s="216">
        <v>4.717224685804302E-2</v>
      </c>
      <c r="K159" s="216">
        <v>9.8275514289019716E-4</v>
      </c>
      <c r="L159" s="159"/>
    </row>
    <row r="160" spans="2:12" ht="15.75" customHeight="1" x14ac:dyDescent="0.2">
      <c r="B160" s="189">
        <v>41107</v>
      </c>
      <c r="C160" s="143">
        <v>277295</v>
      </c>
      <c r="D160" s="143" t="s">
        <v>545</v>
      </c>
      <c r="E160" s="143" t="s">
        <v>8854</v>
      </c>
      <c r="F160" s="248" t="s">
        <v>150</v>
      </c>
      <c r="G160" s="216">
        <v>36.300000000000004</v>
      </c>
      <c r="H160" s="216">
        <v>38.000000008614734</v>
      </c>
      <c r="I160" s="216">
        <v>1379.4000003127151</v>
      </c>
      <c r="J160" s="216">
        <v>1.3797582131400104E-3</v>
      </c>
      <c r="K160" s="216">
        <v>3.6309426653347743E-5</v>
      </c>
      <c r="L160" s="159"/>
    </row>
    <row r="161" spans="2:12" ht="15.75" customHeight="1" x14ac:dyDescent="0.2">
      <c r="B161" s="189">
        <v>41107</v>
      </c>
      <c r="C161" s="143">
        <v>277380</v>
      </c>
      <c r="D161" s="143" t="s">
        <v>623</v>
      </c>
      <c r="E161" s="143" t="s">
        <v>8855</v>
      </c>
      <c r="F161" s="248" t="s">
        <v>155</v>
      </c>
      <c r="G161" s="216">
        <v>10.777800000000001</v>
      </c>
      <c r="H161" s="216">
        <v>210.99999999627471</v>
      </c>
      <c r="I161" s="216">
        <v>2274.1157999598499</v>
      </c>
      <c r="J161" s="216">
        <v>6.7570020546891445E-3</v>
      </c>
      <c r="K161" s="216">
        <v>3.202370642089309E-5</v>
      </c>
      <c r="L161" s="159"/>
    </row>
    <row r="162" spans="2:12" ht="15.75" customHeight="1" x14ac:dyDescent="0.2">
      <c r="B162" s="189">
        <v>41108</v>
      </c>
      <c r="C162" s="143">
        <v>276541</v>
      </c>
      <c r="D162" s="143" t="s">
        <v>624</v>
      </c>
      <c r="E162" s="143" t="s">
        <v>8854</v>
      </c>
      <c r="F162" s="248" t="s">
        <v>155</v>
      </c>
      <c r="G162" s="216">
        <v>1</v>
      </c>
      <c r="H162" s="216">
        <v>26.000000000931323</v>
      </c>
      <c r="I162" s="216">
        <v>26.000000000931323</v>
      </c>
      <c r="J162" s="216">
        <v>2.6010079687112469E-5</v>
      </c>
      <c r="K162" s="216">
        <v>1.0003876802377225E-6</v>
      </c>
      <c r="L162" s="159"/>
    </row>
    <row r="163" spans="2:12" ht="15.75" customHeight="1" x14ac:dyDescent="0.2">
      <c r="B163" s="189">
        <v>41108</v>
      </c>
      <c r="C163" s="143">
        <v>276552</v>
      </c>
      <c r="D163" s="143" t="s">
        <v>625</v>
      </c>
      <c r="E163" s="143" t="s">
        <v>8855</v>
      </c>
      <c r="F163" s="248" t="s">
        <v>146</v>
      </c>
      <c r="G163" s="216">
        <v>13.5</v>
      </c>
      <c r="H163" s="216">
        <v>7.0000000018626451</v>
      </c>
      <c r="I163" s="216">
        <v>94.50000002514571</v>
      </c>
      <c r="J163" s="216">
        <v>2.8061759991759551E-4</v>
      </c>
      <c r="K163" s="216">
        <v>4.0088228548989345E-5</v>
      </c>
      <c r="L163" s="159"/>
    </row>
    <row r="164" spans="2:12" ht="15.75" customHeight="1" x14ac:dyDescent="0.2">
      <c r="B164" s="189">
        <v>41108</v>
      </c>
      <c r="C164" s="143">
        <v>276580</v>
      </c>
      <c r="D164" s="143" t="s">
        <v>509</v>
      </c>
      <c r="E164" s="143" t="s">
        <v>8855</v>
      </c>
      <c r="F164" s="248" t="s">
        <v>147</v>
      </c>
      <c r="G164" s="216">
        <v>102</v>
      </c>
      <c r="H164" s="216">
        <v>123.00000000279397</v>
      </c>
      <c r="I164" s="216">
        <v>12546.000000284985</v>
      </c>
      <c r="J164" s="216">
        <v>3.7255327065707021E-2</v>
      </c>
      <c r="K164" s="216">
        <v>3.0288883792569727E-4</v>
      </c>
      <c r="L164" s="159"/>
    </row>
    <row r="165" spans="2:12" ht="15.75" customHeight="1" x14ac:dyDescent="0.2">
      <c r="B165" s="189">
        <v>41108</v>
      </c>
      <c r="C165" s="143">
        <v>276582</v>
      </c>
      <c r="D165" s="143" t="s">
        <v>592</v>
      </c>
      <c r="E165" s="143" t="s">
        <v>8855</v>
      </c>
      <c r="F165" s="248" t="s">
        <v>148</v>
      </c>
      <c r="G165" s="216">
        <v>18.5</v>
      </c>
      <c r="H165" s="216">
        <v>42.000000000698492</v>
      </c>
      <c r="I165" s="216">
        <v>777.0000000129221</v>
      </c>
      <c r="J165" s="216">
        <v>2.3073002654135366E-3</v>
      </c>
      <c r="K165" s="216">
        <v>5.4935720604170581E-5</v>
      </c>
      <c r="L165" s="159"/>
    </row>
    <row r="166" spans="2:12" ht="15.75" customHeight="1" x14ac:dyDescent="0.2">
      <c r="B166" s="189">
        <v>41108</v>
      </c>
      <c r="C166" s="143">
        <v>276600</v>
      </c>
      <c r="D166" s="143" t="s">
        <v>626</v>
      </c>
      <c r="E166" s="143" t="s">
        <v>8855</v>
      </c>
      <c r="F166" s="248" t="s">
        <v>155</v>
      </c>
      <c r="G166" s="216">
        <v>2.8000000000000003</v>
      </c>
      <c r="H166" s="216">
        <v>85.000000004656613</v>
      </c>
      <c r="I166" s="216">
        <v>238.00000001303854</v>
      </c>
      <c r="J166" s="216">
        <v>7.0674062186534489E-4</v>
      </c>
      <c r="K166" s="216">
        <v>8.3145955509014939E-6</v>
      </c>
      <c r="L166" s="159"/>
    </row>
    <row r="167" spans="2:12" ht="15.75" customHeight="1" x14ac:dyDescent="0.2">
      <c r="B167" s="189">
        <v>41108</v>
      </c>
      <c r="C167" s="143">
        <v>276840</v>
      </c>
      <c r="D167" s="143" t="s">
        <v>627</v>
      </c>
      <c r="E167" s="143" t="s">
        <v>8854</v>
      </c>
      <c r="F167" s="248" t="s">
        <v>155</v>
      </c>
      <c r="G167" s="216">
        <v>81.180000000000007</v>
      </c>
      <c r="H167" s="216">
        <v>68.000000001629815</v>
      </c>
      <c r="I167" s="216">
        <v>5520.2400001323085</v>
      </c>
      <c r="J167" s="216">
        <v>5.5223800880878455E-3</v>
      </c>
      <c r="K167" s="216">
        <v>8.1211471881698327E-5</v>
      </c>
      <c r="L167" s="159"/>
    </row>
    <row r="168" spans="2:12" ht="15.75" customHeight="1" x14ac:dyDescent="0.2">
      <c r="B168" s="189">
        <v>41108</v>
      </c>
      <c r="C168" s="143">
        <v>276970</v>
      </c>
      <c r="D168" s="143" t="s">
        <v>592</v>
      </c>
      <c r="E168" s="143" t="s">
        <v>8855</v>
      </c>
      <c r="F168" s="248" t="s">
        <v>155</v>
      </c>
      <c r="G168" s="216">
        <v>18.5</v>
      </c>
      <c r="H168" s="216">
        <v>114.99999999767169</v>
      </c>
      <c r="I168" s="216">
        <v>2127.4999999569263</v>
      </c>
      <c r="J168" s="216">
        <v>6.3176078693517098E-3</v>
      </c>
      <c r="K168" s="216">
        <v>5.4935720604170581E-5</v>
      </c>
      <c r="L168" s="159"/>
    </row>
    <row r="169" spans="2:12" ht="15.75" customHeight="1" x14ac:dyDescent="0.2">
      <c r="B169" s="189">
        <v>41109</v>
      </c>
      <c r="C169" s="143">
        <v>276583</v>
      </c>
      <c r="D169" s="143" t="s">
        <v>628</v>
      </c>
      <c r="E169" s="143" t="s">
        <v>8854</v>
      </c>
      <c r="F169" s="248" t="s">
        <v>150</v>
      </c>
      <c r="G169" s="216">
        <v>13</v>
      </c>
      <c r="H169" s="216">
        <v>63.999999999068677</v>
      </c>
      <c r="I169" s="216">
        <v>831.99999998789281</v>
      </c>
      <c r="J169" s="216">
        <v>8.3242917549790417E-4</v>
      </c>
      <c r="K169" s="216">
        <v>1.3006705867344026E-5</v>
      </c>
      <c r="L169" s="159"/>
    </row>
    <row r="170" spans="2:12" ht="15.75" customHeight="1" x14ac:dyDescent="0.2">
      <c r="B170" s="189">
        <v>41109</v>
      </c>
      <c r="C170" s="143">
        <v>276620</v>
      </c>
      <c r="D170" s="143" t="s">
        <v>516</v>
      </c>
      <c r="E170" s="143" t="s">
        <v>8855</v>
      </c>
      <c r="F170" s="248" t="s">
        <v>147</v>
      </c>
      <c r="G170" s="216">
        <v>6.83</v>
      </c>
      <c r="H170" s="216">
        <v>121.99999999953434</v>
      </c>
      <c r="I170" s="216">
        <v>833.25999999681949</v>
      </c>
      <c r="J170" s="216">
        <v>2.4728941262838517E-3</v>
      </c>
      <c r="K170" s="216">
        <v>2.0269623986010579E-5</v>
      </c>
      <c r="L170" s="159"/>
    </row>
    <row r="171" spans="2:12" ht="15.75" customHeight="1" x14ac:dyDescent="0.2">
      <c r="B171" s="189">
        <v>41109</v>
      </c>
      <c r="C171" s="143">
        <v>276643</v>
      </c>
      <c r="D171" s="143" t="s">
        <v>629</v>
      </c>
      <c r="E171" s="143" t="s">
        <v>8855</v>
      </c>
      <c r="F171" s="248" t="s">
        <v>147</v>
      </c>
      <c r="G171" s="216">
        <v>13.5</v>
      </c>
      <c r="H171" s="216">
        <v>224.99999999650754</v>
      </c>
      <c r="I171" s="216">
        <v>3278.4999999735737</v>
      </c>
      <c r="J171" s="216">
        <v>9.729716286617866E-3</v>
      </c>
      <c r="K171" s="216">
        <v>4.0064410514076543E-5</v>
      </c>
      <c r="L171" s="159"/>
    </row>
    <row r="172" spans="2:12" ht="15.75" customHeight="1" x14ac:dyDescent="0.2">
      <c r="B172" s="189">
        <v>41109</v>
      </c>
      <c r="C172" s="143">
        <v>276644</v>
      </c>
      <c r="D172" s="143" t="s">
        <v>630</v>
      </c>
      <c r="E172" s="143" t="s">
        <v>8854</v>
      </c>
      <c r="F172" s="248" t="s">
        <v>155</v>
      </c>
      <c r="G172" s="216">
        <v>26.5</v>
      </c>
      <c r="H172" s="216">
        <v>34.000000006053597</v>
      </c>
      <c r="I172" s="216">
        <v>901.00000016042031</v>
      </c>
      <c r="J172" s="216">
        <v>9.0146476835103898E-4</v>
      </c>
      <c r="K172" s="216">
        <v>2.6513669652662821E-5</v>
      </c>
      <c r="L172" s="159"/>
    </row>
    <row r="173" spans="2:12" ht="15.75" customHeight="1" x14ac:dyDescent="0.2">
      <c r="B173" s="189">
        <v>41109</v>
      </c>
      <c r="C173" s="143">
        <v>276645</v>
      </c>
      <c r="D173" s="143" t="s">
        <v>630</v>
      </c>
      <c r="E173" s="143" t="s">
        <v>8854</v>
      </c>
      <c r="F173" s="248" t="s">
        <v>155</v>
      </c>
      <c r="G173" s="216">
        <v>25</v>
      </c>
      <c r="H173" s="216">
        <v>40.999999997438863</v>
      </c>
      <c r="I173" s="216">
        <v>1024.9999999359716</v>
      </c>
      <c r="J173" s="216">
        <v>1.0255287317842176E-3</v>
      </c>
      <c r="K173" s="216">
        <v>2.501289589873851E-5</v>
      </c>
      <c r="L173" s="159"/>
    </row>
    <row r="174" spans="2:12" ht="15.75" customHeight="1" x14ac:dyDescent="0.2">
      <c r="B174" s="189">
        <v>41109</v>
      </c>
      <c r="C174" s="143">
        <v>276677</v>
      </c>
      <c r="D174" s="143" t="s">
        <v>630</v>
      </c>
      <c r="E174" s="143" t="s">
        <v>8854</v>
      </c>
      <c r="F174" s="248" t="s">
        <v>155</v>
      </c>
      <c r="G174" s="216">
        <v>26.5</v>
      </c>
      <c r="H174" s="216">
        <v>55.000000001164153</v>
      </c>
      <c r="I174" s="216">
        <v>1457.5000000308501</v>
      </c>
      <c r="J174" s="216">
        <v>1.4582518309273211E-3</v>
      </c>
      <c r="K174" s="216">
        <v>2.6513669652662821E-5</v>
      </c>
      <c r="L174" s="159"/>
    </row>
    <row r="175" spans="2:12" ht="15.75" customHeight="1" x14ac:dyDescent="0.2">
      <c r="B175" s="189">
        <v>41109</v>
      </c>
      <c r="C175" s="143">
        <v>276678</v>
      </c>
      <c r="D175" s="143" t="s">
        <v>630</v>
      </c>
      <c r="E175" s="143" t="s">
        <v>8854</v>
      </c>
      <c r="F175" s="248" t="s">
        <v>155</v>
      </c>
      <c r="G175" s="216">
        <v>25</v>
      </c>
      <c r="H175" s="216">
        <v>49.999999995343387</v>
      </c>
      <c r="I175" s="216">
        <v>1249.9999998835847</v>
      </c>
      <c r="J175" s="216">
        <v>1.2506447948204501E-3</v>
      </c>
      <c r="K175" s="216">
        <v>2.501289589873851E-5</v>
      </c>
      <c r="L175" s="159"/>
    </row>
    <row r="176" spans="2:12" ht="15.75" customHeight="1" x14ac:dyDescent="0.2">
      <c r="B176" s="189">
        <v>41109</v>
      </c>
      <c r="C176" s="143">
        <v>276679</v>
      </c>
      <c r="D176" s="143" t="s">
        <v>616</v>
      </c>
      <c r="E176" s="143" t="s">
        <v>8854</v>
      </c>
      <c r="F176" s="248" t="s">
        <v>155</v>
      </c>
      <c r="G176" s="216">
        <v>158.08000000000001</v>
      </c>
      <c r="H176" s="216">
        <v>23.000000001629815</v>
      </c>
      <c r="I176" s="216">
        <v>7271.6800005152827</v>
      </c>
      <c r="J176" s="216">
        <v>7.2754309944731031E-3</v>
      </c>
      <c r="K176" s="216">
        <v>1.5816154334690336E-4</v>
      </c>
      <c r="L176" s="159"/>
    </row>
    <row r="177" spans="2:12" ht="15.75" customHeight="1" x14ac:dyDescent="0.2">
      <c r="B177" s="189">
        <v>41109</v>
      </c>
      <c r="C177" s="143">
        <v>276680</v>
      </c>
      <c r="D177" s="143" t="s">
        <v>631</v>
      </c>
      <c r="E177" s="143" t="s">
        <v>8854</v>
      </c>
      <c r="F177" s="248" t="s">
        <v>155</v>
      </c>
      <c r="G177" s="216">
        <v>17.3</v>
      </c>
      <c r="H177" s="216">
        <v>27.999999996973202</v>
      </c>
      <c r="I177" s="216">
        <v>484.39999994763639</v>
      </c>
      <c r="J177" s="216">
        <v>4.8464987088156676E-4</v>
      </c>
      <c r="K177" s="216">
        <v>1.730892396192705E-5</v>
      </c>
      <c r="L177" s="159"/>
    </row>
    <row r="178" spans="2:12" ht="15.75" customHeight="1" x14ac:dyDescent="0.2">
      <c r="B178" s="189">
        <v>41109</v>
      </c>
      <c r="C178" s="143">
        <v>276700</v>
      </c>
      <c r="D178" s="143" t="s">
        <v>612</v>
      </c>
      <c r="E178" s="143" t="s">
        <v>8855</v>
      </c>
      <c r="F178" s="248" t="s">
        <v>155</v>
      </c>
      <c r="G178" s="216">
        <v>4</v>
      </c>
      <c r="H178" s="216">
        <v>178.00000000395812</v>
      </c>
      <c r="I178" s="216">
        <v>712.00000001583248</v>
      </c>
      <c r="J178" s="216">
        <v>2.1130266879005053E-3</v>
      </c>
      <c r="K178" s="216">
        <v>1.1870936448615273E-5</v>
      </c>
      <c r="L178" s="159"/>
    </row>
    <row r="179" spans="2:12" ht="15.75" customHeight="1" x14ac:dyDescent="0.2">
      <c r="B179" s="189">
        <v>41109</v>
      </c>
      <c r="C179" s="143">
        <v>276829</v>
      </c>
      <c r="D179" s="143" t="s">
        <v>632</v>
      </c>
      <c r="E179" s="143" t="s">
        <v>8854</v>
      </c>
      <c r="F179" s="248" t="s">
        <v>147</v>
      </c>
      <c r="G179" s="216">
        <v>181.5</v>
      </c>
      <c r="H179" s="216">
        <v>87.000000000698492</v>
      </c>
      <c r="I179" s="216">
        <v>15790.500000126776</v>
      </c>
      <c r="J179" s="216">
        <v>1.5798645307688059E-2</v>
      </c>
      <c r="K179" s="216">
        <v>1.815936242248416E-4</v>
      </c>
      <c r="L179" s="159"/>
    </row>
    <row r="180" spans="2:12" ht="15.75" customHeight="1" x14ac:dyDescent="0.2">
      <c r="B180" s="189">
        <v>41110</v>
      </c>
      <c r="C180" s="143">
        <v>276720</v>
      </c>
      <c r="D180" s="143" t="s">
        <v>633</v>
      </c>
      <c r="E180" s="143" t="s">
        <v>8855</v>
      </c>
      <c r="F180" s="248" t="s">
        <v>151</v>
      </c>
      <c r="G180" s="216">
        <v>1914.67</v>
      </c>
      <c r="H180" s="216">
        <v>33.999999995576218</v>
      </c>
      <c r="I180" s="216">
        <v>65098.779991529918</v>
      </c>
      <c r="J180" s="216">
        <v>0.19304362702124667</v>
      </c>
      <c r="K180" s="216">
        <v>5.6777537366577589E-3</v>
      </c>
      <c r="L180" s="159"/>
    </row>
    <row r="181" spans="2:12" ht="15.75" customHeight="1" x14ac:dyDescent="0.2">
      <c r="B181" s="189">
        <v>41110</v>
      </c>
      <c r="C181" s="143">
        <v>276720</v>
      </c>
      <c r="D181" s="143" t="s">
        <v>634</v>
      </c>
      <c r="E181" s="143" t="s">
        <v>8855</v>
      </c>
      <c r="F181" s="248" t="s">
        <v>151</v>
      </c>
      <c r="G181" s="216">
        <v>340.86000000000007</v>
      </c>
      <c r="H181" s="216">
        <v>33.999999995576218</v>
      </c>
      <c r="I181" s="216">
        <v>11589.239998492108</v>
      </c>
      <c r="J181" s="216">
        <v>3.4366679744531503E-2</v>
      </c>
      <c r="K181" s="216">
        <v>1.0107846985000883E-3</v>
      </c>
      <c r="L181" s="159"/>
    </row>
    <row r="182" spans="2:12" ht="15.75" customHeight="1" x14ac:dyDescent="0.2">
      <c r="B182" s="189">
        <v>41110</v>
      </c>
      <c r="C182" s="143">
        <v>276721</v>
      </c>
      <c r="D182" s="143" t="s">
        <v>537</v>
      </c>
      <c r="E182" s="143" t="s">
        <v>8855</v>
      </c>
      <c r="F182" s="248" t="s">
        <v>155</v>
      </c>
      <c r="G182" s="216">
        <v>40.510000000000005</v>
      </c>
      <c r="H182" s="216">
        <v>84.000000001396984</v>
      </c>
      <c r="I182" s="216">
        <v>3402.8400000565921</v>
      </c>
      <c r="J182" s="216">
        <v>1.0090766307285226E-2</v>
      </c>
      <c r="K182" s="216">
        <v>1.201281703228263E-4</v>
      </c>
      <c r="L182" s="159"/>
    </row>
    <row r="183" spans="2:12" ht="15.75" customHeight="1" x14ac:dyDescent="0.2">
      <c r="B183" s="189">
        <v>41110</v>
      </c>
      <c r="C183" s="143">
        <v>276722</v>
      </c>
      <c r="D183" s="143" t="s">
        <v>635</v>
      </c>
      <c r="E183" s="143" t="s">
        <v>8855</v>
      </c>
      <c r="F183" s="248" t="s">
        <v>155</v>
      </c>
      <c r="G183" s="216">
        <v>9</v>
      </c>
      <c r="H183" s="216">
        <v>7.0000000018626451</v>
      </c>
      <c r="I183" s="216">
        <v>63.000000016763806</v>
      </c>
      <c r="J183" s="216">
        <v>1.8681991440019406E-4</v>
      </c>
      <c r="K183" s="216">
        <v>2.6688559192926108E-5</v>
      </c>
      <c r="L183" s="159"/>
    </row>
    <row r="184" spans="2:12" ht="15.75" customHeight="1" x14ac:dyDescent="0.2">
      <c r="B184" s="189">
        <v>41110</v>
      </c>
      <c r="C184" s="143">
        <v>276741</v>
      </c>
      <c r="D184" s="143" t="s">
        <v>636</v>
      </c>
      <c r="E184" s="143" t="s">
        <v>8855</v>
      </c>
      <c r="F184" s="248" t="s">
        <v>147</v>
      </c>
      <c r="G184" s="216">
        <v>262.5</v>
      </c>
      <c r="H184" s="216">
        <v>73.000000007450581</v>
      </c>
      <c r="I184" s="216">
        <v>19162.500001955777</v>
      </c>
      <c r="J184" s="216">
        <v>5.6824390620738158E-2</v>
      </c>
      <c r="K184" s="216">
        <v>7.7841630979367811E-4</v>
      </c>
      <c r="L184" s="159"/>
    </row>
    <row r="185" spans="2:12" ht="15.75" customHeight="1" x14ac:dyDescent="0.2">
      <c r="B185" s="189">
        <v>41110</v>
      </c>
      <c r="C185" s="143">
        <v>276742</v>
      </c>
      <c r="D185" s="143" t="s">
        <v>499</v>
      </c>
      <c r="E185" s="143" t="s">
        <v>8855</v>
      </c>
      <c r="F185" s="248" t="s">
        <v>155</v>
      </c>
      <c r="G185" s="216">
        <v>27</v>
      </c>
      <c r="H185" s="216">
        <v>5.0000000058207661</v>
      </c>
      <c r="I185" s="216">
        <v>135.00000015716068</v>
      </c>
      <c r="J185" s="216">
        <v>4.0032838835993517E-4</v>
      </c>
      <c r="K185" s="216">
        <v>8.0065677578778323E-5</v>
      </c>
      <c r="L185" s="159"/>
    </row>
    <row r="186" spans="2:12" ht="15.75" customHeight="1" x14ac:dyDescent="0.2">
      <c r="B186" s="189">
        <v>41110</v>
      </c>
      <c r="C186" s="143">
        <v>276743</v>
      </c>
      <c r="D186" s="143" t="s">
        <v>549</v>
      </c>
      <c r="E186" s="143" t="s">
        <v>8854</v>
      </c>
      <c r="F186" s="248" t="s">
        <v>147</v>
      </c>
      <c r="G186" s="216">
        <v>116</v>
      </c>
      <c r="H186" s="216">
        <v>145.00000000116415</v>
      </c>
      <c r="I186" s="216">
        <v>16820.000000135042</v>
      </c>
      <c r="J186" s="216">
        <v>1.6831977298541138E-2</v>
      </c>
      <c r="K186" s="216">
        <v>1.1608260205797241E-4</v>
      </c>
      <c r="L186" s="159"/>
    </row>
    <row r="187" spans="2:12" ht="15.75" customHeight="1" x14ac:dyDescent="0.2">
      <c r="B187" s="189">
        <v>41110</v>
      </c>
      <c r="C187" s="143">
        <v>276749</v>
      </c>
      <c r="D187" s="143" t="s">
        <v>637</v>
      </c>
      <c r="E187" s="143" t="s">
        <v>8854</v>
      </c>
      <c r="F187" s="248" t="s">
        <v>151</v>
      </c>
      <c r="G187" s="216">
        <v>60.300000000000004</v>
      </c>
      <c r="H187" s="216">
        <v>150.50000000337604</v>
      </c>
      <c r="I187" s="216">
        <v>4428.700000045239</v>
      </c>
      <c r="J187" s="216">
        <v>4.4318536184430506E-3</v>
      </c>
      <c r="K187" s="216">
        <v>6.0342938828411523E-5</v>
      </c>
      <c r="L187" s="159"/>
    </row>
    <row r="188" spans="2:12" ht="15.75" customHeight="1" x14ac:dyDescent="0.2">
      <c r="B188" s="189">
        <v>41110</v>
      </c>
      <c r="C188" s="143">
        <v>276786</v>
      </c>
      <c r="D188" s="143" t="s">
        <v>638</v>
      </c>
      <c r="E188" s="143" t="s">
        <v>8855</v>
      </c>
      <c r="F188" s="248" t="s">
        <v>155</v>
      </c>
      <c r="G188" s="216">
        <v>522.5</v>
      </c>
      <c r="H188" s="216">
        <v>70.000000008149073</v>
      </c>
      <c r="I188" s="216">
        <v>36575.00000425789</v>
      </c>
      <c r="J188" s="216">
        <v>0.10845933917721215</v>
      </c>
      <c r="K188" s="216">
        <v>1.5494191309226545E-3</v>
      </c>
      <c r="L188" s="159"/>
    </row>
    <row r="189" spans="2:12" ht="15.75" customHeight="1" x14ac:dyDescent="0.2">
      <c r="B189" s="189">
        <v>41110</v>
      </c>
      <c r="C189" s="143">
        <v>276830</v>
      </c>
      <c r="D189" s="143" t="s">
        <v>639</v>
      </c>
      <c r="E189" s="143" t="s">
        <v>8854</v>
      </c>
      <c r="F189" s="248" t="s">
        <v>150</v>
      </c>
      <c r="G189" s="216">
        <v>29</v>
      </c>
      <c r="H189" s="216">
        <v>45.99999999278225</v>
      </c>
      <c r="I189" s="216">
        <v>1333.9999997906853</v>
      </c>
      <c r="J189" s="216">
        <v>1.3349499234572189E-3</v>
      </c>
      <c r="K189" s="216">
        <v>2.9020650514493102E-5</v>
      </c>
      <c r="L189" s="159"/>
    </row>
    <row r="190" spans="2:12" ht="15.75" customHeight="1" x14ac:dyDescent="0.2">
      <c r="B190" s="189">
        <v>41110</v>
      </c>
      <c r="C190" s="143">
        <v>276831</v>
      </c>
      <c r="D190" s="143" t="s">
        <v>640</v>
      </c>
      <c r="E190" s="143" t="s">
        <v>8854</v>
      </c>
      <c r="F190" s="248" t="s">
        <v>150</v>
      </c>
      <c r="G190" s="216">
        <v>59.5</v>
      </c>
      <c r="H190" s="216">
        <v>83.316666665486991</v>
      </c>
      <c r="I190" s="216">
        <v>4957.341666596476</v>
      </c>
      <c r="J190" s="216">
        <v>4.9608717236976248E-3</v>
      </c>
      <c r="K190" s="216">
        <v>5.9542369159046194E-5</v>
      </c>
      <c r="L190" s="159"/>
    </row>
    <row r="191" spans="2:12" ht="15.75" customHeight="1" x14ac:dyDescent="0.2">
      <c r="B191" s="189">
        <v>41110</v>
      </c>
      <c r="C191" s="143">
        <v>276841</v>
      </c>
      <c r="D191" s="143" t="s">
        <v>604</v>
      </c>
      <c r="E191" s="143" t="s">
        <v>8855</v>
      </c>
      <c r="F191" s="248" t="s">
        <v>147</v>
      </c>
      <c r="G191" s="216">
        <v>15.18</v>
      </c>
      <c r="H191" s="216">
        <v>486.00000000209548</v>
      </c>
      <c r="I191" s="216">
        <v>7377.4800000318091</v>
      </c>
      <c r="J191" s="216">
        <v>2.1877145741719714E-2</v>
      </c>
      <c r="K191" s="216">
        <v>4.5014703172068702E-5</v>
      </c>
      <c r="L191" s="159"/>
    </row>
    <row r="192" spans="2:12" ht="15.75" customHeight="1" x14ac:dyDescent="0.2">
      <c r="B192" s="189">
        <v>41110</v>
      </c>
      <c r="C192" s="143">
        <v>277298</v>
      </c>
      <c r="D192" s="143" t="s">
        <v>641</v>
      </c>
      <c r="E192" s="143" t="s">
        <v>8854</v>
      </c>
      <c r="F192" s="248" t="s">
        <v>155</v>
      </c>
      <c r="G192" s="216">
        <v>69</v>
      </c>
      <c r="H192" s="216">
        <v>88.000000003958121</v>
      </c>
      <c r="I192" s="216">
        <v>6072.0000002731103</v>
      </c>
      <c r="J192" s="216">
        <v>6.0763237907561366E-3</v>
      </c>
      <c r="K192" s="216">
        <v>6.9049133982759453E-5</v>
      </c>
      <c r="L192" s="159"/>
    </row>
    <row r="193" spans="2:12" ht="15.75" customHeight="1" x14ac:dyDescent="0.2">
      <c r="B193" s="189">
        <v>41110</v>
      </c>
      <c r="C193" s="143">
        <v>277767</v>
      </c>
      <c r="D193" s="143" t="s">
        <v>642</v>
      </c>
      <c r="E193" s="143" t="s">
        <v>8854</v>
      </c>
      <c r="F193" s="248" t="s">
        <v>155</v>
      </c>
      <c r="G193" s="216">
        <v>50.433900000000001</v>
      </c>
      <c r="H193" s="216">
        <v>137.00000000651926</v>
      </c>
      <c r="I193" s="216">
        <v>6909.4443003287915</v>
      </c>
      <c r="J193" s="216">
        <v>6.9143644237654543E-3</v>
      </c>
      <c r="K193" s="216">
        <v>5.0469813309754953E-5</v>
      </c>
      <c r="L193" s="159"/>
    </row>
    <row r="194" spans="2:12" ht="15.75" customHeight="1" x14ac:dyDescent="0.2">
      <c r="B194" s="189">
        <v>41111</v>
      </c>
      <c r="C194" s="143">
        <v>276793</v>
      </c>
      <c r="D194" s="143" t="s">
        <v>643</v>
      </c>
      <c r="E194" s="143" t="s">
        <v>8855</v>
      </c>
      <c r="F194" s="248" t="s">
        <v>149</v>
      </c>
      <c r="G194" s="216">
        <v>227</v>
      </c>
      <c r="H194" s="216">
        <v>10.000000001164153</v>
      </c>
      <c r="I194" s="216">
        <v>2270.0000002642628</v>
      </c>
      <c r="J194" s="216">
        <v>6.7261112684416568E-3</v>
      </c>
      <c r="K194" s="216">
        <v>6.7261112676586347E-4</v>
      </c>
      <c r="L194" s="159"/>
    </row>
    <row r="195" spans="2:12" ht="15.75" customHeight="1" x14ac:dyDescent="0.2">
      <c r="B195" s="189">
        <v>41111</v>
      </c>
      <c r="C195" s="143">
        <v>276795</v>
      </c>
      <c r="D195" s="143" t="s">
        <v>644</v>
      </c>
      <c r="E195" s="143" t="s">
        <v>8854</v>
      </c>
      <c r="F195" s="248" t="s">
        <v>147</v>
      </c>
      <c r="G195" s="216">
        <v>1616.4900000000002</v>
      </c>
      <c r="H195" s="216">
        <v>56.999999997206032</v>
      </c>
      <c r="I195" s="216">
        <v>92139.929995483573</v>
      </c>
      <c r="J195" s="216">
        <v>9.2223454011077788E-2</v>
      </c>
      <c r="K195" s="216">
        <v>1.6179553336069881E-3</v>
      </c>
      <c r="L195" s="159"/>
    </row>
    <row r="196" spans="2:12" ht="15.75" customHeight="1" x14ac:dyDescent="0.2">
      <c r="B196" s="189">
        <v>41111</v>
      </c>
      <c r="C196" s="143">
        <v>276795</v>
      </c>
      <c r="D196" s="143" t="s">
        <v>645</v>
      </c>
      <c r="E196" s="143" t="s">
        <v>8854</v>
      </c>
      <c r="F196" s="248" t="s">
        <v>147</v>
      </c>
      <c r="G196" s="216">
        <v>1</v>
      </c>
      <c r="H196" s="216">
        <v>56.999999997206032</v>
      </c>
      <c r="I196" s="216">
        <v>56.999999997206032</v>
      </c>
      <c r="J196" s="216">
        <v>5.7051669983159683E-5</v>
      </c>
      <c r="K196" s="216">
        <v>1.0009064909816875E-6</v>
      </c>
      <c r="L196" s="159"/>
    </row>
    <row r="197" spans="2:12" ht="15.75" customHeight="1" x14ac:dyDescent="0.2">
      <c r="B197" s="189">
        <v>41111</v>
      </c>
      <c r="C197" s="143">
        <v>276842</v>
      </c>
      <c r="D197" s="143" t="s">
        <v>646</v>
      </c>
      <c r="E197" s="143" t="s">
        <v>8854</v>
      </c>
      <c r="F197" s="248" t="s">
        <v>155</v>
      </c>
      <c r="G197" s="216">
        <v>21.330000000000002</v>
      </c>
      <c r="H197" s="216">
        <v>330.99999999976717</v>
      </c>
      <c r="I197" s="216">
        <v>7060.2299999950346</v>
      </c>
      <c r="J197" s="216">
        <v>7.0666300348186687E-3</v>
      </c>
      <c r="K197" s="216">
        <v>2.1349335452639396E-5</v>
      </c>
      <c r="L197" s="159"/>
    </row>
    <row r="198" spans="2:12" ht="15.75" customHeight="1" x14ac:dyDescent="0.2">
      <c r="B198" s="189">
        <v>41111</v>
      </c>
      <c r="C198" s="143">
        <v>276845</v>
      </c>
      <c r="D198" s="143" t="s">
        <v>647</v>
      </c>
      <c r="E198" s="143" t="s">
        <v>8855</v>
      </c>
      <c r="F198" s="248" t="s">
        <v>155</v>
      </c>
      <c r="G198" s="216">
        <v>1.98</v>
      </c>
      <c r="H198" s="216">
        <v>18.999999999068677</v>
      </c>
      <c r="I198" s="216">
        <v>37.619999998155983</v>
      </c>
      <c r="J198" s="216">
        <v>1.1146973827176862E-4</v>
      </c>
      <c r="K198" s="216">
        <v>5.8668283303806595E-6</v>
      </c>
      <c r="L198" s="159"/>
    </row>
    <row r="199" spans="2:12" ht="15.75" customHeight="1" x14ac:dyDescent="0.2">
      <c r="B199" s="189">
        <v>41111</v>
      </c>
      <c r="C199" s="143">
        <v>276860</v>
      </c>
      <c r="D199" s="143" t="s">
        <v>648</v>
      </c>
      <c r="E199" s="143" t="s">
        <v>8854</v>
      </c>
      <c r="F199" s="248" t="s">
        <v>149</v>
      </c>
      <c r="G199" s="216">
        <v>14.85</v>
      </c>
      <c r="H199" s="216">
        <v>92.000000006519258</v>
      </c>
      <c r="I199" s="216">
        <v>1366.200000096811</v>
      </c>
      <c r="J199" s="216">
        <v>1.36743844807608E-3</v>
      </c>
      <c r="K199" s="216">
        <v>1.4863461391078059E-5</v>
      </c>
      <c r="L199" s="159"/>
    </row>
    <row r="200" spans="2:12" ht="15.75" customHeight="1" x14ac:dyDescent="0.2">
      <c r="B200" s="189">
        <v>41112</v>
      </c>
      <c r="C200" s="143">
        <v>276796</v>
      </c>
      <c r="D200" s="143" t="s">
        <v>649</v>
      </c>
      <c r="E200" s="143" t="s">
        <v>8855</v>
      </c>
      <c r="F200" s="248" t="s">
        <v>149</v>
      </c>
      <c r="G200" s="216">
        <v>343.33</v>
      </c>
      <c r="H200" s="216">
        <v>59.99999999650754</v>
      </c>
      <c r="I200" s="216">
        <v>20599.799998800932</v>
      </c>
      <c r="J200" s="216">
        <v>6.0987737375018877E-2</v>
      </c>
      <c r="K200" s="216">
        <v>1.016462289642814E-3</v>
      </c>
      <c r="L200" s="159"/>
    </row>
    <row r="201" spans="2:12" ht="15.75" customHeight="1" x14ac:dyDescent="0.2">
      <c r="B201" s="189">
        <v>41112</v>
      </c>
      <c r="C201" s="143">
        <v>276798</v>
      </c>
      <c r="D201" s="143" t="s">
        <v>650</v>
      </c>
      <c r="E201" s="143" t="s">
        <v>8854</v>
      </c>
      <c r="F201" s="248" t="s">
        <v>155</v>
      </c>
      <c r="G201" s="216">
        <v>35.07</v>
      </c>
      <c r="H201" s="216">
        <v>74.000000000232831</v>
      </c>
      <c r="I201" s="216">
        <v>2595.1800000081653</v>
      </c>
      <c r="J201" s="216">
        <v>2.598064995301548E-3</v>
      </c>
      <c r="K201" s="216">
        <v>3.5108986422883422E-5</v>
      </c>
      <c r="L201" s="159"/>
    </row>
    <row r="202" spans="2:12" ht="15.75" customHeight="1" x14ac:dyDescent="0.2">
      <c r="B202" s="189">
        <v>41112</v>
      </c>
      <c r="C202" s="143">
        <v>276799</v>
      </c>
      <c r="D202" s="143" t="s">
        <v>651</v>
      </c>
      <c r="E202" s="143" t="s">
        <v>8855</v>
      </c>
      <c r="F202" s="248" t="s">
        <v>155</v>
      </c>
      <c r="G202" s="216">
        <v>460</v>
      </c>
      <c r="H202" s="216">
        <v>88.000000003958121</v>
      </c>
      <c r="I202" s="216">
        <v>40480.000001820736</v>
      </c>
      <c r="J202" s="216">
        <v>0.11984502806801565</v>
      </c>
      <c r="K202" s="216">
        <v>1.3618753188934681E-3</v>
      </c>
      <c r="L202" s="159"/>
    </row>
    <row r="203" spans="2:12" ht="15.75" customHeight="1" x14ac:dyDescent="0.2">
      <c r="B203" s="189">
        <v>41112</v>
      </c>
      <c r="C203" s="143">
        <v>276800</v>
      </c>
      <c r="D203" s="143" t="s">
        <v>652</v>
      </c>
      <c r="E203" s="143" t="s">
        <v>8855</v>
      </c>
      <c r="F203" s="248" t="s">
        <v>149</v>
      </c>
      <c r="G203" s="216">
        <v>6.93</v>
      </c>
      <c r="H203" s="216">
        <v>168.00000000279397</v>
      </c>
      <c r="I203" s="216">
        <v>1164.2400000193622</v>
      </c>
      <c r="J203" s="216">
        <v>3.4468472202063049E-3</v>
      </c>
      <c r="K203" s="216">
        <v>2.0516947738982028E-5</v>
      </c>
      <c r="L203" s="159"/>
    </row>
    <row r="204" spans="2:12" ht="15.75" customHeight="1" x14ac:dyDescent="0.2">
      <c r="B204" s="189">
        <v>41112</v>
      </c>
      <c r="C204" s="143">
        <v>276805</v>
      </c>
      <c r="D204" s="143" t="s">
        <v>653</v>
      </c>
      <c r="E204" s="143" t="s">
        <v>8854</v>
      </c>
      <c r="F204" s="248" t="s">
        <v>147</v>
      </c>
      <c r="G204" s="216">
        <v>1925.5100000000002</v>
      </c>
      <c r="H204" s="216">
        <v>41.488372087424494</v>
      </c>
      <c r="I204" s="216">
        <v>80098.879989322639</v>
      </c>
      <c r="J204" s="216">
        <v>8.0187923867502064E-2</v>
      </c>
      <c r="K204" s="216">
        <v>1.9276505402659331E-3</v>
      </c>
      <c r="L204" s="159"/>
    </row>
    <row r="205" spans="2:12" ht="15.75" customHeight="1" x14ac:dyDescent="0.2">
      <c r="B205" s="189">
        <v>41112</v>
      </c>
      <c r="C205" s="143">
        <v>276810</v>
      </c>
      <c r="D205" s="143" t="s">
        <v>654</v>
      </c>
      <c r="E205" s="143" t="s">
        <v>8854</v>
      </c>
      <c r="F205" s="248" t="s">
        <v>147</v>
      </c>
      <c r="G205" s="216">
        <v>162.33000000000001</v>
      </c>
      <c r="H205" s="216">
        <v>10.999999993946403</v>
      </c>
      <c r="I205" s="216">
        <v>1785.6299990173197</v>
      </c>
      <c r="J205" s="216">
        <v>1.7876150382604055E-3</v>
      </c>
      <c r="K205" s="216">
        <v>1.6251045811310712E-4</v>
      </c>
      <c r="L205" s="159"/>
    </row>
    <row r="206" spans="2:12" ht="15.75" customHeight="1" x14ac:dyDescent="0.2">
      <c r="B206" s="189">
        <v>41112</v>
      </c>
      <c r="C206" s="143">
        <v>276832</v>
      </c>
      <c r="D206" s="143" t="s">
        <v>603</v>
      </c>
      <c r="E206" s="143" t="s">
        <v>8855</v>
      </c>
      <c r="F206" s="248" t="s">
        <v>155</v>
      </c>
      <c r="G206" s="216">
        <v>45</v>
      </c>
      <c r="H206" s="216">
        <v>84.999999994179234</v>
      </c>
      <c r="I206" s="216">
        <v>3824.9999997380655</v>
      </c>
      <c r="J206" s="216">
        <v>1.1324289335675638E-2</v>
      </c>
      <c r="K206" s="216">
        <v>1.3322693337001318E-4</v>
      </c>
      <c r="L206" s="159"/>
    </row>
    <row r="207" spans="2:12" ht="15.75" customHeight="1" x14ac:dyDescent="0.2">
      <c r="B207" s="189">
        <v>41112</v>
      </c>
      <c r="C207" s="143">
        <v>276833</v>
      </c>
      <c r="D207" s="143" t="s">
        <v>655</v>
      </c>
      <c r="E207" s="143" t="s">
        <v>8855</v>
      </c>
      <c r="F207" s="248" t="s">
        <v>147</v>
      </c>
      <c r="G207" s="216">
        <v>12.33</v>
      </c>
      <c r="H207" s="216">
        <v>53.750000002328306</v>
      </c>
      <c r="I207" s="216">
        <v>662.73750002870804</v>
      </c>
      <c r="J207" s="216">
        <v>1.9620996612918621E-3</v>
      </c>
      <c r="K207" s="216">
        <v>3.650417974338361E-5</v>
      </c>
      <c r="L207" s="159"/>
    </row>
    <row r="208" spans="2:12" ht="15.75" customHeight="1" x14ac:dyDescent="0.2">
      <c r="B208" s="189">
        <v>41112</v>
      </c>
      <c r="C208" s="143">
        <v>276834</v>
      </c>
      <c r="D208" s="143" t="s">
        <v>656</v>
      </c>
      <c r="E208" s="143" t="s">
        <v>8855</v>
      </c>
      <c r="F208" s="248" t="s">
        <v>147</v>
      </c>
      <c r="G208" s="216">
        <v>133.5</v>
      </c>
      <c r="H208" s="216">
        <v>79.999999998835847</v>
      </c>
      <c r="I208" s="216">
        <v>10679.999999844586</v>
      </c>
      <c r="J208" s="216">
        <v>3.1619192186023007E-2</v>
      </c>
      <c r="K208" s="216">
        <v>3.9523990233103913E-4</v>
      </c>
      <c r="L208" s="159"/>
    </row>
    <row r="209" spans="2:12" ht="15.75" customHeight="1" x14ac:dyDescent="0.2">
      <c r="B209" s="189">
        <v>41112</v>
      </c>
      <c r="C209" s="143">
        <v>276843</v>
      </c>
      <c r="D209" s="143" t="s">
        <v>597</v>
      </c>
      <c r="E209" s="143" t="s">
        <v>8855</v>
      </c>
      <c r="F209" s="248" t="s">
        <v>150</v>
      </c>
      <c r="G209" s="216">
        <v>19</v>
      </c>
      <c r="H209" s="216">
        <v>73.000000007450581</v>
      </c>
      <c r="I209" s="216">
        <v>1387.000000141561</v>
      </c>
      <c r="J209" s="216">
        <v>4.1063501467348447E-3</v>
      </c>
      <c r="K209" s="216">
        <v>5.6251371867338897E-5</v>
      </c>
      <c r="L209" s="159"/>
    </row>
    <row r="210" spans="2:12" ht="15.75" customHeight="1" x14ac:dyDescent="0.2">
      <c r="B210" s="189">
        <v>41112</v>
      </c>
      <c r="C210" s="143">
        <v>276844</v>
      </c>
      <c r="D210" s="143" t="s">
        <v>652</v>
      </c>
      <c r="E210" s="143" t="s">
        <v>8855</v>
      </c>
      <c r="F210" s="248" t="s">
        <v>149</v>
      </c>
      <c r="G210" s="216">
        <v>21</v>
      </c>
      <c r="H210" s="216">
        <v>264.00000000139698</v>
      </c>
      <c r="I210" s="216">
        <v>5544.0000000293367</v>
      </c>
      <c r="J210" s="216">
        <v>1.6413558191272479E-2</v>
      </c>
      <c r="K210" s="216">
        <v>6.2172568906006153E-5</v>
      </c>
      <c r="L210" s="159"/>
    </row>
    <row r="211" spans="2:12" ht="15.75" customHeight="1" x14ac:dyDescent="0.2">
      <c r="B211" s="189">
        <v>41112</v>
      </c>
      <c r="C211" s="143">
        <v>276846</v>
      </c>
      <c r="D211" s="143" t="s">
        <v>657</v>
      </c>
      <c r="E211" s="143" t="s">
        <v>8855</v>
      </c>
      <c r="F211" s="248" t="s">
        <v>147</v>
      </c>
      <c r="G211" s="216">
        <v>0.67</v>
      </c>
      <c r="H211" s="216">
        <v>113.00000000162981</v>
      </c>
      <c r="I211" s="216">
        <v>75.710000001091984</v>
      </c>
      <c r="J211" s="216">
        <v>2.2414691390198178E-4</v>
      </c>
      <c r="K211" s="216">
        <v>1.9836010079535299E-6</v>
      </c>
      <c r="L211" s="159"/>
    </row>
    <row r="212" spans="2:12" ht="15.75" customHeight="1" x14ac:dyDescent="0.2">
      <c r="B212" s="189">
        <v>41112</v>
      </c>
      <c r="C212" s="143">
        <v>276967</v>
      </c>
      <c r="D212" s="143" t="s">
        <v>658</v>
      </c>
      <c r="E212" s="143" t="s">
        <v>8854</v>
      </c>
      <c r="F212" s="248" t="s">
        <v>155</v>
      </c>
      <c r="G212" s="216">
        <v>133.5</v>
      </c>
      <c r="H212" s="216">
        <v>110.99999999511056</v>
      </c>
      <c r="I212" s="216">
        <v>14818.499999347259</v>
      </c>
      <c r="J212" s="216">
        <v>1.4834973347150868E-2</v>
      </c>
      <c r="K212" s="216">
        <v>1.336484085387778E-4</v>
      </c>
      <c r="L212" s="159"/>
    </row>
    <row r="213" spans="2:12" ht="15.75" customHeight="1" x14ac:dyDescent="0.2">
      <c r="B213" s="189">
        <v>41112</v>
      </c>
      <c r="C213" s="143">
        <v>276968</v>
      </c>
      <c r="D213" s="143" t="s">
        <v>653</v>
      </c>
      <c r="E213" s="143" t="s">
        <v>8854</v>
      </c>
      <c r="F213" s="248" t="s">
        <v>150</v>
      </c>
      <c r="G213" s="216">
        <v>45.21</v>
      </c>
      <c r="H213" s="216">
        <v>62.999999995809048</v>
      </c>
      <c r="I213" s="216">
        <v>2848.2299998105273</v>
      </c>
      <c r="J213" s="216">
        <v>2.8513963043226994E-3</v>
      </c>
      <c r="K213" s="216">
        <v>4.5260258801783854E-5</v>
      </c>
      <c r="L213" s="159"/>
    </row>
    <row r="214" spans="2:12" ht="15.75" customHeight="1" x14ac:dyDescent="0.2">
      <c r="B214" s="189">
        <v>41113</v>
      </c>
      <c r="C214" s="143">
        <v>276861</v>
      </c>
      <c r="D214" s="143" t="s">
        <v>588</v>
      </c>
      <c r="E214" s="143" t="s">
        <v>8855</v>
      </c>
      <c r="F214" s="248" t="s">
        <v>147</v>
      </c>
      <c r="G214" s="216">
        <v>147</v>
      </c>
      <c r="H214" s="216">
        <v>235.00000000116415</v>
      </c>
      <c r="I214" s="216">
        <v>34545.000000171131</v>
      </c>
      <c r="J214" s="216">
        <v>0.10219913485946112</v>
      </c>
      <c r="K214" s="216">
        <v>4.3488993557002059E-4</v>
      </c>
      <c r="L214" s="159"/>
    </row>
    <row r="215" spans="2:12" ht="15.75" customHeight="1" x14ac:dyDescent="0.2">
      <c r="B215" s="189">
        <v>41113</v>
      </c>
      <c r="C215" s="143">
        <v>276869</v>
      </c>
      <c r="D215" s="143" t="s">
        <v>659</v>
      </c>
      <c r="E215" s="143" t="s">
        <v>8854</v>
      </c>
      <c r="F215" s="248" t="s">
        <v>151</v>
      </c>
      <c r="G215" s="216">
        <v>207.5</v>
      </c>
      <c r="H215" s="216">
        <v>223.99999999674037</v>
      </c>
      <c r="I215" s="216">
        <v>46479.999999323627</v>
      </c>
      <c r="J215" s="216">
        <v>4.6539860964692245E-2</v>
      </c>
      <c r="K215" s="216">
        <v>2.0776723645254234E-4</v>
      </c>
      <c r="L215" s="159"/>
    </row>
    <row r="216" spans="2:12" ht="15.75" customHeight="1" x14ac:dyDescent="0.2">
      <c r="B216" s="189">
        <v>41113</v>
      </c>
      <c r="C216" s="143">
        <v>276870</v>
      </c>
      <c r="D216" s="143" t="s">
        <v>660</v>
      </c>
      <c r="E216" s="143" t="s">
        <v>8854</v>
      </c>
      <c r="F216" s="248" t="s">
        <v>155</v>
      </c>
      <c r="G216" s="216">
        <v>116.5</v>
      </c>
      <c r="H216" s="216">
        <v>65.000000002328306</v>
      </c>
      <c r="I216" s="216">
        <v>7572.5000002712477</v>
      </c>
      <c r="J216" s="216">
        <v>7.5822525209312446E-3</v>
      </c>
      <c r="K216" s="216">
        <v>1.1665003877937919E-4</v>
      </c>
      <c r="L216" s="159"/>
    </row>
    <row r="217" spans="2:12" ht="15.75" customHeight="1" x14ac:dyDescent="0.2">
      <c r="B217" s="189">
        <v>41113</v>
      </c>
      <c r="C217" s="143">
        <v>276901</v>
      </c>
      <c r="D217" s="143" t="s">
        <v>661</v>
      </c>
      <c r="E217" s="143" t="s">
        <v>8854</v>
      </c>
      <c r="F217" s="248" t="s">
        <v>147</v>
      </c>
      <c r="G217" s="216">
        <v>10.5</v>
      </c>
      <c r="H217" s="216">
        <v>56.000000004423782</v>
      </c>
      <c r="I217" s="216">
        <v>588.00000004644971</v>
      </c>
      <c r="J217" s="216">
        <v>5.8875727731925607E-4</v>
      </c>
      <c r="K217" s="216">
        <v>1.0513522808441901E-5</v>
      </c>
      <c r="L217" s="159"/>
    </row>
    <row r="218" spans="2:12" ht="15.75" customHeight="1" x14ac:dyDescent="0.2">
      <c r="B218" s="189">
        <v>41113</v>
      </c>
      <c r="C218" s="143">
        <v>276966</v>
      </c>
      <c r="D218" s="143" t="s">
        <v>662</v>
      </c>
      <c r="E218" s="143" t="s">
        <v>8854</v>
      </c>
      <c r="F218" s="248" t="s">
        <v>147</v>
      </c>
      <c r="G218" s="216">
        <v>144.98220000000001</v>
      </c>
      <c r="H218" s="216">
        <v>45</v>
      </c>
      <c r="I218" s="216">
        <v>6524.1990000000005</v>
      </c>
      <c r="J218" s="216">
        <v>6.5326014279346529E-3</v>
      </c>
      <c r="K218" s="216">
        <v>1.4516892062077006E-4</v>
      </c>
      <c r="L218" s="159"/>
    </row>
    <row r="219" spans="2:12" ht="15.75" customHeight="1" x14ac:dyDescent="0.2">
      <c r="B219" s="189">
        <v>41113</v>
      </c>
      <c r="C219" s="143">
        <v>276969</v>
      </c>
      <c r="D219" s="143" t="s">
        <v>543</v>
      </c>
      <c r="E219" s="143" t="s">
        <v>8855</v>
      </c>
      <c r="F219" s="248" t="s">
        <v>147</v>
      </c>
      <c r="G219" s="216">
        <v>8.5</v>
      </c>
      <c r="H219" s="216">
        <v>123.00000000279397</v>
      </c>
      <c r="I219" s="216">
        <v>1045.5000000237487</v>
      </c>
      <c r="J219" s="216">
        <v>3.0930437255019361E-3</v>
      </c>
      <c r="K219" s="216">
        <v>2.5146696954729084E-5</v>
      </c>
      <c r="L219" s="159"/>
    </row>
    <row r="220" spans="2:12" ht="15.75" customHeight="1" x14ac:dyDescent="0.2">
      <c r="B220" s="189">
        <v>41113</v>
      </c>
      <c r="C220" s="143">
        <v>277856</v>
      </c>
      <c r="D220" s="143" t="s">
        <v>663</v>
      </c>
      <c r="E220" s="143" t="s">
        <v>8854</v>
      </c>
      <c r="F220" s="248" t="s">
        <v>155</v>
      </c>
      <c r="G220" s="216">
        <v>28</v>
      </c>
      <c r="H220" s="216">
        <v>397.0000000053551</v>
      </c>
      <c r="I220" s="216">
        <v>11116.000000149943</v>
      </c>
      <c r="J220" s="216">
        <v>1.1130316146687295E-2</v>
      </c>
      <c r="K220" s="216">
        <v>2.8036060822511738E-5</v>
      </c>
      <c r="L220" s="159"/>
    </row>
    <row r="221" spans="2:12" ht="15.75" customHeight="1" x14ac:dyDescent="0.2">
      <c r="B221" s="189">
        <v>41114</v>
      </c>
      <c r="C221" s="143">
        <v>276902</v>
      </c>
      <c r="D221" s="143" t="s">
        <v>664</v>
      </c>
      <c r="E221" s="143" t="s">
        <v>8854</v>
      </c>
      <c r="F221" s="248" t="s">
        <v>150</v>
      </c>
      <c r="G221" s="216">
        <v>66</v>
      </c>
      <c r="H221" s="216">
        <v>50.999999998603016</v>
      </c>
      <c r="I221" s="216">
        <v>3365.9999999077991</v>
      </c>
      <c r="J221" s="216">
        <v>3.3712633173367248E-3</v>
      </c>
      <c r="K221" s="216">
        <v>6.610320230253078E-5</v>
      </c>
      <c r="L221" s="159"/>
    </row>
    <row r="222" spans="2:12" ht="15.75" customHeight="1" x14ac:dyDescent="0.2">
      <c r="B222" s="189">
        <v>41114</v>
      </c>
      <c r="C222" s="143">
        <v>276903</v>
      </c>
      <c r="D222" s="143" t="s">
        <v>665</v>
      </c>
      <c r="E222" s="143" t="s">
        <v>8855</v>
      </c>
      <c r="F222" s="248" t="s">
        <v>155</v>
      </c>
      <c r="G222" s="216">
        <v>21</v>
      </c>
      <c r="H222" s="216">
        <v>2.000000006519258</v>
      </c>
      <c r="I222" s="216">
        <v>42.000000136904418</v>
      </c>
      <c r="J222" s="216">
        <v>1.2412828367528483E-4</v>
      </c>
      <c r="K222" s="216">
        <v>6.2064141635336347E-5</v>
      </c>
      <c r="L222" s="159"/>
    </row>
    <row r="223" spans="2:12" ht="15.75" customHeight="1" x14ac:dyDescent="0.2">
      <c r="B223" s="189">
        <v>41114</v>
      </c>
      <c r="C223" s="143">
        <v>276905</v>
      </c>
      <c r="D223" s="143" t="s">
        <v>666</v>
      </c>
      <c r="E223" s="143" t="s">
        <v>8855</v>
      </c>
      <c r="F223" s="248" t="s">
        <v>147</v>
      </c>
      <c r="G223" s="216">
        <v>121.99</v>
      </c>
      <c r="H223" s="216">
        <v>16.596153843028542</v>
      </c>
      <c r="I223" s="216">
        <v>1882.9499996000436</v>
      </c>
      <c r="J223" s="216">
        <v>5.5649369270206481E-3</v>
      </c>
      <c r="K223" s="216">
        <v>3.6053355419498478E-4</v>
      </c>
      <c r="L223" s="159"/>
    </row>
    <row r="224" spans="2:12" ht="15.75" customHeight="1" x14ac:dyDescent="0.2">
      <c r="B224" s="189">
        <v>41114</v>
      </c>
      <c r="C224" s="143">
        <v>276907</v>
      </c>
      <c r="D224" s="143" t="s">
        <v>667</v>
      </c>
      <c r="E224" s="143" t="s">
        <v>8854</v>
      </c>
      <c r="F224" s="248" t="s">
        <v>151</v>
      </c>
      <c r="G224" s="216">
        <v>278</v>
      </c>
      <c r="H224" s="216">
        <v>74.000000000232831</v>
      </c>
      <c r="I224" s="216">
        <v>20572.000000064727</v>
      </c>
      <c r="J224" s="216">
        <v>2.0604167845029421E-2</v>
      </c>
      <c r="K224" s="216">
        <v>2.7843470060762962E-4</v>
      </c>
      <c r="L224" s="159"/>
    </row>
    <row r="225" spans="2:12" ht="15.75" customHeight="1" x14ac:dyDescent="0.2">
      <c r="B225" s="189">
        <v>41114</v>
      </c>
      <c r="C225" s="143">
        <v>276907</v>
      </c>
      <c r="D225" s="143" t="s">
        <v>668</v>
      </c>
      <c r="E225" s="143" t="s">
        <v>8854</v>
      </c>
      <c r="F225" s="248" t="s">
        <v>151</v>
      </c>
      <c r="G225" s="216">
        <v>0.5</v>
      </c>
      <c r="H225" s="216">
        <v>74.000000000232831</v>
      </c>
      <c r="I225" s="216">
        <v>37.000000000116415</v>
      </c>
      <c r="J225" s="216">
        <v>3.7057855836383852E-5</v>
      </c>
      <c r="K225" s="216">
        <v>5.0078183562523314E-7</v>
      </c>
      <c r="L225" s="159"/>
    </row>
    <row r="226" spans="2:12" ht="15.75" customHeight="1" x14ac:dyDescent="0.2">
      <c r="B226" s="189">
        <v>41114</v>
      </c>
      <c r="C226" s="143">
        <v>276907</v>
      </c>
      <c r="D226" s="143" t="s">
        <v>669</v>
      </c>
      <c r="E226" s="143" t="s">
        <v>8854</v>
      </c>
      <c r="F226" s="248" t="s">
        <v>151</v>
      </c>
      <c r="G226" s="216">
        <v>2.4200000000000004</v>
      </c>
      <c r="H226" s="216">
        <v>74.000000000232831</v>
      </c>
      <c r="I226" s="216">
        <v>179.08000000056347</v>
      </c>
      <c r="J226" s="216">
        <v>1.7936002224809786E-4</v>
      </c>
      <c r="K226" s="216">
        <v>2.423784084426129E-6</v>
      </c>
      <c r="L226" s="159"/>
    </row>
    <row r="227" spans="2:12" ht="15.75" customHeight="1" x14ac:dyDescent="0.2">
      <c r="B227" s="189">
        <v>41114</v>
      </c>
      <c r="C227" s="143">
        <v>276907</v>
      </c>
      <c r="D227" s="143" t="s">
        <v>670</v>
      </c>
      <c r="E227" s="143" t="s">
        <v>8854</v>
      </c>
      <c r="F227" s="248" t="s">
        <v>151</v>
      </c>
      <c r="G227" s="216">
        <v>2</v>
      </c>
      <c r="H227" s="216">
        <v>74.000000000232831</v>
      </c>
      <c r="I227" s="216">
        <v>148.00000000046566</v>
      </c>
      <c r="J227" s="216">
        <v>1.4823142334553541E-4</v>
      </c>
      <c r="K227" s="216">
        <v>2.0031273425009325E-6</v>
      </c>
      <c r="L227" s="159"/>
    </row>
    <row r="228" spans="2:12" ht="15.75" customHeight="1" x14ac:dyDescent="0.2">
      <c r="B228" s="189">
        <v>41114</v>
      </c>
      <c r="C228" s="143">
        <v>276965</v>
      </c>
      <c r="D228" s="143" t="s">
        <v>671</v>
      </c>
      <c r="E228" s="143" t="s">
        <v>8854</v>
      </c>
      <c r="F228" s="248" t="s">
        <v>150</v>
      </c>
      <c r="G228" s="216">
        <v>98.5578</v>
      </c>
      <c r="H228" s="216">
        <v>74.999999993015081</v>
      </c>
      <c r="I228" s="216">
        <v>7391.8349993115817</v>
      </c>
      <c r="J228" s="216">
        <v>7.4033933991881958E-3</v>
      </c>
      <c r="K228" s="216">
        <v>9.871191199836921E-5</v>
      </c>
      <c r="L228" s="159"/>
    </row>
    <row r="229" spans="2:12" ht="15.75" customHeight="1" x14ac:dyDescent="0.2">
      <c r="B229" s="189">
        <v>41114</v>
      </c>
      <c r="C229" s="143">
        <v>277063</v>
      </c>
      <c r="D229" s="143" t="s">
        <v>616</v>
      </c>
      <c r="E229" s="143" t="s">
        <v>8854</v>
      </c>
      <c r="F229" s="248" t="s">
        <v>150</v>
      </c>
      <c r="G229" s="216">
        <v>144.67000000000002</v>
      </c>
      <c r="H229" s="216">
        <v>72.999999996973202</v>
      </c>
      <c r="I229" s="216">
        <v>10560.909999562115</v>
      </c>
      <c r="J229" s="216">
        <v>1.0577423790907193E-2</v>
      </c>
      <c r="K229" s="216">
        <v>1.4489621631980499E-4</v>
      </c>
      <c r="L229" s="159"/>
    </row>
    <row r="230" spans="2:12" ht="15.75" customHeight="1" x14ac:dyDescent="0.2">
      <c r="B230" s="189">
        <v>41115</v>
      </c>
      <c r="C230" s="143">
        <v>277002</v>
      </c>
      <c r="D230" s="143" t="s">
        <v>672</v>
      </c>
      <c r="E230" s="143" t="s">
        <v>8855</v>
      </c>
      <c r="F230" s="248" t="s">
        <v>155</v>
      </c>
      <c r="G230" s="216">
        <v>42.5</v>
      </c>
      <c r="H230" s="216">
        <v>27.000000004190952</v>
      </c>
      <c r="I230" s="216">
        <v>1147.5000001781154</v>
      </c>
      <c r="J230" s="216">
        <v>3.3880175611745037E-3</v>
      </c>
      <c r="K230" s="216">
        <v>1.2548213187587462E-4</v>
      </c>
      <c r="L230" s="159"/>
    </row>
    <row r="231" spans="2:12" ht="15.75" customHeight="1" x14ac:dyDescent="0.2">
      <c r="B231" s="189">
        <v>41115</v>
      </c>
      <c r="C231" s="143">
        <v>277039</v>
      </c>
      <c r="D231" s="143" t="s">
        <v>673</v>
      </c>
      <c r="E231" s="143" t="s">
        <v>8855</v>
      </c>
      <c r="F231" s="248" t="s">
        <v>155</v>
      </c>
      <c r="G231" s="216">
        <v>395.75</v>
      </c>
      <c r="H231" s="216">
        <v>129.03571428535673</v>
      </c>
      <c r="I231" s="216">
        <v>65330.749999781256</v>
      </c>
      <c r="J231" s="216">
        <v>0.19289039498876109</v>
      </c>
      <c r="K231" s="216">
        <v>1.1684600868206441E-3</v>
      </c>
      <c r="L231" s="159"/>
    </row>
    <row r="232" spans="2:12" ht="15.75" customHeight="1" x14ac:dyDescent="0.2">
      <c r="B232" s="189">
        <v>41115</v>
      </c>
      <c r="C232" s="143">
        <v>277047</v>
      </c>
      <c r="D232" s="143" t="s">
        <v>674</v>
      </c>
      <c r="E232" s="143" t="s">
        <v>8854</v>
      </c>
      <c r="F232" s="248" t="s">
        <v>155</v>
      </c>
      <c r="G232" s="216">
        <v>699.66</v>
      </c>
      <c r="H232" s="216">
        <v>47.000000006519258</v>
      </c>
      <c r="I232" s="216">
        <v>32884.020004561266</v>
      </c>
      <c r="J232" s="216">
        <v>3.2944129203823974E-2</v>
      </c>
      <c r="K232" s="216">
        <v>7.0093891913307175E-4</v>
      </c>
      <c r="L232" s="159"/>
    </row>
    <row r="233" spans="2:12" ht="15.75" customHeight="1" x14ac:dyDescent="0.2">
      <c r="B233" s="189">
        <v>41115</v>
      </c>
      <c r="C233" s="143">
        <v>277062</v>
      </c>
      <c r="D233" s="143" t="s">
        <v>581</v>
      </c>
      <c r="E233" s="143" t="s">
        <v>8855</v>
      </c>
      <c r="F233" s="248" t="s">
        <v>155</v>
      </c>
      <c r="G233" s="216">
        <v>15</v>
      </c>
      <c r="H233" s="216">
        <v>114.99999999767169</v>
      </c>
      <c r="I233" s="216">
        <v>1724.9999999650754</v>
      </c>
      <c r="J233" s="216">
        <v>5.093098293682383E-3</v>
      </c>
      <c r="K233" s="216">
        <v>4.4287811250308681E-5</v>
      </c>
      <c r="L233" s="159"/>
    </row>
    <row r="234" spans="2:12" ht="15.75" customHeight="1" x14ac:dyDescent="0.2">
      <c r="B234" s="189">
        <v>41115</v>
      </c>
      <c r="C234" s="143">
        <v>277067</v>
      </c>
      <c r="D234" s="143" t="s">
        <v>675</v>
      </c>
      <c r="E234" s="143" t="s">
        <v>8855</v>
      </c>
      <c r="F234" s="248" t="s">
        <v>155</v>
      </c>
      <c r="G234" s="216">
        <v>19.5</v>
      </c>
      <c r="H234" s="216">
        <v>62.999999995809048</v>
      </c>
      <c r="I234" s="216">
        <v>1228.4999999182764</v>
      </c>
      <c r="J234" s="216">
        <v>3.6271717411589907E-3</v>
      </c>
      <c r="K234" s="216">
        <v>5.757415462540129E-5</v>
      </c>
      <c r="L234" s="159"/>
    </row>
    <row r="235" spans="2:12" ht="15.75" customHeight="1" x14ac:dyDescent="0.2">
      <c r="B235" s="189">
        <v>41115</v>
      </c>
      <c r="C235" s="143">
        <v>277068</v>
      </c>
      <c r="D235" s="143" t="s">
        <v>527</v>
      </c>
      <c r="E235" s="143" t="s">
        <v>8855</v>
      </c>
      <c r="F235" s="248" t="s">
        <v>147</v>
      </c>
      <c r="G235" s="216">
        <v>11</v>
      </c>
      <c r="H235" s="216">
        <v>118.00000000745058</v>
      </c>
      <c r="I235" s="216">
        <v>1298.0000000819564</v>
      </c>
      <c r="J235" s="216">
        <v>3.8323719337686893E-3</v>
      </c>
      <c r="K235" s="216">
        <v>3.2477728250226366E-5</v>
      </c>
      <c r="L235" s="159"/>
    </row>
    <row r="236" spans="2:12" ht="15.75" customHeight="1" x14ac:dyDescent="0.2">
      <c r="B236" s="189">
        <v>41115</v>
      </c>
      <c r="C236" s="143">
        <v>277069</v>
      </c>
      <c r="D236" s="143" t="s">
        <v>676</v>
      </c>
      <c r="E236" s="143" t="s">
        <v>8855</v>
      </c>
      <c r="F236" s="248" t="s">
        <v>155</v>
      </c>
      <c r="G236" s="216">
        <v>12</v>
      </c>
      <c r="H236" s="216">
        <v>90</v>
      </c>
      <c r="I236" s="216">
        <v>1080</v>
      </c>
      <c r="J236" s="216">
        <v>3.1887224100222251E-3</v>
      </c>
      <c r="K236" s="216">
        <v>3.5430249000246946E-5</v>
      </c>
      <c r="L236" s="159"/>
    </row>
    <row r="237" spans="2:12" ht="15.75" customHeight="1" x14ac:dyDescent="0.2">
      <c r="B237" s="189">
        <v>41115</v>
      </c>
      <c r="C237" s="143">
        <v>277803</v>
      </c>
      <c r="D237" s="143" t="s">
        <v>677</v>
      </c>
      <c r="E237" s="143" t="s">
        <v>8855</v>
      </c>
      <c r="F237" s="248" t="s">
        <v>155</v>
      </c>
      <c r="G237" s="216">
        <v>19.600000000000001</v>
      </c>
      <c r="H237" s="216">
        <v>146.4833333354909</v>
      </c>
      <c r="I237" s="216">
        <v>2871.0733333756216</v>
      </c>
      <c r="J237" s="216">
        <v>8.4769035916222747E-3</v>
      </c>
      <c r="K237" s="216">
        <v>5.7869406700403353E-5</v>
      </c>
      <c r="L237" s="159"/>
    </row>
    <row r="238" spans="2:12" ht="15.75" customHeight="1" x14ac:dyDescent="0.2">
      <c r="B238" s="189">
        <v>41116</v>
      </c>
      <c r="C238" s="143">
        <v>277060</v>
      </c>
      <c r="D238" s="143" t="s">
        <v>678</v>
      </c>
      <c r="E238" s="143" t="s">
        <v>8854</v>
      </c>
      <c r="F238" s="248" t="s">
        <v>155</v>
      </c>
      <c r="G238" s="216">
        <v>3</v>
      </c>
      <c r="H238" s="216">
        <v>45.99999999278225</v>
      </c>
      <c r="I238" s="216">
        <v>137.99999997834675</v>
      </c>
      <c r="J238" s="216">
        <v>1.3829057475110801E-4</v>
      </c>
      <c r="K238" s="216">
        <v>3.0063168428871059E-6</v>
      </c>
      <c r="L238" s="159"/>
    </row>
    <row r="239" spans="2:12" ht="15.75" customHeight="1" x14ac:dyDescent="0.2">
      <c r="B239" s="189">
        <v>41116</v>
      </c>
      <c r="C239" s="143">
        <v>277061</v>
      </c>
      <c r="D239" s="143" t="s">
        <v>679</v>
      </c>
      <c r="E239" s="143" t="s">
        <v>8854</v>
      </c>
      <c r="F239" s="248" t="s">
        <v>150</v>
      </c>
      <c r="G239" s="216">
        <v>36.96</v>
      </c>
      <c r="H239" s="216">
        <v>65.000000002328306</v>
      </c>
      <c r="I239" s="216">
        <v>2402.4000000860542</v>
      </c>
      <c r="J239" s="216">
        <v>2.4074585278702296E-3</v>
      </c>
      <c r="K239" s="216">
        <v>3.7037823504369146E-5</v>
      </c>
      <c r="L239" s="159"/>
    </row>
    <row r="240" spans="2:12" ht="15.75" customHeight="1" x14ac:dyDescent="0.2">
      <c r="B240" s="189">
        <v>41116</v>
      </c>
      <c r="C240" s="143">
        <v>277082</v>
      </c>
      <c r="D240" s="143" t="s">
        <v>680</v>
      </c>
      <c r="E240" s="143" t="s">
        <v>8854</v>
      </c>
      <c r="F240" s="248" t="s">
        <v>151</v>
      </c>
      <c r="G240" s="216">
        <v>1059.6799999999998</v>
      </c>
      <c r="H240" s="216">
        <v>41.088888888247311</v>
      </c>
      <c r="I240" s="216">
        <v>38567.759999455797</v>
      </c>
      <c r="J240" s="216">
        <v>3.8648968826263855E-2</v>
      </c>
      <c r="K240" s="216">
        <v>1.0619112773568693E-3</v>
      </c>
      <c r="L240" s="159"/>
    </row>
    <row r="241" spans="2:12" ht="15.75" customHeight="1" x14ac:dyDescent="0.2">
      <c r="B241" s="189">
        <v>41116</v>
      </c>
      <c r="C241" s="143">
        <v>277118</v>
      </c>
      <c r="D241" s="143" t="s">
        <v>644</v>
      </c>
      <c r="E241" s="143" t="s">
        <v>8854</v>
      </c>
      <c r="F241" s="248" t="s">
        <v>151</v>
      </c>
      <c r="G241" s="216">
        <v>16</v>
      </c>
      <c r="H241" s="216">
        <v>52.999999994644895</v>
      </c>
      <c r="I241" s="216">
        <v>847.99999991431832</v>
      </c>
      <c r="J241" s="216">
        <v>8.4978556083689313E-4</v>
      </c>
      <c r="K241" s="216">
        <v>1.603368982873123E-5</v>
      </c>
      <c r="L241" s="159"/>
    </row>
    <row r="242" spans="2:12" ht="15.75" customHeight="1" x14ac:dyDescent="0.2">
      <c r="B242" s="189">
        <v>41116</v>
      </c>
      <c r="C242" s="143">
        <v>277119</v>
      </c>
      <c r="D242" s="143" t="s">
        <v>681</v>
      </c>
      <c r="E242" s="143" t="s">
        <v>8854</v>
      </c>
      <c r="F242" s="248" t="s">
        <v>150</v>
      </c>
      <c r="G242" s="216">
        <v>99</v>
      </c>
      <c r="H242" s="216">
        <v>18.000000006286427</v>
      </c>
      <c r="I242" s="216">
        <v>1782.0000006223563</v>
      </c>
      <c r="J242" s="216">
        <v>1.7857522052986076E-3</v>
      </c>
      <c r="K242" s="216">
        <v>9.9208455815274485E-5</v>
      </c>
      <c r="L242" s="159"/>
    </row>
    <row r="243" spans="2:12" ht="15.75" customHeight="1" x14ac:dyDescent="0.2">
      <c r="B243" s="189">
        <v>41116</v>
      </c>
      <c r="C243" s="143">
        <v>277297</v>
      </c>
      <c r="D243" s="143" t="s">
        <v>609</v>
      </c>
      <c r="E243" s="143" t="s">
        <v>8854</v>
      </c>
      <c r="F243" s="248" t="s">
        <v>155</v>
      </c>
      <c r="G243" s="216">
        <v>48.51</v>
      </c>
      <c r="H243" s="216">
        <v>26.999999993713573</v>
      </c>
      <c r="I243" s="216">
        <v>1309.7699996950453</v>
      </c>
      <c r="J243" s="216">
        <v>1.3125278701304848E-3</v>
      </c>
      <c r="K243" s="216">
        <v>4.8612143349484499E-5</v>
      </c>
      <c r="L243" s="159"/>
    </row>
    <row r="244" spans="2:12" ht="15.75" customHeight="1" x14ac:dyDescent="0.2">
      <c r="B244" s="189">
        <v>41116</v>
      </c>
      <c r="C244" s="143">
        <v>277300</v>
      </c>
      <c r="D244" s="143" t="s">
        <v>682</v>
      </c>
      <c r="E244" s="143" t="s">
        <v>8854</v>
      </c>
      <c r="F244" s="248" t="s">
        <v>155</v>
      </c>
      <c r="G244" s="216">
        <v>87</v>
      </c>
      <c r="H244" s="216">
        <v>52.000000001862645</v>
      </c>
      <c r="I244" s="216">
        <v>4524.0000001620501</v>
      </c>
      <c r="J244" s="216">
        <v>4.5335257992361469E-3</v>
      </c>
      <c r="K244" s="216">
        <v>8.7183188443726073E-5</v>
      </c>
      <c r="L244" s="159"/>
    </row>
    <row r="245" spans="2:12" ht="15.75" customHeight="1" x14ac:dyDescent="0.2">
      <c r="B245" s="189">
        <v>41117</v>
      </c>
      <c r="C245" s="143">
        <v>277117</v>
      </c>
      <c r="D245" s="143" t="s">
        <v>683</v>
      </c>
      <c r="E245" s="143" t="s">
        <v>8854</v>
      </c>
      <c r="F245" s="248" t="s">
        <v>151</v>
      </c>
      <c r="G245" s="216">
        <v>921.99</v>
      </c>
      <c r="H245" s="216">
        <v>82.999999998137355</v>
      </c>
      <c r="I245" s="216">
        <v>76525.169998282654</v>
      </c>
      <c r="J245" s="216">
        <v>7.6707520650523484E-2</v>
      </c>
      <c r="K245" s="216">
        <v>9.2418699581017988E-4</v>
      </c>
      <c r="L245" s="159"/>
    </row>
    <row r="246" spans="2:12" ht="15.75" customHeight="1" x14ac:dyDescent="0.2">
      <c r="B246" s="189">
        <v>41117</v>
      </c>
      <c r="C246" s="143">
        <v>277117</v>
      </c>
      <c r="D246" s="143" t="s">
        <v>684</v>
      </c>
      <c r="E246" s="143" t="s">
        <v>8854</v>
      </c>
      <c r="F246" s="248" t="s">
        <v>151</v>
      </c>
      <c r="G246" s="216">
        <v>173.49</v>
      </c>
      <c r="H246" s="216">
        <v>132.00000000069849</v>
      </c>
      <c r="I246" s="216">
        <v>22900.680000121181</v>
      </c>
      <c r="J246" s="216">
        <v>2.2955249678762529E-2</v>
      </c>
      <c r="K246" s="216">
        <v>1.7390340665637165E-4</v>
      </c>
      <c r="L246" s="159"/>
    </row>
    <row r="247" spans="2:12" ht="15.75" customHeight="1" x14ac:dyDescent="0.2">
      <c r="B247" s="189">
        <v>41117</v>
      </c>
      <c r="C247" s="143">
        <v>277122</v>
      </c>
      <c r="D247" s="143" t="s">
        <v>685</v>
      </c>
      <c r="E247" s="143" t="s">
        <v>8854</v>
      </c>
      <c r="F247" s="248" t="s">
        <v>151</v>
      </c>
      <c r="G247" s="216">
        <v>31.2</v>
      </c>
      <c r="H247" s="216">
        <v>158.00000000162981</v>
      </c>
      <c r="I247" s="216">
        <v>4929.6000000508502</v>
      </c>
      <c r="J247" s="216">
        <v>4.9413466681773746E-3</v>
      </c>
      <c r="K247" s="216">
        <v>3.1274346000800018E-5</v>
      </c>
      <c r="L247" s="159"/>
    </row>
    <row r="248" spans="2:12" ht="15.75" customHeight="1" x14ac:dyDescent="0.2">
      <c r="B248" s="189">
        <v>41117</v>
      </c>
      <c r="C248" s="143">
        <v>277142</v>
      </c>
      <c r="D248" s="143" t="s">
        <v>637</v>
      </c>
      <c r="E248" s="143" t="s">
        <v>8854</v>
      </c>
      <c r="F248" s="248" t="s">
        <v>155</v>
      </c>
      <c r="G248" s="216">
        <v>39.5</v>
      </c>
      <c r="H248" s="216">
        <v>8.9999999979045242</v>
      </c>
      <c r="I248" s="216">
        <v>355.49999991722871</v>
      </c>
      <c r="J248" s="216">
        <v>3.563471154069163E-4</v>
      </c>
      <c r="K248" s="216">
        <v>3.959412394332054E-5</v>
      </c>
      <c r="L248" s="159"/>
    </row>
    <row r="249" spans="2:12" ht="15.75" customHeight="1" x14ac:dyDescent="0.2">
      <c r="B249" s="189">
        <v>41117</v>
      </c>
      <c r="C249" s="143">
        <v>277164</v>
      </c>
      <c r="D249" s="143" t="s">
        <v>686</v>
      </c>
      <c r="E249" s="143" t="s">
        <v>8854</v>
      </c>
      <c r="F249" s="248" t="s">
        <v>146</v>
      </c>
      <c r="G249" s="216">
        <v>1992.07</v>
      </c>
      <c r="H249" s="216">
        <v>39.678571431057726</v>
      </c>
      <c r="I249" s="216">
        <v>77060.290004936964</v>
      </c>
      <c r="J249" s="216">
        <v>7.7243915786422757E-2</v>
      </c>
      <c r="K249" s="216">
        <v>1.9968168730068493E-3</v>
      </c>
      <c r="L249" s="159"/>
    </row>
    <row r="250" spans="2:12" ht="15.75" customHeight="1" x14ac:dyDescent="0.2">
      <c r="B250" s="189">
        <v>41117</v>
      </c>
      <c r="C250" s="143">
        <v>277200</v>
      </c>
      <c r="D250" s="143" t="s">
        <v>687</v>
      </c>
      <c r="E250" s="143" t="s">
        <v>8854</v>
      </c>
      <c r="F250" s="248" t="s">
        <v>151</v>
      </c>
      <c r="G250" s="216">
        <v>1253.58</v>
      </c>
      <c r="H250" s="216">
        <v>29.000000000232831</v>
      </c>
      <c r="I250" s="216">
        <v>36353.820000291875</v>
      </c>
      <c r="J250" s="216">
        <v>3.6440446959613203E-2</v>
      </c>
      <c r="K250" s="216">
        <v>1.2565671365282977E-3</v>
      </c>
      <c r="L250" s="159"/>
    </row>
    <row r="251" spans="2:12" ht="15.75" customHeight="1" x14ac:dyDescent="0.2">
      <c r="B251" s="189">
        <v>41117</v>
      </c>
      <c r="C251" s="143">
        <v>277201</v>
      </c>
      <c r="D251" s="143" t="s">
        <v>688</v>
      </c>
      <c r="E251" s="143" t="s">
        <v>8855</v>
      </c>
      <c r="F251" s="248" t="s">
        <v>147</v>
      </c>
      <c r="G251" s="216">
        <v>5.6000000000000005</v>
      </c>
      <c r="H251" s="216">
        <v>220.00000000465661</v>
      </c>
      <c r="I251" s="216">
        <v>1232.0000000260773</v>
      </c>
      <c r="J251" s="216">
        <v>3.6301664237600442E-3</v>
      </c>
      <c r="K251" s="216">
        <v>1.6500756471287302E-5</v>
      </c>
      <c r="L251" s="159"/>
    </row>
    <row r="252" spans="2:12" ht="15.75" customHeight="1" x14ac:dyDescent="0.2">
      <c r="B252" s="189">
        <v>41117</v>
      </c>
      <c r="C252" s="143">
        <v>277204</v>
      </c>
      <c r="D252" s="143" t="s">
        <v>687</v>
      </c>
      <c r="E252" s="143" t="s">
        <v>8854</v>
      </c>
      <c r="F252" s="248" t="s">
        <v>151</v>
      </c>
      <c r="G252" s="216">
        <v>62.83</v>
      </c>
      <c r="H252" s="216">
        <v>255.99999999627471</v>
      </c>
      <c r="I252" s="216">
        <v>16084.479999765939</v>
      </c>
      <c r="J252" s="216">
        <v>1.6122807460116278E-2</v>
      </c>
      <c r="K252" s="216">
        <v>6.2979716641995686E-5</v>
      </c>
      <c r="L252" s="159"/>
    </row>
    <row r="253" spans="2:12" ht="15.75" customHeight="1" x14ac:dyDescent="0.2">
      <c r="B253" s="189">
        <v>41117</v>
      </c>
      <c r="C253" s="143">
        <v>277242</v>
      </c>
      <c r="D253" s="143" t="s">
        <v>689</v>
      </c>
      <c r="E253" s="143" t="s">
        <v>8855</v>
      </c>
      <c r="F253" s="248" t="s">
        <v>147</v>
      </c>
      <c r="G253" s="216">
        <v>1</v>
      </c>
      <c r="H253" s="216">
        <v>40.000000004656613</v>
      </c>
      <c r="I253" s="216">
        <v>40.000000004656613</v>
      </c>
      <c r="J253" s="216">
        <v>1.1786254623720172E-4</v>
      </c>
      <c r="K253" s="216">
        <v>2.9465636555870174E-6</v>
      </c>
      <c r="L253" s="159"/>
    </row>
    <row r="254" spans="2:12" ht="15.75" customHeight="1" x14ac:dyDescent="0.2">
      <c r="B254" s="189">
        <v>41117</v>
      </c>
      <c r="C254" s="143">
        <v>277460</v>
      </c>
      <c r="D254" s="143" t="s">
        <v>690</v>
      </c>
      <c r="E254" s="143" t="s">
        <v>8854</v>
      </c>
      <c r="F254" s="248" t="s">
        <v>155</v>
      </c>
      <c r="G254" s="216">
        <v>102</v>
      </c>
      <c r="H254" s="216">
        <v>95.999999998603016</v>
      </c>
      <c r="I254" s="216">
        <v>9791.9999998575076</v>
      </c>
      <c r="J254" s="216">
        <v>9.8153332062620984E-3</v>
      </c>
      <c r="K254" s="216">
        <v>1.0224305423338469E-4</v>
      </c>
      <c r="L254" s="159"/>
    </row>
    <row r="255" spans="2:12" ht="15.75" customHeight="1" x14ac:dyDescent="0.2">
      <c r="B255" s="189">
        <v>41117</v>
      </c>
      <c r="C255" s="143">
        <v>277461</v>
      </c>
      <c r="D255" s="143" t="s">
        <v>691</v>
      </c>
      <c r="E255" s="143" t="s">
        <v>8855</v>
      </c>
      <c r="F255" s="248" t="s">
        <v>150</v>
      </c>
      <c r="G255" s="216">
        <v>24.5</v>
      </c>
      <c r="H255" s="216">
        <v>40.000000004656613</v>
      </c>
      <c r="I255" s="216">
        <v>980.00000011408702</v>
      </c>
      <c r="J255" s="216">
        <v>2.8876323828114421E-3</v>
      </c>
      <c r="K255" s="216">
        <v>7.2190809561881926E-5</v>
      </c>
      <c r="L255" s="159"/>
    </row>
    <row r="256" spans="2:12" ht="15.75" customHeight="1" x14ac:dyDescent="0.2">
      <c r="B256" s="189">
        <v>41117</v>
      </c>
      <c r="C256" s="143">
        <v>277811</v>
      </c>
      <c r="D256" s="143" t="s">
        <v>514</v>
      </c>
      <c r="E256" s="143" t="s">
        <v>8855</v>
      </c>
      <c r="F256" s="248" t="s">
        <v>155</v>
      </c>
      <c r="G256" s="216">
        <v>20</v>
      </c>
      <c r="H256" s="216">
        <v>75.00000000349246</v>
      </c>
      <c r="I256" s="216">
        <v>1500.0000000698492</v>
      </c>
      <c r="J256" s="216">
        <v>4.4198454835863415E-3</v>
      </c>
      <c r="K256" s="216">
        <v>5.8931273111740351E-5</v>
      </c>
      <c r="L256" s="159"/>
    </row>
    <row r="257" spans="2:12" ht="15.75" customHeight="1" x14ac:dyDescent="0.2">
      <c r="B257" s="189">
        <v>41118</v>
      </c>
      <c r="C257" s="143">
        <v>277203</v>
      </c>
      <c r="D257" s="143" t="s">
        <v>511</v>
      </c>
      <c r="E257" s="143" t="s">
        <v>8855</v>
      </c>
      <c r="F257" s="248" t="s">
        <v>151</v>
      </c>
      <c r="G257" s="216">
        <v>227.5</v>
      </c>
      <c r="H257" s="216">
        <v>190.00000000116415</v>
      </c>
      <c r="I257" s="216">
        <v>43225.000000264845</v>
      </c>
      <c r="J257" s="216">
        <v>0.12726281604352005</v>
      </c>
      <c r="K257" s="216">
        <v>6.6980429496179097E-4</v>
      </c>
      <c r="L257" s="159"/>
    </row>
    <row r="258" spans="2:12" ht="15.75" customHeight="1" x14ac:dyDescent="0.2">
      <c r="B258" s="189">
        <v>41118</v>
      </c>
      <c r="C258" s="143">
        <v>277207</v>
      </c>
      <c r="D258" s="143" t="s">
        <v>692</v>
      </c>
      <c r="E258" s="143" t="s">
        <v>8855</v>
      </c>
      <c r="F258" s="248" t="s">
        <v>146</v>
      </c>
      <c r="G258" s="216">
        <v>81.99</v>
      </c>
      <c r="H258" s="216">
        <v>131.96428570962911</v>
      </c>
      <c r="I258" s="216">
        <v>15248.859999575141</v>
      </c>
      <c r="J258" s="216">
        <v>4.4895612839501026E-2</v>
      </c>
      <c r="K258" s="216">
        <v>2.4139452370952632E-4</v>
      </c>
      <c r="L258" s="159"/>
    </row>
    <row r="259" spans="2:12" ht="15.75" customHeight="1" x14ac:dyDescent="0.2">
      <c r="B259" s="189">
        <v>41118</v>
      </c>
      <c r="C259" s="143">
        <v>277208</v>
      </c>
      <c r="D259" s="143" t="s">
        <v>693</v>
      </c>
      <c r="E259" s="143" t="s">
        <v>8854</v>
      </c>
      <c r="F259" s="248" t="s">
        <v>155</v>
      </c>
      <c r="G259" s="216">
        <v>1</v>
      </c>
      <c r="H259" s="216">
        <v>30.99999999627471</v>
      </c>
      <c r="I259" s="216">
        <v>30.99999999627471</v>
      </c>
      <c r="J259" s="216">
        <v>3.1080099317434607E-5</v>
      </c>
      <c r="K259" s="216">
        <v>1.0025838490699845E-6</v>
      </c>
      <c r="L259" s="159"/>
    </row>
    <row r="260" spans="2:12" ht="15.75" customHeight="1" x14ac:dyDescent="0.2">
      <c r="B260" s="189">
        <v>41118</v>
      </c>
      <c r="C260" s="143">
        <v>277208</v>
      </c>
      <c r="D260" s="143" t="s">
        <v>694</v>
      </c>
      <c r="E260" s="143" t="s">
        <v>8854</v>
      </c>
      <c r="F260" s="248" t="s">
        <v>155</v>
      </c>
      <c r="G260" s="216">
        <v>1</v>
      </c>
      <c r="H260" s="216">
        <v>30.99999999627471</v>
      </c>
      <c r="I260" s="216">
        <v>30.99999999627471</v>
      </c>
      <c r="J260" s="216">
        <v>3.1080099317434607E-5</v>
      </c>
      <c r="K260" s="216">
        <v>1.0025838490699845E-6</v>
      </c>
      <c r="L260" s="159"/>
    </row>
    <row r="261" spans="2:12" ht="15.75" customHeight="1" x14ac:dyDescent="0.2">
      <c r="B261" s="189">
        <v>41118</v>
      </c>
      <c r="C261" s="143">
        <v>277208</v>
      </c>
      <c r="D261" s="143" t="s">
        <v>649</v>
      </c>
      <c r="E261" s="143" t="s">
        <v>8855</v>
      </c>
      <c r="F261" s="248" t="s">
        <v>155</v>
      </c>
      <c r="G261" s="216">
        <v>1926.4899999999998</v>
      </c>
      <c r="H261" s="216">
        <v>30.99999999627471</v>
      </c>
      <c r="I261" s="216">
        <v>59721.189992823267</v>
      </c>
      <c r="J261" s="216">
        <v>0.17583081124141606</v>
      </c>
      <c r="K261" s="216">
        <v>5.6719616536305079E-3</v>
      </c>
      <c r="L261" s="159"/>
    </row>
    <row r="262" spans="2:12" ht="15.75" customHeight="1" x14ac:dyDescent="0.2">
      <c r="B262" s="189">
        <v>41118</v>
      </c>
      <c r="C262" s="143">
        <v>277208</v>
      </c>
      <c r="D262" s="143" t="s">
        <v>625</v>
      </c>
      <c r="E262" s="143" t="s">
        <v>8855</v>
      </c>
      <c r="F262" s="248" t="s">
        <v>155</v>
      </c>
      <c r="G262" s="216">
        <v>777</v>
      </c>
      <c r="H262" s="216">
        <v>30.99999999627471</v>
      </c>
      <c r="I262" s="216">
        <v>24086.999997105449</v>
      </c>
      <c r="J262" s="216">
        <v>7.0916817805740121E-2</v>
      </c>
      <c r="K262" s="216">
        <v>2.2876392843310398E-3</v>
      </c>
      <c r="L262" s="159"/>
    </row>
    <row r="263" spans="2:12" ht="15.75" customHeight="1" x14ac:dyDescent="0.2">
      <c r="B263" s="189">
        <v>41118</v>
      </c>
      <c r="C263" s="143">
        <v>277208</v>
      </c>
      <c r="D263" s="143" t="s">
        <v>695</v>
      </c>
      <c r="E263" s="143" t="s">
        <v>8855</v>
      </c>
      <c r="F263" s="248" t="s">
        <v>155</v>
      </c>
      <c r="G263" s="216">
        <v>377.33</v>
      </c>
      <c r="H263" s="216">
        <v>30.99999999627471</v>
      </c>
      <c r="I263" s="216">
        <v>11697.229998594335</v>
      </c>
      <c r="J263" s="216">
        <v>3.4438922603140174E-2</v>
      </c>
      <c r="K263" s="216">
        <v>1.1109329873315718E-3</v>
      </c>
      <c r="L263" s="159"/>
    </row>
    <row r="264" spans="2:12" ht="15.75" customHeight="1" x14ac:dyDescent="0.2">
      <c r="B264" s="189">
        <v>41118</v>
      </c>
      <c r="C264" s="143">
        <v>277208</v>
      </c>
      <c r="D264" s="143" t="s">
        <v>696</v>
      </c>
      <c r="E264" s="143" t="s">
        <v>8855</v>
      </c>
      <c r="F264" s="248" t="s">
        <v>155</v>
      </c>
      <c r="G264" s="216">
        <v>689.34</v>
      </c>
      <c r="H264" s="216">
        <v>30.99999999627471</v>
      </c>
      <c r="I264" s="216">
        <v>21369.53999743201</v>
      </c>
      <c r="J264" s="216">
        <v>6.2916086468737323E-2</v>
      </c>
      <c r="K264" s="216">
        <v>2.0295511766547738E-3</v>
      </c>
      <c r="L264" s="159"/>
    </row>
    <row r="265" spans="2:12" ht="15.75" customHeight="1" x14ac:dyDescent="0.2">
      <c r="B265" s="189">
        <v>41118</v>
      </c>
      <c r="C265" s="143">
        <v>277208</v>
      </c>
      <c r="D265" s="143" t="s">
        <v>697</v>
      </c>
      <c r="E265" s="143" t="s">
        <v>8855</v>
      </c>
      <c r="F265" s="248" t="s">
        <v>155</v>
      </c>
      <c r="G265" s="216">
        <v>968.83000000000015</v>
      </c>
      <c r="H265" s="216">
        <v>26.000000000931323</v>
      </c>
      <c r="I265" s="216">
        <v>25189.580000902293</v>
      </c>
      <c r="J265" s="216">
        <v>7.4163028012694462E-2</v>
      </c>
      <c r="K265" s="216">
        <v>2.8524241542322287E-3</v>
      </c>
      <c r="L265" s="159"/>
    </row>
    <row r="266" spans="2:12" ht="15.75" customHeight="1" x14ac:dyDescent="0.2">
      <c r="B266" s="189">
        <v>41118</v>
      </c>
      <c r="C266" s="143">
        <v>277208</v>
      </c>
      <c r="D266" s="143" t="s">
        <v>698</v>
      </c>
      <c r="E266" s="143" t="s">
        <v>8855</v>
      </c>
      <c r="F266" s="248" t="s">
        <v>155</v>
      </c>
      <c r="G266" s="216">
        <v>598.99</v>
      </c>
      <c r="H266" s="216">
        <v>26.000000000931323</v>
      </c>
      <c r="I266" s="216">
        <v>15573.740000557853</v>
      </c>
      <c r="J266" s="216">
        <v>4.5852122817546789E-2</v>
      </c>
      <c r="K266" s="216">
        <v>1.7635431852270908E-3</v>
      </c>
      <c r="L266" s="159"/>
    </row>
    <row r="267" spans="2:12" ht="15.75" customHeight="1" x14ac:dyDescent="0.2">
      <c r="B267" s="189">
        <v>41118</v>
      </c>
      <c r="C267" s="143">
        <v>277208</v>
      </c>
      <c r="D267" s="143" t="s">
        <v>699</v>
      </c>
      <c r="E267" s="143" t="s">
        <v>8855</v>
      </c>
      <c r="F267" s="248" t="s">
        <v>155</v>
      </c>
      <c r="G267" s="216">
        <v>989.33</v>
      </c>
      <c r="H267" s="216">
        <v>26.000000000931323</v>
      </c>
      <c r="I267" s="216">
        <v>25722.580000921385</v>
      </c>
      <c r="J267" s="216">
        <v>7.5732283789518295E-2</v>
      </c>
      <c r="K267" s="216">
        <v>2.9127801456463676E-3</v>
      </c>
      <c r="L267" s="159"/>
    </row>
    <row r="268" spans="2:12" ht="15.75" customHeight="1" x14ac:dyDescent="0.2">
      <c r="B268" s="189">
        <v>41118</v>
      </c>
      <c r="C268" s="143">
        <v>277208</v>
      </c>
      <c r="D268" s="143" t="s">
        <v>700</v>
      </c>
      <c r="E268" s="143" t="s">
        <v>8855</v>
      </c>
      <c r="F268" s="248" t="s">
        <v>155</v>
      </c>
      <c r="G268" s="216">
        <v>41.17</v>
      </c>
      <c r="H268" s="216">
        <v>26.000000000931323</v>
      </c>
      <c r="I268" s="216">
        <v>1070.4200000383426</v>
      </c>
      <c r="J268" s="216">
        <v>3.1515248942359663E-3</v>
      </c>
      <c r="K268" s="216">
        <v>1.212124959278107E-4</v>
      </c>
      <c r="L268" s="159"/>
    </row>
    <row r="269" spans="2:12" ht="15.75" customHeight="1" x14ac:dyDescent="0.2">
      <c r="B269" s="189">
        <v>41118</v>
      </c>
      <c r="C269" s="143">
        <v>277208</v>
      </c>
      <c r="D269" s="143" t="s">
        <v>701</v>
      </c>
      <c r="E269" s="143" t="s">
        <v>8855</v>
      </c>
      <c r="F269" s="248" t="s">
        <v>155</v>
      </c>
      <c r="G269" s="216">
        <v>294.5</v>
      </c>
      <c r="H269" s="216">
        <v>26.000000000931323</v>
      </c>
      <c r="I269" s="216">
        <v>7657.0000002742745</v>
      </c>
      <c r="J269" s="216">
        <v>2.2543698842664366E-2</v>
      </c>
      <c r="K269" s="216">
        <v>8.670653400714173E-4</v>
      </c>
      <c r="L269" s="159"/>
    </row>
    <row r="270" spans="2:12" ht="15.75" customHeight="1" x14ac:dyDescent="0.2">
      <c r="B270" s="189">
        <v>41118</v>
      </c>
      <c r="C270" s="143">
        <v>277208</v>
      </c>
      <c r="D270" s="143" t="s">
        <v>581</v>
      </c>
      <c r="E270" s="143" t="s">
        <v>8855</v>
      </c>
      <c r="F270" s="248" t="s">
        <v>155</v>
      </c>
      <c r="G270" s="216">
        <v>115.5</v>
      </c>
      <c r="H270" s="216">
        <v>26.000000000931323</v>
      </c>
      <c r="I270" s="216">
        <v>3003.0000001075678</v>
      </c>
      <c r="J270" s="216">
        <v>8.8414166938123404E-3</v>
      </c>
      <c r="K270" s="216">
        <v>3.4005448821137081E-4</v>
      </c>
      <c r="L270" s="159"/>
    </row>
    <row r="271" spans="2:12" ht="15.75" customHeight="1" x14ac:dyDescent="0.2">
      <c r="B271" s="189">
        <v>41118</v>
      </c>
      <c r="C271" s="143">
        <v>277208</v>
      </c>
      <c r="D271" s="143" t="s">
        <v>702</v>
      </c>
      <c r="E271" s="143" t="s">
        <v>8855</v>
      </c>
      <c r="F271" s="248" t="s">
        <v>155</v>
      </c>
      <c r="G271" s="216">
        <v>776.17000000000007</v>
      </c>
      <c r="H271" s="216">
        <v>26.000000000931323</v>
      </c>
      <c r="I271" s="216">
        <v>20180.420000722865</v>
      </c>
      <c r="J271" s="216">
        <v>5.9415085673041775E-2</v>
      </c>
      <c r="K271" s="216">
        <v>2.2851956027274433E-3</v>
      </c>
      <c r="L271" s="159"/>
    </row>
    <row r="272" spans="2:12" ht="15.75" customHeight="1" x14ac:dyDescent="0.2">
      <c r="B272" s="189">
        <v>41118</v>
      </c>
      <c r="C272" s="143">
        <v>277209</v>
      </c>
      <c r="D272" s="143" t="s">
        <v>703</v>
      </c>
      <c r="E272" s="143" t="s">
        <v>8855</v>
      </c>
      <c r="F272" s="248" t="s">
        <v>155</v>
      </c>
      <c r="G272" s="216">
        <v>658.49</v>
      </c>
      <c r="H272" s="216">
        <v>63.304812832596028</v>
      </c>
      <c r="I272" s="216">
        <v>84522.439997789799</v>
      </c>
      <c r="J272" s="216">
        <v>0.24885052013701045</v>
      </c>
      <c r="K272" s="216">
        <v>1.9387227700632516E-3</v>
      </c>
      <c r="L272" s="159"/>
    </row>
    <row r="273" spans="2:12" ht="15.75" customHeight="1" x14ac:dyDescent="0.2">
      <c r="B273" s="189">
        <v>41118</v>
      </c>
      <c r="C273" s="143">
        <v>277209</v>
      </c>
      <c r="D273" s="143" t="s">
        <v>704</v>
      </c>
      <c r="E273" s="143" t="s">
        <v>8855</v>
      </c>
      <c r="F273" s="248" t="s">
        <v>155</v>
      </c>
      <c r="G273" s="216">
        <v>138</v>
      </c>
      <c r="H273" s="216">
        <v>1.9999999995343387</v>
      </c>
      <c r="I273" s="216">
        <v>827.99999980721623</v>
      </c>
      <c r="J273" s="216">
        <v>2.4377932136230131E-3</v>
      </c>
      <c r="K273" s="216">
        <v>4.062988690317677E-4</v>
      </c>
      <c r="L273" s="159"/>
    </row>
    <row r="274" spans="2:12" ht="15.75" customHeight="1" x14ac:dyDescent="0.2">
      <c r="B274" s="189">
        <v>41118</v>
      </c>
      <c r="C274" s="143">
        <v>277241</v>
      </c>
      <c r="D274" s="143" t="s">
        <v>705</v>
      </c>
      <c r="E274" s="143" t="s">
        <v>8855</v>
      </c>
      <c r="F274" s="248" t="s">
        <v>150</v>
      </c>
      <c r="G274" s="216">
        <v>15.41</v>
      </c>
      <c r="H274" s="216">
        <v>146.99999999720603</v>
      </c>
      <c r="I274" s="216">
        <v>2265.269999956945</v>
      </c>
      <c r="J274" s="216">
        <v>6.6693959350297045E-3</v>
      </c>
      <c r="K274" s="216">
        <v>4.5370040375214058E-5</v>
      </c>
      <c r="L274" s="159"/>
    </row>
    <row r="275" spans="2:12" ht="15.75" customHeight="1" x14ac:dyDescent="0.2">
      <c r="B275" s="189">
        <v>41118</v>
      </c>
      <c r="C275" s="143">
        <v>277462</v>
      </c>
      <c r="D275" s="143" t="s">
        <v>584</v>
      </c>
      <c r="E275" s="143" t="s">
        <v>8854</v>
      </c>
      <c r="F275" s="248" t="s">
        <v>150</v>
      </c>
      <c r="G275" s="216">
        <v>69</v>
      </c>
      <c r="H275" s="216">
        <v>69.999999997671694</v>
      </c>
      <c r="I275" s="216">
        <v>4829.9999998393469</v>
      </c>
      <c r="J275" s="216">
        <v>4.8424799908469577E-3</v>
      </c>
      <c r="K275" s="216">
        <v>6.9178285585828932E-5</v>
      </c>
      <c r="L275" s="159"/>
    </row>
    <row r="276" spans="2:12" ht="15.75" customHeight="1" x14ac:dyDescent="0.2">
      <c r="B276" s="189">
        <v>41119</v>
      </c>
      <c r="C276" s="143">
        <v>277211</v>
      </c>
      <c r="D276" s="143" t="s">
        <v>692</v>
      </c>
      <c r="E276" s="143" t="s">
        <v>8855</v>
      </c>
      <c r="F276" s="248" t="s">
        <v>147</v>
      </c>
      <c r="G276" s="216">
        <v>277.96999999999997</v>
      </c>
      <c r="H276" s="216">
        <v>45.311475414286569</v>
      </c>
      <c r="I276" s="216">
        <v>15546.80000112257</v>
      </c>
      <c r="J276" s="216">
        <v>4.5724764789197563E-2</v>
      </c>
      <c r="K276" s="216">
        <v>8.1753884191830474E-4</v>
      </c>
      <c r="L276" s="159"/>
    </row>
    <row r="277" spans="2:12" ht="15.75" customHeight="1" x14ac:dyDescent="0.2">
      <c r="B277" s="189">
        <v>41119</v>
      </c>
      <c r="C277" s="143">
        <v>277213</v>
      </c>
      <c r="D277" s="143" t="s">
        <v>621</v>
      </c>
      <c r="E277" s="143" t="s">
        <v>8855</v>
      </c>
      <c r="F277" s="248" t="s">
        <v>147</v>
      </c>
      <c r="G277" s="216">
        <v>54.5</v>
      </c>
      <c r="H277" s="216">
        <v>73.000000007450581</v>
      </c>
      <c r="I277" s="216">
        <v>3978.5000004060566</v>
      </c>
      <c r="J277" s="216">
        <v>1.1701184598711887E-2</v>
      </c>
      <c r="K277" s="216">
        <v>1.6029019996599496E-4</v>
      </c>
      <c r="L277" s="159"/>
    </row>
    <row r="278" spans="2:12" ht="15.75" customHeight="1" x14ac:dyDescent="0.2">
      <c r="B278" s="189">
        <v>41119</v>
      </c>
      <c r="C278" s="143">
        <v>277214</v>
      </c>
      <c r="D278" s="143" t="s">
        <v>654</v>
      </c>
      <c r="E278" s="143" t="s">
        <v>8854</v>
      </c>
      <c r="F278" s="248" t="s">
        <v>147</v>
      </c>
      <c r="G278" s="216">
        <v>1567.33</v>
      </c>
      <c r="H278" s="216">
        <v>29.375000000145519</v>
      </c>
      <c r="I278" s="216">
        <v>44389.10000061254</v>
      </c>
      <c r="J278" s="216">
        <v>4.4516391059535997E-2</v>
      </c>
      <c r="K278" s="216">
        <v>1.5718245064301765E-3</v>
      </c>
      <c r="L278" s="159"/>
    </row>
    <row r="279" spans="2:12" ht="15.75" customHeight="1" x14ac:dyDescent="0.2">
      <c r="B279" s="189">
        <v>41119</v>
      </c>
      <c r="C279" s="143">
        <v>277296</v>
      </c>
      <c r="D279" s="143" t="s">
        <v>706</v>
      </c>
      <c r="E279" s="143" t="s">
        <v>8854</v>
      </c>
      <c r="F279" s="248" t="s">
        <v>155</v>
      </c>
      <c r="G279" s="216">
        <v>144.5</v>
      </c>
      <c r="H279" s="216">
        <v>65.999999995110556</v>
      </c>
      <c r="I279" s="216">
        <v>9536.9999992934754</v>
      </c>
      <c r="J279" s="216">
        <v>9.564348488648889E-3</v>
      </c>
      <c r="K279" s="216">
        <v>1.4491437105087029E-4</v>
      </c>
      <c r="L279" s="159"/>
    </row>
    <row r="280" spans="2:12" ht="15.75" customHeight="1" x14ac:dyDescent="0.2">
      <c r="B280" s="189">
        <v>41119</v>
      </c>
      <c r="C280" s="143">
        <v>277463</v>
      </c>
      <c r="D280" s="143" t="s">
        <v>707</v>
      </c>
      <c r="E280" s="143" t="s">
        <v>8855</v>
      </c>
      <c r="F280" s="248" t="s">
        <v>150</v>
      </c>
      <c r="G280" s="216">
        <v>60.33</v>
      </c>
      <c r="H280" s="216">
        <v>20.999999995110556</v>
      </c>
      <c r="I280" s="216">
        <v>1266.9299997050198</v>
      </c>
      <c r="J280" s="216">
        <v>3.7261736329474411E-3</v>
      </c>
      <c r="K280" s="216">
        <v>1.7743683970547662E-4</v>
      </c>
      <c r="L280" s="159"/>
    </row>
    <row r="281" spans="2:12" ht="15.75" customHeight="1" x14ac:dyDescent="0.2">
      <c r="B281" s="189">
        <v>41119</v>
      </c>
      <c r="C281" s="143">
        <v>277855</v>
      </c>
      <c r="D281" s="143" t="s">
        <v>707</v>
      </c>
      <c r="E281" s="143" t="s">
        <v>8855</v>
      </c>
      <c r="F281" s="248" t="s">
        <v>155</v>
      </c>
      <c r="G281" s="216">
        <v>48.264000000000003</v>
      </c>
      <c r="H281" s="216">
        <v>74.583333333721384</v>
      </c>
      <c r="I281" s="216">
        <v>3599.6900000187293</v>
      </c>
      <c r="J281" s="216">
        <v>1.0587064769148523E-2</v>
      </c>
      <c r="K281" s="216">
        <v>1.419494717643813E-4</v>
      </c>
      <c r="L281" s="159"/>
    </row>
    <row r="282" spans="2:12" ht="15.75" customHeight="1" x14ac:dyDescent="0.2">
      <c r="B282" s="189">
        <v>41120</v>
      </c>
      <c r="C282" s="143">
        <v>277229</v>
      </c>
      <c r="D282" s="143" t="s">
        <v>697</v>
      </c>
      <c r="E282" s="143" t="s">
        <v>8855</v>
      </c>
      <c r="F282" s="248" t="s">
        <v>155</v>
      </c>
      <c r="G282" s="216">
        <v>968.83</v>
      </c>
      <c r="H282" s="216">
        <v>11.999999997206032</v>
      </c>
      <c r="I282" s="216">
        <v>11625.959997293121</v>
      </c>
      <c r="J282" s="216">
        <v>3.4157392309145856E-2</v>
      </c>
      <c r="K282" s="216">
        <v>2.8464493597582284E-3</v>
      </c>
      <c r="L282" s="159"/>
    </row>
    <row r="283" spans="2:12" ht="15.75" customHeight="1" x14ac:dyDescent="0.2">
      <c r="B283" s="189">
        <v>41120</v>
      </c>
      <c r="C283" s="143">
        <v>277229</v>
      </c>
      <c r="D283" s="143" t="s">
        <v>698</v>
      </c>
      <c r="E283" s="143" t="s">
        <v>8855</v>
      </c>
      <c r="F283" s="248" t="s">
        <v>155</v>
      </c>
      <c r="G283" s="216">
        <v>598.99</v>
      </c>
      <c r="H283" s="216">
        <v>11.999999997206032</v>
      </c>
      <c r="I283" s="216">
        <v>7187.8799983264407</v>
      </c>
      <c r="J283" s="216">
        <v>2.1118190414474443E-2</v>
      </c>
      <c r="K283" s="216">
        <v>1.7598492016159505E-3</v>
      </c>
      <c r="L283" s="159"/>
    </row>
    <row r="284" spans="2:12" ht="15.75" customHeight="1" x14ac:dyDescent="0.2">
      <c r="B284" s="189">
        <v>41120</v>
      </c>
      <c r="C284" s="143">
        <v>277229</v>
      </c>
      <c r="D284" s="143" t="s">
        <v>699</v>
      </c>
      <c r="E284" s="143" t="s">
        <v>8855</v>
      </c>
      <c r="F284" s="248" t="s">
        <v>155</v>
      </c>
      <c r="G284" s="216">
        <v>989.33</v>
      </c>
      <c r="H284" s="216">
        <v>11.999999997206032</v>
      </c>
      <c r="I284" s="216">
        <v>11871.959997235845</v>
      </c>
      <c r="J284" s="216">
        <v>3.4880147118903491E-2</v>
      </c>
      <c r="K284" s="216">
        <v>2.9066789272520549E-3</v>
      </c>
      <c r="L284" s="159"/>
    </row>
    <row r="285" spans="2:12" ht="15.75" customHeight="1" x14ac:dyDescent="0.2">
      <c r="B285" s="189">
        <v>41120</v>
      </c>
      <c r="C285" s="143">
        <v>277240</v>
      </c>
      <c r="D285" s="143" t="s">
        <v>708</v>
      </c>
      <c r="E285" s="143" t="s">
        <v>8854</v>
      </c>
      <c r="F285" s="248" t="s">
        <v>155</v>
      </c>
      <c r="G285" s="216">
        <v>76.5</v>
      </c>
      <c r="H285" s="216">
        <v>20.000000002328306</v>
      </c>
      <c r="I285" s="216">
        <v>1530.0000001781154</v>
      </c>
      <c r="J285" s="216">
        <v>1.5348225199734483E-3</v>
      </c>
      <c r="K285" s="216">
        <v>7.6741125989738569E-5</v>
      </c>
      <c r="L285" s="159"/>
    </row>
    <row r="286" spans="2:12" ht="15.75" customHeight="1" x14ac:dyDescent="0.2">
      <c r="B286" s="189">
        <v>41120</v>
      </c>
      <c r="C286" s="143">
        <v>277280</v>
      </c>
      <c r="D286" s="143" t="s">
        <v>701</v>
      </c>
      <c r="E286" s="143" t="s">
        <v>8855</v>
      </c>
      <c r="F286" s="248" t="s">
        <v>151</v>
      </c>
      <c r="G286" s="216">
        <v>33.5</v>
      </c>
      <c r="H286" s="216">
        <v>109.99999999185093</v>
      </c>
      <c r="I286" s="216">
        <v>3684.9999997270061</v>
      </c>
      <c r="J286" s="216">
        <v>1.0826632009673532E-2</v>
      </c>
      <c r="K286" s="216">
        <v>9.8423927367959961E-5</v>
      </c>
      <c r="L286" s="159"/>
    </row>
    <row r="287" spans="2:12" ht="15.75" customHeight="1" x14ac:dyDescent="0.2">
      <c r="B287" s="189">
        <v>41120</v>
      </c>
      <c r="C287" s="143">
        <v>277290</v>
      </c>
      <c r="D287" s="143" t="s">
        <v>709</v>
      </c>
      <c r="E287" s="143" t="s">
        <v>8854</v>
      </c>
      <c r="F287" s="248" t="s">
        <v>147</v>
      </c>
      <c r="G287" s="216">
        <v>39</v>
      </c>
      <c r="H287" s="216">
        <v>46.000000003259629</v>
      </c>
      <c r="I287" s="216">
        <v>1794.0000001271255</v>
      </c>
      <c r="J287" s="216">
        <v>1.799654640984925E-3</v>
      </c>
      <c r="K287" s="216">
        <v>3.9122926975160838E-5</v>
      </c>
      <c r="L287" s="159"/>
    </row>
    <row r="288" spans="2:12" ht="15.75" customHeight="1" x14ac:dyDescent="0.2">
      <c r="B288" s="189">
        <v>41120</v>
      </c>
      <c r="C288" s="143">
        <v>277291</v>
      </c>
      <c r="D288" s="143" t="s">
        <v>710</v>
      </c>
      <c r="E288" s="143" t="s">
        <v>8854</v>
      </c>
      <c r="F288" s="248" t="s">
        <v>151</v>
      </c>
      <c r="G288" s="216">
        <v>1.6500000000000001</v>
      </c>
      <c r="H288" s="216">
        <v>95.000000005820766</v>
      </c>
      <c r="I288" s="216">
        <v>156.75000000960426</v>
      </c>
      <c r="J288" s="216">
        <v>1.5724407189056947E-4</v>
      </c>
      <c r="K288" s="216">
        <v>1.6552007566414204E-6</v>
      </c>
      <c r="L288" s="159"/>
    </row>
    <row r="289" spans="2:12" ht="15.75" customHeight="1" x14ac:dyDescent="0.2">
      <c r="B289" s="189">
        <v>41121</v>
      </c>
      <c r="C289" s="143">
        <v>277320</v>
      </c>
      <c r="D289" s="143" t="s">
        <v>711</v>
      </c>
      <c r="E289" s="143" t="s">
        <v>8855</v>
      </c>
      <c r="F289" s="248" t="s">
        <v>155</v>
      </c>
      <c r="G289" s="216">
        <v>2.83</v>
      </c>
      <c r="H289" s="216">
        <v>11.000000004423782</v>
      </c>
      <c r="I289" s="216">
        <v>31.130000012519304</v>
      </c>
      <c r="J289" s="216">
        <v>9.1365491499001021E-5</v>
      </c>
      <c r="K289" s="216">
        <v>8.3059537692961169E-6</v>
      </c>
      <c r="L289" s="159"/>
    </row>
    <row r="290" spans="2:12" ht="15.75" customHeight="1" x14ac:dyDescent="0.2">
      <c r="B290" s="189">
        <v>41121</v>
      </c>
      <c r="C290" s="143">
        <v>277342</v>
      </c>
      <c r="D290" s="143" t="s">
        <v>622</v>
      </c>
      <c r="E290" s="143" t="s">
        <v>8854</v>
      </c>
      <c r="F290" s="248" t="s">
        <v>147</v>
      </c>
      <c r="G290" s="216">
        <v>982.5</v>
      </c>
      <c r="H290" s="216">
        <v>50.000000005820766</v>
      </c>
      <c r="I290" s="216">
        <v>49125.000005718903</v>
      </c>
      <c r="J290" s="216">
        <v>4.9293923379992867E-2</v>
      </c>
      <c r="K290" s="216">
        <v>9.8587846748508594E-4</v>
      </c>
      <c r="L290" s="159"/>
    </row>
    <row r="291" spans="2:12" ht="15.75" customHeight="1" x14ac:dyDescent="0.2">
      <c r="B291" s="189">
        <v>41121</v>
      </c>
      <c r="C291" s="143">
        <v>277343</v>
      </c>
      <c r="D291" s="143" t="s">
        <v>712</v>
      </c>
      <c r="E291" s="143" t="s">
        <v>8854</v>
      </c>
      <c r="F291" s="248" t="s">
        <v>149</v>
      </c>
      <c r="G291" s="216">
        <v>10.783000000000001</v>
      </c>
      <c r="H291" s="216">
        <v>110.00000000232831</v>
      </c>
      <c r="I291" s="216">
        <v>1186.1300000251063</v>
      </c>
      <c r="J291" s="216">
        <v>1.1902086785372384E-3</v>
      </c>
      <c r="K291" s="216">
        <v>1.0820078895564054E-5</v>
      </c>
      <c r="L291" s="159"/>
    </row>
    <row r="292" spans="2:12" ht="15.75" customHeight="1" x14ac:dyDescent="0.2">
      <c r="B292" s="189">
        <v>41121</v>
      </c>
      <c r="C292" s="143">
        <v>277366</v>
      </c>
      <c r="D292" s="143" t="s">
        <v>713</v>
      </c>
      <c r="E292" s="143" t="s">
        <v>8854</v>
      </c>
      <c r="F292" s="248" t="s">
        <v>151</v>
      </c>
      <c r="G292" s="216">
        <v>34.5</v>
      </c>
      <c r="H292" s="216">
        <v>55.000000001164153</v>
      </c>
      <c r="I292" s="216">
        <v>1897.5000000401633</v>
      </c>
      <c r="J292" s="216">
        <v>1.9040248265572994E-3</v>
      </c>
      <c r="K292" s="216">
        <v>3.4618633209399966E-5</v>
      </c>
      <c r="L292" s="159"/>
    </row>
    <row r="293" spans="2:12" ht="15.75" customHeight="1" x14ac:dyDescent="0.2">
      <c r="B293" s="189">
        <v>41121</v>
      </c>
      <c r="C293" s="143">
        <v>277373</v>
      </c>
      <c r="D293" s="143" t="s">
        <v>714</v>
      </c>
      <c r="E293" s="143" t="s">
        <v>8854</v>
      </c>
      <c r="F293" s="248" t="s">
        <v>147</v>
      </c>
      <c r="G293" s="216">
        <v>90.22</v>
      </c>
      <c r="H293" s="216">
        <v>202.99999999115244</v>
      </c>
      <c r="I293" s="216">
        <v>18314.659999201773</v>
      </c>
      <c r="J293" s="216">
        <v>1.8377637590354656E-2</v>
      </c>
      <c r="K293" s="216">
        <v>9.0530234439190285E-5</v>
      </c>
      <c r="L293" s="159"/>
    </row>
    <row r="294" spans="2:12" ht="15.75" customHeight="1" x14ac:dyDescent="0.2">
      <c r="B294" s="189">
        <v>41121</v>
      </c>
      <c r="C294" s="143">
        <v>277374</v>
      </c>
      <c r="D294" s="143" t="s">
        <v>715</v>
      </c>
      <c r="E294" s="143" t="s">
        <v>8854</v>
      </c>
      <c r="F294" s="248" t="s">
        <v>155</v>
      </c>
      <c r="G294" s="216">
        <v>96.570000000000007</v>
      </c>
      <c r="H294" s="216">
        <v>18.000000006286427</v>
      </c>
      <c r="I294" s="216">
        <v>1738.2600006070804</v>
      </c>
      <c r="J294" s="216">
        <v>1.7442372574953007E-3</v>
      </c>
      <c r="K294" s="216">
        <v>9.6902069827007391E-5</v>
      </c>
      <c r="L294" s="159"/>
    </row>
    <row r="295" spans="2:12" ht="15.75" customHeight="1" x14ac:dyDescent="0.2">
      <c r="B295" s="189">
        <v>41121</v>
      </c>
      <c r="C295" s="143">
        <v>277376</v>
      </c>
      <c r="D295" s="143" t="s">
        <v>716</v>
      </c>
      <c r="E295" s="143" t="s">
        <v>8854</v>
      </c>
      <c r="F295" s="248" t="s">
        <v>151</v>
      </c>
      <c r="G295" s="216">
        <v>2.8050000000000002</v>
      </c>
      <c r="H295" s="216">
        <v>167.99999999231659</v>
      </c>
      <c r="I295" s="216">
        <v>471.23999997844805</v>
      </c>
      <c r="J295" s="216">
        <v>4.7286042645946493E-4</v>
      </c>
      <c r="K295" s="216">
        <v>2.8146453957207799E-6</v>
      </c>
      <c r="L295" s="159"/>
    </row>
    <row r="296" spans="2:12" ht="15.75" customHeight="1" x14ac:dyDescent="0.2">
      <c r="B296" s="189">
        <v>41121</v>
      </c>
      <c r="C296" s="143">
        <v>277423</v>
      </c>
      <c r="D296" s="143" t="s">
        <v>602</v>
      </c>
      <c r="E296" s="143" t="s">
        <v>8855</v>
      </c>
      <c r="F296" s="248" t="s">
        <v>155</v>
      </c>
      <c r="G296" s="216">
        <v>1</v>
      </c>
      <c r="H296" s="216">
        <v>84.000000001396984</v>
      </c>
      <c r="I296" s="216">
        <v>84.000000001396984</v>
      </c>
      <c r="J296" s="216">
        <v>2.4653714368638767E-4</v>
      </c>
      <c r="K296" s="216">
        <v>2.9349659962177092E-6</v>
      </c>
      <c r="L296" s="159"/>
    </row>
    <row r="297" spans="2:12" ht="15.75" customHeight="1" x14ac:dyDescent="0.2">
      <c r="B297" s="189">
        <v>41121</v>
      </c>
      <c r="C297" s="143">
        <v>277570</v>
      </c>
      <c r="D297" s="143" t="s">
        <v>528</v>
      </c>
      <c r="E297" s="143" t="s">
        <v>8855</v>
      </c>
      <c r="F297" s="248" t="s">
        <v>147</v>
      </c>
      <c r="G297" s="216">
        <v>5</v>
      </c>
      <c r="H297" s="216">
        <v>85.000000004656613</v>
      </c>
      <c r="I297" s="216">
        <v>425.00000002328306</v>
      </c>
      <c r="J297" s="216">
        <v>1.2473605484608615E-3</v>
      </c>
      <c r="K297" s="216">
        <v>1.4674829981088545E-5</v>
      </c>
      <c r="L297" s="159"/>
    </row>
    <row r="298" spans="2:12" ht="15.75" customHeight="1" x14ac:dyDescent="0.2">
      <c r="B298" s="189">
        <v>41121</v>
      </c>
      <c r="C298" s="143">
        <v>277571</v>
      </c>
      <c r="D298" s="143" t="s">
        <v>650</v>
      </c>
      <c r="E298" s="143" t="s">
        <v>8854</v>
      </c>
      <c r="F298" s="248" t="s">
        <v>155</v>
      </c>
      <c r="G298" s="216">
        <v>167</v>
      </c>
      <c r="H298" s="216">
        <v>90.399999999208376</v>
      </c>
      <c r="I298" s="216">
        <v>15096.799999867799</v>
      </c>
      <c r="J298" s="216">
        <v>1.5148712516843268E-2</v>
      </c>
      <c r="K298" s="216">
        <v>1.6757425350637085E-4</v>
      </c>
      <c r="L298" s="159"/>
    </row>
    <row r="299" spans="2:12" ht="15.75" customHeight="1" x14ac:dyDescent="0.2">
      <c r="B299" s="189">
        <v>41122</v>
      </c>
      <c r="C299" s="143">
        <v>277371</v>
      </c>
      <c r="D299" s="143" t="s">
        <v>717</v>
      </c>
      <c r="E299" s="143" t="s">
        <v>8854</v>
      </c>
      <c r="F299" s="248" t="s">
        <v>155</v>
      </c>
      <c r="G299" s="216">
        <v>1010.71</v>
      </c>
      <c r="H299" s="216">
        <v>109.357142861866</v>
      </c>
      <c r="I299" s="216">
        <v>111087.39000467031</v>
      </c>
      <c r="J299" s="216">
        <v>0.11150085188860102</v>
      </c>
      <c r="K299" s="216">
        <v>1.0144718136558077E-3</v>
      </c>
      <c r="L299" s="159"/>
    </row>
    <row r="300" spans="2:12" ht="15.75" customHeight="1" x14ac:dyDescent="0.2">
      <c r="B300" s="189">
        <v>41122</v>
      </c>
      <c r="C300" s="143">
        <v>277421</v>
      </c>
      <c r="D300" s="143" t="s">
        <v>718</v>
      </c>
      <c r="E300" s="143" t="s">
        <v>8855</v>
      </c>
      <c r="F300" s="248" t="s">
        <v>151</v>
      </c>
      <c r="G300" s="216">
        <v>4.5999999999999996</v>
      </c>
      <c r="H300" s="216">
        <v>126.99999999487773</v>
      </c>
      <c r="I300" s="216">
        <v>584.19999997643754</v>
      </c>
      <c r="J300" s="216">
        <v>1.7128241802000033E-3</v>
      </c>
      <c r="K300" s="216">
        <v>1.3486804569047924E-5</v>
      </c>
      <c r="L300" s="159"/>
    </row>
    <row r="301" spans="2:12" ht="15.75" customHeight="1" x14ac:dyDescent="0.2">
      <c r="B301" s="189">
        <v>41122</v>
      </c>
      <c r="C301" s="143">
        <v>277453</v>
      </c>
      <c r="D301" s="143" t="s">
        <v>719</v>
      </c>
      <c r="E301" s="143" t="s">
        <v>8854</v>
      </c>
      <c r="F301" s="248" t="s">
        <v>147</v>
      </c>
      <c r="G301" s="216">
        <v>188</v>
      </c>
      <c r="H301" s="216">
        <v>34.999999998835847</v>
      </c>
      <c r="I301" s="216">
        <v>6579.9999997811392</v>
      </c>
      <c r="J301" s="216">
        <v>6.60449044100997E-3</v>
      </c>
      <c r="K301" s="216">
        <v>1.8869972689227561E-4</v>
      </c>
      <c r="L301" s="159"/>
    </row>
    <row r="302" spans="2:12" ht="15.75" customHeight="1" x14ac:dyDescent="0.2">
      <c r="B302" s="189">
        <v>41122</v>
      </c>
      <c r="C302" s="143">
        <v>277455</v>
      </c>
      <c r="D302" s="143" t="s">
        <v>720</v>
      </c>
      <c r="E302" s="143" t="s">
        <v>8854</v>
      </c>
      <c r="F302" s="248" t="s">
        <v>151</v>
      </c>
      <c r="G302" s="216">
        <v>5</v>
      </c>
      <c r="H302" s="216">
        <v>380.00000000232831</v>
      </c>
      <c r="I302" s="216">
        <v>1900.0000000116415</v>
      </c>
      <c r="J302" s="216">
        <v>1.9070717079655341E-3</v>
      </c>
      <c r="K302" s="216">
        <v>5.0186097577732871E-6</v>
      </c>
      <c r="L302" s="159"/>
    </row>
    <row r="303" spans="2:12" ht="15.75" customHeight="1" x14ac:dyDescent="0.2">
      <c r="B303" s="189">
        <v>41122</v>
      </c>
      <c r="C303" s="143">
        <v>277455</v>
      </c>
      <c r="D303" s="143" t="s">
        <v>721</v>
      </c>
      <c r="E303" s="143" t="s">
        <v>8854</v>
      </c>
      <c r="F303" s="248" t="s">
        <v>151</v>
      </c>
      <c r="G303" s="216">
        <v>128.66</v>
      </c>
      <c r="H303" s="216">
        <v>123.00000000104774</v>
      </c>
      <c r="I303" s="216">
        <v>16178.760000147857</v>
      </c>
      <c r="J303" s="216">
        <v>1.6238976561082835E-2</v>
      </c>
      <c r="K303" s="216">
        <v>1.2913886628702223E-4</v>
      </c>
      <c r="L303" s="159"/>
    </row>
    <row r="304" spans="2:12" ht="15.75" customHeight="1" x14ac:dyDescent="0.2">
      <c r="B304" s="189">
        <v>41122</v>
      </c>
      <c r="C304" s="143">
        <v>277765</v>
      </c>
      <c r="D304" s="143" t="s">
        <v>658</v>
      </c>
      <c r="E304" s="143" t="s">
        <v>8854</v>
      </c>
      <c r="F304" s="248" t="s">
        <v>147</v>
      </c>
      <c r="G304" s="216">
        <v>115.5</v>
      </c>
      <c r="H304" s="216">
        <v>72.000000004190952</v>
      </c>
      <c r="I304" s="216">
        <v>8316.0000004840549</v>
      </c>
      <c r="J304" s="216">
        <v>8.3469517496143879E-3</v>
      </c>
      <c r="K304" s="216">
        <v>1.1592988540456293E-4</v>
      </c>
      <c r="L304" s="159"/>
    </row>
    <row r="305" spans="2:12" ht="15.75" customHeight="1" x14ac:dyDescent="0.2">
      <c r="B305" s="189">
        <v>41122</v>
      </c>
      <c r="C305" s="143">
        <v>278383</v>
      </c>
      <c r="D305" s="143" t="s">
        <v>722</v>
      </c>
      <c r="E305" s="143" t="s">
        <v>8854</v>
      </c>
      <c r="F305" s="248" t="s">
        <v>150</v>
      </c>
      <c r="G305" s="216">
        <v>21.12</v>
      </c>
      <c r="H305" s="216">
        <v>65.999999995110556</v>
      </c>
      <c r="I305" s="216">
        <v>1393.9199998967349</v>
      </c>
      <c r="J305" s="216">
        <v>1.3991081026074187E-3</v>
      </c>
      <c r="K305" s="216">
        <v>2.1198607616834366E-5</v>
      </c>
      <c r="L305" s="159"/>
    </row>
    <row r="306" spans="2:12" ht="15.75" customHeight="1" x14ac:dyDescent="0.2">
      <c r="B306" s="189">
        <v>41123</v>
      </c>
      <c r="C306" s="143">
        <v>277456</v>
      </c>
      <c r="D306" s="143" t="s">
        <v>723</v>
      </c>
      <c r="E306" s="143" t="s">
        <v>8855</v>
      </c>
      <c r="F306" s="248" t="s">
        <v>150</v>
      </c>
      <c r="G306" s="216">
        <v>146.99</v>
      </c>
      <c r="H306" s="216">
        <v>312.00000000069849</v>
      </c>
      <c r="I306" s="216">
        <v>45860.880000102668</v>
      </c>
      <c r="J306" s="216">
        <v>0.13431204893346438</v>
      </c>
      <c r="K306" s="216">
        <v>4.3048733632424267E-4</v>
      </c>
      <c r="L306" s="159"/>
    </row>
    <row r="307" spans="2:12" ht="15.75" customHeight="1" x14ac:dyDescent="0.2">
      <c r="B307" s="189">
        <v>41123</v>
      </c>
      <c r="C307" s="143">
        <v>277480</v>
      </c>
      <c r="D307" s="143" t="s">
        <v>724</v>
      </c>
      <c r="E307" s="143" t="s">
        <v>8854</v>
      </c>
      <c r="F307" s="248" t="s">
        <v>155</v>
      </c>
      <c r="G307" s="216">
        <v>598.99000000000012</v>
      </c>
      <c r="H307" s="216">
        <v>16.999999992549419</v>
      </c>
      <c r="I307" s="216">
        <v>10182.829995537177</v>
      </c>
      <c r="J307" s="216">
        <v>1.0223843660048517E-2</v>
      </c>
      <c r="K307" s="216">
        <v>6.0140256850172455E-4</v>
      </c>
      <c r="L307" s="159"/>
    </row>
    <row r="308" spans="2:12" ht="15.75" customHeight="1" x14ac:dyDescent="0.2">
      <c r="B308" s="189">
        <v>41123</v>
      </c>
      <c r="C308" s="143">
        <v>277566</v>
      </c>
      <c r="D308" s="143" t="s">
        <v>725</v>
      </c>
      <c r="E308" s="143" t="s">
        <v>8854</v>
      </c>
      <c r="F308" s="248" t="s">
        <v>147</v>
      </c>
      <c r="G308" s="216">
        <v>1.75</v>
      </c>
      <c r="H308" s="216">
        <v>2.9999999993015081</v>
      </c>
      <c r="I308" s="216">
        <v>5.2499999987776391</v>
      </c>
      <c r="J308" s="216">
        <v>5.2711455682046816E-6</v>
      </c>
      <c r="K308" s="216">
        <v>1.7570485231439886E-6</v>
      </c>
      <c r="L308" s="159"/>
    </row>
    <row r="309" spans="2:12" ht="15.75" customHeight="1" x14ac:dyDescent="0.2">
      <c r="B309" s="189">
        <v>41123</v>
      </c>
      <c r="C309" s="143">
        <v>277569</v>
      </c>
      <c r="D309" s="143" t="s">
        <v>726</v>
      </c>
      <c r="E309" s="143" t="s">
        <v>8854</v>
      </c>
      <c r="F309" s="248" t="s">
        <v>147</v>
      </c>
      <c r="G309" s="216">
        <v>18</v>
      </c>
      <c r="H309" s="216">
        <v>232.00000000186265</v>
      </c>
      <c r="I309" s="216">
        <v>4176.0000000335276</v>
      </c>
      <c r="J309" s="216">
        <v>4.192819790118975E-3</v>
      </c>
      <c r="K309" s="216">
        <v>1.8072499095195313E-5</v>
      </c>
      <c r="L309" s="159"/>
    </row>
    <row r="310" spans="2:12" ht="15.75" customHeight="1" x14ac:dyDescent="0.2">
      <c r="B310" s="189">
        <v>41123</v>
      </c>
      <c r="C310" s="143">
        <v>277572</v>
      </c>
      <c r="D310" s="143" t="s">
        <v>727</v>
      </c>
      <c r="E310" s="143" t="s">
        <v>8855</v>
      </c>
      <c r="F310" s="248" t="s">
        <v>147</v>
      </c>
      <c r="G310" s="216">
        <v>28</v>
      </c>
      <c r="H310" s="216">
        <v>87.100000003119931</v>
      </c>
      <c r="I310" s="216">
        <v>2438.8000000873581</v>
      </c>
      <c r="J310" s="216">
        <v>7.1424757865512587E-3</v>
      </c>
      <c r="K310" s="216">
        <v>8.2003166317972612E-5</v>
      </c>
      <c r="L310" s="159"/>
    </row>
    <row r="311" spans="2:12" ht="15.75" customHeight="1" x14ac:dyDescent="0.2">
      <c r="B311" s="189">
        <v>41123</v>
      </c>
      <c r="C311" s="143">
        <v>277573</v>
      </c>
      <c r="D311" s="143" t="s">
        <v>728</v>
      </c>
      <c r="E311" s="143" t="s">
        <v>8855</v>
      </c>
      <c r="F311" s="248" t="s">
        <v>155</v>
      </c>
      <c r="G311" s="216">
        <v>15</v>
      </c>
      <c r="H311" s="216">
        <v>141.56666666152887</v>
      </c>
      <c r="I311" s="216">
        <v>2123.4999999229331</v>
      </c>
      <c r="J311" s="216">
        <v>6.2190615596391108E-3</v>
      </c>
      <c r="K311" s="216">
        <v>4.3930267670342469E-5</v>
      </c>
      <c r="L311" s="159"/>
    </row>
    <row r="312" spans="2:12" ht="15.75" customHeight="1" x14ac:dyDescent="0.2">
      <c r="B312" s="189">
        <v>41124</v>
      </c>
      <c r="C312" s="143">
        <v>277580</v>
      </c>
      <c r="D312" s="143" t="s">
        <v>729</v>
      </c>
      <c r="E312" s="143" t="s">
        <v>8855</v>
      </c>
      <c r="F312" s="248" t="s">
        <v>147</v>
      </c>
      <c r="G312" s="216">
        <v>270.5</v>
      </c>
      <c r="H312" s="216">
        <v>145.54545454458673</v>
      </c>
      <c r="I312" s="216">
        <v>36497.499999814318</v>
      </c>
      <c r="J312" s="216">
        <v>0.10677208709177853</v>
      </c>
      <c r="K312" s="216">
        <v>7.9133775076301201E-4</v>
      </c>
      <c r="L312" s="159"/>
    </row>
    <row r="313" spans="2:12" ht="15.75" customHeight="1" x14ac:dyDescent="0.2">
      <c r="B313" s="189">
        <v>41124</v>
      </c>
      <c r="C313" s="143">
        <v>277581</v>
      </c>
      <c r="D313" s="143" t="s">
        <v>515</v>
      </c>
      <c r="E313" s="143" t="s">
        <v>8855</v>
      </c>
      <c r="F313" s="248" t="s">
        <v>155</v>
      </c>
      <c r="G313" s="216">
        <v>1</v>
      </c>
      <c r="H313" s="216">
        <v>20.999999995110556</v>
      </c>
      <c r="I313" s="216">
        <v>20.999999995110556</v>
      </c>
      <c r="J313" s="216">
        <v>6.1434723704820892E-5</v>
      </c>
      <c r="K313" s="216">
        <v>2.9254630342440371E-6</v>
      </c>
      <c r="L313" s="159"/>
    </row>
    <row r="314" spans="2:12" ht="15.75" customHeight="1" x14ac:dyDescent="0.2">
      <c r="B314" s="189">
        <v>41124</v>
      </c>
      <c r="C314" s="143">
        <v>277584</v>
      </c>
      <c r="D314" s="143" t="s">
        <v>535</v>
      </c>
      <c r="E314" s="143" t="s">
        <v>8855</v>
      </c>
      <c r="F314" s="248" t="s">
        <v>155</v>
      </c>
      <c r="G314" s="216">
        <v>358.49</v>
      </c>
      <c r="H314" s="216">
        <v>98.000000005122274</v>
      </c>
      <c r="I314" s="216">
        <v>35132.020001836281</v>
      </c>
      <c r="J314" s="216">
        <v>0.10277742583369416</v>
      </c>
      <c r="K314" s="216">
        <v>1.0487492431461448E-3</v>
      </c>
      <c r="L314" s="159"/>
    </row>
    <row r="315" spans="2:12" ht="15.75" customHeight="1" x14ac:dyDescent="0.2">
      <c r="B315" s="189">
        <v>41124</v>
      </c>
      <c r="C315" s="143">
        <v>277620</v>
      </c>
      <c r="D315" s="143" t="s">
        <v>520</v>
      </c>
      <c r="E315" s="143" t="s">
        <v>8855</v>
      </c>
      <c r="F315" s="248" t="s">
        <v>147</v>
      </c>
      <c r="G315" s="216">
        <v>2246.9899999999998</v>
      </c>
      <c r="H315" s="216">
        <v>107.40909090297382</v>
      </c>
      <c r="I315" s="216">
        <v>151153.30998588377</v>
      </c>
      <c r="J315" s="216">
        <v>0.44219342086733304</v>
      </c>
      <c r="K315" s="216">
        <v>6.5734861833160081E-3</v>
      </c>
      <c r="L315" s="159"/>
    </row>
    <row r="316" spans="2:12" ht="15.75" customHeight="1" x14ac:dyDescent="0.2">
      <c r="B316" s="189">
        <v>41124</v>
      </c>
      <c r="C316" s="143">
        <v>277634</v>
      </c>
      <c r="D316" s="143" t="s">
        <v>676</v>
      </c>
      <c r="E316" s="143" t="s">
        <v>8855</v>
      </c>
      <c r="F316" s="248" t="s">
        <v>155</v>
      </c>
      <c r="G316" s="216">
        <v>86</v>
      </c>
      <c r="H316" s="216">
        <v>119.00000000023283</v>
      </c>
      <c r="I316" s="216">
        <v>10234.000000020023</v>
      </c>
      <c r="J316" s="216">
        <v>2.9939188692512053E-2</v>
      </c>
      <c r="K316" s="216">
        <v>2.5158982094498715E-4</v>
      </c>
      <c r="L316" s="159"/>
    </row>
    <row r="317" spans="2:12" ht="15.75" customHeight="1" x14ac:dyDescent="0.2">
      <c r="B317" s="189">
        <v>41124</v>
      </c>
      <c r="C317" s="143">
        <v>277650</v>
      </c>
      <c r="D317" s="143" t="s">
        <v>730</v>
      </c>
      <c r="E317" s="143" t="s">
        <v>8855</v>
      </c>
      <c r="F317" s="248" t="s">
        <v>147</v>
      </c>
      <c r="G317" s="216">
        <v>72.510000000000005</v>
      </c>
      <c r="H317" s="216">
        <v>171.00000000209548</v>
      </c>
      <c r="I317" s="216">
        <v>12399.210000151943</v>
      </c>
      <c r="J317" s="216">
        <v>3.6273430509273508E-2</v>
      </c>
      <c r="K317" s="216">
        <v>2.1212532461303515E-4</v>
      </c>
      <c r="L317" s="159"/>
    </row>
    <row r="318" spans="2:12" ht="15.75" customHeight="1" x14ac:dyDescent="0.2">
      <c r="B318" s="189">
        <v>41124</v>
      </c>
      <c r="C318" s="143">
        <v>277652</v>
      </c>
      <c r="D318" s="143" t="s">
        <v>731</v>
      </c>
      <c r="E318" s="143" t="s">
        <v>8854</v>
      </c>
      <c r="F318" s="248" t="s">
        <v>147</v>
      </c>
      <c r="G318" s="216">
        <v>1292.4099999999999</v>
      </c>
      <c r="H318" s="216">
        <v>152.23809524040138</v>
      </c>
      <c r="I318" s="216">
        <v>201078.64000420037</v>
      </c>
      <c r="J318" s="216">
        <v>0.20194999972652036</v>
      </c>
      <c r="K318" s="216">
        <v>1.2980105651256644E-3</v>
      </c>
      <c r="L318" s="159"/>
    </row>
    <row r="319" spans="2:12" ht="15.75" customHeight="1" x14ac:dyDescent="0.2">
      <c r="B319" s="189">
        <v>41124</v>
      </c>
      <c r="C319" s="143">
        <v>277721</v>
      </c>
      <c r="D319" s="143" t="s">
        <v>732</v>
      </c>
      <c r="E319" s="143" t="s">
        <v>8855</v>
      </c>
      <c r="F319" s="248" t="s">
        <v>155</v>
      </c>
      <c r="G319" s="216">
        <v>12.5</v>
      </c>
      <c r="H319" s="216">
        <v>81.000000002095476</v>
      </c>
      <c r="I319" s="216">
        <v>1012.5000000261934</v>
      </c>
      <c r="J319" s="216">
        <v>2.9620313222487155E-3</v>
      </c>
      <c r="K319" s="216">
        <v>3.6568287928050461E-5</v>
      </c>
      <c r="L319" s="159"/>
    </row>
    <row r="320" spans="2:12" ht="15.75" customHeight="1" x14ac:dyDescent="0.2">
      <c r="B320" s="189">
        <v>41124</v>
      </c>
      <c r="C320" s="143">
        <v>277722</v>
      </c>
      <c r="D320" s="143" t="s">
        <v>520</v>
      </c>
      <c r="E320" s="143" t="s">
        <v>8855</v>
      </c>
      <c r="F320" s="248" t="s">
        <v>148</v>
      </c>
      <c r="G320" s="216">
        <v>12.83</v>
      </c>
      <c r="H320" s="216">
        <v>45</v>
      </c>
      <c r="I320" s="216">
        <v>577.35</v>
      </c>
      <c r="J320" s="216">
        <v>1.6890160828207947E-3</v>
      </c>
      <c r="K320" s="216">
        <v>3.7533690729350996E-5</v>
      </c>
      <c r="L320" s="159"/>
    </row>
    <row r="321" spans="2:12" ht="15.75" customHeight="1" x14ac:dyDescent="0.2">
      <c r="B321" s="189">
        <v>41124</v>
      </c>
      <c r="C321" s="143">
        <v>277724</v>
      </c>
      <c r="D321" s="143" t="s">
        <v>733</v>
      </c>
      <c r="E321" s="143" t="s">
        <v>8855</v>
      </c>
      <c r="F321" s="248" t="s">
        <v>155</v>
      </c>
      <c r="G321" s="216">
        <v>95.361100000000008</v>
      </c>
      <c r="H321" s="216">
        <v>111.99999999837019</v>
      </c>
      <c r="I321" s="216">
        <v>10680.44319984458</v>
      </c>
      <c r="J321" s="216">
        <v>3.1245241770488416E-2</v>
      </c>
      <c r="K321" s="216">
        <v>2.7897537295484907E-4</v>
      </c>
      <c r="L321" s="159"/>
    </row>
    <row r="322" spans="2:12" ht="15.75" customHeight="1" x14ac:dyDescent="0.2">
      <c r="B322" s="189">
        <v>41124</v>
      </c>
      <c r="C322" s="143">
        <v>277763</v>
      </c>
      <c r="D322" s="143" t="s">
        <v>734</v>
      </c>
      <c r="E322" s="143" t="s">
        <v>8854</v>
      </c>
      <c r="F322" s="248" t="s">
        <v>155</v>
      </c>
      <c r="G322" s="216">
        <v>29.37</v>
      </c>
      <c r="H322" s="216">
        <v>84.000000001396984</v>
      </c>
      <c r="I322" s="216">
        <v>2467.0800000410295</v>
      </c>
      <c r="J322" s="216">
        <v>2.477770912530452E-3</v>
      </c>
      <c r="K322" s="216">
        <v>2.9497272767729104E-5</v>
      </c>
      <c r="L322" s="159"/>
    </row>
    <row r="323" spans="2:12" ht="15.75" customHeight="1" x14ac:dyDescent="0.2">
      <c r="B323" s="189">
        <v>41124</v>
      </c>
      <c r="C323" s="143">
        <v>277764</v>
      </c>
      <c r="D323" s="143" t="s">
        <v>735</v>
      </c>
      <c r="E323" s="143" t="s">
        <v>8854</v>
      </c>
      <c r="F323" s="248" t="s">
        <v>155</v>
      </c>
      <c r="G323" s="216">
        <v>81.180000000000007</v>
      </c>
      <c r="H323" s="216">
        <v>130.99999999743886</v>
      </c>
      <c r="I323" s="216">
        <v>10634.579999792088</v>
      </c>
      <c r="J323" s="216">
        <v>1.0680664181957907E-2</v>
      </c>
      <c r="K323" s="216">
        <v>8.1531787650127645E-5</v>
      </c>
      <c r="L323" s="159"/>
    </row>
    <row r="324" spans="2:12" ht="15.75" customHeight="1" x14ac:dyDescent="0.2">
      <c r="B324" s="189">
        <v>41124</v>
      </c>
      <c r="C324" s="143">
        <v>277814</v>
      </c>
      <c r="D324" s="143" t="s">
        <v>736</v>
      </c>
      <c r="E324" s="143" t="s">
        <v>8854</v>
      </c>
      <c r="F324" s="248" t="s">
        <v>150</v>
      </c>
      <c r="G324" s="216">
        <v>44.5</v>
      </c>
      <c r="H324" s="216">
        <v>88.000000003958121</v>
      </c>
      <c r="I324" s="216">
        <v>3916.0000001761364</v>
      </c>
      <c r="J324" s="216">
        <v>3.9329697025407805E-3</v>
      </c>
      <c r="K324" s="216">
        <v>4.469283752686228E-5</v>
      </c>
      <c r="L324" s="159"/>
    </row>
    <row r="325" spans="2:12" ht="15.75" customHeight="1" x14ac:dyDescent="0.2">
      <c r="B325" s="189">
        <v>41124</v>
      </c>
      <c r="C325" s="143">
        <v>277815</v>
      </c>
      <c r="D325" s="143" t="s">
        <v>737</v>
      </c>
      <c r="E325" s="143" t="s">
        <v>8855</v>
      </c>
      <c r="F325" s="248" t="s">
        <v>148</v>
      </c>
      <c r="G325" s="216">
        <v>11.5</v>
      </c>
      <c r="H325" s="216">
        <v>88.000000003958121</v>
      </c>
      <c r="I325" s="216">
        <v>1012.0000000455184</v>
      </c>
      <c r="J325" s="216">
        <v>2.9605685907881278E-3</v>
      </c>
      <c r="K325" s="216">
        <v>3.3642824893806427E-5</v>
      </c>
      <c r="L325" s="159"/>
    </row>
    <row r="326" spans="2:12" ht="15.75" customHeight="1" x14ac:dyDescent="0.2">
      <c r="B326" s="189">
        <v>41124</v>
      </c>
      <c r="C326" s="143">
        <v>278384</v>
      </c>
      <c r="D326" s="143" t="s">
        <v>630</v>
      </c>
      <c r="E326" s="143" t="s">
        <v>8854</v>
      </c>
      <c r="F326" s="248" t="s">
        <v>147</v>
      </c>
      <c r="G326" s="216">
        <v>53</v>
      </c>
      <c r="H326" s="216">
        <v>148.99999999324791</v>
      </c>
      <c r="I326" s="216">
        <v>7896.9999996421393</v>
      </c>
      <c r="J326" s="216">
        <v>7.9312210771603948E-3</v>
      </c>
      <c r="K326" s="216">
        <v>5.3229671661206757E-5</v>
      </c>
      <c r="L326" s="159"/>
    </row>
    <row r="327" spans="2:12" ht="15.75" customHeight="1" x14ac:dyDescent="0.2">
      <c r="B327" s="189">
        <v>41125</v>
      </c>
      <c r="C327" s="143">
        <v>277657</v>
      </c>
      <c r="D327" s="143" t="s">
        <v>537</v>
      </c>
      <c r="E327" s="143" t="s">
        <v>8855</v>
      </c>
      <c r="F327" s="248" t="s">
        <v>155</v>
      </c>
      <c r="G327" s="216">
        <v>644.99999999999989</v>
      </c>
      <c r="H327" s="216">
        <v>16.999999992549419</v>
      </c>
      <c r="I327" s="216">
        <v>10964.999995194376</v>
      </c>
      <c r="J327" s="216">
        <v>3.2072566998742412E-2</v>
      </c>
      <c r="K327" s="216">
        <v>1.8866215889881666E-3</v>
      </c>
      <c r="L327" s="159"/>
    </row>
    <row r="328" spans="2:12" ht="15.75" customHeight="1" x14ac:dyDescent="0.2">
      <c r="B328" s="189">
        <v>41125</v>
      </c>
      <c r="C328" s="143">
        <v>277658</v>
      </c>
      <c r="D328" s="143" t="s">
        <v>738</v>
      </c>
      <c r="E328" s="143" t="s">
        <v>8854</v>
      </c>
      <c r="F328" s="248" t="s">
        <v>147</v>
      </c>
      <c r="G328" s="216">
        <v>30.5</v>
      </c>
      <c r="H328" s="216">
        <v>4.9999999953433871</v>
      </c>
      <c r="I328" s="216">
        <v>152.49999985797331</v>
      </c>
      <c r="J328" s="216">
        <v>1.5315842024870145E-4</v>
      </c>
      <c r="K328" s="216">
        <v>3.0631684078268273E-5</v>
      </c>
      <c r="L328" s="159"/>
    </row>
    <row r="329" spans="2:12" ht="15.75" customHeight="1" x14ac:dyDescent="0.2">
      <c r="B329" s="189">
        <v>41125</v>
      </c>
      <c r="C329" s="143">
        <v>277662</v>
      </c>
      <c r="D329" s="143" t="s">
        <v>739</v>
      </c>
      <c r="E329" s="143" t="s">
        <v>8854</v>
      </c>
      <c r="F329" s="248" t="s">
        <v>147</v>
      </c>
      <c r="G329" s="216">
        <v>1467.8200000000002</v>
      </c>
      <c r="H329" s="216">
        <v>1.9999999960418791</v>
      </c>
      <c r="I329" s="216">
        <v>2935.6399941901909</v>
      </c>
      <c r="J329" s="216">
        <v>2.9483146514610896E-3</v>
      </c>
      <c r="K329" s="216">
        <v>1.4741573286479914E-3</v>
      </c>
      <c r="L329" s="159"/>
    </row>
    <row r="330" spans="2:12" ht="15.75" customHeight="1" x14ac:dyDescent="0.2">
      <c r="B330" s="189">
        <v>41125</v>
      </c>
      <c r="C330" s="143">
        <v>277682</v>
      </c>
      <c r="D330" s="143" t="s">
        <v>676</v>
      </c>
      <c r="E330" s="143" t="s">
        <v>8855</v>
      </c>
      <c r="F330" s="248" t="s">
        <v>155</v>
      </c>
      <c r="G330" s="216">
        <v>86</v>
      </c>
      <c r="H330" s="216">
        <v>18.000000006286427</v>
      </c>
      <c r="I330" s="216">
        <v>1548.0000005406328</v>
      </c>
      <c r="J330" s="216">
        <v>4.5278918151529486E-3</v>
      </c>
      <c r="K330" s="216">
        <v>2.5154954519842227E-4</v>
      </c>
      <c r="L330" s="159"/>
    </row>
    <row r="331" spans="2:12" ht="15.75" customHeight="1" x14ac:dyDescent="0.2">
      <c r="B331" s="189">
        <v>41125</v>
      </c>
      <c r="C331" s="143">
        <v>277684</v>
      </c>
      <c r="D331" s="143" t="s">
        <v>504</v>
      </c>
      <c r="E331" s="143" t="s">
        <v>8855</v>
      </c>
      <c r="F331" s="248" t="s">
        <v>147</v>
      </c>
      <c r="G331" s="216">
        <v>37</v>
      </c>
      <c r="H331" s="216">
        <v>43.000000003958121</v>
      </c>
      <c r="I331" s="216">
        <v>1591.0000001464505</v>
      </c>
      <c r="J331" s="216">
        <v>4.6536665865991788E-3</v>
      </c>
      <c r="K331" s="216">
        <v>1.0822480432955377E-4</v>
      </c>
      <c r="L331" s="159"/>
    </row>
    <row r="332" spans="2:12" ht="15.75" customHeight="1" x14ac:dyDescent="0.2">
      <c r="B332" s="189">
        <v>41125</v>
      </c>
      <c r="C332" s="143">
        <v>277725</v>
      </c>
      <c r="D332" s="143" t="s">
        <v>740</v>
      </c>
      <c r="E332" s="143" t="s">
        <v>8855</v>
      </c>
      <c r="F332" s="248" t="s">
        <v>147</v>
      </c>
      <c r="G332" s="216">
        <v>1</v>
      </c>
      <c r="H332" s="216">
        <v>70.000000008149073</v>
      </c>
      <c r="I332" s="216">
        <v>70.000000008149073</v>
      </c>
      <c r="J332" s="216">
        <v>2.0474962983650527E-4</v>
      </c>
      <c r="K332" s="216">
        <v>2.9249947116095613E-6</v>
      </c>
      <c r="L332" s="159"/>
    </row>
    <row r="333" spans="2:12" ht="15.75" customHeight="1" x14ac:dyDescent="0.2">
      <c r="B333" s="189">
        <v>41125</v>
      </c>
      <c r="C333" s="143">
        <v>278385</v>
      </c>
      <c r="D333" s="143" t="s">
        <v>741</v>
      </c>
      <c r="E333" s="143" t="s">
        <v>8854</v>
      </c>
      <c r="F333" s="248" t="s">
        <v>150</v>
      </c>
      <c r="G333" s="216">
        <v>37.950000000000003</v>
      </c>
      <c r="H333" s="216">
        <v>63.999999999068677</v>
      </c>
      <c r="I333" s="216">
        <v>2428.7999999646563</v>
      </c>
      <c r="J333" s="216">
        <v>2.4392863701054208E-3</v>
      </c>
      <c r="K333" s="216">
        <v>3.8113849533451831E-5</v>
      </c>
      <c r="L333" s="159"/>
    </row>
    <row r="334" spans="2:12" ht="15.75" customHeight="1" x14ac:dyDescent="0.2">
      <c r="B334" s="189">
        <v>41125</v>
      </c>
      <c r="C334" s="143">
        <v>281142</v>
      </c>
      <c r="D334" s="143" t="s">
        <v>738</v>
      </c>
      <c r="E334" s="143" t="s">
        <v>8854</v>
      </c>
      <c r="F334" s="248" t="s">
        <v>147</v>
      </c>
      <c r="G334" s="216">
        <v>4.5750000000000002</v>
      </c>
      <c r="H334" s="216">
        <v>96.999999991385266</v>
      </c>
      <c r="I334" s="216">
        <v>443.77499996058759</v>
      </c>
      <c r="J334" s="216">
        <v>4.4569100329922077E-4</v>
      </c>
      <c r="K334" s="216">
        <v>4.5947526117402405E-6</v>
      </c>
      <c r="L334" s="159"/>
    </row>
    <row r="335" spans="2:12" ht="15.75" customHeight="1" x14ac:dyDescent="0.2">
      <c r="B335" s="189">
        <v>41126</v>
      </c>
      <c r="C335" s="143">
        <v>277692</v>
      </c>
      <c r="D335" s="143" t="s">
        <v>742</v>
      </c>
      <c r="E335" s="143" t="s">
        <v>8854</v>
      </c>
      <c r="F335" s="248" t="s">
        <v>147</v>
      </c>
      <c r="G335" s="216">
        <v>611.17000000000007</v>
      </c>
      <c r="H335" s="216">
        <v>43.999999996740371</v>
      </c>
      <c r="I335" s="216">
        <v>26891.479998007813</v>
      </c>
      <c r="J335" s="216">
        <v>2.7007266360566825E-2</v>
      </c>
      <c r="K335" s="216">
        <v>6.1380150824017258E-4</v>
      </c>
      <c r="L335" s="159"/>
    </row>
    <row r="336" spans="2:12" ht="15.75" customHeight="1" x14ac:dyDescent="0.2">
      <c r="B336" s="189">
        <v>41126</v>
      </c>
      <c r="C336" s="143">
        <v>277694</v>
      </c>
      <c r="D336" s="143" t="s">
        <v>743</v>
      </c>
      <c r="E336" s="143" t="s">
        <v>8855</v>
      </c>
      <c r="F336" s="248" t="s">
        <v>151</v>
      </c>
      <c r="G336" s="216">
        <v>419.34000000000003</v>
      </c>
      <c r="H336" s="216">
        <v>67.497297303291745</v>
      </c>
      <c r="I336" s="216">
        <v>28186.420002521365</v>
      </c>
      <c r="J336" s="216">
        <v>8.243092565520764E-2</v>
      </c>
      <c r="K336" s="216">
        <v>1.2263559672055792E-3</v>
      </c>
      <c r="L336" s="159"/>
    </row>
    <row r="337" spans="2:12" ht="15.75" customHeight="1" x14ac:dyDescent="0.2">
      <c r="B337" s="189">
        <v>41126</v>
      </c>
      <c r="C337" s="143">
        <v>277701</v>
      </c>
      <c r="D337" s="143" t="s">
        <v>744</v>
      </c>
      <c r="E337" s="143" t="s">
        <v>8854</v>
      </c>
      <c r="F337" s="248" t="s">
        <v>147</v>
      </c>
      <c r="G337" s="216">
        <v>1812.33</v>
      </c>
      <c r="H337" s="216">
        <v>36.000000002095476</v>
      </c>
      <c r="I337" s="216">
        <v>65243.880003797691</v>
      </c>
      <c r="J337" s="216">
        <v>6.5524799891637106E-2</v>
      </c>
      <c r="K337" s="216">
        <v>1.8201333302173075E-3</v>
      </c>
      <c r="L337" s="159"/>
    </row>
    <row r="338" spans="2:12" ht="15.75" customHeight="1" x14ac:dyDescent="0.2">
      <c r="B338" s="189">
        <v>41126</v>
      </c>
      <c r="C338" s="143">
        <v>277701</v>
      </c>
      <c r="D338" s="143" t="s">
        <v>745</v>
      </c>
      <c r="E338" s="143" t="s">
        <v>8854</v>
      </c>
      <c r="F338" s="248" t="s">
        <v>147</v>
      </c>
      <c r="G338" s="216">
        <v>23.840000000000003</v>
      </c>
      <c r="H338" s="216">
        <v>36.000000002095476</v>
      </c>
      <c r="I338" s="216">
        <v>858.24000004995617</v>
      </c>
      <c r="J338" s="216">
        <v>8.6193531499044267E-4</v>
      </c>
      <c r="K338" s="216">
        <v>2.3942647637229763E-5</v>
      </c>
      <c r="L338" s="159"/>
    </row>
    <row r="339" spans="2:12" ht="15.75" customHeight="1" x14ac:dyDescent="0.2">
      <c r="B339" s="189">
        <v>41126</v>
      </c>
      <c r="C339" s="143">
        <v>277701</v>
      </c>
      <c r="D339" s="143" t="s">
        <v>746</v>
      </c>
      <c r="E339" s="143" t="s">
        <v>8854</v>
      </c>
      <c r="F339" s="248" t="s">
        <v>147</v>
      </c>
      <c r="G339" s="216">
        <v>1088.8</v>
      </c>
      <c r="H339" s="216">
        <v>36.000000002095476</v>
      </c>
      <c r="I339" s="216">
        <v>39196.800002281554</v>
      </c>
      <c r="J339" s="216">
        <v>3.9365569251744711E-2</v>
      </c>
      <c r="K339" s="216">
        <v>1.093488034707037E-3</v>
      </c>
      <c r="L339" s="159"/>
    </row>
    <row r="340" spans="2:12" ht="15.75" customHeight="1" x14ac:dyDescent="0.2">
      <c r="B340" s="189">
        <v>41126</v>
      </c>
      <c r="C340" s="143">
        <v>277701</v>
      </c>
      <c r="D340" s="143" t="s">
        <v>747</v>
      </c>
      <c r="E340" s="143" t="s">
        <v>8854</v>
      </c>
      <c r="F340" s="248" t="s">
        <v>147</v>
      </c>
      <c r="G340" s="216">
        <v>31.159999999999997</v>
      </c>
      <c r="H340" s="216">
        <v>36.000000002095476</v>
      </c>
      <c r="I340" s="216">
        <v>1121.7600000652951</v>
      </c>
      <c r="J340" s="216">
        <v>1.1265899502979108E-3</v>
      </c>
      <c r="K340" s="216">
        <v>3.1294165284231514E-5</v>
      </c>
      <c r="L340" s="159"/>
    </row>
    <row r="341" spans="2:12" ht="15.75" customHeight="1" x14ac:dyDescent="0.2">
      <c r="B341" s="189">
        <v>41126</v>
      </c>
      <c r="C341" s="143">
        <v>277715</v>
      </c>
      <c r="D341" s="143" t="s">
        <v>521</v>
      </c>
      <c r="E341" s="143" t="s">
        <v>8854</v>
      </c>
      <c r="F341" s="248" t="s">
        <v>147</v>
      </c>
      <c r="G341" s="216">
        <v>1713.83</v>
      </c>
      <c r="H341" s="216">
        <v>159.77777777763549</v>
      </c>
      <c r="I341" s="216">
        <v>261898.58999997916</v>
      </c>
      <c r="J341" s="216">
        <v>0.26302624400406066</v>
      </c>
      <c r="K341" s="216">
        <v>1.7212092198034177E-3</v>
      </c>
      <c r="L341" s="159"/>
    </row>
    <row r="342" spans="2:12" ht="15.75" customHeight="1" x14ac:dyDescent="0.2">
      <c r="B342" s="189">
        <v>41126</v>
      </c>
      <c r="C342" s="143">
        <v>277723</v>
      </c>
      <c r="D342" s="143" t="s">
        <v>748</v>
      </c>
      <c r="E342" s="143" t="s">
        <v>8854</v>
      </c>
      <c r="F342" s="248" t="s">
        <v>155</v>
      </c>
      <c r="G342" s="216">
        <v>65.08</v>
      </c>
      <c r="H342" s="216">
        <v>71.000000000931323</v>
      </c>
      <c r="I342" s="216">
        <v>4620.6800000606099</v>
      </c>
      <c r="J342" s="216">
        <v>4.6405752133324655E-3</v>
      </c>
      <c r="K342" s="216">
        <v>6.5360214271430905E-5</v>
      </c>
      <c r="L342" s="159"/>
    </row>
    <row r="343" spans="2:12" ht="15.75" customHeight="1" x14ac:dyDescent="0.2">
      <c r="B343" s="189">
        <v>41126</v>
      </c>
      <c r="C343" s="143">
        <v>282885</v>
      </c>
      <c r="D343" s="143" t="s">
        <v>706</v>
      </c>
      <c r="E343" s="143" t="s">
        <v>8854</v>
      </c>
      <c r="F343" s="248" t="s">
        <v>155</v>
      </c>
      <c r="G343" s="216">
        <v>20.79</v>
      </c>
      <c r="H343" s="216">
        <v>62.000000003026798</v>
      </c>
      <c r="I343" s="216">
        <v>1288.980000062927</v>
      </c>
      <c r="J343" s="216">
        <v>1.2945299476905645E-3</v>
      </c>
      <c r="K343" s="216">
        <v>2.0879515284312362E-5</v>
      </c>
      <c r="L343" s="159"/>
    </row>
    <row r="344" spans="2:12" ht="15.75" customHeight="1" x14ac:dyDescent="0.2">
      <c r="B344" s="189">
        <v>41127</v>
      </c>
      <c r="C344" s="143">
        <v>277726</v>
      </c>
      <c r="D344" s="143" t="s">
        <v>749</v>
      </c>
      <c r="E344" s="143" t="s">
        <v>8854</v>
      </c>
      <c r="F344" s="248" t="s">
        <v>151</v>
      </c>
      <c r="G344" s="216">
        <v>702.49000000000012</v>
      </c>
      <c r="H344" s="216">
        <v>42.279999997420234</v>
      </c>
      <c r="I344" s="216">
        <v>32050.089998153562</v>
      </c>
      <c r="J344" s="216">
        <v>3.2187740225472994E-2</v>
      </c>
      <c r="K344" s="216">
        <v>7.0550708694718802E-4</v>
      </c>
      <c r="L344" s="159"/>
    </row>
    <row r="345" spans="2:12" ht="15.75" customHeight="1" x14ac:dyDescent="0.2">
      <c r="B345" s="189">
        <v>41127</v>
      </c>
      <c r="C345" s="143">
        <v>277785</v>
      </c>
      <c r="D345" s="143" t="s">
        <v>750</v>
      </c>
      <c r="E345" s="143" t="s">
        <v>8855</v>
      </c>
      <c r="F345" s="248" t="s">
        <v>155</v>
      </c>
      <c r="G345" s="216">
        <v>23.5</v>
      </c>
      <c r="H345" s="216">
        <v>126.00000000209548</v>
      </c>
      <c r="I345" s="216">
        <v>2961.0000000492437</v>
      </c>
      <c r="J345" s="216">
        <v>8.6579473935082529E-3</v>
      </c>
      <c r="K345" s="216">
        <v>6.8713868201303687E-5</v>
      </c>
      <c r="L345" s="159"/>
    </row>
    <row r="346" spans="2:12" ht="15.75" customHeight="1" x14ac:dyDescent="0.2">
      <c r="B346" s="189">
        <v>41127</v>
      </c>
      <c r="C346" s="143">
        <v>277793</v>
      </c>
      <c r="D346" s="143" t="s">
        <v>751</v>
      </c>
      <c r="E346" s="143" t="s">
        <v>8854</v>
      </c>
      <c r="F346" s="248" t="s">
        <v>151</v>
      </c>
      <c r="G346" s="216">
        <v>9.4</v>
      </c>
      <c r="H346" s="216">
        <v>85.999999997438863</v>
      </c>
      <c r="I346" s="216">
        <v>808.39999997592531</v>
      </c>
      <c r="J346" s="216">
        <v>8.1187195415041041E-4</v>
      </c>
      <c r="K346" s="216">
        <v>9.4403715601696349E-6</v>
      </c>
      <c r="L346" s="159"/>
    </row>
    <row r="347" spans="2:12" ht="15.75" customHeight="1" x14ac:dyDescent="0.2">
      <c r="B347" s="189">
        <v>41127</v>
      </c>
      <c r="C347" s="143">
        <v>277794</v>
      </c>
      <c r="D347" s="143" t="s">
        <v>639</v>
      </c>
      <c r="E347" s="143" t="s">
        <v>8854</v>
      </c>
      <c r="F347" s="248" t="s">
        <v>150</v>
      </c>
      <c r="G347" s="216">
        <v>1195.83</v>
      </c>
      <c r="H347" s="216">
        <v>80.49999999903693</v>
      </c>
      <c r="I347" s="216">
        <v>97074.399999174115</v>
      </c>
      <c r="J347" s="216">
        <v>9.749131967795048E-2</v>
      </c>
      <c r="K347" s="216">
        <v>1.2009659066806013E-3</v>
      </c>
      <c r="L347" s="159"/>
    </row>
    <row r="348" spans="2:12" ht="15.75" customHeight="1" x14ac:dyDescent="0.2">
      <c r="B348" s="189">
        <v>41127</v>
      </c>
      <c r="C348" s="143">
        <v>277795</v>
      </c>
      <c r="D348" s="143" t="s">
        <v>752</v>
      </c>
      <c r="E348" s="143" t="s">
        <v>8854</v>
      </c>
      <c r="F348" s="248" t="s">
        <v>150</v>
      </c>
      <c r="G348" s="216">
        <v>1</v>
      </c>
      <c r="H348" s="216">
        <v>97.999999994644895</v>
      </c>
      <c r="I348" s="216">
        <v>97.999999994644895</v>
      </c>
      <c r="J348" s="216">
        <v>9.8420894983624466E-5</v>
      </c>
      <c r="K348" s="216">
        <v>1.0042948468265568E-6</v>
      </c>
      <c r="L348" s="159"/>
    </row>
    <row r="349" spans="2:12" ht="15.75" customHeight="1" x14ac:dyDescent="0.2">
      <c r="B349" s="189">
        <v>41127</v>
      </c>
      <c r="C349" s="143">
        <v>277795</v>
      </c>
      <c r="D349" s="143" t="s">
        <v>753</v>
      </c>
      <c r="E349" s="143" t="s">
        <v>8854</v>
      </c>
      <c r="F349" s="248" t="s">
        <v>150</v>
      </c>
      <c r="G349" s="216">
        <v>1727</v>
      </c>
      <c r="H349" s="216">
        <v>63.999999999068677</v>
      </c>
      <c r="I349" s="216">
        <v>110527.99999839161</v>
      </c>
      <c r="J349" s="216">
        <v>0.11100270082843038</v>
      </c>
      <c r="K349" s="216">
        <v>1.7344172004694635E-3</v>
      </c>
      <c r="L349" s="159"/>
    </row>
    <row r="350" spans="2:12" ht="15.75" customHeight="1" x14ac:dyDescent="0.2">
      <c r="B350" s="189">
        <v>41127</v>
      </c>
      <c r="C350" s="143">
        <v>277795</v>
      </c>
      <c r="D350" s="143" t="s">
        <v>754</v>
      </c>
      <c r="E350" s="143" t="s">
        <v>8854</v>
      </c>
      <c r="F350" s="248" t="s">
        <v>150</v>
      </c>
      <c r="G350" s="216">
        <v>2051.5</v>
      </c>
      <c r="H350" s="216">
        <v>63.999999999068677</v>
      </c>
      <c r="I350" s="216">
        <v>131295.99999808939</v>
      </c>
      <c r="J350" s="216">
        <v>0.13185989620702079</v>
      </c>
      <c r="K350" s="216">
        <v>2.0603108782646811E-3</v>
      </c>
      <c r="L350" s="159"/>
    </row>
    <row r="351" spans="2:12" ht="15.75" customHeight="1" x14ac:dyDescent="0.2">
      <c r="B351" s="189">
        <v>41127</v>
      </c>
      <c r="C351" s="143">
        <v>277795</v>
      </c>
      <c r="D351" s="143" t="s">
        <v>755</v>
      </c>
      <c r="E351" s="143" t="s">
        <v>8854</v>
      </c>
      <c r="F351" s="248" t="s">
        <v>150</v>
      </c>
      <c r="G351" s="216">
        <v>1177.17</v>
      </c>
      <c r="H351" s="216">
        <v>63.999999999068677</v>
      </c>
      <c r="I351" s="216">
        <v>75338.879998903678</v>
      </c>
      <c r="J351" s="216">
        <v>7.5662448948583316E-2</v>
      </c>
      <c r="K351" s="216">
        <v>1.182225764838818E-3</v>
      </c>
      <c r="L351" s="159"/>
    </row>
    <row r="352" spans="2:12" ht="15.75" customHeight="1" x14ac:dyDescent="0.2">
      <c r="B352" s="189">
        <v>41127</v>
      </c>
      <c r="C352" s="143">
        <v>277795</v>
      </c>
      <c r="D352" s="143" t="s">
        <v>756</v>
      </c>
      <c r="E352" s="143" t="s">
        <v>8854</v>
      </c>
      <c r="F352" s="248" t="s">
        <v>150</v>
      </c>
      <c r="G352" s="216">
        <v>1599.83</v>
      </c>
      <c r="H352" s="216">
        <v>63.999999999068677</v>
      </c>
      <c r="I352" s="216">
        <v>102389.11999851004</v>
      </c>
      <c r="J352" s="216">
        <v>0.10282886558560958</v>
      </c>
      <c r="K352" s="216">
        <v>1.6067010247985303E-3</v>
      </c>
      <c r="L352" s="159"/>
    </row>
    <row r="353" spans="2:12" ht="15.75" customHeight="1" x14ac:dyDescent="0.2">
      <c r="B353" s="189">
        <v>41127</v>
      </c>
      <c r="C353" s="143">
        <v>277795</v>
      </c>
      <c r="D353" s="143" t="s">
        <v>757</v>
      </c>
      <c r="E353" s="143" t="s">
        <v>8854</v>
      </c>
      <c r="F353" s="248" t="s">
        <v>150</v>
      </c>
      <c r="G353" s="216">
        <v>1</v>
      </c>
      <c r="H353" s="216">
        <v>63.999999999068677</v>
      </c>
      <c r="I353" s="216">
        <v>63.999999999068677</v>
      </c>
      <c r="J353" s="216">
        <v>6.427487019596432E-5</v>
      </c>
      <c r="K353" s="216">
        <v>1.0042948468265568E-6</v>
      </c>
      <c r="L353" s="159"/>
    </row>
    <row r="354" spans="2:12" ht="15.75" customHeight="1" x14ac:dyDescent="0.2">
      <c r="B354" s="189">
        <v>41127</v>
      </c>
      <c r="C354" s="143">
        <v>277795</v>
      </c>
      <c r="D354" s="143" t="s">
        <v>758</v>
      </c>
      <c r="E354" s="143" t="s">
        <v>8854</v>
      </c>
      <c r="F354" s="248" t="s">
        <v>150</v>
      </c>
      <c r="G354" s="216">
        <v>1287.1599999999999</v>
      </c>
      <c r="H354" s="216">
        <v>63.999999999068677</v>
      </c>
      <c r="I354" s="216">
        <v>82378.239998801233</v>
      </c>
      <c r="J354" s="216">
        <v>8.2732041921437419E-2</v>
      </c>
      <c r="K354" s="216">
        <v>1.2926881550412708E-3</v>
      </c>
      <c r="L354" s="159"/>
    </row>
    <row r="355" spans="2:12" ht="15.75" customHeight="1" x14ac:dyDescent="0.2">
      <c r="B355" s="189">
        <v>41127</v>
      </c>
      <c r="C355" s="143">
        <v>277795</v>
      </c>
      <c r="D355" s="143" t="s">
        <v>759</v>
      </c>
      <c r="E355" s="143" t="s">
        <v>8854</v>
      </c>
      <c r="F355" s="248" t="s">
        <v>150</v>
      </c>
      <c r="G355" s="216">
        <v>1791</v>
      </c>
      <c r="H355" s="216">
        <v>63.999999999068677</v>
      </c>
      <c r="I355" s="216">
        <v>114623.999998332</v>
      </c>
      <c r="J355" s="216">
        <v>0.11511629252097208</v>
      </c>
      <c r="K355" s="216">
        <v>1.7986920706663633E-3</v>
      </c>
      <c r="L355" s="159"/>
    </row>
    <row r="356" spans="2:12" ht="15.75" customHeight="1" x14ac:dyDescent="0.2">
      <c r="B356" s="189">
        <v>41127</v>
      </c>
      <c r="C356" s="143">
        <v>277795</v>
      </c>
      <c r="D356" s="143" t="s">
        <v>760</v>
      </c>
      <c r="E356" s="143" t="s">
        <v>8855</v>
      </c>
      <c r="F356" s="248" t="s">
        <v>150</v>
      </c>
      <c r="G356" s="216">
        <v>1778.67</v>
      </c>
      <c r="H356" s="216">
        <v>63.999999999068677</v>
      </c>
      <c r="I356" s="216">
        <v>113834.87999834349</v>
      </c>
      <c r="J356" s="216">
        <v>0.33285255067733599</v>
      </c>
      <c r="K356" s="216">
        <v>5.2008211044090565E-3</v>
      </c>
      <c r="L356" s="159"/>
    </row>
    <row r="357" spans="2:12" ht="15.75" customHeight="1" x14ac:dyDescent="0.2">
      <c r="B357" s="189">
        <v>41127</v>
      </c>
      <c r="C357" s="143">
        <v>277797</v>
      </c>
      <c r="D357" s="143" t="s">
        <v>621</v>
      </c>
      <c r="E357" s="143" t="s">
        <v>8855</v>
      </c>
      <c r="F357" s="248" t="s">
        <v>155</v>
      </c>
      <c r="G357" s="216">
        <v>2.0100000000000002</v>
      </c>
      <c r="H357" s="216">
        <v>68.000000001629815</v>
      </c>
      <c r="I357" s="216">
        <v>136.68000000327595</v>
      </c>
      <c r="J357" s="216">
        <v>3.9965155344592727E-4</v>
      </c>
      <c r="K357" s="216">
        <v>5.8772287270051245E-6</v>
      </c>
      <c r="L357" s="159"/>
    </row>
    <row r="358" spans="2:12" ht="15.75" customHeight="1" x14ac:dyDescent="0.2">
      <c r="B358" s="189">
        <v>41127</v>
      </c>
      <c r="C358" s="143">
        <v>277798</v>
      </c>
      <c r="D358" s="143" t="s">
        <v>761</v>
      </c>
      <c r="E358" s="143" t="s">
        <v>8855</v>
      </c>
      <c r="F358" s="248" t="s">
        <v>155</v>
      </c>
      <c r="G358" s="216">
        <v>4.8</v>
      </c>
      <c r="H358" s="216">
        <v>166.99999999953434</v>
      </c>
      <c r="I358" s="216">
        <v>801.59999999776483</v>
      </c>
      <c r="J358" s="216">
        <v>2.3438739042558063E-3</v>
      </c>
      <c r="K358" s="216">
        <v>1.4035173079415221E-5</v>
      </c>
      <c r="L358" s="159"/>
    </row>
    <row r="359" spans="2:12" ht="15.75" customHeight="1" x14ac:dyDescent="0.2">
      <c r="B359" s="189">
        <v>41127</v>
      </c>
      <c r="C359" s="143">
        <v>277799</v>
      </c>
      <c r="D359" s="143" t="s">
        <v>762</v>
      </c>
      <c r="E359" s="143" t="s">
        <v>8855</v>
      </c>
      <c r="F359" s="248" t="s">
        <v>147</v>
      </c>
      <c r="G359" s="216">
        <v>3.4</v>
      </c>
      <c r="H359" s="216">
        <v>130.00000000465661</v>
      </c>
      <c r="I359" s="216">
        <v>442.00000001583248</v>
      </c>
      <c r="J359" s="216">
        <v>1.2924055211091124E-3</v>
      </c>
      <c r="K359" s="216">
        <v>9.9415809312524474E-6</v>
      </c>
      <c r="L359" s="159"/>
    </row>
    <row r="360" spans="2:12" ht="15.75" customHeight="1" x14ac:dyDescent="0.2">
      <c r="B360" s="189">
        <v>41127</v>
      </c>
      <c r="C360" s="143">
        <v>277816</v>
      </c>
      <c r="D360" s="143" t="s">
        <v>672</v>
      </c>
      <c r="E360" s="143" t="s">
        <v>8855</v>
      </c>
      <c r="F360" s="248" t="s">
        <v>155</v>
      </c>
      <c r="G360" s="216">
        <v>14.5</v>
      </c>
      <c r="H360" s="216">
        <v>63.999999999068677</v>
      </c>
      <c r="I360" s="216">
        <v>927.99999998649582</v>
      </c>
      <c r="J360" s="216">
        <v>2.713466795314123E-3</v>
      </c>
      <c r="K360" s="216">
        <v>4.2397918677400144E-5</v>
      </c>
      <c r="L360" s="159"/>
    </row>
    <row r="361" spans="2:12" ht="15.75" customHeight="1" x14ac:dyDescent="0.2">
      <c r="B361" s="189">
        <v>41127</v>
      </c>
      <c r="C361" s="143">
        <v>277962</v>
      </c>
      <c r="D361" s="143" t="s">
        <v>520</v>
      </c>
      <c r="E361" s="143" t="s">
        <v>8855</v>
      </c>
      <c r="F361" s="248" t="s">
        <v>148</v>
      </c>
      <c r="G361" s="216">
        <v>12.83</v>
      </c>
      <c r="H361" s="216">
        <v>140.99999999860302</v>
      </c>
      <c r="I361" s="216">
        <v>1809.0299999820768</v>
      </c>
      <c r="J361" s="216">
        <v>5.2895935740839501E-3</v>
      </c>
      <c r="K361" s="216">
        <v>3.7514848043520268E-5</v>
      </c>
      <c r="L361" s="159"/>
    </row>
    <row r="362" spans="2:12" ht="15.75" customHeight="1" x14ac:dyDescent="0.2">
      <c r="B362" s="189">
        <v>41128</v>
      </c>
      <c r="C362" s="143">
        <v>277801</v>
      </c>
      <c r="D362" s="143" t="s">
        <v>625</v>
      </c>
      <c r="E362" s="143" t="s">
        <v>8855</v>
      </c>
      <c r="F362" s="248" t="s">
        <v>155</v>
      </c>
      <c r="G362" s="216">
        <v>7</v>
      </c>
      <c r="H362" s="216">
        <v>2.000000006519258</v>
      </c>
      <c r="I362" s="216">
        <v>14.000000045634806</v>
      </c>
      <c r="J362" s="216">
        <v>4.0937201209632321E-5</v>
      </c>
      <c r="K362" s="216">
        <v>2.0468600538096117E-5</v>
      </c>
      <c r="L362" s="159"/>
    </row>
    <row r="363" spans="2:12" ht="15.75" customHeight="1" x14ac:dyDescent="0.2">
      <c r="B363" s="189">
        <v>41128</v>
      </c>
      <c r="C363" s="143">
        <v>277812</v>
      </c>
      <c r="D363" s="143" t="s">
        <v>763</v>
      </c>
      <c r="E363" s="143" t="s">
        <v>8855</v>
      </c>
      <c r="F363" s="248" t="s">
        <v>155</v>
      </c>
      <c r="G363" s="216">
        <v>10</v>
      </c>
      <c r="H363" s="216">
        <v>65.000000002328306</v>
      </c>
      <c r="I363" s="216">
        <v>650.00000002328306</v>
      </c>
      <c r="J363" s="216">
        <v>1.9006557643198639E-3</v>
      </c>
      <c r="K363" s="216">
        <v>2.9240857911565879E-5</v>
      </c>
      <c r="L363" s="159"/>
    </row>
    <row r="364" spans="2:12" ht="15.75" customHeight="1" x14ac:dyDescent="0.2">
      <c r="B364" s="189">
        <v>41128</v>
      </c>
      <c r="C364" s="143">
        <v>277813</v>
      </c>
      <c r="D364" s="143" t="s">
        <v>764</v>
      </c>
      <c r="E364" s="143" t="s">
        <v>8854</v>
      </c>
      <c r="F364" s="248" t="s">
        <v>155</v>
      </c>
      <c r="G364" s="216">
        <v>35.64</v>
      </c>
      <c r="H364" s="216">
        <v>49.999999995343387</v>
      </c>
      <c r="I364" s="216">
        <v>1781.9999998340384</v>
      </c>
      <c r="J364" s="216">
        <v>1.7895151222754879E-3</v>
      </c>
      <c r="K364" s="216">
        <v>3.579030244884299E-5</v>
      </c>
      <c r="L364" s="159"/>
    </row>
    <row r="365" spans="2:12" ht="15.75" customHeight="1" x14ac:dyDescent="0.2">
      <c r="B365" s="189">
        <v>41128</v>
      </c>
      <c r="C365" s="143">
        <v>277817</v>
      </c>
      <c r="D365" s="143" t="s">
        <v>639</v>
      </c>
      <c r="E365" s="143" t="s">
        <v>8854</v>
      </c>
      <c r="F365" s="248" t="s">
        <v>150</v>
      </c>
      <c r="G365" s="216">
        <v>29.04</v>
      </c>
      <c r="H365" s="216">
        <v>100.9999999939464</v>
      </c>
      <c r="I365" s="216">
        <v>2933.0399998242033</v>
      </c>
      <c r="J365" s="216">
        <v>2.9454093346875034E-3</v>
      </c>
      <c r="K365" s="216">
        <v>2.9162468662020213E-5</v>
      </c>
      <c r="L365" s="159"/>
    </row>
    <row r="366" spans="2:12" ht="15.75" customHeight="1" x14ac:dyDescent="0.2">
      <c r="B366" s="189">
        <v>41128</v>
      </c>
      <c r="C366" s="143">
        <v>277818</v>
      </c>
      <c r="D366" s="143" t="s">
        <v>765</v>
      </c>
      <c r="E366" s="143" t="s">
        <v>8854</v>
      </c>
      <c r="F366" s="248" t="s">
        <v>151</v>
      </c>
      <c r="G366" s="216">
        <v>5.76</v>
      </c>
      <c r="H366" s="216">
        <v>40.000000004656613</v>
      </c>
      <c r="I366" s="216">
        <v>230.40000002682208</v>
      </c>
      <c r="J366" s="216">
        <v>2.3137165222147574E-4</v>
      </c>
      <c r="K366" s="216">
        <v>5.7842913048635133E-6</v>
      </c>
      <c r="L366" s="159"/>
    </row>
    <row r="367" spans="2:12" ht="15.75" customHeight="1" x14ac:dyDescent="0.2">
      <c r="B367" s="189">
        <v>41128</v>
      </c>
      <c r="C367" s="143">
        <v>277825</v>
      </c>
      <c r="D367" s="143" t="s">
        <v>766</v>
      </c>
      <c r="E367" s="143" t="s">
        <v>8854</v>
      </c>
      <c r="F367" s="248" t="s">
        <v>147</v>
      </c>
      <c r="G367" s="216">
        <v>40.015500000000003</v>
      </c>
      <c r="H367" s="216">
        <v>54.000000008381903</v>
      </c>
      <c r="I367" s="216">
        <v>2160.8370003354062</v>
      </c>
      <c r="J367" s="216">
        <v>2.1699497694908764E-3</v>
      </c>
      <c r="K367" s="216">
        <v>4.0184254984334367E-5</v>
      </c>
      <c r="L367" s="159"/>
    </row>
    <row r="368" spans="2:12" ht="15.75" customHeight="1" x14ac:dyDescent="0.2">
      <c r="B368" s="189">
        <v>41128</v>
      </c>
      <c r="C368" s="143">
        <v>277827</v>
      </c>
      <c r="D368" s="143" t="s">
        <v>767</v>
      </c>
      <c r="E368" s="143" t="s">
        <v>8854</v>
      </c>
      <c r="F368" s="248" t="s">
        <v>147</v>
      </c>
      <c r="G368" s="216">
        <v>14.43</v>
      </c>
      <c r="H368" s="216">
        <v>83.999999990919605</v>
      </c>
      <c r="I368" s="216">
        <v>1212.1199998689699</v>
      </c>
      <c r="J368" s="216">
        <v>1.2172318013356329E-3</v>
      </c>
      <c r="K368" s="216">
        <v>1.4490854779371615E-5</v>
      </c>
      <c r="L368" s="159"/>
    </row>
    <row r="369" spans="2:12" ht="15.75" customHeight="1" x14ac:dyDescent="0.2">
      <c r="B369" s="189">
        <v>41128</v>
      </c>
      <c r="C369" s="143">
        <v>277852</v>
      </c>
      <c r="D369" s="143" t="s">
        <v>532</v>
      </c>
      <c r="E369" s="143" t="s">
        <v>8855</v>
      </c>
      <c r="F369" s="248" t="s">
        <v>155</v>
      </c>
      <c r="G369" s="216">
        <v>967.93000000000018</v>
      </c>
      <c r="H369" s="216">
        <v>23.962962957254302</v>
      </c>
      <c r="I369" s="216">
        <v>23959.249996967308</v>
      </c>
      <c r="J369" s="216">
        <v>7.0058902482900628E-2</v>
      </c>
      <c r="K369" s="216">
        <v>2.8303103598341967E-3</v>
      </c>
      <c r="L369" s="159"/>
    </row>
    <row r="370" spans="2:12" ht="15.75" customHeight="1" x14ac:dyDescent="0.2">
      <c r="B370" s="189">
        <v>41128</v>
      </c>
      <c r="C370" s="143">
        <v>277853</v>
      </c>
      <c r="D370" s="143" t="s">
        <v>768</v>
      </c>
      <c r="E370" s="143" t="s">
        <v>8855</v>
      </c>
      <c r="F370" s="248" t="s">
        <v>147</v>
      </c>
      <c r="G370" s="216">
        <v>11</v>
      </c>
      <c r="H370" s="216">
        <v>139.99999999534339</v>
      </c>
      <c r="I370" s="216">
        <v>1539.9999999487773</v>
      </c>
      <c r="J370" s="216">
        <v>4.5030921182313659E-3</v>
      </c>
      <c r="K370" s="216">
        <v>3.2164943702722472E-5</v>
      </c>
      <c r="L370" s="159"/>
    </row>
    <row r="371" spans="2:12" ht="15.75" customHeight="1" x14ac:dyDescent="0.2">
      <c r="B371" s="189">
        <v>41128</v>
      </c>
      <c r="C371" s="143">
        <v>277854</v>
      </c>
      <c r="D371" s="143" t="s">
        <v>588</v>
      </c>
      <c r="E371" s="143" t="s">
        <v>8855</v>
      </c>
      <c r="F371" s="248" t="s">
        <v>150</v>
      </c>
      <c r="G371" s="216">
        <v>13.86</v>
      </c>
      <c r="H371" s="216">
        <v>75.00000000349246</v>
      </c>
      <c r="I371" s="216">
        <v>1039.5000000484054</v>
      </c>
      <c r="J371" s="216">
        <v>3.0395871800488147E-3</v>
      </c>
      <c r="K371" s="216">
        <v>4.0527829065430308E-5</v>
      </c>
      <c r="L371" s="159"/>
    </row>
    <row r="372" spans="2:12" ht="15.75" customHeight="1" x14ac:dyDescent="0.2">
      <c r="B372" s="189">
        <v>41128</v>
      </c>
      <c r="C372" s="143">
        <v>277963</v>
      </c>
      <c r="D372" s="143" t="s">
        <v>769</v>
      </c>
      <c r="E372" s="143" t="s">
        <v>8855</v>
      </c>
      <c r="F372" s="248" t="s">
        <v>155</v>
      </c>
      <c r="G372" s="216">
        <v>7</v>
      </c>
      <c r="H372" s="216">
        <v>101.99999999720603</v>
      </c>
      <c r="I372" s="216">
        <v>713.99999998044223</v>
      </c>
      <c r="J372" s="216">
        <v>2.0877972548286154E-3</v>
      </c>
      <c r="K372" s="216">
        <v>2.0468600538096117E-5</v>
      </c>
      <c r="L372" s="159"/>
    </row>
    <row r="373" spans="2:12" ht="15.75" customHeight="1" x14ac:dyDescent="0.2">
      <c r="B373" s="189">
        <v>41128</v>
      </c>
      <c r="C373" s="143">
        <v>278439</v>
      </c>
      <c r="D373" s="143" t="s">
        <v>500</v>
      </c>
      <c r="E373" s="143" t="s">
        <v>8855</v>
      </c>
      <c r="F373" s="248" t="s">
        <v>150</v>
      </c>
      <c r="G373" s="216">
        <v>17.16</v>
      </c>
      <c r="H373" s="216">
        <v>50.999999998603016</v>
      </c>
      <c r="I373" s="216">
        <v>875.15999997602773</v>
      </c>
      <c r="J373" s="216">
        <v>2.5590429209185026E-3</v>
      </c>
      <c r="K373" s="216">
        <v>5.0177312176247049E-5</v>
      </c>
      <c r="L373" s="159"/>
    </row>
    <row r="374" spans="2:12" ht="15.75" customHeight="1" x14ac:dyDescent="0.2">
      <c r="B374" s="189">
        <v>41128</v>
      </c>
      <c r="C374" s="143">
        <v>278440</v>
      </c>
      <c r="D374" s="143" t="s">
        <v>770</v>
      </c>
      <c r="E374" s="143" t="s">
        <v>8854</v>
      </c>
      <c r="F374" s="248" t="s">
        <v>155</v>
      </c>
      <c r="G374" s="216">
        <v>82</v>
      </c>
      <c r="H374" s="216">
        <v>190.00000000116415</v>
      </c>
      <c r="I374" s="216">
        <v>15580.000000095461</v>
      </c>
      <c r="J374" s="216">
        <v>1.5645704605959324E-2</v>
      </c>
      <c r="K374" s="216">
        <v>8.2345813715070854E-5</v>
      </c>
      <c r="L374" s="159"/>
    </row>
    <row r="375" spans="2:12" ht="15.75" customHeight="1" x14ac:dyDescent="0.2">
      <c r="B375" s="189">
        <v>41129</v>
      </c>
      <c r="C375" s="143">
        <v>277857</v>
      </c>
      <c r="D375" s="143" t="s">
        <v>771</v>
      </c>
      <c r="E375" s="143" t="s">
        <v>8855</v>
      </c>
      <c r="F375" s="248" t="s">
        <v>150</v>
      </c>
      <c r="G375" s="216">
        <v>2126.16</v>
      </c>
      <c r="H375" s="216">
        <v>67.240000005578622</v>
      </c>
      <c r="I375" s="216">
        <v>141954.06001186863</v>
      </c>
      <c r="J375" s="216">
        <v>0.41509651898484778</v>
      </c>
      <c r="K375" s="216">
        <v>6.2172340455146817E-3</v>
      </c>
      <c r="L375" s="159"/>
    </row>
    <row r="376" spans="2:12" ht="15.75" customHeight="1" x14ac:dyDescent="0.2">
      <c r="B376" s="189">
        <v>41129</v>
      </c>
      <c r="C376" s="143">
        <v>277864</v>
      </c>
      <c r="D376" s="143" t="s">
        <v>772</v>
      </c>
      <c r="E376" s="143" t="s">
        <v>8855</v>
      </c>
      <c r="F376" s="248" t="s">
        <v>155</v>
      </c>
      <c r="G376" s="216">
        <v>579</v>
      </c>
      <c r="H376" s="216">
        <v>4.9999999953433871</v>
      </c>
      <c r="I376" s="216">
        <v>2894.9999973038211</v>
      </c>
      <c r="J376" s="216">
        <v>8.4654459424512874E-3</v>
      </c>
      <c r="K376" s="216">
        <v>1.6930891900670698E-3</v>
      </c>
      <c r="L376" s="159"/>
    </row>
    <row r="377" spans="2:12" ht="15.75" customHeight="1" x14ac:dyDescent="0.2">
      <c r="B377" s="189">
        <v>41129</v>
      </c>
      <c r="C377" s="143">
        <v>277881</v>
      </c>
      <c r="D377" s="143" t="s">
        <v>773</v>
      </c>
      <c r="E377" s="143" t="s">
        <v>8855</v>
      </c>
      <c r="F377" s="248" t="s">
        <v>151</v>
      </c>
      <c r="G377" s="216">
        <v>156.65</v>
      </c>
      <c r="H377" s="216">
        <v>137.65116279081138</v>
      </c>
      <c r="I377" s="216">
        <v>21730.800000000454</v>
      </c>
      <c r="J377" s="216">
        <v>6.3544356772901975E-2</v>
      </c>
      <c r="K377" s="216">
        <v>4.5806981282211828E-4</v>
      </c>
      <c r="L377" s="159"/>
    </row>
    <row r="378" spans="2:12" ht="15.75" customHeight="1" x14ac:dyDescent="0.2">
      <c r="B378" s="189">
        <v>41129</v>
      </c>
      <c r="C378" s="143">
        <v>277908</v>
      </c>
      <c r="D378" s="143" t="s">
        <v>774</v>
      </c>
      <c r="E378" s="143" t="s">
        <v>8854</v>
      </c>
      <c r="F378" s="248" t="s">
        <v>155</v>
      </c>
      <c r="G378" s="216">
        <v>18.400000000000002</v>
      </c>
      <c r="H378" s="216">
        <v>63.000000006286427</v>
      </c>
      <c r="I378" s="216">
        <v>1159.2000001156705</v>
      </c>
      <c r="J378" s="216">
        <v>1.1639974388397976E-3</v>
      </c>
      <c r="K378" s="216">
        <v>1.8476149821010294E-5</v>
      </c>
      <c r="L378" s="159"/>
    </row>
    <row r="379" spans="2:12" ht="15.75" customHeight="1" x14ac:dyDescent="0.2">
      <c r="B379" s="189">
        <v>41129</v>
      </c>
      <c r="C379" s="143">
        <v>277921</v>
      </c>
      <c r="D379" s="143" t="s">
        <v>775</v>
      </c>
      <c r="E379" s="143" t="s">
        <v>8854</v>
      </c>
      <c r="F379" s="248" t="s">
        <v>155</v>
      </c>
      <c r="G379" s="216">
        <v>10.09</v>
      </c>
      <c r="H379" s="216">
        <v>42.500000002328306</v>
      </c>
      <c r="I379" s="216">
        <v>857.65000004698527</v>
      </c>
      <c r="J379" s="216">
        <v>8.6119945080747728E-4</v>
      </c>
      <c r="K379" s="216">
        <v>1.0131758244238795E-5</v>
      </c>
      <c r="L379" s="159"/>
    </row>
    <row r="380" spans="2:12" ht="15.75" customHeight="1" x14ac:dyDescent="0.2">
      <c r="B380" s="189">
        <v>41129</v>
      </c>
      <c r="C380" s="143">
        <v>277946</v>
      </c>
      <c r="D380" s="143" t="s">
        <v>676</v>
      </c>
      <c r="E380" s="143" t="s">
        <v>8855</v>
      </c>
      <c r="F380" s="248" t="s">
        <v>155</v>
      </c>
      <c r="G380" s="216">
        <v>86</v>
      </c>
      <c r="H380" s="216">
        <v>24.000000004889444</v>
      </c>
      <c r="I380" s="216">
        <v>2064.0000004204921</v>
      </c>
      <c r="J380" s="216">
        <v>6.035468202090436E-3</v>
      </c>
      <c r="K380" s="216">
        <v>2.5147784170253542E-4</v>
      </c>
      <c r="L380" s="159"/>
    </row>
    <row r="381" spans="2:12" ht="15.75" customHeight="1" x14ac:dyDescent="0.2">
      <c r="B381" s="189">
        <v>41129</v>
      </c>
      <c r="C381" s="143">
        <v>277964</v>
      </c>
      <c r="D381" s="143" t="s">
        <v>597</v>
      </c>
      <c r="E381" s="143" t="s">
        <v>8855</v>
      </c>
      <c r="F381" s="248" t="s">
        <v>150</v>
      </c>
      <c r="G381" s="216">
        <v>6</v>
      </c>
      <c r="H381" s="216">
        <v>142.00000000186265</v>
      </c>
      <c r="I381" s="216">
        <v>852.00000001117587</v>
      </c>
      <c r="J381" s="216">
        <v>2.4913851294577983E-3</v>
      </c>
      <c r="K381" s="216">
        <v>1.7544965700176889E-5</v>
      </c>
      <c r="L381" s="159"/>
    </row>
    <row r="382" spans="2:12" ht="15.75" customHeight="1" x14ac:dyDescent="0.2">
      <c r="B382" s="189">
        <v>41129</v>
      </c>
      <c r="C382" s="143">
        <v>278018</v>
      </c>
      <c r="D382" s="143" t="s">
        <v>776</v>
      </c>
      <c r="E382" s="143" t="s">
        <v>8854</v>
      </c>
      <c r="F382" s="248" t="s">
        <v>155</v>
      </c>
      <c r="G382" s="216">
        <v>1101.3200000000002</v>
      </c>
      <c r="H382" s="216">
        <v>5.3333333325572312</v>
      </c>
      <c r="I382" s="216">
        <v>5760.959998721537</v>
      </c>
      <c r="J382" s="216">
        <v>5.7848021765883901E-3</v>
      </c>
      <c r="K382" s="216">
        <v>1.1058778978736443E-3</v>
      </c>
      <c r="L382" s="159"/>
    </row>
    <row r="383" spans="2:12" ht="15.75" customHeight="1" x14ac:dyDescent="0.2">
      <c r="B383" s="189">
        <v>41129</v>
      </c>
      <c r="C383" s="143">
        <v>278192</v>
      </c>
      <c r="D383" s="143" t="s">
        <v>777</v>
      </c>
      <c r="E383" s="143" t="s">
        <v>8855</v>
      </c>
      <c r="F383" s="248" t="s">
        <v>155</v>
      </c>
      <c r="G383" s="216">
        <v>64.17</v>
      </c>
      <c r="H383" s="216">
        <v>153.99999999906868</v>
      </c>
      <c r="I383" s="216">
        <v>9882.1799999402374</v>
      </c>
      <c r="J383" s="216">
        <v>2.8897084856987585E-2</v>
      </c>
      <c r="K383" s="216">
        <v>1.8764340816339182E-4</v>
      </c>
      <c r="L383" s="159"/>
    </row>
    <row r="384" spans="2:12" ht="15.75" customHeight="1" x14ac:dyDescent="0.2">
      <c r="B384" s="189">
        <v>41129</v>
      </c>
      <c r="C384" s="143">
        <v>278193</v>
      </c>
      <c r="D384" s="143" t="s">
        <v>778</v>
      </c>
      <c r="E384" s="143" t="s">
        <v>8854</v>
      </c>
      <c r="F384" s="248" t="s">
        <v>150</v>
      </c>
      <c r="G384" s="216">
        <v>30.36</v>
      </c>
      <c r="H384" s="216">
        <v>84.999999994179234</v>
      </c>
      <c r="I384" s="216">
        <v>2580.5999998232815</v>
      </c>
      <c r="J384" s="216">
        <v>2.5912800122192435E-3</v>
      </c>
      <c r="K384" s="216">
        <v>3.0485647204666979E-5</v>
      </c>
      <c r="L384" s="159"/>
    </row>
    <row r="385" spans="2:12" ht="15.75" customHeight="1" x14ac:dyDescent="0.2">
      <c r="B385" s="189">
        <v>41129</v>
      </c>
      <c r="C385" s="143">
        <v>278194</v>
      </c>
      <c r="D385" s="143" t="s">
        <v>726</v>
      </c>
      <c r="E385" s="143" t="s">
        <v>8854</v>
      </c>
      <c r="F385" s="248" t="s">
        <v>155</v>
      </c>
      <c r="G385" s="216">
        <v>50</v>
      </c>
      <c r="H385" s="216">
        <v>112.2666666645091</v>
      </c>
      <c r="I385" s="216">
        <v>5613.3333332254551</v>
      </c>
      <c r="J385" s="216">
        <v>5.6365645467361192E-3</v>
      </c>
      <c r="K385" s="216">
        <v>5.020692886144101E-5</v>
      </c>
      <c r="L385" s="159"/>
    </row>
    <row r="386" spans="2:12" ht="15.75" customHeight="1" x14ac:dyDescent="0.2">
      <c r="B386" s="189">
        <v>41129</v>
      </c>
      <c r="C386" s="143">
        <v>278382</v>
      </c>
      <c r="D386" s="143" t="s">
        <v>779</v>
      </c>
      <c r="E386" s="143" t="s">
        <v>8854</v>
      </c>
      <c r="F386" s="248" t="s">
        <v>147</v>
      </c>
      <c r="G386" s="216">
        <v>36</v>
      </c>
      <c r="H386" s="216">
        <v>53.000000005122274</v>
      </c>
      <c r="I386" s="216">
        <v>1908.0000001844019</v>
      </c>
      <c r="J386" s="216">
        <v>1.9158964055377538E-3</v>
      </c>
      <c r="K386" s="216">
        <v>3.6148988780237524E-5</v>
      </c>
      <c r="L386" s="159"/>
    </row>
    <row r="387" spans="2:12" ht="15.75" customHeight="1" x14ac:dyDescent="0.2">
      <c r="B387" s="189">
        <v>41129</v>
      </c>
      <c r="C387" s="143">
        <v>278438</v>
      </c>
      <c r="D387" s="143" t="s">
        <v>776</v>
      </c>
      <c r="E387" s="143" t="s">
        <v>8854</v>
      </c>
      <c r="F387" s="248" t="s">
        <v>150</v>
      </c>
      <c r="G387" s="216">
        <v>123.83</v>
      </c>
      <c r="H387" s="216">
        <v>52.999999994644895</v>
      </c>
      <c r="I387" s="216">
        <v>6562.9899993368772</v>
      </c>
      <c r="J387" s="216">
        <v>6.590151440301107E-3</v>
      </c>
      <c r="K387" s="216">
        <v>1.2434248001824479E-4</v>
      </c>
      <c r="L387" s="159"/>
    </row>
    <row r="388" spans="2:12" ht="15.75" customHeight="1" x14ac:dyDescent="0.2">
      <c r="B388" s="189">
        <v>41130</v>
      </c>
      <c r="C388" s="143">
        <v>277960</v>
      </c>
      <c r="D388" s="143" t="s">
        <v>696</v>
      </c>
      <c r="E388" s="143" t="s">
        <v>8855</v>
      </c>
      <c r="F388" s="248" t="s">
        <v>151</v>
      </c>
      <c r="G388" s="216">
        <v>1</v>
      </c>
      <c r="H388" s="216">
        <v>197.0000000030268</v>
      </c>
      <c r="I388" s="216">
        <v>197.0000000030268</v>
      </c>
      <c r="J388" s="216">
        <v>5.7605500747227216E-4</v>
      </c>
      <c r="K388" s="216">
        <v>2.924137093722951E-6</v>
      </c>
      <c r="L388" s="159"/>
    </row>
    <row r="389" spans="2:12" ht="15.75" customHeight="1" x14ac:dyDescent="0.2">
      <c r="B389" s="189">
        <v>41130</v>
      </c>
      <c r="C389" s="143">
        <v>278015</v>
      </c>
      <c r="D389" s="143" t="s">
        <v>780</v>
      </c>
      <c r="E389" s="143" t="s">
        <v>8854</v>
      </c>
      <c r="F389" s="248" t="s">
        <v>147</v>
      </c>
      <c r="G389" s="216">
        <v>1349.4899999999998</v>
      </c>
      <c r="H389" s="216">
        <v>95.500000002211891</v>
      </c>
      <c r="I389" s="216">
        <v>257752.59000596986</v>
      </c>
      <c r="J389" s="216">
        <v>0.25880117732414587</v>
      </c>
      <c r="K389" s="216">
        <v>1.3549799859589092E-3</v>
      </c>
      <c r="L389" s="159"/>
    </row>
    <row r="390" spans="2:12" ht="15.75" customHeight="1" x14ac:dyDescent="0.2">
      <c r="B390" s="189">
        <v>41130</v>
      </c>
      <c r="C390" s="143">
        <v>278015</v>
      </c>
      <c r="D390" s="143" t="s">
        <v>781</v>
      </c>
      <c r="E390" s="143" t="s">
        <v>8854</v>
      </c>
      <c r="F390" s="248" t="s">
        <v>147</v>
      </c>
      <c r="G390" s="216">
        <v>540</v>
      </c>
      <c r="H390" s="216">
        <v>95.500000002211891</v>
      </c>
      <c r="I390" s="216">
        <v>103140.00000238884</v>
      </c>
      <c r="J390" s="216">
        <v>0.10355959344273671</v>
      </c>
      <c r="K390" s="216">
        <v>5.421968242949641E-4</v>
      </c>
      <c r="L390" s="159"/>
    </row>
    <row r="391" spans="2:12" ht="15.75" customHeight="1" x14ac:dyDescent="0.2">
      <c r="B391" s="189">
        <v>41130</v>
      </c>
      <c r="C391" s="143">
        <v>278015</v>
      </c>
      <c r="D391" s="143" t="s">
        <v>782</v>
      </c>
      <c r="E391" s="143" t="s">
        <v>8854</v>
      </c>
      <c r="F391" s="248" t="s">
        <v>147</v>
      </c>
      <c r="G391" s="216">
        <v>336</v>
      </c>
      <c r="H391" s="216">
        <v>117.75000000139698</v>
      </c>
      <c r="I391" s="216">
        <v>79104.000000860542</v>
      </c>
      <c r="J391" s="216">
        <v>7.9425810350917461E-2</v>
      </c>
      <c r="K391" s="216">
        <v>3.3736691289464434E-4</v>
      </c>
      <c r="L391" s="159"/>
    </row>
    <row r="392" spans="2:12" ht="15.75" customHeight="1" x14ac:dyDescent="0.2">
      <c r="B392" s="189">
        <v>41130</v>
      </c>
      <c r="C392" s="143">
        <v>278015</v>
      </c>
      <c r="D392" s="143" t="s">
        <v>783</v>
      </c>
      <c r="E392" s="143" t="s">
        <v>8854</v>
      </c>
      <c r="F392" s="248" t="s">
        <v>147</v>
      </c>
      <c r="G392" s="216">
        <v>5</v>
      </c>
      <c r="H392" s="216">
        <v>95.999999998603016</v>
      </c>
      <c r="I392" s="216">
        <v>479.99999999301508</v>
      </c>
      <c r="J392" s="216">
        <v>4.8195273269962147E-4</v>
      </c>
      <c r="K392" s="216">
        <v>5.0203409656941125E-6</v>
      </c>
      <c r="L392" s="159"/>
    </row>
    <row r="393" spans="2:12" ht="15.75" customHeight="1" x14ac:dyDescent="0.2">
      <c r="B393" s="189">
        <v>41130</v>
      </c>
      <c r="C393" s="143">
        <v>278017</v>
      </c>
      <c r="D393" s="143" t="s">
        <v>569</v>
      </c>
      <c r="E393" s="143" t="s">
        <v>8855</v>
      </c>
      <c r="F393" s="248" t="s">
        <v>147</v>
      </c>
      <c r="G393" s="216">
        <v>1896.4699999999998</v>
      </c>
      <c r="H393" s="216">
        <v>43.294871789716687</v>
      </c>
      <c r="I393" s="216">
        <v>102025.38999013128</v>
      </c>
      <c r="J393" s="216">
        <v>0.29833622737169313</v>
      </c>
      <c r="K393" s="216">
        <v>5.5455382741327643E-3</v>
      </c>
      <c r="L393" s="159"/>
    </row>
    <row r="394" spans="2:12" ht="15.75" customHeight="1" x14ac:dyDescent="0.2">
      <c r="B394" s="189">
        <v>41130</v>
      </c>
      <c r="C394" s="143">
        <v>278136</v>
      </c>
      <c r="D394" s="143" t="s">
        <v>784</v>
      </c>
      <c r="E394" s="143" t="s">
        <v>8855</v>
      </c>
      <c r="F394" s="248" t="s">
        <v>147</v>
      </c>
      <c r="G394" s="216">
        <v>11</v>
      </c>
      <c r="H394" s="216">
        <v>120.00000000349246</v>
      </c>
      <c r="I394" s="216">
        <v>1320.0000000384171</v>
      </c>
      <c r="J394" s="216">
        <v>3.8598609638266319E-3</v>
      </c>
      <c r="K394" s="216">
        <v>3.2165508030952458E-5</v>
      </c>
      <c r="L394" s="159"/>
    </row>
    <row r="395" spans="2:12" ht="15.75" customHeight="1" x14ac:dyDescent="0.2">
      <c r="B395" s="189">
        <v>41130</v>
      </c>
      <c r="C395" s="143">
        <v>278381</v>
      </c>
      <c r="D395" s="143" t="s">
        <v>506</v>
      </c>
      <c r="E395" s="143" t="s">
        <v>8854</v>
      </c>
      <c r="F395" s="248" t="s">
        <v>155</v>
      </c>
      <c r="G395" s="216">
        <v>11</v>
      </c>
      <c r="H395" s="216">
        <v>116.00000000093132</v>
      </c>
      <c r="I395" s="216">
        <v>1276.0000000102445</v>
      </c>
      <c r="J395" s="216">
        <v>1.2811910144554237E-3</v>
      </c>
      <c r="K395" s="216">
        <v>1.1044750124527046E-5</v>
      </c>
      <c r="L395" s="159"/>
    </row>
    <row r="396" spans="2:12" ht="15.75" customHeight="1" x14ac:dyDescent="0.2">
      <c r="B396" s="189">
        <v>41130</v>
      </c>
      <c r="C396" s="143">
        <v>278773</v>
      </c>
      <c r="D396" s="143" t="s">
        <v>785</v>
      </c>
      <c r="E396" s="143" t="s">
        <v>8855</v>
      </c>
      <c r="F396" s="248" t="s">
        <v>150</v>
      </c>
      <c r="G396" s="216">
        <v>29</v>
      </c>
      <c r="H396" s="216">
        <v>92.999999999301508</v>
      </c>
      <c r="I396" s="216">
        <v>2696.9999999797437</v>
      </c>
      <c r="J396" s="216">
        <v>7.886397741711567E-3</v>
      </c>
      <c r="K396" s="216">
        <v>8.4799975717965583E-5</v>
      </c>
      <c r="L396" s="159"/>
    </row>
    <row r="397" spans="2:12" ht="15.75" customHeight="1" x14ac:dyDescent="0.2">
      <c r="B397" s="189">
        <v>41131</v>
      </c>
      <c r="C397" s="143">
        <v>278022</v>
      </c>
      <c r="D397" s="143" t="s">
        <v>642</v>
      </c>
      <c r="E397" s="143" t="s">
        <v>8854</v>
      </c>
      <c r="F397" s="248" t="s">
        <v>147</v>
      </c>
      <c r="G397" s="216">
        <v>2076.4499999999998</v>
      </c>
      <c r="H397" s="216">
        <v>18.999999999068677</v>
      </c>
      <c r="I397" s="216">
        <v>39452.549998066148</v>
      </c>
      <c r="J397" s="216">
        <v>3.961273518434992E-2</v>
      </c>
      <c r="K397" s="216">
        <v>2.0848807992785061E-3</v>
      </c>
      <c r="L397" s="159"/>
    </row>
    <row r="398" spans="2:12" ht="15.75" customHeight="1" x14ac:dyDescent="0.2">
      <c r="B398" s="189">
        <v>41131</v>
      </c>
      <c r="C398" s="143">
        <v>278024</v>
      </c>
      <c r="D398" s="143" t="s">
        <v>786</v>
      </c>
      <c r="E398" s="143" t="s">
        <v>8854</v>
      </c>
      <c r="F398" s="248" t="s">
        <v>147</v>
      </c>
      <c r="G398" s="216">
        <v>93.600000000000009</v>
      </c>
      <c r="H398" s="216">
        <v>70.000000008149073</v>
      </c>
      <c r="I398" s="216">
        <v>6552.0000007627541</v>
      </c>
      <c r="J398" s="216">
        <v>6.5786024216634284E-3</v>
      </c>
      <c r="K398" s="216">
        <v>9.3980034584251117E-5</v>
      </c>
      <c r="L398" s="159"/>
    </row>
    <row r="399" spans="2:12" ht="15.75" customHeight="1" x14ac:dyDescent="0.2">
      <c r="B399" s="189">
        <v>41131</v>
      </c>
      <c r="C399" s="143">
        <v>278040</v>
      </c>
      <c r="D399" s="143" t="s">
        <v>787</v>
      </c>
      <c r="E399" s="143" t="s">
        <v>8855</v>
      </c>
      <c r="F399" s="248" t="s">
        <v>155</v>
      </c>
      <c r="G399" s="216">
        <v>339</v>
      </c>
      <c r="H399" s="216">
        <v>59.00000000372529</v>
      </c>
      <c r="I399" s="216">
        <v>20001.000001262873</v>
      </c>
      <c r="J399" s="216">
        <v>5.8474514210753753E-2</v>
      </c>
      <c r="K399" s="216">
        <v>9.9109346113663795E-4</v>
      </c>
      <c r="L399" s="159"/>
    </row>
    <row r="400" spans="2:12" ht="15.75" customHeight="1" x14ac:dyDescent="0.2">
      <c r="B400" s="189">
        <v>41131</v>
      </c>
      <c r="C400" s="143">
        <v>278043</v>
      </c>
      <c r="D400" s="143" t="s">
        <v>496</v>
      </c>
      <c r="E400" s="143" t="s">
        <v>8855</v>
      </c>
      <c r="F400" s="248" t="s">
        <v>147</v>
      </c>
      <c r="G400" s="216">
        <v>0.5</v>
      </c>
      <c r="H400" s="216">
        <v>182.99999999930151</v>
      </c>
      <c r="I400" s="216">
        <v>91.499999999650754</v>
      </c>
      <c r="J400" s="216">
        <v>2.675075271199299E-4</v>
      </c>
      <c r="K400" s="216">
        <v>1.4617897656882566E-6</v>
      </c>
      <c r="L400" s="159"/>
    </row>
    <row r="401" spans="2:12" ht="15.75" customHeight="1" x14ac:dyDescent="0.2">
      <c r="B401" s="189">
        <v>41131</v>
      </c>
      <c r="C401" s="143">
        <v>278048</v>
      </c>
      <c r="D401" s="143" t="s">
        <v>689</v>
      </c>
      <c r="E401" s="143" t="s">
        <v>8855</v>
      </c>
      <c r="F401" s="248" t="s">
        <v>155</v>
      </c>
      <c r="G401" s="216">
        <v>471.5</v>
      </c>
      <c r="H401" s="216">
        <v>129.77528089868019</v>
      </c>
      <c r="I401" s="216">
        <v>55317.999999445165</v>
      </c>
      <c r="J401" s="216">
        <v>0.16172657251506387</v>
      </c>
      <c r="K401" s="216">
        <v>1.378467749044026E-3</v>
      </c>
      <c r="L401" s="159"/>
    </row>
    <row r="402" spans="2:12" ht="15.75" customHeight="1" x14ac:dyDescent="0.2">
      <c r="B402" s="189">
        <v>41131</v>
      </c>
      <c r="C402" s="143">
        <v>278061</v>
      </c>
      <c r="D402" s="143" t="s">
        <v>788</v>
      </c>
      <c r="E402" s="143" t="s">
        <v>8855</v>
      </c>
      <c r="F402" s="248" t="s">
        <v>146</v>
      </c>
      <c r="G402" s="216">
        <v>988.34</v>
      </c>
      <c r="H402" s="216">
        <v>63.611111105419695</v>
      </c>
      <c r="I402" s="216">
        <v>33831.73999417531</v>
      </c>
      <c r="J402" s="216">
        <v>9.8909782557823095E-2</v>
      </c>
      <c r="K402" s="216">
        <v>2.8894905940406632E-3</v>
      </c>
      <c r="L402" s="159"/>
    </row>
    <row r="403" spans="2:12" ht="15.75" customHeight="1" x14ac:dyDescent="0.2">
      <c r="B403" s="189">
        <v>41131</v>
      </c>
      <c r="C403" s="143">
        <v>278082</v>
      </c>
      <c r="D403" s="143" t="s">
        <v>789</v>
      </c>
      <c r="E403" s="143" t="s">
        <v>8854</v>
      </c>
      <c r="F403" s="248" t="s">
        <v>150</v>
      </c>
      <c r="G403" s="216">
        <v>1</v>
      </c>
      <c r="H403" s="216">
        <v>50.999999998603016</v>
      </c>
      <c r="I403" s="216">
        <v>50.999999998603016</v>
      </c>
      <c r="J403" s="216">
        <v>5.1207070124631599E-5</v>
      </c>
      <c r="K403" s="216">
        <v>1.0040601985496912E-6</v>
      </c>
      <c r="L403" s="159"/>
    </row>
    <row r="404" spans="2:12" ht="15.75" customHeight="1" x14ac:dyDescent="0.2">
      <c r="B404" s="189">
        <v>41131</v>
      </c>
      <c r="C404" s="143">
        <v>278082</v>
      </c>
      <c r="D404" s="143" t="s">
        <v>606</v>
      </c>
      <c r="E404" s="143" t="s">
        <v>8855</v>
      </c>
      <c r="F404" s="248" t="s">
        <v>150</v>
      </c>
      <c r="G404" s="216">
        <v>731.97000000000014</v>
      </c>
      <c r="H404" s="216">
        <v>36.214035084961274</v>
      </c>
      <c r="I404" s="216">
        <v>28300.469998146251</v>
      </c>
      <c r="J404" s="216">
        <v>8.2738674814915494E-2</v>
      </c>
      <c r="K404" s="216">
        <v>2.1399725095816668E-3</v>
      </c>
      <c r="L404" s="159"/>
    </row>
    <row r="405" spans="2:12" ht="15.75" customHeight="1" x14ac:dyDescent="0.2">
      <c r="B405" s="189">
        <v>41131</v>
      </c>
      <c r="C405" s="143">
        <v>278082</v>
      </c>
      <c r="D405" s="143" t="s">
        <v>790</v>
      </c>
      <c r="E405" s="143" t="s">
        <v>8855</v>
      </c>
      <c r="F405" s="248" t="s">
        <v>150</v>
      </c>
      <c r="G405" s="216">
        <v>331.48</v>
      </c>
      <c r="H405" s="216">
        <v>50.999999998603016</v>
      </c>
      <c r="I405" s="216">
        <v>16905.479999536929</v>
      </c>
      <c r="J405" s="216">
        <v>4.9424515294741192E-2</v>
      </c>
      <c r="K405" s="216">
        <v>9.6910814306068666E-4</v>
      </c>
      <c r="L405" s="159"/>
    </row>
    <row r="406" spans="2:12" ht="15.75" customHeight="1" x14ac:dyDescent="0.2">
      <c r="B406" s="189">
        <v>41131</v>
      </c>
      <c r="C406" s="143">
        <v>278082</v>
      </c>
      <c r="D406" s="143" t="s">
        <v>791</v>
      </c>
      <c r="E406" s="143" t="s">
        <v>8855</v>
      </c>
      <c r="F406" s="248" t="s">
        <v>150</v>
      </c>
      <c r="G406" s="216">
        <v>496.9799999999999</v>
      </c>
      <c r="H406" s="216">
        <v>50.999999998603016</v>
      </c>
      <c r="I406" s="216">
        <v>25345.979999305731</v>
      </c>
      <c r="J406" s="216">
        <v>7.4100988328648726E-2</v>
      </c>
      <c r="K406" s="216">
        <v>1.4529605555034992E-3</v>
      </c>
      <c r="L406" s="159"/>
    </row>
    <row r="407" spans="2:12" ht="15.75" customHeight="1" x14ac:dyDescent="0.2">
      <c r="B407" s="189">
        <v>41131</v>
      </c>
      <c r="C407" s="143">
        <v>278083</v>
      </c>
      <c r="D407" s="143" t="s">
        <v>499</v>
      </c>
      <c r="E407" s="143" t="s">
        <v>8855</v>
      </c>
      <c r="F407" s="248" t="s">
        <v>148</v>
      </c>
      <c r="G407" s="216">
        <v>1426.99</v>
      </c>
      <c r="H407" s="216">
        <v>20.000000002328306</v>
      </c>
      <c r="I407" s="216">
        <v>28539.800003322474</v>
      </c>
      <c r="J407" s="216">
        <v>8.3438375119292932E-2</v>
      </c>
      <c r="K407" s="216">
        <v>4.1719187554789703E-3</v>
      </c>
      <c r="L407" s="159"/>
    </row>
    <row r="408" spans="2:12" ht="15.75" customHeight="1" x14ac:dyDescent="0.2">
      <c r="B408" s="189">
        <v>41131</v>
      </c>
      <c r="C408" s="143">
        <v>278083</v>
      </c>
      <c r="D408" s="143" t="s">
        <v>792</v>
      </c>
      <c r="E408" s="143" t="s">
        <v>8855</v>
      </c>
      <c r="F408" s="248" t="s">
        <v>148</v>
      </c>
      <c r="G408" s="216">
        <v>1143.25</v>
      </c>
      <c r="H408" s="216">
        <v>18.999999999068677</v>
      </c>
      <c r="I408" s="216">
        <v>21721.749998935265</v>
      </c>
      <c r="J408" s="216">
        <v>6.3505263682564941E-2</v>
      </c>
      <c r="K408" s="216">
        <v>3.3423822992461986E-3</v>
      </c>
      <c r="L408" s="159"/>
    </row>
    <row r="409" spans="2:12" ht="15.75" customHeight="1" x14ac:dyDescent="0.2">
      <c r="B409" s="189">
        <v>41131</v>
      </c>
      <c r="C409" s="143">
        <v>278084</v>
      </c>
      <c r="D409" s="143" t="s">
        <v>671</v>
      </c>
      <c r="E409" s="143" t="s">
        <v>8854</v>
      </c>
      <c r="F409" s="248" t="s">
        <v>150</v>
      </c>
      <c r="G409" s="216">
        <v>2285.3199999999997</v>
      </c>
      <c r="H409" s="216">
        <v>33.448275863433835</v>
      </c>
      <c r="I409" s="216">
        <v>120899.94000415131</v>
      </c>
      <c r="J409" s="216">
        <v>0.12139081776521393</v>
      </c>
      <c r="K409" s="216">
        <v>2.29459885294958E-3</v>
      </c>
      <c r="L409" s="159"/>
    </row>
    <row r="410" spans="2:12" ht="15.75" customHeight="1" x14ac:dyDescent="0.2">
      <c r="B410" s="189">
        <v>41131</v>
      </c>
      <c r="C410" s="143">
        <v>278137</v>
      </c>
      <c r="D410" s="143" t="s">
        <v>676</v>
      </c>
      <c r="E410" s="143" t="s">
        <v>8855</v>
      </c>
      <c r="F410" s="248" t="s">
        <v>155</v>
      </c>
      <c r="G410" s="216">
        <v>7.92</v>
      </c>
      <c r="H410" s="216">
        <v>132.00000000069849</v>
      </c>
      <c r="I410" s="216">
        <v>1045.4400000055321</v>
      </c>
      <c r="J410" s="216">
        <v>3.0564269852984354E-3</v>
      </c>
      <c r="K410" s="216">
        <v>2.3154749888501984E-5</v>
      </c>
      <c r="L410" s="159"/>
    </row>
    <row r="411" spans="2:12" ht="15.75" customHeight="1" x14ac:dyDescent="0.2">
      <c r="B411" s="189">
        <v>41131</v>
      </c>
      <c r="C411" s="143">
        <v>278138</v>
      </c>
      <c r="D411" s="143" t="s">
        <v>555</v>
      </c>
      <c r="E411" s="143" t="s">
        <v>8855</v>
      </c>
      <c r="F411" s="248" t="s">
        <v>147</v>
      </c>
      <c r="G411" s="216">
        <v>6</v>
      </c>
      <c r="H411" s="216">
        <v>108.99999999906868</v>
      </c>
      <c r="I411" s="216">
        <v>653.99999999441206</v>
      </c>
      <c r="J411" s="216">
        <v>1.9120210135039029E-3</v>
      </c>
      <c r="K411" s="216">
        <v>1.7541477188259078E-5</v>
      </c>
      <c r="L411" s="159"/>
    </row>
    <row r="412" spans="2:12" ht="15.75" customHeight="1" x14ac:dyDescent="0.2">
      <c r="B412" s="189">
        <v>41131</v>
      </c>
      <c r="C412" s="143">
        <v>278139</v>
      </c>
      <c r="D412" s="143" t="s">
        <v>788</v>
      </c>
      <c r="E412" s="143" t="s">
        <v>8855</v>
      </c>
      <c r="F412" s="248" t="s">
        <v>147</v>
      </c>
      <c r="G412" s="216">
        <v>21</v>
      </c>
      <c r="H412" s="216">
        <v>467.0000000030268</v>
      </c>
      <c r="I412" s="216">
        <v>9807.0000000635628</v>
      </c>
      <c r="J412" s="216">
        <v>2.8671544464395297E-2</v>
      </c>
      <c r="K412" s="216">
        <v>6.1395170158906772E-5</v>
      </c>
      <c r="L412" s="159"/>
    </row>
    <row r="413" spans="2:12" ht="15.75" customHeight="1" x14ac:dyDescent="0.2">
      <c r="B413" s="189">
        <v>41131</v>
      </c>
      <c r="C413" s="143">
        <v>278140</v>
      </c>
      <c r="D413" s="143" t="s">
        <v>593</v>
      </c>
      <c r="E413" s="143" t="s">
        <v>8855</v>
      </c>
      <c r="F413" s="248" t="s">
        <v>147</v>
      </c>
      <c r="G413" s="216">
        <v>14.5</v>
      </c>
      <c r="H413" s="216">
        <v>66.999999998370185</v>
      </c>
      <c r="I413" s="216">
        <v>971.49999997636769</v>
      </c>
      <c r="J413" s="216">
        <v>2.8402575146631915E-3</v>
      </c>
      <c r="K413" s="216">
        <v>4.239190320495944E-5</v>
      </c>
      <c r="L413" s="159"/>
    </row>
    <row r="414" spans="2:12" ht="15.75" customHeight="1" x14ac:dyDescent="0.2">
      <c r="B414" s="189">
        <v>41131</v>
      </c>
      <c r="C414" s="143">
        <v>278141</v>
      </c>
      <c r="D414" s="143" t="s">
        <v>650</v>
      </c>
      <c r="E414" s="143" t="s">
        <v>8854</v>
      </c>
      <c r="F414" s="248" t="s">
        <v>150</v>
      </c>
      <c r="G414" s="216">
        <v>151.67000000000002</v>
      </c>
      <c r="H414" s="216">
        <v>60.999999999767169</v>
      </c>
      <c r="I414" s="216">
        <v>9251.8699999646869</v>
      </c>
      <c r="J414" s="216">
        <v>9.2894344291204762E-3</v>
      </c>
      <c r="K414" s="216">
        <v>1.5228581031403169E-4</v>
      </c>
      <c r="L414" s="159"/>
    </row>
    <row r="415" spans="2:12" ht="15.75" customHeight="1" x14ac:dyDescent="0.2">
      <c r="B415" s="189">
        <v>41131</v>
      </c>
      <c r="C415" s="143">
        <v>278201</v>
      </c>
      <c r="D415" s="143" t="s">
        <v>787</v>
      </c>
      <c r="E415" s="143" t="s">
        <v>8855</v>
      </c>
      <c r="F415" s="248" t="s">
        <v>150</v>
      </c>
      <c r="G415" s="216">
        <v>15.84</v>
      </c>
      <c r="H415" s="216">
        <v>79.999999998835847</v>
      </c>
      <c r="I415" s="216">
        <v>1267.1999999815598</v>
      </c>
      <c r="J415" s="216">
        <v>3.7047599821064064E-3</v>
      </c>
      <c r="K415" s="216">
        <v>4.6309499777003968E-5</v>
      </c>
      <c r="L415" s="159"/>
    </row>
    <row r="416" spans="2:12" ht="15.75" customHeight="1" x14ac:dyDescent="0.2">
      <c r="B416" s="189">
        <v>41131</v>
      </c>
      <c r="C416" s="143">
        <v>278203</v>
      </c>
      <c r="D416" s="143" t="s">
        <v>793</v>
      </c>
      <c r="E416" s="143" t="s">
        <v>8854</v>
      </c>
      <c r="F416" s="248" t="s">
        <v>147</v>
      </c>
      <c r="G416" s="216">
        <v>23.400000000000002</v>
      </c>
      <c r="H416" s="216">
        <v>133.99999999674037</v>
      </c>
      <c r="I416" s="216">
        <v>3135.5999999237251</v>
      </c>
      <c r="J416" s="216">
        <v>3.1483311584958274E-3</v>
      </c>
      <c r="K416" s="216">
        <v>2.3495008646062779E-5</v>
      </c>
      <c r="L416" s="159"/>
    </row>
    <row r="417" spans="2:12" ht="15.75" customHeight="1" x14ac:dyDescent="0.2">
      <c r="B417" s="189">
        <v>41131</v>
      </c>
      <c r="C417" s="143">
        <v>278437</v>
      </c>
      <c r="D417" s="143" t="s">
        <v>794</v>
      </c>
      <c r="E417" s="143" t="s">
        <v>8854</v>
      </c>
      <c r="F417" s="248" t="s">
        <v>150</v>
      </c>
      <c r="G417" s="216">
        <v>88.44</v>
      </c>
      <c r="H417" s="216">
        <v>43.999999996740371</v>
      </c>
      <c r="I417" s="216">
        <v>3891.3599997117185</v>
      </c>
      <c r="J417" s="216">
        <v>3.9071596939388746E-3</v>
      </c>
      <c r="K417" s="216">
        <v>8.8799083959734701E-5</v>
      </c>
      <c r="L417" s="159"/>
    </row>
    <row r="418" spans="2:12" ht="15.75" customHeight="1" x14ac:dyDescent="0.2">
      <c r="B418" s="189">
        <v>41132</v>
      </c>
      <c r="C418" s="143">
        <v>278087</v>
      </c>
      <c r="D418" s="143" t="s">
        <v>557</v>
      </c>
      <c r="E418" s="143" t="s">
        <v>8855</v>
      </c>
      <c r="F418" s="248" t="s">
        <v>149</v>
      </c>
      <c r="G418" s="216">
        <v>13</v>
      </c>
      <c r="H418" s="216">
        <v>10.000000001164153</v>
      </c>
      <c r="I418" s="216">
        <v>130.00000001513399</v>
      </c>
      <c r="J418" s="216">
        <v>3.7999417210285061E-4</v>
      </c>
      <c r="K418" s="216">
        <v>3.7999417205861343E-5</v>
      </c>
      <c r="L418" s="159"/>
    </row>
    <row r="419" spans="2:12" ht="15.75" customHeight="1" x14ac:dyDescent="0.2">
      <c r="B419" s="189">
        <v>41132</v>
      </c>
      <c r="C419" s="143">
        <v>278089</v>
      </c>
      <c r="D419" s="143" t="s">
        <v>795</v>
      </c>
      <c r="E419" s="143" t="s">
        <v>8854</v>
      </c>
      <c r="F419" s="248" t="s">
        <v>147</v>
      </c>
      <c r="G419" s="216">
        <v>1613.9099999999999</v>
      </c>
      <c r="H419" s="216">
        <v>97.933333332650363</v>
      </c>
      <c r="I419" s="216">
        <v>128986.61000040494</v>
      </c>
      <c r="J419" s="216">
        <v>0.12950899359168655</v>
      </c>
      <c r="K419" s="216">
        <v>1.6204461831108101E-3</v>
      </c>
      <c r="L419" s="159"/>
    </row>
    <row r="420" spans="2:12" ht="15.75" customHeight="1" x14ac:dyDescent="0.2">
      <c r="B420" s="189">
        <v>41132</v>
      </c>
      <c r="C420" s="143">
        <v>278142</v>
      </c>
      <c r="D420" s="143" t="s">
        <v>796</v>
      </c>
      <c r="E420" s="143" t="s">
        <v>8855</v>
      </c>
      <c r="F420" s="248" t="s">
        <v>147</v>
      </c>
      <c r="G420" s="216">
        <v>9</v>
      </c>
      <c r="H420" s="216">
        <v>55.000000001164153</v>
      </c>
      <c r="I420" s="216">
        <v>495.00000001047738</v>
      </c>
      <c r="J420" s="216">
        <v>1.4469008859461154E-3</v>
      </c>
      <c r="K420" s="216">
        <v>2.6307288834827086E-5</v>
      </c>
      <c r="L420" s="159"/>
    </row>
    <row r="421" spans="2:12" ht="15.75" customHeight="1" x14ac:dyDescent="0.2">
      <c r="B421" s="189">
        <v>41132</v>
      </c>
      <c r="C421" s="143">
        <v>278195</v>
      </c>
      <c r="D421" s="143" t="s">
        <v>797</v>
      </c>
      <c r="E421" s="143" t="s">
        <v>8855</v>
      </c>
      <c r="F421" s="248" t="s">
        <v>155</v>
      </c>
      <c r="G421" s="216">
        <v>10</v>
      </c>
      <c r="H421" s="216">
        <v>1522.9999999981374</v>
      </c>
      <c r="I421" s="216">
        <v>15229.999999981374</v>
      </c>
      <c r="J421" s="216">
        <v>4.4517778772658501E-2</v>
      </c>
      <c r="K421" s="216">
        <v>2.923032092758565E-5</v>
      </c>
      <c r="L421" s="159"/>
    </row>
    <row r="422" spans="2:12" ht="15.75" customHeight="1" x14ac:dyDescent="0.2">
      <c r="B422" s="189">
        <v>41133</v>
      </c>
      <c r="C422" s="143">
        <v>278111</v>
      </c>
      <c r="D422" s="143" t="s">
        <v>623</v>
      </c>
      <c r="E422" s="143" t="s">
        <v>8855</v>
      </c>
      <c r="F422" s="248" t="s">
        <v>149</v>
      </c>
      <c r="G422" s="216">
        <v>591.49</v>
      </c>
      <c r="H422" s="216">
        <v>68.942857149655794</v>
      </c>
      <c r="I422" s="216">
        <v>38470.45000419236</v>
      </c>
      <c r="J422" s="216">
        <v>0.1124285946619059</v>
      </c>
      <c r="K422" s="216">
        <v>1.7286096068365139E-3</v>
      </c>
      <c r="L422" s="159"/>
    </row>
    <row r="423" spans="2:12" ht="15.75" customHeight="1" x14ac:dyDescent="0.2">
      <c r="B423" s="189">
        <v>41134</v>
      </c>
      <c r="C423" s="143">
        <v>278135</v>
      </c>
      <c r="D423" s="143" t="s">
        <v>798</v>
      </c>
      <c r="E423" s="143" t="s">
        <v>8854</v>
      </c>
      <c r="F423" s="248" t="s">
        <v>155</v>
      </c>
      <c r="G423" s="216">
        <v>336.84</v>
      </c>
      <c r="H423" s="216">
        <v>90</v>
      </c>
      <c r="I423" s="216">
        <v>30315.599999999999</v>
      </c>
      <c r="J423" s="216">
        <v>3.0437857612020166E-2</v>
      </c>
      <c r="K423" s="216">
        <v>3.3819841791133521E-4</v>
      </c>
      <c r="L423" s="159"/>
    </row>
    <row r="424" spans="2:12" ht="15.75" customHeight="1" x14ac:dyDescent="0.2">
      <c r="B424" s="189">
        <v>41134</v>
      </c>
      <c r="C424" s="143">
        <v>278143</v>
      </c>
      <c r="D424" s="143" t="s">
        <v>588</v>
      </c>
      <c r="E424" s="143" t="s">
        <v>8855</v>
      </c>
      <c r="F424" s="248" t="s">
        <v>155</v>
      </c>
      <c r="G424" s="216">
        <v>387.98999999999995</v>
      </c>
      <c r="H424" s="216">
        <v>17.000000003026798</v>
      </c>
      <c r="I424" s="216">
        <v>6595.8300011743677</v>
      </c>
      <c r="J424" s="216">
        <v>1.9272650816833648E-2</v>
      </c>
      <c r="K424" s="216">
        <v>1.1336853419648359E-3</v>
      </c>
      <c r="L424" s="159"/>
    </row>
    <row r="425" spans="2:12" ht="15.75" customHeight="1" x14ac:dyDescent="0.2">
      <c r="B425" s="189">
        <v>41134</v>
      </c>
      <c r="C425" s="143">
        <v>278160</v>
      </c>
      <c r="D425" s="143" t="s">
        <v>799</v>
      </c>
      <c r="E425" s="143" t="s">
        <v>8855</v>
      </c>
      <c r="F425" s="248" t="s">
        <v>151</v>
      </c>
      <c r="G425" s="216">
        <v>2</v>
      </c>
      <c r="H425" s="216">
        <v>135</v>
      </c>
      <c r="I425" s="216">
        <v>270</v>
      </c>
      <c r="J425" s="216">
        <v>7.8892508139515375E-4</v>
      </c>
      <c r="K425" s="216">
        <v>5.8438894918159538E-6</v>
      </c>
      <c r="L425" s="159"/>
    </row>
    <row r="426" spans="2:12" ht="15.75" customHeight="1" x14ac:dyDescent="0.2">
      <c r="B426" s="189">
        <v>41134</v>
      </c>
      <c r="C426" s="143">
        <v>278190</v>
      </c>
      <c r="D426" s="143" t="s">
        <v>800</v>
      </c>
      <c r="E426" s="143" t="s">
        <v>8854</v>
      </c>
      <c r="F426" s="248" t="s">
        <v>150</v>
      </c>
      <c r="G426" s="216">
        <v>486.33</v>
      </c>
      <c r="H426" s="216">
        <v>39.999999994179234</v>
      </c>
      <c r="I426" s="216">
        <v>19453.199997169188</v>
      </c>
      <c r="J426" s="216">
        <v>1.9531651414188961E-2</v>
      </c>
      <c r="K426" s="216">
        <v>4.8829128542577976E-4</v>
      </c>
      <c r="L426" s="159"/>
    </row>
    <row r="427" spans="2:12" ht="15.75" customHeight="1" x14ac:dyDescent="0.2">
      <c r="B427" s="189">
        <v>41134</v>
      </c>
      <c r="C427" s="143">
        <v>278196</v>
      </c>
      <c r="D427" s="143" t="s">
        <v>703</v>
      </c>
      <c r="E427" s="143" t="s">
        <v>8855</v>
      </c>
      <c r="F427" s="248" t="s">
        <v>155</v>
      </c>
      <c r="G427" s="216">
        <v>13</v>
      </c>
      <c r="H427" s="216">
        <v>103.99999999324791</v>
      </c>
      <c r="I427" s="216">
        <v>1351.9999999122228</v>
      </c>
      <c r="J427" s="216">
        <v>3.950469296211105E-3</v>
      </c>
      <c r="K427" s="216">
        <v>3.7985281696803704E-5</v>
      </c>
      <c r="L427" s="159"/>
    </row>
    <row r="428" spans="2:12" ht="15.75" customHeight="1" x14ac:dyDescent="0.2">
      <c r="B428" s="189">
        <v>41134</v>
      </c>
      <c r="C428" s="143">
        <v>278197</v>
      </c>
      <c r="D428" s="143" t="s">
        <v>737</v>
      </c>
      <c r="E428" s="143" t="s">
        <v>8855</v>
      </c>
      <c r="F428" s="248" t="s">
        <v>155</v>
      </c>
      <c r="G428" s="216">
        <v>10</v>
      </c>
      <c r="H428" s="216">
        <v>108.99999999906868</v>
      </c>
      <c r="I428" s="216">
        <v>1089.9999999906868</v>
      </c>
      <c r="J428" s="216">
        <v>3.1849197730124822E-3</v>
      </c>
      <c r="K428" s="216">
        <v>2.9219447459079771E-5</v>
      </c>
      <c r="L428" s="159"/>
    </row>
    <row r="429" spans="2:12" ht="15.75" customHeight="1" x14ac:dyDescent="0.2">
      <c r="B429" s="189">
        <v>41134</v>
      </c>
      <c r="C429" s="143">
        <v>278436</v>
      </c>
      <c r="D429" s="143" t="s">
        <v>801</v>
      </c>
      <c r="E429" s="143" t="s">
        <v>8855</v>
      </c>
      <c r="F429" s="248" t="s">
        <v>149</v>
      </c>
      <c r="G429" s="216">
        <v>16</v>
      </c>
      <c r="H429" s="216">
        <v>114.00000000488944</v>
      </c>
      <c r="I429" s="216">
        <v>1824.0000000782311</v>
      </c>
      <c r="J429" s="216">
        <v>5.3296272167647372E-3</v>
      </c>
      <c r="K429" s="216">
        <v>4.675111593452763E-5</v>
      </c>
      <c r="L429" s="159"/>
    </row>
    <row r="430" spans="2:12" ht="15.75" customHeight="1" x14ac:dyDescent="0.2">
      <c r="B430" s="189">
        <v>41135</v>
      </c>
      <c r="C430" s="143">
        <v>278200</v>
      </c>
      <c r="D430" s="143" t="s">
        <v>535</v>
      </c>
      <c r="E430" s="143" t="s">
        <v>8855</v>
      </c>
      <c r="F430" s="248" t="s">
        <v>155</v>
      </c>
      <c r="G430" s="216">
        <v>358.48999999999995</v>
      </c>
      <c r="H430" s="216">
        <v>23.000000001629815</v>
      </c>
      <c r="I430" s="216">
        <v>8245.2700005842707</v>
      </c>
      <c r="J430" s="216">
        <v>2.4088031995642474E-2</v>
      </c>
      <c r="K430" s="216">
        <v>1.0473057388667637E-3</v>
      </c>
      <c r="L430" s="159"/>
    </row>
    <row r="431" spans="2:12" ht="15.75" customHeight="1" x14ac:dyDescent="0.2">
      <c r="B431" s="189">
        <v>41135</v>
      </c>
      <c r="C431" s="143">
        <v>278202</v>
      </c>
      <c r="D431" s="143" t="s">
        <v>711</v>
      </c>
      <c r="E431" s="143" t="s">
        <v>8855</v>
      </c>
      <c r="F431" s="248" t="s">
        <v>151</v>
      </c>
      <c r="G431" s="216">
        <v>87.98</v>
      </c>
      <c r="H431" s="216">
        <v>254.00000000023283</v>
      </c>
      <c r="I431" s="216">
        <v>22346.920000020484</v>
      </c>
      <c r="J431" s="216">
        <v>6.5285105754743264E-2</v>
      </c>
      <c r="K431" s="216">
        <v>2.5702797541213946E-4</v>
      </c>
      <c r="L431" s="159"/>
    </row>
    <row r="432" spans="2:12" ht="15.75" customHeight="1" x14ac:dyDescent="0.2">
      <c r="B432" s="189">
        <v>41135</v>
      </c>
      <c r="C432" s="143">
        <v>278284</v>
      </c>
      <c r="D432" s="143" t="s">
        <v>802</v>
      </c>
      <c r="E432" s="143" t="s">
        <v>8855</v>
      </c>
      <c r="F432" s="248" t="s">
        <v>155</v>
      </c>
      <c r="G432" s="216">
        <v>0.8</v>
      </c>
      <c r="H432" s="216">
        <v>101.00000000442378</v>
      </c>
      <c r="I432" s="216">
        <v>80.800000003539026</v>
      </c>
      <c r="J432" s="216">
        <v>2.3605206199375423E-4</v>
      </c>
      <c r="K432" s="216">
        <v>2.3371491285486651E-6</v>
      </c>
      <c r="L432" s="159"/>
    </row>
    <row r="433" spans="2:12" ht="15.75" customHeight="1" x14ac:dyDescent="0.2">
      <c r="B433" s="189">
        <v>41136</v>
      </c>
      <c r="C433" s="143">
        <v>278301</v>
      </c>
      <c r="D433" s="143" t="s">
        <v>625</v>
      </c>
      <c r="E433" s="143" t="s">
        <v>8855</v>
      </c>
      <c r="F433" s="248" t="s">
        <v>155</v>
      </c>
      <c r="G433" s="216">
        <v>3</v>
      </c>
      <c r="H433" s="216">
        <v>30.99999999627471</v>
      </c>
      <c r="I433" s="216">
        <v>92.999999988824129</v>
      </c>
      <c r="J433" s="216">
        <v>2.7164558951642016E-4</v>
      </c>
      <c r="K433" s="216">
        <v>8.7627609531956107E-6</v>
      </c>
      <c r="L433" s="159"/>
    </row>
    <row r="434" spans="2:12" ht="15.75" customHeight="1" x14ac:dyDescent="0.2">
      <c r="B434" s="189">
        <v>41136</v>
      </c>
      <c r="C434" s="143">
        <v>278309</v>
      </c>
      <c r="D434" s="143" t="s">
        <v>643</v>
      </c>
      <c r="E434" s="143" t="s">
        <v>8855</v>
      </c>
      <c r="F434" s="248" t="s">
        <v>149</v>
      </c>
      <c r="G434" s="216">
        <v>18</v>
      </c>
      <c r="H434" s="216">
        <v>198.99999999906868</v>
      </c>
      <c r="I434" s="216">
        <v>3581.9999999832362</v>
      </c>
      <c r="J434" s="216">
        <v>1.0462736578066595E-2</v>
      </c>
      <c r="K434" s="216">
        <v>5.2576565719173668E-5</v>
      </c>
      <c r="L434" s="159"/>
    </row>
    <row r="435" spans="2:12" ht="15.75" customHeight="1" x14ac:dyDescent="0.2">
      <c r="B435" s="189">
        <v>41136</v>
      </c>
      <c r="C435" s="143">
        <v>278435</v>
      </c>
      <c r="D435" s="143" t="s">
        <v>522</v>
      </c>
      <c r="E435" s="143" t="s">
        <v>8855</v>
      </c>
      <c r="F435" s="248" t="s">
        <v>147</v>
      </c>
      <c r="G435" s="216">
        <v>3</v>
      </c>
      <c r="H435" s="216">
        <v>125.9999999916181</v>
      </c>
      <c r="I435" s="216">
        <v>377.99999997485429</v>
      </c>
      <c r="J435" s="216">
        <v>1.1041078800291984E-3</v>
      </c>
      <c r="K435" s="216">
        <v>8.7627609531956107E-6</v>
      </c>
      <c r="L435" s="159"/>
    </row>
    <row r="436" spans="2:12" ht="15.75" customHeight="1" x14ac:dyDescent="0.2">
      <c r="B436" s="189">
        <v>41136</v>
      </c>
      <c r="C436" s="143">
        <v>278464</v>
      </c>
      <c r="D436" s="143" t="s">
        <v>803</v>
      </c>
      <c r="E436" s="143" t="s">
        <v>8854</v>
      </c>
      <c r="F436" s="248" t="s">
        <v>150</v>
      </c>
      <c r="G436" s="216">
        <v>32</v>
      </c>
      <c r="H436" s="216">
        <v>97.000000001862645</v>
      </c>
      <c r="I436" s="216">
        <v>3104.0000000596046</v>
      </c>
      <c r="J436" s="216">
        <v>3.1164906452465012E-3</v>
      </c>
      <c r="K436" s="216">
        <v>3.2128769538006771E-5</v>
      </c>
      <c r="L436" s="159"/>
    </row>
    <row r="437" spans="2:12" ht="15.75" customHeight="1" x14ac:dyDescent="0.2">
      <c r="B437" s="189">
        <v>41136</v>
      </c>
      <c r="C437" s="143">
        <v>278465</v>
      </c>
      <c r="D437" s="143" t="s">
        <v>804</v>
      </c>
      <c r="E437" s="143" t="s">
        <v>8854</v>
      </c>
      <c r="F437" s="248" t="s">
        <v>149</v>
      </c>
      <c r="G437" s="216">
        <v>18.592200000000002</v>
      </c>
      <c r="H437" s="216">
        <v>66.000000005587935</v>
      </c>
      <c r="I437" s="216">
        <v>1227.0852001038922</v>
      </c>
      <c r="J437" s="216">
        <v>1.2320230499261522E-3</v>
      </c>
      <c r="K437" s="216">
        <v>1.8667015906391546E-5</v>
      </c>
      <c r="L437" s="159"/>
    </row>
    <row r="438" spans="2:12" ht="15.75" customHeight="1" x14ac:dyDescent="0.2">
      <c r="B438" s="189">
        <v>41137</v>
      </c>
      <c r="C438" s="143">
        <v>278320</v>
      </c>
      <c r="D438" s="143" t="s">
        <v>805</v>
      </c>
      <c r="E438" s="143" t="s">
        <v>8854</v>
      </c>
      <c r="F438" s="248" t="s">
        <v>147</v>
      </c>
      <c r="G438" s="216">
        <v>285.5</v>
      </c>
      <c r="H438" s="216">
        <v>26.000000000931323</v>
      </c>
      <c r="I438" s="216">
        <v>11642.689999961445</v>
      </c>
      <c r="J438" s="216">
        <v>1.1689227855252447E-2</v>
      </c>
      <c r="K438" s="216">
        <v>2.8664119311650702E-4</v>
      </c>
      <c r="L438" s="159"/>
    </row>
    <row r="439" spans="2:12" ht="15.75" customHeight="1" x14ac:dyDescent="0.2">
      <c r="B439" s="189">
        <v>41137</v>
      </c>
      <c r="C439" s="143">
        <v>278360</v>
      </c>
      <c r="D439" s="143" t="s">
        <v>806</v>
      </c>
      <c r="E439" s="143" t="s">
        <v>8854</v>
      </c>
      <c r="F439" s="248" t="s">
        <v>150</v>
      </c>
      <c r="G439" s="216">
        <v>1</v>
      </c>
      <c r="H439" s="216">
        <v>53.999999997904524</v>
      </c>
      <c r="I439" s="216">
        <v>53.999999997904524</v>
      </c>
      <c r="J439" s="216">
        <v>5.4215847382454395E-5</v>
      </c>
      <c r="K439" s="216">
        <v>1.0039971737881157E-6</v>
      </c>
      <c r="L439" s="159"/>
    </row>
    <row r="440" spans="2:12" ht="15.75" customHeight="1" x14ac:dyDescent="0.2">
      <c r="B440" s="189">
        <v>41137</v>
      </c>
      <c r="C440" s="143">
        <v>278360</v>
      </c>
      <c r="D440" s="143" t="s">
        <v>807</v>
      </c>
      <c r="E440" s="143" t="s">
        <v>8854</v>
      </c>
      <c r="F440" s="248" t="s">
        <v>150</v>
      </c>
      <c r="G440" s="216">
        <v>1</v>
      </c>
      <c r="H440" s="216">
        <v>53.999999997904524</v>
      </c>
      <c r="I440" s="216">
        <v>53.999999997904524</v>
      </c>
      <c r="J440" s="216">
        <v>5.4215847382454395E-5</v>
      </c>
      <c r="K440" s="216">
        <v>1.0039971737881157E-6</v>
      </c>
      <c r="L440" s="159"/>
    </row>
    <row r="441" spans="2:12" ht="15.75" customHeight="1" x14ac:dyDescent="0.2">
      <c r="B441" s="189">
        <v>41137</v>
      </c>
      <c r="C441" s="143">
        <v>278379</v>
      </c>
      <c r="D441" s="143" t="s">
        <v>808</v>
      </c>
      <c r="E441" s="143" t="s">
        <v>8854</v>
      </c>
      <c r="F441" s="248" t="s">
        <v>155</v>
      </c>
      <c r="G441" s="216">
        <v>38.61</v>
      </c>
      <c r="H441" s="216">
        <v>59.99999999650754</v>
      </c>
      <c r="I441" s="216">
        <v>2316.599999865156</v>
      </c>
      <c r="J441" s="216">
        <v>2.3258598526621657E-3</v>
      </c>
      <c r="K441" s="216">
        <v>3.8764330879959144E-5</v>
      </c>
      <c r="L441" s="159"/>
    </row>
    <row r="442" spans="2:12" ht="15.75" customHeight="1" x14ac:dyDescent="0.2">
      <c r="B442" s="189">
        <v>41137</v>
      </c>
      <c r="C442" s="143">
        <v>278424</v>
      </c>
      <c r="D442" s="143" t="s">
        <v>809</v>
      </c>
      <c r="E442" s="143" t="s">
        <v>8854</v>
      </c>
      <c r="F442" s="248" t="s">
        <v>155</v>
      </c>
      <c r="G442" s="216">
        <v>93.5</v>
      </c>
      <c r="H442" s="216">
        <v>18.999999999068677</v>
      </c>
      <c r="I442" s="216">
        <v>1776.4999999129213</v>
      </c>
      <c r="J442" s="216">
        <v>1.7836009791471607E-3</v>
      </c>
      <c r="K442" s="216">
        <v>9.3873735749188815E-5</v>
      </c>
      <c r="L442" s="159"/>
    </row>
    <row r="443" spans="2:12" ht="15.75" customHeight="1" x14ac:dyDescent="0.2">
      <c r="B443" s="189">
        <v>41137</v>
      </c>
      <c r="C443" s="143">
        <v>278425</v>
      </c>
      <c r="D443" s="143" t="s">
        <v>810</v>
      </c>
      <c r="E443" s="143" t="s">
        <v>8855</v>
      </c>
      <c r="F443" s="248" t="s">
        <v>147</v>
      </c>
      <c r="G443" s="216">
        <v>1511.5</v>
      </c>
      <c r="H443" s="216">
        <v>41.333333334575094</v>
      </c>
      <c r="I443" s="216">
        <v>35282.500002454617</v>
      </c>
      <c r="J443" s="216">
        <v>0.10304507582083289</v>
      </c>
      <c r="K443" s="216">
        <v>4.4144443305421423E-3</v>
      </c>
      <c r="L443" s="159"/>
    </row>
    <row r="444" spans="2:12" ht="15.75" customHeight="1" x14ac:dyDescent="0.2">
      <c r="B444" s="189">
        <v>41137</v>
      </c>
      <c r="C444" s="143">
        <v>278425</v>
      </c>
      <c r="D444" s="143" t="s">
        <v>811</v>
      </c>
      <c r="E444" s="143" t="s">
        <v>8854</v>
      </c>
      <c r="F444" s="248" t="s">
        <v>147</v>
      </c>
      <c r="G444" s="216">
        <v>1786.9899999999998</v>
      </c>
      <c r="H444" s="216">
        <v>56.562500000363798</v>
      </c>
      <c r="I444" s="216">
        <v>48521.740001631668</v>
      </c>
      <c r="J444" s="216">
        <v>4.8715689828919953E-2</v>
      </c>
      <c r="K444" s="216">
        <v>1.7941329095876246E-3</v>
      </c>
      <c r="L444" s="159"/>
    </row>
    <row r="445" spans="2:12" ht="15.75" customHeight="1" x14ac:dyDescent="0.2">
      <c r="B445" s="189">
        <v>41137</v>
      </c>
      <c r="C445" s="143">
        <v>278426</v>
      </c>
      <c r="D445" s="143" t="s">
        <v>812</v>
      </c>
      <c r="E445" s="143" t="s">
        <v>8855</v>
      </c>
      <c r="F445" s="248" t="s">
        <v>151</v>
      </c>
      <c r="G445" s="216">
        <v>2</v>
      </c>
      <c r="H445" s="216">
        <v>503.99999999790452</v>
      </c>
      <c r="I445" s="216">
        <v>1007.999999995809</v>
      </c>
      <c r="J445" s="216">
        <v>2.9439364109612831E-3</v>
      </c>
      <c r="K445" s="216">
        <v>5.8411436725665133E-6</v>
      </c>
      <c r="L445" s="159"/>
    </row>
    <row r="446" spans="2:12" ht="15.75" customHeight="1" x14ac:dyDescent="0.2">
      <c r="B446" s="189">
        <v>41137</v>
      </c>
      <c r="C446" s="143">
        <v>278433</v>
      </c>
      <c r="D446" s="143" t="s">
        <v>653</v>
      </c>
      <c r="E446" s="143" t="s">
        <v>8854</v>
      </c>
      <c r="F446" s="248" t="s">
        <v>150</v>
      </c>
      <c r="G446" s="216">
        <v>45.21</v>
      </c>
      <c r="H446" s="216">
        <v>53.000000005122274</v>
      </c>
      <c r="I446" s="216">
        <v>2396.1300002315779</v>
      </c>
      <c r="J446" s="216">
        <v>2.4057077482614211E-3</v>
      </c>
      <c r="K446" s="216">
        <v>4.5390712226960708E-5</v>
      </c>
      <c r="L446" s="159"/>
    </row>
    <row r="447" spans="2:12" ht="15.75" customHeight="1" x14ac:dyDescent="0.2">
      <c r="B447" s="189">
        <v>41137</v>
      </c>
      <c r="C447" s="143">
        <v>278434</v>
      </c>
      <c r="D447" s="143" t="s">
        <v>813</v>
      </c>
      <c r="E447" s="143" t="s">
        <v>8855</v>
      </c>
      <c r="F447" s="248" t="s">
        <v>155</v>
      </c>
      <c r="G447" s="216">
        <v>10</v>
      </c>
      <c r="H447" s="216">
        <v>148.99999999324791</v>
      </c>
      <c r="I447" s="216">
        <v>1489.9999999324791</v>
      </c>
      <c r="J447" s="216">
        <v>4.3516520358648529E-3</v>
      </c>
      <c r="K447" s="216">
        <v>2.9205718362832567E-5</v>
      </c>
      <c r="L447" s="159"/>
    </row>
    <row r="448" spans="2:12" ht="15.75" customHeight="1" x14ac:dyDescent="0.2">
      <c r="B448" s="189">
        <v>41137</v>
      </c>
      <c r="C448" s="143">
        <v>278466</v>
      </c>
      <c r="D448" s="143" t="s">
        <v>814</v>
      </c>
      <c r="E448" s="143" t="s">
        <v>8855</v>
      </c>
      <c r="F448" s="248" t="s">
        <v>155</v>
      </c>
      <c r="G448" s="216">
        <v>21.78</v>
      </c>
      <c r="H448" s="216">
        <v>69.999999997671694</v>
      </c>
      <c r="I448" s="216">
        <v>1524.5999999492897</v>
      </c>
      <c r="J448" s="216">
        <v>4.4527038214493501E-3</v>
      </c>
      <c r="K448" s="216">
        <v>6.3610054594249337E-5</v>
      </c>
      <c r="L448" s="159"/>
    </row>
    <row r="449" spans="2:12" ht="15.75" customHeight="1" x14ac:dyDescent="0.2">
      <c r="B449" s="189">
        <v>41137</v>
      </c>
      <c r="C449" s="143">
        <v>278467</v>
      </c>
      <c r="D449" s="143" t="s">
        <v>702</v>
      </c>
      <c r="E449" s="143" t="s">
        <v>8855</v>
      </c>
      <c r="F449" s="248" t="s">
        <v>150</v>
      </c>
      <c r="G449" s="216">
        <v>13.200000000000001</v>
      </c>
      <c r="H449" s="216">
        <v>119.99999999301508</v>
      </c>
      <c r="I449" s="216">
        <v>1583.9999999077993</v>
      </c>
      <c r="J449" s="216">
        <v>4.6261857884034004E-3</v>
      </c>
      <c r="K449" s="216">
        <v>3.8551548238938992E-5</v>
      </c>
      <c r="L449" s="159"/>
    </row>
    <row r="450" spans="2:12" ht="15.75" customHeight="1" x14ac:dyDescent="0.2">
      <c r="B450" s="189">
        <v>41137</v>
      </c>
      <c r="C450" s="143">
        <v>282664</v>
      </c>
      <c r="D450" s="143" t="s">
        <v>538</v>
      </c>
      <c r="E450" s="143" t="s">
        <v>8855</v>
      </c>
      <c r="F450" s="248" t="s">
        <v>155</v>
      </c>
      <c r="G450" s="216">
        <v>18.8</v>
      </c>
      <c r="H450" s="216">
        <v>82.49999999650754</v>
      </c>
      <c r="I450" s="216">
        <v>1550.9999999343418</v>
      </c>
      <c r="J450" s="216">
        <v>4.529806917883572E-3</v>
      </c>
      <c r="K450" s="216">
        <v>5.4906750522125228E-5</v>
      </c>
      <c r="L450" s="159"/>
    </row>
    <row r="451" spans="2:12" ht="15.75" customHeight="1" x14ac:dyDescent="0.2">
      <c r="B451" s="189">
        <v>41137</v>
      </c>
      <c r="C451" s="143">
        <v>282665</v>
      </c>
      <c r="D451" s="143" t="s">
        <v>732</v>
      </c>
      <c r="E451" s="143" t="s">
        <v>8855</v>
      </c>
      <c r="F451" s="248" t="s">
        <v>155</v>
      </c>
      <c r="G451" s="216">
        <v>4.8</v>
      </c>
      <c r="H451" s="216">
        <v>144.6500000031665</v>
      </c>
      <c r="I451" s="216">
        <v>694.32000001519918</v>
      </c>
      <c r="J451" s="216">
        <v>2.027811437412581E-3</v>
      </c>
      <c r="K451" s="216">
        <v>1.4018744814159633E-5</v>
      </c>
      <c r="L451" s="159"/>
    </row>
    <row r="452" spans="2:12" ht="15.75" customHeight="1" x14ac:dyDescent="0.2">
      <c r="B452" s="189">
        <v>41138</v>
      </c>
      <c r="C452" s="143">
        <v>278431</v>
      </c>
      <c r="D452" s="143" t="s">
        <v>664</v>
      </c>
      <c r="E452" s="143" t="s">
        <v>8854</v>
      </c>
      <c r="F452" s="248" t="s">
        <v>155</v>
      </c>
      <c r="G452" s="216">
        <v>1084.3300000000002</v>
      </c>
      <c r="H452" s="216">
        <v>15.999999999767169</v>
      </c>
      <c r="I452" s="216">
        <v>17349.279999747534</v>
      </c>
      <c r="J452" s="216">
        <v>1.7418190716770757E-2</v>
      </c>
      <c r="K452" s="216">
        <v>1.0886369198140143E-3</v>
      </c>
      <c r="L452" s="159"/>
    </row>
    <row r="453" spans="2:12" ht="15.75" customHeight="1" x14ac:dyDescent="0.2">
      <c r="B453" s="189">
        <v>41138</v>
      </c>
      <c r="C453" s="143">
        <v>278461</v>
      </c>
      <c r="D453" s="143" t="s">
        <v>612</v>
      </c>
      <c r="E453" s="143" t="s">
        <v>8855</v>
      </c>
      <c r="F453" s="248" t="s">
        <v>155</v>
      </c>
      <c r="G453" s="216">
        <v>7.5</v>
      </c>
      <c r="H453" s="216">
        <v>17.000000003026798</v>
      </c>
      <c r="I453" s="216">
        <v>127.50000002270099</v>
      </c>
      <c r="J453" s="216">
        <v>3.7232983664328034E-4</v>
      </c>
      <c r="K453" s="216">
        <v>2.1901755092764007E-5</v>
      </c>
      <c r="L453" s="159"/>
    </row>
    <row r="454" spans="2:12" ht="15.75" customHeight="1" x14ac:dyDescent="0.2">
      <c r="B454" s="189">
        <v>41138</v>
      </c>
      <c r="C454" s="143">
        <v>278463</v>
      </c>
      <c r="D454" s="143" t="s">
        <v>815</v>
      </c>
      <c r="E454" s="143" t="s">
        <v>8855</v>
      </c>
      <c r="F454" s="248" t="s">
        <v>155</v>
      </c>
      <c r="G454" s="216">
        <v>20.262</v>
      </c>
      <c r="H454" s="216">
        <v>10.000000001164153</v>
      </c>
      <c r="I454" s="216">
        <v>202.62000002358809</v>
      </c>
      <c r="J454" s="216">
        <v>5.9169781565499523E-4</v>
      </c>
      <c r="K454" s="216">
        <v>5.9169781558611248E-5</v>
      </c>
      <c r="L454" s="159"/>
    </row>
    <row r="455" spans="2:12" ht="15.75" customHeight="1" x14ac:dyDescent="0.2">
      <c r="B455" s="189">
        <v>41138</v>
      </c>
      <c r="C455" s="143">
        <v>278498</v>
      </c>
      <c r="D455" s="143" t="s">
        <v>816</v>
      </c>
      <c r="E455" s="143" t="s">
        <v>8855</v>
      </c>
      <c r="F455" s="248" t="s">
        <v>147</v>
      </c>
      <c r="G455" s="216">
        <v>19.920000000000002</v>
      </c>
      <c r="H455" s="216">
        <v>254.00000000023283</v>
      </c>
      <c r="I455" s="216">
        <v>5059.6800000046387</v>
      </c>
      <c r="J455" s="216">
        <v>1.4775449627714371E-2</v>
      </c>
      <c r="K455" s="216">
        <v>5.8171061526381208E-5</v>
      </c>
      <c r="L455" s="159"/>
    </row>
    <row r="456" spans="2:12" ht="15.75" customHeight="1" x14ac:dyDescent="0.2">
      <c r="B456" s="189">
        <v>41138</v>
      </c>
      <c r="C456" s="143">
        <v>278977</v>
      </c>
      <c r="D456" s="143" t="s">
        <v>817</v>
      </c>
      <c r="E456" s="143" t="s">
        <v>8854</v>
      </c>
      <c r="F456" s="248" t="s">
        <v>150</v>
      </c>
      <c r="G456" s="216">
        <v>38.61</v>
      </c>
      <c r="H456" s="216">
        <v>88.000000003958121</v>
      </c>
      <c r="I456" s="216">
        <v>3397.6800001528231</v>
      </c>
      <c r="J456" s="216">
        <v>3.4111754630786278E-3</v>
      </c>
      <c r="K456" s="216">
        <v>3.8763357533240882E-5</v>
      </c>
      <c r="L456" s="159"/>
    </row>
    <row r="457" spans="2:12" ht="15.75" customHeight="1" x14ac:dyDescent="0.2">
      <c r="B457" s="189">
        <v>41139</v>
      </c>
      <c r="C457" s="143">
        <v>278510</v>
      </c>
      <c r="D457" s="143" t="s">
        <v>818</v>
      </c>
      <c r="E457" s="143" t="s">
        <v>8855</v>
      </c>
      <c r="F457" s="248" t="s">
        <v>151</v>
      </c>
      <c r="G457" s="216">
        <v>25.080000000000002</v>
      </c>
      <c r="H457" s="216">
        <v>20.000000002328306</v>
      </c>
      <c r="I457" s="216">
        <v>501.60000005839396</v>
      </c>
      <c r="J457" s="216">
        <v>1.464530122936133E-3</v>
      </c>
      <c r="K457" s="216">
        <v>7.3226506138281955E-5</v>
      </c>
      <c r="L457" s="159"/>
    </row>
    <row r="458" spans="2:12" ht="15.75" customHeight="1" x14ac:dyDescent="0.2">
      <c r="B458" s="189">
        <v>41139</v>
      </c>
      <c r="C458" s="143">
        <v>278516</v>
      </c>
      <c r="D458" s="143" t="s">
        <v>819</v>
      </c>
      <c r="E458" s="143" t="s">
        <v>8855</v>
      </c>
      <c r="F458" s="248" t="s">
        <v>155</v>
      </c>
      <c r="G458" s="216">
        <v>297.5</v>
      </c>
      <c r="H458" s="216">
        <v>1.9999999960418791</v>
      </c>
      <c r="I458" s="216">
        <v>594.99999882245902</v>
      </c>
      <c r="J458" s="216">
        <v>1.7372317011981877E-3</v>
      </c>
      <c r="K458" s="216">
        <v>8.6861585231813717E-4</v>
      </c>
      <c r="L458" s="159"/>
    </row>
    <row r="459" spans="2:12" ht="15.75" customHeight="1" x14ac:dyDescent="0.2">
      <c r="B459" s="189">
        <v>41139</v>
      </c>
      <c r="C459" s="143">
        <v>278517</v>
      </c>
      <c r="D459" s="143" t="s">
        <v>649</v>
      </c>
      <c r="E459" s="143" t="s">
        <v>8855</v>
      </c>
      <c r="F459" s="248" t="s">
        <v>149</v>
      </c>
      <c r="G459" s="216">
        <v>23</v>
      </c>
      <c r="H459" s="216">
        <v>81.999999994877726</v>
      </c>
      <c r="I459" s="216">
        <v>1885.9999998821877</v>
      </c>
      <c r="J459" s="216">
        <v>5.5065865457804139E-3</v>
      </c>
      <c r="K459" s="216">
        <v>6.7153494464931618E-5</v>
      </c>
      <c r="L459" s="159"/>
    </row>
    <row r="460" spans="2:12" ht="15.75" customHeight="1" x14ac:dyDescent="0.2">
      <c r="B460" s="189">
        <v>41139</v>
      </c>
      <c r="C460" s="143">
        <v>278541</v>
      </c>
      <c r="D460" s="143" t="s">
        <v>820</v>
      </c>
      <c r="E460" s="143" t="s">
        <v>8855</v>
      </c>
      <c r="F460" s="248" t="s">
        <v>155</v>
      </c>
      <c r="G460" s="216">
        <v>2.64</v>
      </c>
      <c r="H460" s="216">
        <v>66.000000005587935</v>
      </c>
      <c r="I460" s="216">
        <v>174.24000001475216</v>
      </c>
      <c r="J460" s="216">
        <v>5.0873151637218883E-4</v>
      </c>
      <c r="K460" s="216">
        <v>7.7080532777138901E-6</v>
      </c>
      <c r="L460" s="159"/>
    </row>
    <row r="461" spans="2:12" ht="15.75" customHeight="1" x14ac:dyDescent="0.2">
      <c r="B461" s="189">
        <v>41139</v>
      </c>
      <c r="C461" s="143">
        <v>278542</v>
      </c>
      <c r="D461" s="143" t="s">
        <v>704</v>
      </c>
      <c r="E461" s="143" t="s">
        <v>8855</v>
      </c>
      <c r="F461" s="248" t="s">
        <v>149</v>
      </c>
      <c r="G461" s="216">
        <v>13</v>
      </c>
      <c r="H461" s="216">
        <v>140.99999999860302</v>
      </c>
      <c r="I461" s="216">
        <v>1832.9999999818392</v>
      </c>
      <c r="J461" s="216">
        <v>5.3518415370869604E-3</v>
      </c>
      <c r="K461" s="216">
        <v>3.7956322958439607E-5</v>
      </c>
      <c r="L461" s="159"/>
    </row>
    <row r="462" spans="2:12" ht="15.75" customHeight="1" x14ac:dyDescent="0.2">
      <c r="B462" s="189">
        <v>41140</v>
      </c>
      <c r="C462" s="143">
        <v>278518</v>
      </c>
      <c r="D462" s="143" t="s">
        <v>821</v>
      </c>
      <c r="E462" s="143" t="s">
        <v>8854</v>
      </c>
      <c r="F462" s="248" t="s">
        <v>155</v>
      </c>
      <c r="G462" s="216">
        <v>653.5</v>
      </c>
      <c r="H462" s="216">
        <v>100.99999999946081</v>
      </c>
      <c r="I462" s="216">
        <v>60247.999999924796</v>
      </c>
      <c r="J462" s="216">
        <v>6.0486738738255136E-2</v>
      </c>
      <c r="K462" s="216">
        <v>6.5608955924676457E-4</v>
      </c>
      <c r="L462" s="159"/>
    </row>
    <row r="463" spans="2:12" ht="15.75" customHeight="1" x14ac:dyDescent="0.2">
      <c r="B463" s="189">
        <v>41140</v>
      </c>
      <c r="C463" s="143">
        <v>278526</v>
      </c>
      <c r="D463" s="143" t="s">
        <v>822</v>
      </c>
      <c r="E463" s="143" t="s">
        <v>8854</v>
      </c>
      <c r="F463" s="248" t="s">
        <v>147</v>
      </c>
      <c r="G463" s="216">
        <v>41.58</v>
      </c>
      <c r="H463" s="216">
        <v>34.999999998835847</v>
      </c>
      <c r="I463" s="216">
        <v>1455.2999999515944</v>
      </c>
      <c r="J463" s="216">
        <v>1.4610667720582372E-3</v>
      </c>
      <c r="K463" s="216">
        <v>4.1744764917338134E-5</v>
      </c>
      <c r="L463" s="159"/>
    </row>
    <row r="464" spans="2:12" ht="15.75" customHeight="1" x14ac:dyDescent="0.2">
      <c r="B464" s="189">
        <v>41140</v>
      </c>
      <c r="C464" s="143">
        <v>278538</v>
      </c>
      <c r="D464" s="143" t="s">
        <v>823</v>
      </c>
      <c r="E464" s="143" t="s">
        <v>8854</v>
      </c>
      <c r="F464" s="248" t="s">
        <v>155</v>
      </c>
      <c r="G464" s="216">
        <v>1</v>
      </c>
      <c r="H464" s="216">
        <v>101.99999999720603</v>
      </c>
      <c r="I464" s="216">
        <v>101.99999999720603</v>
      </c>
      <c r="J464" s="216">
        <v>1.0240418522010236E-4</v>
      </c>
      <c r="K464" s="216">
        <v>1.0039626002245824E-6</v>
      </c>
      <c r="L464" s="159"/>
    </row>
    <row r="465" spans="2:12" ht="15.75" customHeight="1" x14ac:dyDescent="0.2">
      <c r="B465" s="189">
        <v>41140</v>
      </c>
      <c r="C465" s="143">
        <v>278543</v>
      </c>
      <c r="D465" s="143" t="s">
        <v>824</v>
      </c>
      <c r="E465" s="143" t="s">
        <v>8854</v>
      </c>
      <c r="F465" s="248" t="s">
        <v>147</v>
      </c>
      <c r="G465" s="216">
        <v>28.545000000000002</v>
      </c>
      <c r="H465" s="216">
        <v>143.00000000512227</v>
      </c>
      <c r="I465" s="216">
        <v>4081.9350001462158</v>
      </c>
      <c r="J465" s="216">
        <v>4.098110076694526E-3</v>
      </c>
      <c r="K465" s="216">
        <v>2.8658112423410705E-5</v>
      </c>
      <c r="L465" s="159"/>
    </row>
    <row r="466" spans="2:12" ht="15.75" customHeight="1" x14ac:dyDescent="0.2">
      <c r="B466" s="189">
        <v>41141</v>
      </c>
      <c r="C466" s="143">
        <v>278562</v>
      </c>
      <c r="D466" s="143" t="s">
        <v>548</v>
      </c>
      <c r="E466" s="143" t="s">
        <v>8855</v>
      </c>
      <c r="F466" s="248" t="s">
        <v>147</v>
      </c>
      <c r="G466" s="216">
        <v>14</v>
      </c>
      <c r="H466" s="216">
        <v>85.999999997438863</v>
      </c>
      <c r="I466" s="216">
        <v>1203.9999999641441</v>
      </c>
      <c r="J466" s="216">
        <v>3.5141135584749929E-3</v>
      </c>
      <c r="K466" s="216">
        <v>4.0861785564879599E-5</v>
      </c>
      <c r="L466" s="159"/>
    </row>
    <row r="467" spans="2:12" ht="15.75" customHeight="1" x14ac:dyDescent="0.2">
      <c r="B467" s="189">
        <v>41141</v>
      </c>
      <c r="C467" s="143">
        <v>278564</v>
      </c>
      <c r="D467" s="143" t="s">
        <v>825</v>
      </c>
      <c r="E467" s="143" t="s">
        <v>8854</v>
      </c>
      <c r="F467" s="248" t="s">
        <v>151</v>
      </c>
      <c r="G467" s="216">
        <v>149.06399999999999</v>
      </c>
      <c r="H467" s="216">
        <v>103.00000000046566</v>
      </c>
      <c r="I467" s="216">
        <v>15353.592000069413</v>
      </c>
      <c r="J467" s="216">
        <v>1.5414431063891175E-2</v>
      </c>
      <c r="K467" s="216">
        <v>1.4965467052253868E-4</v>
      </c>
      <c r="L467" s="159"/>
    </row>
    <row r="468" spans="2:12" ht="15.75" customHeight="1" x14ac:dyDescent="0.2">
      <c r="B468" s="189">
        <v>41141</v>
      </c>
      <c r="C468" s="143">
        <v>278569</v>
      </c>
      <c r="D468" s="143" t="s">
        <v>826</v>
      </c>
      <c r="E468" s="143" t="s">
        <v>8855</v>
      </c>
      <c r="F468" s="248" t="s">
        <v>147</v>
      </c>
      <c r="G468" s="216">
        <v>897.56549999999982</v>
      </c>
      <c r="H468" s="216">
        <v>65.000000002328306</v>
      </c>
      <c r="I468" s="216">
        <v>58341.757502089808</v>
      </c>
      <c r="J468" s="216">
        <v>0.17028202746632853</v>
      </c>
      <c r="K468" s="216">
        <v>2.6197234993881381E-3</v>
      </c>
      <c r="L468" s="159"/>
    </row>
    <row r="469" spans="2:12" ht="15.75" customHeight="1" x14ac:dyDescent="0.2">
      <c r="B469" s="189">
        <v>41141</v>
      </c>
      <c r="C469" s="143">
        <v>278571</v>
      </c>
      <c r="D469" s="143" t="s">
        <v>827</v>
      </c>
      <c r="E469" s="143" t="s">
        <v>8854</v>
      </c>
      <c r="F469" s="248" t="s">
        <v>155</v>
      </c>
      <c r="G469" s="216">
        <v>81.600000000000009</v>
      </c>
      <c r="H469" s="216">
        <v>10.999999993946403</v>
      </c>
      <c r="I469" s="216">
        <v>897.59999950602662</v>
      </c>
      <c r="J469" s="216">
        <v>9.0115676613471607E-4</v>
      </c>
      <c r="K469" s="216">
        <v>8.1923342420967904E-5</v>
      </c>
      <c r="L469" s="159"/>
    </row>
    <row r="470" spans="2:12" ht="15.75" customHeight="1" x14ac:dyDescent="0.2">
      <c r="B470" s="189">
        <v>41141</v>
      </c>
      <c r="C470" s="143">
        <v>278581</v>
      </c>
      <c r="D470" s="143" t="s">
        <v>658</v>
      </c>
      <c r="E470" s="143" t="s">
        <v>8854</v>
      </c>
      <c r="F470" s="248" t="s">
        <v>147</v>
      </c>
      <c r="G470" s="216">
        <v>3</v>
      </c>
      <c r="H470" s="216">
        <v>49.000000002561137</v>
      </c>
      <c r="I470" s="216">
        <v>147.00000000768341</v>
      </c>
      <c r="J470" s="216">
        <v>1.4758249186901633E-4</v>
      </c>
      <c r="K470" s="216">
        <v>3.0118875890061724E-6</v>
      </c>
      <c r="L470" s="159"/>
    </row>
    <row r="471" spans="2:12" ht="15.75" customHeight="1" x14ac:dyDescent="0.2">
      <c r="B471" s="189">
        <v>41141</v>
      </c>
      <c r="C471" s="143">
        <v>278584</v>
      </c>
      <c r="D471" s="143" t="s">
        <v>750</v>
      </c>
      <c r="E471" s="143" t="s">
        <v>8855</v>
      </c>
      <c r="F471" s="248" t="s">
        <v>147</v>
      </c>
      <c r="G471" s="216">
        <v>1649.83</v>
      </c>
      <c r="H471" s="216">
        <v>52.509803919854356</v>
      </c>
      <c r="I471" s="216">
        <v>128773.69239763291</v>
      </c>
      <c r="J471" s="216">
        <v>0.37585164322498876</v>
      </c>
      <c r="K471" s="216">
        <v>4.8153571198932361E-3</v>
      </c>
      <c r="L471" s="159"/>
    </row>
    <row r="472" spans="2:12" ht="15.75" customHeight="1" x14ac:dyDescent="0.2">
      <c r="B472" s="189">
        <v>41141</v>
      </c>
      <c r="C472" s="143">
        <v>278585</v>
      </c>
      <c r="D472" s="143" t="s">
        <v>828</v>
      </c>
      <c r="E472" s="143" t="s">
        <v>8854</v>
      </c>
      <c r="F472" s="248" t="s">
        <v>147</v>
      </c>
      <c r="G472" s="216">
        <v>850.66</v>
      </c>
      <c r="H472" s="216">
        <v>48.999999992083758</v>
      </c>
      <c r="I472" s="216">
        <v>41682.339993265967</v>
      </c>
      <c r="J472" s="216">
        <v>4.1847507502151132E-2</v>
      </c>
      <c r="K472" s="216">
        <v>8.5403076548799686E-4</v>
      </c>
      <c r="L472" s="159"/>
    </row>
    <row r="473" spans="2:12" ht="15.75" customHeight="1" x14ac:dyDescent="0.2">
      <c r="B473" s="189">
        <v>41141</v>
      </c>
      <c r="C473" s="143">
        <v>278585</v>
      </c>
      <c r="D473" s="143" t="s">
        <v>829</v>
      </c>
      <c r="E473" s="143" t="s">
        <v>8854</v>
      </c>
      <c r="F473" s="248" t="s">
        <v>147</v>
      </c>
      <c r="G473" s="216">
        <v>913.08</v>
      </c>
      <c r="H473" s="216">
        <v>120.18749999100692</v>
      </c>
      <c r="I473" s="216">
        <v>140801.54999170199</v>
      </c>
      <c r="J473" s="216">
        <v>0.14135948031094647</v>
      </c>
      <c r="K473" s="216">
        <v>9.1669810658991872E-4</v>
      </c>
      <c r="L473" s="159"/>
    </row>
    <row r="474" spans="2:12" ht="15.75" customHeight="1" x14ac:dyDescent="0.2">
      <c r="B474" s="189">
        <v>41142</v>
      </c>
      <c r="C474" s="143">
        <v>278601</v>
      </c>
      <c r="D474" s="143" t="s">
        <v>830</v>
      </c>
      <c r="E474" s="143" t="s">
        <v>8855</v>
      </c>
      <c r="F474" s="248" t="s">
        <v>148</v>
      </c>
      <c r="G474" s="216">
        <v>7</v>
      </c>
      <c r="H474" s="216">
        <v>9.9999999906867743</v>
      </c>
      <c r="I474" s="216">
        <v>69.99999993480742</v>
      </c>
      <c r="J474" s="216">
        <v>2.0427444848469044E-4</v>
      </c>
      <c r="K474" s="216">
        <v>2.0427444867493584E-5</v>
      </c>
      <c r="L474" s="159"/>
    </row>
    <row r="475" spans="2:12" ht="15.75" customHeight="1" x14ac:dyDescent="0.2">
      <c r="B475" s="189">
        <v>41142</v>
      </c>
      <c r="C475" s="143">
        <v>278606</v>
      </c>
      <c r="D475" s="143" t="s">
        <v>831</v>
      </c>
      <c r="E475" s="143" t="s">
        <v>8854</v>
      </c>
      <c r="F475" s="248" t="s">
        <v>147</v>
      </c>
      <c r="G475" s="216">
        <v>10.64</v>
      </c>
      <c r="H475" s="216">
        <v>39.999999994179234</v>
      </c>
      <c r="I475" s="216">
        <v>425.59999993806707</v>
      </c>
      <c r="J475" s="216">
        <v>4.2728749498777217E-4</v>
      </c>
      <c r="K475" s="216">
        <v>1.0682187376248768E-5</v>
      </c>
      <c r="L475" s="159"/>
    </row>
    <row r="476" spans="2:12" ht="15.75" customHeight="1" x14ac:dyDescent="0.2">
      <c r="B476" s="189">
        <v>41142</v>
      </c>
      <c r="C476" s="143">
        <v>278610</v>
      </c>
      <c r="D476" s="143" t="s">
        <v>641</v>
      </c>
      <c r="E476" s="143" t="s">
        <v>8854</v>
      </c>
      <c r="F476" s="248" t="s">
        <v>149</v>
      </c>
      <c r="G476" s="216">
        <v>937.33</v>
      </c>
      <c r="H476" s="216">
        <v>42.000000000698492</v>
      </c>
      <c r="I476" s="216">
        <v>39367.86000065472</v>
      </c>
      <c r="J476" s="216">
        <v>3.9523952737680695E-2</v>
      </c>
      <c r="K476" s="216">
        <v>9.4104649373865192E-4</v>
      </c>
      <c r="L476" s="159"/>
    </row>
    <row r="477" spans="2:12" ht="15.75" customHeight="1" x14ac:dyDescent="0.2">
      <c r="B477" s="189">
        <v>41142</v>
      </c>
      <c r="C477" s="143">
        <v>282880</v>
      </c>
      <c r="D477" s="143" t="s">
        <v>521</v>
      </c>
      <c r="E477" s="143" t="s">
        <v>8854</v>
      </c>
      <c r="F477" s="248" t="s">
        <v>155</v>
      </c>
      <c r="G477" s="216">
        <v>55.77</v>
      </c>
      <c r="H477" s="216">
        <v>91.999999996041879</v>
      </c>
      <c r="I477" s="216">
        <v>5130.8399997792558</v>
      </c>
      <c r="J477" s="216">
        <v>5.1511836724806572E-3</v>
      </c>
      <c r="K477" s="216">
        <v>5.5991126877198661E-5</v>
      </c>
      <c r="L477" s="159"/>
    </row>
    <row r="478" spans="2:12" ht="15.75" customHeight="1" x14ac:dyDescent="0.2">
      <c r="B478" s="189">
        <v>41142</v>
      </c>
      <c r="C478" s="143">
        <v>282884</v>
      </c>
      <c r="D478" s="143" t="s">
        <v>832</v>
      </c>
      <c r="E478" s="143" t="s">
        <v>8854</v>
      </c>
      <c r="F478" s="248" t="s">
        <v>155</v>
      </c>
      <c r="G478" s="216">
        <v>39.93</v>
      </c>
      <c r="H478" s="216">
        <v>95.000000005820766</v>
      </c>
      <c r="I478" s="216">
        <v>3793.3500002324231</v>
      </c>
      <c r="J478" s="216">
        <v>3.8083905532120344E-3</v>
      </c>
      <c r="K478" s="216">
        <v>4.0088321610301995E-5</v>
      </c>
      <c r="L478" s="159"/>
    </row>
    <row r="479" spans="2:12" ht="15.75" customHeight="1" x14ac:dyDescent="0.2">
      <c r="B479" s="189">
        <v>41143</v>
      </c>
      <c r="C479" s="143">
        <v>278660</v>
      </c>
      <c r="D479" s="143" t="s">
        <v>833</v>
      </c>
      <c r="E479" s="143" t="s">
        <v>8854</v>
      </c>
      <c r="F479" s="248" t="s">
        <v>155</v>
      </c>
      <c r="G479" s="216">
        <v>1401.8400000000001</v>
      </c>
      <c r="H479" s="216">
        <v>7.0000000018626451</v>
      </c>
      <c r="I479" s="216">
        <v>9812.8800026111312</v>
      </c>
      <c r="J479" s="216">
        <v>9.851793305434467E-3</v>
      </c>
      <c r="K479" s="216">
        <v>1.4073990432589977E-3</v>
      </c>
      <c r="L479" s="159"/>
    </row>
    <row r="480" spans="2:12" ht="15.75" customHeight="1" x14ac:dyDescent="0.2">
      <c r="B480" s="189">
        <v>41143</v>
      </c>
      <c r="C480" s="143">
        <v>278660</v>
      </c>
      <c r="D480" s="143" t="s">
        <v>774</v>
      </c>
      <c r="E480" s="143" t="s">
        <v>8854</v>
      </c>
      <c r="F480" s="248" t="s">
        <v>155</v>
      </c>
      <c r="G480" s="216">
        <v>96</v>
      </c>
      <c r="H480" s="216">
        <v>7.0000000018626451</v>
      </c>
      <c r="I480" s="216">
        <v>672.00000017881393</v>
      </c>
      <c r="J480" s="216">
        <v>6.7466483858479487E-4</v>
      </c>
      <c r="K480" s="216">
        <v>9.6380691200753123E-5</v>
      </c>
      <c r="L480" s="159"/>
    </row>
    <row r="481" spans="2:12" ht="15.75" customHeight="1" x14ac:dyDescent="0.2">
      <c r="B481" s="189">
        <v>41143</v>
      </c>
      <c r="C481" s="143">
        <v>278675</v>
      </c>
      <c r="D481" s="143" t="s">
        <v>621</v>
      </c>
      <c r="E481" s="143" t="s">
        <v>8855</v>
      </c>
      <c r="F481" s="248" t="s">
        <v>147</v>
      </c>
      <c r="G481" s="216">
        <v>66</v>
      </c>
      <c r="H481" s="216">
        <v>37.000000005355105</v>
      </c>
      <c r="I481" s="216">
        <v>2442.0000003534369</v>
      </c>
      <c r="J481" s="216">
        <v>7.1250393353623166E-3</v>
      </c>
      <c r="K481" s="216">
        <v>1.9256863065759706E-4</v>
      </c>
      <c r="L481" s="159"/>
    </row>
    <row r="482" spans="2:12" ht="15.75" customHeight="1" x14ac:dyDescent="0.2">
      <c r="B482" s="189">
        <v>41143</v>
      </c>
      <c r="C482" s="143">
        <v>278690</v>
      </c>
      <c r="D482" s="143" t="s">
        <v>774</v>
      </c>
      <c r="E482" s="143" t="s">
        <v>8854</v>
      </c>
      <c r="F482" s="248" t="s">
        <v>155</v>
      </c>
      <c r="G482" s="216">
        <v>96</v>
      </c>
      <c r="H482" s="216">
        <v>30.00000000349246</v>
      </c>
      <c r="I482" s="216">
        <v>2880.0000003352761</v>
      </c>
      <c r="J482" s="216">
        <v>2.8914207363591993E-3</v>
      </c>
      <c r="K482" s="216">
        <v>9.6380691200753123E-5</v>
      </c>
      <c r="L482" s="159"/>
    </row>
    <row r="483" spans="2:12" ht="15.75" customHeight="1" x14ac:dyDescent="0.2">
      <c r="B483" s="189">
        <v>41143</v>
      </c>
      <c r="C483" s="143">
        <v>278691</v>
      </c>
      <c r="D483" s="143" t="s">
        <v>833</v>
      </c>
      <c r="E483" s="143" t="s">
        <v>8854</v>
      </c>
      <c r="F483" s="248" t="s">
        <v>147</v>
      </c>
      <c r="G483" s="216">
        <v>1401.8400000000001</v>
      </c>
      <c r="H483" s="216">
        <v>1.9999999960418791</v>
      </c>
      <c r="I483" s="216">
        <v>2803.6799944513477</v>
      </c>
      <c r="J483" s="216">
        <v>2.814798080947339E-3</v>
      </c>
      <c r="K483" s="216">
        <v>1.4073990432589977E-3</v>
      </c>
      <c r="L483" s="159"/>
    </row>
    <row r="484" spans="2:12" ht="15.75" customHeight="1" x14ac:dyDescent="0.2">
      <c r="B484" s="189">
        <v>41143</v>
      </c>
      <c r="C484" s="143">
        <v>278691</v>
      </c>
      <c r="D484" s="143" t="s">
        <v>774</v>
      </c>
      <c r="E484" s="143" t="s">
        <v>8854</v>
      </c>
      <c r="F484" s="248" t="s">
        <v>147</v>
      </c>
      <c r="G484" s="216">
        <v>0</v>
      </c>
      <c r="H484" s="216">
        <v>1.9999999960418791</v>
      </c>
      <c r="I484" s="216">
        <v>0</v>
      </c>
      <c r="J484" s="216">
        <v>0</v>
      </c>
      <c r="K484" s="216">
        <v>0</v>
      </c>
      <c r="L484" s="159"/>
    </row>
    <row r="485" spans="2:12" ht="15.75" customHeight="1" x14ac:dyDescent="0.2">
      <c r="B485" s="189">
        <v>41143</v>
      </c>
      <c r="C485" s="143">
        <v>278693</v>
      </c>
      <c r="D485" s="143" t="s">
        <v>812</v>
      </c>
      <c r="E485" s="143" t="s">
        <v>8855</v>
      </c>
      <c r="F485" s="248" t="s">
        <v>150</v>
      </c>
      <c r="G485" s="216">
        <v>4.6900000000000004</v>
      </c>
      <c r="H485" s="216">
        <v>60.999999999767169</v>
      </c>
      <c r="I485" s="216">
        <v>286.08999999890807</v>
      </c>
      <c r="J485" s="216">
        <v>8.347266597669951E-4</v>
      </c>
      <c r="K485" s="216">
        <v>1.3684043602789852E-5</v>
      </c>
      <c r="L485" s="159"/>
    </row>
    <row r="486" spans="2:12" ht="15.75" customHeight="1" x14ac:dyDescent="0.2">
      <c r="B486" s="189">
        <v>41143</v>
      </c>
      <c r="C486" s="143">
        <v>278694</v>
      </c>
      <c r="D486" s="143" t="s">
        <v>613</v>
      </c>
      <c r="E486" s="143" t="s">
        <v>8855</v>
      </c>
      <c r="F486" s="248" t="s">
        <v>151</v>
      </c>
      <c r="G486" s="216">
        <v>0.67</v>
      </c>
      <c r="H486" s="216">
        <v>79.999999998835847</v>
      </c>
      <c r="I486" s="216">
        <v>53.599999999220017</v>
      </c>
      <c r="J486" s="216">
        <v>1.5638906974389398E-4</v>
      </c>
      <c r="K486" s="216">
        <v>1.9548633718271217E-6</v>
      </c>
      <c r="L486" s="159"/>
    </row>
    <row r="487" spans="2:12" ht="15.75" customHeight="1" x14ac:dyDescent="0.2">
      <c r="B487" s="189">
        <v>41144</v>
      </c>
      <c r="C487" s="143">
        <v>278695</v>
      </c>
      <c r="D487" s="143" t="s">
        <v>527</v>
      </c>
      <c r="E487" s="143" t="s">
        <v>8855</v>
      </c>
      <c r="F487" s="248" t="s">
        <v>151</v>
      </c>
      <c r="G487" s="216">
        <v>1489.5</v>
      </c>
      <c r="H487" s="216">
        <v>42.000000000698492</v>
      </c>
      <c r="I487" s="216">
        <v>62559.000001040389</v>
      </c>
      <c r="J487" s="216">
        <v>0.18249289868127633</v>
      </c>
      <c r="K487" s="216">
        <v>4.3450690161486042E-3</v>
      </c>
      <c r="L487" s="159"/>
    </row>
    <row r="488" spans="2:12" ht="15.75" customHeight="1" x14ac:dyDescent="0.2">
      <c r="B488" s="189">
        <v>41144</v>
      </c>
      <c r="C488" s="143">
        <v>278697</v>
      </c>
      <c r="D488" s="143" t="s">
        <v>834</v>
      </c>
      <c r="E488" s="143" t="s">
        <v>8855</v>
      </c>
      <c r="F488" s="248" t="s">
        <v>149</v>
      </c>
      <c r="G488" s="216">
        <v>1772.7199999999998</v>
      </c>
      <c r="H488" s="216">
        <v>26.195876287097189</v>
      </c>
      <c r="I488" s="216">
        <v>47272.919997764562</v>
      </c>
      <c r="J488" s="216">
        <v>0.13790137629080801</v>
      </c>
      <c r="K488" s="216">
        <v>5.1712593127270579E-3</v>
      </c>
      <c r="L488" s="159"/>
    </row>
    <row r="489" spans="2:12" ht="15.75" customHeight="1" x14ac:dyDescent="0.2">
      <c r="B489" s="189">
        <v>41144</v>
      </c>
      <c r="C489" s="143">
        <v>278721</v>
      </c>
      <c r="D489" s="143" t="s">
        <v>835</v>
      </c>
      <c r="E489" s="143" t="s">
        <v>8854</v>
      </c>
      <c r="F489" s="248" t="s">
        <v>151</v>
      </c>
      <c r="G489" s="216">
        <v>32.582500000000003</v>
      </c>
      <c r="H489" s="216">
        <v>47.000000006519258</v>
      </c>
      <c r="I489" s="216">
        <v>1531.3775002124139</v>
      </c>
      <c r="J489" s="216">
        <v>1.5374618671802117E-3</v>
      </c>
      <c r="K489" s="216">
        <v>3.2711954616318169E-5</v>
      </c>
      <c r="L489" s="159"/>
    </row>
    <row r="490" spans="2:12" ht="15.75" customHeight="1" x14ac:dyDescent="0.2">
      <c r="B490" s="189">
        <v>41144</v>
      </c>
      <c r="C490" s="143">
        <v>278740</v>
      </c>
      <c r="D490" s="143" t="s">
        <v>791</v>
      </c>
      <c r="E490" s="143" t="s">
        <v>8855</v>
      </c>
      <c r="F490" s="248" t="s">
        <v>147</v>
      </c>
      <c r="G490" s="216">
        <v>24</v>
      </c>
      <c r="H490" s="216">
        <v>235.00000000116415</v>
      </c>
      <c r="I490" s="216">
        <v>5640.0000000279397</v>
      </c>
      <c r="J490" s="216">
        <v>1.645262789607219E-2</v>
      </c>
      <c r="K490" s="216">
        <v>7.0011182536130584E-5</v>
      </c>
      <c r="L490" s="159"/>
    </row>
    <row r="491" spans="2:12" ht="15.75" customHeight="1" x14ac:dyDescent="0.2">
      <c r="B491" s="189">
        <v>41144</v>
      </c>
      <c r="C491" s="143">
        <v>278755</v>
      </c>
      <c r="D491" s="143" t="s">
        <v>798</v>
      </c>
      <c r="E491" s="143" t="s">
        <v>8854</v>
      </c>
      <c r="F491" s="248" t="s">
        <v>155</v>
      </c>
      <c r="G491" s="216">
        <v>1577.49</v>
      </c>
      <c r="H491" s="216">
        <v>15.999999999767169</v>
      </c>
      <c r="I491" s="216">
        <v>25239.83999963271</v>
      </c>
      <c r="J491" s="216">
        <v>2.5340121248864179E-2</v>
      </c>
      <c r="K491" s="216">
        <v>1.5837575780770579E-3</v>
      </c>
      <c r="L491" s="159"/>
    </row>
    <row r="492" spans="2:12" ht="15.75" customHeight="1" x14ac:dyDescent="0.2">
      <c r="B492" s="189">
        <v>41144</v>
      </c>
      <c r="C492" s="143">
        <v>278759</v>
      </c>
      <c r="D492" s="143" t="s">
        <v>509</v>
      </c>
      <c r="E492" s="143" t="s">
        <v>8855</v>
      </c>
      <c r="F492" s="248" t="s">
        <v>151</v>
      </c>
      <c r="G492" s="216">
        <v>101</v>
      </c>
      <c r="H492" s="216">
        <v>404.85365853968597</v>
      </c>
      <c r="I492" s="216">
        <v>40764.000000315718</v>
      </c>
      <c r="J492" s="216">
        <v>0.11891399353853879</v>
      </c>
      <c r="K492" s="216">
        <v>2.9463039317288286E-4</v>
      </c>
      <c r="L492" s="159"/>
    </row>
    <row r="493" spans="2:12" ht="15.75" customHeight="1" x14ac:dyDescent="0.2">
      <c r="B493" s="189">
        <v>41144</v>
      </c>
      <c r="C493" s="143">
        <v>278881</v>
      </c>
      <c r="D493" s="143" t="s">
        <v>643</v>
      </c>
      <c r="E493" s="143" t="s">
        <v>8855</v>
      </c>
      <c r="F493" s="248" t="s">
        <v>150</v>
      </c>
      <c r="G493" s="216">
        <v>3</v>
      </c>
      <c r="H493" s="216">
        <v>213.99999999557622</v>
      </c>
      <c r="I493" s="216">
        <v>641.99999998672865</v>
      </c>
      <c r="J493" s="216">
        <v>1.8727991328027788E-3</v>
      </c>
      <c r="K493" s="216">
        <v>8.751397817016323E-6</v>
      </c>
      <c r="L493" s="159"/>
    </row>
    <row r="494" spans="2:12" ht="15.75" customHeight="1" x14ac:dyDescent="0.2">
      <c r="B494" s="189">
        <v>41144</v>
      </c>
      <c r="C494" s="143">
        <v>278976</v>
      </c>
      <c r="D494" s="143" t="s">
        <v>609</v>
      </c>
      <c r="E494" s="143" t="s">
        <v>8854</v>
      </c>
      <c r="F494" s="248" t="s">
        <v>150</v>
      </c>
      <c r="G494" s="216">
        <v>147</v>
      </c>
      <c r="H494" s="216">
        <v>91.999999996041879</v>
      </c>
      <c r="I494" s="216">
        <v>13523.999999418156</v>
      </c>
      <c r="J494" s="216">
        <v>1.3577732654402014E-2</v>
      </c>
      <c r="K494" s="216">
        <v>1.4758405059767576E-4</v>
      </c>
      <c r="L494" s="159"/>
    </row>
    <row r="495" spans="2:12" ht="15.75" customHeight="1" x14ac:dyDescent="0.2">
      <c r="B495" s="189">
        <v>41144</v>
      </c>
      <c r="C495" s="143">
        <v>282881</v>
      </c>
      <c r="D495" s="143" t="s">
        <v>553</v>
      </c>
      <c r="E495" s="143" t="s">
        <v>8854</v>
      </c>
      <c r="F495" s="248" t="s">
        <v>155</v>
      </c>
      <c r="G495" s="216">
        <v>69.3</v>
      </c>
      <c r="H495" s="216">
        <v>145.00000000116415</v>
      </c>
      <c r="I495" s="216">
        <v>10048.500000080676</v>
      </c>
      <c r="J495" s="216">
        <v>1.0088424030222117E-2</v>
      </c>
      <c r="K495" s="216">
        <v>6.9575338138904284E-5</v>
      </c>
      <c r="L495" s="159"/>
    </row>
    <row r="496" spans="2:12" ht="15.75" customHeight="1" x14ac:dyDescent="0.2">
      <c r="B496" s="189">
        <v>41145</v>
      </c>
      <c r="C496" s="143">
        <v>278764</v>
      </c>
      <c r="D496" s="143" t="s">
        <v>620</v>
      </c>
      <c r="E496" s="143" t="s">
        <v>8855</v>
      </c>
      <c r="F496" s="248" t="s">
        <v>147</v>
      </c>
      <c r="G496" s="216">
        <v>12.5</v>
      </c>
      <c r="H496" s="216">
        <v>52.999999994644895</v>
      </c>
      <c r="I496" s="216">
        <v>662.49999993306119</v>
      </c>
      <c r="J496" s="216">
        <v>1.932166123977523E-3</v>
      </c>
      <c r="K496" s="216">
        <v>3.6455964607032992E-5</v>
      </c>
      <c r="L496" s="159"/>
    </row>
    <row r="497" spans="2:12" ht="15.75" customHeight="1" x14ac:dyDescent="0.2">
      <c r="B497" s="189">
        <v>41145</v>
      </c>
      <c r="C497" s="143">
        <v>278781</v>
      </c>
      <c r="D497" s="143" t="s">
        <v>836</v>
      </c>
      <c r="E497" s="143" t="s">
        <v>8855</v>
      </c>
      <c r="F497" s="248" t="s">
        <v>149</v>
      </c>
      <c r="G497" s="216">
        <v>709.5</v>
      </c>
      <c r="H497" s="216">
        <v>137.35999999931082</v>
      </c>
      <c r="I497" s="216">
        <v>107098.99999986053</v>
      </c>
      <c r="J497" s="216">
        <v>0.31235178827548338</v>
      </c>
      <c r="K497" s="216">
        <v>2.0692405510951929E-3</v>
      </c>
      <c r="L497" s="159"/>
    </row>
    <row r="498" spans="2:12" ht="15.75" customHeight="1" x14ac:dyDescent="0.2">
      <c r="B498" s="189">
        <v>41145</v>
      </c>
      <c r="C498" s="143">
        <v>278792</v>
      </c>
      <c r="D498" s="143" t="s">
        <v>609</v>
      </c>
      <c r="E498" s="143" t="s">
        <v>8854</v>
      </c>
      <c r="F498" s="248" t="s">
        <v>147</v>
      </c>
      <c r="G498" s="216">
        <v>73.5</v>
      </c>
      <c r="H498" s="216">
        <v>156.99999999837019</v>
      </c>
      <c r="I498" s="216">
        <v>11539.499999880209</v>
      </c>
      <c r="J498" s="216">
        <v>1.15855438475162E-2</v>
      </c>
      <c r="K498" s="216">
        <v>7.3793272914881967E-5</v>
      </c>
      <c r="L498" s="159"/>
    </row>
    <row r="499" spans="2:12" ht="15.75" customHeight="1" x14ac:dyDescent="0.2">
      <c r="B499" s="189">
        <v>41145</v>
      </c>
      <c r="C499" s="143">
        <v>278794</v>
      </c>
      <c r="D499" s="143" t="s">
        <v>837</v>
      </c>
      <c r="E499" s="143" t="s">
        <v>8855</v>
      </c>
      <c r="F499" s="248" t="s">
        <v>147</v>
      </c>
      <c r="G499" s="216">
        <v>15</v>
      </c>
      <c r="H499" s="216">
        <v>70.000000008149073</v>
      </c>
      <c r="I499" s="216">
        <v>1050.0000001222361</v>
      </c>
      <c r="J499" s="216">
        <v>3.0623010273472702E-3</v>
      </c>
      <c r="K499" s="216">
        <v>4.3747157528439593E-5</v>
      </c>
      <c r="L499" s="159"/>
    </row>
    <row r="500" spans="2:12" ht="15.75" customHeight="1" x14ac:dyDescent="0.2">
      <c r="B500" s="189">
        <v>41145</v>
      </c>
      <c r="C500" s="143">
        <v>278823</v>
      </c>
      <c r="D500" s="143" t="s">
        <v>774</v>
      </c>
      <c r="E500" s="143" t="s">
        <v>8854</v>
      </c>
      <c r="F500" s="248" t="s">
        <v>147</v>
      </c>
      <c r="G500" s="216">
        <v>28.5</v>
      </c>
      <c r="H500" s="216">
        <v>45</v>
      </c>
      <c r="I500" s="216">
        <v>1282.5</v>
      </c>
      <c r="J500" s="216">
        <v>1.287617313106614E-3</v>
      </c>
      <c r="K500" s="216">
        <v>2.8613718069035865E-5</v>
      </c>
      <c r="L500" s="159"/>
    </row>
    <row r="501" spans="2:12" ht="15.75" customHeight="1" x14ac:dyDescent="0.2">
      <c r="B501" s="189">
        <v>41145</v>
      </c>
      <c r="C501" s="143">
        <v>278826</v>
      </c>
      <c r="D501" s="143" t="s">
        <v>679</v>
      </c>
      <c r="E501" s="143" t="s">
        <v>8854</v>
      </c>
      <c r="F501" s="248" t="s">
        <v>149</v>
      </c>
      <c r="G501" s="216">
        <v>4</v>
      </c>
      <c r="H501" s="216">
        <v>96.999999991385266</v>
      </c>
      <c r="I501" s="216">
        <v>387.99999996554106</v>
      </c>
      <c r="J501" s="216">
        <v>3.8954816174736553E-4</v>
      </c>
      <c r="K501" s="216">
        <v>4.0159604307418755E-6</v>
      </c>
      <c r="L501" s="159"/>
    </row>
    <row r="502" spans="2:12" ht="15.75" customHeight="1" x14ac:dyDescent="0.2">
      <c r="B502" s="189">
        <v>41145</v>
      </c>
      <c r="C502" s="143">
        <v>278831</v>
      </c>
      <c r="D502" s="143" t="s">
        <v>838</v>
      </c>
      <c r="E502" s="143" t="s">
        <v>8855</v>
      </c>
      <c r="F502" s="248" t="s">
        <v>149</v>
      </c>
      <c r="G502" s="216">
        <v>109</v>
      </c>
      <c r="H502" s="216">
        <v>20.000000002328306</v>
      </c>
      <c r="I502" s="216">
        <v>2180.0000002537854</v>
      </c>
      <c r="J502" s="216">
        <v>6.3579202282067135E-3</v>
      </c>
      <c r="K502" s="216">
        <v>3.178960113733277E-4</v>
      </c>
      <c r="L502" s="159"/>
    </row>
    <row r="503" spans="2:12" ht="15.75" customHeight="1" x14ac:dyDescent="0.2">
      <c r="B503" s="189">
        <v>41145</v>
      </c>
      <c r="C503" s="143">
        <v>278882</v>
      </c>
      <c r="D503" s="143" t="s">
        <v>537</v>
      </c>
      <c r="E503" s="143" t="s">
        <v>8855</v>
      </c>
      <c r="F503" s="248" t="s">
        <v>150</v>
      </c>
      <c r="G503" s="216">
        <v>39.83</v>
      </c>
      <c r="H503" s="216">
        <v>73.000000007450581</v>
      </c>
      <c r="I503" s="216">
        <v>2907.5900002967564</v>
      </c>
      <c r="J503" s="216">
        <v>8.4799198514065276E-3</v>
      </c>
      <c r="K503" s="216">
        <v>1.1616328562384992E-4</v>
      </c>
      <c r="L503" s="159"/>
    </row>
    <row r="504" spans="2:12" ht="15.75" customHeight="1" x14ac:dyDescent="0.2">
      <c r="B504" s="189">
        <v>41146</v>
      </c>
      <c r="C504" s="143">
        <v>278829</v>
      </c>
      <c r="D504" s="143" t="s">
        <v>608</v>
      </c>
      <c r="E504" s="143" t="s">
        <v>8854</v>
      </c>
      <c r="F504" s="248" t="s">
        <v>150</v>
      </c>
      <c r="G504" s="216">
        <v>958.99</v>
      </c>
      <c r="H504" s="216">
        <v>16.999999992549419</v>
      </c>
      <c r="I504" s="216">
        <v>16302.829992854968</v>
      </c>
      <c r="J504" s="216">
        <v>1.6367971737816279E-2</v>
      </c>
      <c r="K504" s="216">
        <v>9.6282186735234488E-4</v>
      </c>
      <c r="L504" s="159"/>
    </row>
    <row r="505" spans="2:12" ht="15.75" customHeight="1" x14ac:dyDescent="0.2">
      <c r="B505" s="189">
        <v>41146</v>
      </c>
      <c r="C505" s="143">
        <v>278836</v>
      </c>
      <c r="D505" s="143" t="s">
        <v>626</v>
      </c>
      <c r="E505" s="143" t="s">
        <v>8855</v>
      </c>
      <c r="F505" s="248" t="s">
        <v>150</v>
      </c>
      <c r="G505" s="216">
        <v>86.99</v>
      </c>
      <c r="H505" s="216">
        <v>36.048192774094304</v>
      </c>
      <c r="I505" s="216">
        <v>6470.3400005154326</v>
      </c>
      <c r="J505" s="216">
        <v>1.8866866553137348E-2</v>
      </c>
      <c r="K505" s="216">
        <v>2.5365416984682044E-4</v>
      </c>
      <c r="L505" s="159"/>
    </row>
    <row r="506" spans="2:12" ht="15.75" customHeight="1" x14ac:dyDescent="0.2">
      <c r="B506" s="189">
        <v>41146</v>
      </c>
      <c r="C506" s="143">
        <v>278872</v>
      </c>
      <c r="D506" s="143" t="s">
        <v>621</v>
      </c>
      <c r="E506" s="143" t="s">
        <v>8855</v>
      </c>
      <c r="F506" s="248" t="s">
        <v>150</v>
      </c>
      <c r="G506" s="216">
        <v>1</v>
      </c>
      <c r="H506" s="216">
        <v>210.99999999627471</v>
      </c>
      <c r="I506" s="216">
        <v>210.99999999627471</v>
      </c>
      <c r="J506" s="216">
        <v>6.1525496995900892E-4</v>
      </c>
      <c r="K506" s="216">
        <v>2.9159003316107653E-6</v>
      </c>
      <c r="L506" s="159"/>
    </row>
    <row r="507" spans="2:12" ht="15.75" customHeight="1" x14ac:dyDescent="0.2">
      <c r="B507" s="189">
        <v>41146</v>
      </c>
      <c r="C507" s="143">
        <v>278883</v>
      </c>
      <c r="D507" s="143" t="s">
        <v>511</v>
      </c>
      <c r="E507" s="143" t="s">
        <v>8855</v>
      </c>
      <c r="F507" s="248" t="s">
        <v>149</v>
      </c>
      <c r="G507" s="216">
        <v>7</v>
      </c>
      <c r="H507" s="216">
        <v>56.383333333069459</v>
      </c>
      <c r="I507" s="216">
        <v>394.68333333148621</v>
      </c>
      <c r="J507" s="216">
        <v>1.1508572625425228E-3</v>
      </c>
      <c r="K507" s="216">
        <v>2.0411302321275356E-5</v>
      </c>
      <c r="L507" s="159"/>
    </row>
    <row r="508" spans="2:12" ht="15.75" customHeight="1" x14ac:dyDescent="0.2">
      <c r="B508" s="189">
        <v>41146</v>
      </c>
      <c r="C508" s="143">
        <v>278905</v>
      </c>
      <c r="D508" s="143" t="s">
        <v>839</v>
      </c>
      <c r="E508" s="143" t="s">
        <v>8854</v>
      </c>
      <c r="F508" s="248" t="s">
        <v>147</v>
      </c>
      <c r="G508" s="216">
        <v>59.617800000000003</v>
      </c>
      <c r="H508" s="216">
        <v>126.00000000209548</v>
      </c>
      <c r="I508" s="216">
        <v>7511.8428001249276</v>
      </c>
      <c r="J508" s="216">
        <v>7.5418581132999816E-3</v>
      </c>
      <c r="K508" s="216">
        <v>5.985601677122663E-5</v>
      </c>
      <c r="L508" s="159"/>
    </row>
    <row r="509" spans="2:12" ht="15.75" customHeight="1" x14ac:dyDescent="0.2">
      <c r="B509" s="189">
        <v>41147</v>
      </c>
      <c r="C509" s="143">
        <v>278848</v>
      </c>
      <c r="D509" s="143" t="s">
        <v>840</v>
      </c>
      <c r="E509" s="143" t="s">
        <v>8854</v>
      </c>
      <c r="F509" s="248" t="s">
        <v>150</v>
      </c>
      <c r="G509" s="216">
        <v>1546</v>
      </c>
      <c r="H509" s="216">
        <v>58.62499999901047</v>
      </c>
      <c r="I509" s="216">
        <v>84194.999996301485</v>
      </c>
      <c r="J509" s="216">
        <v>8.4537923857533379E-2</v>
      </c>
      <c r="K509" s="216">
        <v>1.5522968144128248E-3</v>
      </c>
      <c r="L509" s="159"/>
    </row>
    <row r="510" spans="2:12" ht="15.75" customHeight="1" x14ac:dyDescent="0.2">
      <c r="B510" s="189">
        <v>41147</v>
      </c>
      <c r="C510" s="143">
        <v>278851</v>
      </c>
      <c r="D510" s="143" t="s">
        <v>636</v>
      </c>
      <c r="E510" s="143" t="s">
        <v>8855</v>
      </c>
      <c r="F510" s="248" t="s">
        <v>147</v>
      </c>
      <c r="G510" s="216">
        <v>34</v>
      </c>
      <c r="H510" s="216">
        <v>240.99999999976717</v>
      </c>
      <c r="I510" s="216">
        <v>8193.9999999920838</v>
      </c>
      <c r="J510" s="216">
        <v>2.3883209299376946E-2</v>
      </c>
      <c r="K510" s="216">
        <v>9.9100453524481407E-5</v>
      </c>
      <c r="L510" s="159"/>
    </row>
    <row r="511" spans="2:12" ht="15.75" customHeight="1" x14ac:dyDescent="0.2">
      <c r="B511" s="189">
        <v>41147</v>
      </c>
      <c r="C511" s="143">
        <v>278865</v>
      </c>
      <c r="D511" s="143" t="s">
        <v>841</v>
      </c>
      <c r="E511" s="143" t="s">
        <v>8855</v>
      </c>
      <c r="F511" s="248" t="s">
        <v>147</v>
      </c>
      <c r="G511" s="216">
        <v>15.25</v>
      </c>
      <c r="H511" s="216">
        <v>20.000000002328306</v>
      </c>
      <c r="I511" s="216">
        <v>305.00000003550667</v>
      </c>
      <c r="J511" s="216">
        <v>8.8898936260251634E-4</v>
      </c>
      <c r="K511" s="216">
        <v>4.4449468124951218E-5</v>
      </c>
      <c r="L511" s="159"/>
    </row>
    <row r="512" spans="2:12" ht="15.75" customHeight="1" x14ac:dyDescent="0.2">
      <c r="B512" s="189">
        <v>41147</v>
      </c>
      <c r="C512" s="143">
        <v>278902</v>
      </c>
      <c r="D512" s="143" t="s">
        <v>842</v>
      </c>
      <c r="E512" s="143" t="s">
        <v>8854</v>
      </c>
      <c r="F512" s="248" t="s">
        <v>155</v>
      </c>
      <c r="G512" s="216">
        <v>40.5</v>
      </c>
      <c r="H512" s="216">
        <v>50.999999998603016</v>
      </c>
      <c r="I512" s="216">
        <v>2065.4999999434222</v>
      </c>
      <c r="J512" s="216">
        <v>2.0739127232094852E-3</v>
      </c>
      <c r="K512" s="216">
        <v>4.0664955358162618E-5</v>
      </c>
      <c r="L512" s="159"/>
    </row>
    <row r="513" spans="2:12" ht="15.75" customHeight="1" x14ac:dyDescent="0.2">
      <c r="B513" s="189">
        <v>41148</v>
      </c>
      <c r="C513" s="143">
        <v>278870</v>
      </c>
      <c r="D513" s="143" t="s">
        <v>581</v>
      </c>
      <c r="E513" s="143" t="s">
        <v>8855</v>
      </c>
      <c r="F513" s="248" t="s">
        <v>155</v>
      </c>
      <c r="G513" s="216">
        <v>375</v>
      </c>
      <c r="H513" s="216">
        <v>65.999999995110556</v>
      </c>
      <c r="I513" s="216">
        <v>24749.999998166459</v>
      </c>
      <c r="J513" s="216">
        <v>7.2110915498233716E-2</v>
      </c>
      <c r="K513" s="216">
        <v>1.0925896288420587E-3</v>
      </c>
      <c r="L513" s="159"/>
    </row>
    <row r="514" spans="2:12" ht="15.75" customHeight="1" x14ac:dyDescent="0.2">
      <c r="B514" s="189">
        <v>41148</v>
      </c>
      <c r="C514" s="143">
        <v>278899</v>
      </c>
      <c r="D514" s="143" t="s">
        <v>843</v>
      </c>
      <c r="E514" s="143" t="s">
        <v>8854</v>
      </c>
      <c r="F514" s="248" t="s">
        <v>147</v>
      </c>
      <c r="G514" s="216">
        <v>40.5</v>
      </c>
      <c r="H514" s="216">
        <v>71.000000000931323</v>
      </c>
      <c r="I514" s="216">
        <v>2875.5000000377186</v>
      </c>
      <c r="J514" s="216">
        <v>2.8874534219649004E-3</v>
      </c>
      <c r="K514" s="216">
        <v>4.0668358055310212E-5</v>
      </c>
      <c r="L514" s="159"/>
    </row>
    <row r="515" spans="2:12" ht="15.75" customHeight="1" x14ac:dyDescent="0.2">
      <c r="B515" s="189">
        <v>41148</v>
      </c>
      <c r="C515" s="143">
        <v>278903</v>
      </c>
      <c r="D515" s="143" t="s">
        <v>502</v>
      </c>
      <c r="E515" s="143" t="s">
        <v>8854</v>
      </c>
      <c r="F515" s="248" t="s">
        <v>155</v>
      </c>
      <c r="G515" s="216">
        <v>46.695</v>
      </c>
      <c r="H515" s="216">
        <v>52.999999994644895</v>
      </c>
      <c r="I515" s="216">
        <v>2474.8349997499436</v>
      </c>
      <c r="J515" s="216">
        <v>2.4851228616702289E-3</v>
      </c>
      <c r="K515" s="216">
        <v>4.6889110602289146E-5</v>
      </c>
      <c r="L515" s="159"/>
    </row>
    <row r="516" spans="2:12" ht="15.75" customHeight="1" x14ac:dyDescent="0.2">
      <c r="B516" s="189">
        <v>41148</v>
      </c>
      <c r="C516" s="143">
        <v>278904</v>
      </c>
      <c r="D516" s="143" t="s">
        <v>843</v>
      </c>
      <c r="E516" s="143" t="s">
        <v>8854</v>
      </c>
      <c r="F516" s="248" t="s">
        <v>147</v>
      </c>
      <c r="G516" s="216">
        <v>26.73</v>
      </c>
      <c r="H516" s="216">
        <v>111.99999999837019</v>
      </c>
      <c r="I516" s="216">
        <v>2993.759999956435</v>
      </c>
      <c r="J516" s="216">
        <v>3.0062050274047847E-3</v>
      </c>
      <c r="K516" s="216">
        <v>2.684111631650474E-5</v>
      </c>
      <c r="L516" s="159"/>
    </row>
    <row r="517" spans="2:12" ht="15.75" customHeight="1" x14ac:dyDescent="0.2">
      <c r="B517" s="189">
        <v>41148</v>
      </c>
      <c r="C517" s="143">
        <v>278906</v>
      </c>
      <c r="D517" s="143" t="s">
        <v>839</v>
      </c>
      <c r="E517" s="143" t="s">
        <v>8854</v>
      </c>
      <c r="F517" s="248" t="s">
        <v>147</v>
      </c>
      <c r="G517" s="216">
        <v>59.617800000000003</v>
      </c>
      <c r="H517" s="216">
        <v>143.00000000512227</v>
      </c>
      <c r="I517" s="216">
        <v>8525.3454003053794</v>
      </c>
      <c r="J517" s="216">
        <v>8.5607851675262008E-3</v>
      </c>
      <c r="K517" s="216">
        <v>5.9865630539996874E-5</v>
      </c>
      <c r="L517" s="159"/>
    </row>
    <row r="518" spans="2:12" ht="15.75" customHeight="1" x14ac:dyDescent="0.2">
      <c r="B518" s="189">
        <v>41149</v>
      </c>
      <c r="C518" s="143">
        <v>278921</v>
      </c>
      <c r="D518" s="143" t="s">
        <v>637</v>
      </c>
      <c r="E518" s="143" t="s">
        <v>8854</v>
      </c>
      <c r="F518" s="248" t="s">
        <v>147</v>
      </c>
      <c r="G518" s="216">
        <v>649.66</v>
      </c>
      <c r="H518" s="216">
        <v>47.999999999301508</v>
      </c>
      <c r="I518" s="216">
        <v>31183.679999546221</v>
      </c>
      <c r="J518" s="216">
        <v>3.1315964898470335E-2</v>
      </c>
      <c r="K518" s="216">
        <v>6.5241593539429256E-4</v>
      </c>
      <c r="L518" s="159"/>
    </row>
    <row r="519" spans="2:12" ht="15.75" customHeight="1" x14ac:dyDescent="0.2">
      <c r="B519" s="189">
        <v>41149</v>
      </c>
      <c r="C519" s="143">
        <v>278948</v>
      </c>
      <c r="D519" s="143" t="s">
        <v>844</v>
      </c>
      <c r="E519" s="143" t="s">
        <v>8854</v>
      </c>
      <c r="F519" s="248" t="s">
        <v>147</v>
      </c>
      <c r="G519" s="216">
        <v>21</v>
      </c>
      <c r="H519" s="216">
        <v>94.999999995343387</v>
      </c>
      <c r="I519" s="216">
        <v>1994.9999999022111</v>
      </c>
      <c r="J519" s="216">
        <v>2.0034630284268919E-3</v>
      </c>
      <c r="K519" s="216">
        <v>2.108908451079048E-5</v>
      </c>
      <c r="L519" s="159"/>
    </row>
    <row r="520" spans="2:12" ht="15.75" customHeight="1" x14ac:dyDescent="0.2">
      <c r="B520" s="189">
        <v>41149</v>
      </c>
      <c r="C520" s="143">
        <v>279017</v>
      </c>
      <c r="D520" s="143" t="s">
        <v>571</v>
      </c>
      <c r="E520" s="143" t="s">
        <v>8854</v>
      </c>
      <c r="F520" s="248" t="s">
        <v>151</v>
      </c>
      <c r="G520" s="216">
        <v>34</v>
      </c>
      <c r="H520" s="216">
        <v>59.99999999650754</v>
      </c>
      <c r="I520" s="216">
        <v>2039.9999998812564</v>
      </c>
      <c r="J520" s="216">
        <v>2.0486539237861137E-3</v>
      </c>
      <c r="K520" s="216">
        <v>3.4144232065089351E-5</v>
      </c>
      <c r="L520" s="159"/>
    </row>
    <row r="521" spans="2:12" ht="15.75" customHeight="1" x14ac:dyDescent="0.2">
      <c r="B521" s="189">
        <v>41149</v>
      </c>
      <c r="C521" s="143">
        <v>279018</v>
      </c>
      <c r="D521" s="143" t="s">
        <v>751</v>
      </c>
      <c r="E521" s="143" t="s">
        <v>8854</v>
      </c>
      <c r="F521" s="248" t="s">
        <v>151</v>
      </c>
      <c r="G521" s="216">
        <v>94</v>
      </c>
      <c r="H521" s="216">
        <v>9.0000000083819032</v>
      </c>
      <c r="I521" s="216">
        <v>846.0000007878989</v>
      </c>
      <c r="J521" s="216">
        <v>8.4958883394022913E-4</v>
      </c>
      <c r="K521" s="216">
        <v>9.4398759238776436E-5</v>
      </c>
      <c r="L521" s="159"/>
    </row>
    <row r="522" spans="2:12" ht="15.75" customHeight="1" x14ac:dyDescent="0.2">
      <c r="B522" s="189">
        <v>41150</v>
      </c>
      <c r="C522" s="143">
        <v>279016</v>
      </c>
      <c r="D522" s="143" t="s">
        <v>588</v>
      </c>
      <c r="E522" s="143" t="s">
        <v>8855</v>
      </c>
      <c r="F522" s="248" t="s">
        <v>155</v>
      </c>
      <c r="G522" s="216">
        <v>12</v>
      </c>
      <c r="H522" s="216">
        <v>142.00000000186265</v>
      </c>
      <c r="I522" s="216">
        <v>1704.0000000223517</v>
      </c>
      <c r="J522" s="216">
        <v>4.9608513427104638E-3</v>
      </c>
      <c r="K522" s="216">
        <v>3.4935572835530919E-5</v>
      </c>
      <c r="L522" s="159"/>
    </row>
    <row r="523" spans="2:12" ht="15.75" customHeight="1" x14ac:dyDescent="0.2">
      <c r="B523" s="189">
        <v>41150</v>
      </c>
      <c r="C523" s="143">
        <v>279020</v>
      </c>
      <c r="D523" s="143" t="s">
        <v>845</v>
      </c>
      <c r="E523" s="143" t="s">
        <v>8855</v>
      </c>
      <c r="F523" s="248" t="s">
        <v>147</v>
      </c>
      <c r="G523" s="216">
        <v>15</v>
      </c>
      <c r="H523" s="216">
        <v>164.99999999301508</v>
      </c>
      <c r="I523" s="216">
        <v>2474.9999998952262</v>
      </c>
      <c r="J523" s="216">
        <v>7.2054618970232246E-3</v>
      </c>
      <c r="K523" s="216">
        <v>4.366946604441365E-5</v>
      </c>
      <c r="L523" s="159"/>
    </row>
    <row r="524" spans="2:12" ht="15.75" customHeight="1" x14ac:dyDescent="0.2">
      <c r="B524" s="189">
        <v>41150</v>
      </c>
      <c r="C524" s="143">
        <v>279021</v>
      </c>
      <c r="D524" s="143" t="s">
        <v>846</v>
      </c>
      <c r="E524" s="143" t="s">
        <v>8855</v>
      </c>
      <c r="F524" s="248" t="s">
        <v>147</v>
      </c>
      <c r="G524" s="216">
        <v>4</v>
      </c>
      <c r="H524" s="216">
        <v>169.00000000081491</v>
      </c>
      <c r="I524" s="216">
        <v>889.99999999883585</v>
      </c>
      <c r="J524" s="216">
        <v>2.5910549852984875E-3</v>
      </c>
      <c r="K524" s="216">
        <v>1.1645190945176974E-5</v>
      </c>
      <c r="L524" s="159"/>
    </row>
    <row r="525" spans="2:12" ht="15.75" customHeight="1" x14ac:dyDescent="0.2">
      <c r="B525" s="189">
        <v>41150</v>
      </c>
      <c r="C525" s="143">
        <v>279023</v>
      </c>
      <c r="D525" s="143" t="s">
        <v>847</v>
      </c>
      <c r="E525" s="143" t="s">
        <v>8854</v>
      </c>
      <c r="F525" s="248" t="s">
        <v>151</v>
      </c>
      <c r="G525" s="216">
        <v>169</v>
      </c>
      <c r="H525" s="216">
        <v>87.849999999802094</v>
      </c>
      <c r="I525" s="216">
        <v>15256.999999996042</v>
      </c>
      <c r="J525" s="216">
        <v>1.5322990758144606E-2</v>
      </c>
      <c r="K525" s="216">
        <v>1.6973097189009045E-4</v>
      </c>
      <c r="L525" s="159"/>
    </row>
    <row r="526" spans="2:12" ht="15.75" customHeight="1" x14ac:dyDescent="0.2">
      <c r="B526" s="189">
        <v>41150</v>
      </c>
      <c r="C526" s="143">
        <v>279023</v>
      </c>
      <c r="D526" s="143" t="s">
        <v>848</v>
      </c>
      <c r="E526" s="143" t="s">
        <v>8854</v>
      </c>
      <c r="F526" s="248" t="s">
        <v>151</v>
      </c>
      <c r="G526" s="216">
        <v>732.16</v>
      </c>
      <c r="H526" s="216">
        <v>68.656250007697963</v>
      </c>
      <c r="I526" s="216">
        <v>51278.200005960141</v>
      </c>
      <c r="J526" s="216">
        <v>5.1499992448438212E-2</v>
      </c>
      <c r="K526" s="216">
        <v>7.3532679514229956E-4</v>
      </c>
      <c r="L526" s="159"/>
    </row>
    <row r="527" spans="2:12" ht="15.75" customHeight="1" x14ac:dyDescent="0.2">
      <c r="B527" s="189">
        <v>41150</v>
      </c>
      <c r="C527" s="143">
        <v>279026</v>
      </c>
      <c r="D527" s="143" t="s">
        <v>849</v>
      </c>
      <c r="E527" s="143" t="s">
        <v>8854</v>
      </c>
      <c r="F527" s="248" t="s">
        <v>147</v>
      </c>
      <c r="G527" s="216">
        <v>20.199000000000002</v>
      </c>
      <c r="H527" s="216">
        <v>75.99999999627471</v>
      </c>
      <c r="I527" s="216">
        <v>1535.123999924753</v>
      </c>
      <c r="J527" s="216">
        <v>1.5417638371540323E-3</v>
      </c>
      <c r="K527" s="216">
        <v>2.0286366279336907E-5</v>
      </c>
      <c r="L527" s="159"/>
    </row>
    <row r="528" spans="2:12" ht="15.75" customHeight="1" x14ac:dyDescent="0.2">
      <c r="B528" s="189">
        <v>41150</v>
      </c>
      <c r="C528" s="143">
        <v>279049</v>
      </c>
      <c r="D528" s="143" t="s">
        <v>850</v>
      </c>
      <c r="E528" s="143" t="s">
        <v>8854</v>
      </c>
      <c r="F528" s="248" t="s">
        <v>155</v>
      </c>
      <c r="G528" s="216">
        <v>62.5</v>
      </c>
      <c r="H528" s="216">
        <v>3.000000009778887</v>
      </c>
      <c r="I528" s="216">
        <v>187.50000061118044</v>
      </c>
      <c r="J528" s="216">
        <v>1.8831099013685333E-4</v>
      </c>
      <c r="K528" s="216">
        <v>6.2770329841009781E-5</v>
      </c>
      <c r="L528" s="159"/>
    </row>
    <row r="529" spans="2:12" ht="15.75" customHeight="1" x14ac:dyDescent="0.2">
      <c r="B529" s="189">
        <v>41150</v>
      </c>
      <c r="C529" s="143">
        <v>279050</v>
      </c>
      <c r="D529" s="143" t="s">
        <v>851</v>
      </c>
      <c r="E529" s="143" t="s">
        <v>8855</v>
      </c>
      <c r="F529" s="248" t="s">
        <v>147</v>
      </c>
      <c r="G529" s="216">
        <v>7</v>
      </c>
      <c r="H529" s="216">
        <v>78.999999995576218</v>
      </c>
      <c r="I529" s="216">
        <v>552.99999996903352</v>
      </c>
      <c r="J529" s="216">
        <v>1.6099476480805641E-3</v>
      </c>
      <c r="K529" s="216">
        <v>2.0379084154059703E-5</v>
      </c>
      <c r="L529" s="159"/>
    </row>
    <row r="530" spans="2:12" ht="15.75" customHeight="1" x14ac:dyDescent="0.2">
      <c r="B530" s="189">
        <v>41150</v>
      </c>
      <c r="C530" s="143">
        <v>279057</v>
      </c>
      <c r="D530" s="143" t="s">
        <v>852</v>
      </c>
      <c r="E530" s="143" t="s">
        <v>8855</v>
      </c>
      <c r="F530" s="248" t="s">
        <v>147</v>
      </c>
      <c r="G530" s="216">
        <v>12</v>
      </c>
      <c r="H530" s="216">
        <v>119.00000000023283</v>
      </c>
      <c r="I530" s="216">
        <v>1428.000000002794</v>
      </c>
      <c r="J530" s="216">
        <v>4.157333167436314E-3</v>
      </c>
      <c r="K530" s="216">
        <v>3.4935572835530919E-5</v>
      </c>
      <c r="L530" s="159"/>
    </row>
    <row r="531" spans="2:12" ht="15.75" customHeight="1" x14ac:dyDescent="0.2">
      <c r="B531" s="189">
        <v>41150</v>
      </c>
      <c r="C531" s="143">
        <v>279059</v>
      </c>
      <c r="D531" s="143" t="s">
        <v>853</v>
      </c>
      <c r="E531" s="143" t="s">
        <v>8855</v>
      </c>
      <c r="F531" s="248" t="s">
        <v>147</v>
      </c>
      <c r="G531" s="216">
        <v>13.450000000000001</v>
      </c>
      <c r="H531" s="216">
        <v>486.00000000209548</v>
      </c>
      <c r="I531" s="216">
        <v>6536.7000000281851</v>
      </c>
      <c r="J531" s="216">
        <v>1.9030279912916635E-2</v>
      </c>
      <c r="K531" s="216">
        <v>3.9156954553157576E-5</v>
      </c>
      <c r="L531" s="159"/>
    </row>
    <row r="532" spans="2:12" ht="15.75" customHeight="1" x14ac:dyDescent="0.2">
      <c r="B532" s="189">
        <v>41150</v>
      </c>
      <c r="C532" s="143">
        <v>279060</v>
      </c>
      <c r="D532" s="143" t="s">
        <v>854</v>
      </c>
      <c r="E532" s="143" t="s">
        <v>8854</v>
      </c>
      <c r="F532" s="248" t="s">
        <v>155</v>
      </c>
      <c r="G532" s="216">
        <v>1875.5100000000002</v>
      </c>
      <c r="H532" s="216">
        <v>16.999999992549419</v>
      </c>
      <c r="I532" s="216">
        <v>31883.669986026362</v>
      </c>
      <c r="J532" s="216">
        <v>3.2021575705036456E-2</v>
      </c>
      <c r="K532" s="216">
        <v>1.8836221011217964E-3</v>
      </c>
      <c r="L532" s="159"/>
    </row>
    <row r="533" spans="2:12" ht="15.75" customHeight="1" x14ac:dyDescent="0.2">
      <c r="B533" s="189">
        <v>41150</v>
      </c>
      <c r="C533" s="143">
        <v>279080</v>
      </c>
      <c r="D533" s="143" t="s">
        <v>855</v>
      </c>
      <c r="E533" s="143" t="s">
        <v>8854</v>
      </c>
      <c r="F533" s="248" t="s">
        <v>151</v>
      </c>
      <c r="G533" s="216">
        <v>41.910000000000004</v>
      </c>
      <c r="H533" s="216">
        <v>53.999999997904524</v>
      </c>
      <c r="I533" s="216">
        <v>2263.1399999121786</v>
      </c>
      <c r="J533" s="216">
        <v>2.2729287083339249E-3</v>
      </c>
      <c r="K533" s="216">
        <v>4.2091272378187524E-5</v>
      </c>
      <c r="L533" s="159"/>
    </row>
    <row r="534" spans="2:12" ht="15.75" customHeight="1" x14ac:dyDescent="0.2">
      <c r="B534" s="189">
        <v>41151</v>
      </c>
      <c r="C534" s="143">
        <v>279062</v>
      </c>
      <c r="D534" s="143" t="s">
        <v>856</v>
      </c>
      <c r="E534" s="143" t="s">
        <v>8854</v>
      </c>
      <c r="F534" s="248" t="s">
        <v>150</v>
      </c>
      <c r="G534" s="216">
        <v>1</v>
      </c>
      <c r="H534" s="216">
        <v>121.99999999953434</v>
      </c>
      <c r="I534" s="216">
        <v>121.99999999953434</v>
      </c>
      <c r="J534" s="216">
        <v>1.2253766340677077E-4</v>
      </c>
      <c r="K534" s="216">
        <v>1.0044070771085121E-6</v>
      </c>
      <c r="L534" s="159"/>
    </row>
    <row r="535" spans="2:12" ht="15.75" customHeight="1" x14ac:dyDescent="0.2">
      <c r="B535" s="189">
        <v>41151</v>
      </c>
      <c r="C535" s="143">
        <v>279062</v>
      </c>
      <c r="D535" s="143" t="s">
        <v>857</v>
      </c>
      <c r="E535" s="143" t="s">
        <v>8854</v>
      </c>
      <c r="F535" s="248" t="s">
        <v>150</v>
      </c>
      <c r="G535" s="216">
        <v>1933.5</v>
      </c>
      <c r="H535" s="216">
        <v>157.91304348097384</v>
      </c>
      <c r="I535" s="216">
        <v>323845.00000551401</v>
      </c>
      <c r="J535" s="216">
        <v>0.32527220989174443</v>
      </c>
      <c r="K535" s="216">
        <v>1.9420210835893082E-3</v>
      </c>
      <c r="L535" s="159"/>
    </row>
    <row r="536" spans="2:12" ht="15.75" customHeight="1" x14ac:dyDescent="0.2">
      <c r="B536" s="189">
        <v>41151</v>
      </c>
      <c r="C536" s="143">
        <v>279063</v>
      </c>
      <c r="D536" s="143" t="s">
        <v>858</v>
      </c>
      <c r="E536" s="143" t="s">
        <v>8855</v>
      </c>
      <c r="F536" s="248" t="s">
        <v>147</v>
      </c>
      <c r="G536" s="216">
        <v>1427.5</v>
      </c>
      <c r="H536" s="216">
        <v>141.2105263227989</v>
      </c>
      <c r="I536" s="216">
        <v>194936.50001015689</v>
      </c>
      <c r="J536" s="216">
        <v>0.56729400820713127</v>
      </c>
      <c r="K536" s="216">
        <v>4.1542358494868117E-3</v>
      </c>
      <c r="L536" s="159"/>
    </row>
    <row r="537" spans="2:12" ht="15.75" customHeight="1" x14ac:dyDescent="0.2">
      <c r="B537" s="189">
        <v>41151</v>
      </c>
      <c r="C537" s="143">
        <v>279082</v>
      </c>
      <c r="D537" s="143" t="s">
        <v>498</v>
      </c>
      <c r="E537" s="143" t="s">
        <v>8854</v>
      </c>
      <c r="F537" s="248" t="s">
        <v>155</v>
      </c>
      <c r="G537" s="216">
        <v>101</v>
      </c>
      <c r="H537" s="216">
        <v>50.000000005820766</v>
      </c>
      <c r="I537" s="216">
        <v>5050.0000005878974</v>
      </c>
      <c r="J537" s="216">
        <v>5.0722557399884745E-3</v>
      </c>
      <c r="K537" s="216">
        <v>1.0144511478795972E-4</v>
      </c>
      <c r="L537" s="159"/>
    </row>
    <row r="538" spans="2:12" ht="15.75" customHeight="1" x14ac:dyDescent="0.2">
      <c r="B538" s="189">
        <v>41151</v>
      </c>
      <c r="C538" s="143">
        <v>279082</v>
      </c>
      <c r="D538" s="143" t="s">
        <v>859</v>
      </c>
      <c r="E538" s="143" t="s">
        <v>8854</v>
      </c>
      <c r="F538" s="248" t="s">
        <v>155</v>
      </c>
      <c r="G538" s="216">
        <v>56</v>
      </c>
      <c r="H538" s="216">
        <v>50.000000005820766</v>
      </c>
      <c r="I538" s="216">
        <v>2800.0000003259629</v>
      </c>
      <c r="J538" s="216">
        <v>2.8123398162312333E-3</v>
      </c>
      <c r="K538" s="216">
        <v>5.6246796318076675E-5</v>
      </c>
      <c r="L538" s="159"/>
    </row>
    <row r="539" spans="2:12" ht="15.75" customHeight="1" x14ac:dyDescent="0.2">
      <c r="B539" s="189">
        <v>41151</v>
      </c>
      <c r="C539" s="143">
        <v>279096</v>
      </c>
      <c r="D539" s="143" t="s">
        <v>687</v>
      </c>
      <c r="E539" s="143" t="s">
        <v>8854</v>
      </c>
      <c r="F539" s="248" t="s">
        <v>155</v>
      </c>
      <c r="G539" s="216">
        <v>1266.99</v>
      </c>
      <c r="H539" s="216">
        <v>90.559999999729911</v>
      </c>
      <c r="I539" s="216">
        <v>117349.19999983927</v>
      </c>
      <c r="J539" s="216">
        <v>0.11786636697286076</v>
      </c>
      <c r="K539" s="216">
        <v>1.2725737226257138E-3</v>
      </c>
      <c r="L539" s="159"/>
    </row>
    <row r="540" spans="2:12" ht="15.75" customHeight="1" x14ac:dyDescent="0.2">
      <c r="B540" s="189">
        <v>41151</v>
      </c>
      <c r="C540" s="143">
        <v>279132</v>
      </c>
      <c r="D540" s="143" t="s">
        <v>860</v>
      </c>
      <c r="E540" s="143" t="s">
        <v>8855</v>
      </c>
      <c r="F540" s="248" t="s">
        <v>147</v>
      </c>
      <c r="G540" s="216">
        <v>8.99</v>
      </c>
      <c r="H540" s="216">
        <v>140.00000000582077</v>
      </c>
      <c r="I540" s="216">
        <v>1258.6000000523288</v>
      </c>
      <c r="J540" s="216">
        <v>3.6627119021936864E-3</v>
      </c>
      <c r="K540" s="216">
        <v>2.6162227871724299E-5</v>
      </c>
      <c r="L540" s="159"/>
    </row>
    <row r="541" spans="2:12" ht="15.75" customHeight="1" x14ac:dyDescent="0.2">
      <c r="B541" s="189">
        <v>41151</v>
      </c>
      <c r="C541" s="143">
        <v>279133</v>
      </c>
      <c r="D541" s="143" t="s">
        <v>729</v>
      </c>
      <c r="E541" s="143" t="s">
        <v>8855</v>
      </c>
      <c r="F541" s="248" t="s">
        <v>147</v>
      </c>
      <c r="G541" s="216">
        <v>7.5</v>
      </c>
      <c r="H541" s="216">
        <v>109.99999999185093</v>
      </c>
      <c r="I541" s="216">
        <v>824.99999993888196</v>
      </c>
      <c r="J541" s="216">
        <v>2.4008718567934996E-3</v>
      </c>
      <c r="K541" s="216">
        <v>2.1826107790648749E-5</v>
      </c>
      <c r="L541" s="159"/>
    </row>
    <row r="542" spans="2:12" ht="15.75" customHeight="1" x14ac:dyDescent="0.2">
      <c r="B542" s="189">
        <v>41151</v>
      </c>
      <c r="C542" s="143">
        <v>279134</v>
      </c>
      <c r="D542" s="143" t="s">
        <v>588</v>
      </c>
      <c r="E542" s="143" t="s">
        <v>8855</v>
      </c>
      <c r="F542" s="248" t="s">
        <v>147</v>
      </c>
      <c r="G542" s="216">
        <v>1</v>
      </c>
      <c r="H542" s="216">
        <v>280.9999999939464</v>
      </c>
      <c r="I542" s="216">
        <v>280.9999999939464</v>
      </c>
      <c r="J542" s="216">
        <v>8.177515052053562E-4</v>
      </c>
      <c r="K542" s="216">
        <v>2.9101477054198332E-6</v>
      </c>
      <c r="L542" s="159"/>
    </row>
    <row r="543" spans="2:12" ht="15.75" customHeight="1" x14ac:dyDescent="0.2">
      <c r="B543" s="189">
        <v>41151</v>
      </c>
      <c r="C543" s="143">
        <v>279135</v>
      </c>
      <c r="D543" s="143" t="s">
        <v>576</v>
      </c>
      <c r="E543" s="143" t="s">
        <v>8855</v>
      </c>
      <c r="F543" s="248" t="s">
        <v>147</v>
      </c>
      <c r="G543" s="216">
        <v>598.82999999999993</v>
      </c>
      <c r="H543" s="216">
        <v>3.9999999920837581</v>
      </c>
      <c r="I543" s="216">
        <v>2395.3199952595169</v>
      </c>
      <c r="J543" s="216">
        <v>6.9707349879507283E-3</v>
      </c>
      <c r="K543" s="216">
        <v>1.7426837504365585E-3</v>
      </c>
      <c r="L543" s="159"/>
    </row>
    <row r="544" spans="2:12" ht="15.75" customHeight="1" x14ac:dyDescent="0.2">
      <c r="B544" s="189">
        <v>41151</v>
      </c>
      <c r="C544" s="143">
        <v>279135</v>
      </c>
      <c r="D544" s="143" t="s">
        <v>861</v>
      </c>
      <c r="E544" s="143" t="s">
        <v>8854</v>
      </c>
      <c r="F544" s="248" t="s">
        <v>147</v>
      </c>
      <c r="G544" s="216">
        <v>84</v>
      </c>
      <c r="H544" s="216">
        <v>4.2857142787293663</v>
      </c>
      <c r="I544" s="216">
        <v>366.99999943608418</v>
      </c>
      <c r="J544" s="216">
        <v>3.6861739673242291E-4</v>
      </c>
      <c r="K544" s="216">
        <v>8.4370194477115015E-5</v>
      </c>
      <c r="L544" s="159"/>
    </row>
    <row r="545" spans="2:12" ht="15.75" customHeight="1" x14ac:dyDescent="0.2">
      <c r="B545" s="189">
        <v>41151</v>
      </c>
      <c r="C545" s="143">
        <v>279136</v>
      </c>
      <c r="D545" s="143" t="s">
        <v>555</v>
      </c>
      <c r="E545" s="143" t="s">
        <v>8855</v>
      </c>
      <c r="F545" s="248" t="s">
        <v>155</v>
      </c>
      <c r="G545" s="216">
        <v>515</v>
      </c>
      <c r="H545" s="216">
        <v>79.063829783687098</v>
      </c>
      <c r="I545" s="216">
        <v>39401.999998390675</v>
      </c>
      <c r="J545" s="216">
        <v>0.11466563988426888</v>
      </c>
      <c r="K545" s="216">
        <v>1.498726068291214E-3</v>
      </c>
      <c r="L545" s="159"/>
    </row>
    <row r="546" spans="2:12" ht="15.75" customHeight="1" x14ac:dyDescent="0.2">
      <c r="B546" s="189">
        <v>41151</v>
      </c>
      <c r="C546" s="143">
        <v>279142</v>
      </c>
      <c r="D546" s="143" t="s">
        <v>767</v>
      </c>
      <c r="E546" s="143" t="s">
        <v>8854</v>
      </c>
      <c r="F546" s="248" t="s">
        <v>147</v>
      </c>
      <c r="G546" s="216">
        <v>56</v>
      </c>
      <c r="H546" s="216">
        <v>87.000000000698492</v>
      </c>
      <c r="I546" s="216">
        <v>4872.0000000391155</v>
      </c>
      <c r="J546" s="216">
        <v>4.8934712797119593E-3</v>
      </c>
      <c r="K546" s="216">
        <v>5.6246796318076675E-5</v>
      </c>
      <c r="L546" s="159"/>
    </row>
    <row r="547" spans="2:12" ht="15.75" customHeight="1" x14ac:dyDescent="0.2">
      <c r="B547" s="189">
        <v>41151</v>
      </c>
      <c r="C547" s="143">
        <v>279143</v>
      </c>
      <c r="D547" s="143" t="s">
        <v>511</v>
      </c>
      <c r="E547" s="143" t="s">
        <v>8855</v>
      </c>
      <c r="F547" s="248" t="s">
        <v>146</v>
      </c>
      <c r="G547" s="216">
        <v>7</v>
      </c>
      <c r="H547" s="216">
        <v>106.9833333324641</v>
      </c>
      <c r="I547" s="216">
        <v>748.88333332724869</v>
      </c>
      <c r="J547" s="216">
        <v>2.1793611141094488E-3</v>
      </c>
      <c r="K547" s="216">
        <v>2.0371033937938833E-5</v>
      </c>
      <c r="L547" s="159"/>
    </row>
    <row r="548" spans="2:12" ht="15.75" customHeight="1" x14ac:dyDescent="0.2">
      <c r="B548" s="189">
        <v>41152</v>
      </c>
      <c r="C548" s="143">
        <v>279139</v>
      </c>
      <c r="D548" s="143" t="s">
        <v>738</v>
      </c>
      <c r="E548" s="143" t="s">
        <v>8854</v>
      </c>
      <c r="F548" s="248" t="s">
        <v>150</v>
      </c>
      <c r="G548" s="216">
        <v>88.83</v>
      </c>
      <c r="H548" s="216">
        <v>159.99999999767169</v>
      </c>
      <c r="I548" s="216">
        <v>14212.799999793177</v>
      </c>
      <c r="J548" s="216">
        <v>1.4276662365888267E-2</v>
      </c>
      <c r="K548" s="216">
        <v>8.9229139788100118E-5</v>
      </c>
      <c r="L548" s="159"/>
    </row>
    <row r="549" spans="2:12" ht="15.75" customHeight="1" x14ac:dyDescent="0.2">
      <c r="B549" s="189">
        <v>41152</v>
      </c>
      <c r="C549" s="143">
        <v>279140</v>
      </c>
      <c r="D549" s="143" t="s">
        <v>555</v>
      </c>
      <c r="E549" s="143" t="s">
        <v>8855</v>
      </c>
      <c r="F549" s="248" t="s">
        <v>149</v>
      </c>
      <c r="G549" s="216">
        <v>515</v>
      </c>
      <c r="H549" s="216">
        <v>2.9999999993015081</v>
      </c>
      <c r="I549" s="216">
        <v>1544.9999996402767</v>
      </c>
      <c r="J549" s="216">
        <v>4.4943552196998696E-3</v>
      </c>
      <c r="K549" s="216">
        <v>1.4981184069154309E-3</v>
      </c>
      <c r="L549" s="159"/>
    </row>
    <row r="550" spans="2:12" ht="15.75" customHeight="1" x14ac:dyDescent="0.2">
      <c r="B550" s="189">
        <v>41152</v>
      </c>
      <c r="C550" s="143">
        <v>279141</v>
      </c>
      <c r="D550" s="143" t="s">
        <v>555</v>
      </c>
      <c r="E550" s="143" t="s">
        <v>8855</v>
      </c>
      <c r="F550" s="248" t="s">
        <v>149</v>
      </c>
      <c r="G550" s="216">
        <v>515</v>
      </c>
      <c r="H550" s="216">
        <v>27.000000004190952</v>
      </c>
      <c r="I550" s="216">
        <v>13905.00000215834</v>
      </c>
      <c r="J550" s="216">
        <v>4.0449196992995179E-2</v>
      </c>
      <c r="K550" s="216">
        <v>1.4981184069154309E-3</v>
      </c>
      <c r="L550" s="159"/>
    </row>
    <row r="551" spans="2:12" ht="15.75" customHeight="1" x14ac:dyDescent="0.2">
      <c r="B551" s="189">
        <v>41152</v>
      </c>
      <c r="C551" s="143">
        <v>279166</v>
      </c>
      <c r="D551" s="143" t="s">
        <v>862</v>
      </c>
      <c r="E551" s="143" t="s">
        <v>8855</v>
      </c>
      <c r="F551" s="248" t="s">
        <v>147</v>
      </c>
      <c r="G551" s="216">
        <v>4</v>
      </c>
      <c r="H551" s="216">
        <v>104.00000000372529</v>
      </c>
      <c r="I551" s="216">
        <v>416.00000001490116</v>
      </c>
      <c r="J551" s="216">
        <v>1.2101305966973649E-3</v>
      </c>
      <c r="K551" s="216">
        <v>1.1635871121673251E-5</v>
      </c>
      <c r="L551" s="159"/>
    </row>
    <row r="552" spans="2:12" ht="15.75" customHeight="1" x14ac:dyDescent="0.2">
      <c r="B552" s="189">
        <v>41152</v>
      </c>
      <c r="C552" s="143">
        <v>279168</v>
      </c>
      <c r="D552" s="143" t="s">
        <v>863</v>
      </c>
      <c r="E552" s="143" t="s">
        <v>8854</v>
      </c>
      <c r="F552" s="248" t="s">
        <v>155</v>
      </c>
      <c r="G552" s="216">
        <v>11.487</v>
      </c>
      <c r="H552" s="216">
        <v>366.0000000090804</v>
      </c>
      <c r="I552" s="216">
        <v>4204.2420001043065</v>
      </c>
      <c r="J552" s="216">
        <v>4.2231329182743308E-3</v>
      </c>
      <c r="K552" s="216">
        <v>1.1538614530517912E-5</v>
      </c>
      <c r="L552" s="159"/>
    </row>
    <row r="553" spans="2:12" ht="15.75" customHeight="1" x14ac:dyDescent="0.2">
      <c r="B553" s="189">
        <v>41152</v>
      </c>
      <c r="C553" s="143">
        <v>279173</v>
      </c>
      <c r="D553" s="143" t="s">
        <v>852</v>
      </c>
      <c r="E553" s="143" t="s">
        <v>8855</v>
      </c>
      <c r="F553" s="248" t="s">
        <v>147</v>
      </c>
      <c r="G553" s="216">
        <v>109</v>
      </c>
      <c r="H553" s="216">
        <v>91.000000003259629</v>
      </c>
      <c r="I553" s="216">
        <v>9919.0000003552996</v>
      </c>
      <c r="J553" s="216">
        <v>2.8854051415002798E-2</v>
      </c>
      <c r="K553" s="216">
        <v>3.1707748806559605E-4</v>
      </c>
      <c r="L553" s="159"/>
    </row>
    <row r="554" spans="2:12" ht="15.75" customHeight="1" x14ac:dyDescent="0.2">
      <c r="B554" s="189">
        <v>41152</v>
      </c>
      <c r="C554" s="143">
        <v>279222</v>
      </c>
      <c r="D554" s="143" t="s">
        <v>516</v>
      </c>
      <c r="E554" s="143" t="s">
        <v>8855</v>
      </c>
      <c r="F554" s="248" t="s">
        <v>151</v>
      </c>
      <c r="G554" s="216">
        <v>2.68</v>
      </c>
      <c r="H554" s="216">
        <v>116.00000000093132</v>
      </c>
      <c r="I554" s="216">
        <v>310.88000000249599</v>
      </c>
      <c r="J554" s="216">
        <v>9.0433990358370579E-4</v>
      </c>
      <c r="K554" s="216">
        <v>7.7960336515210783E-6</v>
      </c>
      <c r="L554" s="159"/>
    </row>
    <row r="555" spans="2:12" ht="15.75" customHeight="1" x14ac:dyDescent="0.2">
      <c r="B555" s="189">
        <v>41152</v>
      </c>
      <c r="C555" s="143">
        <v>279223</v>
      </c>
      <c r="D555" s="143" t="s">
        <v>864</v>
      </c>
      <c r="E555" s="143" t="s">
        <v>8854</v>
      </c>
      <c r="F555" s="248" t="s">
        <v>147</v>
      </c>
      <c r="G555" s="216">
        <v>84</v>
      </c>
      <c r="H555" s="216">
        <v>162.9999999969732</v>
      </c>
      <c r="I555" s="216">
        <v>13691.999999745749</v>
      </c>
      <c r="J555" s="216">
        <v>1.3753522255499046E-2</v>
      </c>
      <c r="K555" s="216">
        <v>8.4377437151867733E-5</v>
      </c>
      <c r="L555" s="159"/>
    </row>
    <row r="556" spans="2:12" ht="15.75" customHeight="1" x14ac:dyDescent="0.2">
      <c r="B556" s="189">
        <v>41152</v>
      </c>
      <c r="C556" s="143">
        <v>279224</v>
      </c>
      <c r="D556" s="143" t="s">
        <v>656</v>
      </c>
      <c r="E556" s="143" t="s">
        <v>8855</v>
      </c>
      <c r="F556" s="248" t="s">
        <v>147</v>
      </c>
      <c r="G556" s="216">
        <v>33.5</v>
      </c>
      <c r="H556" s="216">
        <v>151.99999999254942</v>
      </c>
      <c r="I556" s="216">
        <v>5091.9999997504056</v>
      </c>
      <c r="J556" s="216">
        <v>1.4812463937163985E-2</v>
      </c>
      <c r="K556" s="216">
        <v>9.7450420644013474E-5</v>
      </c>
      <c r="L556" s="159"/>
    </row>
    <row r="557" spans="2:12" ht="15.75" customHeight="1" x14ac:dyDescent="0.2">
      <c r="B557" s="189">
        <v>41152</v>
      </c>
      <c r="C557" s="143">
        <v>279225</v>
      </c>
      <c r="D557" s="143" t="s">
        <v>865</v>
      </c>
      <c r="E557" s="143" t="s">
        <v>8854</v>
      </c>
      <c r="F557" s="248" t="s">
        <v>150</v>
      </c>
      <c r="G557" s="216">
        <v>61.267800000000001</v>
      </c>
      <c r="H557" s="216">
        <v>71.000000000931323</v>
      </c>
      <c r="I557" s="216">
        <v>4350.0138000570605</v>
      </c>
      <c r="J557" s="216">
        <v>4.3695597145722853E-3</v>
      </c>
      <c r="K557" s="216">
        <v>6.1543094570633351E-5</v>
      </c>
      <c r="L557" s="159"/>
    </row>
    <row r="558" spans="2:12" ht="15.75" customHeight="1" x14ac:dyDescent="0.2">
      <c r="B558" s="189">
        <v>41152</v>
      </c>
      <c r="C558" s="143">
        <v>281143</v>
      </c>
      <c r="D558" s="143" t="s">
        <v>596</v>
      </c>
      <c r="E558" s="143" t="s">
        <v>8854</v>
      </c>
      <c r="F558" s="248" t="s">
        <v>147</v>
      </c>
      <c r="G558" s="216">
        <v>16.2</v>
      </c>
      <c r="H558" s="216">
        <v>145.9999999939464</v>
      </c>
      <c r="I558" s="216">
        <v>2365.1999999019317</v>
      </c>
      <c r="J558" s="216">
        <v>2.3758275517062237E-3</v>
      </c>
      <c r="K558" s="216">
        <v>1.6272791450717348E-5</v>
      </c>
      <c r="L558" s="159"/>
    </row>
    <row r="559" spans="2:12" ht="15.75" customHeight="1" x14ac:dyDescent="0.2">
      <c r="B559" s="189">
        <v>41153</v>
      </c>
      <c r="C559" s="143">
        <v>279205</v>
      </c>
      <c r="D559" s="143" t="s">
        <v>810</v>
      </c>
      <c r="E559" s="143" t="s">
        <v>8855</v>
      </c>
      <c r="F559" s="248" t="s">
        <v>147</v>
      </c>
      <c r="G559" s="216">
        <v>1511.5</v>
      </c>
      <c r="H559" s="216">
        <v>45.307692306277417</v>
      </c>
      <c r="I559" s="216">
        <v>67094.499998122919</v>
      </c>
      <c r="J559" s="216">
        <v>0.19509419139862111</v>
      </c>
      <c r="K559" s="216">
        <v>4.3950677075954916E-3</v>
      </c>
      <c r="L559" s="159"/>
    </row>
    <row r="560" spans="2:12" ht="15.75" customHeight="1" x14ac:dyDescent="0.2">
      <c r="B560" s="189">
        <v>41153</v>
      </c>
      <c r="C560" s="143">
        <v>279205</v>
      </c>
      <c r="D560" s="143" t="s">
        <v>811</v>
      </c>
      <c r="E560" s="143" t="s">
        <v>8854</v>
      </c>
      <c r="F560" s="248" t="s">
        <v>147</v>
      </c>
      <c r="G560" s="216">
        <v>1786.9899999999998</v>
      </c>
      <c r="H560" s="216">
        <v>15.999999999767169</v>
      </c>
      <c r="I560" s="216">
        <v>28591.839999583932</v>
      </c>
      <c r="J560" s="216">
        <v>2.8723032450300681E-2</v>
      </c>
      <c r="K560" s="216">
        <v>1.7951895281699158E-3</v>
      </c>
      <c r="L560" s="159"/>
    </row>
    <row r="561" spans="2:12" ht="15.75" customHeight="1" x14ac:dyDescent="0.2">
      <c r="B561" s="189">
        <v>41154</v>
      </c>
      <c r="C561" s="143">
        <v>279195</v>
      </c>
      <c r="D561" s="143" t="s">
        <v>866</v>
      </c>
      <c r="E561" s="143" t="s">
        <v>8855</v>
      </c>
      <c r="F561" s="248" t="s">
        <v>146</v>
      </c>
      <c r="G561" s="216">
        <v>69.5</v>
      </c>
      <c r="H561" s="216">
        <v>85.999999997438863</v>
      </c>
      <c r="I561" s="216">
        <v>5976.999999822001</v>
      </c>
      <c r="J561" s="216">
        <v>1.7372338597610195E-2</v>
      </c>
      <c r="K561" s="216">
        <v>2.020039371875297E-4</v>
      </c>
      <c r="L561" s="159"/>
    </row>
    <row r="562" spans="2:12" ht="15.75" customHeight="1" x14ac:dyDescent="0.2">
      <c r="B562" s="189">
        <v>41154</v>
      </c>
      <c r="C562" s="143">
        <v>279204</v>
      </c>
      <c r="D562" s="143" t="s">
        <v>565</v>
      </c>
      <c r="E562" s="143" t="s">
        <v>8855</v>
      </c>
      <c r="F562" s="248" t="s">
        <v>155</v>
      </c>
      <c r="G562" s="216">
        <v>35</v>
      </c>
      <c r="H562" s="216">
        <v>114.00000000069849</v>
      </c>
      <c r="I562" s="216">
        <v>3995.000000030268</v>
      </c>
      <c r="J562" s="216">
        <v>1.1611593224033026E-2</v>
      </c>
      <c r="K562" s="216">
        <v>1.0172860146134588E-4</v>
      </c>
      <c r="L562" s="159"/>
    </row>
    <row r="563" spans="2:12" ht="15.75" customHeight="1" x14ac:dyDescent="0.2">
      <c r="B563" s="189">
        <v>41154</v>
      </c>
      <c r="C563" s="143">
        <v>279226</v>
      </c>
      <c r="D563" s="143" t="s">
        <v>569</v>
      </c>
      <c r="E563" s="143" t="s">
        <v>8855</v>
      </c>
      <c r="F563" s="248" t="s">
        <v>147</v>
      </c>
      <c r="G563" s="216">
        <v>25.080000000000002</v>
      </c>
      <c r="H563" s="216">
        <v>90</v>
      </c>
      <c r="I563" s="216">
        <v>2257.2000000000003</v>
      </c>
      <c r="J563" s="216">
        <v>6.5606228348157134E-3</v>
      </c>
      <c r="K563" s="216">
        <v>7.2895809275730142E-5</v>
      </c>
      <c r="L563" s="159"/>
    </row>
    <row r="564" spans="2:12" ht="15.75" customHeight="1" x14ac:dyDescent="0.2">
      <c r="B564" s="189">
        <v>41154</v>
      </c>
      <c r="C564" s="143">
        <v>279227</v>
      </c>
      <c r="D564" s="143" t="s">
        <v>519</v>
      </c>
      <c r="E564" s="143" t="s">
        <v>8854</v>
      </c>
      <c r="F564" s="248" t="s">
        <v>155</v>
      </c>
      <c r="G564" s="216">
        <v>112.83</v>
      </c>
      <c r="H564" s="216">
        <v>82.000000005355105</v>
      </c>
      <c r="I564" s="216">
        <v>9252.0600006042168</v>
      </c>
      <c r="J564" s="216">
        <v>9.2953878483507061E-3</v>
      </c>
      <c r="K564" s="216">
        <v>1.1335838838711779E-4</v>
      </c>
      <c r="L564" s="159"/>
    </row>
    <row r="565" spans="2:12" ht="15.75" customHeight="1" x14ac:dyDescent="0.2">
      <c r="B565" s="189">
        <v>41155</v>
      </c>
      <c r="C565" s="143">
        <v>279240</v>
      </c>
      <c r="D565" s="143" t="s">
        <v>867</v>
      </c>
      <c r="E565" s="143" t="s">
        <v>8855</v>
      </c>
      <c r="F565" s="248" t="s">
        <v>155</v>
      </c>
      <c r="G565" s="216">
        <v>5.5</v>
      </c>
      <c r="H565" s="216">
        <v>13.000000000465661</v>
      </c>
      <c r="I565" s="216">
        <v>71.500000002561137</v>
      </c>
      <c r="J565" s="216">
        <v>2.0772959197684149E-4</v>
      </c>
      <c r="K565" s="216">
        <v>1.5979199382261587E-5</v>
      </c>
      <c r="L565" s="159"/>
    </row>
    <row r="566" spans="2:12" ht="15.75" customHeight="1" x14ac:dyDescent="0.2">
      <c r="B566" s="189">
        <v>41155</v>
      </c>
      <c r="C566" s="143">
        <v>279275</v>
      </c>
      <c r="D566" s="143" t="s">
        <v>868</v>
      </c>
      <c r="E566" s="143" t="s">
        <v>8854</v>
      </c>
      <c r="F566" s="248" t="s">
        <v>150</v>
      </c>
      <c r="G566" s="216">
        <v>1131.5</v>
      </c>
      <c r="H566" s="216">
        <v>67.999999991152436</v>
      </c>
      <c r="I566" s="216">
        <v>76941.999989988981</v>
      </c>
      <c r="J566" s="216">
        <v>7.730973068185297E-2</v>
      </c>
      <c r="K566" s="216">
        <v>1.1369078042928211E-3</v>
      </c>
      <c r="L566" s="159"/>
    </row>
    <row r="567" spans="2:12" ht="15.75" customHeight="1" x14ac:dyDescent="0.2">
      <c r="B567" s="189">
        <v>41155</v>
      </c>
      <c r="C567" s="143">
        <v>279277</v>
      </c>
      <c r="D567" s="143" t="s">
        <v>565</v>
      </c>
      <c r="E567" s="143" t="s">
        <v>8855</v>
      </c>
      <c r="F567" s="248" t="s">
        <v>147</v>
      </c>
      <c r="G567" s="216">
        <v>35</v>
      </c>
      <c r="H567" s="216">
        <v>127.99999999813735</v>
      </c>
      <c r="I567" s="216">
        <v>4479.9999999348074</v>
      </c>
      <c r="J567" s="216">
        <v>1.3015784223907305E-2</v>
      </c>
      <c r="K567" s="216">
        <v>1.0168581425075554E-4</v>
      </c>
      <c r="L567" s="159"/>
    </row>
    <row r="568" spans="2:12" ht="15.75" customHeight="1" x14ac:dyDescent="0.2">
      <c r="B568" s="189">
        <v>41155</v>
      </c>
      <c r="C568" s="143">
        <v>279278</v>
      </c>
      <c r="D568" s="143" t="s">
        <v>676</v>
      </c>
      <c r="E568" s="143" t="s">
        <v>8855</v>
      </c>
      <c r="F568" s="248" t="s">
        <v>155</v>
      </c>
      <c r="G568" s="216">
        <v>86</v>
      </c>
      <c r="H568" s="216">
        <v>15.999999999767169</v>
      </c>
      <c r="I568" s="216">
        <v>1375.9999999799766</v>
      </c>
      <c r="J568" s="216">
        <v>3.9977051544858146E-3</v>
      </c>
      <c r="K568" s="216">
        <v>2.4985657215899934E-4</v>
      </c>
      <c r="L568" s="159"/>
    </row>
    <row r="569" spans="2:12" ht="15.75" customHeight="1" x14ac:dyDescent="0.2">
      <c r="B569" s="189">
        <v>41155</v>
      </c>
      <c r="C569" s="143">
        <v>279279</v>
      </c>
      <c r="D569" s="143" t="s">
        <v>740</v>
      </c>
      <c r="E569" s="143" t="s">
        <v>8855</v>
      </c>
      <c r="F569" s="248" t="s">
        <v>147</v>
      </c>
      <c r="G569" s="216">
        <v>5</v>
      </c>
      <c r="H569" s="216">
        <v>149.99999999650754</v>
      </c>
      <c r="I569" s="216">
        <v>749.9999999825377</v>
      </c>
      <c r="J569" s="216">
        <v>2.1789817338940284E-3</v>
      </c>
      <c r="K569" s="216">
        <v>1.4526544892965077E-5</v>
      </c>
      <c r="L569" s="159"/>
    </row>
    <row r="570" spans="2:12" ht="15.75" customHeight="1" x14ac:dyDescent="0.2">
      <c r="B570" s="189">
        <v>41155</v>
      </c>
      <c r="C570" s="143">
        <v>279282</v>
      </c>
      <c r="D570" s="143" t="s">
        <v>869</v>
      </c>
      <c r="E570" s="143" t="s">
        <v>8855</v>
      </c>
      <c r="F570" s="248" t="s">
        <v>155</v>
      </c>
      <c r="G570" s="216">
        <v>1.98</v>
      </c>
      <c r="H570" s="216">
        <v>278.00000000512227</v>
      </c>
      <c r="I570" s="216">
        <v>550.44000001014206</v>
      </c>
      <c r="J570" s="216">
        <v>1.5991982742062053E-3</v>
      </c>
      <c r="K570" s="216">
        <v>5.7525117776141703E-6</v>
      </c>
      <c r="L570" s="159"/>
    </row>
    <row r="571" spans="2:12" ht="15.75" customHeight="1" x14ac:dyDescent="0.2">
      <c r="B571" s="189">
        <v>41155</v>
      </c>
      <c r="C571" s="143">
        <v>279283</v>
      </c>
      <c r="D571" s="143" t="s">
        <v>732</v>
      </c>
      <c r="E571" s="143" t="s">
        <v>8855</v>
      </c>
      <c r="F571" s="248" t="s">
        <v>148</v>
      </c>
      <c r="G571" s="216">
        <v>12.5</v>
      </c>
      <c r="H571" s="216">
        <v>141.99999999138527</v>
      </c>
      <c r="I571" s="216">
        <v>1774.9999998923158</v>
      </c>
      <c r="J571" s="216">
        <v>5.1569234366897468E-3</v>
      </c>
      <c r="K571" s="216">
        <v>3.6316362232412694E-5</v>
      </c>
      <c r="L571" s="159"/>
    </row>
    <row r="572" spans="2:12" ht="15.75" customHeight="1" x14ac:dyDescent="0.2">
      <c r="B572" s="189">
        <v>41155</v>
      </c>
      <c r="C572" s="143">
        <v>279284</v>
      </c>
      <c r="D572" s="143" t="s">
        <v>519</v>
      </c>
      <c r="E572" s="143" t="s">
        <v>8854</v>
      </c>
      <c r="F572" s="248" t="s">
        <v>150</v>
      </c>
      <c r="G572" s="216">
        <v>112.83</v>
      </c>
      <c r="H572" s="216">
        <v>100.00000000116415</v>
      </c>
      <c r="I572" s="216">
        <v>11283.000000131351</v>
      </c>
      <c r="J572" s="216">
        <v>1.1336925104715187E-2</v>
      </c>
      <c r="K572" s="216">
        <v>1.1336925104583209E-4</v>
      </c>
      <c r="L572" s="159"/>
    </row>
    <row r="573" spans="2:12" ht="15.75" customHeight="1" x14ac:dyDescent="0.2">
      <c r="B573" s="189">
        <v>41155</v>
      </c>
      <c r="C573" s="143">
        <v>279285</v>
      </c>
      <c r="D573" s="143" t="s">
        <v>518</v>
      </c>
      <c r="E573" s="143" t="s">
        <v>8854</v>
      </c>
      <c r="F573" s="248" t="s">
        <v>147</v>
      </c>
      <c r="G573" s="216">
        <v>94.545000000000002</v>
      </c>
      <c r="H573" s="216">
        <v>108.99999999906868</v>
      </c>
      <c r="I573" s="216">
        <v>10305.404999911949</v>
      </c>
      <c r="J573" s="216">
        <v>1.0354657861951529E-2</v>
      </c>
      <c r="K573" s="216">
        <v>9.4996861119633035E-5</v>
      </c>
      <c r="L573" s="159"/>
    </row>
    <row r="574" spans="2:12" ht="15.75" customHeight="1" x14ac:dyDescent="0.2">
      <c r="B574" s="189">
        <v>41155</v>
      </c>
      <c r="C574" s="143">
        <v>279288</v>
      </c>
      <c r="D574" s="143" t="s">
        <v>870</v>
      </c>
      <c r="E574" s="143" t="s">
        <v>8854</v>
      </c>
      <c r="F574" s="248" t="s">
        <v>150</v>
      </c>
      <c r="G574" s="216">
        <v>0.66</v>
      </c>
      <c r="H574" s="216">
        <v>46.999999996041879</v>
      </c>
      <c r="I574" s="216">
        <v>31.019999997387643</v>
      </c>
      <c r="J574" s="216">
        <v>3.1168254605561911E-5</v>
      </c>
      <c r="K574" s="216">
        <v>6.6315435336567563E-7</v>
      </c>
      <c r="L574" s="159"/>
    </row>
    <row r="575" spans="2:12" ht="15.75" customHeight="1" x14ac:dyDescent="0.2">
      <c r="B575" s="189">
        <v>41155</v>
      </c>
      <c r="C575" s="143">
        <v>279290</v>
      </c>
      <c r="D575" s="143" t="s">
        <v>814</v>
      </c>
      <c r="E575" s="143" t="s">
        <v>8855</v>
      </c>
      <c r="F575" s="248" t="s">
        <v>150</v>
      </c>
      <c r="G575" s="216">
        <v>21.78</v>
      </c>
      <c r="H575" s="216">
        <v>81.000000002095476</v>
      </c>
      <c r="I575" s="216">
        <v>1764.1800000456396</v>
      </c>
      <c r="J575" s="216">
        <v>5.1254879939868232E-3</v>
      </c>
      <c r="K575" s="216">
        <v>6.3277629553755885E-5</v>
      </c>
      <c r="L575" s="159"/>
    </row>
    <row r="576" spans="2:12" ht="15.75" customHeight="1" x14ac:dyDescent="0.2">
      <c r="B576" s="189">
        <v>41155</v>
      </c>
      <c r="C576" s="143">
        <v>279291</v>
      </c>
      <c r="D576" s="143" t="s">
        <v>871</v>
      </c>
      <c r="E576" s="143" t="s">
        <v>8855</v>
      </c>
      <c r="F576" s="248" t="s">
        <v>150</v>
      </c>
      <c r="G576" s="216">
        <v>18.48</v>
      </c>
      <c r="H576" s="216">
        <v>110.00000000232831</v>
      </c>
      <c r="I576" s="216">
        <v>2032.8000000430272</v>
      </c>
      <c r="J576" s="216">
        <v>5.9059120918088896E-3</v>
      </c>
      <c r="K576" s="216">
        <v>5.3690109924398925E-5</v>
      </c>
      <c r="L576" s="159"/>
    </row>
    <row r="577" spans="2:12" ht="15.75" customHeight="1" x14ac:dyDescent="0.2">
      <c r="B577" s="189">
        <v>41156</v>
      </c>
      <c r="C577" s="143">
        <v>279281</v>
      </c>
      <c r="D577" s="143" t="s">
        <v>872</v>
      </c>
      <c r="E577" s="143" t="s">
        <v>8855</v>
      </c>
      <c r="F577" s="248" t="s">
        <v>150</v>
      </c>
      <c r="G577" s="216">
        <v>163.98000000000002</v>
      </c>
      <c r="H577" s="216">
        <v>101.456790125295</v>
      </c>
      <c r="I577" s="216">
        <v>38619.680000632943</v>
      </c>
      <c r="J577" s="216">
        <v>0.11215560473421658</v>
      </c>
      <c r="K577" s="216">
        <v>4.7621513342460171E-4</v>
      </c>
      <c r="L577" s="159"/>
    </row>
    <row r="578" spans="2:12" ht="15.75" customHeight="1" x14ac:dyDescent="0.2">
      <c r="B578" s="189">
        <v>41156</v>
      </c>
      <c r="C578" s="143">
        <v>279286</v>
      </c>
      <c r="D578" s="143" t="s">
        <v>531</v>
      </c>
      <c r="E578" s="143" t="s">
        <v>8855</v>
      </c>
      <c r="F578" s="248" t="s">
        <v>150</v>
      </c>
      <c r="G578" s="216">
        <v>9.57</v>
      </c>
      <c r="H578" s="216">
        <v>82.999999998137355</v>
      </c>
      <c r="I578" s="216">
        <v>794.30999998217453</v>
      </c>
      <c r="J578" s="216">
        <v>2.306759620819652E-3</v>
      </c>
      <c r="K578" s="216">
        <v>2.7792284588812281E-5</v>
      </c>
      <c r="L578" s="159"/>
    </row>
    <row r="579" spans="2:12" ht="15.75" customHeight="1" x14ac:dyDescent="0.2">
      <c r="B579" s="189">
        <v>41156</v>
      </c>
      <c r="C579" s="143">
        <v>279360</v>
      </c>
      <c r="D579" s="143" t="s">
        <v>873</v>
      </c>
      <c r="E579" s="143" t="s">
        <v>8854</v>
      </c>
      <c r="F579" s="248" t="s">
        <v>147</v>
      </c>
      <c r="G579" s="216">
        <v>63.36</v>
      </c>
      <c r="H579" s="216">
        <v>25.000000008149073</v>
      </c>
      <c r="I579" s="216">
        <v>1584.0000005163251</v>
      </c>
      <c r="J579" s="216">
        <v>1.5917239684109566E-3</v>
      </c>
      <c r="K579" s="216">
        <v>6.3668958715684559E-5</v>
      </c>
      <c r="L579" s="159"/>
    </row>
    <row r="580" spans="2:12" ht="15.75" customHeight="1" x14ac:dyDescent="0.2">
      <c r="B580" s="189">
        <v>41156</v>
      </c>
      <c r="C580" s="143">
        <v>279361</v>
      </c>
      <c r="D580" s="143" t="s">
        <v>874</v>
      </c>
      <c r="E580" s="143" t="s">
        <v>8855</v>
      </c>
      <c r="F580" s="248" t="s">
        <v>149</v>
      </c>
      <c r="G580" s="216">
        <v>8.5</v>
      </c>
      <c r="H580" s="216">
        <v>210.99999999627471</v>
      </c>
      <c r="I580" s="216">
        <v>1793.499999968335</v>
      </c>
      <c r="J580" s="216">
        <v>5.2085122684592247E-3</v>
      </c>
      <c r="K580" s="216">
        <v>2.4684892268015085E-5</v>
      </c>
      <c r="L580" s="159"/>
    </row>
    <row r="581" spans="2:12" ht="15.75" customHeight="1" x14ac:dyDescent="0.2">
      <c r="B581" s="189">
        <v>41156</v>
      </c>
      <c r="C581" s="143">
        <v>279486</v>
      </c>
      <c r="D581" s="143" t="s">
        <v>875</v>
      </c>
      <c r="E581" s="143" t="s">
        <v>8855</v>
      </c>
      <c r="F581" s="248" t="s">
        <v>147</v>
      </c>
      <c r="G581" s="216">
        <v>9.24</v>
      </c>
      <c r="H581" s="216">
        <v>62.999999995809048</v>
      </c>
      <c r="I581" s="216">
        <v>582.11999996127565</v>
      </c>
      <c r="J581" s="216">
        <v>1.6905375866001218E-3</v>
      </c>
      <c r="K581" s="216">
        <v>2.6833929947818755E-5</v>
      </c>
      <c r="L581" s="159"/>
    </row>
    <row r="582" spans="2:12" ht="15.75" customHeight="1" x14ac:dyDescent="0.2">
      <c r="B582" s="189">
        <v>41156</v>
      </c>
      <c r="C582" s="143">
        <v>281138</v>
      </c>
      <c r="D582" s="143" t="s">
        <v>876</v>
      </c>
      <c r="E582" s="143" t="s">
        <v>8854</v>
      </c>
      <c r="F582" s="248" t="s">
        <v>150</v>
      </c>
      <c r="G582" s="216">
        <v>0.66</v>
      </c>
      <c r="H582" s="216">
        <v>31.000000006752089</v>
      </c>
      <c r="I582" s="216">
        <v>20.460000004456379</v>
      </c>
      <c r="J582" s="216">
        <v>2.0559767923084579E-5</v>
      </c>
      <c r="K582" s="216">
        <v>6.6321831995504746E-7</v>
      </c>
      <c r="L582" s="159"/>
    </row>
    <row r="583" spans="2:12" ht="15.75" customHeight="1" x14ac:dyDescent="0.2">
      <c r="B583" s="189">
        <v>41156</v>
      </c>
      <c r="C583" s="143">
        <v>281141</v>
      </c>
      <c r="D583" s="143" t="s">
        <v>549</v>
      </c>
      <c r="E583" s="143" t="s">
        <v>8854</v>
      </c>
      <c r="F583" s="248" t="s">
        <v>147</v>
      </c>
      <c r="G583" s="216">
        <v>35.25</v>
      </c>
      <c r="H583" s="216">
        <v>111.99999999837019</v>
      </c>
      <c r="I583" s="216">
        <v>3947.999999942549</v>
      </c>
      <c r="J583" s="216">
        <v>3.96725140476428E-3</v>
      </c>
      <c r="K583" s="216">
        <v>3.5421887543053671E-5</v>
      </c>
      <c r="L583" s="159"/>
    </row>
    <row r="584" spans="2:12" ht="15.75" customHeight="1" x14ac:dyDescent="0.2">
      <c r="B584" s="189">
        <v>41157</v>
      </c>
      <c r="C584" s="143">
        <v>279351</v>
      </c>
      <c r="D584" s="143" t="s">
        <v>877</v>
      </c>
      <c r="E584" s="143" t="s">
        <v>8855</v>
      </c>
      <c r="F584" s="248" t="s">
        <v>147</v>
      </c>
      <c r="G584" s="216">
        <v>89.56</v>
      </c>
      <c r="H584" s="216">
        <v>249.81818182002328</v>
      </c>
      <c r="I584" s="216">
        <v>21597.920000153736</v>
      </c>
      <c r="J584" s="216">
        <v>6.2696624373586571E-2</v>
      </c>
      <c r="K584" s="216">
        <v>2.5998381690729689E-4</v>
      </c>
      <c r="L584" s="159"/>
    </row>
    <row r="585" spans="2:12" ht="15.75" customHeight="1" x14ac:dyDescent="0.2">
      <c r="B585" s="189">
        <v>41157</v>
      </c>
      <c r="C585" s="143">
        <v>279362</v>
      </c>
      <c r="D585" s="143" t="s">
        <v>878</v>
      </c>
      <c r="E585" s="143" t="s">
        <v>8854</v>
      </c>
      <c r="F585" s="248" t="s">
        <v>155</v>
      </c>
      <c r="G585" s="216">
        <v>49.75</v>
      </c>
      <c r="H585" s="216">
        <v>14.00000000372529</v>
      </c>
      <c r="I585" s="216">
        <v>696.50000018533319</v>
      </c>
      <c r="J585" s="216">
        <v>6.9996144251122528E-4</v>
      </c>
      <c r="K585" s="216">
        <v>4.9997245880355067E-5</v>
      </c>
      <c r="L585" s="159"/>
    </row>
    <row r="586" spans="2:12" ht="15.75" customHeight="1" x14ac:dyDescent="0.2">
      <c r="B586" s="189">
        <v>41157</v>
      </c>
      <c r="C586" s="143">
        <v>279373</v>
      </c>
      <c r="D586" s="143" t="s">
        <v>769</v>
      </c>
      <c r="E586" s="143" t="s">
        <v>8855</v>
      </c>
      <c r="F586" s="248" t="s">
        <v>147</v>
      </c>
      <c r="G586" s="216">
        <v>11</v>
      </c>
      <c r="H586" s="216">
        <v>138.49999999569263</v>
      </c>
      <c r="I586" s="216">
        <v>1521.6249999504362</v>
      </c>
      <c r="J586" s="216">
        <v>4.417126790851717E-3</v>
      </c>
      <c r="K586" s="216">
        <v>3.1931911411123997E-5</v>
      </c>
      <c r="L586" s="159"/>
    </row>
    <row r="587" spans="2:12" ht="15.75" customHeight="1" x14ac:dyDescent="0.2">
      <c r="B587" s="189">
        <v>41157</v>
      </c>
      <c r="C587" s="143">
        <v>279391</v>
      </c>
      <c r="D587" s="143" t="s">
        <v>619</v>
      </c>
      <c r="E587" s="143" t="s">
        <v>8855</v>
      </c>
      <c r="F587" s="248" t="s">
        <v>155</v>
      </c>
      <c r="G587" s="216">
        <v>1407.5099999999998</v>
      </c>
      <c r="H587" s="216">
        <v>15.999999999767169</v>
      </c>
      <c r="I587" s="216">
        <v>22520.159999672287</v>
      </c>
      <c r="J587" s="216">
        <v>6.5373795824897621E-2</v>
      </c>
      <c r="K587" s="216">
        <v>4.0858622391155572E-3</v>
      </c>
      <c r="L587" s="159"/>
    </row>
    <row r="588" spans="2:12" ht="15.75" customHeight="1" x14ac:dyDescent="0.2">
      <c r="B588" s="189">
        <v>41157</v>
      </c>
      <c r="C588" s="143">
        <v>279406</v>
      </c>
      <c r="D588" s="143" t="s">
        <v>834</v>
      </c>
      <c r="E588" s="143" t="s">
        <v>8855</v>
      </c>
      <c r="F588" s="248" t="s">
        <v>155</v>
      </c>
      <c r="G588" s="216">
        <v>6.5</v>
      </c>
      <c r="H588" s="216">
        <v>55.000000001164153</v>
      </c>
      <c r="I588" s="216">
        <v>357.500000007567</v>
      </c>
      <c r="J588" s="216">
        <v>1.0377871208834962E-3</v>
      </c>
      <c r="K588" s="216">
        <v>1.8868856742936909E-5</v>
      </c>
      <c r="L588" s="159"/>
    </row>
    <row r="589" spans="2:12" ht="15.75" customHeight="1" x14ac:dyDescent="0.2">
      <c r="B589" s="189">
        <v>41157</v>
      </c>
      <c r="C589" s="143">
        <v>280022</v>
      </c>
      <c r="D589" s="143" t="s">
        <v>879</v>
      </c>
      <c r="E589" s="143" t="s">
        <v>8854</v>
      </c>
      <c r="F589" s="248" t="s">
        <v>147</v>
      </c>
      <c r="G589" s="216">
        <v>27.67</v>
      </c>
      <c r="H589" s="216">
        <v>92.000000006519258</v>
      </c>
      <c r="I589" s="216">
        <v>2545.6400001803881</v>
      </c>
      <c r="J589" s="216">
        <v>2.5582912364198189E-3</v>
      </c>
      <c r="K589" s="216">
        <v>2.7807513437375376E-5</v>
      </c>
      <c r="L589" s="159"/>
    </row>
    <row r="590" spans="2:12" ht="15.75" customHeight="1" x14ac:dyDescent="0.2">
      <c r="B590" s="189">
        <v>41157</v>
      </c>
      <c r="C590" s="143">
        <v>281140</v>
      </c>
      <c r="D590" s="143" t="s">
        <v>880</v>
      </c>
      <c r="E590" s="143" t="s">
        <v>8854</v>
      </c>
      <c r="F590" s="248" t="s">
        <v>150</v>
      </c>
      <c r="G590" s="216">
        <v>76.5</v>
      </c>
      <c r="H590" s="216">
        <v>65.000000002328306</v>
      </c>
      <c r="I590" s="216">
        <v>4972.5000001781154</v>
      </c>
      <c r="J590" s="216">
        <v>4.9972121637984097E-3</v>
      </c>
      <c r="K590" s="216">
        <v>7.6880187132606295E-5</v>
      </c>
      <c r="L590" s="159"/>
    </row>
    <row r="591" spans="2:12" ht="15.75" customHeight="1" x14ac:dyDescent="0.2">
      <c r="B591" s="189">
        <v>41158</v>
      </c>
      <c r="C591" s="143">
        <v>279403</v>
      </c>
      <c r="D591" s="143" t="s">
        <v>585</v>
      </c>
      <c r="E591" s="143" t="s">
        <v>8854</v>
      </c>
      <c r="F591" s="248" t="s">
        <v>155</v>
      </c>
      <c r="G591" s="216">
        <v>13</v>
      </c>
      <c r="H591" s="216">
        <v>113.00000000162981</v>
      </c>
      <c r="I591" s="216">
        <v>1469.0000000211876</v>
      </c>
      <c r="J591" s="216">
        <v>1.4764356844727566E-3</v>
      </c>
      <c r="K591" s="216">
        <v>1.3065802517269573E-5</v>
      </c>
      <c r="L591" s="159"/>
    </row>
    <row r="592" spans="2:12" ht="15.75" customHeight="1" x14ac:dyDescent="0.2">
      <c r="B592" s="189">
        <v>41158</v>
      </c>
      <c r="C592" s="143">
        <v>279440</v>
      </c>
      <c r="D592" s="143" t="s">
        <v>756</v>
      </c>
      <c r="E592" s="143" t="s">
        <v>8854</v>
      </c>
      <c r="F592" s="248" t="s">
        <v>147</v>
      </c>
      <c r="G592" s="216">
        <v>1597.83</v>
      </c>
      <c r="H592" s="216">
        <v>4.0000000025611371</v>
      </c>
      <c r="I592" s="216">
        <v>6391.320004092262</v>
      </c>
      <c r="J592" s="216">
        <v>6.4236711537033891E-3</v>
      </c>
      <c r="K592" s="216">
        <v>1.6059177873976032E-3</v>
      </c>
      <c r="L592" s="159"/>
    </row>
    <row r="593" spans="2:12" ht="15.75" customHeight="1" x14ac:dyDescent="0.2">
      <c r="B593" s="189">
        <v>41158</v>
      </c>
      <c r="C593" s="143">
        <v>279452</v>
      </c>
      <c r="D593" s="143" t="s">
        <v>881</v>
      </c>
      <c r="E593" s="143" t="s">
        <v>8854</v>
      </c>
      <c r="F593" s="248" t="s">
        <v>151</v>
      </c>
      <c r="G593" s="216">
        <v>15.5</v>
      </c>
      <c r="H593" s="216">
        <v>29.000000000232831</v>
      </c>
      <c r="I593" s="216">
        <v>449.50000000360887</v>
      </c>
      <c r="J593" s="216">
        <v>4.5177524858152506E-4</v>
      </c>
      <c r="K593" s="216">
        <v>1.5578456847513723E-5</v>
      </c>
      <c r="L593" s="159"/>
    </row>
    <row r="594" spans="2:12" ht="15.75" customHeight="1" x14ac:dyDescent="0.2">
      <c r="B594" s="189">
        <v>41158</v>
      </c>
      <c r="C594" s="143">
        <v>279478</v>
      </c>
      <c r="D594" s="143" t="s">
        <v>882</v>
      </c>
      <c r="E594" s="143" t="s">
        <v>8854</v>
      </c>
      <c r="F594" s="248" t="s">
        <v>147</v>
      </c>
      <c r="G594" s="216">
        <v>6.4</v>
      </c>
      <c r="H594" s="216">
        <v>549.0000000083819</v>
      </c>
      <c r="I594" s="216">
        <v>3513.6000000536442</v>
      </c>
      <c r="J594" s="216">
        <v>3.5313849019522523E-3</v>
      </c>
      <c r="K594" s="216">
        <v>6.4323950854250211E-6</v>
      </c>
      <c r="L594" s="159"/>
    </row>
    <row r="595" spans="2:12" ht="15.75" customHeight="1" x14ac:dyDescent="0.2">
      <c r="B595" s="189">
        <v>41158</v>
      </c>
      <c r="C595" s="143">
        <v>279484</v>
      </c>
      <c r="D595" s="143" t="s">
        <v>883</v>
      </c>
      <c r="E595" s="143" t="s">
        <v>8855</v>
      </c>
      <c r="F595" s="248" t="s">
        <v>147</v>
      </c>
      <c r="G595" s="216">
        <v>3</v>
      </c>
      <c r="H595" s="216">
        <v>159.00000000488944</v>
      </c>
      <c r="I595" s="216">
        <v>477.00000001466833</v>
      </c>
      <c r="J595" s="216">
        <v>1.3841083871619518E-3</v>
      </c>
      <c r="K595" s="216">
        <v>8.705084195719426E-6</v>
      </c>
      <c r="L595" s="159"/>
    </row>
    <row r="596" spans="2:12" ht="15.75" customHeight="1" x14ac:dyDescent="0.2">
      <c r="B596" s="189">
        <v>41158</v>
      </c>
      <c r="C596" s="143">
        <v>279485</v>
      </c>
      <c r="D596" s="143" t="s">
        <v>884</v>
      </c>
      <c r="E596" s="143" t="s">
        <v>8854</v>
      </c>
      <c r="F596" s="248" t="s">
        <v>155</v>
      </c>
      <c r="G596" s="216">
        <v>32</v>
      </c>
      <c r="H596" s="216">
        <v>142.00000000186265</v>
      </c>
      <c r="I596" s="216">
        <v>4544.0000000596046</v>
      </c>
      <c r="J596" s="216">
        <v>4.5670005107116707E-3</v>
      </c>
      <c r="K596" s="216">
        <v>3.2161975427125105E-5</v>
      </c>
      <c r="L596" s="159"/>
    </row>
    <row r="597" spans="2:12" ht="15.75" customHeight="1" x14ac:dyDescent="0.2">
      <c r="B597" s="189">
        <v>41158</v>
      </c>
      <c r="C597" s="143">
        <v>280023</v>
      </c>
      <c r="D597" s="143" t="s">
        <v>885</v>
      </c>
      <c r="E597" s="143" t="s">
        <v>8854</v>
      </c>
      <c r="F597" s="248" t="s">
        <v>147</v>
      </c>
      <c r="G597" s="216">
        <v>173</v>
      </c>
      <c r="H597" s="216">
        <v>65.999999995110556</v>
      </c>
      <c r="I597" s="216">
        <v>11417.999999154126</v>
      </c>
      <c r="J597" s="216">
        <v>1.1475794856240921E-2</v>
      </c>
      <c r="K597" s="216">
        <v>1.7387567965289509E-4</v>
      </c>
      <c r="L597" s="159"/>
    </row>
    <row r="598" spans="2:12" ht="15.75" customHeight="1" x14ac:dyDescent="0.2">
      <c r="B598" s="189">
        <v>41159</v>
      </c>
      <c r="C598" s="143">
        <v>279481</v>
      </c>
      <c r="D598" s="143" t="s">
        <v>643</v>
      </c>
      <c r="E598" s="143" t="s">
        <v>8855</v>
      </c>
      <c r="F598" s="248" t="s">
        <v>149</v>
      </c>
      <c r="G598" s="216">
        <v>4.2</v>
      </c>
      <c r="H598" s="216">
        <v>125.9999999916181</v>
      </c>
      <c r="I598" s="216">
        <v>529.19999996479601</v>
      </c>
      <c r="J598" s="216">
        <v>1.5349425671734491E-3</v>
      </c>
      <c r="K598" s="216">
        <v>1.2182083867266337E-5</v>
      </c>
      <c r="L598" s="159"/>
    </row>
    <row r="599" spans="2:12" ht="15.75" customHeight="1" x14ac:dyDescent="0.2">
      <c r="B599" s="189">
        <v>41159</v>
      </c>
      <c r="C599" s="143">
        <v>279490</v>
      </c>
      <c r="D599" s="143" t="s">
        <v>886</v>
      </c>
      <c r="E599" s="143" t="s">
        <v>8855</v>
      </c>
      <c r="F599" s="248" t="s">
        <v>150</v>
      </c>
      <c r="G599" s="216">
        <v>11</v>
      </c>
      <c r="H599" s="216">
        <v>67.999999991152436</v>
      </c>
      <c r="I599" s="216">
        <v>747.99999990267679</v>
      </c>
      <c r="J599" s="216">
        <v>2.1695711265546712E-3</v>
      </c>
      <c r="K599" s="216">
        <v>3.1905457747602308E-5</v>
      </c>
      <c r="L599" s="159"/>
    </row>
    <row r="600" spans="2:12" ht="15.75" customHeight="1" x14ac:dyDescent="0.2">
      <c r="B600" s="189">
        <v>41159</v>
      </c>
      <c r="C600" s="143">
        <v>279522</v>
      </c>
      <c r="D600" s="143" t="s">
        <v>887</v>
      </c>
      <c r="E600" s="143" t="s">
        <v>8854</v>
      </c>
      <c r="F600" s="248" t="s">
        <v>147</v>
      </c>
      <c r="G600" s="216">
        <v>5.625</v>
      </c>
      <c r="H600" s="216">
        <v>57.000000007683411</v>
      </c>
      <c r="I600" s="216">
        <v>320.62500004321919</v>
      </c>
      <c r="J600" s="216">
        <v>3.2227721866012402E-4</v>
      </c>
      <c r="K600" s="216">
        <v>5.6539862915207388E-6</v>
      </c>
      <c r="L600" s="159"/>
    </row>
    <row r="601" spans="2:12" ht="15.75" customHeight="1" x14ac:dyDescent="0.2">
      <c r="B601" s="189">
        <v>41159</v>
      </c>
      <c r="C601" s="143">
        <v>279523</v>
      </c>
      <c r="D601" s="143" t="s">
        <v>888</v>
      </c>
      <c r="E601" s="143" t="s">
        <v>8854</v>
      </c>
      <c r="F601" s="248" t="s">
        <v>151</v>
      </c>
      <c r="G601" s="216">
        <v>1</v>
      </c>
      <c r="H601" s="216">
        <v>269.49999999837019</v>
      </c>
      <c r="I601" s="216">
        <v>179.79999999934807</v>
      </c>
      <c r="J601" s="216">
        <v>1.8072653070430985E-4</v>
      </c>
      <c r="K601" s="216">
        <v>1.0051531184925758E-6</v>
      </c>
      <c r="L601" s="159"/>
    </row>
    <row r="602" spans="2:12" ht="15.75" customHeight="1" x14ac:dyDescent="0.2">
      <c r="B602" s="189">
        <v>41159</v>
      </c>
      <c r="C602" s="143">
        <v>279524</v>
      </c>
      <c r="D602" s="143" t="s">
        <v>889</v>
      </c>
      <c r="E602" s="143" t="s">
        <v>8854</v>
      </c>
      <c r="F602" s="248" t="s">
        <v>150</v>
      </c>
      <c r="G602" s="216">
        <v>813.32</v>
      </c>
      <c r="H602" s="216">
        <v>56.000000004423782</v>
      </c>
      <c r="I602" s="216">
        <v>45545.920003597945</v>
      </c>
      <c r="J602" s="216">
        <v>4.5780623526229865E-2</v>
      </c>
      <c r="K602" s="216">
        <v>8.1751113433238185E-4</v>
      </c>
      <c r="L602" s="159"/>
    </row>
    <row r="603" spans="2:12" ht="15.75" customHeight="1" x14ac:dyDescent="0.2">
      <c r="B603" s="189">
        <v>41159</v>
      </c>
      <c r="C603" s="143">
        <v>279527</v>
      </c>
      <c r="D603" s="143" t="s">
        <v>890</v>
      </c>
      <c r="E603" s="143" t="s">
        <v>8855</v>
      </c>
      <c r="F603" s="248" t="s">
        <v>149</v>
      </c>
      <c r="G603" s="216">
        <v>153</v>
      </c>
      <c r="H603" s="216">
        <v>171.8837209305791</v>
      </c>
      <c r="I603" s="216">
        <v>30628.500000087661</v>
      </c>
      <c r="J603" s="216">
        <v>8.8837846602294004E-2</v>
      </c>
      <c r="K603" s="216">
        <v>4.4377591230755934E-4</v>
      </c>
      <c r="L603" s="159"/>
    </row>
    <row r="604" spans="2:12" ht="15.75" customHeight="1" x14ac:dyDescent="0.2">
      <c r="B604" s="189">
        <v>41159</v>
      </c>
      <c r="C604" s="143">
        <v>279586</v>
      </c>
      <c r="D604" s="143" t="s">
        <v>869</v>
      </c>
      <c r="E604" s="143" t="s">
        <v>8855</v>
      </c>
      <c r="F604" s="248" t="s">
        <v>149</v>
      </c>
      <c r="G604" s="216">
        <v>15.67</v>
      </c>
      <c r="H604" s="216">
        <v>81.000000002095476</v>
      </c>
      <c r="I604" s="216">
        <v>1269.2700000328362</v>
      </c>
      <c r="J604" s="216">
        <v>3.6815127596678938E-3</v>
      </c>
      <c r="K604" s="216">
        <v>4.5450774809538923E-5</v>
      </c>
      <c r="L604" s="159"/>
    </row>
    <row r="605" spans="2:12" ht="15.75" customHeight="1" x14ac:dyDescent="0.2">
      <c r="B605" s="189">
        <v>41159</v>
      </c>
      <c r="C605" s="143">
        <v>279587</v>
      </c>
      <c r="D605" s="143" t="s">
        <v>643</v>
      </c>
      <c r="E605" s="143" t="s">
        <v>8855</v>
      </c>
      <c r="F605" s="248" t="s">
        <v>150</v>
      </c>
      <c r="G605" s="216">
        <v>23.5</v>
      </c>
      <c r="H605" s="216">
        <v>84.000000001396984</v>
      </c>
      <c r="I605" s="216">
        <v>1974.0000000328291</v>
      </c>
      <c r="J605" s="216">
        <v>5.7255794177103981E-3</v>
      </c>
      <c r="K605" s="216">
        <v>6.8161659733514021E-5</v>
      </c>
      <c r="L605" s="159"/>
    </row>
    <row r="606" spans="2:12" ht="15.75" customHeight="1" x14ac:dyDescent="0.2">
      <c r="B606" s="189">
        <v>41159</v>
      </c>
      <c r="C606" s="143">
        <v>280025</v>
      </c>
      <c r="D606" s="143" t="s">
        <v>886</v>
      </c>
      <c r="E606" s="143" t="s">
        <v>8855</v>
      </c>
      <c r="F606" s="248" t="s">
        <v>150</v>
      </c>
      <c r="G606" s="216">
        <v>1</v>
      </c>
      <c r="H606" s="216">
        <v>127.99999999813735</v>
      </c>
      <c r="I606" s="216">
        <v>127.99999999813735</v>
      </c>
      <c r="J606" s="216">
        <v>3.7126350833033332E-4</v>
      </c>
      <c r="K606" s="216">
        <v>2.9004961588729372E-6</v>
      </c>
      <c r="L606" s="159"/>
    </row>
    <row r="607" spans="2:12" ht="15.75" customHeight="1" x14ac:dyDescent="0.2">
      <c r="B607" s="189">
        <v>41160</v>
      </c>
      <c r="C607" s="143">
        <v>279528</v>
      </c>
      <c r="D607" s="143" t="s">
        <v>891</v>
      </c>
      <c r="E607" s="143" t="s">
        <v>8854</v>
      </c>
      <c r="F607" s="248" t="s">
        <v>147</v>
      </c>
      <c r="G607" s="216">
        <v>44.75</v>
      </c>
      <c r="H607" s="216">
        <v>34.999999998835847</v>
      </c>
      <c r="I607" s="216">
        <v>1566.2499999479041</v>
      </c>
      <c r="J607" s="216">
        <v>1.5744494334519296E-3</v>
      </c>
      <c r="K607" s="216">
        <v>4.4984269528694233E-5</v>
      </c>
      <c r="L607" s="159"/>
    </row>
    <row r="608" spans="2:12" ht="15.75" customHeight="1" x14ac:dyDescent="0.2">
      <c r="B608" s="189">
        <v>41160</v>
      </c>
      <c r="C608" s="143">
        <v>279536</v>
      </c>
      <c r="D608" s="143" t="s">
        <v>632</v>
      </c>
      <c r="E608" s="143" t="s">
        <v>8854</v>
      </c>
      <c r="F608" s="248" t="s">
        <v>149</v>
      </c>
      <c r="G608" s="216">
        <v>111.83</v>
      </c>
      <c r="H608" s="216">
        <v>181.00000000325963</v>
      </c>
      <c r="I608" s="216">
        <v>20241.230000364525</v>
      </c>
      <c r="J608" s="216">
        <v>2.0347194322428815E-2</v>
      </c>
      <c r="K608" s="216">
        <v>1.1241543824343857E-4</v>
      </c>
      <c r="L608" s="159"/>
    </row>
    <row r="609" spans="2:12" ht="15.75" customHeight="1" x14ac:dyDescent="0.2">
      <c r="B609" s="189">
        <v>41160</v>
      </c>
      <c r="C609" s="143">
        <v>279588</v>
      </c>
      <c r="D609" s="143" t="s">
        <v>892</v>
      </c>
      <c r="E609" s="143" t="s">
        <v>8854</v>
      </c>
      <c r="F609" s="248" t="s">
        <v>150</v>
      </c>
      <c r="G609" s="216">
        <v>22</v>
      </c>
      <c r="H609" s="216">
        <v>63.000000006286427</v>
      </c>
      <c r="I609" s="216">
        <v>1386.0000001383014</v>
      </c>
      <c r="J609" s="216">
        <v>1.393255811686963E-3</v>
      </c>
      <c r="K609" s="216">
        <v>2.2115171611872026E-5</v>
      </c>
      <c r="L609" s="159"/>
    </row>
    <row r="610" spans="2:12" ht="15.75" customHeight="1" x14ac:dyDescent="0.2">
      <c r="B610" s="189">
        <v>41160</v>
      </c>
      <c r="C610" s="143">
        <v>281145</v>
      </c>
      <c r="D610" s="143" t="s">
        <v>893</v>
      </c>
      <c r="E610" s="143" t="s">
        <v>8854</v>
      </c>
      <c r="F610" s="248" t="s">
        <v>155</v>
      </c>
      <c r="G610" s="216">
        <v>21.8</v>
      </c>
      <c r="H610" s="216">
        <v>95.000000005820766</v>
      </c>
      <c r="I610" s="216">
        <v>2071.0000001268927</v>
      </c>
      <c r="J610" s="216">
        <v>2.0818418368633278E-3</v>
      </c>
      <c r="K610" s="216">
        <v>2.1914124597218645E-5</v>
      </c>
      <c r="L610" s="159"/>
    </row>
    <row r="611" spans="2:12" ht="15.75" customHeight="1" x14ac:dyDescent="0.2">
      <c r="B611" s="189">
        <v>41161</v>
      </c>
      <c r="C611" s="143">
        <v>279570</v>
      </c>
      <c r="D611" s="143" t="s">
        <v>643</v>
      </c>
      <c r="E611" s="143" t="s">
        <v>8855</v>
      </c>
      <c r="F611" s="248" t="s">
        <v>147</v>
      </c>
      <c r="G611" s="216">
        <v>7</v>
      </c>
      <c r="H611" s="216">
        <v>10.000000001164153</v>
      </c>
      <c r="I611" s="216">
        <v>70.000000008149073</v>
      </c>
      <c r="J611" s="216">
        <v>2.0287967411770986E-4</v>
      </c>
      <c r="K611" s="216">
        <v>2.0287967409409156E-5</v>
      </c>
      <c r="L611" s="159"/>
    </row>
    <row r="612" spans="2:12" ht="15.75" customHeight="1" x14ac:dyDescent="0.2">
      <c r="B612" s="189">
        <v>41161</v>
      </c>
      <c r="C612" s="143">
        <v>279589</v>
      </c>
      <c r="D612" s="143" t="s">
        <v>894</v>
      </c>
      <c r="E612" s="143" t="s">
        <v>8855</v>
      </c>
      <c r="F612" s="248" t="s">
        <v>150</v>
      </c>
      <c r="G612" s="216">
        <v>190</v>
      </c>
      <c r="H612" s="216">
        <v>60.999999999767169</v>
      </c>
      <c r="I612" s="216">
        <v>11589.999999955762</v>
      </c>
      <c r="J612" s="216">
        <v>3.3591077467736374E-2</v>
      </c>
      <c r="K612" s="216">
        <v>5.5067340111253425E-4</v>
      </c>
      <c r="L612" s="159"/>
    </row>
    <row r="613" spans="2:12" ht="15.75" customHeight="1" x14ac:dyDescent="0.2">
      <c r="B613" s="189">
        <v>41161</v>
      </c>
      <c r="C613" s="143">
        <v>279600</v>
      </c>
      <c r="D613" s="143" t="s">
        <v>732</v>
      </c>
      <c r="E613" s="143" t="s">
        <v>8855</v>
      </c>
      <c r="F613" s="248" t="s">
        <v>150</v>
      </c>
      <c r="G613" s="216">
        <v>28</v>
      </c>
      <c r="H613" s="216">
        <v>69.000000004889444</v>
      </c>
      <c r="I613" s="216">
        <v>1932.0000001369044</v>
      </c>
      <c r="J613" s="216">
        <v>5.5994790053937142E-3</v>
      </c>
      <c r="K613" s="216">
        <v>8.1151869637636624E-5</v>
      </c>
      <c r="L613" s="159"/>
    </row>
    <row r="614" spans="2:12" ht="15.75" customHeight="1" x14ac:dyDescent="0.2">
      <c r="B614" s="189">
        <v>41161</v>
      </c>
      <c r="C614" s="143">
        <v>280026</v>
      </c>
      <c r="D614" s="143" t="s">
        <v>895</v>
      </c>
      <c r="E614" s="143" t="s">
        <v>8854</v>
      </c>
      <c r="F614" s="248" t="s">
        <v>150</v>
      </c>
      <c r="G614" s="216">
        <v>70.95</v>
      </c>
      <c r="H614" s="216">
        <v>100.00000000116415</v>
      </c>
      <c r="I614" s="216">
        <v>7095.0000000825967</v>
      </c>
      <c r="J614" s="216">
        <v>7.1327234049723461E-3</v>
      </c>
      <c r="K614" s="216">
        <v>7.1327234048893103E-5</v>
      </c>
      <c r="L614" s="159"/>
    </row>
    <row r="615" spans="2:12" ht="15.75" customHeight="1" x14ac:dyDescent="0.2">
      <c r="B615" s="189">
        <v>41161</v>
      </c>
      <c r="C615" s="143">
        <v>281146</v>
      </c>
      <c r="D615" s="143" t="s">
        <v>741</v>
      </c>
      <c r="E615" s="143" t="s">
        <v>8854</v>
      </c>
      <c r="F615" s="248" t="s">
        <v>155</v>
      </c>
      <c r="G615" s="216">
        <v>66</v>
      </c>
      <c r="H615" s="216">
        <v>96.999999991385266</v>
      </c>
      <c r="I615" s="216">
        <v>6401.9999994314276</v>
      </c>
      <c r="J615" s="216">
        <v>6.4360387926773637E-3</v>
      </c>
      <c r="K615" s="216">
        <v>6.635091539431917E-5</v>
      </c>
      <c r="L615" s="159"/>
    </row>
    <row r="616" spans="2:12" ht="15.75" customHeight="1" x14ac:dyDescent="0.2">
      <c r="B616" s="189">
        <v>41162</v>
      </c>
      <c r="C616" s="143">
        <v>279582</v>
      </c>
      <c r="D616" s="143" t="s">
        <v>896</v>
      </c>
      <c r="E616" s="143" t="s">
        <v>8854</v>
      </c>
      <c r="F616" s="248" t="s">
        <v>150</v>
      </c>
      <c r="G616" s="216">
        <v>1860.01</v>
      </c>
      <c r="H616" s="216">
        <v>15.999999999767169</v>
      </c>
      <c r="I616" s="216">
        <v>29760.159999566931</v>
      </c>
      <c r="J616" s="216">
        <v>2.9920859249633457E-2</v>
      </c>
      <c r="K616" s="216">
        <v>1.8700537031293039E-3</v>
      </c>
      <c r="L616" s="159"/>
    </row>
    <row r="617" spans="2:12" ht="15.75" customHeight="1" x14ac:dyDescent="0.2">
      <c r="B617" s="189">
        <v>41162</v>
      </c>
      <c r="C617" s="143">
        <v>279583</v>
      </c>
      <c r="D617" s="143" t="s">
        <v>897</v>
      </c>
      <c r="E617" s="143" t="s">
        <v>8854</v>
      </c>
      <c r="F617" s="248" t="s">
        <v>150</v>
      </c>
      <c r="G617" s="216">
        <v>753.16000000000008</v>
      </c>
      <c r="H617" s="216">
        <v>91.999999998137355</v>
      </c>
      <c r="I617" s="216">
        <v>105360.05999818747</v>
      </c>
      <c r="J617" s="216">
        <v>0.10592898444714605</v>
      </c>
      <c r="K617" s="216">
        <v>7.5722692192454165E-4</v>
      </c>
      <c r="L617" s="159"/>
    </row>
    <row r="618" spans="2:12" ht="15.75" customHeight="1" x14ac:dyDescent="0.2">
      <c r="B618" s="189">
        <v>41162</v>
      </c>
      <c r="C618" s="143">
        <v>279585</v>
      </c>
      <c r="D618" s="143" t="s">
        <v>898</v>
      </c>
      <c r="E618" s="143" t="s">
        <v>8854</v>
      </c>
      <c r="F618" s="248" t="s">
        <v>155</v>
      </c>
      <c r="G618" s="216">
        <v>295.17000000000007</v>
      </c>
      <c r="H618" s="216">
        <v>15.999999999767169</v>
      </c>
      <c r="I618" s="216">
        <v>4722.7199999312752</v>
      </c>
      <c r="J618" s="216">
        <v>4.7482217970410412E-3</v>
      </c>
      <c r="K618" s="216">
        <v>2.9676386231938367E-4</v>
      </c>
      <c r="L618" s="159"/>
    </row>
    <row r="619" spans="2:12" ht="15.75" customHeight="1" x14ac:dyDescent="0.2">
      <c r="B619" s="189">
        <v>41162</v>
      </c>
      <c r="C619" s="143">
        <v>279640</v>
      </c>
      <c r="D619" s="143" t="s">
        <v>498</v>
      </c>
      <c r="E619" s="143" t="s">
        <v>8854</v>
      </c>
      <c r="F619" s="248" t="s">
        <v>155</v>
      </c>
      <c r="G619" s="216">
        <v>1.3</v>
      </c>
      <c r="H619" s="216">
        <v>145.00000000116415</v>
      </c>
      <c r="I619" s="216">
        <v>188.5000000015134</v>
      </c>
      <c r="J619" s="216">
        <v>1.8951786444304275E-4</v>
      </c>
      <c r="K619" s="216">
        <v>1.3070197547691117E-6</v>
      </c>
      <c r="L619" s="159"/>
    </row>
    <row r="620" spans="2:12" ht="15.75" customHeight="1" x14ac:dyDescent="0.2">
      <c r="B620" s="189">
        <v>41162</v>
      </c>
      <c r="C620" s="143">
        <v>279642</v>
      </c>
      <c r="D620" s="143" t="s">
        <v>718</v>
      </c>
      <c r="E620" s="143" t="s">
        <v>8855</v>
      </c>
      <c r="F620" s="248" t="s">
        <v>155</v>
      </c>
      <c r="G620" s="216">
        <v>20</v>
      </c>
      <c r="H620" s="216">
        <v>313.00000000395812</v>
      </c>
      <c r="I620" s="216">
        <v>6260.0000000791624</v>
      </c>
      <c r="J620" s="216">
        <v>1.8136399748730214E-2</v>
      </c>
      <c r="K620" s="216">
        <v>5.7943769164539505E-5</v>
      </c>
      <c r="L620" s="159"/>
    </row>
    <row r="621" spans="2:12" ht="15.75" customHeight="1" x14ac:dyDescent="0.2">
      <c r="B621" s="189">
        <v>41162</v>
      </c>
      <c r="C621" s="143">
        <v>279643</v>
      </c>
      <c r="D621" s="143" t="s">
        <v>899</v>
      </c>
      <c r="E621" s="143" t="s">
        <v>8854</v>
      </c>
      <c r="F621" s="248" t="s">
        <v>155</v>
      </c>
      <c r="G621" s="216">
        <v>1801.5</v>
      </c>
      <c r="H621" s="216">
        <v>93.359999994607648</v>
      </c>
      <c r="I621" s="216">
        <v>154252.4999901111</v>
      </c>
      <c r="J621" s="216">
        <v>0.15508543439199798</v>
      </c>
      <c r="K621" s="216">
        <v>1.8112277601665804E-3</v>
      </c>
      <c r="L621" s="159"/>
    </row>
    <row r="622" spans="2:12" ht="15.75" customHeight="1" x14ac:dyDescent="0.2">
      <c r="B622" s="189">
        <v>41162</v>
      </c>
      <c r="C622" s="143">
        <v>279644</v>
      </c>
      <c r="D622" s="143" t="s">
        <v>743</v>
      </c>
      <c r="E622" s="143" t="s">
        <v>8855</v>
      </c>
      <c r="F622" s="248" t="s">
        <v>147</v>
      </c>
      <c r="G622" s="216">
        <v>4.5</v>
      </c>
      <c r="H622" s="216">
        <v>203.99999999441206</v>
      </c>
      <c r="I622" s="216">
        <v>917.99999997485429</v>
      </c>
      <c r="J622" s="216">
        <v>2.6596190045795115E-3</v>
      </c>
      <c r="K622" s="216">
        <v>1.303734806202139E-5</v>
      </c>
      <c r="L622" s="159"/>
    </row>
    <row r="623" spans="2:12" ht="15.75" customHeight="1" x14ac:dyDescent="0.2">
      <c r="B623" s="189">
        <v>41162</v>
      </c>
      <c r="C623" s="143">
        <v>279645</v>
      </c>
      <c r="D623" s="143" t="s">
        <v>834</v>
      </c>
      <c r="E623" s="143" t="s">
        <v>8855</v>
      </c>
      <c r="F623" s="248" t="s">
        <v>151</v>
      </c>
      <c r="G623" s="216">
        <v>27.5</v>
      </c>
      <c r="H623" s="216">
        <v>24.999999997671694</v>
      </c>
      <c r="I623" s="216">
        <v>687.49999993597157</v>
      </c>
      <c r="J623" s="216">
        <v>1.9918170648455433E-3</v>
      </c>
      <c r="K623" s="216">
        <v>7.9672682601241826E-5</v>
      </c>
      <c r="L623" s="159"/>
    </row>
    <row r="624" spans="2:12" ht="15.75" customHeight="1" x14ac:dyDescent="0.2">
      <c r="B624" s="189">
        <v>41162</v>
      </c>
      <c r="C624" s="143">
        <v>279649</v>
      </c>
      <c r="D624" s="143" t="s">
        <v>900</v>
      </c>
      <c r="E624" s="143" t="s">
        <v>8854</v>
      </c>
      <c r="F624" s="248" t="s">
        <v>147</v>
      </c>
      <c r="G624" s="216">
        <v>365.5</v>
      </c>
      <c r="H624" s="216">
        <v>45.99999999278225</v>
      </c>
      <c r="I624" s="216">
        <v>16812.999997361912</v>
      </c>
      <c r="J624" s="216">
        <v>1.6903787025757722E-2</v>
      </c>
      <c r="K624" s="216">
        <v>3.6747363105239252E-4</v>
      </c>
      <c r="L624" s="159"/>
    </row>
    <row r="625" spans="2:12" ht="15.75" customHeight="1" x14ac:dyDescent="0.2">
      <c r="B625" s="189">
        <v>41162</v>
      </c>
      <c r="C625" s="143">
        <v>279682</v>
      </c>
      <c r="D625" s="143" t="s">
        <v>621</v>
      </c>
      <c r="E625" s="143" t="s">
        <v>8855</v>
      </c>
      <c r="F625" s="248" t="s">
        <v>151</v>
      </c>
      <c r="G625" s="216">
        <v>7</v>
      </c>
      <c r="H625" s="216">
        <v>139.99999999534339</v>
      </c>
      <c r="I625" s="216">
        <v>979.99999996740371</v>
      </c>
      <c r="J625" s="216">
        <v>2.8392446889679984E-3</v>
      </c>
      <c r="K625" s="216">
        <v>2.0280319207588827E-5</v>
      </c>
      <c r="L625" s="159"/>
    </row>
    <row r="626" spans="2:12" ht="15.75" customHeight="1" x14ac:dyDescent="0.2">
      <c r="B626" s="189">
        <v>41162</v>
      </c>
      <c r="C626" s="143">
        <v>279683</v>
      </c>
      <c r="D626" s="143" t="s">
        <v>901</v>
      </c>
      <c r="E626" s="143" t="s">
        <v>8855</v>
      </c>
      <c r="F626" s="248" t="s">
        <v>155</v>
      </c>
      <c r="G626" s="216">
        <v>6</v>
      </c>
      <c r="H626" s="216">
        <v>60.999999999767169</v>
      </c>
      <c r="I626" s="216">
        <v>365.99999999860302</v>
      </c>
      <c r="J626" s="216">
        <v>1.0603709757070257E-3</v>
      </c>
      <c r="K626" s="216">
        <v>1.7383130749361851E-5</v>
      </c>
      <c r="L626" s="159"/>
    </row>
    <row r="627" spans="2:12" ht="15.75" customHeight="1" x14ac:dyDescent="0.2">
      <c r="B627" s="189">
        <v>41162</v>
      </c>
      <c r="C627" s="143">
        <v>280027</v>
      </c>
      <c r="D627" s="143" t="s">
        <v>902</v>
      </c>
      <c r="E627" s="143" t="s">
        <v>8855</v>
      </c>
      <c r="F627" s="248" t="s">
        <v>147</v>
      </c>
      <c r="G627" s="216">
        <v>4.62</v>
      </c>
      <c r="H627" s="216">
        <v>18.999999999068677</v>
      </c>
      <c r="I627" s="216">
        <v>87.779999995697295</v>
      </c>
      <c r="J627" s="216">
        <v>2.5431520285069817E-4</v>
      </c>
      <c r="K627" s="216">
        <v>1.3385010677008627E-5</v>
      </c>
      <c r="L627" s="159"/>
    </row>
    <row r="628" spans="2:12" ht="15.75" customHeight="1" x14ac:dyDescent="0.2">
      <c r="B628" s="189">
        <v>41162</v>
      </c>
      <c r="C628" s="143">
        <v>280028</v>
      </c>
      <c r="D628" s="143" t="s">
        <v>562</v>
      </c>
      <c r="E628" s="143" t="s">
        <v>8855</v>
      </c>
      <c r="F628" s="248" t="s">
        <v>155</v>
      </c>
      <c r="G628" s="216">
        <v>73.5</v>
      </c>
      <c r="H628" s="216">
        <v>90.99999999278225</v>
      </c>
      <c r="I628" s="216">
        <v>6688.4999994694954</v>
      </c>
      <c r="J628" s="216">
        <v>1.9377845001314151E-2</v>
      </c>
      <c r="K628" s="216">
        <v>2.1294335167968269E-4</v>
      </c>
      <c r="L628" s="159"/>
    </row>
    <row r="629" spans="2:12" ht="15.75" customHeight="1" x14ac:dyDescent="0.2">
      <c r="B629" s="189">
        <v>41162</v>
      </c>
      <c r="C629" s="143">
        <v>281147</v>
      </c>
      <c r="D629" s="143" t="s">
        <v>725</v>
      </c>
      <c r="E629" s="143" t="s">
        <v>8854</v>
      </c>
      <c r="F629" s="248" t="s">
        <v>150</v>
      </c>
      <c r="G629" s="216">
        <v>60.06</v>
      </c>
      <c r="H629" s="216">
        <v>51.000000009080395</v>
      </c>
      <c r="I629" s="216">
        <v>3063.0600005453684</v>
      </c>
      <c r="J629" s="216">
        <v>3.079599946735294E-3</v>
      </c>
      <c r="K629" s="216">
        <v>6.0384312670332954E-5</v>
      </c>
      <c r="L629" s="159"/>
    </row>
    <row r="630" spans="2:12" ht="15.75" customHeight="1" x14ac:dyDescent="0.2">
      <c r="B630" s="189">
        <v>41163</v>
      </c>
      <c r="C630" s="143">
        <v>279664</v>
      </c>
      <c r="D630" s="143" t="s">
        <v>603</v>
      </c>
      <c r="E630" s="143" t="s">
        <v>8855</v>
      </c>
      <c r="F630" s="248" t="s">
        <v>151</v>
      </c>
      <c r="G630" s="216">
        <v>17</v>
      </c>
      <c r="H630" s="216">
        <v>50.999999998603016</v>
      </c>
      <c r="I630" s="216">
        <v>866.99999997625127</v>
      </c>
      <c r="J630" s="216">
        <v>2.5109417835287584E-3</v>
      </c>
      <c r="K630" s="216">
        <v>4.9234152619559565E-5</v>
      </c>
      <c r="L630" s="159"/>
    </row>
    <row r="631" spans="2:12" ht="15.75" customHeight="1" x14ac:dyDescent="0.2">
      <c r="B631" s="189">
        <v>41163</v>
      </c>
      <c r="C631" s="143">
        <v>279666</v>
      </c>
      <c r="D631" s="143" t="s">
        <v>903</v>
      </c>
      <c r="E631" s="143" t="s">
        <v>8855</v>
      </c>
      <c r="F631" s="248" t="s">
        <v>147</v>
      </c>
      <c r="G631" s="216">
        <v>52.600000000000009</v>
      </c>
      <c r="H631" s="216">
        <v>101.68965517113723</v>
      </c>
      <c r="I631" s="216">
        <v>5332.5999999332716</v>
      </c>
      <c r="J631" s="216">
        <v>1.5443884838575176E-2</v>
      </c>
      <c r="K631" s="216">
        <v>1.5233626045816666E-4</v>
      </c>
      <c r="L631" s="159"/>
    </row>
    <row r="632" spans="2:12" ht="15.75" customHeight="1" x14ac:dyDescent="0.2">
      <c r="B632" s="189">
        <v>41163</v>
      </c>
      <c r="C632" s="143">
        <v>279681</v>
      </c>
      <c r="D632" s="143" t="s">
        <v>736</v>
      </c>
      <c r="E632" s="143" t="s">
        <v>8854</v>
      </c>
      <c r="F632" s="248" t="s">
        <v>150</v>
      </c>
      <c r="G632" s="216">
        <v>8.5</v>
      </c>
      <c r="H632" s="216">
        <v>74.000000000232831</v>
      </c>
      <c r="I632" s="216">
        <v>629.00000000197906</v>
      </c>
      <c r="J632" s="216">
        <v>6.3244811344094021E-4</v>
      </c>
      <c r="K632" s="216">
        <v>8.5465961275533832E-6</v>
      </c>
      <c r="L632" s="159"/>
    </row>
    <row r="633" spans="2:12" ht="15.75" customHeight="1" x14ac:dyDescent="0.2">
      <c r="B633" s="189">
        <v>41163</v>
      </c>
      <c r="C633" s="143">
        <v>279702</v>
      </c>
      <c r="D633" s="143" t="s">
        <v>904</v>
      </c>
      <c r="E633" s="143" t="s">
        <v>8855</v>
      </c>
      <c r="F633" s="248" t="s">
        <v>155</v>
      </c>
      <c r="G633" s="216">
        <v>2477.5</v>
      </c>
      <c r="H633" s="216">
        <v>70.268656718718418</v>
      </c>
      <c r="I633" s="216">
        <v>161882.50000576722</v>
      </c>
      <c r="J633" s="216">
        <v>0.46883221833645849</v>
      </c>
      <c r="K633" s="216">
        <v>7.1751537126446361E-3</v>
      </c>
      <c r="L633" s="159"/>
    </row>
    <row r="634" spans="2:12" ht="15.75" customHeight="1" x14ac:dyDescent="0.2">
      <c r="B634" s="189">
        <v>41163</v>
      </c>
      <c r="C634" s="143">
        <v>279707</v>
      </c>
      <c r="D634" s="143" t="s">
        <v>678</v>
      </c>
      <c r="E634" s="143" t="s">
        <v>8854</v>
      </c>
      <c r="F634" s="248" t="s">
        <v>155</v>
      </c>
      <c r="G634" s="216">
        <v>0.1</v>
      </c>
      <c r="H634" s="216">
        <v>135</v>
      </c>
      <c r="I634" s="216">
        <v>13.5</v>
      </c>
      <c r="J634" s="216">
        <v>1.3574005614349489E-5</v>
      </c>
      <c r="K634" s="216">
        <v>1.0054818973592215E-7</v>
      </c>
      <c r="L634" s="159"/>
    </row>
    <row r="635" spans="2:12" ht="15.75" customHeight="1" x14ac:dyDescent="0.2">
      <c r="B635" s="189">
        <v>41163</v>
      </c>
      <c r="C635" s="143">
        <v>279708</v>
      </c>
      <c r="D635" s="143" t="s">
        <v>517</v>
      </c>
      <c r="E635" s="143" t="s">
        <v>8855</v>
      </c>
      <c r="F635" s="248" t="s">
        <v>155</v>
      </c>
      <c r="G635" s="216">
        <v>0.11</v>
      </c>
      <c r="H635" s="216">
        <v>47.999999999301508</v>
      </c>
      <c r="I635" s="216">
        <v>5.2799999999231657</v>
      </c>
      <c r="J635" s="216">
        <v>1.5291548578087741E-5</v>
      </c>
      <c r="K635" s="216">
        <v>3.1857392871479716E-7</v>
      </c>
      <c r="L635" s="159"/>
    </row>
    <row r="636" spans="2:12" ht="15.75" customHeight="1" x14ac:dyDescent="0.2">
      <c r="B636" s="189">
        <v>41163</v>
      </c>
      <c r="C636" s="143">
        <v>279752</v>
      </c>
      <c r="D636" s="143" t="s">
        <v>613</v>
      </c>
      <c r="E636" s="143" t="s">
        <v>8855</v>
      </c>
      <c r="F636" s="248" t="s">
        <v>151</v>
      </c>
      <c r="G636" s="216">
        <v>433.66</v>
      </c>
      <c r="H636" s="216">
        <v>16.999999992549419</v>
      </c>
      <c r="I636" s="216">
        <v>7372.2199967689812</v>
      </c>
      <c r="J636" s="216">
        <v>2.1350882615640759E-2</v>
      </c>
      <c r="K636" s="216">
        <v>1.2559342720587178E-3</v>
      </c>
      <c r="L636" s="159"/>
    </row>
    <row r="637" spans="2:12" ht="15.75" customHeight="1" x14ac:dyDescent="0.2">
      <c r="B637" s="189">
        <v>41163</v>
      </c>
      <c r="C637" s="143">
        <v>279753</v>
      </c>
      <c r="D637" s="143" t="s">
        <v>662</v>
      </c>
      <c r="E637" s="143" t="s">
        <v>8854</v>
      </c>
      <c r="F637" s="248" t="s">
        <v>147</v>
      </c>
      <c r="G637" s="216">
        <v>14.4</v>
      </c>
      <c r="H637" s="216">
        <v>115.00000000814907</v>
      </c>
      <c r="I637" s="216">
        <v>1656.0000001173466</v>
      </c>
      <c r="J637" s="216">
        <v>1.6650780221448606E-3</v>
      </c>
      <c r="K637" s="216">
        <v>1.447893932197279E-5</v>
      </c>
      <c r="L637" s="159"/>
    </row>
    <row r="638" spans="2:12" ht="15.75" customHeight="1" x14ac:dyDescent="0.2">
      <c r="B638" s="189">
        <v>41163</v>
      </c>
      <c r="C638" s="143">
        <v>279756</v>
      </c>
      <c r="D638" s="143" t="s">
        <v>905</v>
      </c>
      <c r="E638" s="143" t="s">
        <v>8855</v>
      </c>
      <c r="F638" s="248" t="s">
        <v>147</v>
      </c>
      <c r="G638" s="216">
        <v>12.5</v>
      </c>
      <c r="H638" s="216">
        <v>305.9999999916181</v>
      </c>
      <c r="I638" s="216">
        <v>3824.9999998952262</v>
      </c>
      <c r="J638" s="216">
        <v>1.1077684339097463E-2</v>
      </c>
      <c r="K638" s="216">
        <v>3.6201582808499677E-5</v>
      </c>
      <c r="L638" s="159"/>
    </row>
    <row r="639" spans="2:12" ht="15.75" customHeight="1" x14ac:dyDescent="0.2">
      <c r="B639" s="189">
        <v>41163</v>
      </c>
      <c r="C639" s="143">
        <v>279798</v>
      </c>
      <c r="D639" s="143" t="s">
        <v>676</v>
      </c>
      <c r="E639" s="143" t="s">
        <v>8855</v>
      </c>
      <c r="F639" s="248" t="s">
        <v>155</v>
      </c>
      <c r="G639" s="216">
        <v>55.33</v>
      </c>
      <c r="H639" s="216">
        <v>59.99999999650754</v>
      </c>
      <c r="I639" s="216">
        <v>3319.7999998067621</v>
      </c>
      <c r="J639" s="216">
        <v>9.6145611680529368E-3</v>
      </c>
      <c r="K639" s="216">
        <v>1.6024268614354297E-4</v>
      </c>
      <c r="L639" s="159"/>
    </row>
    <row r="640" spans="2:12" ht="15.75" customHeight="1" x14ac:dyDescent="0.2">
      <c r="B640" s="189">
        <v>41164</v>
      </c>
      <c r="C640" s="143">
        <v>279760</v>
      </c>
      <c r="D640" s="143" t="s">
        <v>778</v>
      </c>
      <c r="E640" s="143" t="s">
        <v>8854</v>
      </c>
      <c r="F640" s="248" t="s">
        <v>147</v>
      </c>
      <c r="G640" s="216">
        <v>372.5</v>
      </c>
      <c r="H640" s="216">
        <v>96.23529412071494</v>
      </c>
      <c r="I640" s="216">
        <v>34291.770001999881</v>
      </c>
      <c r="J640" s="216">
        <v>3.4482545027188248E-2</v>
      </c>
      <c r="K640" s="216">
        <v>3.7457232513453002E-4</v>
      </c>
      <c r="L640" s="159"/>
    </row>
    <row r="641" spans="2:12" ht="15.75" customHeight="1" x14ac:dyDescent="0.2">
      <c r="B641" s="189">
        <v>41164</v>
      </c>
      <c r="C641" s="143">
        <v>279762</v>
      </c>
      <c r="D641" s="143" t="s">
        <v>750</v>
      </c>
      <c r="E641" s="143" t="s">
        <v>8855</v>
      </c>
      <c r="F641" s="248" t="s">
        <v>151</v>
      </c>
      <c r="G641" s="216">
        <v>45.6</v>
      </c>
      <c r="H641" s="216">
        <v>52.000000001862645</v>
      </c>
      <c r="I641" s="216">
        <v>2371.2000000849366</v>
      </c>
      <c r="J641" s="216">
        <v>6.8647321781279205E-3</v>
      </c>
      <c r="K641" s="216">
        <v>1.320140803438851E-4</v>
      </c>
      <c r="L641" s="159"/>
    </row>
    <row r="642" spans="2:12" ht="15.75" customHeight="1" x14ac:dyDescent="0.2">
      <c r="B642" s="189">
        <v>41164</v>
      </c>
      <c r="C642" s="143">
        <v>279768</v>
      </c>
      <c r="D642" s="143" t="s">
        <v>906</v>
      </c>
      <c r="E642" s="143" t="s">
        <v>8854</v>
      </c>
      <c r="F642" s="248" t="s">
        <v>147</v>
      </c>
      <c r="G642" s="216">
        <v>912.99000000000012</v>
      </c>
      <c r="H642" s="216">
        <v>2.6153846118205157</v>
      </c>
      <c r="I642" s="216">
        <v>2795.9799970073509</v>
      </c>
      <c r="J642" s="216">
        <v>2.8115348416340399E-3</v>
      </c>
      <c r="K642" s="216">
        <v>9.1806922718006608E-4</v>
      </c>
      <c r="L642" s="159"/>
    </row>
    <row r="643" spans="2:12" ht="15.75" customHeight="1" x14ac:dyDescent="0.2">
      <c r="B643" s="189">
        <v>41164</v>
      </c>
      <c r="C643" s="143">
        <v>279797</v>
      </c>
      <c r="D643" s="143" t="s">
        <v>907</v>
      </c>
      <c r="E643" s="143" t="s">
        <v>8854</v>
      </c>
      <c r="F643" s="248" t="s">
        <v>150</v>
      </c>
      <c r="G643" s="216">
        <v>91.08</v>
      </c>
      <c r="H643" s="216">
        <v>39.000000001396984</v>
      </c>
      <c r="I643" s="216">
        <v>3552.1200001272373</v>
      </c>
      <c r="J643" s="216">
        <v>3.5718814700792657E-3</v>
      </c>
      <c r="K643" s="216">
        <v>9.1586704357726157E-5</v>
      </c>
      <c r="L643" s="159"/>
    </row>
    <row r="644" spans="2:12" ht="15.75" customHeight="1" x14ac:dyDescent="0.2">
      <c r="B644" s="189">
        <v>41164</v>
      </c>
      <c r="C644" s="143">
        <v>279799</v>
      </c>
      <c r="D644" s="143" t="s">
        <v>675</v>
      </c>
      <c r="E644" s="143" t="s">
        <v>8855</v>
      </c>
      <c r="F644" s="248" t="s">
        <v>155</v>
      </c>
      <c r="G644" s="216">
        <v>6</v>
      </c>
      <c r="H644" s="216">
        <v>211.99999999953434</v>
      </c>
      <c r="I644" s="216">
        <v>1271.999999997206</v>
      </c>
      <c r="J644" s="216">
        <v>3.6824980306371271E-3</v>
      </c>
      <c r="K644" s="216">
        <v>1.7370273729458565E-5</v>
      </c>
      <c r="L644" s="159"/>
    </row>
    <row r="645" spans="2:12" ht="15.75" customHeight="1" x14ac:dyDescent="0.2">
      <c r="B645" s="189">
        <v>41164</v>
      </c>
      <c r="C645" s="143">
        <v>279800</v>
      </c>
      <c r="D645" s="143" t="s">
        <v>846</v>
      </c>
      <c r="E645" s="143" t="s">
        <v>8855</v>
      </c>
      <c r="F645" s="248" t="s">
        <v>155</v>
      </c>
      <c r="G645" s="216">
        <v>7</v>
      </c>
      <c r="H645" s="216">
        <v>121.00000000675209</v>
      </c>
      <c r="I645" s="216">
        <v>847.00000004726462</v>
      </c>
      <c r="J645" s="216">
        <v>2.4521036416120675E-3</v>
      </c>
      <c r="K645" s="216">
        <v>2.0265319351034993E-5</v>
      </c>
      <c r="L645" s="159"/>
    </row>
    <row r="646" spans="2:12" ht="15.75" customHeight="1" x14ac:dyDescent="0.2">
      <c r="B646" s="189">
        <v>41164</v>
      </c>
      <c r="C646" s="143">
        <v>280030</v>
      </c>
      <c r="D646" s="143" t="s">
        <v>778</v>
      </c>
      <c r="E646" s="143" t="s">
        <v>8854</v>
      </c>
      <c r="F646" s="248" t="s">
        <v>147</v>
      </c>
      <c r="G646" s="216">
        <v>68.64</v>
      </c>
      <c r="H646" s="216">
        <v>422.99999999580905</v>
      </c>
      <c r="I646" s="216">
        <v>29034.719999712332</v>
      </c>
      <c r="J646" s="216">
        <v>2.9196248536704134E-2</v>
      </c>
      <c r="K646" s="216">
        <v>6.9021864153648706E-5</v>
      </c>
      <c r="L646" s="159"/>
    </row>
    <row r="647" spans="2:12" ht="15.75" customHeight="1" x14ac:dyDescent="0.2">
      <c r="B647" s="189">
        <v>41164</v>
      </c>
      <c r="C647" s="143">
        <v>281134</v>
      </c>
      <c r="D647" s="143" t="s">
        <v>908</v>
      </c>
      <c r="E647" s="143" t="s">
        <v>8855</v>
      </c>
      <c r="F647" s="248" t="s">
        <v>155</v>
      </c>
      <c r="G647" s="216">
        <v>2.2000000000000002</v>
      </c>
      <c r="H647" s="216">
        <v>94.316666669910774</v>
      </c>
      <c r="I647" s="216">
        <v>207.49666667380373</v>
      </c>
      <c r="J647" s="216">
        <v>6.0071231634569887E-4</v>
      </c>
      <c r="K647" s="216">
        <v>6.3691003674681414E-6</v>
      </c>
      <c r="L647" s="159"/>
    </row>
    <row r="648" spans="2:12" ht="15.75" customHeight="1" x14ac:dyDescent="0.2">
      <c r="B648" s="189">
        <v>41165</v>
      </c>
      <c r="C648" s="143">
        <v>279820</v>
      </c>
      <c r="D648" s="143" t="s">
        <v>657</v>
      </c>
      <c r="E648" s="143" t="s">
        <v>8855</v>
      </c>
      <c r="F648" s="248" t="s">
        <v>155</v>
      </c>
      <c r="G648" s="216">
        <v>3.45</v>
      </c>
      <c r="H648" s="216">
        <v>48.999999992083758</v>
      </c>
      <c r="I648" s="216">
        <v>169.04999997268897</v>
      </c>
      <c r="J648" s="216">
        <v>4.8922348172202317E-4</v>
      </c>
      <c r="K648" s="216">
        <v>9.9841526898175544E-6</v>
      </c>
      <c r="L648" s="159"/>
    </row>
    <row r="649" spans="2:12" ht="15.75" customHeight="1" x14ac:dyDescent="0.2">
      <c r="B649" s="189">
        <v>41165</v>
      </c>
      <c r="C649" s="143">
        <v>279840</v>
      </c>
      <c r="D649" s="143" t="s">
        <v>594</v>
      </c>
      <c r="E649" s="143" t="s">
        <v>8855</v>
      </c>
      <c r="F649" s="248" t="s">
        <v>155</v>
      </c>
      <c r="G649" s="216">
        <v>88.99</v>
      </c>
      <c r="H649" s="216">
        <v>169.99999999883585</v>
      </c>
      <c r="I649" s="216">
        <v>15128.299999896404</v>
      </c>
      <c r="J649" s="216">
        <v>4.3780654242415243E-2</v>
      </c>
      <c r="K649" s="216">
        <v>2.5753326025126493E-4</v>
      </c>
      <c r="L649" s="159"/>
    </row>
    <row r="650" spans="2:12" ht="15.75" customHeight="1" x14ac:dyDescent="0.2">
      <c r="B650" s="189">
        <v>41165</v>
      </c>
      <c r="C650" s="143">
        <v>279851</v>
      </c>
      <c r="D650" s="143" t="s">
        <v>909</v>
      </c>
      <c r="E650" s="143" t="s">
        <v>8854</v>
      </c>
      <c r="F650" s="248" t="s">
        <v>155</v>
      </c>
      <c r="G650" s="216">
        <v>83.5</v>
      </c>
      <c r="H650" s="216">
        <v>66.000000005587935</v>
      </c>
      <c r="I650" s="216">
        <v>5511.0000004665926</v>
      </c>
      <c r="J650" s="216">
        <v>5.5421019440504869E-3</v>
      </c>
      <c r="K650" s="216">
        <v>8.3971241569413046E-5</v>
      </c>
      <c r="L650" s="159"/>
    </row>
    <row r="651" spans="2:12" ht="15.75" customHeight="1" x14ac:dyDescent="0.2">
      <c r="B651" s="189">
        <v>41165</v>
      </c>
      <c r="C651" s="143">
        <v>280031</v>
      </c>
      <c r="D651" s="143" t="s">
        <v>910</v>
      </c>
      <c r="E651" s="143" t="s">
        <v>8854</v>
      </c>
      <c r="F651" s="248" t="s">
        <v>155</v>
      </c>
      <c r="G651" s="216">
        <v>106</v>
      </c>
      <c r="H651" s="216">
        <v>32.999999992316589</v>
      </c>
      <c r="I651" s="216">
        <v>3497.9999991855584</v>
      </c>
      <c r="J651" s="216">
        <v>3.5177413525918225E-3</v>
      </c>
      <c r="K651" s="216">
        <v>1.0659822283063213E-4</v>
      </c>
      <c r="L651" s="159"/>
    </row>
    <row r="652" spans="2:12" ht="15.75" customHeight="1" x14ac:dyDescent="0.2">
      <c r="B652" s="189">
        <v>41165</v>
      </c>
      <c r="C652" s="143">
        <v>280033</v>
      </c>
      <c r="D652" s="143" t="s">
        <v>562</v>
      </c>
      <c r="E652" s="143" t="s">
        <v>8855</v>
      </c>
      <c r="F652" s="248" t="s">
        <v>150</v>
      </c>
      <c r="G652" s="216">
        <v>38.445</v>
      </c>
      <c r="H652" s="216">
        <v>69.000000004889444</v>
      </c>
      <c r="I652" s="216">
        <v>2652.7050001879747</v>
      </c>
      <c r="J652" s="216">
        <v>7.6768150037447086E-3</v>
      </c>
      <c r="K652" s="216">
        <v>1.1125818845218432E-4</v>
      </c>
      <c r="L652" s="159"/>
    </row>
    <row r="653" spans="2:12" ht="15.75" customHeight="1" x14ac:dyDescent="0.2">
      <c r="B653" s="189">
        <v>41165</v>
      </c>
      <c r="C653" s="143">
        <v>280074</v>
      </c>
      <c r="D653" s="143" t="s">
        <v>911</v>
      </c>
      <c r="E653" s="143" t="s">
        <v>8854</v>
      </c>
      <c r="F653" s="248" t="s">
        <v>155</v>
      </c>
      <c r="G653" s="216">
        <v>27.436200000000003</v>
      </c>
      <c r="H653" s="216">
        <v>95.000000005820766</v>
      </c>
      <c r="I653" s="216">
        <v>2606.4390001596998</v>
      </c>
      <c r="J653" s="216">
        <v>2.6211487295610728E-3</v>
      </c>
      <c r="K653" s="216">
        <v>2.7591039256847072E-5</v>
      </c>
      <c r="L653" s="159"/>
    </row>
    <row r="654" spans="2:12" ht="15.75" customHeight="1" x14ac:dyDescent="0.2">
      <c r="B654" s="189">
        <v>41165</v>
      </c>
      <c r="C654" s="143">
        <v>280076</v>
      </c>
      <c r="D654" s="143" t="s">
        <v>830</v>
      </c>
      <c r="E654" s="143" t="s">
        <v>8855</v>
      </c>
      <c r="F654" s="248" t="s">
        <v>150</v>
      </c>
      <c r="G654" s="216">
        <v>22</v>
      </c>
      <c r="H654" s="216">
        <v>98.000000005122274</v>
      </c>
      <c r="I654" s="216">
        <v>2156.00000011269</v>
      </c>
      <c r="J654" s="216">
        <v>6.2393719421367424E-3</v>
      </c>
      <c r="K654" s="216">
        <v>6.3667060630720631E-5</v>
      </c>
      <c r="L654" s="159"/>
    </row>
    <row r="655" spans="2:12" ht="15.75" customHeight="1" x14ac:dyDescent="0.2">
      <c r="B655" s="189">
        <v>41166</v>
      </c>
      <c r="C655" s="143">
        <v>279872</v>
      </c>
      <c r="D655" s="143" t="s">
        <v>912</v>
      </c>
      <c r="E655" s="143" t="s">
        <v>8855</v>
      </c>
      <c r="F655" s="248" t="s">
        <v>150</v>
      </c>
      <c r="G655" s="216">
        <v>43.83</v>
      </c>
      <c r="H655" s="216">
        <v>78.999999995576218</v>
      </c>
      <c r="I655" s="216">
        <v>3462.5699998061054</v>
      </c>
      <c r="J655" s="216">
        <v>1.0016774321953607E-2</v>
      </c>
      <c r="K655" s="216">
        <v>1.2679461167739898E-4</v>
      </c>
      <c r="L655" s="159"/>
    </row>
    <row r="656" spans="2:12" ht="15.75" customHeight="1" x14ac:dyDescent="0.2">
      <c r="B656" s="189">
        <v>41166</v>
      </c>
      <c r="C656" s="143">
        <v>279900</v>
      </c>
      <c r="D656" s="143" t="s">
        <v>913</v>
      </c>
      <c r="E656" s="143" t="s">
        <v>8854</v>
      </c>
      <c r="F656" s="248" t="s">
        <v>147</v>
      </c>
      <c r="G656" s="216">
        <v>27.75</v>
      </c>
      <c r="H656" s="216">
        <v>106.99999999254942</v>
      </c>
      <c r="I656" s="216">
        <v>2969.2499997932464</v>
      </c>
      <c r="J656" s="216">
        <v>2.9862497941338137E-3</v>
      </c>
      <c r="K656" s="216">
        <v>2.7908876582633189E-5</v>
      </c>
      <c r="L656" s="159"/>
    </row>
    <row r="657" spans="2:12" ht="15.75" customHeight="1" x14ac:dyDescent="0.2">
      <c r="B657" s="189">
        <v>41166</v>
      </c>
      <c r="C657" s="143">
        <v>279923</v>
      </c>
      <c r="D657" s="143" t="s">
        <v>914</v>
      </c>
      <c r="E657" s="143" t="s">
        <v>8854</v>
      </c>
      <c r="F657" s="248" t="s">
        <v>147</v>
      </c>
      <c r="G657" s="216">
        <v>1343.33</v>
      </c>
      <c r="H657" s="216">
        <v>153.47368421118804</v>
      </c>
      <c r="I657" s="216">
        <v>210781.07999980528</v>
      </c>
      <c r="J657" s="216">
        <v>0.21198786117725038</v>
      </c>
      <c r="K657" s="216">
        <v>1.3510209434143654E-3</v>
      </c>
      <c r="L657" s="159"/>
    </row>
    <row r="658" spans="2:12" ht="15.75" customHeight="1" x14ac:dyDescent="0.2">
      <c r="B658" s="189">
        <v>41166</v>
      </c>
      <c r="C658" s="143">
        <v>279941</v>
      </c>
      <c r="D658" s="143" t="s">
        <v>915</v>
      </c>
      <c r="E658" s="143" t="s">
        <v>8854</v>
      </c>
      <c r="F658" s="248" t="s">
        <v>155</v>
      </c>
      <c r="G658" s="216">
        <v>1</v>
      </c>
      <c r="H658" s="216">
        <v>15.999999999767169</v>
      </c>
      <c r="I658" s="216">
        <v>15.999999999767169</v>
      </c>
      <c r="J658" s="216">
        <v>1.6091604515878665E-5</v>
      </c>
      <c r="K658" s="216">
        <v>1.0057252822570518E-6</v>
      </c>
      <c r="L658" s="159"/>
    </row>
    <row r="659" spans="2:12" ht="15.75" customHeight="1" x14ac:dyDescent="0.2">
      <c r="B659" s="189">
        <v>41166</v>
      </c>
      <c r="C659" s="143">
        <v>279941</v>
      </c>
      <c r="D659" s="143" t="s">
        <v>916</v>
      </c>
      <c r="E659" s="143" t="s">
        <v>8855</v>
      </c>
      <c r="F659" s="248" t="s">
        <v>155</v>
      </c>
      <c r="G659" s="216">
        <v>1394.5</v>
      </c>
      <c r="H659" s="216">
        <v>15.999999999767169</v>
      </c>
      <c r="I659" s="216">
        <v>22311.999999675318</v>
      </c>
      <c r="J659" s="216">
        <v>6.4545776310859185E-2</v>
      </c>
      <c r="K659" s="216">
        <v>4.034111019487403E-3</v>
      </c>
      <c r="L659" s="159"/>
    </row>
    <row r="660" spans="2:12" ht="15.75" customHeight="1" x14ac:dyDescent="0.2">
      <c r="B660" s="189">
        <v>41166</v>
      </c>
      <c r="C660" s="143">
        <v>279942</v>
      </c>
      <c r="D660" s="143" t="s">
        <v>584</v>
      </c>
      <c r="E660" s="143" t="s">
        <v>8854</v>
      </c>
      <c r="F660" s="248" t="s">
        <v>151</v>
      </c>
      <c r="G660" s="216">
        <v>1522.72</v>
      </c>
      <c r="H660" s="216">
        <v>17.159999998100101</v>
      </c>
      <c r="I660" s="216">
        <v>27780.479997146547</v>
      </c>
      <c r="J660" s="216">
        <v>2.7939531086366595E-2</v>
      </c>
      <c r="K660" s="216">
        <v>1.5314380017984581E-3</v>
      </c>
      <c r="L660" s="159"/>
    </row>
    <row r="661" spans="2:12" ht="15.75" customHeight="1" x14ac:dyDescent="0.2">
      <c r="B661" s="189">
        <v>41166</v>
      </c>
      <c r="C661" s="143">
        <v>279947</v>
      </c>
      <c r="D661" s="143" t="s">
        <v>917</v>
      </c>
      <c r="E661" s="143" t="s">
        <v>8854</v>
      </c>
      <c r="F661" s="248" t="s">
        <v>155</v>
      </c>
      <c r="G661" s="216">
        <v>1.33</v>
      </c>
      <c r="H661" s="216">
        <v>98.999999997904524</v>
      </c>
      <c r="I661" s="216">
        <v>131.66999999721301</v>
      </c>
      <c r="J661" s="216">
        <v>1.3242384791198306E-4</v>
      </c>
      <c r="K661" s="216">
        <v>1.3376146254018789E-6</v>
      </c>
      <c r="L661" s="159"/>
    </row>
    <row r="662" spans="2:12" ht="15.75" customHeight="1" x14ac:dyDescent="0.2">
      <c r="B662" s="189">
        <v>41166</v>
      </c>
      <c r="C662" s="143">
        <v>280000</v>
      </c>
      <c r="D662" s="143" t="s">
        <v>512</v>
      </c>
      <c r="E662" s="143" t="s">
        <v>8855</v>
      </c>
      <c r="F662" s="248" t="s">
        <v>150</v>
      </c>
      <c r="G662" s="216">
        <v>25</v>
      </c>
      <c r="H662" s="216">
        <v>96.999999991385266</v>
      </c>
      <c r="I662" s="216">
        <v>2424.9999997846317</v>
      </c>
      <c r="J662" s="216">
        <v>7.015216365283709E-3</v>
      </c>
      <c r="K662" s="216">
        <v>7.2321818205224142E-5</v>
      </c>
      <c r="L662" s="159"/>
    </row>
    <row r="663" spans="2:12" ht="15.75" customHeight="1" x14ac:dyDescent="0.2">
      <c r="B663" s="189">
        <v>41167</v>
      </c>
      <c r="C663" s="143">
        <v>279960</v>
      </c>
      <c r="D663" s="143" t="s">
        <v>918</v>
      </c>
      <c r="E663" s="143" t="s">
        <v>8854</v>
      </c>
      <c r="F663" s="248" t="s">
        <v>147</v>
      </c>
      <c r="G663" s="216">
        <v>12.32</v>
      </c>
      <c r="H663" s="216">
        <v>240.00000000698492</v>
      </c>
      <c r="I663" s="216">
        <v>2956.8000000860543</v>
      </c>
      <c r="J663" s="216">
        <v>2.9740304021042938E-3</v>
      </c>
      <c r="K663" s="216">
        <v>1.2391793341740575E-5</v>
      </c>
      <c r="L663" s="159"/>
    </row>
    <row r="664" spans="2:12" ht="15.75" customHeight="1" x14ac:dyDescent="0.2">
      <c r="B664" s="189">
        <v>41167</v>
      </c>
      <c r="C664" s="143">
        <v>279968</v>
      </c>
      <c r="D664" s="143" t="s">
        <v>853</v>
      </c>
      <c r="E664" s="143" t="s">
        <v>8855</v>
      </c>
      <c r="F664" s="248" t="s">
        <v>151</v>
      </c>
      <c r="G664" s="216">
        <v>1290.99</v>
      </c>
      <c r="H664" s="216">
        <v>143.27272727683356</v>
      </c>
      <c r="I664" s="216">
        <v>185587.41000559277</v>
      </c>
      <c r="J664" s="216">
        <v>0.53664819935402019</v>
      </c>
      <c r="K664" s="216">
        <v>3.7330520365749398E-3</v>
      </c>
      <c r="L664" s="159"/>
    </row>
    <row r="665" spans="2:12" ht="15.75" customHeight="1" x14ac:dyDescent="0.2">
      <c r="B665" s="189">
        <v>41167</v>
      </c>
      <c r="C665" s="143">
        <v>279969</v>
      </c>
      <c r="D665" s="143" t="s">
        <v>919</v>
      </c>
      <c r="E665" s="143" t="s">
        <v>8855</v>
      </c>
      <c r="F665" s="248" t="s">
        <v>151</v>
      </c>
      <c r="G665" s="216">
        <v>407.98999999999995</v>
      </c>
      <c r="H665" s="216">
        <v>290.37500000355067</v>
      </c>
      <c r="I665" s="216">
        <v>81209.32000069425</v>
      </c>
      <c r="J665" s="216">
        <v>0.23482646450976202</v>
      </c>
      <c r="K665" s="216">
        <v>1.1797518961434322E-3</v>
      </c>
      <c r="L665" s="159"/>
    </row>
    <row r="666" spans="2:12" ht="15.75" customHeight="1" x14ac:dyDescent="0.2">
      <c r="B666" s="189">
        <v>41167</v>
      </c>
      <c r="C666" s="143">
        <v>280021</v>
      </c>
      <c r="D666" s="143" t="s">
        <v>920</v>
      </c>
      <c r="E666" s="143" t="s">
        <v>8855</v>
      </c>
      <c r="F666" s="248" t="s">
        <v>155</v>
      </c>
      <c r="G666" s="216">
        <v>41</v>
      </c>
      <c r="H666" s="216">
        <v>148.00000000046566</v>
      </c>
      <c r="I666" s="216">
        <v>6068.0000000190921</v>
      </c>
      <c r="J666" s="216">
        <v>1.754634796397184E-2</v>
      </c>
      <c r="K666" s="216">
        <v>1.1855640516159889E-4</v>
      </c>
      <c r="L666" s="159"/>
    </row>
    <row r="667" spans="2:12" ht="15.75" customHeight="1" x14ac:dyDescent="0.2">
      <c r="B667" s="189">
        <v>41167</v>
      </c>
      <c r="C667" s="143">
        <v>280034</v>
      </c>
      <c r="D667" s="143" t="s">
        <v>921</v>
      </c>
      <c r="E667" s="143" t="s">
        <v>8854</v>
      </c>
      <c r="F667" s="248" t="s">
        <v>150</v>
      </c>
      <c r="G667" s="216">
        <v>58.74</v>
      </c>
      <c r="H667" s="216">
        <v>126.99999999487773</v>
      </c>
      <c r="I667" s="216">
        <v>7459.9799996991178</v>
      </c>
      <c r="J667" s="216">
        <v>7.5034521501452425E-3</v>
      </c>
      <c r="K667" s="216">
        <v>5.9082300397227385E-5</v>
      </c>
      <c r="L667" s="159"/>
    </row>
    <row r="668" spans="2:12" ht="15.75" customHeight="1" x14ac:dyDescent="0.2">
      <c r="B668" s="189">
        <v>41167</v>
      </c>
      <c r="C668" s="143">
        <v>281148</v>
      </c>
      <c r="D668" s="143" t="s">
        <v>741</v>
      </c>
      <c r="E668" s="143" t="s">
        <v>8854</v>
      </c>
      <c r="F668" s="248" t="s">
        <v>150</v>
      </c>
      <c r="G668" s="216">
        <v>38.28</v>
      </c>
      <c r="H668" s="216">
        <v>60.999999999767169</v>
      </c>
      <c r="I668" s="216">
        <v>2335.0799999910873</v>
      </c>
      <c r="J668" s="216">
        <v>2.3486874022987936E-3</v>
      </c>
      <c r="K668" s="216">
        <v>3.8503072168979642E-5</v>
      </c>
      <c r="L668" s="159"/>
    </row>
    <row r="669" spans="2:12" ht="15.75" customHeight="1" x14ac:dyDescent="0.2">
      <c r="B669" s="189">
        <v>41168</v>
      </c>
      <c r="C669" s="143">
        <v>279967</v>
      </c>
      <c r="D669" s="143" t="s">
        <v>503</v>
      </c>
      <c r="E669" s="143" t="s">
        <v>8855</v>
      </c>
      <c r="F669" s="248" t="s">
        <v>155</v>
      </c>
      <c r="G669" s="216">
        <v>236.5</v>
      </c>
      <c r="H669" s="216">
        <v>2.9999999993015081</v>
      </c>
      <c r="I669" s="216">
        <v>709.49999983480666</v>
      </c>
      <c r="J669" s="216">
        <v>2.0507196286899889E-3</v>
      </c>
      <c r="K669" s="216">
        <v>6.8357320972248638E-4</v>
      </c>
      <c r="L669" s="159"/>
    </row>
    <row r="670" spans="2:12" ht="15.75" customHeight="1" x14ac:dyDescent="0.2">
      <c r="B670" s="189">
        <v>41168</v>
      </c>
      <c r="C670" s="143">
        <v>279971</v>
      </c>
      <c r="D670" s="143" t="s">
        <v>922</v>
      </c>
      <c r="E670" s="143" t="s">
        <v>8855</v>
      </c>
      <c r="F670" s="248" t="s">
        <v>147</v>
      </c>
      <c r="G670" s="216">
        <v>847.20000000000016</v>
      </c>
      <c r="H670" s="216">
        <v>30.488372096645666</v>
      </c>
      <c r="I670" s="216">
        <v>27106.500003408644</v>
      </c>
      <c r="J670" s="216">
        <v>7.834789518677647E-2</v>
      </c>
      <c r="K670" s="216">
        <v>2.4487239884857953E-3</v>
      </c>
      <c r="L670" s="159"/>
    </row>
    <row r="671" spans="2:12" ht="15.75" customHeight="1" x14ac:dyDescent="0.2">
      <c r="B671" s="189">
        <v>41168</v>
      </c>
      <c r="C671" s="143">
        <v>279989</v>
      </c>
      <c r="D671" s="143" t="s">
        <v>923</v>
      </c>
      <c r="E671" s="143" t="s">
        <v>8854</v>
      </c>
      <c r="F671" s="248" t="s">
        <v>150</v>
      </c>
      <c r="G671" s="216">
        <v>2030.3400000000001</v>
      </c>
      <c r="H671" s="216">
        <v>88.777777772241578</v>
      </c>
      <c r="I671" s="216">
        <v>163924.70998815258</v>
      </c>
      <c r="J671" s="216">
        <v>0.16489677150929674</v>
      </c>
      <c r="K671" s="216">
        <v>2.0423797674577705E-3</v>
      </c>
      <c r="L671" s="159"/>
    </row>
    <row r="672" spans="2:12" ht="15.75" customHeight="1" x14ac:dyDescent="0.2">
      <c r="B672" s="189">
        <v>41168</v>
      </c>
      <c r="C672" s="143">
        <v>280001</v>
      </c>
      <c r="D672" s="143" t="s">
        <v>894</v>
      </c>
      <c r="E672" s="143" t="s">
        <v>8855</v>
      </c>
      <c r="F672" s="248" t="s">
        <v>150</v>
      </c>
      <c r="G672" s="216">
        <v>190</v>
      </c>
      <c r="H672" s="216">
        <v>72.000000004190952</v>
      </c>
      <c r="I672" s="216">
        <v>13680.000000796281</v>
      </c>
      <c r="J672" s="216">
        <v>3.9540302365953191E-2</v>
      </c>
      <c r="K672" s="216">
        <v>5.4917086616182833E-4</v>
      </c>
      <c r="L672" s="159"/>
    </row>
    <row r="673" spans="2:12" ht="15.75" customHeight="1" x14ac:dyDescent="0.2">
      <c r="B673" s="189">
        <v>41168</v>
      </c>
      <c r="C673" s="143">
        <v>280020</v>
      </c>
      <c r="D673" s="143" t="s">
        <v>924</v>
      </c>
      <c r="E673" s="143" t="s">
        <v>8854</v>
      </c>
      <c r="F673" s="248" t="s">
        <v>155</v>
      </c>
      <c r="G673" s="216">
        <v>23.45</v>
      </c>
      <c r="H673" s="216">
        <v>256.99999999953434</v>
      </c>
      <c r="I673" s="216">
        <v>6026.6499999890802</v>
      </c>
      <c r="J673" s="216">
        <v>6.062387592978058E-3</v>
      </c>
      <c r="K673" s="216">
        <v>2.3589056782058531E-5</v>
      </c>
      <c r="L673" s="159"/>
    </row>
    <row r="674" spans="2:12" ht="15.75" customHeight="1" x14ac:dyDescent="0.2">
      <c r="B674" s="189">
        <v>41168</v>
      </c>
      <c r="C674" s="143">
        <v>280035</v>
      </c>
      <c r="D674" s="143" t="s">
        <v>925</v>
      </c>
      <c r="E674" s="143" t="s">
        <v>8855</v>
      </c>
      <c r="F674" s="248" t="s">
        <v>147</v>
      </c>
      <c r="G674" s="216">
        <v>9.57</v>
      </c>
      <c r="H674" s="216">
        <v>104.99999999650754</v>
      </c>
      <c r="I674" s="216">
        <v>1004.8499999665772</v>
      </c>
      <c r="J674" s="216">
        <v>2.9043912886545179E-3</v>
      </c>
      <c r="K674" s="216">
        <v>2.7660869416677357E-5</v>
      </c>
      <c r="L674" s="159"/>
    </row>
    <row r="675" spans="2:12" ht="15.75" customHeight="1" x14ac:dyDescent="0.2">
      <c r="B675" s="189">
        <v>41169</v>
      </c>
      <c r="C675" s="143">
        <v>280046</v>
      </c>
      <c r="D675" s="143" t="s">
        <v>643</v>
      </c>
      <c r="E675" s="143" t="s">
        <v>8855</v>
      </c>
      <c r="F675" s="248" t="s">
        <v>150</v>
      </c>
      <c r="G675" s="216">
        <v>304</v>
      </c>
      <c r="H675" s="216">
        <v>97.000000001862645</v>
      </c>
      <c r="I675" s="216">
        <v>29488.000000566244</v>
      </c>
      <c r="J675" s="216">
        <v>8.5199986803265876E-2</v>
      </c>
      <c r="K675" s="216">
        <v>8.7835037939824553E-4</v>
      </c>
      <c r="L675" s="159"/>
    </row>
    <row r="676" spans="2:12" ht="15.75" customHeight="1" x14ac:dyDescent="0.2">
      <c r="B676" s="189">
        <v>41169</v>
      </c>
      <c r="C676" s="143">
        <v>280047</v>
      </c>
      <c r="D676" s="143" t="s">
        <v>926</v>
      </c>
      <c r="E676" s="143" t="s">
        <v>8854</v>
      </c>
      <c r="F676" s="248" t="s">
        <v>147</v>
      </c>
      <c r="G676" s="216">
        <v>27.150000000000002</v>
      </c>
      <c r="H676" s="216">
        <v>131.9999999954598</v>
      </c>
      <c r="I676" s="216">
        <v>3796.4749999062337</v>
      </c>
      <c r="J676" s="216">
        <v>3.8193025895537375E-3</v>
      </c>
      <c r="K676" s="216">
        <v>2.7313248555290117E-5</v>
      </c>
      <c r="L676" s="159"/>
    </row>
    <row r="677" spans="2:12" ht="15.75" customHeight="1" x14ac:dyDescent="0.2">
      <c r="B677" s="189">
        <v>41169</v>
      </c>
      <c r="C677" s="143">
        <v>280065</v>
      </c>
      <c r="D677" s="143" t="s">
        <v>530</v>
      </c>
      <c r="E677" s="143" t="s">
        <v>8855</v>
      </c>
      <c r="F677" s="248" t="s">
        <v>147</v>
      </c>
      <c r="G677" s="216">
        <v>328</v>
      </c>
      <c r="H677" s="216">
        <v>41.463414642039865</v>
      </c>
      <c r="I677" s="216">
        <v>13600.000002589077</v>
      </c>
      <c r="J677" s="216">
        <v>3.929462224371795E-2</v>
      </c>
      <c r="K677" s="216">
        <v>9.4769383040337019E-4</v>
      </c>
      <c r="L677" s="159"/>
    </row>
    <row r="678" spans="2:12" ht="15.75" customHeight="1" x14ac:dyDescent="0.2">
      <c r="B678" s="189">
        <v>41169</v>
      </c>
      <c r="C678" s="143">
        <v>280068</v>
      </c>
      <c r="D678" s="143" t="s">
        <v>555</v>
      </c>
      <c r="E678" s="143" t="s">
        <v>8855</v>
      </c>
      <c r="F678" s="248" t="s">
        <v>155</v>
      </c>
      <c r="G678" s="216">
        <v>226.99</v>
      </c>
      <c r="H678" s="216">
        <v>15.999999999767169</v>
      </c>
      <c r="I678" s="216">
        <v>3631.8399999471494</v>
      </c>
      <c r="J678" s="216">
        <v>1.0493513295616128E-2</v>
      </c>
      <c r="K678" s="216">
        <v>6.5584458098555181E-4</v>
      </c>
      <c r="L678" s="159"/>
    </row>
    <row r="679" spans="2:12" ht="15.75" customHeight="1" x14ac:dyDescent="0.2">
      <c r="B679" s="189">
        <v>41169</v>
      </c>
      <c r="C679" s="143">
        <v>280075</v>
      </c>
      <c r="D679" s="143" t="s">
        <v>642</v>
      </c>
      <c r="E679" s="143" t="s">
        <v>8854</v>
      </c>
      <c r="F679" s="248" t="s">
        <v>147</v>
      </c>
      <c r="G679" s="216">
        <v>69</v>
      </c>
      <c r="H679" s="216">
        <v>300.00000000349246</v>
      </c>
      <c r="I679" s="216">
        <v>20700.00000024098</v>
      </c>
      <c r="J679" s="216">
        <v>2.0824465749579642E-2</v>
      </c>
      <c r="K679" s="216">
        <v>6.9414885831124053E-5</v>
      </c>
      <c r="L679" s="159"/>
    </row>
    <row r="680" spans="2:12" ht="15.75" customHeight="1" x14ac:dyDescent="0.2">
      <c r="B680" s="189">
        <v>41170</v>
      </c>
      <c r="C680" s="143">
        <v>280073</v>
      </c>
      <c r="D680" s="143" t="s">
        <v>887</v>
      </c>
      <c r="E680" s="143" t="s">
        <v>8854</v>
      </c>
      <c r="F680" s="248" t="s">
        <v>155</v>
      </c>
      <c r="G680" s="216">
        <v>677.76</v>
      </c>
      <c r="H680" s="216">
        <v>11.000000004423782</v>
      </c>
      <c r="I680" s="216">
        <v>7455.3600029982626</v>
      </c>
      <c r="J680" s="216">
        <v>7.5008225635642516E-3</v>
      </c>
      <c r="K680" s="216">
        <v>6.8189296004979142E-4</v>
      </c>
      <c r="L680" s="159"/>
    </row>
    <row r="681" spans="2:12" ht="15.75" customHeight="1" x14ac:dyDescent="0.2">
      <c r="B681" s="189">
        <v>41170</v>
      </c>
      <c r="C681" s="143">
        <v>280160</v>
      </c>
      <c r="D681" s="143" t="s">
        <v>927</v>
      </c>
      <c r="E681" s="143" t="s">
        <v>8854</v>
      </c>
      <c r="F681" s="248" t="s">
        <v>147</v>
      </c>
      <c r="G681" s="216">
        <v>163.83000000000001</v>
      </c>
      <c r="H681" s="216">
        <v>47.999999999301508</v>
      </c>
      <c r="I681" s="216">
        <v>7863.8399998855666</v>
      </c>
      <c r="J681" s="216">
        <v>7.911793459159466E-3</v>
      </c>
      <c r="K681" s="216">
        <v>1.6482903040155415E-4</v>
      </c>
      <c r="L681" s="159"/>
    </row>
    <row r="682" spans="2:12" ht="15.75" customHeight="1" x14ac:dyDescent="0.2">
      <c r="B682" s="189">
        <v>41170</v>
      </c>
      <c r="C682" s="143">
        <v>280163</v>
      </c>
      <c r="D682" s="143" t="s">
        <v>928</v>
      </c>
      <c r="E682" s="143" t="s">
        <v>8854</v>
      </c>
      <c r="F682" s="248" t="s">
        <v>151</v>
      </c>
      <c r="G682" s="216">
        <v>29.8</v>
      </c>
      <c r="H682" s="216">
        <v>172.99999999813735</v>
      </c>
      <c r="I682" s="216">
        <v>5155.3999999444932</v>
      </c>
      <c r="J682" s="216">
        <v>5.1868374737412135E-3</v>
      </c>
      <c r="K682" s="216">
        <v>2.9981719501717103E-5</v>
      </c>
      <c r="L682" s="159"/>
    </row>
    <row r="683" spans="2:12" ht="15.75" customHeight="1" x14ac:dyDescent="0.2">
      <c r="B683" s="189">
        <v>41170</v>
      </c>
      <c r="C683" s="143">
        <v>280164</v>
      </c>
      <c r="D683" s="143" t="s">
        <v>929</v>
      </c>
      <c r="E683" s="143" t="s">
        <v>8854</v>
      </c>
      <c r="F683" s="248" t="s">
        <v>155</v>
      </c>
      <c r="G683" s="216">
        <v>1.99</v>
      </c>
      <c r="H683" s="216">
        <v>53.000000005122274</v>
      </c>
      <c r="I683" s="216">
        <v>105.47000001019333</v>
      </c>
      <c r="J683" s="216">
        <v>1.0611315289099719E-4</v>
      </c>
      <c r="K683" s="216">
        <v>2.0021349600139943E-6</v>
      </c>
      <c r="L683" s="159"/>
    </row>
    <row r="684" spans="2:12" ht="15.75" customHeight="1" x14ac:dyDescent="0.2">
      <c r="B684" s="189">
        <v>41170</v>
      </c>
      <c r="C684" s="143">
        <v>280202</v>
      </c>
      <c r="D684" s="143" t="s">
        <v>930</v>
      </c>
      <c r="E684" s="143" t="s">
        <v>8854</v>
      </c>
      <c r="F684" s="248" t="s">
        <v>147</v>
      </c>
      <c r="G684" s="216">
        <v>127</v>
      </c>
      <c r="H684" s="216">
        <v>23.000000001629815</v>
      </c>
      <c r="I684" s="216">
        <v>2921.0000002069864</v>
      </c>
      <c r="J684" s="216">
        <v>2.9388121701584384E-3</v>
      </c>
      <c r="K684" s="216">
        <v>1.2777444217174739E-4</v>
      </c>
      <c r="L684" s="159"/>
    </row>
    <row r="685" spans="2:12" ht="15.75" customHeight="1" x14ac:dyDescent="0.2">
      <c r="B685" s="189">
        <v>41170</v>
      </c>
      <c r="C685" s="143">
        <v>280204</v>
      </c>
      <c r="D685" s="143" t="s">
        <v>930</v>
      </c>
      <c r="E685" s="143" t="s">
        <v>8854</v>
      </c>
      <c r="F685" s="248" t="s">
        <v>147</v>
      </c>
      <c r="G685" s="216">
        <v>127</v>
      </c>
      <c r="H685" s="216">
        <v>350.9999999916181</v>
      </c>
      <c r="I685" s="216">
        <v>44576.999998935498</v>
      </c>
      <c r="J685" s="216">
        <v>4.4848829201212338E-2</v>
      </c>
      <c r="K685" s="216">
        <v>1.2777444217174739E-4</v>
      </c>
      <c r="L685" s="159"/>
    </row>
    <row r="686" spans="2:12" ht="15.75" customHeight="1" x14ac:dyDescent="0.2">
      <c r="B686" s="189">
        <v>41170</v>
      </c>
      <c r="C686" s="143">
        <v>280261</v>
      </c>
      <c r="D686" s="143" t="s">
        <v>931</v>
      </c>
      <c r="E686" s="143" t="s">
        <v>8854</v>
      </c>
      <c r="F686" s="248" t="s">
        <v>151</v>
      </c>
      <c r="G686" s="216">
        <v>31</v>
      </c>
      <c r="H686" s="216">
        <v>92.999999999301508</v>
      </c>
      <c r="I686" s="216">
        <v>2882.9999999783468</v>
      </c>
      <c r="J686" s="216">
        <v>2.900580447073866E-3</v>
      </c>
      <c r="K686" s="216">
        <v>3.118903706554464E-5</v>
      </c>
      <c r="L686" s="159"/>
    </row>
    <row r="687" spans="2:12" ht="15.75" customHeight="1" x14ac:dyDescent="0.2">
      <c r="B687" s="189">
        <v>41170</v>
      </c>
      <c r="C687" s="143">
        <v>281160</v>
      </c>
      <c r="D687" s="143" t="s">
        <v>893</v>
      </c>
      <c r="E687" s="143" t="s">
        <v>8854</v>
      </c>
      <c r="F687" s="248" t="s">
        <v>147</v>
      </c>
      <c r="G687" s="216">
        <v>25.635000000000002</v>
      </c>
      <c r="H687" s="216">
        <v>77.999999992316589</v>
      </c>
      <c r="I687" s="216">
        <v>1999.5299998030359</v>
      </c>
      <c r="J687" s="216">
        <v>2.0117230734685598E-3</v>
      </c>
      <c r="K687" s="216">
        <v>2.5791321457265704E-5</v>
      </c>
      <c r="L687" s="159"/>
    </row>
    <row r="688" spans="2:12" ht="15.75" customHeight="1" x14ac:dyDescent="0.2">
      <c r="B688" s="189">
        <v>41171</v>
      </c>
      <c r="C688" s="143">
        <v>280203</v>
      </c>
      <c r="D688" s="143" t="s">
        <v>932</v>
      </c>
      <c r="E688" s="143" t="s">
        <v>8855</v>
      </c>
      <c r="F688" s="248" t="s">
        <v>147</v>
      </c>
      <c r="G688" s="216">
        <v>44.99</v>
      </c>
      <c r="H688" s="216">
        <v>53.999999997904524</v>
      </c>
      <c r="I688" s="216">
        <v>2429.4599999057245</v>
      </c>
      <c r="J688" s="216">
        <v>7.0126046244168815E-3</v>
      </c>
      <c r="K688" s="216">
        <v>1.2986304860535198E-4</v>
      </c>
      <c r="L688" s="159"/>
    </row>
    <row r="689" spans="2:12" ht="15.75" customHeight="1" x14ac:dyDescent="0.2">
      <c r="B689" s="189">
        <v>41171</v>
      </c>
      <c r="C689" s="143">
        <v>280205</v>
      </c>
      <c r="D689" s="143" t="s">
        <v>932</v>
      </c>
      <c r="E689" s="143" t="s">
        <v>8855</v>
      </c>
      <c r="F689" s="248" t="s">
        <v>147</v>
      </c>
      <c r="G689" s="216">
        <v>34.989999999999995</v>
      </c>
      <c r="H689" s="216">
        <v>65.000000002328306</v>
      </c>
      <c r="I689" s="216">
        <v>2274.3500000814674</v>
      </c>
      <c r="J689" s="216">
        <v>6.5648816316106213E-3</v>
      </c>
      <c r="K689" s="216">
        <v>1.0099817894423792E-4</v>
      </c>
      <c r="L689" s="159"/>
    </row>
    <row r="690" spans="2:12" ht="15.75" customHeight="1" x14ac:dyDescent="0.2">
      <c r="B690" s="189">
        <v>41171</v>
      </c>
      <c r="C690" s="143">
        <v>280220</v>
      </c>
      <c r="D690" s="143" t="s">
        <v>723</v>
      </c>
      <c r="E690" s="143" t="s">
        <v>8855</v>
      </c>
      <c r="F690" s="248" t="s">
        <v>147</v>
      </c>
      <c r="G690" s="216">
        <v>60.5</v>
      </c>
      <c r="H690" s="216">
        <v>99.000000008381903</v>
      </c>
      <c r="I690" s="216">
        <v>5989.5000005071051</v>
      </c>
      <c r="J690" s="216">
        <v>1.7288613684987991E-2</v>
      </c>
      <c r="K690" s="216">
        <v>1.7463246144973981E-4</v>
      </c>
      <c r="L690" s="159"/>
    </row>
    <row r="691" spans="2:12" ht="15.75" customHeight="1" x14ac:dyDescent="0.2">
      <c r="B691" s="189">
        <v>41171</v>
      </c>
      <c r="C691" s="143">
        <v>280221</v>
      </c>
      <c r="D691" s="143" t="s">
        <v>842</v>
      </c>
      <c r="E691" s="143" t="s">
        <v>8854</v>
      </c>
      <c r="F691" s="248" t="s">
        <v>147</v>
      </c>
      <c r="G691" s="216">
        <v>14.355</v>
      </c>
      <c r="H691" s="216">
        <v>68.000000001629815</v>
      </c>
      <c r="I691" s="216">
        <v>976.14000002339606</v>
      </c>
      <c r="J691" s="216">
        <v>9.8202960473423701E-4</v>
      </c>
      <c r="K691" s="216">
        <v>1.444161183398088E-5</v>
      </c>
      <c r="L691" s="159"/>
    </row>
    <row r="692" spans="2:12" ht="15.75" customHeight="1" x14ac:dyDescent="0.2">
      <c r="B692" s="189">
        <v>41171</v>
      </c>
      <c r="C692" s="143">
        <v>280260</v>
      </c>
      <c r="D692" s="143" t="s">
        <v>933</v>
      </c>
      <c r="E692" s="143" t="s">
        <v>8854</v>
      </c>
      <c r="F692" s="248" t="s">
        <v>150</v>
      </c>
      <c r="G692" s="216">
        <v>49.5</v>
      </c>
      <c r="H692" s="216">
        <v>79.000000006053597</v>
      </c>
      <c r="I692" s="216">
        <v>3910.500000299653</v>
      </c>
      <c r="J692" s="216">
        <v>3.9340942585238386E-3</v>
      </c>
      <c r="K692" s="216">
        <v>4.9798661496485795E-5</v>
      </c>
      <c r="L692" s="159"/>
    </row>
    <row r="693" spans="2:12" ht="15.75" customHeight="1" x14ac:dyDescent="0.2">
      <c r="B693" s="189">
        <v>41171</v>
      </c>
      <c r="C693" s="143">
        <v>280268</v>
      </c>
      <c r="D693" s="143" t="s">
        <v>805</v>
      </c>
      <c r="E693" s="143" t="s">
        <v>8854</v>
      </c>
      <c r="F693" s="248" t="s">
        <v>155</v>
      </c>
      <c r="G693" s="216">
        <v>46.42</v>
      </c>
      <c r="H693" s="216">
        <v>1.9999999960418791</v>
      </c>
      <c r="I693" s="216">
        <v>92.839999816264026</v>
      </c>
      <c r="J693" s="216">
        <v>9.3400156044119907E-5</v>
      </c>
      <c r="K693" s="216">
        <v>4.6700078114482232E-5</v>
      </c>
      <c r="L693" s="159"/>
    </row>
    <row r="694" spans="2:12" ht="15.75" customHeight="1" x14ac:dyDescent="0.2">
      <c r="B694" s="189">
        <v>41171</v>
      </c>
      <c r="C694" s="143">
        <v>280269</v>
      </c>
      <c r="D694" s="143" t="s">
        <v>644</v>
      </c>
      <c r="E694" s="143" t="s">
        <v>8854</v>
      </c>
      <c r="F694" s="248" t="s">
        <v>147</v>
      </c>
      <c r="G694" s="216">
        <v>22.5</v>
      </c>
      <c r="H694" s="216">
        <v>150.00000000698492</v>
      </c>
      <c r="I694" s="216">
        <v>3375.0000001571607</v>
      </c>
      <c r="J694" s="216">
        <v>3.395363284009413E-3</v>
      </c>
      <c r="K694" s="216">
        <v>2.2635755225675362E-5</v>
      </c>
      <c r="L694" s="159"/>
    </row>
    <row r="695" spans="2:12" ht="15.75" customHeight="1" x14ac:dyDescent="0.2">
      <c r="B695" s="189">
        <v>41171</v>
      </c>
      <c r="C695" s="143">
        <v>280276</v>
      </c>
      <c r="D695" s="143" t="s">
        <v>934</v>
      </c>
      <c r="E695" s="143" t="s">
        <v>8854</v>
      </c>
      <c r="F695" s="248" t="s">
        <v>147</v>
      </c>
      <c r="G695" s="216">
        <v>1</v>
      </c>
      <c r="H695" s="216">
        <v>65.000000002328306</v>
      </c>
      <c r="I695" s="216">
        <v>65.000000002328306</v>
      </c>
      <c r="J695" s="216">
        <v>6.5392181765404513E-5</v>
      </c>
      <c r="K695" s="216">
        <v>1.0060335655855715E-6</v>
      </c>
      <c r="L695" s="159"/>
    </row>
    <row r="696" spans="2:12" ht="15.75" customHeight="1" x14ac:dyDescent="0.2">
      <c r="B696" s="189">
        <v>41171</v>
      </c>
      <c r="C696" s="143">
        <v>280276</v>
      </c>
      <c r="D696" s="143" t="s">
        <v>935</v>
      </c>
      <c r="E696" s="143" t="s">
        <v>8854</v>
      </c>
      <c r="F696" s="248" t="s">
        <v>147</v>
      </c>
      <c r="G696" s="216">
        <v>176.75</v>
      </c>
      <c r="H696" s="216">
        <v>207.85714285514717</v>
      </c>
      <c r="I696" s="216">
        <v>40668.749999745924</v>
      </c>
      <c r="J696" s="216">
        <v>4.0914127570152607E-2</v>
      </c>
      <c r="K696" s="216">
        <v>1.7781643271724977E-4</v>
      </c>
      <c r="L696" s="159"/>
    </row>
    <row r="697" spans="2:12" ht="15.75" customHeight="1" x14ac:dyDescent="0.2">
      <c r="B697" s="189">
        <v>41171</v>
      </c>
      <c r="C697" s="143">
        <v>280277</v>
      </c>
      <c r="D697" s="143" t="s">
        <v>936</v>
      </c>
      <c r="E697" s="143" t="s">
        <v>8855</v>
      </c>
      <c r="F697" s="248" t="s">
        <v>146</v>
      </c>
      <c r="G697" s="216">
        <v>791.5</v>
      </c>
      <c r="H697" s="216">
        <v>42.333333336282521</v>
      </c>
      <c r="I697" s="216">
        <v>79260.000004931353</v>
      </c>
      <c r="J697" s="216">
        <v>0.22878295694822398</v>
      </c>
      <c r="K697" s="216">
        <v>2.2846544336771746E-3</v>
      </c>
      <c r="L697" s="159"/>
    </row>
    <row r="698" spans="2:12" ht="15.75" customHeight="1" x14ac:dyDescent="0.2">
      <c r="B698" s="189">
        <v>41171</v>
      </c>
      <c r="C698" s="143">
        <v>280280</v>
      </c>
      <c r="D698" s="143" t="s">
        <v>937</v>
      </c>
      <c r="E698" s="143" t="s">
        <v>8855</v>
      </c>
      <c r="F698" s="248" t="s">
        <v>147</v>
      </c>
      <c r="G698" s="216">
        <v>6</v>
      </c>
      <c r="H698" s="216">
        <v>225</v>
      </c>
      <c r="I698" s="216">
        <v>1350</v>
      </c>
      <c r="J698" s="216">
        <v>3.8967574042503921E-3</v>
      </c>
      <c r="K698" s="216">
        <v>1.7318921796668411E-5</v>
      </c>
      <c r="L698" s="159"/>
    </row>
    <row r="699" spans="2:12" ht="15.75" customHeight="1" x14ac:dyDescent="0.2">
      <c r="B699" s="189">
        <v>41171</v>
      </c>
      <c r="C699" s="143">
        <v>280299</v>
      </c>
      <c r="D699" s="143" t="s">
        <v>938</v>
      </c>
      <c r="E699" s="143" t="s">
        <v>8854</v>
      </c>
      <c r="F699" s="248" t="s">
        <v>155</v>
      </c>
      <c r="G699" s="216">
        <v>1</v>
      </c>
      <c r="H699" s="216">
        <v>26.000000000931323</v>
      </c>
      <c r="I699" s="216">
        <v>26.000000000931323</v>
      </c>
      <c r="J699" s="216">
        <v>2.6156872706161804E-5</v>
      </c>
      <c r="K699" s="216">
        <v>1.0060335655855715E-6</v>
      </c>
      <c r="L699" s="159"/>
    </row>
    <row r="700" spans="2:12" ht="15.75" customHeight="1" x14ac:dyDescent="0.2">
      <c r="B700" s="189">
        <v>41171</v>
      </c>
      <c r="C700" s="143">
        <v>280303</v>
      </c>
      <c r="D700" s="143" t="s">
        <v>846</v>
      </c>
      <c r="E700" s="143" t="s">
        <v>8855</v>
      </c>
      <c r="F700" s="248" t="s">
        <v>146</v>
      </c>
      <c r="G700" s="216">
        <v>7</v>
      </c>
      <c r="H700" s="216">
        <v>84.000000001396984</v>
      </c>
      <c r="I700" s="216">
        <v>588.00000000977889</v>
      </c>
      <c r="J700" s="216">
        <v>1.6972543361017309E-3</v>
      </c>
      <c r="K700" s="216">
        <v>2.0205408762779813E-5</v>
      </c>
      <c r="L700" s="159"/>
    </row>
    <row r="701" spans="2:12" ht="15.75" customHeight="1" x14ac:dyDescent="0.2">
      <c r="B701" s="189">
        <v>41171</v>
      </c>
      <c r="C701" s="143">
        <v>280304</v>
      </c>
      <c r="D701" s="143" t="s">
        <v>932</v>
      </c>
      <c r="E701" s="143" t="s">
        <v>8855</v>
      </c>
      <c r="F701" s="248" t="s">
        <v>146</v>
      </c>
      <c r="G701" s="216">
        <v>4.16</v>
      </c>
      <c r="H701" s="216">
        <v>225</v>
      </c>
      <c r="I701" s="216">
        <v>936</v>
      </c>
      <c r="J701" s="216">
        <v>2.7017518002802718E-3</v>
      </c>
      <c r="K701" s="216">
        <v>1.2007785779023431E-5</v>
      </c>
      <c r="L701" s="159"/>
    </row>
    <row r="702" spans="2:12" ht="15.75" customHeight="1" x14ac:dyDescent="0.2">
      <c r="B702" s="189">
        <v>41171</v>
      </c>
      <c r="C702" s="143">
        <v>280305</v>
      </c>
      <c r="D702" s="143" t="s">
        <v>939</v>
      </c>
      <c r="E702" s="143" t="s">
        <v>8855</v>
      </c>
      <c r="F702" s="248" t="s">
        <v>146</v>
      </c>
      <c r="G702" s="216">
        <v>1</v>
      </c>
      <c r="H702" s="216">
        <v>175.99999999743886</v>
      </c>
      <c r="I702" s="216">
        <v>175.99999999743886</v>
      </c>
      <c r="J702" s="216">
        <v>5.0802170602821397E-4</v>
      </c>
      <c r="K702" s="216">
        <v>2.8864869661114015E-6</v>
      </c>
      <c r="L702" s="159"/>
    </row>
    <row r="703" spans="2:12" ht="15.75" customHeight="1" x14ac:dyDescent="0.2">
      <c r="B703" s="189">
        <v>41171</v>
      </c>
      <c r="C703" s="143">
        <v>280307</v>
      </c>
      <c r="D703" s="143" t="s">
        <v>939</v>
      </c>
      <c r="E703" s="143" t="s">
        <v>8855</v>
      </c>
      <c r="F703" s="248" t="s">
        <v>146</v>
      </c>
      <c r="G703" s="216">
        <v>0.5</v>
      </c>
      <c r="H703" s="216">
        <v>156.99999999837019</v>
      </c>
      <c r="I703" s="216">
        <v>78.499999999185093</v>
      </c>
      <c r="J703" s="216">
        <v>2.265892268373928E-4</v>
      </c>
      <c r="K703" s="216">
        <v>1.4432434830557008E-6</v>
      </c>
      <c r="L703" s="159"/>
    </row>
    <row r="704" spans="2:12" ht="15.75" customHeight="1" x14ac:dyDescent="0.2">
      <c r="B704" s="189">
        <v>41171</v>
      </c>
      <c r="C704" s="143">
        <v>280308</v>
      </c>
      <c r="D704" s="143" t="s">
        <v>932</v>
      </c>
      <c r="E704" s="143" t="s">
        <v>8855</v>
      </c>
      <c r="F704" s="248" t="s">
        <v>146</v>
      </c>
      <c r="G704" s="216">
        <v>3.33</v>
      </c>
      <c r="H704" s="216">
        <v>212.99999999231659</v>
      </c>
      <c r="I704" s="216">
        <v>709.28999997441429</v>
      </c>
      <c r="J704" s="216">
        <v>2.0473563401193031E-3</v>
      </c>
      <c r="K704" s="216">
        <v>9.6120015971509686E-6</v>
      </c>
      <c r="L704" s="159"/>
    </row>
    <row r="705" spans="2:12" ht="15.75" customHeight="1" x14ac:dyDescent="0.2">
      <c r="B705" s="189">
        <v>41171</v>
      </c>
      <c r="C705" s="143">
        <v>280424</v>
      </c>
      <c r="D705" s="143" t="s">
        <v>940</v>
      </c>
      <c r="E705" s="143" t="s">
        <v>8854</v>
      </c>
      <c r="F705" s="248" t="s">
        <v>155</v>
      </c>
      <c r="G705" s="216">
        <v>18.150000000000002</v>
      </c>
      <c r="H705" s="216">
        <v>23.000000001629815</v>
      </c>
      <c r="I705" s="216">
        <v>417.45000002958119</v>
      </c>
      <c r="J705" s="216">
        <v>4.1996871198345651E-4</v>
      </c>
      <c r="K705" s="216">
        <v>1.8259509215378125E-5</v>
      </c>
      <c r="L705" s="159"/>
    </row>
    <row r="706" spans="2:12" ht="15.75" customHeight="1" x14ac:dyDescent="0.2">
      <c r="B706" s="189">
        <v>41171</v>
      </c>
      <c r="C706" s="143">
        <v>280425</v>
      </c>
      <c r="D706" s="143" t="s">
        <v>690</v>
      </c>
      <c r="E706" s="143" t="s">
        <v>8854</v>
      </c>
      <c r="F706" s="248" t="s">
        <v>150</v>
      </c>
      <c r="G706" s="216">
        <v>42</v>
      </c>
      <c r="H706" s="216">
        <v>97.999999994644895</v>
      </c>
      <c r="I706" s="216">
        <v>4115.9999997750856</v>
      </c>
      <c r="J706" s="216">
        <v>4.140834155723941E-3</v>
      </c>
      <c r="K706" s="216">
        <v>4.2253409754594008E-5</v>
      </c>
      <c r="L706" s="159"/>
    </row>
    <row r="707" spans="2:12" ht="15.75" customHeight="1" x14ac:dyDescent="0.2">
      <c r="B707" s="189">
        <v>41171</v>
      </c>
      <c r="C707" s="143">
        <v>280440</v>
      </c>
      <c r="D707" s="143" t="s">
        <v>941</v>
      </c>
      <c r="E707" s="143" t="s">
        <v>8855</v>
      </c>
      <c r="F707" s="248" t="s">
        <v>155</v>
      </c>
      <c r="G707" s="216">
        <v>32.01</v>
      </c>
      <c r="H707" s="216">
        <v>60.999999999767169</v>
      </c>
      <c r="I707" s="216">
        <v>1952.609999992547</v>
      </c>
      <c r="J707" s="216">
        <v>5.6361833148772713E-3</v>
      </c>
      <c r="K707" s="216">
        <v>9.239644778522596E-5</v>
      </c>
      <c r="L707" s="159"/>
    </row>
    <row r="708" spans="2:12" ht="15.75" customHeight="1" x14ac:dyDescent="0.2">
      <c r="B708" s="189">
        <v>41171</v>
      </c>
      <c r="C708" s="143">
        <v>281161</v>
      </c>
      <c r="D708" s="143" t="s">
        <v>942</v>
      </c>
      <c r="E708" s="143" t="s">
        <v>8854</v>
      </c>
      <c r="F708" s="248" t="s">
        <v>150</v>
      </c>
      <c r="G708" s="216">
        <v>34.980000000000004</v>
      </c>
      <c r="H708" s="216">
        <v>248.00000000162981</v>
      </c>
      <c r="I708" s="216">
        <v>8675.0400000570116</v>
      </c>
      <c r="J708" s="216">
        <v>8.727381422854813E-3</v>
      </c>
      <c r="K708" s="216">
        <v>3.5191054124183301E-5</v>
      </c>
      <c r="L708" s="159"/>
    </row>
    <row r="709" spans="2:12" ht="15.75" customHeight="1" x14ac:dyDescent="0.2">
      <c r="B709" s="189">
        <v>41171</v>
      </c>
      <c r="C709" s="143">
        <v>281163</v>
      </c>
      <c r="D709" s="143" t="s">
        <v>943</v>
      </c>
      <c r="E709" s="143" t="s">
        <v>8854</v>
      </c>
      <c r="F709" s="248" t="s">
        <v>150</v>
      </c>
      <c r="G709" s="216">
        <v>61.267800000000001</v>
      </c>
      <c r="H709" s="216">
        <v>304.99999999883585</v>
      </c>
      <c r="I709" s="216">
        <v>18686.678999928674</v>
      </c>
      <c r="J709" s="216">
        <v>1.8799426303251265E-2</v>
      </c>
      <c r="K709" s="216">
        <v>6.1637463289583691E-5</v>
      </c>
      <c r="L709" s="159"/>
    </row>
    <row r="710" spans="2:12" ht="15.75" customHeight="1" x14ac:dyDescent="0.2">
      <c r="B710" s="189">
        <v>41172</v>
      </c>
      <c r="C710" s="143">
        <v>280362</v>
      </c>
      <c r="D710" s="143" t="s">
        <v>538</v>
      </c>
      <c r="E710" s="143" t="s">
        <v>8855</v>
      </c>
      <c r="F710" s="248" t="s">
        <v>147</v>
      </c>
      <c r="G710" s="216">
        <v>400</v>
      </c>
      <c r="H710" s="216">
        <v>62.970588231931771</v>
      </c>
      <c r="I710" s="216">
        <v>30938.99999836518</v>
      </c>
      <c r="J710" s="216">
        <v>8.9249547430067036E-2</v>
      </c>
      <c r="K710" s="216">
        <v>1.1538775970106724E-3</v>
      </c>
      <c r="L710" s="159"/>
    </row>
    <row r="711" spans="2:12" ht="15.75" customHeight="1" x14ac:dyDescent="0.2">
      <c r="B711" s="189">
        <v>41172</v>
      </c>
      <c r="C711" s="143">
        <v>280362</v>
      </c>
      <c r="D711" s="143" t="s">
        <v>540</v>
      </c>
      <c r="E711" s="143" t="s">
        <v>8855</v>
      </c>
      <c r="F711" s="248" t="s">
        <v>147</v>
      </c>
      <c r="G711" s="216">
        <v>310.5</v>
      </c>
      <c r="H711" s="216">
        <v>63.999999999068677</v>
      </c>
      <c r="I711" s="216">
        <v>19871.999999710824</v>
      </c>
      <c r="J711" s="216">
        <v>5.7324639018656025E-2</v>
      </c>
      <c r="K711" s="216">
        <v>8.9569748467953456E-4</v>
      </c>
      <c r="L711" s="159"/>
    </row>
    <row r="712" spans="2:12" ht="15.75" customHeight="1" x14ac:dyDescent="0.2">
      <c r="B712" s="189">
        <v>41172</v>
      </c>
      <c r="C712" s="143">
        <v>280380</v>
      </c>
      <c r="D712" s="143" t="s">
        <v>944</v>
      </c>
      <c r="E712" s="143" t="s">
        <v>8854</v>
      </c>
      <c r="F712" s="248" t="s">
        <v>150</v>
      </c>
      <c r="G712" s="216">
        <v>164.57</v>
      </c>
      <c r="H712" s="216">
        <v>36.000000002095476</v>
      </c>
      <c r="I712" s="216">
        <v>5924.5200003448526</v>
      </c>
      <c r="J712" s="216">
        <v>5.9599006525738246E-3</v>
      </c>
      <c r="K712" s="216">
        <v>1.65552795895192E-4</v>
      </c>
      <c r="L712" s="159"/>
    </row>
    <row r="713" spans="2:12" ht="15.75" customHeight="1" x14ac:dyDescent="0.2">
      <c r="B713" s="189">
        <v>41172</v>
      </c>
      <c r="C713" s="143">
        <v>280400</v>
      </c>
      <c r="D713" s="143" t="s">
        <v>791</v>
      </c>
      <c r="E713" s="143" t="s">
        <v>8855</v>
      </c>
      <c r="F713" s="248" t="s">
        <v>147</v>
      </c>
      <c r="G713" s="216">
        <v>3</v>
      </c>
      <c r="H713" s="216">
        <v>36.000000002095476</v>
      </c>
      <c r="I713" s="216">
        <v>108.00000000628643</v>
      </c>
      <c r="J713" s="216">
        <v>3.1154695121101599E-4</v>
      </c>
      <c r="K713" s="216">
        <v>8.654081977580044E-6</v>
      </c>
      <c r="L713" s="159"/>
    </row>
    <row r="714" spans="2:12" ht="15.75" customHeight="1" x14ac:dyDescent="0.2">
      <c r="B714" s="189">
        <v>41172</v>
      </c>
      <c r="C714" s="143">
        <v>280405</v>
      </c>
      <c r="D714" s="143" t="s">
        <v>514</v>
      </c>
      <c r="E714" s="143" t="s">
        <v>8855</v>
      </c>
      <c r="F714" s="248" t="s">
        <v>147</v>
      </c>
      <c r="G714" s="216">
        <v>24.5</v>
      </c>
      <c r="H714" s="216">
        <v>97.000000001862645</v>
      </c>
      <c r="I714" s="216">
        <v>2376.5000000456348</v>
      </c>
      <c r="J714" s="216">
        <v>6.8554752733713002E-3</v>
      </c>
      <c r="K714" s="216">
        <v>7.0675002816903689E-5</v>
      </c>
      <c r="L714" s="159"/>
    </row>
    <row r="715" spans="2:12" ht="15.75" customHeight="1" x14ac:dyDescent="0.2">
      <c r="B715" s="189">
        <v>41172</v>
      </c>
      <c r="C715" s="143">
        <v>280406</v>
      </c>
      <c r="D715" s="143" t="s">
        <v>711</v>
      </c>
      <c r="E715" s="143" t="s">
        <v>8855</v>
      </c>
      <c r="F715" s="248" t="s">
        <v>150</v>
      </c>
      <c r="G715" s="216">
        <v>5.5811000000000002</v>
      </c>
      <c r="H715" s="216">
        <v>125.00000000931323</v>
      </c>
      <c r="I715" s="216">
        <v>697.63750005197812</v>
      </c>
      <c r="J715" s="216">
        <v>2.0124707053612734E-3</v>
      </c>
      <c r="K715" s="216">
        <v>1.6099765641690662E-5</v>
      </c>
      <c r="L715" s="159"/>
    </row>
    <row r="716" spans="2:12" ht="15.75" customHeight="1" x14ac:dyDescent="0.2">
      <c r="B716" s="189">
        <v>41172</v>
      </c>
      <c r="C716" s="143">
        <v>280407</v>
      </c>
      <c r="D716" s="143" t="s">
        <v>555</v>
      </c>
      <c r="E716" s="143" t="s">
        <v>8855</v>
      </c>
      <c r="F716" s="248" t="s">
        <v>149</v>
      </c>
      <c r="G716" s="216">
        <v>27</v>
      </c>
      <c r="H716" s="216">
        <v>58.999999993247911</v>
      </c>
      <c r="I716" s="216">
        <v>1592.9999998176936</v>
      </c>
      <c r="J716" s="216">
        <v>4.5953175295691054E-3</v>
      </c>
      <c r="K716" s="216">
        <v>7.7886737798220392E-5</v>
      </c>
      <c r="L716" s="159"/>
    </row>
    <row r="717" spans="2:12" ht="15.75" customHeight="1" x14ac:dyDescent="0.2">
      <c r="B717" s="189">
        <v>41172</v>
      </c>
      <c r="C717" s="143">
        <v>280426</v>
      </c>
      <c r="D717" s="143" t="s">
        <v>945</v>
      </c>
      <c r="E717" s="143" t="s">
        <v>8854</v>
      </c>
      <c r="F717" s="248" t="s">
        <v>151</v>
      </c>
      <c r="G717" s="216">
        <v>9.57</v>
      </c>
      <c r="H717" s="216">
        <v>29.000000000232831</v>
      </c>
      <c r="I717" s="216">
        <v>277.53000000222818</v>
      </c>
      <c r="J717" s="216">
        <v>2.7918738193572049E-4</v>
      </c>
      <c r="K717" s="216">
        <v>9.6271511011544474E-6</v>
      </c>
      <c r="L717" s="159"/>
    </row>
    <row r="718" spans="2:12" ht="15.75" customHeight="1" x14ac:dyDescent="0.2">
      <c r="B718" s="189">
        <v>41172</v>
      </c>
      <c r="C718" s="143">
        <v>280427</v>
      </c>
      <c r="D718" s="143" t="s">
        <v>795</v>
      </c>
      <c r="E718" s="143" t="s">
        <v>8854</v>
      </c>
      <c r="F718" s="248" t="s">
        <v>155</v>
      </c>
      <c r="G718" s="216">
        <v>104.1678</v>
      </c>
      <c r="H718" s="216">
        <v>101.00000000442378</v>
      </c>
      <c r="I718" s="216">
        <v>10520.947800460815</v>
      </c>
      <c r="J718" s="216">
        <v>1.0583777868588799E-2</v>
      </c>
      <c r="K718" s="216">
        <v>1.0478987988242803E-4</v>
      </c>
      <c r="L718" s="159"/>
    </row>
    <row r="719" spans="2:12" ht="15.75" customHeight="1" x14ac:dyDescent="0.2">
      <c r="B719" s="189">
        <v>41172</v>
      </c>
      <c r="C719" s="143">
        <v>281164</v>
      </c>
      <c r="D719" s="143" t="s">
        <v>741</v>
      </c>
      <c r="E719" s="143" t="s">
        <v>8854</v>
      </c>
      <c r="F719" s="248" t="s">
        <v>150</v>
      </c>
      <c r="G719" s="216">
        <v>65.010000000000005</v>
      </c>
      <c r="H719" s="216">
        <v>84.000000001396984</v>
      </c>
      <c r="I719" s="216">
        <v>5460.8400000908186</v>
      </c>
      <c r="J719" s="216">
        <v>5.4934516008466648E-3</v>
      </c>
      <c r="K719" s="216">
        <v>6.5398233342325049E-5</v>
      </c>
      <c r="L719" s="159"/>
    </row>
    <row r="720" spans="2:12" ht="15.75" customHeight="1" x14ac:dyDescent="0.2">
      <c r="B720" s="189">
        <v>41172</v>
      </c>
      <c r="C720" s="143">
        <v>281165</v>
      </c>
      <c r="D720" s="143" t="s">
        <v>946</v>
      </c>
      <c r="E720" s="143" t="s">
        <v>8854</v>
      </c>
      <c r="F720" s="248" t="s">
        <v>155</v>
      </c>
      <c r="G720" s="216">
        <v>7.26</v>
      </c>
      <c r="H720" s="216">
        <v>86.999999990221113</v>
      </c>
      <c r="I720" s="216">
        <v>631.6199999290053</v>
      </c>
      <c r="J720" s="216">
        <v>6.3539197260477484E-4</v>
      </c>
      <c r="K720" s="216">
        <v>7.3033560077723395E-6</v>
      </c>
      <c r="L720" s="159"/>
    </row>
    <row r="721" spans="2:12" ht="15.75" customHeight="1" x14ac:dyDescent="0.2">
      <c r="B721" s="189">
        <v>41173</v>
      </c>
      <c r="C721" s="143">
        <v>280460</v>
      </c>
      <c r="D721" s="143" t="s">
        <v>555</v>
      </c>
      <c r="E721" s="143" t="s">
        <v>8855</v>
      </c>
      <c r="F721" s="248" t="s">
        <v>146</v>
      </c>
      <c r="G721" s="216">
        <v>227.99</v>
      </c>
      <c r="H721" s="216">
        <v>24.999999997671694</v>
      </c>
      <c r="I721" s="216">
        <v>5699.7499994691698</v>
      </c>
      <c r="J721" s="216">
        <v>1.64318258743626E-2</v>
      </c>
      <c r="K721" s="216">
        <v>6.5727303503571727E-4</v>
      </c>
      <c r="L721" s="159"/>
    </row>
    <row r="722" spans="2:12" ht="15.75" customHeight="1" x14ac:dyDescent="0.2">
      <c r="B722" s="189">
        <v>41173</v>
      </c>
      <c r="C722" s="143">
        <v>280462</v>
      </c>
      <c r="D722" s="143" t="s">
        <v>903</v>
      </c>
      <c r="E722" s="143" t="s">
        <v>8855</v>
      </c>
      <c r="F722" s="248" t="s">
        <v>146</v>
      </c>
      <c r="G722" s="216">
        <v>53.600000000000009</v>
      </c>
      <c r="H722" s="216">
        <v>72.517241380129263</v>
      </c>
      <c r="I722" s="216">
        <v>3548.4000000497326</v>
      </c>
      <c r="J722" s="216">
        <v>1.0229692695089377E-2</v>
      </c>
      <c r="K722" s="216">
        <v>1.5452359611348941E-4</v>
      </c>
      <c r="L722" s="159"/>
    </row>
    <row r="723" spans="2:12" ht="15.75" customHeight="1" x14ac:dyDescent="0.2">
      <c r="B723" s="189">
        <v>41173</v>
      </c>
      <c r="C723" s="143">
        <v>280464</v>
      </c>
      <c r="D723" s="143" t="s">
        <v>801</v>
      </c>
      <c r="E723" s="143" t="s">
        <v>8855</v>
      </c>
      <c r="F723" s="248" t="s">
        <v>146</v>
      </c>
      <c r="G723" s="216">
        <v>122.5</v>
      </c>
      <c r="H723" s="216">
        <v>204.55319149315633</v>
      </c>
      <c r="I723" s="216">
        <v>25823.500000565546</v>
      </c>
      <c r="J723" s="216">
        <v>7.4446643364255286E-2</v>
      </c>
      <c r="K723" s="216">
        <v>3.5315560678922479E-4</v>
      </c>
      <c r="L723" s="159"/>
    </row>
    <row r="724" spans="2:12" ht="15.75" customHeight="1" x14ac:dyDescent="0.2">
      <c r="B724" s="189">
        <v>41173</v>
      </c>
      <c r="C724" s="143">
        <v>280465</v>
      </c>
      <c r="D724" s="143" t="s">
        <v>947</v>
      </c>
      <c r="E724" s="143" t="s">
        <v>8854</v>
      </c>
      <c r="F724" s="248" t="s">
        <v>147</v>
      </c>
      <c r="G724" s="216">
        <v>49.149000000000001</v>
      </c>
      <c r="H724" s="216">
        <v>56.999999997206032</v>
      </c>
      <c r="I724" s="216">
        <v>2801.4929998626794</v>
      </c>
      <c r="J724" s="216">
        <v>2.8180579673031825E-3</v>
      </c>
      <c r="K724" s="216">
        <v>4.9439613463882726E-5</v>
      </c>
      <c r="L724" s="159"/>
    </row>
    <row r="725" spans="2:12" ht="15.75" customHeight="1" x14ac:dyDescent="0.2">
      <c r="B725" s="189">
        <v>41173</v>
      </c>
      <c r="C725" s="143">
        <v>280466</v>
      </c>
      <c r="D725" s="143" t="s">
        <v>732</v>
      </c>
      <c r="E725" s="143" t="s">
        <v>8855</v>
      </c>
      <c r="F725" s="248" t="s">
        <v>146</v>
      </c>
      <c r="G725" s="216">
        <v>55.5</v>
      </c>
      <c r="H725" s="216">
        <v>98.000000005122274</v>
      </c>
      <c r="I725" s="216">
        <v>5439.0000002842862</v>
      </c>
      <c r="J725" s="216">
        <v>1.5680108942261149E-2</v>
      </c>
      <c r="K725" s="216">
        <v>1.6000111164736307E-4</v>
      </c>
      <c r="L725" s="159"/>
    </row>
    <row r="726" spans="2:12" ht="15.75" customHeight="1" x14ac:dyDescent="0.2">
      <c r="B726" s="189">
        <v>41173</v>
      </c>
      <c r="C726" s="143">
        <v>280469</v>
      </c>
      <c r="D726" s="143" t="s">
        <v>948</v>
      </c>
      <c r="E726" s="143" t="s">
        <v>8855</v>
      </c>
      <c r="F726" s="248" t="s">
        <v>147</v>
      </c>
      <c r="G726" s="216">
        <v>170.32999999999998</v>
      </c>
      <c r="H726" s="216">
        <v>233.45312499612191</v>
      </c>
      <c r="I726" s="216">
        <v>44942.919999364778</v>
      </c>
      <c r="J726" s="216">
        <v>0.12956607496534903</v>
      </c>
      <c r="K726" s="216">
        <v>4.9104485309721347E-4</v>
      </c>
      <c r="L726" s="159"/>
    </row>
    <row r="727" spans="2:12" ht="15.75" customHeight="1" x14ac:dyDescent="0.2">
      <c r="B727" s="189">
        <v>41173</v>
      </c>
      <c r="C727" s="143">
        <v>280473</v>
      </c>
      <c r="D727" s="143" t="s">
        <v>788</v>
      </c>
      <c r="E727" s="143" t="s">
        <v>8855</v>
      </c>
      <c r="F727" s="248" t="s">
        <v>146</v>
      </c>
      <c r="G727" s="216">
        <v>305</v>
      </c>
      <c r="H727" s="216">
        <v>146.71428571355395</v>
      </c>
      <c r="I727" s="216">
        <v>47995.999999655178</v>
      </c>
      <c r="J727" s="216">
        <v>0.13836780819048047</v>
      </c>
      <c r="K727" s="216">
        <v>8.7928538833235558E-4</v>
      </c>
      <c r="L727" s="159"/>
    </row>
    <row r="728" spans="2:12" ht="15.75" customHeight="1" x14ac:dyDescent="0.2">
      <c r="B728" s="189">
        <v>41173</v>
      </c>
      <c r="C728" s="143">
        <v>280495</v>
      </c>
      <c r="D728" s="143" t="s">
        <v>949</v>
      </c>
      <c r="E728" s="143" t="s">
        <v>8855</v>
      </c>
      <c r="F728" s="248" t="s">
        <v>150</v>
      </c>
      <c r="G728" s="216">
        <v>1118.75</v>
      </c>
      <c r="H728" s="216">
        <v>51.249999999417923</v>
      </c>
      <c r="I728" s="216">
        <v>42491.749999755411</v>
      </c>
      <c r="J728" s="216">
        <v>0.12249958983428298</v>
      </c>
      <c r="K728" s="216">
        <v>3.2252476334322061E-3</v>
      </c>
      <c r="L728" s="159"/>
    </row>
    <row r="729" spans="2:12" ht="15.75" customHeight="1" x14ac:dyDescent="0.2">
      <c r="B729" s="189">
        <v>41173</v>
      </c>
      <c r="C729" s="143">
        <v>280506</v>
      </c>
      <c r="D729" s="143" t="s">
        <v>801</v>
      </c>
      <c r="E729" s="143" t="s">
        <v>8855</v>
      </c>
      <c r="F729" s="248" t="s">
        <v>146</v>
      </c>
      <c r="G729" s="216">
        <v>29</v>
      </c>
      <c r="H729" s="216">
        <v>97.999999994644895</v>
      </c>
      <c r="I729" s="216">
        <v>2841.999999844702</v>
      </c>
      <c r="J729" s="216">
        <v>8.1932100770623056E-3</v>
      </c>
      <c r="K729" s="216">
        <v>8.3604184464387919E-5</v>
      </c>
      <c r="L729" s="159"/>
    </row>
    <row r="730" spans="2:12" ht="15.75" customHeight="1" x14ac:dyDescent="0.2">
      <c r="B730" s="189">
        <v>41173</v>
      </c>
      <c r="C730" s="143">
        <v>280521</v>
      </c>
      <c r="D730" s="143" t="s">
        <v>584</v>
      </c>
      <c r="E730" s="143" t="s">
        <v>8854</v>
      </c>
      <c r="F730" s="248" t="s">
        <v>150</v>
      </c>
      <c r="G730" s="216">
        <v>1576.7199999999998</v>
      </c>
      <c r="H730" s="216">
        <v>85.107142855413258</v>
      </c>
      <c r="I730" s="216">
        <v>140473.97999715817</v>
      </c>
      <c r="J730" s="216">
        <v>0.14130458957034106</v>
      </c>
      <c r="K730" s="216">
        <v>1.5860429986525291E-3</v>
      </c>
      <c r="L730" s="159"/>
    </row>
    <row r="731" spans="2:12" ht="15.75" customHeight="1" x14ac:dyDescent="0.2">
      <c r="B731" s="189">
        <v>41173</v>
      </c>
      <c r="C731" s="143">
        <v>280571</v>
      </c>
      <c r="D731" s="143" t="s">
        <v>733</v>
      </c>
      <c r="E731" s="143" t="s">
        <v>8855</v>
      </c>
      <c r="F731" s="248" t="s">
        <v>147</v>
      </c>
      <c r="G731" s="216">
        <v>102</v>
      </c>
      <c r="H731" s="216">
        <v>396.00000000209548</v>
      </c>
      <c r="I731" s="216">
        <v>40392.000000213739</v>
      </c>
      <c r="J731" s="216">
        <v>0.11644621444494573</v>
      </c>
      <c r="K731" s="216">
        <v>2.9405609708164026E-4</v>
      </c>
      <c r="L731" s="159"/>
    </row>
    <row r="732" spans="2:12" ht="15.75" customHeight="1" x14ac:dyDescent="0.2">
      <c r="B732" s="189">
        <v>41173</v>
      </c>
      <c r="C732" s="143">
        <v>280572</v>
      </c>
      <c r="D732" s="143" t="s">
        <v>950</v>
      </c>
      <c r="E732" s="143" t="s">
        <v>8855</v>
      </c>
      <c r="F732" s="248" t="s">
        <v>155</v>
      </c>
      <c r="G732" s="216">
        <v>2</v>
      </c>
      <c r="H732" s="216">
        <v>108.99999999906868</v>
      </c>
      <c r="I732" s="216">
        <v>217.99999999813735</v>
      </c>
      <c r="J732" s="216">
        <v>6.284728349338221E-4</v>
      </c>
      <c r="K732" s="216">
        <v>5.765805825130201E-6</v>
      </c>
      <c r="L732" s="159"/>
    </row>
    <row r="733" spans="2:12" ht="15.75" customHeight="1" x14ac:dyDescent="0.2">
      <c r="B733" s="189">
        <v>41173</v>
      </c>
      <c r="C733" s="143">
        <v>280573</v>
      </c>
      <c r="D733" s="143" t="s">
        <v>568</v>
      </c>
      <c r="E733" s="143" t="s">
        <v>8855</v>
      </c>
      <c r="F733" s="248" t="s">
        <v>146</v>
      </c>
      <c r="G733" s="216">
        <v>0.67</v>
      </c>
      <c r="H733" s="216">
        <v>229.99999999534339</v>
      </c>
      <c r="I733" s="216">
        <v>154.09999999688009</v>
      </c>
      <c r="J733" s="216">
        <v>4.4425533881728755E-4</v>
      </c>
      <c r="K733" s="216">
        <v>1.9315449514186174E-6</v>
      </c>
      <c r="L733" s="159"/>
    </row>
    <row r="734" spans="2:12" ht="15.75" customHeight="1" x14ac:dyDescent="0.2">
      <c r="B734" s="189">
        <v>41173</v>
      </c>
      <c r="C734" s="143">
        <v>280575</v>
      </c>
      <c r="D734" s="143" t="s">
        <v>951</v>
      </c>
      <c r="E734" s="143" t="s">
        <v>8855</v>
      </c>
      <c r="F734" s="248" t="s">
        <v>151</v>
      </c>
      <c r="G734" s="216">
        <v>24.5</v>
      </c>
      <c r="H734" s="216">
        <v>81.000000002095476</v>
      </c>
      <c r="I734" s="216">
        <v>1984.5000000513392</v>
      </c>
      <c r="J734" s="216">
        <v>5.7211208301334478E-3</v>
      </c>
      <c r="K734" s="216">
        <v>7.0631121357844965E-5</v>
      </c>
      <c r="L734" s="159"/>
    </row>
    <row r="735" spans="2:12" ht="15.75" customHeight="1" x14ac:dyDescent="0.2">
      <c r="B735" s="189">
        <v>41173</v>
      </c>
      <c r="C735" s="143">
        <v>280576</v>
      </c>
      <c r="D735" s="143" t="s">
        <v>952</v>
      </c>
      <c r="E735" s="143" t="s">
        <v>8855</v>
      </c>
      <c r="F735" s="248" t="s">
        <v>146</v>
      </c>
      <c r="G735" s="216">
        <v>1</v>
      </c>
      <c r="H735" s="216">
        <v>25.999999990453944</v>
      </c>
      <c r="I735" s="216">
        <v>25.999999990453944</v>
      </c>
      <c r="J735" s="216">
        <v>7.4955475699172263E-5</v>
      </c>
      <c r="K735" s="216">
        <v>2.8829029125651005E-6</v>
      </c>
      <c r="L735" s="159"/>
    </row>
    <row r="736" spans="2:12" ht="15.75" customHeight="1" x14ac:dyDescent="0.2">
      <c r="B736" s="189">
        <v>41173</v>
      </c>
      <c r="C736" s="143">
        <v>280579</v>
      </c>
      <c r="D736" s="143" t="s">
        <v>643</v>
      </c>
      <c r="E736" s="143" t="s">
        <v>8855</v>
      </c>
      <c r="F736" s="248" t="s">
        <v>146</v>
      </c>
      <c r="G736" s="216">
        <v>31</v>
      </c>
      <c r="H736" s="216">
        <v>117.9999999969732</v>
      </c>
      <c r="I736" s="216">
        <v>3657.9999999061693</v>
      </c>
      <c r="J736" s="216">
        <v>1.0545658853892633E-2</v>
      </c>
      <c r="K736" s="216">
        <v>8.9369990289518117E-5</v>
      </c>
      <c r="L736" s="159"/>
    </row>
    <row r="737" spans="2:12" ht="15.75" customHeight="1" x14ac:dyDescent="0.2">
      <c r="B737" s="189">
        <v>41173</v>
      </c>
      <c r="C737" s="143">
        <v>281133</v>
      </c>
      <c r="D737" s="143" t="s">
        <v>796</v>
      </c>
      <c r="E737" s="143" t="s">
        <v>8855</v>
      </c>
      <c r="F737" s="248" t="s">
        <v>155</v>
      </c>
      <c r="G737" s="216">
        <v>110.4</v>
      </c>
      <c r="H737" s="216">
        <v>461.54999999678694</v>
      </c>
      <c r="I737" s="216">
        <v>50955.119999645278</v>
      </c>
      <c r="J737" s="216">
        <v>0.14689866385708156</v>
      </c>
      <c r="K737" s="216">
        <v>3.1827248154718709E-4</v>
      </c>
      <c r="L737" s="159"/>
    </row>
    <row r="738" spans="2:12" ht="15.75" customHeight="1" x14ac:dyDescent="0.2">
      <c r="B738" s="189">
        <v>41174</v>
      </c>
      <c r="C738" s="143">
        <v>280520</v>
      </c>
      <c r="D738" s="143" t="s">
        <v>764</v>
      </c>
      <c r="E738" s="143" t="s">
        <v>8854</v>
      </c>
      <c r="F738" s="248" t="s">
        <v>155</v>
      </c>
      <c r="G738" s="216">
        <v>306.55999999999995</v>
      </c>
      <c r="H738" s="216">
        <v>15.999999999767169</v>
      </c>
      <c r="I738" s="216">
        <v>4904.9599999286238</v>
      </c>
      <c r="J738" s="216">
        <v>4.9336519984814319E-3</v>
      </c>
      <c r="K738" s="216">
        <v>3.0835324990957657E-4</v>
      </c>
      <c r="L738" s="159"/>
    </row>
    <row r="739" spans="2:12" ht="15.75" customHeight="1" x14ac:dyDescent="0.2">
      <c r="B739" s="189">
        <v>41174</v>
      </c>
      <c r="C739" s="143">
        <v>280522</v>
      </c>
      <c r="D739" s="143" t="s">
        <v>657</v>
      </c>
      <c r="E739" s="143" t="s">
        <v>8855</v>
      </c>
      <c r="F739" s="248" t="s">
        <v>151</v>
      </c>
      <c r="G739" s="216">
        <v>413.84999999999997</v>
      </c>
      <c r="H739" s="216">
        <v>81.619631902034754</v>
      </c>
      <c r="I739" s="216">
        <v>33384.900000082387</v>
      </c>
      <c r="J739" s="216">
        <v>9.6188409413447418E-2</v>
      </c>
      <c r="K739" s="216">
        <v>1.1923825812165671E-3</v>
      </c>
      <c r="L739" s="159"/>
    </row>
    <row r="740" spans="2:12" ht="15.75" customHeight="1" x14ac:dyDescent="0.2">
      <c r="B740" s="189">
        <v>41174</v>
      </c>
      <c r="C740" s="143">
        <v>280523</v>
      </c>
      <c r="D740" s="143" t="s">
        <v>883</v>
      </c>
      <c r="E740" s="143" t="s">
        <v>8855</v>
      </c>
      <c r="F740" s="248" t="s">
        <v>150</v>
      </c>
      <c r="G740" s="216">
        <v>310.25</v>
      </c>
      <c r="H740" s="216">
        <v>115.31818182070062</v>
      </c>
      <c r="I740" s="216">
        <v>34868.5000007489</v>
      </c>
      <c r="J740" s="216">
        <v>0.10046295042658657</v>
      </c>
      <c r="K740" s="216">
        <v>8.9389077158980306E-4</v>
      </c>
      <c r="L740" s="159"/>
    </row>
    <row r="741" spans="2:12" ht="15.75" customHeight="1" x14ac:dyDescent="0.2">
      <c r="B741" s="189">
        <v>41174</v>
      </c>
      <c r="C741" s="143">
        <v>280529</v>
      </c>
      <c r="D741" s="143" t="s">
        <v>796</v>
      </c>
      <c r="E741" s="143" t="s">
        <v>8855</v>
      </c>
      <c r="F741" s="248" t="s">
        <v>147</v>
      </c>
      <c r="G741" s="216">
        <v>138</v>
      </c>
      <c r="H741" s="216">
        <v>150.00000000698492</v>
      </c>
      <c r="I741" s="216">
        <v>20700.000000963919</v>
      </c>
      <c r="J741" s="216">
        <v>5.964073802665773E-2</v>
      </c>
      <c r="K741" s="216">
        <v>3.9760492015920331E-4</v>
      </c>
      <c r="L741" s="159"/>
    </row>
    <row r="742" spans="2:12" ht="15.75" customHeight="1" x14ac:dyDescent="0.2">
      <c r="B742" s="189">
        <v>41174</v>
      </c>
      <c r="C742" s="143">
        <v>280531</v>
      </c>
      <c r="D742" s="143" t="s">
        <v>953</v>
      </c>
      <c r="E742" s="143" t="s">
        <v>8855</v>
      </c>
      <c r="F742" s="248" t="s">
        <v>155</v>
      </c>
      <c r="G742" s="216">
        <v>166.26</v>
      </c>
      <c r="H742" s="216">
        <v>15.999999999767169</v>
      </c>
      <c r="I742" s="216">
        <v>2660.1599999612899</v>
      </c>
      <c r="J742" s="216">
        <v>7.6644398869225722E-3</v>
      </c>
      <c r="K742" s="216">
        <v>4.7902749293963142E-4</v>
      </c>
      <c r="L742" s="159"/>
    </row>
    <row r="743" spans="2:12" ht="15.75" customHeight="1" x14ac:dyDescent="0.2">
      <c r="B743" s="189">
        <v>41174</v>
      </c>
      <c r="C743" s="143">
        <v>280533</v>
      </c>
      <c r="D743" s="143" t="s">
        <v>953</v>
      </c>
      <c r="E743" s="143" t="s">
        <v>8855</v>
      </c>
      <c r="F743" s="248" t="s">
        <v>149</v>
      </c>
      <c r="G743" s="216">
        <v>166.26</v>
      </c>
      <c r="H743" s="216">
        <v>100.00000000116415</v>
      </c>
      <c r="I743" s="216">
        <v>16626.000000193551</v>
      </c>
      <c r="J743" s="216">
        <v>4.7902749294520805E-2</v>
      </c>
      <c r="K743" s="216">
        <v>4.7902749293963142E-4</v>
      </c>
      <c r="L743" s="159"/>
    </row>
    <row r="744" spans="2:12" ht="15.75" customHeight="1" x14ac:dyDescent="0.2">
      <c r="B744" s="189">
        <v>41174</v>
      </c>
      <c r="C744" s="143">
        <v>280534</v>
      </c>
      <c r="D744" s="143" t="s">
        <v>948</v>
      </c>
      <c r="E744" s="143" t="s">
        <v>8855</v>
      </c>
      <c r="F744" s="248" t="s">
        <v>155</v>
      </c>
      <c r="G744" s="216">
        <v>1</v>
      </c>
      <c r="H744" s="216">
        <v>114.99999999767169</v>
      </c>
      <c r="I744" s="216">
        <v>114.99999999767169</v>
      </c>
      <c r="J744" s="216">
        <v>3.3133743345929446E-4</v>
      </c>
      <c r="K744" s="216">
        <v>2.8811950736174153E-6</v>
      </c>
      <c r="L744" s="159"/>
    </row>
    <row r="745" spans="2:12" ht="15.75" customHeight="1" x14ac:dyDescent="0.2">
      <c r="B745" s="189">
        <v>41174</v>
      </c>
      <c r="C745" s="143">
        <v>280535</v>
      </c>
      <c r="D745" s="143" t="s">
        <v>954</v>
      </c>
      <c r="E745" s="143" t="s">
        <v>8854</v>
      </c>
      <c r="F745" s="248" t="s">
        <v>147</v>
      </c>
      <c r="G745" s="216">
        <v>518.96</v>
      </c>
      <c r="H745" s="216">
        <v>72.999999996973202</v>
      </c>
      <c r="I745" s="216">
        <v>37884.07999842921</v>
      </c>
      <c r="J745" s="216">
        <v>3.8105686284414256E-2</v>
      </c>
      <c r="K745" s="216">
        <v>5.2199570254786627E-4</v>
      </c>
      <c r="L745" s="159"/>
    </row>
    <row r="746" spans="2:12" ht="15.75" customHeight="1" x14ac:dyDescent="0.2">
      <c r="B746" s="189">
        <v>41174</v>
      </c>
      <c r="C746" s="143">
        <v>280535</v>
      </c>
      <c r="D746" s="143" t="s">
        <v>955</v>
      </c>
      <c r="E746" s="143" t="s">
        <v>8855</v>
      </c>
      <c r="F746" s="248" t="s">
        <v>147</v>
      </c>
      <c r="G746" s="216">
        <v>2321.25</v>
      </c>
      <c r="H746" s="216">
        <v>97.695652168932497</v>
      </c>
      <c r="I746" s="216">
        <v>220327.24998889928</v>
      </c>
      <c r="J746" s="216">
        <v>0.63480578725168935</v>
      </c>
      <c r="K746" s="216">
        <v>6.6879740646344247E-3</v>
      </c>
      <c r="L746" s="159"/>
    </row>
    <row r="747" spans="2:12" ht="15.75" customHeight="1" x14ac:dyDescent="0.2">
      <c r="B747" s="189">
        <v>41174</v>
      </c>
      <c r="C747" s="143">
        <v>280537</v>
      </c>
      <c r="D747" s="143" t="s">
        <v>956</v>
      </c>
      <c r="E747" s="143" t="s">
        <v>8854</v>
      </c>
      <c r="F747" s="248" t="s">
        <v>147</v>
      </c>
      <c r="G747" s="216">
        <v>22.865500000000001</v>
      </c>
      <c r="H747" s="216">
        <v>421.99999999254942</v>
      </c>
      <c r="I747" s="216">
        <v>9649.2409998296389</v>
      </c>
      <c r="J747" s="216">
        <v>9.7056850908735694E-3</v>
      </c>
      <c r="K747" s="216">
        <v>2.2999253770248645E-5</v>
      </c>
      <c r="L747" s="159"/>
    </row>
    <row r="748" spans="2:12" ht="15.75" customHeight="1" x14ac:dyDescent="0.2">
      <c r="B748" s="189">
        <v>41174</v>
      </c>
      <c r="C748" s="143">
        <v>280538</v>
      </c>
      <c r="D748" s="143" t="s">
        <v>957</v>
      </c>
      <c r="E748" s="143" t="s">
        <v>8855</v>
      </c>
      <c r="F748" s="248" t="s">
        <v>146</v>
      </c>
      <c r="G748" s="216">
        <v>207.99</v>
      </c>
      <c r="H748" s="216">
        <v>193.99999999324791</v>
      </c>
      <c r="I748" s="216">
        <v>40350.059998595629</v>
      </c>
      <c r="J748" s="216">
        <v>0.11625639408812086</v>
      </c>
      <c r="K748" s="216">
        <v>5.9925976336168624E-4</v>
      </c>
      <c r="L748" s="159"/>
    </row>
    <row r="749" spans="2:12" ht="15.75" customHeight="1" x14ac:dyDescent="0.2">
      <c r="B749" s="189">
        <v>41174</v>
      </c>
      <c r="C749" s="143">
        <v>280574</v>
      </c>
      <c r="D749" s="143" t="s">
        <v>657</v>
      </c>
      <c r="E749" s="143" t="s">
        <v>8855</v>
      </c>
      <c r="F749" s="248" t="s">
        <v>155</v>
      </c>
      <c r="G749" s="216">
        <v>2.5</v>
      </c>
      <c r="H749" s="216">
        <v>150.99999999976717</v>
      </c>
      <c r="I749" s="216">
        <v>377.49999999941792</v>
      </c>
      <c r="J749" s="216">
        <v>1.0876511402888973E-3</v>
      </c>
      <c r="K749" s="216">
        <v>7.2029876840435385E-6</v>
      </c>
      <c r="L749" s="159"/>
    </row>
    <row r="750" spans="2:12" ht="15.75" customHeight="1" x14ac:dyDescent="0.2">
      <c r="B750" s="189">
        <v>41174</v>
      </c>
      <c r="C750" s="143">
        <v>280580</v>
      </c>
      <c r="D750" s="143" t="s">
        <v>499</v>
      </c>
      <c r="E750" s="143" t="s">
        <v>8855</v>
      </c>
      <c r="F750" s="248" t="s">
        <v>155</v>
      </c>
      <c r="G750" s="216">
        <v>9</v>
      </c>
      <c r="H750" s="216">
        <v>135</v>
      </c>
      <c r="I750" s="216">
        <v>1215</v>
      </c>
      <c r="J750" s="216">
        <v>3.5006520144451594E-3</v>
      </c>
      <c r="K750" s="216">
        <v>2.5930755662556736E-5</v>
      </c>
      <c r="L750" s="159"/>
    </row>
    <row r="751" spans="2:12" ht="15.75" customHeight="1" x14ac:dyDescent="0.2">
      <c r="B751" s="189">
        <v>41174</v>
      </c>
      <c r="C751" s="143">
        <v>280605</v>
      </c>
      <c r="D751" s="143" t="s">
        <v>958</v>
      </c>
      <c r="E751" s="143" t="s">
        <v>8854</v>
      </c>
      <c r="F751" s="248" t="s">
        <v>147</v>
      </c>
      <c r="G751" s="216">
        <v>80.52</v>
      </c>
      <c r="H751" s="216">
        <v>56.000000004423782</v>
      </c>
      <c r="I751" s="216">
        <v>4509.1200003562026</v>
      </c>
      <c r="J751" s="216">
        <v>4.5354964977234683E-3</v>
      </c>
      <c r="K751" s="216">
        <v>8.0991008881521099E-5</v>
      </c>
      <c r="L751" s="159"/>
    </row>
    <row r="752" spans="2:12" ht="15.75" customHeight="1" x14ac:dyDescent="0.2">
      <c r="B752" s="189">
        <v>41174</v>
      </c>
      <c r="C752" s="143">
        <v>280689</v>
      </c>
      <c r="D752" s="143" t="s">
        <v>588</v>
      </c>
      <c r="E752" s="143" t="s">
        <v>8855</v>
      </c>
      <c r="F752" s="248" t="s">
        <v>147</v>
      </c>
      <c r="G752" s="216">
        <v>2.5</v>
      </c>
      <c r="H752" s="216">
        <v>139.00000000256114</v>
      </c>
      <c r="I752" s="216">
        <v>347.50000000640284</v>
      </c>
      <c r="J752" s="216">
        <v>1.0012152881004996E-3</v>
      </c>
      <c r="K752" s="216">
        <v>7.2029876840435385E-6</v>
      </c>
      <c r="L752" s="159"/>
    </row>
    <row r="753" spans="2:12" ht="15.75" customHeight="1" x14ac:dyDescent="0.2">
      <c r="B753" s="189">
        <v>41174</v>
      </c>
      <c r="C753" s="143">
        <v>280699</v>
      </c>
      <c r="D753" s="143" t="s">
        <v>760</v>
      </c>
      <c r="E753" s="143" t="s">
        <v>8855</v>
      </c>
      <c r="F753" s="248" t="s">
        <v>150</v>
      </c>
      <c r="G753" s="216">
        <v>56.1</v>
      </c>
      <c r="H753" s="216">
        <v>117.00000000419095</v>
      </c>
      <c r="I753" s="216">
        <v>6563.7000002351124</v>
      </c>
      <c r="J753" s="216">
        <v>1.8911300105380034E-2</v>
      </c>
      <c r="K753" s="216">
        <v>1.6163504362993699E-4</v>
      </c>
      <c r="L753" s="159"/>
    </row>
    <row r="754" spans="2:12" ht="15.75" customHeight="1" x14ac:dyDescent="0.2">
      <c r="B754" s="189">
        <v>41175</v>
      </c>
      <c r="C754" s="143">
        <v>280547</v>
      </c>
      <c r="D754" s="143" t="s">
        <v>514</v>
      </c>
      <c r="E754" s="143" t="s">
        <v>8855</v>
      </c>
      <c r="F754" s="248" t="s">
        <v>151</v>
      </c>
      <c r="G754" s="216">
        <v>769.5</v>
      </c>
      <c r="H754" s="216">
        <v>103.76785714414187</v>
      </c>
      <c r="I754" s="216">
        <v>87623.500000708736</v>
      </c>
      <c r="J754" s="216">
        <v>0.25231139914964129</v>
      </c>
      <c r="K754" s="216">
        <v>2.215771130393999E-3</v>
      </c>
      <c r="L754" s="159"/>
    </row>
    <row r="755" spans="2:12" ht="15.75" customHeight="1" x14ac:dyDescent="0.2">
      <c r="B755" s="189">
        <v>41175</v>
      </c>
      <c r="C755" s="143">
        <v>280604</v>
      </c>
      <c r="D755" s="143" t="s">
        <v>587</v>
      </c>
      <c r="E755" s="143" t="s">
        <v>8855</v>
      </c>
      <c r="F755" s="248" t="s">
        <v>147</v>
      </c>
      <c r="G755" s="216">
        <v>2.5</v>
      </c>
      <c r="H755" s="216">
        <v>101.99999999720603</v>
      </c>
      <c r="I755" s="216">
        <v>254.99999999301508</v>
      </c>
      <c r="J755" s="216">
        <v>7.3427113480830774E-4</v>
      </c>
      <c r="K755" s="216">
        <v>7.1987366159649092E-6</v>
      </c>
      <c r="L755" s="159"/>
    </row>
    <row r="756" spans="2:12" ht="15.75" customHeight="1" x14ac:dyDescent="0.2">
      <c r="B756" s="189">
        <v>41176</v>
      </c>
      <c r="C756" s="143">
        <v>280577</v>
      </c>
      <c r="D756" s="143" t="s">
        <v>959</v>
      </c>
      <c r="E756" s="143" t="s">
        <v>8854</v>
      </c>
      <c r="F756" s="248" t="s">
        <v>147</v>
      </c>
      <c r="G756" s="216">
        <v>6.9</v>
      </c>
      <c r="H756" s="216">
        <v>80.000000009313226</v>
      </c>
      <c r="I756" s="216">
        <v>552.00000006426126</v>
      </c>
      <c r="J756" s="216">
        <v>5.5515891536014113E-4</v>
      </c>
      <c r="K756" s="216">
        <v>6.9394864411939024E-6</v>
      </c>
      <c r="L756" s="159"/>
    </row>
    <row r="757" spans="2:12" ht="15.75" customHeight="1" x14ac:dyDescent="0.2">
      <c r="B757" s="189">
        <v>41176</v>
      </c>
      <c r="C757" s="143">
        <v>280578</v>
      </c>
      <c r="D757" s="143" t="s">
        <v>735</v>
      </c>
      <c r="E757" s="143" t="s">
        <v>8854</v>
      </c>
      <c r="F757" s="248" t="s">
        <v>155</v>
      </c>
      <c r="G757" s="216">
        <v>1726.75</v>
      </c>
      <c r="H757" s="216">
        <v>72.000000004190952</v>
      </c>
      <c r="I757" s="216">
        <v>124326.00000723673</v>
      </c>
      <c r="J757" s="216">
        <v>0.12503747700552062</v>
      </c>
      <c r="K757" s="216">
        <v>1.7366316249755899E-3</v>
      </c>
      <c r="L757" s="159"/>
    </row>
    <row r="758" spans="2:12" ht="15.75" customHeight="1" x14ac:dyDescent="0.2">
      <c r="B758" s="189">
        <v>41176</v>
      </c>
      <c r="C758" s="143">
        <v>280603</v>
      </c>
      <c r="D758" s="143" t="s">
        <v>840</v>
      </c>
      <c r="E758" s="143" t="s">
        <v>8854</v>
      </c>
      <c r="F758" s="248" t="s">
        <v>147</v>
      </c>
      <c r="G758" s="216">
        <v>146.85</v>
      </c>
      <c r="H758" s="216">
        <v>94.000000002561137</v>
      </c>
      <c r="I758" s="216">
        <v>13803.900000376103</v>
      </c>
      <c r="J758" s="216">
        <v>1.3882895201189342E-2</v>
      </c>
      <c r="K758" s="216">
        <v>1.4769037447671368E-4</v>
      </c>
      <c r="L758" s="159"/>
    </row>
    <row r="759" spans="2:12" ht="15.75" customHeight="1" x14ac:dyDescent="0.2">
      <c r="B759" s="189">
        <v>41176</v>
      </c>
      <c r="C759" s="143">
        <v>280606</v>
      </c>
      <c r="D759" s="143" t="s">
        <v>903</v>
      </c>
      <c r="E759" s="143" t="s">
        <v>8855</v>
      </c>
      <c r="F759" s="248" t="s">
        <v>155</v>
      </c>
      <c r="G759" s="216">
        <v>53.600000000000009</v>
      </c>
      <c r="H759" s="216">
        <v>17.999999995809048</v>
      </c>
      <c r="I759" s="216">
        <v>964.79999977536511</v>
      </c>
      <c r="J759" s="216">
        <v>2.7765091434445261E-3</v>
      </c>
      <c r="K759" s="216">
        <v>1.5425050800505459E-4</v>
      </c>
      <c r="L759" s="159"/>
    </row>
    <row r="760" spans="2:12" ht="15.75" customHeight="1" x14ac:dyDescent="0.2">
      <c r="B760" s="189">
        <v>41176</v>
      </c>
      <c r="C760" s="143">
        <v>280608</v>
      </c>
      <c r="D760" s="143" t="s">
        <v>960</v>
      </c>
      <c r="E760" s="143" t="s">
        <v>8855</v>
      </c>
      <c r="F760" s="248" t="s">
        <v>146</v>
      </c>
      <c r="G760" s="216">
        <v>98</v>
      </c>
      <c r="H760" s="216">
        <v>15.999999999767169</v>
      </c>
      <c r="I760" s="216">
        <v>1567.9999999771826</v>
      </c>
      <c r="J760" s="216">
        <v>4.5124029206792165E-3</v>
      </c>
      <c r="K760" s="216">
        <v>2.82025182546555E-4</v>
      </c>
      <c r="L760" s="159"/>
    </row>
    <row r="761" spans="2:12" ht="15.75" customHeight="1" x14ac:dyDescent="0.2">
      <c r="B761" s="189">
        <v>41176</v>
      </c>
      <c r="C761" s="143">
        <v>280610</v>
      </c>
      <c r="D761" s="143" t="s">
        <v>555</v>
      </c>
      <c r="E761" s="143" t="s">
        <v>8855</v>
      </c>
      <c r="F761" s="248" t="s">
        <v>146</v>
      </c>
      <c r="G761" s="216">
        <v>227.99000000000004</v>
      </c>
      <c r="H761" s="216">
        <v>17.000000003026798</v>
      </c>
      <c r="I761" s="216">
        <v>3875.8300006900799</v>
      </c>
      <c r="J761" s="216">
        <v>1.1153894525143206E-2</v>
      </c>
      <c r="K761" s="216">
        <v>6.5611144253866415E-4</v>
      </c>
      <c r="L761" s="159"/>
    </row>
    <row r="762" spans="2:12" ht="15.75" customHeight="1" x14ac:dyDescent="0.2">
      <c r="B762" s="189">
        <v>41176</v>
      </c>
      <c r="C762" s="143">
        <v>280615</v>
      </c>
      <c r="D762" s="143" t="s">
        <v>961</v>
      </c>
      <c r="E762" s="143" t="s">
        <v>8854</v>
      </c>
      <c r="F762" s="248" t="s">
        <v>146</v>
      </c>
      <c r="G762" s="216">
        <v>886</v>
      </c>
      <c r="H762" s="216">
        <v>44.69999999483116</v>
      </c>
      <c r="I762" s="216">
        <v>82361.99999010656</v>
      </c>
      <c r="J762" s="216">
        <v>8.2833330753761841E-2</v>
      </c>
      <c r="K762" s="216">
        <v>8.9107028795620249E-4</v>
      </c>
      <c r="L762" s="159"/>
    </row>
    <row r="763" spans="2:12" ht="15.75" customHeight="1" x14ac:dyDescent="0.2">
      <c r="B763" s="189">
        <v>41176</v>
      </c>
      <c r="C763" s="143">
        <v>280632</v>
      </c>
      <c r="D763" s="143" t="s">
        <v>962</v>
      </c>
      <c r="E763" s="143" t="s">
        <v>8854</v>
      </c>
      <c r="F763" s="248" t="s">
        <v>146</v>
      </c>
      <c r="G763" s="216">
        <v>1926.5</v>
      </c>
      <c r="H763" s="216">
        <v>113.77419354780878</v>
      </c>
      <c r="I763" s="216">
        <v>214664.99999885971</v>
      </c>
      <c r="J763" s="216">
        <v>0.21589345752043129</v>
      </c>
      <c r="K763" s="216">
        <v>1.9375247288347902E-3</v>
      </c>
      <c r="L763" s="159"/>
    </row>
    <row r="764" spans="2:12" ht="15.75" customHeight="1" x14ac:dyDescent="0.2">
      <c r="B764" s="189">
        <v>41176</v>
      </c>
      <c r="C764" s="143">
        <v>280632</v>
      </c>
      <c r="D764" s="143" t="s">
        <v>599</v>
      </c>
      <c r="E764" s="143" t="s">
        <v>8854</v>
      </c>
      <c r="F764" s="248" t="s">
        <v>146</v>
      </c>
      <c r="G764" s="216">
        <v>121.5</v>
      </c>
      <c r="H764" s="216">
        <v>30.00000000349246</v>
      </c>
      <c r="I764" s="216">
        <v>3645.0000004243338</v>
      </c>
      <c r="J764" s="216">
        <v>3.6658591421878887E-3</v>
      </c>
      <c r="K764" s="216">
        <v>1.2219530472537088E-4</v>
      </c>
      <c r="L764" s="159"/>
    </row>
    <row r="765" spans="2:12" ht="15.75" customHeight="1" x14ac:dyDescent="0.2">
      <c r="B765" s="189">
        <v>41176</v>
      </c>
      <c r="C765" s="143">
        <v>280638</v>
      </c>
      <c r="D765" s="143" t="s">
        <v>538</v>
      </c>
      <c r="E765" s="143" t="s">
        <v>8855</v>
      </c>
      <c r="F765" s="248" t="s">
        <v>146</v>
      </c>
      <c r="G765" s="216">
        <v>400</v>
      </c>
      <c r="H765" s="216">
        <v>98.823529414640845</v>
      </c>
      <c r="I765" s="216">
        <v>44579.500001631095</v>
      </c>
      <c r="J765" s="216">
        <v>0.12829124107953224</v>
      </c>
      <c r="K765" s="216">
        <v>1.1511231940675715E-3</v>
      </c>
      <c r="L765" s="159"/>
    </row>
    <row r="766" spans="2:12" ht="15.75" customHeight="1" x14ac:dyDescent="0.2">
      <c r="B766" s="189">
        <v>41176</v>
      </c>
      <c r="C766" s="143">
        <v>280649</v>
      </c>
      <c r="D766" s="143" t="s">
        <v>963</v>
      </c>
      <c r="E766" s="143" t="s">
        <v>8854</v>
      </c>
      <c r="F766" s="248" t="s">
        <v>146</v>
      </c>
      <c r="G766" s="216">
        <v>783.33</v>
      </c>
      <c r="H766" s="216">
        <v>119.23529411310001</v>
      </c>
      <c r="I766" s="216">
        <v>110757.83999651663</v>
      </c>
      <c r="J766" s="216">
        <v>0.11139167085677548</v>
      </c>
      <c r="K766" s="216">
        <v>7.8781274115658254E-4</v>
      </c>
      <c r="L766" s="159"/>
    </row>
    <row r="767" spans="2:12" ht="15.75" customHeight="1" x14ac:dyDescent="0.2">
      <c r="B767" s="189">
        <v>41176</v>
      </c>
      <c r="C767" s="143">
        <v>280650</v>
      </c>
      <c r="D767" s="143" t="s">
        <v>655</v>
      </c>
      <c r="E767" s="143" t="s">
        <v>8855</v>
      </c>
      <c r="F767" s="248" t="s">
        <v>146</v>
      </c>
      <c r="G767" s="216">
        <v>59.629999999999995</v>
      </c>
      <c r="H767" s="216">
        <v>236.99999999720603</v>
      </c>
      <c r="I767" s="216">
        <v>14132.309999833396</v>
      </c>
      <c r="J767" s="216">
        <v>4.0670074566403251E-2</v>
      </c>
      <c r="K767" s="216">
        <v>1.7160369015562321E-4</v>
      </c>
      <c r="L767" s="159"/>
    </row>
    <row r="768" spans="2:12" ht="15.75" customHeight="1" x14ac:dyDescent="0.2">
      <c r="B768" s="189">
        <v>41176</v>
      </c>
      <c r="C768" s="143">
        <v>280654</v>
      </c>
      <c r="D768" s="143" t="s">
        <v>964</v>
      </c>
      <c r="E768" s="143" t="s">
        <v>8855</v>
      </c>
      <c r="F768" s="248" t="s">
        <v>146</v>
      </c>
      <c r="G768" s="216">
        <v>632.5</v>
      </c>
      <c r="H768" s="216">
        <v>141.44444444053806</v>
      </c>
      <c r="I768" s="216">
        <v>89711.499997545616</v>
      </c>
      <c r="J768" s="216">
        <v>0.25817247105441909</v>
      </c>
      <c r="K768" s="216">
        <v>1.8202135506193474E-3</v>
      </c>
      <c r="L768" s="159"/>
    </row>
    <row r="769" spans="2:12" ht="15.75" customHeight="1" x14ac:dyDescent="0.2">
      <c r="B769" s="189">
        <v>41176</v>
      </c>
      <c r="C769" s="143">
        <v>280657</v>
      </c>
      <c r="D769" s="143" t="s">
        <v>689</v>
      </c>
      <c r="E769" s="143" t="s">
        <v>8855</v>
      </c>
      <c r="F769" s="248" t="s">
        <v>146</v>
      </c>
      <c r="G769" s="216">
        <v>1361.99</v>
      </c>
      <c r="H769" s="216">
        <v>113.69924812027099</v>
      </c>
      <c r="I769" s="216">
        <v>198207.93000221616</v>
      </c>
      <c r="J769" s="216">
        <v>0.57040436368418179</v>
      </c>
      <c r="K769" s="216">
        <v>3.9195456977202288E-3</v>
      </c>
      <c r="L769" s="159"/>
    </row>
    <row r="770" spans="2:12" ht="15.75" customHeight="1" x14ac:dyDescent="0.2">
      <c r="B770" s="189">
        <v>41176</v>
      </c>
      <c r="C770" s="143">
        <v>280660</v>
      </c>
      <c r="D770" s="143" t="s">
        <v>965</v>
      </c>
      <c r="E770" s="143" t="s">
        <v>8855</v>
      </c>
      <c r="F770" s="248" t="s">
        <v>147</v>
      </c>
      <c r="G770" s="216">
        <v>1072.0099999999998</v>
      </c>
      <c r="H770" s="216">
        <v>128.91358024660602</v>
      </c>
      <c r="I770" s="216">
        <v>145695.05999968591</v>
      </c>
      <c r="J770" s="216">
        <v>0.41928240706676229</v>
      </c>
      <c r="K770" s="216">
        <v>3.0850389381809427E-3</v>
      </c>
      <c r="L770" s="159"/>
    </row>
    <row r="771" spans="2:12" ht="15.75" customHeight="1" x14ac:dyDescent="0.2">
      <c r="B771" s="189">
        <v>41176</v>
      </c>
      <c r="C771" s="143">
        <v>280664</v>
      </c>
      <c r="D771" s="143" t="s">
        <v>966</v>
      </c>
      <c r="E771" s="143" t="s">
        <v>8854</v>
      </c>
      <c r="F771" s="248" t="s">
        <v>147</v>
      </c>
      <c r="G771" s="216">
        <v>95.09</v>
      </c>
      <c r="H771" s="216">
        <v>10.000000001164153</v>
      </c>
      <c r="I771" s="216">
        <v>950.90000011069935</v>
      </c>
      <c r="J771" s="216">
        <v>9.5634168952166349E-4</v>
      </c>
      <c r="K771" s="216">
        <v>9.5634168941033065E-5</v>
      </c>
      <c r="L771" s="159"/>
    </row>
    <row r="772" spans="2:12" ht="15.75" customHeight="1" x14ac:dyDescent="0.2">
      <c r="B772" s="189">
        <v>41176</v>
      </c>
      <c r="C772" s="143">
        <v>280672</v>
      </c>
      <c r="D772" s="143" t="s">
        <v>708</v>
      </c>
      <c r="E772" s="143" t="s">
        <v>8854</v>
      </c>
      <c r="F772" s="248" t="s">
        <v>151</v>
      </c>
      <c r="G772" s="216">
        <v>23</v>
      </c>
      <c r="H772" s="216">
        <v>384.00000000488944</v>
      </c>
      <c r="I772" s="216">
        <v>8832.0000001124572</v>
      </c>
      <c r="J772" s="216">
        <v>8.8825426448412952E-3</v>
      </c>
      <c r="K772" s="216">
        <v>2.313162147064634E-5</v>
      </c>
      <c r="L772" s="159"/>
    </row>
    <row r="773" spans="2:12" ht="15.75" customHeight="1" x14ac:dyDescent="0.2">
      <c r="B773" s="189">
        <v>41176</v>
      </c>
      <c r="C773" s="143">
        <v>280673</v>
      </c>
      <c r="D773" s="143" t="s">
        <v>967</v>
      </c>
      <c r="E773" s="143" t="s">
        <v>8854</v>
      </c>
      <c r="F773" s="248" t="s">
        <v>146</v>
      </c>
      <c r="G773" s="216">
        <v>842</v>
      </c>
      <c r="H773" s="216">
        <v>127.23529412007123</v>
      </c>
      <c r="I773" s="216">
        <v>110046.00000195438</v>
      </c>
      <c r="J773" s="216">
        <v>0.11067575723495457</v>
      </c>
      <c r="K773" s="216">
        <v>8.4681849036018339E-4</v>
      </c>
      <c r="L773" s="159"/>
    </row>
    <row r="774" spans="2:12" ht="15.75" customHeight="1" x14ac:dyDescent="0.2">
      <c r="B774" s="189">
        <v>41176</v>
      </c>
      <c r="C774" s="143">
        <v>280673</v>
      </c>
      <c r="D774" s="143" t="s">
        <v>857</v>
      </c>
      <c r="E774" s="143" t="s">
        <v>8854</v>
      </c>
      <c r="F774" s="248" t="s">
        <v>146</v>
      </c>
      <c r="G774" s="216">
        <v>450</v>
      </c>
      <c r="H774" s="216">
        <v>45</v>
      </c>
      <c r="I774" s="216">
        <v>20250</v>
      </c>
      <c r="J774" s="216">
        <v>2.0365884120895145E-2</v>
      </c>
      <c r="K774" s="216">
        <v>4.5257520268655882E-4</v>
      </c>
      <c r="L774" s="159"/>
    </row>
    <row r="775" spans="2:12" ht="15.75" customHeight="1" x14ac:dyDescent="0.2">
      <c r="B775" s="189">
        <v>41176</v>
      </c>
      <c r="C775" s="143">
        <v>280674</v>
      </c>
      <c r="D775" s="143" t="s">
        <v>527</v>
      </c>
      <c r="E775" s="143" t="s">
        <v>8855</v>
      </c>
      <c r="F775" s="248" t="s">
        <v>146</v>
      </c>
      <c r="G775" s="216">
        <v>97</v>
      </c>
      <c r="H775" s="216">
        <v>190.00000000116415</v>
      </c>
      <c r="I775" s="216">
        <v>18430.000000112923</v>
      </c>
      <c r="J775" s="216">
        <v>5.3038001166988327E-2</v>
      </c>
      <c r="K775" s="216">
        <v>2.7914737456138607E-4</v>
      </c>
      <c r="L775" s="159"/>
    </row>
    <row r="776" spans="2:12" ht="15.75" customHeight="1" x14ac:dyDescent="0.2">
      <c r="B776" s="189">
        <v>41176</v>
      </c>
      <c r="C776" s="143">
        <v>280676</v>
      </c>
      <c r="D776" s="143" t="s">
        <v>593</v>
      </c>
      <c r="E776" s="143" t="s">
        <v>8855</v>
      </c>
      <c r="F776" s="248" t="s">
        <v>146</v>
      </c>
      <c r="G776" s="216">
        <v>18.090000000000003</v>
      </c>
      <c r="H776" s="216">
        <v>83.999999990919605</v>
      </c>
      <c r="I776" s="216">
        <v>1519.5599998357357</v>
      </c>
      <c r="J776" s="216">
        <v>4.3730019014705758E-3</v>
      </c>
      <c r="K776" s="216">
        <v>5.2059546451705931E-5</v>
      </c>
      <c r="L776" s="159"/>
    </row>
    <row r="777" spans="2:12" ht="15.75" customHeight="1" x14ac:dyDescent="0.2">
      <c r="B777" s="189">
        <v>41176</v>
      </c>
      <c r="C777" s="143">
        <v>280679</v>
      </c>
      <c r="D777" s="143" t="s">
        <v>968</v>
      </c>
      <c r="E777" s="143" t="s">
        <v>8855</v>
      </c>
      <c r="F777" s="248" t="s">
        <v>146</v>
      </c>
      <c r="G777" s="216">
        <v>19.5</v>
      </c>
      <c r="H777" s="216">
        <v>74.000000000232831</v>
      </c>
      <c r="I777" s="216">
        <v>1443.0000000045402</v>
      </c>
      <c r="J777" s="216">
        <v>4.1526769226118299E-3</v>
      </c>
      <c r="K777" s="216">
        <v>5.6117255710794111E-5</v>
      </c>
      <c r="L777" s="159"/>
    </row>
    <row r="778" spans="2:12" ht="15.75" customHeight="1" x14ac:dyDescent="0.2">
      <c r="B778" s="189">
        <v>41176</v>
      </c>
      <c r="C778" s="143">
        <v>280680</v>
      </c>
      <c r="D778" s="143" t="s">
        <v>528</v>
      </c>
      <c r="E778" s="143" t="s">
        <v>8855</v>
      </c>
      <c r="F778" s="248" t="s">
        <v>146</v>
      </c>
      <c r="G778" s="216">
        <v>64.33</v>
      </c>
      <c r="H778" s="216">
        <v>104.99999999650754</v>
      </c>
      <c r="I778" s="216">
        <v>6754.6499997753299</v>
      </c>
      <c r="J778" s="216">
        <v>1.9438585706374748E-2</v>
      </c>
      <c r="K778" s="216">
        <v>1.8512938768591716E-4</v>
      </c>
      <c r="L778" s="159"/>
    </row>
    <row r="779" spans="2:12" ht="15.75" customHeight="1" x14ac:dyDescent="0.2">
      <c r="B779" s="189">
        <v>41176</v>
      </c>
      <c r="C779" s="143">
        <v>280682</v>
      </c>
      <c r="D779" s="143" t="s">
        <v>950</v>
      </c>
      <c r="E779" s="143" t="s">
        <v>8855</v>
      </c>
      <c r="F779" s="248" t="s">
        <v>146</v>
      </c>
      <c r="G779" s="216">
        <v>88.49</v>
      </c>
      <c r="H779" s="216">
        <v>52.000000001862645</v>
      </c>
      <c r="I779" s="216">
        <v>4601.4800001648255</v>
      </c>
      <c r="J779" s="216">
        <v>1.3242175888069458E-2</v>
      </c>
      <c r="K779" s="216">
        <v>2.5465722860759849E-4</v>
      </c>
      <c r="L779" s="159"/>
    </row>
    <row r="780" spans="2:12" ht="15.75" customHeight="1" x14ac:dyDescent="0.2">
      <c r="B780" s="189">
        <v>41176</v>
      </c>
      <c r="C780" s="143">
        <v>280684</v>
      </c>
      <c r="D780" s="143" t="s">
        <v>626</v>
      </c>
      <c r="E780" s="143" t="s">
        <v>8855</v>
      </c>
      <c r="F780" s="248" t="s">
        <v>146</v>
      </c>
      <c r="G780" s="216">
        <v>4</v>
      </c>
      <c r="H780" s="216">
        <v>397.99999999813735</v>
      </c>
      <c r="I780" s="216">
        <v>1591.9999999925494</v>
      </c>
      <c r="J780" s="216">
        <v>4.5814703123674928E-3</v>
      </c>
      <c r="K780" s="216">
        <v>1.1511231940675715E-5</v>
      </c>
      <c r="L780" s="159"/>
    </row>
    <row r="781" spans="2:12" ht="15.75" customHeight="1" x14ac:dyDescent="0.2">
      <c r="B781" s="189">
        <v>41176</v>
      </c>
      <c r="C781" s="143">
        <v>280688</v>
      </c>
      <c r="D781" s="143" t="s">
        <v>968</v>
      </c>
      <c r="E781" s="143" t="s">
        <v>8855</v>
      </c>
      <c r="F781" s="248" t="s">
        <v>146</v>
      </c>
      <c r="G781" s="216">
        <v>15.637800000000002</v>
      </c>
      <c r="H781" s="216">
        <v>419.00000000372529</v>
      </c>
      <c r="I781" s="216">
        <v>6552.2382000582556</v>
      </c>
      <c r="J781" s="216">
        <v>1.8856083412856536E-2</v>
      </c>
      <c r="K781" s="216">
        <v>4.5002585710474676E-5</v>
      </c>
      <c r="L781" s="159"/>
    </row>
    <row r="782" spans="2:12" ht="15.75" customHeight="1" x14ac:dyDescent="0.2">
      <c r="B782" s="189">
        <v>41176</v>
      </c>
      <c r="C782" s="143">
        <v>280690</v>
      </c>
      <c r="D782" s="143" t="s">
        <v>625</v>
      </c>
      <c r="E782" s="143" t="s">
        <v>8855</v>
      </c>
      <c r="F782" s="248" t="s">
        <v>146</v>
      </c>
      <c r="G782" s="216">
        <v>1.6500000000000001</v>
      </c>
      <c r="H782" s="216">
        <v>78.000000002793968</v>
      </c>
      <c r="I782" s="216">
        <v>128.70000000461005</v>
      </c>
      <c r="J782" s="216">
        <v>3.7037388770450795E-4</v>
      </c>
      <c r="K782" s="216">
        <v>4.748383175528733E-6</v>
      </c>
      <c r="L782" s="159"/>
    </row>
    <row r="783" spans="2:12" ht="15.75" customHeight="1" x14ac:dyDescent="0.2">
      <c r="B783" s="189">
        <v>41176</v>
      </c>
      <c r="C783" s="143">
        <v>280691</v>
      </c>
      <c r="D783" s="143" t="s">
        <v>968</v>
      </c>
      <c r="E783" s="143" t="s">
        <v>8855</v>
      </c>
      <c r="F783" s="248" t="s">
        <v>146</v>
      </c>
      <c r="G783" s="216">
        <v>7.5</v>
      </c>
      <c r="H783" s="216">
        <v>78.999999995576218</v>
      </c>
      <c r="I783" s="216">
        <v>592.49999996682163</v>
      </c>
      <c r="J783" s="216">
        <v>1.7051012311171093E-3</v>
      </c>
      <c r="K783" s="216">
        <v>2.1583559888766964E-5</v>
      </c>
      <c r="L783" s="159"/>
    </row>
    <row r="784" spans="2:12" ht="15.75" customHeight="1" x14ac:dyDescent="0.2">
      <c r="B784" s="189">
        <v>41176</v>
      </c>
      <c r="C784" s="143">
        <v>280692</v>
      </c>
      <c r="D784" s="143" t="s">
        <v>537</v>
      </c>
      <c r="E784" s="143" t="s">
        <v>8855</v>
      </c>
      <c r="F784" s="248" t="s">
        <v>147</v>
      </c>
      <c r="G784" s="216">
        <v>11</v>
      </c>
      <c r="H784" s="216">
        <v>124.99999999883585</v>
      </c>
      <c r="I784" s="216">
        <v>1374.9999999871943</v>
      </c>
      <c r="J784" s="216">
        <v>3.9569859795704244E-3</v>
      </c>
      <c r="K784" s="216">
        <v>3.1655887836858212E-5</v>
      </c>
      <c r="L784" s="159"/>
    </row>
    <row r="785" spans="2:12" ht="15.75" customHeight="1" x14ac:dyDescent="0.2">
      <c r="B785" s="189">
        <v>41176</v>
      </c>
      <c r="C785" s="143">
        <v>280693</v>
      </c>
      <c r="D785" s="143" t="s">
        <v>968</v>
      </c>
      <c r="E785" s="143" t="s">
        <v>8855</v>
      </c>
      <c r="F785" s="248" t="s">
        <v>146</v>
      </c>
      <c r="G785" s="216">
        <v>19.5</v>
      </c>
      <c r="H785" s="216">
        <v>338.00000000162981</v>
      </c>
      <c r="I785" s="216">
        <v>6591.0000000317814</v>
      </c>
      <c r="J785" s="216">
        <v>1.896763243033987E-2</v>
      </c>
      <c r="K785" s="216">
        <v>5.6117255710794111E-5</v>
      </c>
      <c r="L785" s="159"/>
    </row>
    <row r="786" spans="2:12" ht="15.75" customHeight="1" x14ac:dyDescent="0.2">
      <c r="B786" s="189">
        <v>41176</v>
      </c>
      <c r="C786" s="143">
        <v>280694</v>
      </c>
      <c r="D786" s="143" t="s">
        <v>969</v>
      </c>
      <c r="E786" s="143" t="s">
        <v>8855</v>
      </c>
      <c r="F786" s="248" t="s">
        <v>146</v>
      </c>
      <c r="G786" s="216">
        <v>1</v>
      </c>
      <c r="H786" s="216">
        <v>164.00000000023283</v>
      </c>
      <c r="I786" s="216">
        <v>164.00000000023283</v>
      </c>
      <c r="J786" s="216">
        <v>4.7196050956837437E-4</v>
      </c>
      <c r="K786" s="216">
        <v>2.8778079851689287E-6</v>
      </c>
      <c r="L786" s="159"/>
    </row>
    <row r="787" spans="2:12" ht="15.75" customHeight="1" x14ac:dyDescent="0.2">
      <c r="B787" s="189">
        <v>41176</v>
      </c>
      <c r="C787" s="143">
        <v>280695</v>
      </c>
      <c r="D787" s="143" t="s">
        <v>970</v>
      </c>
      <c r="E787" s="143" t="s">
        <v>8855</v>
      </c>
      <c r="F787" s="248" t="s">
        <v>155</v>
      </c>
      <c r="G787" s="216">
        <v>4.7289000000000003</v>
      </c>
      <c r="H787" s="216">
        <v>52.000000001862645</v>
      </c>
      <c r="I787" s="216">
        <v>245.90280000880827</v>
      </c>
      <c r="J787" s="216">
        <v>7.076610414407465E-4</v>
      </c>
      <c r="K787" s="216">
        <v>1.3608866181065347E-5</v>
      </c>
      <c r="L787" s="159"/>
    </row>
    <row r="788" spans="2:12" ht="15.75" customHeight="1" x14ac:dyDescent="0.2">
      <c r="B788" s="189">
        <v>41176</v>
      </c>
      <c r="C788" s="143">
        <v>280696</v>
      </c>
      <c r="D788" s="143" t="s">
        <v>971</v>
      </c>
      <c r="E788" s="143" t="s">
        <v>8855</v>
      </c>
      <c r="F788" s="248" t="s">
        <v>146</v>
      </c>
      <c r="G788" s="216">
        <v>3.6850000000000001</v>
      </c>
      <c r="H788" s="216">
        <v>349.99999999883585</v>
      </c>
      <c r="I788" s="216">
        <v>1289.7499999957101</v>
      </c>
      <c r="J788" s="216">
        <v>3.7116528488592804E-3</v>
      </c>
      <c r="K788" s="216">
        <v>1.0604722425347502E-5</v>
      </c>
      <c r="L788" s="159"/>
    </row>
    <row r="789" spans="2:12" ht="15.75" customHeight="1" x14ac:dyDescent="0.2">
      <c r="B789" s="189">
        <v>41176</v>
      </c>
      <c r="C789" s="143">
        <v>280697</v>
      </c>
      <c r="D789" s="143" t="s">
        <v>950</v>
      </c>
      <c r="E789" s="143" t="s">
        <v>8855</v>
      </c>
      <c r="F789" s="248" t="s">
        <v>146</v>
      </c>
      <c r="G789" s="216">
        <v>3</v>
      </c>
      <c r="H789" s="216">
        <v>436.99999999953434</v>
      </c>
      <c r="I789" s="216">
        <v>1310.999999998603</v>
      </c>
      <c r="J789" s="216">
        <v>3.7728062685524451E-3</v>
      </c>
      <c r="K789" s="216">
        <v>8.6334239555067857E-6</v>
      </c>
      <c r="L789" s="159"/>
    </row>
    <row r="790" spans="2:12" ht="15.75" customHeight="1" x14ac:dyDescent="0.2">
      <c r="B790" s="189">
        <v>41176</v>
      </c>
      <c r="C790" s="143">
        <v>280698</v>
      </c>
      <c r="D790" s="143" t="s">
        <v>511</v>
      </c>
      <c r="E790" s="143" t="s">
        <v>8855</v>
      </c>
      <c r="F790" s="248" t="s">
        <v>146</v>
      </c>
      <c r="G790" s="216">
        <v>162.5</v>
      </c>
      <c r="H790" s="216">
        <v>153.31007751904232</v>
      </c>
      <c r="I790" s="216">
        <v>58104.499999648542</v>
      </c>
      <c r="J790" s="216">
        <v>0.16721359407323658</v>
      </c>
      <c r="K790" s="216">
        <v>4.6764379758995091E-4</v>
      </c>
      <c r="L790" s="159"/>
    </row>
    <row r="791" spans="2:12" ht="15.75" customHeight="1" x14ac:dyDescent="0.2">
      <c r="B791" s="189">
        <v>41176</v>
      </c>
      <c r="C791" s="143">
        <v>280700</v>
      </c>
      <c r="D791" s="143" t="s">
        <v>502</v>
      </c>
      <c r="E791" s="143" t="s">
        <v>8854</v>
      </c>
      <c r="F791" s="248" t="s">
        <v>146</v>
      </c>
      <c r="G791" s="216">
        <v>46.695</v>
      </c>
      <c r="H791" s="216">
        <v>149.00000000372529</v>
      </c>
      <c r="I791" s="216">
        <v>6957.5550001739521</v>
      </c>
      <c r="J791" s="216">
        <v>6.9973708097924598E-3</v>
      </c>
      <c r="K791" s="216">
        <v>4.6962220198775252E-5</v>
      </c>
      <c r="L791" s="159"/>
    </row>
    <row r="792" spans="2:12" ht="15.75" customHeight="1" x14ac:dyDescent="0.2">
      <c r="B792" s="189">
        <v>41176</v>
      </c>
      <c r="C792" s="143">
        <v>280701</v>
      </c>
      <c r="D792" s="143" t="s">
        <v>972</v>
      </c>
      <c r="E792" s="143" t="s">
        <v>8855</v>
      </c>
      <c r="F792" s="248" t="s">
        <v>146</v>
      </c>
      <c r="G792" s="216">
        <v>6.5</v>
      </c>
      <c r="H792" s="216">
        <v>101.00000000442378</v>
      </c>
      <c r="I792" s="216">
        <v>656.50000002875458</v>
      </c>
      <c r="J792" s="216">
        <v>1.8892809423461518E-3</v>
      </c>
      <c r="K792" s="216">
        <v>1.8705751903598037E-5</v>
      </c>
      <c r="L792" s="159"/>
    </row>
    <row r="793" spans="2:12" ht="15.75" customHeight="1" x14ac:dyDescent="0.2">
      <c r="B793" s="189">
        <v>41176</v>
      </c>
      <c r="C793" s="143">
        <v>280702</v>
      </c>
      <c r="D793" s="143" t="s">
        <v>920</v>
      </c>
      <c r="E793" s="143" t="s">
        <v>8855</v>
      </c>
      <c r="F793" s="248" t="s">
        <v>146</v>
      </c>
      <c r="G793" s="216">
        <v>6</v>
      </c>
      <c r="H793" s="216">
        <v>165.99999999627471</v>
      </c>
      <c r="I793" s="216">
        <v>995.99999997764826</v>
      </c>
      <c r="J793" s="216">
        <v>2.8662967531639287E-3</v>
      </c>
      <c r="K793" s="216">
        <v>1.7266847911013571E-5</v>
      </c>
      <c r="L793" s="159"/>
    </row>
    <row r="794" spans="2:12" ht="15.75" customHeight="1" x14ac:dyDescent="0.2">
      <c r="B794" s="189">
        <v>41176</v>
      </c>
      <c r="C794" s="143">
        <v>280703</v>
      </c>
      <c r="D794" s="143" t="s">
        <v>568</v>
      </c>
      <c r="E794" s="143" t="s">
        <v>8855</v>
      </c>
      <c r="F794" s="248" t="s">
        <v>146</v>
      </c>
      <c r="G794" s="216">
        <v>0.67</v>
      </c>
      <c r="H794" s="216">
        <v>143.00000000512227</v>
      </c>
      <c r="I794" s="216">
        <v>95.810000003431924</v>
      </c>
      <c r="J794" s="216">
        <v>2.7572278306891147E-4</v>
      </c>
      <c r="K794" s="216">
        <v>1.9281313500631821E-6</v>
      </c>
      <c r="L794" s="159"/>
    </row>
    <row r="795" spans="2:12" ht="15.75" customHeight="1" x14ac:dyDescent="0.2">
      <c r="B795" s="189">
        <v>41176</v>
      </c>
      <c r="C795" s="143">
        <v>280704</v>
      </c>
      <c r="D795" s="143" t="s">
        <v>527</v>
      </c>
      <c r="E795" s="143" t="s">
        <v>8855</v>
      </c>
      <c r="F795" s="248" t="s">
        <v>146</v>
      </c>
      <c r="G795" s="216">
        <v>182.01</v>
      </c>
      <c r="H795" s="216">
        <v>343.6285714305871</v>
      </c>
      <c r="I795" s="216">
        <v>60789.510000347866</v>
      </c>
      <c r="J795" s="216">
        <v>0.17494053729350753</v>
      </c>
      <c r="K795" s="216">
        <v>5.2378983138059673E-4</v>
      </c>
      <c r="L795" s="159"/>
    </row>
    <row r="796" spans="2:12" ht="15.75" customHeight="1" x14ac:dyDescent="0.2">
      <c r="B796" s="189">
        <v>41176</v>
      </c>
      <c r="C796" s="143">
        <v>280723</v>
      </c>
      <c r="D796" s="143" t="s">
        <v>611</v>
      </c>
      <c r="E796" s="143" t="s">
        <v>8855</v>
      </c>
      <c r="F796" s="248" t="s">
        <v>146</v>
      </c>
      <c r="G796" s="216">
        <v>208.99</v>
      </c>
      <c r="H796" s="216">
        <v>15.999999999767169</v>
      </c>
      <c r="I796" s="216">
        <v>3343.8399999513408</v>
      </c>
      <c r="J796" s="216">
        <v>9.6229294529872385E-3</v>
      </c>
      <c r="K796" s="216">
        <v>6.0143309082045441E-4</v>
      </c>
      <c r="L796" s="159"/>
    </row>
    <row r="797" spans="2:12" ht="15.75" customHeight="1" x14ac:dyDescent="0.2">
      <c r="B797" s="189">
        <v>41176</v>
      </c>
      <c r="C797" s="143">
        <v>280723</v>
      </c>
      <c r="D797" s="143" t="s">
        <v>689</v>
      </c>
      <c r="E797" s="143" t="s">
        <v>8855</v>
      </c>
      <c r="F797" s="248" t="s">
        <v>146</v>
      </c>
      <c r="G797" s="216">
        <v>1049.4900000000002</v>
      </c>
      <c r="H797" s="216">
        <v>18.000000003625505</v>
      </c>
      <c r="I797" s="216">
        <v>20705.970003591094</v>
      </c>
      <c r="J797" s="216">
        <v>5.9587805817002758E-2</v>
      </c>
      <c r="K797" s="216">
        <v>3.0202307023549394E-3</v>
      </c>
      <c r="L797" s="159"/>
    </row>
    <row r="798" spans="2:12" ht="15.75" customHeight="1" x14ac:dyDescent="0.2">
      <c r="B798" s="189">
        <v>41176</v>
      </c>
      <c r="C798" s="143">
        <v>280764</v>
      </c>
      <c r="D798" s="143" t="s">
        <v>973</v>
      </c>
      <c r="E798" s="143" t="s">
        <v>8855</v>
      </c>
      <c r="F798" s="248" t="s">
        <v>146</v>
      </c>
      <c r="G798" s="216">
        <v>4.0200000000000005</v>
      </c>
      <c r="H798" s="216">
        <v>100.9999999939464</v>
      </c>
      <c r="I798" s="216">
        <v>406.01999997566458</v>
      </c>
      <c r="J798" s="216">
        <v>1.1684475980682557E-3</v>
      </c>
      <c r="K798" s="216">
        <v>1.1568788100379095E-5</v>
      </c>
      <c r="L798" s="159"/>
    </row>
    <row r="799" spans="2:12" ht="15.75" customHeight="1" x14ac:dyDescent="0.2">
      <c r="B799" s="189">
        <v>41176</v>
      </c>
      <c r="C799" s="143">
        <v>281166</v>
      </c>
      <c r="D799" s="143" t="s">
        <v>974</v>
      </c>
      <c r="E799" s="143" t="s">
        <v>8854</v>
      </c>
      <c r="F799" s="248" t="s">
        <v>155</v>
      </c>
      <c r="G799" s="216">
        <v>4.4830000000000005</v>
      </c>
      <c r="H799" s="216">
        <v>30.00000000349246</v>
      </c>
      <c r="I799" s="216">
        <v>134.4900000156567</v>
      </c>
      <c r="J799" s="216">
        <v>1.3525964225866917E-4</v>
      </c>
      <c r="K799" s="216">
        <v>4.5086547414307634E-6</v>
      </c>
      <c r="L799" s="159"/>
    </row>
    <row r="800" spans="2:12" ht="15.75" customHeight="1" x14ac:dyDescent="0.2">
      <c r="B800" s="189">
        <v>41176</v>
      </c>
      <c r="C800" s="143">
        <v>282786</v>
      </c>
      <c r="D800" s="143" t="s">
        <v>975</v>
      </c>
      <c r="E800" s="143" t="s">
        <v>8854</v>
      </c>
      <c r="F800" s="248" t="s">
        <v>155</v>
      </c>
      <c r="G800" s="216">
        <v>41.25</v>
      </c>
      <c r="H800" s="216">
        <v>116.00000000093132</v>
      </c>
      <c r="I800" s="216">
        <v>4785.0000000384171</v>
      </c>
      <c r="J800" s="216">
        <v>4.8123829886057125E-3</v>
      </c>
      <c r="K800" s="216">
        <v>4.148606024626789E-5</v>
      </c>
      <c r="L800" s="159"/>
    </row>
    <row r="801" spans="2:12" ht="15.75" customHeight="1" x14ac:dyDescent="0.2">
      <c r="B801" s="189">
        <v>41177</v>
      </c>
      <c r="C801" s="143">
        <v>280687</v>
      </c>
      <c r="D801" s="143" t="s">
        <v>976</v>
      </c>
      <c r="E801" s="143" t="s">
        <v>8854</v>
      </c>
      <c r="F801" s="248" t="s">
        <v>151</v>
      </c>
      <c r="G801" s="216">
        <v>4</v>
      </c>
      <c r="H801" s="216">
        <v>18.999999999068677</v>
      </c>
      <c r="I801" s="216">
        <v>75.99999999627471</v>
      </c>
      <c r="J801" s="216">
        <v>7.6424650509846644E-5</v>
      </c>
      <c r="K801" s="216">
        <v>4.0223500270311978E-6</v>
      </c>
      <c r="L801" s="159"/>
    </row>
    <row r="802" spans="2:12" ht="15.75" customHeight="1" x14ac:dyDescent="0.2">
      <c r="B802" s="189">
        <v>41177</v>
      </c>
      <c r="C802" s="143">
        <v>280705</v>
      </c>
      <c r="D802" s="143" t="s">
        <v>977</v>
      </c>
      <c r="E802" s="143" t="s">
        <v>8854</v>
      </c>
      <c r="F802" s="248" t="s">
        <v>151</v>
      </c>
      <c r="G802" s="216">
        <v>6</v>
      </c>
      <c r="H802" s="216">
        <v>10.000000001164153</v>
      </c>
      <c r="I802" s="216">
        <v>60.000000006984919</v>
      </c>
      <c r="J802" s="216">
        <v>6.0335250412491914E-5</v>
      </c>
      <c r="K802" s="216">
        <v>6.0335250405467963E-6</v>
      </c>
      <c r="L802" s="159"/>
    </row>
    <row r="803" spans="2:12" ht="15.75" customHeight="1" x14ac:dyDescent="0.2">
      <c r="B803" s="189">
        <v>41177</v>
      </c>
      <c r="C803" s="143">
        <v>280709</v>
      </c>
      <c r="D803" s="143" t="s">
        <v>978</v>
      </c>
      <c r="E803" s="143" t="s">
        <v>8855</v>
      </c>
      <c r="F803" s="248" t="s">
        <v>149</v>
      </c>
      <c r="G803" s="216">
        <v>82.25</v>
      </c>
      <c r="H803" s="216">
        <v>79.999999998835847</v>
      </c>
      <c r="I803" s="216">
        <v>6579.9999999042484</v>
      </c>
      <c r="J803" s="216">
        <v>1.8928778428419609E-2</v>
      </c>
      <c r="K803" s="216">
        <v>2.3660973035868825E-4</v>
      </c>
      <c r="L803" s="159"/>
    </row>
    <row r="804" spans="2:12" ht="15.75" customHeight="1" x14ac:dyDescent="0.2">
      <c r="B804" s="189">
        <v>41177</v>
      </c>
      <c r="C804" s="143">
        <v>280725</v>
      </c>
      <c r="D804" s="143" t="s">
        <v>536</v>
      </c>
      <c r="E804" s="143" t="s">
        <v>8855</v>
      </c>
      <c r="F804" s="248" t="s">
        <v>149</v>
      </c>
      <c r="G804" s="216">
        <v>7</v>
      </c>
      <c r="H804" s="216">
        <v>129.00000000139698</v>
      </c>
      <c r="I804" s="216">
        <v>903.00000000977889</v>
      </c>
      <c r="J804" s="216">
        <v>2.5976727843916021E-3</v>
      </c>
      <c r="K804" s="216">
        <v>2.0136998328398999E-5</v>
      </c>
      <c r="L804" s="159"/>
    </row>
    <row r="805" spans="2:12" ht="15.75" customHeight="1" x14ac:dyDescent="0.2">
      <c r="B805" s="189">
        <v>41177</v>
      </c>
      <c r="C805" s="143">
        <v>280761</v>
      </c>
      <c r="D805" s="143" t="s">
        <v>979</v>
      </c>
      <c r="E805" s="143" t="s">
        <v>8854</v>
      </c>
      <c r="F805" s="248" t="s">
        <v>147</v>
      </c>
      <c r="G805" s="216">
        <v>12.88</v>
      </c>
      <c r="H805" s="216">
        <v>113.00000000162981</v>
      </c>
      <c r="I805" s="216">
        <v>1455.4400000209921</v>
      </c>
      <c r="J805" s="216">
        <v>1.463572280856681E-3</v>
      </c>
      <c r="K805" s="216">
        <v>1.2951967087040457E-5</v>
      </c>
      <c r="L805" s="159"/>
    </row>
    <row r="806" spans="2:12" ht="15.75" customHeight="1" x14ac:dyDescent="0.2">
      <c r="B806" s="189">
        <v>41177</v>
      </c>
      <c r="C806" s="143">
        <v>280762</v>
      </c>
      <c r="D806" s="143" t="s">
        <v>980</v>
      </c>
      <c r="E806" s="143" t="s">
        <v>8854</v>
      </c>
      <c r="F806" s="248" t="s">
        <v>147</v>
      </c>
      <c r="G806" s="216">
        <v>1.1000000000000001</v>
      </c>
      <c r="H806" s="216">
        <v>53.999999997904524</v>
      </c>
      <c r="I806" s="216">
        <v>59.399999997694984</v>
      </c>
      <c r="J806" s="216">
        <v>5.9731897899095389E-5</v>
      </c>
      <c r="K806" s="216">
        <v>1.1061462574335795E-6</v>
      </c>
      <c r="L806" s="159"/>
    </row>
    <row r="807" spans="2:12" ht="15.75" customHeight="1" x14ac:dyDescent="0.2">
      <c r="B807" s="189">
        <v>41177</v>
      </c>
      <c r="C807" s="143">
        <v>280780</v>
      </c>
      <c r="D807" s="143" t="s">
        <v>711</v>
      </c>
      <c r="E807" s="143" t="s">
        <v>8855</v>
      </c>
      <c r="F807" s="248" t="s">
        <v>155</v>
      </c>
      <c r="G807" s="216">
        <v>1</v>
      </c>
      <c r="H807" s="216">
        <v>94.999999995343387</v>
      </c>
      <c r="I807" s="216">
        <v>94.999999995343387</v>
      </c>
      <c r="J807" s="216">
        <v>2.7328783444344781E-4</v>
      </c>
      <c r="K807" s="216">
        <v>2.8767140469141428E-6</v>
      </c>
      <c r="L807" s="159"/>
    </row>
    <row r="808" spans="2:12" ht="15.75" customHeight="1" x14ac:dyDescent="0.2">
      <c r="B808" s="189">
        <v>41177</v>
      </c>
      <c r="C808" s="143">
        <v>280800</v>
      </c>
      <c r="D808" s="143" t="s">
        <v>689</v>
      </c>
      <c r="E808" s="143" t="s">
        <v>8855</v>
      </c>
      <c r="F808" s="248" t="s">
        <v>147</v>
      </c>
      <c r="G808" s="216">
        <v>1</v>
      </c>
      <c r="H808" s="216">
        <v>320.99999999860302</v>
      </c>
      <c r="I808" s="216">
        <v>320.99999999860302</v>
      </c>
      <c r="J808" s="216">
        <v>9.2342520905542116E-4</v>
      </c>
      <c r="K808" s="216">
        <v>2.8767140469141428E-6</v>
      </c>
      <c r="L808" s="159"/>
    </row>
    <row r="809" spans="2:12" ht="15.75" customHeight="1" x14ac:dyDescent="0.2">
      <c r="B809" s="189">
        <v>41177</v>
      </c>
      <c r="C809" s="143">
        <v>281167</v>
      </c>
      <c r="D809" s="143" t="s">
        <v>722</v>
      </c>
      <c r="E809" s="143" t="s">
        <v>8854</v>
      </c>
      <c r="F809" s="248" t="s">
        <v>147</v>
      </c>
      <c r="G809" s="216">
        <v>57.955000000000005</v>
      </c>
      <c r="H809" s="216">
        <v>69.999999997671694</v>
      </c>
      <c r="I809" s="216">
        <v>4056.8499998650632</v>
      </c>
      <c r="J809" s="216">
        <v>4.0795176766546875E-3</v>
      </c>
      <c r="K809" s="216">
        <v>5.8278823954148271E-5</v>
      </c>
      <c r="L809" s="159"/>
    </row>
    <row r="810" spans="2:12" ht="15.75" customHeight="1" x14ac:dyDescent="0.2">
      <c r="B810" s="189">
        <v>41178</v>
      </c>
      <c r="C810" s="143">
        <v>280820</v>
      </c>
      <c r="D810" s="143" t="s">
        <v>981</v>
      </c>
      <c r="E810" s="143" t="s">
        <v>8854</v>
      </c>
      <c r="F810" s="248" t="s">
        <v>151</v>
      </c>
      <c r="G810" s="216">
        <v>934</v>
      </c>
      <c r="H810" s="216">
        <v>213.1818181871098</v>
      </c>
      <c r="I810" s="216">
        <v>161403.0000050005</v>
      </c>
      <c r="J810" s="216">
        <v>0.16228287177048056</v>
      </c>
      <c r="K810" s="216">
        <v>9.3909160442453307E-4</v>
      </c>
      <c r="L810" s="159"/>
    </row>
    <row r="811" spans="2:12" ht="15.75" customHeight="1" x14ac:dyDescent="0.2">
      <c r="B811" s="189">
        <v>41178</v>
      </c>
      <c r="C811" s="143">
        <v>280888</v>
      </c>
      <c r="D811" s="143" t="s">
        <v>982</v>
      </c>
      <c r="E811" s="143" t="s">
        <v>8855</v>
      </c>
      <c r="F811" s="248" t="s">
        <v>149</v>
      </c>
      <c r="G811" s="216">
        <v>25.5</v>
      </c>
      <c r="H811" s="216">
        <v>34.999999998835847</v>
      </c>
      <c r="I811" s="216">
        <v>892.49999997031409</v>
      </c>
      <c r="J811" s="216">
        <v>2.5664816517706654E-3</v>
      </c>
      <c r="K811" s="216">
        <v>7.332804719588659E-5</v>
      </c>
      <c r="L811" s="159"/>
    </row>
    <row r="812" spans="2:12" ht="15.75" customHeight="1" x14ac:dyDescent="0.2">
      <c r="B812" s="189">
        <v>41178</v>
      </c>
      <c r="C812" s="143">
        <v>280890</v>
      </c>
      <c r="D812" s="143" t="s">
        <v>755</v>
      </c>
      <c r="E812" s="143" t="s">
        <v>8854</v>
      </c>
      <c r="F812" s="248" t="s">
        <v>147</v>
      </c>
      <c r="G812" s="216">
        <v>11.1</v>
      </c>
      <c r="H812" s="216">
        <v>95.000000005820766</v>
      </c>
      <c r="I812" s="216">
        <v>1054.5000000646105</v>
      </c>
      <c r="J812" s="216">
        <v>1.060248497779813E-3</v>
      </c>
      <c r="K812" s="216">
        <v>1.1160510502261581E-5</v>
      </c>
      <c r="L812" s="159"/>
    </row>
    <row r="813" spans="2:12" ht="15.75" customHeight="1" x14ac:dyDescent="0.2">
      <c r="B813" s="189">
        <v>41178</v>
      </c>
      <c r="C813" s="143">
        <v>280900</v>
      </c>
      <c r="D813" s="143" t="s">
        <v>983</v>
      </c>
      <c r="E813" s="143" t="s">
        <v>8854</v>
      </c>
      <c r="F813" s="248" t="s">
        <v>155</v>
      </c>
      <c r="G813" s="216">
        <v>1</v>
      </c>
      <c r="H813" s="216">
        <v>2787.0000000006985</v>
      </c>
      <c r="I813" s="216">
        <v>2787.0000000006985</v>
      </c>
      <c r="J813" s="216">
        <v>2.8021930423252992E-3</v>
      </c>
      <c r="K813" s="216">
        <v>1.0054513966001426E-6</v>
      </c>
      <c r="L813" s="159"/>
    </row>
    <row r="814" spans="2:12" ht="15.75" customHeight="1" x14ac:dyDescent="0.2">
      <c r="B814" s="189">
        <v>41178</v>
      </c>
      <c r="C814" s="143">
        <v>280903</v>
      </c>
      <c r="D814" s="143" t="s">
        <v>984</v>
      </c>
      <c r="E814" s="143" t="s">
        <v>8854</v>
      </c>
      <c r="F814" s="248" t="s">
        <v>147</v>
      </c>
      <c r="G814" s="216">
        <v>100</v>
      </c>
      <c r="H814" s="216">
        <v>312.00000000069849</v>
      </c>
      <c r="I814" s="216">
        <v>31200.000000069849</v>
      </c>
      <c r="J814" s="216">
        <v>3.1370083573994678E-2</v>
      </c>
      <c r="K814" s="216">
        <v>1.0054513966001425E-4</v>
      </c>
      <c r="L814" s="159"/>
    </row>
    <row r="815" spans="2:12" ht="15.75" customHeight="1" x14ac:dyDescent="0.2">
      <c r="B815" s="189">
        <v>41178</v>
      </c>
      <c r="C815" s="143">
        <v>280905</v>
      </c>
      <c r="D815" s="143" t="s">
        <v>797</v>
      </c>
      <c r="E815" s="143" t="s">
        <v>8855</v>
      </c>
      <c r="F815" s="248" t="s">
        <v>151</v>
      </c>
      <c r="G815" s="216">
        <v>20</v>
      </c>
      <c r="H815" s="216">
        <v>83.000000008614734</v>
      </c>
      <c r="I815" s="216">
        <v>1660.0000001722947</v>
      </c>
      <c r="J815" s="216">
        <v>4.773512092462971E-3</v>
      </c>
      <c r="K815" s="216">
        <v>5.751219387912673E-5</v>
      </c>
      <c r="L815" s="159"/>
    </row>
    <row r="816" spans="2:12" ht="15.75" customHeight="1" x14ac:dyDescent="0.2">
      <c r="B816" s="189">
        <v>41179</v>
      </c>
      <c r="C816" s="143">
        <v>280891</v>
      </c>
      <c r="D816" s="143" t="s">
        <v>829</v>
      </c>
      <c r="E816" s="143" t="s">
        <v>8854</v>
      </c>
      <c r="F816" s="248" t="s">
        <v>147</v>
      </c>
      <c r="G816" s="216">
        <v>4.4965999999999999</v>
      </c>
      <c r="H816" s="216">
        <v>94.000000002561137</v>
      </c>
      <c r="I816" s="216">
        <v>422.68040001151638</v>
      </c>
      <c r="J816" s="216">
        <v>4.2492689502157856E-4</v>
      </c>
      <c r="K816" s="216">
        <v>4.5204988830851171E-6</v>
      </c>
      <c r="L816" s="159"/>
    </row>
    <row r="817" spans="2:12" ht="15.75" customHeight="1" x14ac:dyDescent="0.2">
      <c r="B817" s="189">
        <v>41179</v>
      </c>
      <c r="C817" s="143">
        <v>280920</v>
      </c>
      <c r="D817" s="143" t="s">
        <v>985</v>
      </c>
      <c r="E817" s="143" t="s">
        <v>8854</v>
      </c>
      <c r="F817" s="248" t="s">
        <v>155</v>
      </c>
      <c r="G817" s="216">
        <v>1320</v>
      </c>
      <c r="H817" s="216">
        <v>1.9999999960418791</v>
      </c>
      <c r="I817" s="216">
        <v>2639.9999947752804</v>
      </c>
      <c r="J817" s="216">
        <v>2.6540312742352819E-3</v>
      </c>
      <c r="K817" s="216">
        <v>1.3270156397438852E-3</v>
      </c>
      <c r="L817" s="159"/>
    </row>
    <row r="818" spans="2:12" ht="15.75" customHeight="1" x14ac:dyDescent="0.2">
      <c r="B818" s="189">
        <v>41179</v>
      </c>
      <c r="C818" s="143">
        <v>280926</v>
      </c>
      <c r="D818" s="143" t="s">
        <v>986</v>
      </c>
      <c r="E818" s="143" t="s">
        <v>8854</v>
      </c>
      <c r="F818" s="248" t="s">
        <v>147</v>
      </c>
      <c r="G818" s="216">
        <v>10.875</v>
      </c>
      <c r="H818" s="216">
        <v>182.99999999930151</v>
      </c>
      <c r="I818" s="216">
        <v>1990.1249999924039</v>
      </c>
      <c r="J818" s="216">
        <v>2.000702272753954E-3</v>
      </c>
      <c r="K818" s="216">
        <v>1.0932799304708145E-5</v>
      </c>
      <c r="L818" s="159"/>
    </row>
    <row r="819" spans="2:12" ht="15.75" customHeight="1" x14ac:dyDescent="0.2">
      <c r="B819" s="189">
        <v>41179</v>
      </c>
      <c r="C819" s="143">
        <v>280967</v>
      </c>
      <c r="D819" s="143" t="s">
        <v>647</v>
      </c>
      <c r="E819" s="143" t="s">
        <v>8855</v>
      </c>
      <c r="F819" s="248" t="s">
        <v>150</v>
      </c>
      <c r="G819" s="216">
        <v>4</v>
      </c>
      <c r="H819" s="216">
        <v>33.000000002793968</v>
      </c>
      <c r="I819" s="216">
        <v>132.00000001117587</v>
      </c>
      <c r="J819" s="216">
        <v>3.7943327906146565E-4</v>
      </c>
      <c r="K819" s="216">
        <v>1.1497978152404264E-5</v>
      </c>
      <c r="L819" s="159"/>
    </row>
    <row r="820" spans="2:12" ht="15.75" customHeight="1" x14ac:dyDescent="0.2">
      <c r="B820" s="189">
        <v>41179</v>
      </c>
      <c r="C820" s="143">
        <v>280968</v>
      </c>
      <c r="D820" s="143" t="s">
        <v>524</v>
      </c>
      <c r="E820" s="143" t="s">
        <v>8855</v>
      </c>
      <c r="F820" s="248" t="s">
        <v>155</v>
      </c>
      <c r="G820" s="216">
        <v>29</v>
      </c>
      <c r="H820" s="216">
        <v>48.999999992083758</v>
      </c>
      <c r="I820" s="216">
        <v>1420.999999770429</v>
      </c>
      <c r="J820" s="216">
        <v>4.0846567379817138E-3</v>
      </c>
      <c r="K820" s="216">
        <v>8.3360341604930908E-5</v>
      </c>
      <c r="L820" s="159"/>
    </row>
    <row r="821" spans="2:12" ht="15.75" customHeight="1" x14ac:dyDescent="0.2">
      <c r="B821" s="189">
        <v>41179</v>
      </c>
      <c r="C821" s="143">
        <v>280969</v>
      </c>
      <c r="D821" s="143" t="s">
        <v>987</v>
      </c>
      <c r="E821" s="143" t="s">
        <v>8854</v>
      </c>
      <c r="F821" s="248" t="s">
        <v>147</v>
      </c>
      <c r="G821" s="216">
        <v>96.814999999999998</v>
      </c>
      <c r="H821" s="216">
        <v>1000.0000000011642</v>
      </c>
      <c r="I821" s="216">
        <v>96815.000000112705</v>
      </c>
      <c r="J821" s="216">
        <v>9.7329559971177121E-2</v>
      </c>
      <c r="K821" s="216">
        <v>9.7329559971063824E-5</v>
      </c>
      <c r="L821" s="159"/>
    </row>
    <row r="822" spans="2:12" ht="15.75" customHeight="1" x14ac:dyDescent="0.2">
      <c r="B822" s="189">
        <v>41179</v>
      </c>
      <c r="C822" s="143">
        <v>280981</v>
      </c>
      <c r="D822" s="143" t="s">
        <v>568</v>
      </c>
      <c r="E822" s="143" t="s">
        <v>8855</v>
      </c>
      <c r="F822" s="248" t="s">
        <v>155</v>
      </c>
      <c r="G822" s="216">
        <v>1</v>
      </c>
      <c r="H822" s="216">
        <v>74.000000000232831</v>
      </c>
      <c r="I822" s="216">
        <v>74.000000000232831</v>
      </c>
      <c r="J822" s="216">
        <v>2.1271259582014815E-4</v>
      </c>
      <c r="K822" s="216">
        <v>2.8744945381010659E-6</v>
      </c>
      <c r="L822" s="159"/>
    </row>
    <row r="823" spans="2:12" ht="15.75" customHeight="1" x14ac:dyDescent="0.2">
      <c r="B823" s="189">
        <v>41179</v>
      </c>
      <c r="C823" s="143">
        <v>281168</v>
      </c>
      <c r="D823" s="143" t="s">
        <v>988</v>
      </c>
      <c r="E823" s="143" t="s">
        <v>8854</v>
      </c>
      <c r="F823" s="248" t="s">
        <v>155</v>
      </c>
      <c r="G823" s="216">
        <v>22.4575</v>
      </c>
      <c r="H823" s="216">
        <v>108.99999999906868</v>
      </c>
      <c r="I823" s="216">
        <v>2447.8674999790846</v>
      </c>
      <c r="J823" s="216">
        <v>2.4608776185553105E-3</v>
      </c>
      <c r="K823" s="216">
        <v>2.2576858886021439E-5</v>
      </c>
      <c r="L823" s="159"/>
    </row>
    <row r="824" spans="2:12" ht="15.75" customHeight="1" x14ac:dyDescent="0.2">
      <c r="B824" s="189">
        <v>41179</v>
      </c>
      <c r="C824" s="143">
        <v>281169</v>
      </c>
      <c r="D824" s="143" t="s">
        <v>989</v>
      </c>
      <c r="E824" s="143" t="s">
        <v>8854</v>
      </c>
      <c r="F824" s="248" t="s">
        <v>155</v>
      </c>
      <c r="G824" s="216">
        <v>38.61</v>
      </c>
      <c r="H824" s="216">
        <v>48.000000009778887</v>
      </c>
      <c r="I824" s="216">
        <v>1853.2800003775628</v>
      </c>
      <c r="J824" s="216">
        <v>1.8631299585799843E-3</v>
      </c>
      <c r="K824" s="216">
        <v>3.8815207462508639E-5</v>
      </c>
      <c r="L824" s="159"/>
    </row>
    <row r="825" spans="2:12" ht="15.75" customHeight="1" x14ac:dyDescent="0.2">
      <c r="B825" s="189">
        <v>41180</v>
      </c>
      <c r="C825" s="143">
        <v>280966</v>
      </c>
      <c r="D825" s="143" t="s">
        <v>990</v>
      </c>
      <c r="E825" s="143" t="s">
        <v>8854</v>
      </c>
      <c r="F825" s="248" t="s">
        <v>151</v>
      </c>
      <c r="G825" s="216">
        <v>61.5</v>
      </c>
      <c r="H825" s="216">
        <v>251.00000000093132</v>
      </c>
      <c r="I825" s="216">
        <v>15436.500000057276</v>
      </c>
      <c r="J825" s="216">
        <v>1.5516457079209296E-2</v>
      </c>
      <c r="K825" s="216">
        <v>6.1818554100206063E-5</v>
      </c>
      <c r="L825" s="159"/>
    </row>
    <row r="826" spans="2:12" ht="15.75" customHeight="1" x14ac:dyDescent="0.2">
      <c r="B826" s="189">
        <v>41180</v>
      </c>
      <c r="C826" s="143">
        <v>280970</v>
      </c>
      <c r="D826" s="143" t="s">
        <v>991</v>
      </c>
      <c r="E826" s="143" t="s">
        <v>8855</v>
      </c>
      <c r="F826" s="248" t="s">
        <v>155</v>
      </c>
      <c r="G826" s="216">
        <v>90</v>
      </c>
      <c r="H826" s="216">
        <v>27.000000004190952</v>
      </c>
      <c r="I826" s="216">
        <v>2430.0000003771856</v>
      </c>
      <c r="J826" s="216">
        <v>6.9823420889523532E-3</v>
      </c>
      <c r="K826" s="216">
        <v>2.5860526251365005E-4</v>
      </c>
      <c r="L826" s="159"/>
    </row>
    <row r="827" spans="2:12" ht="15.75" customHeight="1" x14ac:dyDescent="0.2">
      <c r="B827" s="189">
        <v>41180</v>
      </c>
      <c r="C827" s="143">
        <v>281040</v>
      </c>
      <c r="D827" s="143" t="s">
        <v>928</v>
      </c>
      <c r="E827" s="143" t="s">
        <v>8854</v>
      </c>
      <c r="F827" s="248" t="s">
        <v>155</v>
      </c>
      <c r="G827" s="216">
        <v>722</v>
      </c>
      <c r="H827" s="216">
        <v>15.999999999767169</v>
      </c>
      <c r="I827" s="216">
        <v>11551.999999831896</v>
      </c>
      <c r="J827" s="216">
        <v>1.1611836373255099E-2</v>
      </c>
      <c r="K827" s="216">
        <v>7.2573977333900458E-4</v>
      </c>
      <c r="L827" s="159"/>
    </row>
    <row r="828" spans="2:12" ht="15.75" customHeight="1" x14ac:dyDescent="0.2">
      <c r="B828" s="189">
        <v>41180</v>
      </c>
      <c r="C828" s="143">
        <v>281083</v>
      </c>
      <c r="D828" s="143" t="s">
        <v>689</v>
      </c>
      <c r="E828" s="143" t="s">
        <v>8855</v>
      </c>
      <c r="F828" s="248" t="s">
        <v>155</v>
      </c>
      <c r="G828" s="216">
        <v>4.62</v>
      </c>
      <c r="H828" s="216">
        <v>93.999999992083758</v>
      </c>
      <c r="I828" s="216">
        <v>434.27999996342697</v>
      </c>
      <c r="J828" s="216">
        <v>1.247856593277444E-3</v>
      </c>
      <c r="K828" s="216">
        <v>1.3275070142367369E-5</v>
      </c>
      <c r="L828" s="159"/>
    </row>
    <row r="829" spans="2:12" ht="15.75" customHeight="1" x14ac:dyDescent="0.2">
      <c r="B829" s="189">
        <v>41180</v>
      </c>
      <c r="C829" s="143">
        <v>281102</v>
      </c>
      <c r="D829" s="143" t="s">
        <v>992</v>
      </c>
      <c r="E829" s="143" t="s">
        <v>8854</v>
      </c>
      <c r="F829" s="248" t="s">
        <v>151</v>
      </c>
      <c r="G829" s="216">
        <v>29.04</v>
      </c>
      <c r="H829" s="216">
        <v>42.000000000698492</v>
      </c>
      <c r="I829" s="216">
        <v>1219.6800000202841</v>
      </c>
      <c r="J829" s="216">
        <v>1.2259976270925736E-3</v>
      </c>
      <c r="K829" s="216">
        <v>2.9190419692194867E-5</v>
      </c>
      <c r="L829" s="159"/>
    </row>
    <row r="830" spans="2:12" ht="15.75" customHeight="1" x14ac:dyDescent="0.2">
      <c r="B830" s="189">
        <v>41180</v>
      </c>
      <c r="C830" s="143">
        <v>281170</v>
      </c>
      <c r="D830" s="143" t="s">
        <v>993</v>
      </c>
      <c r="E830" s="143" t="s">
        <v>8854</v>
      </c>
      <c r="F830" s="248" t="s">
        <v>155</v>
      </c>
      <c r="G830" s="216">
        <v>53.13</v>
      </c>
      <c r="H830" s="216">
        <v>52.000000001862645</v>
      </c>
      <c r="I830" s="216">
        <v>2762.7600000989623</v>
      </c>
      <c r="J830" s="216">
        <v>2.7770703826341956E-3</v>
      </c>
      <c r="K830" s="216">
        <v>5.3405199664129246E-5</v>
      </c>
      <c r="L830" s="159"/>
    </row>
    <row r="831" spans="2:12" ht="15.75" customHeight="1" x14ac:dyDescent="0.2">
      <c r="B831" s="189">
        <v>41181</v>
      </c>
      <c r="C831" s="143">
        <v>281043</v>
      </c>
      <c r="D831" s="143" t="s">
        <v>700</v>
      </c>
      <c r="E831" s="143" t="s">
        <v>8855</v>
      </c>
      <c r="F831" s="248" t="s">
        <v>155</v>
      </c>
      <c r="G831" s="216">
        <v>45.17</v>
      </c>
      <c r="H831" s="216">
        <v>4.0000000025611371</v>
      </c>
      <c r="I831" s="216">
        <v>180.68000011568657</v>
      </c>
      <c r="J831" s="216">
        <v>5.189686968229757E-4</v>
      </c>
      <c r="K831" s="216">
        <v>1.2974217412267203E-4</v>
      </c>
      <c r="L831" s="159"/>
    </row>
    <row r="832" spans="2:12" ht="15.75" customHeight="1" x14ac:dyDescent="0.2">
      <c r="B832" s="189">
        <v>41181</v>
      </c>
      <c r="C832" s="143">
        <v>281043</v>
      </c>
      <c r="D832" s="143" t="s">
        <v>701</v>
      </c>
      <c r="E832" s="143" t="s">
        <v>8855</v>
      </c>
      <c r="F832" s="248" t="s">
        <v>155</v>
      </c>
      <c r="G832" s="216">
        <v>296</v>
      </c>
      <c r="H832" s="216">
        <v>4.0000000025611371</v>
      </c>
      <c r="I832" s="216">
        <v>1184.0000007580966</v>
      </c>
      <c r="J832" s="216">
        <v>3.4008132446225548E-3</v>
      </c>
      <c r="K832" s="216">
        <v>8.5020331061126686E-4</v>
      </c>
      <c r="L832" s="159"/>
    </row>
    <row r="833" spans="2:12" ht="15.75" customHeight="1" x14ac:dyDescent="0.2">
      <c r="B833" s="189">
        <v>41181</v>
      </c>
      <c r="C833" s="143">
        <v>281043</v>
      </c>
      <c r="D833" s="143" t="s">
        <v>581</v>
      </c>
      <c r="E833" s="143" t="s">
        <v>8855</v>
      </c>
      <c r="F833" s="248" t="s">
        <v>155</v>
      </c>
      <c r="G833" s="216">
        <v>379.5</v>
      </c>
      <c r="H833" s="216">
        <v>4.0000000025611371</v>
      </c>
      <c r="I833" s="216">
        <v>1518.0000009719515</v>
      </c>
      <c r="J833" s="216">
        <v>4.3601642781562816E-3</v>
      </c>
      <c r="K833" s="216">
        <v>1.0900410688411343E-3</v>
      </c>
      <c r="L833" s="159"/>
    </row>
    <row r="834" spans="2:12" ht="15.75" customHeight="1" x14ac:dyDescent="0.2">
      <c r="B834" s="189">
        <v>41181</v>
      </c>
      <c r="C834" s="143">
        <v>281043</v>
      </c>
      <c r="D834" s="143" t="s">
        <v>702</v>
      </c>
      <c r="E834" s="143" t="s">
        <v>8855</v>
      </c>
      <c r="F834" s="248" t="s">
        <v>155</v>
      </c>
      <c r="G834" s="216">
        <v>515.16999999999996</v>
      </c>
      <c r="H834" s="216">
        <v>4.0000000025611371</v>
      </c>
      <c r="I834" s="216">
        <v>2060.6800013194211</v>
      </c>
      <c r="J834" s="216">
        <v>5.9189086460547345E-3</v>
      </c>
      <c r="K834" s="216">
        <v>1.4797271605662375E-3</v>
      </c>
      <c r="L834" s="159"/>
    </row>
    <row r="835" spans="2:12" ht="15.75" customHeight="1" x14ac:dyDescent="0.2">
      <c r="B835" s="189">
        <v>41181</v>
      </c>
      <c r="C835" s="143">
        <v>281044</v>
      </c>
      <c r="D835" s="143" t="s">
        <v>656</v>
      </c>
      <c r="E835" s="143" t="s">
        <v>8855</v>
      </c>
      <c r="F835" s="248" t="s">
        <v>151</v>
      </c>
      <c r="G835" s="216">
        <v>1877.3400000000001</v>
      </c>
      <c r="H835" s="216">
        <v>107.61538461477568</v>
      </c>
      <c r="I835" s="216">
        <v>201915.03999893961</v>
      </c>
      <c r="J835" s="216">
        <v>0.57996228199089461</v>
      </c>
      <c r="K835" s="216">
        <v>5.3922996052126887E-3</v>
      </c>
      <c r="L835" s="159"/>
    </row>
    <row r="836" spans="2:12" ht="15.75" customHeight="1" x14ac:dyDescent="0.2">
      <c r="B836" s="189">
        <v>41181</v>
      </c>
      <c r="C836" s="143">
        <v>281045</v>
      </c>
      <c r="D836" s="143" t="s">
        <v>994</v>
      </c>
      <c r="E836" s="143" t="s">
        <v>8855</v>
      </c>
      <c r="F836" s="248" t="s">
        <v>147</v>
      </c>
      <c r="G836" s="216">
        <v>7.5</v>
      </c>
      <c r="H836" s="216">
        <v>29.999999993015081</v>
      </c>
      <c r="I836" s="216">
        <v>224.99999994761311</v>
      </c>
      <c r="J836" s="216">
        <v>6.4626940825336329E-4</v>
      </c>
      <c r="K836" s="216">
        <v>2.1542313613461153E-5</v>
      </c>
      <c r="L836" s="159"/>
    </row>
    <row r="837" spans="2:12" ht="15.75" customHeight="1" x14ac:dyDescent="0.2">
      <c r="B837" s="189">
        <v>41181</v>
      </c>
      <c r="C837" s="143">
        <v>281047</v>
      </c>
      <c r="D837" s="143" t="s">
        <v>555</v>
      </c>
      <c r="E837" s="143" t="s">
        <v>8855</v>
      </c>
      <c r="F837" s="248" t="s">
        <v>155</v>
      </c>
      <c r="G837" s="216">
        <v>227.99</v>
      </c>
      <c r="H837" s="216">
        <v>24.000000004889444</v>
      </c>
      <c r="I837" s="216">
        <v>5471.7600011147442</v>
      </c>
      <c r="J837" s="216">
        <v>1.5716582661547514E-2</v>
      </c>
      <c r="K837" s="216">
        <v>6.5485761076440109E-4</v>
      </c>
      <c r="L837" s="159"/>
    </row>
    <row r="838" spans="2:12" ht="15.75" customHeight="1" x14ac:dyDescent="0.2">
      <c r="B838" s="189">
        <v>41181</v>
      </c>
      <c r="C838" s="143">
        <v>281048</v>
      </c>
      <c r="D838" s="143" t="s">
        <v>995</v>
      </c>
      <c r="E838" s="143" t="s">
        <v>8854</v>
      </c>
      <c r="F838" s="248" t="s">
        <v>146</v>
      </c>
      <c r="G838" s="216">
        <v>1</v>
      </c>
      <c r="H838" s="216">
        <v>50.999999998603016</v>
      </c>
      <c r="I838" s="216">
        <v>50.999999998603016</v>
      </c>
      <c r="J838" s="216">
        <v>5.1257215883918747E-5</v>
      </c>
      <c r="K838" s="216">
        <v>1.0050434487318191E-6</v>
      </c>
      <c r="L838" s="159"/>
    </row>
    <row r="839" spans="2:12" ht="15.75" customHeight="1" x14ac:dyDescent="0.2">
      <c r="B839" s="189">
        <v>41181</v>
      </c>
      <c r="C839" s="143">
        <v>281048</v>
      </c>
      <c r="D839" s="143" t="s">
        <v>635</v>
      </c>
      <c r="E839" s="143" t="s">
        <v>8855</v>
      </c>
      <c r="F839" s="248" t="s">
        <v>146</v>
      </c>
      <c r="G839" s="216">
        <v>1931.5</v>
      </c>
      <c r="H839" s="216">
        <v>53.769230768156163</v>
      </c>
      <c r="I839" s="216">
        <v>106656.49999825051</v>
      </c>
      <c r="J839" s="216">
        <v>0.30635036958352418</v>
      </c>
      <c r="K839" s="216">
        <v>5.5478638325866959E-3</v>
      </c>
      <c r="L839" s="159"/>
    </row>
    <row r="840" spans="2:12" ht="15.75" customHeight="1" x14ac:dyDescent="0.2">
      <c r="B840" s="189">
        <v>41181</v>
      </c>
      <c r="C840" s="143">
        <v>281050</v>
      </c>
      <c r="D840" s="143" t="s">
        <v>801</v>
      </c>
      <c r="E840" s="143" t="s">
        <v>8855</v>
      </c>
      <c r="F840" s="248" t="s">
        <v>151</v>
      </c>
      <c r="G840" s="216">
        <v>96</v>
      </c>
      <c r="H840" s="216">
        <v>69.999999997671694</v>
      </c>
      <c r="I840" s="216">
        <v>6719.9999997764826</v>
      </c>
      <c r="J840" s="216">
        <v>1.9301912997019183E-2</v>
      </c>
      <c r="K840" s="216">
        <v>2.7574161425230275E-4</v>
      </c>
      <c r="L840" s="159"/>
    </row>
    <row r="841" spans="2:12" ht="15.75" customHeight="1" x14ac:dyDescent="0.2">
      <c r="B841" s="189">
        <v>41181</v>
      </c>
      <c r="C841" s="143">
        <v>281050</v>
      </c>
      <c r="D841" s="143" t="s">
        <v>798</v>
      </c>
      <c r="E841" s="143" t="s">
        <v>8854</v>
      </c>
      <c r="F841" s="248" t="s">
        <v>151</v>
      </c>
      <c r="G841" s="216">
        <v>56</v>
      </c>
      <c r="H841" s="216">
        <v>66.499999999359716</v>
      </c>
      <c r="I841" s="216">
        <v>3709.4999999954598</v>
      </c>
      <c r="J841" s="216">
        <v>3.72820867306612E-3</v>
      </c>
      <c r="K841" s="216">
        <v>5.6282433128981873E-5</v>
      </c>
      <c r="L841" s="159"/>
    </row>
    <row r="842" spans="2:12" ht="15.75" customHeight="1" x14ac:dyDescent="0.2">
      <c r="B842" s="189">
        <v>41181</v>
      </c>
      <c r="C842" s="143">
        <v>281104</v>
      </c>
      <c r="D842" s="143" t="s">
        <v>996</v>
      </c>
      <c r="E842" s="143" t="s">
        <v>8854</v>
      </c>
      <c r="F842" s="248" t="s">
        <v>155</v>
      </c>
      <c r="G842" s="216">
        <v>51.037800000000004</v>
      </c>
      <c r="H842" s="216">
        <v>82.000000005355105</v>
      </c>
      <c r="I842" s="216">
        <v>4185.0996002733127</v>
      </c>
      <c r="J842" s="216">
        <v>4.2062069355448478E-3</v>
      </c>
      <c r="K842" s="216">
        <v>5.1295206527684842E-5</v>
      </c>
      <c r="L842" s="159"/>
    </row>
    <row r="843" spans="2:12" ht="15.75" customHeight="1" x14ac:dyDescent="0.2">
      <c r="B843" s="189">
        <v>41182</v>
      </c>
      <c r="C843" s="143">
        <v>281071</v>
      </c>
      <c r="D843" s="143" t="s">
        <v>555</v>
      </c>
      <c r="E843" s="143" t="s">
        <v>8855</v>
      </c>
      <c r="F843" s="248" t="s">
        <v>147</v>
      </c>
      <c r="G843" s="216">
        <v>72.989999999999995</v>
      </c>
      <c r="H843" s="216">
        <v>130.99999999743886</v>
      </c>
      <c r="I843" s="216">
        <v>9561.689999813063</v>
      </c>
      <c r="J843" s="216">
        <v>2.7453953987992864E-2</v>
      </c>
      <c r="K843" s="216">
        <v>2.0957216785137103E-4</v>
      </c>
      <c r="L843" s="159"/>
    </row>
    <row r="844" spans="2:12" ht="15.75" customHeight="1" x14ac:dyDescent="0.2">
      <c r="B844" s="189">
        <v>41182</v>
      </c>
      <c r="C844" s="143">
        <v>281074</v>
      </c>
      <c r="D844" s="143" t="s">
        <v>997</v>
      </c>
      <c r="E844" s="143" t="s">
        <v>8855</v>
      </c>
      <c r="F844" s="248" t="s">
        <v>147</v>
      </c>
      <c r="G844" s="216">
        <v>23.490000000000002</v>
      </c>
      <c r="H844" s="216">
        <v>63.999999999068677</v>
      </c>
      <c r="I844" s="216">
        <v>1503.3599999781234</v>
      </c>
      <c r="J844" s="216">
        <v>4.3165147863604937E-3</v>
      </c>
      <c r="K844" s="216">
        <v>6.7445543537864174E-5</v>
      </c>
      <c r="L844" s="159"/>
    </row>
    <row r="845" spans="2:12" ht="15.75" customHeight="1" x14ac:dyDescent="0.2">
      <c r="B845" s="189">
        <v>41182</v>
      </c>
      <c r="C845" s="143">
        <v>281087</v>
      </c>
      <c r="D845" s="143" t="s">
        <v>998</v>
      </c>
      <c r="E845" s="143" t="s">
        <v>8855</v>
      </c>
      <c r="F845" s="248" t="s">
        <v>147</v>
      </c>
      <c r="G845" s="216">
        <v>21.5</v>
      </c>
      <c r="H845" s="216">
        <v>148.00000000046566</v>
      </c>
      <c r="I845" s="216">
        <v>3182.0000000100117</v>
      </c>
      <c r="J845" s="216">
        <v>9.1363013851919559E-3</v>
      </c>
      <c r="K845" s="216">
        <v>6.1731766115967631E-5</v>
      </c>
      <c r="L845" s="159"/>
    </row>
    <row r="846" spans="2:12" ht="15.75" customHeight="1" x14ac:dyDescent="0.2">
      <c r="B846" s="189">
        <v>41182</v>
      </c>
      <c r="C846" s="143">
        <v>281135</v>
      </c>
      <c r="D846" s="143" t="s">
        <v>975</v>
      </c>
      <c r="E846" s="143" t="s">
        <v>8854</v>
      </c>
      <c r="F846" s="248" t="s">
        <v>150</v>
      </c>
      <c r="G846" s="216">
        <v>41.25</v>
      </c>
      <c r="H846" s="216">
        <v>101.00000000442378</v>
      </c>
      <c r="I846" s="216">
        <v>4166.250000182481</v>
      </c>
      <c r="J846" s="216">
        <v>4.1866873143072717E-3</v>
      </c>
      <c r="K846" s="216">
        <v>4.1452349644791048E-5</v>
      </c>
      <c r="L846" s="159"/>
    </row>
    <row r="847" spans="2:12" ht="15.75" customHeight="1" x14ac:dyDescent="0.2">
      <c r="B847" s="189">
        <v>41182</v>
      </c>
      <c r="C847" s="143">
        <v>281144</v>
      </c>
      <c r="D847" s="143" t="s">
        <v>993</v>
      </c>
      <c r="E847" s="143" t="s">
        <v>8854</v>
      </c>
      <c r="F847" s="248" t="s">
        <v>147</v>
      </c>
      <c r="G847" s="216">
        <v>67.432200000000009</v>
      </c>
      <c r="H847" s="216">
        <v>103.00000000046566</v>
      </c>
      <c r="I847" s="216">
        <v>6945.5166000314011</v>
      </c>
      <c r="J847" s="216">
        <v>6.9795874561988354E-3</v>
      </c>
      <c r="K847" s="216">
        <v>6.7762985011332827E-5</v>
      </c>
      <c r="L847" s="159"/>
    </row>
    <row r="848" spans="2:12" ht="15.75" customHeight="1" x14ac:dyDescent="0.2">
      <c r="B848" s="189">
        <v>41182</v>
      </c>
      <c r="C848" s="143">
        <v>281171</v>
      </c>
      <c r="D848" s="143" t="s">
        <v>975</v>
      </c>
      <c r="E848" s="143" t="s">
        <v>8854</v>
      </c>
      <c r="F848" s="248" t="s">
        <v>150</v>
      </c>
      <c r="G848" s="216">
        <v>41.25</v>
      </c>
      <c r="H848" s="216">
        <v>46.000000003259629</v>
      </c>
      <c r="I848" s="216">
        <v>1897.5000001344597</v>
      </c>
      <c r="J848" s="216">
        <v>1.9068080837955075E-3</v>
      </c>
      <c r="K848" s="216">
        <v>4.1452349644791048E-5</v>
      </c>
      <c r="L848" s="159"/>
    </row>
    <row r="849" spans="2:12" ht="15.75" customHeight="1" x14ac:dyDescent="0.2">
      <c r="B849" s="189">
        <v>41183</v>
      </c>
      <c r="C849" s="143">
        <v>281085</v>
      </c>
      <c r="D849" s="143" t="s">
        <v>626</v>
      </c>
      <c r="E849" s="143" t="s">
        <v>8855</v>
      </c>
      <c r="F849" s="248" t="s">
        <v>155</v>
      </c>
      <c r="G849" s="216">
        <v>3.35</v>
      </c>
      <c r="H849" s="216">
        <v>87.000000000698492</v>
      </c>
      <c r="I849" s="216">
        <v>291.45000000233995</v>
      </c>
      <c r="J849" s="216">
        <v>8.3657961818885108E-4</v>
      </c>
      <c r="K849" s="216">
        <v>9.6158576802544194E-6</v>
      </c>
      <c r="L849" s="159"/>
    </row>
    <row r="850" spans="2:12" ht="15.75" customHeight="1" x14ac:dyDescent="0.2">
      <c r="B850" s="189">
        <v>41184</v>
      </c>
      <c r="C850" s="143">
        <v>281101</v>
      </c>
      <c r="D850" s="143" t="s">
        <v>999</v>
      </c>
      <c r="E850" s="143" t="s">
        <v>8855</v>
      </c>
      <c r="F850" s="248" t="s">
        <v>151</v>
      </c>
      <c r="G850" s="216">
        <v>7.8500000000000005</v>
      </c>
      <c r="H850" s="216">
        <v>63.999999999068677</v>
      </c>
      <c r="I850" s="216">
        <v>502.39999999268917</v>
      </c>
      <c r="J850" s="216">
        <v>1.4416772950939791E-3</v>
      </c>
      <c r="K850" s="216">
        <v>2.2526207736171222E-5</v>
      </c>
      <c r="L850" s="159"/>
    </row>
    <row r="851" spans="2:12" ht="15.75" customHeight="1" x14ac:dyDescent="0.2">
      <c r="B851" s="189">
        <v>41184</v>
      </c>
      <c r="C851" s="143">
        <v>281105</v>
      </c>
      <c r="D851" s="143" t="s">
        <v>1000</v>
      </c>
      <c r="E851" s="143" t="s">
        <v>8854</v>
      </c>
      <c r="F851" s="248" t="s">
        <v>150</v>
      </c>
      <c r="G851" s="216">
        <v>4.95</v>
      </c>
      <c r="H851" s="216">
        <v>30.99999999627471</v>
      </c>
      <c r="I851" s="216">
        <v>153.44999998155981</v>
      </c>
      <c r="J851" s="216">
        <v>1.5415174032448677E-4</v>
      </c>
      <c r="K851" s="216">
        <v>4.9726367852584284E-6</v>
      </c>
      <c r="L851" s="159"/>
    </row>
    <row r="852" spans="2:12" ht="15.75" customHeight="1" x14ac:dyDescent="0.2">
      <c r="B852" s="189">
        <v>41184</v>
      </c>
      <c r="C852" s="143">
        <v>281106</v>
      </c>
      <c r="D852" s="143" t="s">
        <v>744</v>
      </c>
      <c r="E852" s="143" t="s">
        <v>8854</v>
      </c>
      <c r="F852" s="248" t="s">
        <v>147</v>
      </c>
      <c r="G852" s="216">
        <v>42.9</v>
      </c>
      <c r="H852" s="216">
        <v>95.999999998603016</v>
      </c>
      <c r="I852" s="216">
        <v>4118.3999999400694</v>
      </c>
      <c r="J852" s="216">
        <v>4.1372338052748075E-3</v>
      </c>
      <c r="K852" s="216">
        <v>4.3096185472239714E-5</v>
      </c>
      <c r="L852" s="159"/>
    </row>
    <row r="853" spans="2:12" ht="15.75" customHeight="1" x14ac:dyDescent="0.2">
      <c r="B853" s="189">
        <v>41184</v>
      </c>
      <c r="C853" s="143">
        <v>281108</v>
      </c>
      <c r="D853" s="143" t="s">
        <v>1001</v>
      </c>
      <c r="E853" s="143" t="s">
        <v>8854</v>
      </c>
      <c r="F853" s="248" t="s">
        <v>147</v>
      </c>
      <c r="G853" s="216">
        <v>36.1</v>
      </c>
      <c r="H853" s="216">
        <v>34.999999998835847</v>
      </c>
      <c r="I853" s="216">
        <v>1263.4999999579741</v>
      </c>
      <c r="J853" s="216">
        <v>1.2692780965585949E-3</v>
      </c>
      <c r="K853" s="216">
        <v>3.6265088474308947E-5</v>
      </c>
      <c r="L853" s="159"/>
    </row>
    <row r="854" spans="2:12" ht="15.75" customHeight="1" x14ac:dyDescent="0.2">
      <c r="B854" s="189">
        <v>41184</v>
      </c>
      <c r="C854" s="143">
        <v>281125</v>
      </c>
      <c r="D854" s="143" t="s">
        <v>844</v>
      </c>
      <c r="E854" s="143" t="s">
        <v>8854</v>
      </c>
      <c r="F854" s="248" t="s">
        <v>149</v>
      </c>
      <c r="G854" s="216">
        <v>147</v>
      </c>
      <c r="H854" s="216">
        <v>20.000000002328306</v>
      </c>
      <c r="I854" s="216">
        <v>2940.000000342261</v>
      </c>
      <c r="J854" s="216">
        <v>2.9534448788609536E-3</v>
      </c>
      <c r="K854" s="216">
        <v>1.4767224392585635E-4</v>
      </c>
      <c r="L854" s="159"/>
    </row>
    <row r="855" spans="2:12" ht="15.75" customHeight="1" x14ac:dyDescent="0.2">
      <c r="B855" s="189">
        <v>41184</v>
      </c>
      <c r="C855" s="143">
        <v>281126</v>
      </c>
      <c r="D855" s="143" t="s">
        <v>1002</v>
      </c>
      <c r="E855" s="143" t="s">
        <v>8854</v>
      </c>
      <c r="F855" s="248" t="s">
        <v>155</v>
      </c>
      <c r="G855" s="216">
        <v>440.5</v>
      </c>
      <c r="H855" s="216">
        <v>91.000000003259629</v>
      </c>
      <c r="I855" s="216">
        <v>40085.500001435867</v>
      </c>
      <c r="J855" s="216">
        <v>4.0268814517700362E-2</v>
      </c>
      <c r="K855" s="216">
        <v>4.4251444523360359E-4</v>
      </c>
      <c r="L855" s="159"/>
    </row>
    <row r="856" spans="2:12" ht="15.75" customHeight="1" x14ac:dyDescent="0.2">
      <c r="B856" s="189">
        <v>41184</v>
      </c>
      <c r="C856" s="143">
        <v>281127</v>
      </c>
      <c r="D856" s="143" t="s">
        <v>1003</v>
      </c>
      <c r="E856" s="143" t="s">
        <v>8854</v>
      </c>
      <c r="F856" s="248" t="s">
        <v>147</v>
      </c>
      <c r="G856" s="216">
        <v>1543</v>
      </c>
      <c r="H856" s="216">
        <v>89.500000003608875</v>
      </c>
      <c r="I856" s="216">
        <v>135351.00000565988</v>
      </c>
      <c r="J856" s="216">
        <v>0.13596997203023395</v>
      </c>
      <c r="K856" s="216">
        <v>1.5500562746775263E-3</v>
      </c>
      <c r="L856" s="159"/>
    </row>
    <row r="857" spans="2:12" ht="15.75" customHeight="1" x14ac:dyDescent="0.2">
      <c r="B857" s="189">
        <v>41184</v>
      </c>
      <c r="C857" s="143">
        <v>281128</v>
      </c>
      <c r="D857" s="143" t="s">
        <v>1004</v>
      </c>
      <c r="E857" s="143" t="s">
        <v>8855</v>
      </c>
      <c r="F857" s="248" t="s">
        <v>149</v>
      </c>
      <c r="G857" s="216">
        <v>908.82999999999993</v>
      </c>
      <c r="H857" s="216">
        <v>51.500000000232831</v>
      </c>
      <c r="I857" s="216">
        <v>93609.490000423204</v>
      </c>
      <c r="J857" s="216">
        <v>0.26861997679319433</v>
      </c>
      <c r="K857" s="216">
        <v>2.6079609397279603E-3</v>
      </c>
      <c r="L857" s="159"/>
    </row>
    <row r="858" spans="2:12" ht="15.75" customHeight="1" x14ac:dyDescent="0.2">
      <c r="B858" s="189">
        <v>41185</v>
      </c>
      <c r="C858" s="143">
        <v>281174</v>
      </c>
      <c r="D858" s="143" t="s">
        <v>1005</v>
      </c>
      <c r="E858" s="143" t="s">
        <v>8854</v>
      </c>
      <c r="F858" s="248" t="s">
        <v>147</v>
      </c>
      <c r="G858" s="216">
        <v>13.375</v>
      </c>
      <c r="H858" s="216">
        <v>87.000000000698492</v>
      </c>
      <c r="I858" s="216">
        <v>1163.6250000093423</v>
      </c>
      <c r="J858" s="216">
        <v>1.1687525394629488E-3</v>
      </c>
      <c r="K858" s="216">
        <v>1.3433937235098451E-5</v>
      </c>
      <c r="L858" s="159"/>
    </row>
    <row r="859" spans="2:12" ht="15.75" customHeight="1" x14ac:dyDescent="0.2">
      <c r="B859" s="189">
        <v>41185</v>
      </c>
      <c r="C859" s="143">
        <v>281184</v>
      </c>
      <c r="D859" s="143" t="s">
        <v>1006</v>
      </c>
      <c r="E859" s="143" t="s">
        <v>8854</v>
      </c>
      <c r="F859" s="248" t="s">
        <v>148</v>
      </c>
      <c r="G859" s="216">
        <v>63</v>
      </c>
      <c r="H859" s="216">
        <v>45</v>
      </c>
      <c r="I859" s="216">
        <v>2835</v>
      </c>
      <c r="J859" s="216">
        <v>2.8474924905797466E-3</v>
      </c>
      <c r="K859" s="216">
        <v>6.3277610901772146E-5</v>
      </c>
      <c r="L859" s="159"/>
    </row>
    <row r="860" spans="2:12" ht="15.75" customHeight="1" x14ac:dyDescent="0.2">
      <c r="B860" s="189">
        <v>41185</v>
      </c>
      <c r="C860" s="143">
        <v>281184</v>
      </c>
      <c r="D860" s="143" t="s">
        <v>1007</v>
      </c>
      <c r="E860" s="143" t="s">
        <v>8854</v>
      </c>
      <c r="F860" s="248" t="s">
        <v>148</v>
      </c>
      <c r="G860" s="216">
        <v>43.33</v>
      </c>
      <c r="H860" s="216">
        <v>45</v>
      </c>
      <c r="I860" s="216">
        <v>1949.85</v>
      </c>
      <c r="J860" s="216">
        <v>1.9584420574098476E-3</v>
      </c>
      <c r="K860" s="216">
        <v>4.3520934609107726E-5</v>
      </c>
      <c r="L860" s="159"/>
    </row>
    <row r="861" spans="2:12" ht="15.75" customHeight="1" x14ac:dyDescent="0.2">
      <c r="B861" s="189">
        <v>41185</v>
      </c>
      <c r="C861" s="143">
        <v>281187</v>
      </c>
      <c r="D861" s="143" t="s">
        <v>754</v>
      </c>
      <c r="E861" s="143" t="s">
        <v>8854</v>
      </c>
      <c r="F861" s="248" t="s">
        <v>155</v>
      </c>
      <c r="G861" s="216">
        <v>43</v>
      </c>
      <c r="H861" s="216">
        <v>233.99999999790452</v>
      </c>
      <c r="I861" s="216">
        <v>10061.999999909895</v>
      </c>
      <c r="J861" s="216">
        <v>1.0106338426792535E-2</v>
      </c>
      <c r="K861" s="216">
        <v>4.3189480456765115E-5</v>
      </c>
      <c r="L861" s="159"/>
    </row>
    <row r="862" spans="2:12" ht="15.75" customHeight="1" x14ac:dyDescent="0.2">
      <c r="B862" s="189">
        <v>41185</v>
      </c>
      <c r="C862" s="143">
        <v>281187</v>
      </c>
      <c r="D862" s="143" t="s">
        <v>637</v>
      </c>
      <c r="E862" s="143" t="s">
        <v>8854</v>
      </c>
      <c r="F862" s="248" t="s">
        <v>155</v>
      </c>
      <c r="G862" s="216">
        <v>2507</v>
      </c>
      <c r="H862" s="216">
        <v>53.000000005122274</v>
      </c>
      <c r="I862" s="216">
        <v>132871.00001284154</v>
      </c>
      <c r="J862" s="216">
        <v>0.13345649903082457</v>
      </c>
      <c r="K862" s="216">
        <v>2.5180471512816311E-3</v>
      </c>
      <c r="L862" s="159"/>
    </row>
    <row r="863" spans="2:12" ht="15.75" customHeight="1" x14ac:dyDescent="0.2">
      <c r="B863" s="189">
        <v>41185</v>
      </c>
      <c r="C863" s="143">
        <v>281208</v>
      </c>
      <c r="D863" s="143" t="s">
        <v>1008</v>
      </c>
      <c r="E863" s="143" t="s">
        <v>8855</v>
      </c>
      <c r="F863" s="248" t="s">
        <v>147</v>
      </c>
      <c r="G863" s="216">
        <v>24</v>
      </c>
      <c r="H863" s="216">
        <v>125.9999999916181</v>
      </c>
      <c r="I863" s="216">
        <v>3023.9999997988343</v>
      </c>
      <c r="J863" s="216">
        <v>8.6751051757497262E-3</v>
      </c>
      <c r="K863" s="216">
        <v>6.8850041081958886E-5</v>
      </c>
      <c r="L863" s="159"/>
    </row>
    <row r="864" spans="2:12" ht="15.75" customHeight="1" x14ac:dyDescent="0.2">
      <c r="B864" s="189">
        <v>41185</v>
      </c>
      <c r="C864" s="143">
        <v>281209</v>
      </c>
      <c r="D864" s="143" t="s">
        <v>1009</v>
      </c>
      <c r="E864" s="143" t="s">
        <v>8854</v>
      </c>
      <c r="F864" s="248" t="s">
        <v>155</v>
      </c>
      <c r="G864" s="216">
        <v>55.11</v>
      </c>
      <c r="H864" s="216">
        <v>62.999999995809048</v>
      </c>
      <c r="I864" s="216">
        <v>3471.9299997690368</v>
      </c>
      <c r="J864" s="216">
        <v>3.487229136564682E-3</v>
      </c>
      <c r="K864" s="216">
        <v>5.5352843441216868E-5</v>
      </c>
      <c r="L864" s="159"/>
    </row>
    <row r="865" spans="2:12" ht="15.75" customHeight="1" x14ac:dyDescent="0.2">
      <c r="B865" s="189">
        <v>41185</v>
      </c>
      <c r="C865" s="143">
        <v>281273</v>
      </c>
      <c r="D865" s="143" t="s">
        <v>1010</v>
      </c>
      <c r="E865" s="143" t="s">
        <v>8854</v>
      </c>
      <c r="F865" s="248" t="s">
        <v>150</v>
      </c>
      <c r="G865" s="216">
        <v>56</v>
      </c>
      <c r="H865" s="216">
        <v>34.000000006053597</v>
      </c>
      <c r="I865" s="216">
        <v>1904.0000003390014</v>
      </c>
      <c r="J865" s="216">
        <v>1.9123900187051645E-3</v>
      </c>
      <c r="K865" s="216">
        <v>5.6246765246019685E-5</v>
      </c>
      <c r="L865" s="159"/>
    </row>
    <row r="866" spans="2:12" ht="15.75" customHeight="1" x14ac:dyDescent="0.2">
      <c r="B866" s="189">
        <v>41185</v>
      </c>
      <c r="C866" s="143">
        <v>281274</v>
      </c>
      <c r="D866" s="143" t="s">
        <v>616</v>
      </c>
      <c r="E866" s="143" t="s">
        <v>8854</v>
      </c>
      <c r="F866" s="248" t="s">
        <v>150</v>
      </c>
      <c r="G866" s="216">
        <v>88.11</v>
      </c>
      <c r="H866" s="216">
        <v>34.999999998835847</v>
      </c>
      <c r="I866" s="216">
        <v>3083.8499998974266</v>
      </c>
      <c r="J866" s="216">
        <v>3.0974390535387212E-3</v>
      </c>
      <c r="K866" s="216">
        <v>8.8498258675478463E-5</v>
      </c>
      <c r="L866" s="159"/>
    </row>
    <row r="867" spans="2:12" ht="15.75" customHeight="1" x14ac:dyDescent="0.2">
      <c r="B867" s="189">
        <v>41186</v>
      </c>
      <c r="C867" s="143">
        <v>281210</v>
      </c>
      <c r="D867" s="143" t="s">
        <v>1011</v>
      </c>
      <c r="E867" s="143" t="s">
        <v>8854</v>
      </c>
      <c r="F867" s="248" t="s">
        <v>147</v>
      </c>
      <c r="G867" s="216">
        <v>1</v>
      </c>
      <c r="H867" s="216">
        <v>25.000000008149073</v>
      </c>
      <c r="I867" s="216">
        <v>25.000000008149073</v>
      </c>
      <c r="J867" s="216">
        <v>2.5104972937792241E-5</v>
      </c>
      <c r="K867" s="216">
        <v>1.004198917184358E-6</v>
      </c>
      <c r="L867" s="159"/>
    </row>
    <row r="868" spans="2:12" ht="15.75" customHeight="1" x14ac:dyDescent="0.2">
      <c r="B868" s="189">
        <v>41186</v>
      </c>
      <c r="C868" s="143">
        <v>281225</v>
      </c>
      <c r="D868" s="143" t="s">
        <v>1012</v>
      </c>
      <c r="E868" s="143" t="s">
        <v>8854</v>
      </c>
      <c r="F868" s="248" t="s">
        <v>147</v>
      </c>
      <c r="G868" s="216">
        <v>1476.25</v>
      </c>
      <c r="H868" s="216">
        <v>10.000000001164153</v>
      </c>
      <c r="I868" s="216">
        <v>14762.500001718581</v>
      </c>
      <c r="J868" s="216">
        <v>1.4824486516659881E-2</v>
      </c>
      <c r="K868" s="216">
        <v>1.4824486514934084E-3</v>
      </c>
      <c r="L868" s="159"/>
    </row>
    <row r="869" spans="2:12" ht="15.75" customHeight="1" x14ac:dyDescent="0.2">
      <c r="B869" s="189">
        <v>41186</v>
      </c>
      <c r="C869" s="143">
        <v>281232</v>
      </c>
      <c r="D869" s="143" t="s">
        <v>1013</v>
      </c>
      <c r="E869" s="143" t="s">
        <v>8855</v>
      </c>
      <c r="F869" s="248" t="s">
        <v>147</v>
      </c>
      <c r="G869" s="216">
        <v>48</v>
      </c>
      <c r="H869" s="216">
        <v>118.2105263145518</v>
      </c>
      <c r="I869" s="216">
        <v>4759.9999999674037</v>
      </c>
      <c r="J869" s="216">
        <v>1.3652908139612585E-2</v>
      </c>
      <c r="K869" s="216">
        <v>1.3767638460207812E-4</v>
      </c>
      <c r="L869" s="159"/>
    </row>
    <row r="870" spans="2:12" ht="15.75" customHeight="1" x14ac:dyDescent="0.2">
      <c r="B870" s="189">
        <v>41186</v>
      </c>
      <c r="C870" s="143">
        <v>281233</v>
      </c>
      <c r="D870" s="143" t="s">
        <v>1014</v>
      </c>
      <c r="E870" s="143" t="s">
        <v>8855</v>
      </c>
      <c r="F870" s="248" t="s">
        <v>147</v>
      </c>
      <c r="G870" s="216">
        <v>8</v>
      </c>
      <c r="H870" s="216">
        <v>217.99999999813735</v>
      </c>
      <c r="I870" s="216">
        <v>1743.9999999850988</v>
      </c>
      <c r="J870" s="216">
        <v>5.0022419738327646E-3</v>
      </c>
      <c r="K870" s="216">
        <v>2.2946064100346352E-5</v>
      </c>
      <c r="L870" s="159"/>
    </row>
    <row r="871" spans="2:12" ht="15.75" customHeight="1" x14ac:dyDescent="0.2">
      <c r="B871" s="189">
        <v>41186</v>
      </c>
      <c r="C871" s="143">
        <v>281263</v>
      </c>
      <c r="D871" s="143" t="s">
        <v>1015</v>
      </c>
      <c r="E871" s="143" t="s">
        <v>8854</v>
      </c>
      <c r="F871" s="248" t="s">
        <v>147</v>
      </c>
      <c r="G871" s="216">
        <v>11.1</v>
      </c>
      <c r="H871" s="216">
        <v>108.99999999906868</v>
      </c>
      <c r="I871" s="216">
        <v>1209.8999999896623</v>
      </c>
      <c r="J871" s="216">
        <v>1.2149802698909736E-3</v>
      </c>
      <c r="K871" s="216">
        <v>1.1146607980746373E-5</v>
      </c>
      <c r="L871" s="159"/>
    </row>
    <row r="872" spans="2:12" ht="15.75" customHeight="1" x14ac:dyDescent="0.2">
      <c r="B872" s="189">
        <v>41186</v>
      </c>
      <c r="C872" s="143">
        <v>281265</v>
      </c>
      <c r="D872" s="143" t="s">
        <v>900</v>
      </c>
      <c r="E872" s="143" t="s">
        <v>8854</v>
      </c>
      <c r="F872" s="248" t="s">
        <v>150</v>
      </c>
      <c r="G872" s="216">
        <v>1844.5</v>
      </c>
      <c r="H872" s="216">
        <v>30.200000004982577</v>
      </c>
      <c r="I872" s="216">
        <v>65828.000009029638</v>
      </c>
      <c r="J872" s="216">
        <v>6.6104406329479476E-2</v>
      </c>
      <c r="K872" s="216">
        <v>1.8522449027465484E-3</v>
      </c>
      <c r="L872" s="159"/>
    </row>
    <row r="873" spans="2:12" ht="15.75" customHeight="1" x14ac:dyDescent="0.2">
      <c r="B873" s="189">
        <v>41186</v>
      </c>
      <c r="C873" s="143">
        <v>281271</v>
      </c>
      <c r="D873" s="143" t="s">
        <v>1016</v>
      </c>
      <c r="E873" s="143" t="s">
        <v>8855</v>
      </c>
      <c r="F873" s="248" t="s">
        <v>151</v>
      </c>
      <c r="G873" s="216">
        <v>162.5</v>
      </c>
      <c r="H873" s="216">
        <v>333.99999999906868</v>
      </c>
      <c r="I873" s="216">
        <v>54274.99999984866</v>
      </c>
      <c r="J873" s="216">
        <v>0.15567470363035321</v>
      </c>
      <c r="K873" s="216">
        <v>4.660919270382853E-4</v>
      </c>
      <c r="L873" s="159"/>
    </row>
    <row r="874" spans="2:12" ht="15.75" customHeight="1" x14ac:dyDescent="0.2">
      <c r="B874" s="189">
        <v>41186</v>
      </c>
      <c r="C874" s="143">
        <v>281275</v>
      </c>
      <c r="D874" s="143" t="s">
        <v>987</v>
      </c>
      <c r="E874" s="143" t="s">
        <v>8854</v>
      </c>
      <c r="F874" s="248" t="s">
        <v>155</v>
      </c>
      <c r="G874" s="216">
        <v>59.2911</v>
      </c>
      <c r="H874" s="216">
        <v>100.00000000116415</v>
      </c>
      <c r="I874" s="216">
        <v>5929.110000069024</v>
      </c>
      <c r="J874" s="216">
        <v>5.9540058419362621E-3</v>
      </c>
      <c r="K874" s="216">
        <v>5.9540058418669488E-5</v>
      </c>
      <c r="L874" s="159"/>
    </row>
    <row r="875" spans="2:12" ht="15.75" customHeight="1" x14ac:dyDescent="0.2">
      <c r="B875" s="189">
        <v>41186</v>
      </c>
      <c r="C875" s="143">
        <v>281276</v>
      </c>
      <c r="D875" s="143" t="s">
        <v>1017</v>
      </c>
      <c r="E875" s="143" t="s">
        <v>8854</v>
      </c>
      <c r="F875" s="248" t="s">
        <v>150</v>
      </c>
      <c r="G875" s="216">
        <v>39.4878</v>
      </c>
      <c r="H875" s="216">
        <v>59.00000000372529</v>
      </c>
      <c r="I875" s="216">
        <v>2329.7802001471036</v>
      </c>
      <c r="J875" s="216">
        <v>2.3395627542652782E-3</v>
      </c>
      <c r="K875" s="216">
        <v>3.9653606001992492E-5</v>
      </c>
      <c r="L875" s="159"/>
    </row>
    <row r="876" spans="2:12" ht="15.75" customHeight="1" x14ac:dyDescent="0.2">
      <c r="B876" s="189">
        <v>41186</v>
      </c>
      <c r="C876" s="143">
        <v>281277</v>
      </c>
      <c r="D876" s="143" t="s">
        <v>1018</v>
      </c>
      <c r="E876" s="143" t="s">
        <v>8854</v>
      </c>
      <c r="F876" s="248" t="s">
        <v>150</v>
      </c>
      <c r="G876" s="216">
        <v>49.5</v>
      </c>
      <c r="H876" s="216">
        <v>101.00000000442378</v>
      </c>
      <c r="I876" s="216">
        <v>4999.5000002189772</v>
      </c>
      <c r="J876" s="216">
        <v>5.0204924866830945E-3</v>
      </c>
      <c r="K876" s="216">
        <v>4.9707846400625718E-5</v>
      </c>
      <c r="L876" s="159"/>
    </row>
    <row r="877" spans="2:12" ht="15.75" customHeight="1" x14ac:dyDescent="0.2">
      <c r="B877" s="189">
        <v>41186</v>
      </c>
      <c r="C877" s="143">
        <v>281380</v>
      </c>
      <c r="D877" s="143" t="s">
        <v>900</v>
      </c>
      <c r="E877" s="143" t="s">
        <v>8854</v>
      </c>
      <c r="F877" s="248" t="s">
        <v>150</v>
      </c>
      <c r="G877" s="216">
        <v>35</v>
      </c>
      <c r="H877" s="216">
        <v>164.00000000023283</v>
      </c>
      <c r="I877" s="216">
        <v>5740.0000000081491</v>
      </c>
      <c r="J877" s="216">
        <v>5.764101784646398E-3</v>
      </c>
      <c r="K877" s="216">
        <v>3.5146962101452528E-5</v>
      </c>
      <c r="L877" s="159"/>
    </row>
    <row r="878" spans="2:12" ht="15.75" customHeight="1" x14ac:dyDescent="0.2">
      <c r="B878" s="189">
        <v>41187</v>
      </c>
      <c r="C878" s="143">
        <v>281266</v>
      </c>
      <c r="D878" s="143" t="s">
        <v>1019</v>
      </c>
      <c r="E878" s="143" t="s">
        <v>8854</v>
      </c>
      <c r="F878" s="248" t="s">
        <v>147</v>
      </c>
      <c r="G878" s="216">
        <v>1</v>
      </c>
      <c r="H878" s="216">
        <v>15.000000006984919</v>
      </c>
      <c r="I878" s="216">
        <v>15.000000006984919</v>
      </c>
      <c r="J878" s="216">
        <v>1.505884137554095E-5</v>
      </c>
      <c r="K878" s="216">
        <v>1.0039227579019087E-6</v>
      </c>
      <c r="L878" s="159"/>
    </row>
    <row r="879" spans="2:12" ht="15.75" customHeight="1" x14ac:dyDescent="0.2">
      <c r="B879" s="189">
        <v>41187</v>
      </c>
      <c r="C879" s="143">
        <v>281266</v>
      </c>
      <c r="D879" s="143" t="s">
        <v>802</v>
      </c>
      <c r="E879" s="143" t="s">
        <v>8855</v>
      </c>
      <c r="F879" s="248" t="s">
        <v>147</v>
      </c>
      <c r="G879" s="216">
        <v>634</v>
      </c>
      <c r="H879" s="216">
        <v>15.000000006984919</v>
      </c>
      <c r="I879" s="216">
        <v>9510.0000044284388</v>
      </c>
      <c r="J879" s="216">
        <v>2.7277869167676598E-2</v>
      </c>
      <c r="K879" s="216">
        <v>1.8185246103316233E-3</v>
      </c>
      <c r="L879" s="159"/>
    </row>
    <row r="880" spans="2:12" ht="15.75" customHeight="1" x14ac:dyDescent="0.2">
      <c r="B880" s="189">
        <v>41187</v>
      </c>
      <c r="C880" s="143">
        <v>281266</v>
      </c>
      <c r="D880" s="143" t="s">
        <v>612</v>
      </c>
      <c r="E880" s="143" t="s">
        <v>8855</v>
      </c>
      <c r="F880" s="248" t="s">
        <v>147</v>
      </c>
      <c r="G880" s="216">
        <v>529</v>
      </c>
      <c r="H880" s="216">
        <v>15.000000006984919</v>
      </c>
      <c r="I880" s="216">
        <v>7935.0000036950223</v>
      </c>
      <c r="J880" s="216">
        <v>2.2760240993219116E-2</v>
      </c>
      <c r="K880" s="216">
        <v>1.5173493988413702E-3</v>
      </c>
      <c r="L880" s="159"/>
    </row>
    <row r="881" spans="2:12" ht="15.75" customHeight="1" x14ac:dyDescent="0.2">
      <c r="B881" s="189">
        <v>41187</v>
      </c>
      <c r="C881" s="143">
        <v>281266</v>
      </c>
      <c r="D881" s="143" t="s">
        <v>819</v>
      </c>
      <c r="E881" s="143" t="s">
        <v>8855</v>
      </c>
      <c r="F881" s="248" t="s">
        <v>147</v>
      </c>
      <c r="G881" s="216">
        <v>837.5</v>
      </c>
      <c r="H881" s="216">
        <v>15.000000006984919</v>
      </c>
      <c r="I881" s="216">
        <v>12562.50000584987</v>
      </c>
      <c r="J881" s="216">
        <v>3.6033462820077522E-2</v>
      </c>
      <c r="K881" s="216">
        <v>2.402230853553209E-3</v>
      </c>
      <c r="L881" s="159"/>
    </row>
    <row r="882" spans="2:12" ht="15.75" customHeight="1" x14ac:dyDescent="0.2">
      <c r="B882" s="189">
        <v>41187</v>
      </c>
      <c r="C882" s="143">
        <v>281266</v>
      </c>
      <c r="D882" s="143" t="s">
        <v>1020</v>
      </c>
      <c r="E882" s="143" t="s">
        <v>8855</v>
      </c>
      <c r="F882" s="248" t="s">
        <v>147</v>
      </c>
      <c r="G882" s="216">
        <v>75.09</v>
      </c>
      <c r="H882" s="216">
        <v>15.000000006984919</v>
      </c>
      <c r="I882" s="216">
        <v>1126.3500005244975</v>
      </c>
      <c r="J882" s="216">
        <v>3.2307495201905926E-3</v>
      </c>
      <c r="K882" s="216">
        <v>2.1538330124574385E-4</v>
      </c>
      <c r="L882" s="159"/>
    </row>
    <row r="883" spans="2:12" ht="15.75" customHeight="1" x14ac:dyDescent="0.2">
      <c r="B883" s="189">
        <v>41187</v>
      </c>
      <c r="C883" s="143">
        <v>281269</v>
      </c>
      <c r="D883" s="143" t="s">
        <v>603</v>
      </c>
      <c r="E883" s="143" t="s">
        <v>8855</v>
      </c>
      <c r="F883" s="248" t="s">
        <v>155</v>
      </c>
      <c r="G883" s="216">
        <v>5.36</v>
      </c>
      <c r="H883" s="216">
        <v>78.000000002793968</v>
      </c>
      <c r="I883" s="216">
        <v>418.08000001497567</v>
      </c>
      <c r="J883" s="216">
        <v>1.1991936421367172E-3</v>
      </c>
      <c r="K883" s="216">
        <v>1.537427746274054E-5</v>
      </c>
      <c r="L883" s="159"/>
    </row>
    <row r="884" spans="2:12" ht="15.75" customHeight="1" x14ac:dyDescent="0.2">
      <c r="B884" s="189">
        <v>41187</v>
      </c>
      <c r="C884" s="143">
        <v>281270</v>
      </c>
      <c r="D884" s="143" t="s">
        <v>1021</v>
      </c>
      <c r="E884" s="143" t="s">
        <v>8854</v>
      </c>
      <c r="F884" s="248" t="s">
        <v>155</v>
      </c>
      <c r="G884" s="216">
        <v>944.5</v>
      </c>
      <c r="H884" s="216">
        <v>39.000000001396984</v>
      </c>
      <c r="I884" s="216">
        <v>36835.500001319451</v>
      </c>
      <c r="J884" s="216">
        <v>3.6979996750020387E-2</v>
      </c>
      <c r="K884" s="216">
        <v>9.4820504483835279E-4</v>
      </c>
      <c r="L884" s="159"/>
    </row>
    <row r="885" spans="2:12" ht="15.75" customHeight="1" x14ac:dyDescent="0.2">
      <c r="B885" s="189">
        <v>41187</v>
      </c>
      <c r="C885" s="143">
        <v>281286</v>
      </c>
      <c r="D885" s="143" t="s">
        <v>953</v>
      </c>
      <c r="E885" s="143" t="s">
        <v>8855</v>
      </c>
      <c r="F885" s="248" t="s">
        <v>147</v>
      </c>
      <c r="G885" s="216">
        <v>23.01</v>
      </c>
      <c r="H885" s="216">
        <v>159.99999999767169</v>
      </c>
      <c r="I885" s="216">
        <v>3681.5999999464257</v>
      </c>
      <c r="J885" s="216">
        <v>1.0560063415298861E-2</v>
      </c>
      <c r="K885" s="216">
        <v>6.6000396346578325E-5</v>
      </c>
      <c r="L885" s="159"/>
    </row>
    <row r="886" spans="2:12" ht="15.75" customHeight="1" x14ac:dyDescent="0.2">
      <c r="B886" s="189">
        <v>41187</v>
      </c>
      <c r="C886" s="143">
        <v>281287</v>
      </c>
      <c r="D886" s="143" t="s">
        <v>846</v>
      </c>
      <c r="E886" s="143" t="s">
        <v>8855</v>
      </c>
      <c r="F886" s="248" t="s">
        <v>147</v>
      </c>
      <c r="G886" s="216">
        <v>1</v>
      </c>
      <c r="H886" s="216">
        <v>101.00000000442378</v>
      </c>
      <c r="I886" s="216">
        <v>101.00000000442378</v>
      </c>
      <c r="J886" s="216">
        <v>2.897018701128371E-4</v>
      </c>
      <c r="K886" s="216">
        <v>2.8683353475262198E-6</v>
      </c>
      <c r="L886" s="159"/>
    </row>
    <row r="887" spans="2:12" ht="15.75" customHeight="1" x14ac:dyDescent="0.2">
      <c r="B887" s="189">
        <v>41187</v>
      </c>
      <c r="C887" s="143">
        <v>281300</v>
      </c>
      <c r="D887" s="143" t="s">
        <v>688</v>
      </c>
      <c r="E887" s="143" t="s">
        <v>8855</v>
      </c>
      <c r="F887" s="248" t="s">
        <v>146</v>
      </c>
      <c r="G887" s="216">
        <v>200</v>
      </c>
      <c r="H887" s="216">
        <v>49.631578950609672</v>
      </c>
      <c r="I887" s="216">
        <v>11822.000000638654</v>
      </c>
      <c r="J887" s="216">
        <v>3.3909460480286847E-2</v>
      </c>
      <c r="K887" s="216">
        <v>5.7366706950524394E-4</v>
      </c>
      <c r="L887" s="159"/>
    </row>
    <row r="888" spans="2:12" ht="15.75" customHeight="1" x14ac:dyDescent="0.2">
      <c r="B888" s="189">
        <v>41187</v>
      </c>
      <c r="C888" s="143">
        <v>281381</v>
      </c>
      <c r="D888" s="143" t="s">
        <v>594</v>
      </c>
      <c r="E888" s="143" t="s">
        <v>8855</v>
      </c>
      <c r="F888" s="248" t="s">
        <v>149</v>
      </c>
      <c r="G888" s="216">
        <v>18.5</v>
      </c>
      <c r="H888" s="216">
        <v>120.99999999627471</v>
      </c>
      <c r="I888" s="216">
        <v>2238.4999999310821</v>
      </c>
      <c r="J888" s="216">
        <v>6.4207686752397637E-3</v>
      </c>
      <c r="K888" s="216">
        <v>5.306420392923507E-5</v>
      </c>
      <c r="L888" s="159"/>
    </row>
    <row r="889" spans="2:12" ht="15.75" customHeight="1" x14ac:dyDescent="0.2">
      <c r="B889" s="189">
        <v>41187</v>
      </c>
      <c r="C889" s="143">
        <v>281382</v>
      </c>
      <c r="D889" s="143" t="s">
        <v>1022</v>
      </c>
      <c r="E889" s="143" t="s">
        <v>8854</v>
      </c>
      <c r="F889" s="248" t="s">
        <v>150</v>
      </c>
      <c r="G889" s="216">
        <v>41</v>
      </c>
      <c r="H889" s="216">
        <v>63.999999999068677</v>
      </c>
      <c r="I889" s="216">
        <v>2623.9999999618158</v>
      </c>
      <c r="J889" s="216">
        <v>2.6342933166962745E-3</v>
      </c>
      <c r="K889" s="216">
        <v>4.1160833073978256E-5</v>
      </c>
      <c r="L889" s="159"/>
    </row>
    <row r="890" spans="2:12" ht="15.75" customHeight="1" x14ac:dyDescent="0.2">
      <c r="B890" s="189">
        <v>41187</v>
      </c>
      <c r="C890" s="143">
        <v>281385</v>
      </c>
      <c r="D890" s="143" t="s">
        <v>1023</v>
      </c>
      <c r="E890" s="143" t="s">
        <v>8854</v>
      </c>
      <c r="F890" s="248" t="s">
        <v>147</v>
      </c>
      <c r="G890" s="216">
        <v>101.83</v>
      </c>
      <c r="H890" s="216">
        <v>75.99999999627471</v>
      </c>
      <c r="I890" s="216">
        <v>7739.0799996206533</v>
      </c>
      <c r="J890" s="216">
        <v>7.7694385368426684E-3</v>
      </c>
      <c r="K890" s="216">
        <v>1.0222945443715136E-4</v>
      </c>
      <c r="L890" s="159"/>
    </row>
    <row r="891" spans="2:12" ht="15.75" customHeight="1" x14ac:dyDescent="0.2">
      <c r="B891" s="189">
        <v>41187</v>
      </c>
      <c r="C891" s="143">
        <v>281386</v>
      </c>
      <c r="D891" s="143" t="s">
        <v>1024</v>
      </c>
      <c r="E891" s="143" t="s">
        <v>8854</v>
      </c>
      <c r="F891" s="248" t="s">
        <v>155</v>
      </c>
      <c r="G891" s="216">
        <v>109.21000000000001</v>
      </c>
      <c r="H891" s="216">
        <v>59.00000000372529</v>
      </c>
      <c r="I891" s="216">
        <v>6443.3900004068391</v>
      </c>
      <c r="J891" s="216">
        <v>6.4686658594460145E-3</v>
      </c>
      <c r="K891" s="216">
        <v>1.0963840439046745E-4</v>
      </c>
      <c r="L891" s="159"/>
    </row>
    <row r="892" spans="2:12" ht="15.75" customHeight="1" x14ac:dyDescent="0.2">
      <c r="B892" s="189">
        <v>41187</v>
      </c>
      <c r="C892" s="143">
        <v>281388</v>
      </c>
      <c r="D892" s="143" t="s">
        <v>568</v>
      </c>
      <c r="E892" s="143" t="s">
        <v>8855</v>
      </c>
      <c r="F892" s="248" t="s">
        <v>155</v>
      </c>
      <c r="G892" s="216">
        <v>0.67</v>
      </c>
      <c r="H892" s="216">
        <v>213.99999999557622</v>
      </c>
      <c r="I892" s="216">
        <v>143.37999999703607</v>
      </c>
      <c r="J892" s="216">
        <v>4.1126192211980782E-4</v>
      </c>
      <c r="K892" s="216">
        <v>1.9217846828425675E-6</v>
      </c>
      <c r="L892" s="159"/>
    </row>
    <row r="893" spans="2:12" ht="15.75" customHeight="1" x14ac:dyDescent="0.2">
      <c r="B893" s="189">
        <v>41187</v>
      </c>
      <c r="C893" s="143">
        <v>281391</v>
      </c>
      <c r="D893" s="143" t="s">
        <v>1025</v>
      </c>
      <c r="E893" s="143" t="s">
        <v>8854</v>
      </c>
      <c r="F893" s="248" t="s">
        <v>150</v>
      </c>
      <c r="G893" s="216">
        <v>44.88</v>
      </c>
      <c r="H893" s="216">
        <v>38.999999990919605</v>
      </c>
      <c r="I893" s="216">
        <v>1750.319999592472</v>
      </c>
      <c r="J893" s="216">
        <v>1.7571860812017422E-3</v>
      </c>
      <c r="K893" s="216">
        <v>4.5056053374637667E-5</v>
      </c>
      <c r="L893" s="159"/>
    </row>
    <row r="894" spans="2:12" ht="15.75" customHeight="1" x14ac:dyDescent="0.2">
      <c r="B894" s="189">
        <v>41188</v>
      </c>
      <c r="C894" s="143">
        <v>281322</v>
      </c>
      <c r="D894" s="143" t="s">
        <v>1026</v>
      </c>
      <c r="E894" s="143" t="s">
        <v>8854</v>
      </c>
      <c r="F894" s="248" t="s">
        <v>155</v>
      </c>
      <c r="G894" s="216">
        <v>749.17000000000007</v>
      </c>
      <c r="H894" s="216">
        <v>14.99999999650754</v>
      </c>
      <c r="I894" s="216">
        <v>11237.549997383554</v>
      </c>
      <c r="J894" s="216">
        <v>1.1278569591057752E-2</v>
      </c>
      <c r="K894" s="216">
        <v>7.5190463957891659E-4</v>
      </c>
      <c r="L894" s="159"/>
    </row>
    <row r="895" spans="2:12" ht="15.75" customHeight="1" x14ac:dyDescent="0.2">
      <c r="B895" s="189">
        <v>41188</v>
      </c>
      <c r="C895" s="143">
        <v>281322</v>
      </c>
      <c r="D895" s="143" t="s">
        <v>1027</v>
      </c>
      <c r="E895" s="143" t="s">
        <v>8854</v>
      </c>
      <c r="F895" s="248" t="s">
        <v>155</v>
      </c>
      <c r="G895" s="216">
        <v>1</v>
      </c>
      <c r="H895" s="216">
        <v>14.99999999650754</v>
      </c>
      <c r="I895" s="216">
        <v>14.99999999650754</v>
      </c>
      <c r="J895" s="216">
        <v>1.5054753381819549E-5</v>
      </c>
      <c r="K895" s="216">
        <v>1.0036502256883172E-6</v>
      </c>
      <c r="L895" s="159"/>
    </row>
    <row r="896" spans="2:12" ht="15.75" customHeight="1" x14ac:dyDescent="0.2">
      <c r="B896" s="189">
        <v>41188</v>
      </c>
      <c r="C896" s="143">
        <v>281340</v>
      </c>
      <c r="D896" s="143" t="s">
        <v>611</v>
      </c>
      <c r="E896" s="143" t="s">
        <v>8855</v>
      </c>
      <c r="F896" s="248" t="s">
        <v>147</v>
      </c>
      <c r="G896" s="216">
        <v>208.99</v>
      </c>
      <c r="H896" s="216">
        <v>195.22222222876735</v>
      </c>
      <c r="I896" s="216">
        <v>40002.480001425196</v>
      </c>
      <c r="J896" s="216">
        <v>0.1147426929898345</v>
      </c>
      <c r="K896" s="216">
        <v>5.9946471836474038E-4</v>
      </c>
      <c r="L896" s="159"/>
    </row>
    <row r="897" spans="2:12" ht="15.75" customHeight="1" x14ac:dyDescent="0.2">
      <c r="B897" s="189">
        <v>41188</v>
      </c>
      <c r="C897" s="143">
        <v>281341</v>
      </c>
      <c r="D897" s="143" t="s">
        <v>499</v>
      </c>
      <c r="E897" s="143" t="s">
        <v>8855</v>
      </c>
      <c r="F897" s="248" t="s">
        <v>149</v>
      </c>
      <c r="G897" s="216">
        <v>36</v>
      </c>
      <c r="H897" s="216">
        <v>20.000000002328306</v>
      </c>
      <c r="I897" s="216">
        <v>720.00000008381903</v>
      </c>
      <c r="J897" s="216">
        <v>2.0652404290772744E-3</v>
      </c>
      <c r="K897" s="216">
        <v>1.0326202144184244E-4</v>
      </c>
      <c r="L897" s="159"/>
    </row>
    <row r="898" spans="2:12" ht="15.75" customHeight="1" x14ac:dyDescent="0.2">
      <c r="B898" s="189">
        <v>41188</v>
      </c>
      <c r="C898" s="143">
        <v>281343</v>
      </c>
      <c r="D898" s="143" t="s">
        <v>755</v>
      </c>
      <c r="E898" s="143" t="s">
        <v>8854</v>
      </c>
      <c r="F898" s="248" t="s">
        <v>155</v>
      </c>
      <c r="G898" s="216">
        <v>3</v>
      </c>
      <c r="H898" s="216">
        <v>68.999999994412065</v>
      </c>
      <c r="I898" s="216">
        <v>206.99999998323619</v>
      </c>
      <c r="J898" s="216">
        <v>2.0775559670065664E-4</v>
      </c>
      <c r="K898" s="216">
        <v>3.0109506770649511E-6</v>
      </c>
      <c r="L898" s="159"/>
    </row>
    <row r="899" spans="2:12" ht="15.75" customHeight="1" x14ac:dyDescent="0.2">
      <c r="B899" s="189">
        <v>41188</v>
      </c>
      <c r="C899" s="143">
        <v>281378</v>
      </c>
      <c r="D899" s="143" t="s">
        <v>559</v>
      </c>
      <c r="E899" s="143" t="s">
        <v>8854</v>
      </c>
      <c r="F899" s="248" t="s">
        <v>155</v>
      </c>
      <c r="G899" s="216">
        <v>42.734999999999999</v>
      </c>
      <c r="H899" s="216">
        <v>143.99999999790452</v>
      </c>
      <c r="I899" s="216">
        <v>6153.8399999104495</v>
      </c>
      <c r="J899" s="216">
        <v>6.1763029047599161E-3</v>
      </c>
      <c r="K899" s="216">
        <v>4.289099239479023E-5</v>
      </c>
      <c r="L899" s="159"/>
    </row>
    <row r="900" spans="2:12" ht="15.75" customHeight="1" x14ac:dyDescent="0.2">
      <c r="B900" s="189">
        <v>41188</v>
      </c>
      <c r="C900" s="143">
        <v>281379</v>
      </c>
      <c r="D900" s="143" t="s">
        <v>1028</v>
      </c>
      <c r="E900" s="143" t="s">
        <v>8855</v>
      </c>
      <c r="F900" s="248" t="s">
        <v>155</v>
      </c>
      <c r="G900" s="216">
        <v>37</v>
      </c>
      <c r="H900" s="216">
        <v>94.999999995343387</v>
      </c>
      <c r="I900" s="216">
        <v>3514.9999998277053</v>
      </c>
      <c r="J900" s="216">
        <v>1.0082389037507907E-2</v>
      </c>
      <c r="K900" s="216">
        <v>1.0613041092633807E-4</v>
      </c>
      <c r="L900" s="159"/>
    </row>
    <row r="901" spans="2:12" ht="15.75" customHeight="1" x14ac:dyDescent="0.2">
      <c r="B901" s="189">
        <v>41188</v>
      </c>
      <c r="C901" s="143">
        <v>281383</v>
      </c>
      <c r="D901" s="143" t="s">
        <v>532</v>
      </c>
      <c r="E901" s="143" t="s">
        <v>8855</v>
      </c>
      <c r="F901" s="248" t="s">
        <v>150</v>
      </c>
      <c r="G901" s="216">
        <v>92</v>
      </c>
      <c r="H901" s="216">
        <v>68.000000001629815</v>
      </c>
      <c r="I901" s="216">
        <v>6256.0000001499429</v>
      </c>
      <c r="J901" s="216">
        <v>1.7944644615434716E-2</v>
      </c>
      <c r="K901" s="216">
        <v>2.6389183257359734E-4</v>
      </c>
      <c r="L901" s="159"/>
    </row>
    <row r="902" spans="2:12" ht="15.75" customHeight="1" x14ac:dyDescent="0.2">
      <c r="B902" s="189">
        <v>41188</v>
      </c>
      <c r="C902" s="143">
        <v>281389</v>
      </c>
      <c r="D902" s="143" t="s">
        <v>503</v>
      </c>
      <c r="E902" s="143" t="s">
        <v>8855</v>
      </c>
      <c r="F902" s="248" t="s">
        <v>155</v>
      </c>
      <c r="G902" s="216">
        <v>22.445</v>
      </c>
      <c r="H902" s="216">
        <v>81.000000002095476</v>
      </c>
      <c r="I902" s="216">
        <v>1818.045000047033</v>
      </c>
      <c r="J902" s="216">
        <v>5.2148611604747545E-3</v>
      </c>
      <c r="K902" s="216">
        <v>6.4381001979504267E-5</v>
      </c>
      <c r="L902" s="159"/>
    </row>
    <row r="903" spans="2:12" ht="15.75" customHeight="1" x14ac:dyDescent="0.2">
      <c r="B903" s="189">
        <v>41188</v>
      </c>
      <c r="C903" s="143">
        <v>281392</v>
      </c>
      <c r="D903" s="143" t="s">
        <v>1029</v>
      </c>
      <c r="E903" s="143" t="s">
        <v>8854</v>
      </c>
      <c r="F903" s="248" t="s">
        <v>150</v>
      </c>
      <c r="G903" s="216">
        <v>40.147800000000004</v>
      </c>
      <c r="H903" s="216">
        <v>82.999999998137355</v>
      </c>
      <c r="I903" s="216">
        <v>3332.2673999252193</v>
      </c>
      <c r="J903" s="216">
        <v>3.3444309279887677E-3</v>
      </c>
      <c r="K903" s="216">
        <v>4.0294348530889422E-5</v>
      </c>
      <c r="L903" s="159"/>
    </row>
    <row r="904" spans="2:12" ht="15.75" customHeight="1" x14ac:dyDescent="0.2">
      <c r="B904" s="189">
        <v>41188</v>
      </c>
      <c r="C904" s="143">
        <v>281393</v>
      </c>
      <c r="D904" s="143" t="s">
        <v>755</v>
      </c>
      <c r="E904" s="143" t="s">
        <v>8854</v>
      </c>
      <c r="F904" s="248" t="s">
        <v>148</v>
      </c>
      <c r="G904" s="216">
        <v>1.98</v>
      </c>
      <c r="H904" s="216">
        <v>109.99999999185093</v>
      </c>
      <c r="I904" s="216">
        <v>217.79999998386484</v>
      </c>
      <c r="J904" s="216">
        <v>2.185950191387214E-4</v>
      </c>
      <c r="K904" s="216">
        <v>1.9872274468628678E-6</v>
      </c>
      <c r="L904" s="159"/>
    </row>
    <row r="905" spans="2:12" ht="15.75" customHeight="1" x14ac:dyDescent="0.2">
      <c r="B905" s="189">
        <v>41189</v>
      </c>
      <c r="C905" s="143">
        <v>281371</v>
      </c>
      <c r="D905" s="143" t="s">
        <v>643</v>
      </c>
      <c r="E905" s="143" t="s">
        <v>8855</v>
      </c>
      <c r="F905" s="248" t="s">
        <v>149</v>
      </c>
      <c r="G905" s="216">
        <v>18</v>
      </c>
      <c r="H905" s="216">
        <v>127.99999999813735</v>
      </c>
      <c r="I905" s="216">
        <v>2303.9999999664724</v>
      </c>
      <c r="J905" s="216">
        <v>6.6088821654279864E-3</v>
      </c>
      <c r="K905" s="216">
        <v>5.1631891918157489E-5</v>
      </c>
      <c r="L905" s="159"/>
    </row>
    <row r="906" spans="2:12" ht="15.75" customHeight="1" x14ac:dyDescent="0.2">
      <c r="B906" s="189">
        <v>41189</v>
      </c>
      <c r="C906" s="143">
        <v>281384</v>
      </c>
      <c r="D906" s="143" t="s">
        <v>643</v>
      </c>
      <c r="E906" s="143" t="s">
        <v>8855</v>
      </c>
      <c r="F906" s="248" t="s">
        <v>149</v>
      </c>
      <c r="G906" s="216">
        <v>5</v>
      </c>
      <c r="H906" s="216">
        <v>129.99999999417923</v>
      </c>
      <c r="I906" s="216">
        <v>649.99999997089617</v>
      </c>
      <c r="J906" s="216">
        <v>1.8644849858499822E-3</v>
      </c>
      <c r="K906" s="216">
        <v>1.434219219948819E-5</v>
      </c>
      <c r="L906" s="159"/>
    </row>
    <row r="907" spans="2:12" ht="15.75" customHeight="1" x14ac:dyDescent="0.2">
      <c r="B907" s="189">
        <v>41189</v>
      </c>
      <c r="C907" s="143">
        <v>281387</v>
      </c>
      <c r="D907" s="143" t="s">
        <v>956</v>
      </c>
      <c r="E907" s="143" t="s">
        <v>8854</v>
      </c>
      <c r="F907" s="248" t="s">
        <v>150</v>
      </c>
      <c r="G907" s="216">
        <v>40.26</v>
      </c>
      <c r="H907" s="216">
        <v>82.000000005355105</v>
      </c>
      <c r="I907" s="216">
        <v>3301.3200002155963</v>
      </c>
      <c r="J907" s="216">
        <v>3.3124736621566002E-3</v>
      </c>
      <c r="K907" s="216">
        <v>4.0396020267564337E-5</v>
      </c>
      <c r="L907" s="159"/>
    </row>
    <row r="908" spans="2:12" ht="15.75" customHeight="1" x14ac:dyDescent="0.2">
      <c r="B908" s="189">
        <v>41189</v>
      </c>
      <c r="C908" s="143">
        <v>281390</v>
      </c>
      <c r="D908" s="143" t="s">
        <v>1030</v>
      </c>
      <c r="E908" s="143" t="s">
        <v>8855</v>
      </c>
      <c r="F908" s="248" t="s">
        <v>150</v>
      </c>
      <c r="G908" s="216">
        <v>135.56110000000001</v>
      </c>
      <c r="H908" s="216">
        <v>81.999999994877726</v>
      </c>
      <c r="I908" s="216">
        <v>11116.01019930562</v>
      </c>
      <c r="J908" s="216">
        <v>3.1885590953982447E-2</v>
      </c>
      <c r="K908" s="216">
        <v>3.8884867019480776E-4</v>
      </c>
      <c r="L908" s="159"/>
    </row>
    <row r="909" spans="2:12" ht="15.75" customHeight="1" x14ac:dyDescent="0.2">
      <c r="B909" s="189">
        <v>41189</v>
      </c>
      <c r="C909" s="143">
        <v>281394</v>
      </c>
      <c r="D909" s="143" t="s">
        <v>768</v>
      </c>
      <c r="E909" s="143" t="s">
        <v>8855</v>
      </c>
      <c r="F909" s="248" t="s">
        <v>149</v>
      </c>
      <c r="G909" s="216">
        <v>19</v>
      </c>
      <c r="H909" s="216">
        <v>98.999999997904524</v>
      </c>
      <c r="I909" s="216">
        <v>1880.999999960186</v>
      </c>
      <c r="J909" s="216">
        <v>5.3955327053332534E-3</v>
      </c>
      <c r="K909" s="216">
        <v>5.4500330358055124E-5</v>
      </c>
      <c r="L909" s="159"/>
    </row>
    <row r="910" spans="2:12" ht="15.75" customHeight="1" x14ac:dyDescent="0.2">
      <c r="B910" s="189">
        <v>41189</v>
      </c>
      <c r="C910" s="143">
        <v>281500</v>
      </c>
      <c r="D910" s="143" t="s">
        <v>503</v>
      </c>
      <c r="E910" s="143" t="s">
        <v>8855</v>
      </c>
      <c r="F910" s="248" t="s">
        <v>149</v>
      </c>
      <c r="G910" s="216">
        <v>3.96</v>
      </c>
      <c r="H910" s="216">
        <v>78.999999995576218</v>
      </c>
      <c r="I910" s="216">
        <v>312.8399999824818</v>
      </c>
      <c r="J910" s="216">
        <v>8.9736228148732723E-4</v>
      </c>
      <c r="K910" s="216">
        <v>1.1359016221994647E-5</v>
      </c>
      <c r="L910" s="159"/>
    </row>
    <row r="911" spans="2:12" ht="15.75" customHeight="1" x14ac:dyDescent="0.2">
      <c r="B911" s="189">
        <v>41189</v>
      </c>
      <c r="C911" s="143">
        <v>281501</v>
      </c>
      <c r="D911" s="143" t="s">
        <v>503</v>
      </c>
      <c r="E911" s="143" t="s">
        <v>8855</v>
      </c>
      <c r="F911" s="248" t="s">
        <v>149</v>
      </c>
      <c r="G911" s="216">
        <v>12</v>
      </c>
      <c r="H911" s="216">
        <v>261.00000000209548</v>
      </c>
      <c r="I911" s="216">
        <v>3132.0000000251457</v>
      </c>
      <c r="J911" s="216">
        <v>8.9839491938315322E-3</v>
      </c>
      <c r="K911" s="216">
        <v>3.4421261278771657E-5</v>
      </c>
      <c r="L911" s="159"/>
    </row>
    <row r="912" spans="2:12" ht="15.75" customHeight="1" x14ac:dyDescent="0.2">
      <c r="B912" s="189">
        <v>41190</v>
      </c>
      <c r="C912" s="143">
        <v>281375</v>
      </c>
      <c r="D912" s="143" t="s">
        <v>597</v>
      </c>
      <c r="E912" s="143" t="s">
        <v>8855</v>
      </c>
      <c r="F912" s="248" t="s">
        <v>147</v>
      </c>
      <c r="G912" s="216">
        <v>833.01</v>
      </c>
      <c r="H912" s="216">
        <v>1.9999999960418791</v>
      </c>
      <c r="I912" s="216">
        <v>1666.0199967028457</v>
      </c>
      <c r="J912" s="216">
        <v>4.7789701124698065E-3</v>
      </c>
      <c r="K912" s="216">
        <v>2.3894850609638384E-3</v>
      </c>
      <c r="L912" s="159"/>
    </row>
    <row r="913" spans="2:12" ht="15.75" customHeight="1" x14ac:dyDescent="0.2">
      <c r="B913" s="189">
        <v>41190</v>
      </c>
      <c r="C913" s="143">
        <v>281375</v>
      </c>
      <c r="D913" s="143" t="s">
        <v>555</v>
      </c>
      <c r="E913" s="143" t="s">
        <v>8855</v>
      </c>
      <c r="F913" s="248" t="s">
        <v>147</v>
      </c>
      <c r="G913" s="216">
        <v>2048.4799999999996</v>
      </c>
      <c r="H913" s="216">
        <v>1.9999999960418791</v>
      </c>
      <c r="I913" s="216">
        <v>4096.9599918918684</v>
      </c>
      <c r="J913" s="216">
        <v>1.1752109453658599E-2</v>
      </c>
      <c r="K913" s="216">
        <v>5.8760547384583651E-3</v>
      </c>
      <c r="L913" s="159"/>
    </row>
    <row r="914" spans="2:12" ht="15.75" customHeight="1" x14ac:dyDescent="0.2">
      <c r="B914" s="189">
        <v>41190</v>
      </c>
      <c r="C914" s="143">
        <v>281375</v>
      </c>
      <c r="D914" s="143" t="s">
        <v>604</v>
      </c>
      <c r="E914" s="143" t="s">
        <v>8855</v>
      </c>
      <c r="F914" s="248" t="s">
        <v>147</v>
      </c>
      <c r="G914" s="216">
        <v>626.49000000000012</v>
      </c>
      <c r="H914" s="216">
        <v>1.9999999960418791</v>
      </c>
      <c r="I914" s="216">
        <v>1252.9799975202768</v>
      </c>
      <c r="J914" s="216">
        <v>3.594166919678286E-3</v>
      </c>
      <c r="K914" s="216">
        <v>1.7970834633956802E-3</v>
      </c>
      <c r="L914" s="159"/>
    </row>
    <row r="915" spans="2:12" ht="15.75" customHeight="1" x14ac:dyDescent="0.2">
      <c r="B915" s="189">
        <v>41190</v>
      </c>
      <c r="C915" s="143">
        <v>281375</v>
      </c>
      <c r="D915" s="143" t="s">
        <v>869</v>
      </c>
      <c r="E915" s="143" t="s">
        <v>8855</v>
      </c>
      <c r="F915" s="248" t="s">
        <v>147</v>
      </c>
      <c r="G915" s="216">
        <v>611.49999999999989</v>
      </c>
      <c r="H915" s="216">
        <v>1.9999999960418791</v>
      </c>
      <c r="I915" s="216">
        <v>1222.999997579609</v>
      </c>
      <c r="J915" s="216">
        <v>3.5081694382723934E-3</v>
      </c>
      <c r="K915" s="216">
        <v>1.7540847226076362E-3</v>
      </c>
      <c r="L915" s="159"/>
    </row>
    <row r="916" spans="2:12" ht="15.75" customHeight="1" x14ac:dyDescent="0.2">
      <c r="B916" s="189">
        <v>41190</v>
      </c>
      <c r="C916" s="143">
        <v>281377</v>
      </c>
      <c r="D916" s="143" t="s">
        <v>990</v>
      </c>
      <c r="E916" s="143" t="s">
        <v>8854</v>
      </c>
      <c r="F916" s="248" t="s">
        <v>150</v>
      </c>
      <c r="G916" s="216">
        <v>0.99</v>
      </c>
      <c r="H916" s="216">
        <v>104.99999999650754</v>
      </c>
      <c r="I916" s="216">
        <v>103.94999999654246</v>
      </c>
      <c r="J916" s="216">
        <v>1.0427310271808677E-4</v>
      </c>
      <c r="K916" s="216">
        <v>9.9307716877671486E-7</v>
      </c>
      <c r="L916" s="159"/>
    </row>
    <row r="917" spans="2:12" ht="15.75" customHeight="1" x14ac:dyDescent="0.2">
      <c r="B917" s="189">
        <v>41190</v>
      </c>
      <c r="C917" s="143">
        <v>281395</v>
      </c>
      <c r="D917" s="143" t="s">
        <v>1031</v>
      </c>
      <c r="E917" s="143" t="s">
        <v>8854</v>
      </c>
      <c r="F917" s="248" t="s">
        <v>151</v>
      </c>
      <c r="G917" s="216">
        <v>100.98</v>
      </c>
      <c r="H917" s="216">
        <v>34.999999998835847</v>
      </c>
      <c r="I917" s="216">
        <v>3534.2999998824439</v>
      </c>
      <c r="J917" s="216">
        <v>3.5452854924149508E-3</v>
      </c>
      <c r="K917" s="216">
        <v>1.0129387121522493E-4</v>
      </c>
      <c r="L917" s="159"/>
    </row>
    <row r="918" spans="2:12" ht="15.75" customHeight="1" x14ac:dyDescent="0.2">
      <c r="B918" s="189">
        <v>41190</v>
      </c>
      <c r="C918" s="143">
        <v>281404</v>
      </c>
      <c r="D918" s="143" t="s">
        <v>1032</v>
      </c>
      <c r="E918" s="143" t="s">
        <v>8854</v>
      </c>
      <c r="F918" s="248" t="s">
        <v>149</v>
      </c>
      <c r="G918" s="216">
        <v>116</v>
      </c>
      <c r="H918" s="216">
        <v>27.000000004190952</v>
      </c>
      <c r="I918" s="216">
        <v>3132.0000004861504</v>
      </c>
      <c r="J918" s="216">
        <v>3.1417350435267231E-3</v>
      </c>
      <c r="K918" s="216">
        <v>1.1636055714959488E-4</v>
      </c>
      <c r="L918" s="159"/>
    </row>
    <row r="919" spans="2:12" ht="15.75" customHeight="1" x14ac:dyDescent="0.2">
      <c r="B919" s="189">
        <v>41190</v>
      </c>
      <c r="C919" s="143">
        <v>281417</v>
      </c>
      <c r="D919" s="143" t="s">
        <v>1006</v>
      </c>
      <c r="E919" s="143" t="s">
        <v>8854</v>
      </c>
      <c r="F919" s="248" t="s">
        <v>155</v>
      </c>
      <c r="G919" s="216">
        <v>63</v>
      </c>
      <c r="H919" s="216">
        <v>15.999999999767169</v>
      </c>
      <c r="I919" s="216">
        <v>1007.9999999853317</v>
      </c>
      <c r="J919" s="216">
        <v>1.0111331172852139E-3</v>
      </c>
      <c r="K919" s="216">
        <v>6.3195819831245487E-5</v>
      </c>
      <c r="L919" s="159"/>
    </row>
    <row r="920" spans="2:12" ht="15.75" customHeight="1" x14ac:dyDescent="0.2">
      <c r="B920" s="189">
        <v>41190</v>
      </c>
      <c r="C920" s="143">
        <v>281417</v>
      </c>
      <c r="D920" s="143" t="s">
        <v>1007</v>
      </c>
      <c r="E920" s="143" t="s">
        <v>8854</v>
      </c>
      <c r="F920" s="248" t="s">
        <v>155</v>
      </c>
      <c r="G920" s="216">
        <v>43.33</v>
      </c>
      <c r="H920" s="216">
        <v>15.999999999767169</v>
      </c>
      <c r="I920" s="216">
        <v>693.2799999899114</v>
      </c>
      <c r="J920" s="216">
        <v>6.9543488844394155E-4</v>
      </c>
      <c r="K920" s="216">
        <v>4.3464680528378844E-5</v>
      </c>
      <c r="L920" s="159"/>
    </row>
    <row r="921" spans="2:12" ht="15.75" customHeight="1" x14ac:dyDescent="0.2">
      <c r="B921" s="189">
        <v>41190</v>
      </c>
      <c r="C921" s="143">
        <v>281418</v>
      </c>
      <c r="D921" s="143" t="s">
        <v>516</v>
      </c>
      <c r="E921" s="143" t="s">
        <v>8855</v>
      </c>
      <c r="F921" s="248" t="s">
        <v>147</v>
      </c>
      <c r="G921" s="216">
        <v>50.36</v>
      </c>
      <c r="H921" s="216">
        <v>9.3636363684411421</v>
      </c>
      <c r="I921" s="216">
        <v>393.58000026012303</v>
      </c>
      <c r="J921" s="216">
        <v>1.1289822822243523E-3</v>
      </c>
      <c r="K921" s="216">
        <v>1.4445741067951033E-4</v>
      </c>
      <c r="L921" s="159"/>
    </row>
    <row r="922" spans="2:12" ht="15.75" customHeight="1" x14ac:dyDescent="0.2">
      <c r="B922" s="189">
        <v>41190</v>
      </c>
      <c r="C922" s="143">
        <v>281420</v>
      </c>
      <c r="D922" s="143" t="s">
        <v>1033</v>
      </c>
      <c r="E922" s="143" t="s">
        <v>8854</v>
      </c>
      <c r="F922" s="248" t="s">
        <v>147</v>
      </c>
      <c r="G922" s="216">
        <v>8.541500000000001</v>
      </c>
      <c r="H922" s="216">
        <v>110.00000000232831</v>
      </c>
      <c r="I922" s="216">
        <v>939.56500001988729</v>
      </c>
      <c r="J922" s="216">
        <v>9.4248540414287245E-4</v>
      </c>
      <c r="K922" s="216">
        <v>8.568049128390214E-6</v>
      </c>
      <c r="L922" s="159"/>
    </row>
    <row r="923" spans="2:12" ht="15.75" customHeight="1" x14ac:dyDescent="0.2">
      <c r="B923" s="189">
        <v>41190</v>
      </c>
      <c r="C923" s="143">
        <v>281422</v>
      </c>
      <c r="D923" s="143" t="s">
        <v>1034</v>
      </c>
      <c r="E923" s="143" t="s">
        <v>8854</v>
      </c>
      <c r="F923" s="248" t="s">
        <v>147</v>
      </c>
      <c r="G923" s="216">
        <v>1126.6799999999998</v>
      </c>
      <c r="H923" s="216">
        <v>52.800000003771856</v>
      </c>
      <c r="I923" s="216">
        <v>72849.240003995743</v>
      </c>
      <c r="J923" s="216">
        <v>7.3075673748185341E-2</v>
      </c>
      <c r="K923" s="216">
        <v>1.1301820045629789E-3</v>
      </c>
      <c r="L923" s="159"/>
    </row>
    <row r="924" spans="2:12" ht="15.75" customHeight="1" x14ac:dyDescent="0.2">
      <c r="B924" s="189">
        <v>41190</v>
      </c>
      <c r="C924" s="143">
        <v>281429</v>
      </c>
      <c r="D924" s="143" t="s">
        <v>853</v>
      </c>
      <c r="E924" s="143" t="s">
        <v>8855</v>
      </c>
      <c r="F924" s="248" t="s">
        <v>150</v>
      </c>
      <c r="G924" s="216">
        <v>29.7011</v>
      </c>
      <c r="H924" s="216">
        <v>111.99999999837019</v>
      </c>
      <c r="I924" s="216">
        <v>3326.5231999515927</v>
      </c>
      <c r="J924" s="216">
        <v>9.5421153302288741E-3</v>
      </c>
      <c r="K924" s="216">
        <v>8.5197458306854738E-5</v>
      </c>
      <c r="L924" s="159"/>
    </row>
    <row r="925" spans="2:12" ht="15.75" customHeight="1" x14ac:dyDescent="0.2">
      <c r="B925" s="189">
        <v>41191</v>
      </c>
      <c r="C925" s="143">
        <v>281426</v>
      </c>
      <c r="D925" s="143" t="s">
        <v>1035</v>
      </c>
      <c r="E925" s="143" t="s">
        <v>8854</v>
      </c>
      <c r="F925" s="248" t="s">
        <v>150</v>
      </c>
      <c r="G925" s="216">
        <v>1</v>
      </c>
      <c r="H925" s="216">
        <v>448.99999999674037</v>
      </c>
      <c r="I925" s="216">
        <v>448.99999999674037</v>
      </c>
      <c r="J925" s="216">
        <v>4.5027492643444388E-4</v>
      </c>
      <c r="K925" s="216">
        <v>1.0028394798167322E-6</v>
      </c>
      <c r="L925" s="159"/>
    </row>
    <row r="926" spans="2:12" ht="15.75" customHeight="1" x14ac:dyDescent="0.2">
      <c r="B926" s="189">
        <v>41191</v>
      </c>
      <c r="C926" s="143">
        <v>281427</v>
      </c>
      <c r="D926" s="143" t="s">
        <v>1036</v>
      </c>
      <c r="E926" s="143" t="s">
        <v>8854</v>
      </c>
      <c r="F926" s="248" t="s">
        <v>150</v>
      </c>
      <c r="G926" s="216">
        <v>794</v>
      </c>
      <c r="H926" s="216">
        <v>23.000000001629815</v>
      </c>
      <c r="I926" s="216">
        <v>18262.000001294073</v>
      </c>
      <c r="J926" s="216">
        <v>1.831385458171091E-2</v>
      </c>
      <c r="K926" s="216">
        <v>7.9625454697448538E-4</v>
      </c>
      <c r="L926" s="159"/>
    </row>
    <row r="927" spans="2:12" ht="15.75" customHeight="1" x14ac:dyDescent="0.2">
      <c r="B927" s="189">
        <v>41191</v>
      </c>
      <c r="C927" s="143">
        <v>281428</v>
      </c>
      <c r="D927" s="143" t="s">
        <v>770</v>
      </c>
      <c r="E927" s="143" t="s">
        <v>8854</v>
      </c>
      <c r="F927" s="248" t="s">
        <v>147</v>
      </c>
      <c r="G927" s="216">
        <v>1867.8200000000002</v>
      </c>
      <c r="H927" s="216">
        <v>47.745454545069315</v>
      </c>
      <c r="I927" s="216">
        <v>173688.88999937073</v>
      </c>
      <c r="J927" s="216">
        <v>0.17418207609691458</v>
      </c>
      <c r="K927" s="216">
        <v>1.8731236371912889E-3</v>
      </c>
      <c r="L927" s="159"/>
    </row>
    <row r="928" spans="2:12" ht="15.75" customHeight="1" x14ac:dyDescent="0.2">
      <c r="B928" s="189">
        <v>41191</v>
      </c>
      <c r="C928" s="143">
        <v>281440</v>
      </c>
      <c r="D928" s="143" t="s">
        <v>584</v>
      </c>
      <c r="E928" s="143" t="s">
        <v>8854</v>
      </c>
      <c r="F928" s="248" t="s">
        <v>155</v>
      </c>
      <c r="G928" s="216">
        <v>1576.2200000000003</v>
      </c>
      <c r="H928" s="216">
        <v>17.000000003026798</v>
      </c>
      <c r="I928" s="216">
        <v>26795.740004770894</v>
      </c>
      <c r="J928" s="216">
        <v>2.6871825967688844E-2</v>
      </c>
      <c r="K928" s="216">
        <v>1.5806956448767299E-3</v>
      </c>
      <c r="L928" s="159"/>
    </row>
    <row r="929" spans="2:12" ht="15.75" customHeight="1" x14ac:dyDescent="0.2">
      <c r="B929" s="189">
        <v>41191</v>
      </c>
      <c r="C929" s="143">
        <v>281442</v>
      </c>
      <c r="D929" s="143" t="s">
        <v>1037</v>
      </c>
      <c r="E929" s="143" t="s">
        <v>8855</v>
      </c>
      <c r="F929" s="248" t="s">
        <v>151</v>
      </c>
      <c r="G929" s="216">
        <v>72.97999999999999</v>
      </c>
      <c r="H929" s="216">
        <v>120.0000000061118</v>
      </c>
      <c r="I929" s="216">
        <v>8841.840000444814</v>
      </c>
      <c r="J929" s="216">
        <v>2.5363439974763504E-2</v>
      </c>
      <c r="K929" s="216">
        <v>2.0934826340050479E-4</v>
      </c>
      <c r="L929" s="159"/>
    </row>
    <row r="930" spans="2:12" ht="15.75" customHeight="1" x14ac:dyDescent="0.2">
      <c r="B930" s="189">
        <v>41191</v>
      </c>
      <c r="C930" s="143">
        <v>281443</v>
      </c>
      <c r="D930" s="143" t="s">
        <v>779</v>
      </c>
      <c r="E930" s="143" t="s">
        <v>8854</v>
      </c>
      <c r="F930" s="248" t="s">
        <v>147</v>
      </c>
      <c r="G930" s="216">
        <v>5</v>
      </c>
      <c r="H930" s="216">
        <v>126.99999999487773</v>
      </c>
      <c r="I930" s="216">
        <v>634.99999997438863</v>
      </c>
      <c r="J930" s="216">
        <v>6.368030696579409E-4</v>
      </c>
      <c r="K930" s="216">
        <v>5.0141973990836612E-6</v>
      </c>
      <c r="L930" s="159"/>
    </row>
    <row r="931" spans="2:12" ht="15.75" customHeight="1" x14ac:dyDescent="0.2">
      <c r="B931" s="189">
        <v>41191</v>
      </c>
      <c r="C931" s="143">
        <v>281483</v>
      </c>
      <c r="D931" s="143" t="s">
        <v>584</v>
      </c>
      <c r="E931" s="143" t="s">
        <v>8854</v>
      </c>
      <c r="F931" s="248" t="s">
        <v>150</v>
      </c>
      <c r="G931" s="216">
        <v>132</v>
      </c>
      <c r="H931" s="216">
        <v>46.000000003259629</v>
      </c>
      <c r="I931" s="216">
        <v>6072.000000430271</v>
      </c>
      <c r="J931" s="216">
        <v>6.0892413218786908E-3</v>
      </c>
      <c r="K931" s="216">
        <v>1.3237481133580867E-4</v>
      </c>
      <c r="L931" s="159"/>
    </row>
    <row r="932" spans="2:12" ht="15.75" customHeight="1" x14ac:dyDescent="0.2">
      <c r="B932" s="189">
        <v>41191</v>
      </c>
      <c r="C932" s="143">
        <v>281496</v>
      </c>
      <c r="D932" s="143" t="s">
        <v>947</v>
      </c>
      <c r="E932" s="143" t="s">
        <v>8854</v>
      </c>
      <c r="F932" s="248" t="s">
        <v>147</v>
      </c>
      <c r="G932" s="216">
        <v>81.915000000000006</v>
      </c>
      <c r="H932" s="216">
        <v>141.99999999662396</v>
      </c>
      <c r="I932" s="216">
        <v>8928.7349995804088</v>
      </c>
      <c r="J932" s="216">
        <v>8.9540879624006673E-3</v>
      </c>
      <c r="K932" s="216">
        <v>8.2147595989187633E-5</v>
      </c>
      <c r="L932" s="159"/>
    </row>
    <row r="933" spans="2:12" ht="15.75" customHeight="1" x14ac:dyDescent="0.2">
      <c r="B933" s="189">
        <v>41191</v>
      </c>
      <c r="C933" s="143">
        <v>281498</v>
      </c>
      <c r="D933" s="143" t="s">
        <v>1038</v>
      </c>
      <c r="E933" s="143" t="s">
        <v>8854</v>
      </c>
      <c r="F933" s="248" t="s">
        <v>147</v>
      </c>
      <c r="G933" s="216">
        <v>31.8</v>
      </c>
      <c r="H933" s="216">
        <v>256.99999999953434</v>
      </c>
      <c r="I933" s="216">
        <v>10589.400000033318</v>
      </c>
      <c r="J933" s="216">
        <v>1.0619468387604717E-2</v>
      </c>
      <c r="K933" s="216">
        <v>3.1890295458172083E-5</v>
      </c>
      <c r="L933" s="159"/>
    </row>
    <row r="934" spans="2:12" ht="15.75" customHeight="1" x14ac:dyDescent="0.2">
      <c r="B934" s="189">
        <v>41191</v>
      </c>
      <c r="C934" s="143">
        <v>281505</v>
      </c>
      <c r="D934" s="143" t="s">
        <v>1039</v>
      </c>
      <c r="E934" s="143" t="s">
        <v>8854</v>
      </c>
      <c r="F934" s="248" t="s">
        <v>151</v>
      </c>
      <c r="G934" s="216">
        <v>50.160000000000004</v>
      </c>
      <c r="H934" s="216">
        <v>63.999999999068677</v>
      </c>
      <c r="I934" s="216">
        <v>3210.239999953285</v>
      </c>
      <c r="J934" s="216">
        <v>3.2193554116400186E-3</v>
      </c>
      <c r="K934" s="216">
        <v>5.030242830760729E-5</v>
      </c>
      <c r="L934" s="159"/>
    </row>
    <row r="935" spans="2:12" ht="15.75" customHeight="1" x14ac:dyDescent="0.2">
      <c r="B935" s="189">
        <v>41191</v>
      </c>
      <c r="C935" s="143">
        <v>281526</v>
      </c>
      <c r="D935" s="143" t="s">
        <v>1040</v>
      </c>
      <c r="E935" s="143" t="s">
        <v>8855</v>
      </c>
      <c r="F935" s="248" t="s">
        <v>149</v>
      </c>
      <c r="G935" s="216">
        <v>8</v>
      </c>
      <c r="H935" s="216">
        <v>47.999999999301508</v>
      </c>
      <c r="I935" s="216">
        <v>383.99999999441206</v>
      </c>
      <c r="J935" s="216">
        <v>1.1015310104771721E-3</v>
      </c>
      <c r="K935" s="216">
        <v>2.2948562718608365E-5</v>
      </c>
      <c r="L935" s="159"/>
    </row>
    <row r="936" spans="2:12" ht="15.75" customHeight="1" x14ac:dyDescent="0.2">
      <c r="B936" s="189">
        <v>41191</v>
      </c>
      <c r="C936" s="143">
        <v>281842</v>
      </c>
      <c r="D936" s="143" t="s">
        <v>1041</v>
      </c>
      <c r="E936" s="143" t="s">
        <v>8855</v>
      </c>
      <c r="F936" s="248" t="s">
        <v>155</v>
      </c>
      <c r="G936" s="216">
        <v>7.59</v>
      </c>
      <c r="H936" s="216">
        <v>63.999999999068677</v>
      </c>
      <c r="I936" s="216">
        <v>485.75999999293123</v>
      </c>
      <c r="J936" s="216">
        <v>1.3934367282536226E-3</v>
      </c>
      <c r="K936" s="216">
        <v>2.1772448879279688E-5</v>
      </c>
      <c r="L936" s="159"/>
    </row>
    <row r="937" spans="2:12" ht="15.75" customHeight="1" x14ac:dyDescent="0.2">
      <c r="B937" s="189">
        <v>41191</v>
      </c>
      <c r="C937" s="143">
        <v>281880</v>
      </c>
      <c r="D937" s="143" t="s">
        <v>1001</v>
      </c>
      <c r="E937" s="143" t="s">
        <v>8854</v>
      </c>
      <c r="F937" s="248" t="s">
        <v>155</v>
      </c>
      <c r="G937" s="216">
        <v>40.203900000000004</v>
      </c>
      <c r="H937" s="216">
        <v>88.000000003958121</v>
      </c>
      <c r="I937" s="216">
        <v>3537.9432001591322</v>
      </c>
      <c r="J937" s="216">
        <v>3.5479891184687293E-3</v>
      </c>
      <c r="K937" s="216">
        <v>4.0318058162603927E-5</v>
      </c>
      <c r="L937" s="159"/>
    </row>
    <row r="938" spans="2:12" ht="15.75" customHeight="1" x14ac:dyDescent="0.2">
      <c r="B938" s="189">
        <v>41192</v>
      </c>
      <c r="C938" s="143">
        <v>281530</v>
      </c>
      <c r="D938" s="143" t="s">
        <v>791</v>
      </c>
      <c r="E938" s="143" t="s">
        <v>8855</v>
      </c>
      <c r="F938" s="248" t="s">
        <v>147</v>
      </c>
      <c r="G938" s="216">
        <v>12</v>
      </c>
      <c r="H938" s="216">
        <v>42.000000000698492</v>
      </c>
      <c r="I938" s="216">
        <v>504.0000000083819</v>
      </c>
      <c r="J938" s="216">
        <v>1.4457438992286149E-3</v>
      </c>
      <c r="K938" s="216">
        <v>3.4422473790585029E-5</v>
      </c>
      <c r="L938" s="159"/>
    </row>
    <row r="939" spans="2:12" ht="15.75" customHeight="1" x14ac:dyDescent="0.2">
      <c r="B939" s="189">
        <v>41192</v>
      </c>
      <c r="C939" s="143">
        <v>281532</v>
      </c>
      <c r="D939" s="143" t="s">
        <v>1042</v>
      </c>
      <c r="E939" s="143" t="s">
        <v>8854</v>
      </c>
      <c r="F939" s="248" t="s">
        <v>147</v>
      </c>
      <c r="G939" s="216">
        <v>57</v>
      </c>
      <c r="H939" s="216">
        <v>190.00000000116415</v>
      </c>
      <c r="I939" s="216">
        <v>10830.000000066357</v>
      </c>
      <c r="J939" s="216">
        <v>1.0857905795171468E-2</v>
      </c>
      <c r="K939" s="216">
        <v>5.7146872605815477E-5</v>
      </c>
      <c r="L939" s="159"/>
    </row>
    <row r="940" spans="2:12" ht="15.75" customHeight="1" x14ac:dyDescent="0.2">
      <c r="B940" s="189">
        <v>41192</v>
      </c>
      <c r="C940" s="143">
        <v>281533</v>
      </c>
      <c r="D940" s="143" t="s">
        <v>955</v>
      </c>
      <c r="E940" s="143" t="s">
        <v>8855</v>
      </c>
      <c r="F940" s="248" t="s">
        <v>155</v>
      </c>
      <c r="G940" s="216">
        <v>306.75</v>
      </c>
      <c r="H940" s="216">
        <v>74.999999993015081</v>
      </c>
      <c r="I940" s="216">
        <v>23006.249997857376</v>
      </c>
      <c r="J940" s="216">
        <v>6.5994336464241035E-2</v>
      </c>
      <c r="K940" s="216">
        <v>8.799244862718298E-4</v>
      </c>
      <c r="L940" s="159"/>
    </row>
    <row r="941" spans="2:12" ht="15.75" customHeight="1" x14ac:dyDescent="0.2">
      <c r="B941" s="189">
        <v>41192</v>
      </c>
      <c r="C941" s="143">
        <v>281537</v>
      </c>
      <c r="D941" s="143" t="s">
        <v>1043</v>
      </c>
      <c r="E941" s="143" t="s">
        <v>8854</v>
      </c>
      <c r="F941" s="248" t="s">
        <v>155</v>
      </c>
      <c r="G941" s="216">
        <v>68.5</v>
      </c>
      <c r="H941" s="216">
        <v>85.000000004656613</v>
      </c>
      <c r="I941" s="216">
        <v>5822.500000318978</v>
      </c>
      <c r="J941" s="216">
        <v>5.8375029081682321E-3</v>
      </c>
      <c r="K941" s="216">
        <v>6.8676504798216849E-5</v>
      </c>
      <c r="L941" s="159"/>
    </row>
    <row r="942" spans="2:12" ht="15.75" customHeight="1" x14ac:dyDescent="0.2">
      <c r="B942" s="189">
        <v>41192</v>
      </c>
      <c r="C942" s="143">
        <v>281538</v>
      </c>
      <c r="D942" s="143" t="s">
        <v>1044</v>
      </c>
      <c r="E942" s="143" t="s">
        <v>8855</v>
      </c>
      <c r="F942" s="248" t="s">
        <v>147</v>
      </c>
      <c r="G942" s="216">
        <v>32.25</v>
      </c>
      <c r="H942" s="216">
        <v>213.49999999918509</v>
      </c>
      <c r="I942" s="216">
        <v>8074.1100001925251</v>
      </c>
      <c r="J942" s="216">
        <v>2.3160903321993973E-2</v>
      </c>
      <c r="K942" s="216">
        <v>9.2510398312197265E-5</v>
      </c>
      <c r="L942" s="159"/>
    </row>
    <row r="943" spans="2:12" ht="15.75" customHeight="1" x14ac:dyDescent="0.2">
      <c r="B943" s="189">
        <v>41192</v>
      </c>
      <c r="C943" s="143">
        <v>281581</v>
      </c>
      <c r="D943" s="143" t="s">
        <v>1045</v>
      </c>
      <c r="E943" s="143" t="s">
        <v>8854</v>
      </c>
      <c r="F943" s="248" t="s">
        <v>150</v>
      </c>
      <c r="G943" s="216">
        <v>1956.51</v>
      </c>
      <c r="H943" s="216">
        <v>18.999999999068677</v>
      </c>
      <c r="I943" s="216">
        <v>37173.689998177862</v>
      </c>
      <c r="J943" s="216">
        <v>3.7269475905507846E-2</v>
      </c>
      <c r="K943" s="216">
        <v>1.9615513635439304E-3</v>
      </c>
      <c r="L943" s="159"/>
    </row>
    <row r="944" spans="2:12" ht="15.75" customHeight="1" x14ac:dyDescent="0.2">
      <c r="B944" s="189">
        <v>41192</v>
      </c>
      <c r="C944" s="143">
        <v>281594</v>
      </c>
      <c r="D944" s="143" t="s">
        <v>942</v>
      </c>
      <c r="E944" s="143" t="s">
        <v>8854</v>
      </c>
      <c r="F944" s="248" t="s">
        <v>155</v>
      </c>
      <c r="G944" s="216">
        <v>1.5450000000000002</v>
      </c>
      <c r="H944" s="216">
        <v>117.9999999969732</v>
      </c>
      <c r="I944" s="216">
        <v>182.30999999532361</v>
      </c>
      <c r="J944" s="216">
        <v>1.8277976042980665E-4</v>
      </c>
      <c r="K944" s="216">
        <v>1.5489810206313145E-6</v>
      </c>
      <c r="L944" s="159"/>
    </row>
    <row r="945" spans="2:12" ht="15.75" customHeight="1" x14ac:dyDescent="0.2">
      <c r="B945" s="189">
        <v>41192</v>
      </c>
      <c r="C945" s="143">
        <v>281745</v>
      </c>
      <c r="D945" s="143" t="s">
        <v>1046</v>
      </c>
      <c r="E945" s="143" t="s">
        <v>8854</v>
      </c>
      <c r="F945" s="248" t="s">
        <v>147</v>
      </c>
      <c r="G945" s="216">
        <v>12.67</v>
      </c>
      <c r="H945" s="216">
        <v>74.000000000232831</v>
      </c>
      <c r="I945" s="216">
        <v>937.58000000294999</v>
      </c>
      <c r="J945" s="216">
        <v>9.3999587399875542E-4</v>
      </c>
      <c r="K945" s="216">
        <v>1.270264694588916E-5</v>
      </c>
      <c r="L945" s="159"/>
    </row>
    <row r="946" spans="2:12" ht="15.75" customHeight="1" x14ac:dyDescent="0.2">
      <c r="B946" s="189">
        <v>41192</v>
      </c>
      <c r="C946" s="143">
        <v>281881</v>
      </c>
      <c r="D946" s="143" t="s">
        <v>927</v>
      </c>
      <c r="E946" s="143" t="s">
        <v>8854</v>
      </c>
      <c r="F946" s="248" t="s">
        <v>155</v>
      </c>
      <c r="G946" s="216">
        <v>63.03</v>
      </c>
      <c r="H946" s="216">
        <v>35.999999991618097</v>
      </c>
      <c r="I946" s="216">
        <v>2269.0799994716886</v>
      </c>
      <c r="J946" s="216">
        <v>2.2749267660037271E-3</v>
      </c>
      <c r="K946" s="216">
        <v>6.319241018148333E-5</v>
      </c>
      <c r="L946" s="159"/>
    </row>
    <row r="947" spans="2:12" ht="15.75" customHeight="1" x14ac:dyDescent="0.2">
      <c r="B947" s="189">
        <v>41193</v>
      </c>
      <c r="C947" s="143">
        <v>281584</v>
      </c>
      <c r="D947" s="143" t="s">
        <v>1031</v>
      </c>
      <c r="E947" s="143" t="s">
        <v>8854</v>
      </c>
      <c r="F947" s="248" t="s">
        <v>150</v>
      </c>
      <c r="G947" s="216">
        <v>822.33</v>
      </c>
      <c r="H947" s="216">
        <v>53.999999997904524</v>
      </c>
      <c r="I947" s="216">
        <v>44405.819998276827</v>
      </c>
      <c r="J947" s="216">
        <v>4.4508605947421502E-2</v>
      </c>
      <c r="K947" s="216">
        <v>8.2423344350275314E-4</v>
      </c>
      <c r="L947" s="159"/>
    </row>
    <row r="948" spans="2:12" ht="15.75" customHeight="1" x14ac:dyDescent="0.2">
      <c r="B948" s="189">
        <v>41193</v>
      </c>
      <c r="C948" s="143">
        <v>281589</v>
      </c>
      <c r="D948" s="143" t="s">
        <v>629</v>
      </c>
      <c r="E948" s="143" t="s">
        <v>8855</v>
      </c>
      <c r="F948" s="248" t="s">
        <v>155</v>
      </c>
      <c r="G948" s="216">
        <v>927.99000000000012</v>
      </c>
      <c r="H948" s="216">
        <v>30.99999999627471</v>
      </c>
      <c r="I948" s="216">
        <v>28767.689996542966</v>
      </c>
      <c r="J948" s="216">
        <v>8.2519976333031153E-2</v>
      </c>
      <c r="K948" s="216">
        <v>2.6619347207402465E-3</v>
      </c>
      <c r="L948" s="159"/>
    </row>
    <row r="949" spans="2:12" ht="15.75" customHeight="1" x14ac:dyDescent="0.2">
      <c r="B949" s="189">
        <v>41193</v>
      </c>
      <c r="C949" s="143">
        <v>281591</v>
      </c>
      <c r="D949" s="143" t="s">
        <v>1047</v>
      </c>
      <c r="E949" s="143" t="s">
        <v>8854</v>
      </c>
      <c r="F949" s="248" t="s">
        <v>150</v>
      </c>
      <c r="G949" s="216">
        <v>1147.99</v>
      </c>
      <c r="H949" s="216">
        <v>108.47058823448606</v>
      </c>
      <c r="I949" s="216">
        <v>125960.53999968394</v>
      </c>
      <c r="J949" s="216">
        <v>0.12625210028748285</v>
      </c>
      <c r="K949" s="216">
        <v>1.1506472472203684E-3</v>
      </c>
      <c r="L949" s="159"/>
    </row>
    <row r="950" spans="2:12" ht="15.75" customHeight="1" x14ac:dyDescent="0.2">
      <c r="B950" s="189">
        <v>41193</v>
      </c>
      <c r="C950" s="143">
        <v>281593</v>
      </c>
      <c r="D950" s="143" t="s">
        <v>830</v>
      </c>
      <c r="E950" s="143" t="s">
        <v>8855</v>
      </c>
      <c r="F950" s="248" t="s">
        <v>150</v>
      </c>
      <c r="G950" s="216">
        <v>25.5</v>
      </c>
      <c r="H950" s="216">
        <v>166.99999999953434</v>
      </c>
      <c r="I950" s="216">
        <v>4258.4999999881256</v>
      </c>
      <c r="J950" s="216">
        <v>1.2215486167136209E-2</v>
      </c>
      <c r="K950" s="216">
        <v>7.3146623755510602E-5</v>
      </c>
      <c r="L950" s="159"/>
    </row>
    <row r="951" spans="2:12" ht="15.75" customHeight="1" x14ac:dyDescent="0.2">
      <c r="B951" s="189">
        <v>41193</v>
      </c>
      <c r="C951" s="143">
        <v>281595</v>
      </c>
      <c r="D951" s="143" t="s">
        <v>912</v>
      </c>
      <c r="E951" s="143" t="s">
        <v>8855</v>
      </c>
      <c r="F951" s="248" t="s">
        <v>147</v>
      </c>
      <c r="G951" s="216">
        <v>105.01</v>
      </c>
      <c r="H951" s="216">
        <v>193.40000000072177</v>
      </c>
      <c r="I951" s="216">
        <v>18068.510000157519</v>
      </c>
      <c r="J951" s="216">
        <v>5.1829431482517757E-2</v>
      </c>
      <c r="K951" s="216">
        <v>3.0122066512024192E-4</v>
      </c>
      <c r="L951" s="159"/>
    </row>
    <row r="952" spans="2:12" ht="15.75" customHeight="1" x14ac:dyDescent="0.2">
      <c r="B952" s="189">
        <v>41193</v>
      </c>
      <c r="C952" s="143">
        <v>281602</v>
      </c>
      <c r="D952" s="143" t="s">
        <v>1048</v>
      </c>
      <c r="E952" s="143" t="s">
        <v>8854</v>
      </c>
      <c r="F952" s="248" t="s">
        <v>150</v>
      </c>
      <c r="G952" s="216">
        <v>1</v>
      </c>
      <c r="H952" s="216">
        <v>64.999999997089617</v>
      </c>
      <c r="I952" s="216">
        <v>129.99999999417923</v>
      </c>
      <c r="J952" s="216">
        <v>1.303009104016152E-4</v>
      </c>
      <c r="K952" s="216">
        <v>1.0023146954419189E-6</v>
      </c>
      <c r="L952" s="159"/>
    </row>
    <row r="953" spans="2:12" ht="15.75" customHeight="1" x14ac:dyDescent="0.2">
      <c r="B953" s="189">
        <v>41193</v>
      </c>
      <c r="C953" s="143">
        <v>281602</v>
      </c>
      <c r="D953" s="143" t="s">
        <v>1049</v>
      </c>
      <c r="E953" s="143" t="s">
        <v>8854</v>
      </c>
      <c r="F953" s="248" t="s">
        <v>150</v>
      </c>
      <c r="G953" s="216">
        <v>914.66</v>
      </c>
      <c r="H953" s="216">
        <v>82.611111110018101</v>
      </c>
      <c r="I953" s="216">
        <v>154116.29999889183</v>
      </c>
      <c r="J953" s="216">
        <v>0.15447303229602466</v>
      </c>
      <c r="K953" s="216">
        <v>9.167771593329054E-4</v>
      </c>
      <c r="L953" s="159"/>
    </row>
    <row r="954" spans="2:12" ht="15.75" customHeight="1" x14ac:dyDescent="0.2">
      <c r="B954" s="189">
        <v>41193</v>
      </c>
      <c r="C954" s="143">
        <v>281606</v>
      </c>
      <c r="D954" s="143" t="s">
        <v>1050</v>
      </c>
      <c r="E954" s="143" t="s">
        <v>8854</v>
      </c>
      <c r="F954" s="248" t="s">
        <v>155</v>
      </c>
      <c r="G954" s="216">
        <v>1236.0600000000002</v>
      </c>
      <c r="H954" s="216">
        <v>1.9999999960418791</v>
      </c>
      <c r="I954" s="216">
        <v>2472.119995107525</v>
      </c>
      <c r="J954" s="216">
        <v>2.4778421999920768E-3</v>
      </c>
      <c r="K954" s="216">
        <v>1.2389211024479382E-3</v>
      </c>
      <c r="L954" s="159"/>
    </row>
    <row r="955" spans="2:12" ht="15.75" customHeight="1" x14ac:dyDescent="0.2">
      <c r="B955" s="189">
        <v>41193</v>
      </c>
      <c r="C955" s="143">
        <v>281610</v>
      </c>
      <c r="D955" s="143" t="s">
        <v>1051</v>
      </c>
      <c r="E955" s="143" t="s">
        <v>8855</v>
      </c>
      <c r="F955" s="248" t="s">
        <v>155</v>
      </c>
      <c r="G955" s="216">
        <v>240.82000000000002</v>
      </c>
      <c r="H955" s="216">
        <v>63.750000006766641</v>
      </c>
      <c r="I955" s="216">
        <v>15253.200001290606</v>
      </c>
      <c r="J955" s="216">
        <v>4.3753728688704224E-2</v>
      </c>
      <c r="K955" s="216">
        <v>6.9079097775694371E-4</v>
      </c>
      <c r="L955" s="159"/>
    </row>
    <row r="956" spans="2:12" ht="15.75" customHeight="1" x14ac:dyDescent="0.2">
      <c r="B956" s="189">
        <v>41193</v>
      </c>
      <c r="C956" s="143">
        <v>281612</v>
      </c>
      <c r="D956" s="143" t="s">
        <v>782</v>
      </c>
      <c r="E956" s="143" t="s">
        <v>8854</v>
      </c>
      <c r="F956" s="248" t="s">
        <v>151</v>
      </c>
      <c r="G956" s="216">
        <v>25.5</v>
      </c>
      <c r="H956" s="216">
        <v>48.999999992083758</v>
      </c>
      <c r="I956" s="216">
        <v>1249.4999997981358</v>
      </c>
      <c r="J956" s="216">
        <v>1.2523922117523461E-3</v>
      </c>
      <c r="K956" s="216">
        <v>2.5559024733768927E-5</v>
      </c>
      <c r="L956" s="159"/>
    </row>
    <row r="957" spans="2:12" ht="15.75" customHeight="1" x14ac:dyDescent="0.2">
      <c r="B957" s="189">
        <v>41193</v>
      </c>
      <c r="C957" s="143">
        <v>281617</v>
      </c>
      <c r="D957" s="143" t="s">
        <v>494</v>
      </c>
      <c r="E957" s="143" t="s">
        <v>8855</v>
      </c>
      <c r="F957" s="248" t="s">
        <v>146</v>
      </c>
      <c r="G957" s="216">
        <v>1257.6400000000001</v>
      </c>
      <c r="H957" s="216">
        <v>130.99999999743886</v>
      </c>
      <c r="I957" s="216">
        <v>164750.83999677902</v>
      </c>
      <c r="J957" s="216">
        <v>0.47258696888818513</v>
      </c>
      <c r="K957" s="216">
        <v>3.6075341137207983E-3</v>
      </c>
      <c r="L957" s="159"/>
    </row>
    <row r="958" spans="2:12" ht="15.75" customHeight="1" x14ac:dyDescent="0.2">
      <c r="B958" s="189">
        <v>41193</v>
      </c>
      <c r="C958" s="143">
        <v>281618</v>
      </c>
      <c r="D958" s="143" t="s">
        <v>1052</v>
      </c>
      <c r="E958" s="143" t="s">
        <v>8854</v>
      </c>
      <c r="F958" s="248" t="s">
        <v>147</v>
      </c>
      <c r="G958" s="216">
        <v>4.3</v>
      </c>
      <c r="H958" s="216">
        <v>135</v>
      </c>
      <c r="I958" s="216">
        <v>580.5</v>
      </c>
      <c r="J958" s="216">
        <v>5.818436807040338E-4</v>
      </c>
      <c r="K958" s="216">
        <v>4.3099531904002502E-6</v>
      </c>
      <c r="L958" s="159"/>
    </row>
    <row r="959" spans="2:12" ht="15.75" customHeight="1" x14ac:dyDescent="0.2">
      <c r="B959" s="189">
        <v>41193</v>
      </c>
      <c r="C959" s="143">
        <v>281621</v>
      </c>
      <c r="D959" s="143" t="s">
        <v>1053</v>
      </c>
      <c r="E959" s="143" t="s">
        <v>8854</v>
      </c>
      <c r="F959" s="248" t="s">
        <v>147</v>
      </c>
      <c r="G959" s="216">
        <v>44.5</v>
      </c>
      <c r="H959" s="216">
        <v>165.00000000349246</v>
      </c>
      <c r="I959" s="216">
        <v>7342.5000001554145</v>
      </c>
      <c r="J959" s="216">
        <v>7.359495651438063E-3</v>
      </c>
      <c r="K959" s="216">
        <v>4.4603003947165382E-5</v>
      </c>
      <c r="L959" s="159"/>
    </row>
    <row r="960" spans="2:12" ht="15.75" customHeight="1" x14ac:dyDescent="0.2">
      <c r="B960" s="189">
        <v>41193</v>
      </c>
      <c r="C960" s="143">
        <v>281622</v>
      </c>
      <c r="D960" s="143" t="s">
        <v>557</v>
      </c>
      <c r="E960" s="143" t="s">
        <v>8855</v>
      </c>
      <c r="F960" s="248" t="s">
        <v>146</v>
      </c>
      <c r="G960" s="216">
        <v>367.65000000000003</v>
      </c>
      <c r="H960" s="216">
        <v>71.376470589777455</v>
      </c>
      <c r="I960" s="216">
        <v>24329.500000503205</v>
      </c>
      <c r="J960" s="216">
        <v>6.9789050301823641E-2</v>
      </c>
      <c r="K960" s="216">
        <v>1.0546022048515088E-3</v>
      </c>
      <c r="L960" s="159"/>
    </row>
    <row r="961" spans="2:12" ht="15.75" customHeight="1" x14ac:dyDescent="0.2">
      <c r="B961" s="189">
        <v>41193</v>
      </c>
      <c r="C961" s="143">
        <v>281623</v>
      </c>
      <c r="D961" s="143" t="s">
        <v>845</v>
      </c>
      <c r="E961" s="143" t="s">
        <v>8855</v>
      </c>
      <c r="F961" s="248" t="s">
        <v>147</v>
      </c>
      <c r="G961" s="216">
        <v>15</v>
      </c>
      <c r="H961" s="216">
        <v>59.99999999650754</v>
      </c>
      <c r="I961" s="216">
        <v>899.99999994761311</v>
      </c>
      <c r="J961" s="216">
        <v>2.5816455441618671E-3</v>
      </c>
      <c r="K961" s="216">
        <v>4.3027425738535646E-5</v>
      </c>
      <c r="L961" s="159"/>
    </row>
    <row r="962" spans="2:12" ht="15.75" customHeight="1" x14ac:dyDescent="0.2">
      <c r="B962" s="189">
        <v>41193</v>
      </c>
      <c r="C962" s="143">
        <v>281627</v>
      </c>
      <c r="D962" s="143" t="s">
        <v>500</v>
      </c>
      <c r="E962" s="143" t="s">
        <v>8855</v>
      </c>
      <c r="F962" s="248" t="s">
        <v>146</v>
      </c>
      <c r="G962" s="216">
        <v>1376.77</v>
      </c>
      <c r="H962" s="216">
        <v>41.591836732992789</v>
      </c>
      <c r="I962" s="216">
        <v>58935.259998097572</v>
      </c>
      <c r="J962" s="216">
        <v>0.16905550152996224</v>
      </c>
      <c r="K962" s="216">
        <v>3.9492579289362477E-3</v>
      </c>
      <c r="L962" s="159"/>
    </row>
    <row r="963" spans="2:12" ht="15.75" customHeight="1" x14ac:dyDescent="0.2">
      <c r="B963" s="189">
        <v>41193</v>
      </c>
      <c r="C963" s="143">
        <v>281644</v>
      </c>
      <c r="D963" s="143" t="s">
        <v>606</v>
      </c>
      <c r="E963" s="143" t="s">
        <v>8855</v>
      </c>
      <c r="F963" s="248" t="s">
        <v>147</v>
      </c>
      <c r="G963" s="216">
        <v>1.415</v>
      </c>
      <c r="H963" s="216">
        <v>145.00000000116415</v>
      </c>
      <c r="I963" s="216">
        <v>205.17500000164728</v>
      </c>
      <c r="J963" s="216">
        <v>5.8854347173166194E-4</v>
      </c>
      <c r="K963" s="216">
        <v>4.0589204946685295E-6</v>
      </c>
      <c r="L963" s="159"/>
    </row>
    <row r="964" spans="2:12" ht="15.75" customHeight="1" x14ac:dyDescent="0.2">
      <c r="B964" s="189">
        <v>41193</v>
      </c>
      <c r="C964" s="143">
        <v>281662</v>
      </c>
      <c r="D964" s="143" t="s">
        <v>957</v>
      </c>
      <c r="E964" s="143" t="s">
        <v>8855</v>
      </c>
      <c r="F964" s="248" t="s">
        <v>147</v>
      </c>
      <c r="G964" s="216">
        <v>207.99</v>
      </c>
      <c r="H964" s="216">
        <v>240.99999999976717</v>
      </c>
      <c r="I964" s="216">
        <v>50125.589999951582</v>
      </c>
      <c r="J964" s="216">
        <v>0.14378500675488012</v>
      </c>
      <c r="K964" s="216">
        <v>5.9661828529053527E-4</v>
      </c>
      <c r="L964" s="159"/>
    </row>
    <row r="965" spans="2:12" ht="15.75" customHeight="1" x14ac:dyDescent="0.2">
      <c r="B965" s="189">
        <v>41193</v>
      </c>
      <c r="C965" s="143">
        <v>281663</v>
      </c>
      <c r="D965" s="143" t="s">
        <v>614</v>
      </c>
      <c r="E965" s="143" t="s">
        <v>8855</v>
      </c>
      <c r="F965" s="248" t="s">
        <v>146</v>
      </c>
      <c r="G965" s="216">
        <v>944.5</v>
      </c>
      <c r="H965" s="216">
        <v>32.294117645579661</v>
      </c>
      <c r="I965" s="216">
        <v>29752.499998515705</v>
      </c>
      <c r="J965" s="216">
        <v>8.5344898948127759E-2</v>
      </c>
      <c r="K965" s="216">
        <v>2.7092935740031278E-3</v>
      </c>
      <c r="L965" s="159"/>
    </row>
    <row r="966" spans="2:12" ht="15.75" customHeight="1" x14ac:dyDescent="0.2">
      <c r="B966" s="189">
        <v>41193</v>
      </c>
      <c r="C966" s="143">
        <v>281664</v>
      </c>
      <c r="D966" s="143" t="s">
        <v>876</v>
      </c>
      <c r="E966" s="143" t="s">
        <v>8854</v>
      </c>
      <c r="F966" s="248" t="s">
        <v>155</v>
      </c>
      <c r="G966" s="216">
        <v>507</v>
      </c>
      <c r="H966" s="216">
        <v>15.999999999767169</v>
      </c>
      <c r="I966" s="216">
        <v>8111.9999998819549</v>
      </c>
      <c r="J966" s="216">
        <v>8.1307768093065273E-3</v>
      </c>
      <c r="K966" s="216">
        <v>5.0817355058905287E-4</v>
      </c>
      <c r="L966" s="159"/>
    </row>
    <row r="967" spans="2:12" ht="15.75" customHeight="1" x14ac:dyDescent="0.2">
      <c r="B967" s="189">
        <v>41193</v>
      </c>
      <c r="C967" s="143">
        <v>281666</v>
      </c>
      <c r="D967" s="143" t="s">
        <v>683</v>
      </c>
      <c r="E967" s="143" t="s">
        <v>8854</v>
      </c>
      <c r="F967" s="248" t="s">
        <v>147</v>
      </c>
      <c r="G967" s="216">
        <v>299.33</v>
      </c>
      <c r="H967" s="216">
        <v>195.99999999802094</v>
      </c>
      <c r="I967" s="216">
        <v>61304.289999452987</v>
      </c>
      <c r="J967" s="216">
        <v>6.1446190760084785E-2</v>
      </c>
      <c r="K967" s="216">
        <v>3.0002285778662954E-4</v>
      </c>
      <c r="L967" s="159"/>
    </row>
    <row r="968" spans="2:12" ht="15.75" customHeight="1" x14ac:dyDescent="0.2">
      <c r="B968" s="189">
        <v>41193</v>
      </c>
      <c r="C968" s="143">
        <v>281668</v>
      </c>
      <c r="D968" s="143" t="s">
        <v>1054</v>
      </c>
      <c r="E968" s="143" t="s">
        <v>8854</v>
      </c>
      <c r="F968" s="248" t="s">
        <v>147</v>
      </c>
      <c r="G968" s="216">
        <v>42.24</v>
      </c>
      <c r="H968" s="216">
        <v>43.000000003958121</v>
      </c>
      <c r="I968" s="216">
        <v>1816.3200001671912</v>
      </c>
      <c r="J968" s="216">
        <v>1.8205242277926441E-3</v>
      </c>
      <c r="K968" s="216">
        <v>4.233777273546665E-5</v>
      </c>
      <c r="L968" s="159"/>
    </row>
    <row r="969" spans="2:12" ht="15.75" customHeight="1" x14ac:dyDescent="0.2">
      <c r="B969" s="189">
        <v>41193</v>
      </c>
      <c r="C969" s="143">
        <v>281669</v>
      </c>
      <c r="D969" s="143" t="s">
        <v>568</v>
      </c>
      <c r="E969" s="143" t="s">
        <v>8855</v>
      </c>
      <c r="F969" s="248" t="s">
        <v>147</v>
      </c>
      <c r="G969" s="216">
        <v>3.35</v>
      </c>
      <c r="H969" s="216">
        <v>148.00000000046566</v>
      </c>
      <c r="I969" s="216">
        <v>495.80000000155997</v>
      </c>
      <c r="J969" s="216">
        <v>1.4221998454155395E-3</v>
      </c>
      <c r="K969" s="216">
        <v>9.6094584149396282E-6</v>
      </c>
      <c r="L969" s="159"/>
    </row>
    <row r="970" spans="2:12" ht="15.75" customHeight="1" x14ac:dyDescent="0.2">
      <c r="B970" s="189">
        <v>41193</v>
      </c>
      <c r="C970" s="143">
        <v>281805</v>
      </c>
      <c r="D970" s="143" t="s">
        <v>1055</v>
      </c>
      <c r="E970" s="143" t="s">
        <v>8855</v>
      </c>
      <c r="F970" s="248" t="s">
        <v>146</v>
      </c>
      <c r="G970" s="216">
        <v>19.14</v>
      </c>
      <c r="H970" s="216">
        <v>98.000000005122274</v>
      </c>
      <c r="I970" s="216">
        <v>1875.7200000980404</v>
      </c>
      <c r="J970" s="216">
        <v>5.3804935340336334E-3</v>
      </c>
      <c r="K970" s="216">
        <v>5.4902995242371484E-5</v>
      </c>
      <c r="L970" s="159"/>
    </row>
    <row r="971" spans="2:12" ht="15.75" customHeight="1" x14ac:dyDescent="0.2">
      <c r="B971" s="189">
        <v>41193</v>
      </c>
      <c r="C971" s="143">
        <v>281877</v>
      </c>
      <c r="D971" s="143" t="s">
        <v>1056</v>
      </c>
      <c r="E971" s="143" t="s">
        <v>8855</v>
      </c>
      <c r="F971" s="248" t="s">
        <v>155</v>
      </c>
      <c r="G971" s="216">
        <v>1</v>
      </c>
      <c r="H971" s="216">
        <v>143.00000000512227</v>
      </c>
      <c r="I971" s="216">
        <v>143.00000000512227</v>
      </c>
      <c r="J971" s="216">
        <v>4.1019479205539968E-4</v>
      </c>
      <c r="K971" s="216">
        <v>2.8684950492357097E-6</v>
      </c>
      <c r="L971" s="159"/>
    </row>
    <row r="972" spans="2:12" ht="15.75" customHeight="1" x14ac:dyDescent="0.2">
      <c r="B972" s="189">
        <v>41193</v>
      </c>
      <c r="C972" s="143">
        <v>281878</v>
      </c>
      <c r="D972" s="143" t="s">
        <v>1056</v>
      </c>
      <c r="E972" s="143" t="s">
        <v>8855</v>
      </c>
      <c r="F972" s="248" t="s">
        <v>155</v>
      </c>
      <c r="G972" s="216">
        <v>2.4</v>
      </c>
      <c r="H972" s="216">
        <v>226.99999999604188</v>
      </c>
      <c r="I972" s="216">
        <v>544.79999999050051</v>
      </c>
      <c r="J972" s="216">
        <v>1.5627561027963654E-3</v>
      </c>
      <c r="K972" s="216">
        <v>6.8843881181657034E-6</v>
      </c>
      <c r="L972" s="159"/>
    </row>
    <row r="973" spans="2:12" ht="15.75" customHeight="1" x14ac:dyDescent="0.2">
      <c r="B973" s="189">
        <v>41193</v>
      </c>
      <c r="C973" s="143">
        <v>281883</v>
      </c>
      <c r="D973" s="143" t="s">
        <v>1057</v>
      </c>
      <c r="E973" s="143" t="s">
        <v>8854</v>
      </c>
      <c r="F973" s="248" t="s">
        <v>150</v>
      </c>
      <c r="G973" s="216">
        <v>31.8978</v>
      </c>
      <c r="H973" s="216">
        <v>108.00000000628643</v>
      </c>
      <c r="I973" s="216">
        <v>3444.962400200523</v>
      </c>
      <c r="J973" s="216">
        <v>3.4529364389658487E-3</v>
      </c>
      <c r="K973" s="216">
        <v>3.1971633692267235E-5</v>
      </c>
      <c r="L973" s="159"/>
    </row>
    <row r="974" spans="2:12" ht="15.75" customHeight="1" x14ac:dyDescent="0.2">
      <c r="B974" s="189">
        <v>41193</v>
      </c>
      <c r="C974" s="143">
        <v>281889</v>
      </c>
      <c r="D974" s="143" t="s">
        <v>499</v>
      </c>
      <c r="E974" s="143" t="s">
        <v>8855</v>
      </c>
      <c r="F974" s="248" t="s">
        <v>147</v>
      </c>
      <c r="G974" s="216">
        <v>29.865000000000002</v>
      </c>
      <c r="H974" s="216">
        <v>76.000000006752089</v>
      </c>
      <c r="I974" s="216">
        <v>2269.7400002016511</v>
      </c>
      <c r="J974" s="216">
        <v>6.5107379536306952E-3</v>
      </c>
      <c r="K974" s="216">
        <v>8.5667604645424473E-5</v>
      </c>
      <c r="L974" s="159"/>
    </row>
    <row r="975" spans="2:12" ht="15.75" customHeight="1" x14ac:dyDescent="0.2">
      <c r="B975" s="189">
        <v>41194</v>
      </c>
      <c r="C975" s="143">
        <v>281682</v>
      </c>
      <c r="D975" s="143" t="s">
        <v>1058</v>
      </c>
      <c r="E975" s="143" t="s">
        <v>8854</v>
      </c>
      <c r="F975" s="248" t="s">
        <v>149</v>
      </c>
      <c r="G975" s="216">
        <v>701.7600000000001</v>
      </c>
      <c r="H975" s="216">
        <v>8.9999999979045242</v>
      </c>
      <c r="I975" s="216">
        <v>6315.8399985294782</v>
      </c>
      <c r="J975" s="216">
        <v>6.3288097549364644E-3</v>
      </c>
      <c r="K975" s="216">
        <v>7.032010840455563E-4</v>
      </c>
      <c r="L975" s="159"/>
    </row>
    <row r="976" spans="2:12" ht="15.75" customHeight="1" x14ac:dyDescent="0.2">
      <c r="B976" s="189">
        <v>41194</v>
      </c>
      <c r="C976" s="143">
        <v>281701</v>
      </c>
      <c r="D976" s="143" t="s">
        <v>1059</v>
      </c>
      <c r="E976" s="143" t="s">
        <v>8855</v>
      </c>
      <c r="F976" s="248" t="s">
        <v>149</v>
      </c>
      <c r="G976" s="216">
        <v>58.99</v>
      </c>
      <c r="H976" s="216">
        <v>83.999999990919605</v>
      </c>
      <c r="I976" s="216">
        <v>4955.1599994643475</v>
      </c>
      <c r="J976" s="216">
        <v>1.4213728387445484E-2</v>
      </c>
      <c r="K976" s="216">
        <v>1.6921105224978558E-4</v>
      </c>
      <c r="L976" s="159"/>
    </row>
    <row r="977" spans="2:12" ht="15.75" customHeight="1" x14ac:dyDescent="0.2">
      <c r="B977" s="189">
        <v>41194</v>
      </c>
      <c r="C977" s="143">
        <v>281709</v>
      </c>
      <c r="D977" s="143" t="s">
        <v>1060</v>
      </c>
      <c r="E977" s="143" t="s">
        <v>8854</v>
      </c>
      <c r="F977" s="248" t="s">
        <v>146</v>
      </c>
      <c r="G977" s="216">
        <v>391</v>
      </c>
      <c r="H977" s="216">
        <v>99.333333325339481</v>
      </c>
      <c r="I977" s="216">
        <v>38325.99999673781</v>
      </c>
      <c r="J977" s="216">
        <v>3.8404703523763128E-2</v>
      </c>
      <c r="K977" s="216">
        <v>3.9180292957964613E-4</v>
      </c>
      <c r="L977" s="159"/>
    </row>
    <row r="978" spans="2:12" ht="15.75" customHeight="1" x14ac:dyDescent="0.2">
      <c r="B978" s="189">
        <v>41194</v>
      </c>
      <c r="C978" s="143">
        <v>281722</v>
      </c>
      <c r="D978" s="143" t="s">
        <v>1061</v>
      </c>
      <c r="E978" s="143" t="s">
        <v>8855</v>
      </c>
      <c r="F978" s="248" t="s">
        <v>155</v>
      </c>
      <c r="G978" s="216">
        <v>44.5</v>
      </c>
      <c r="H978" s="216">
        <v>15.999999999767169</v>
      </c>
      <c r="I978" s="216">
        <v>711.99999998963904</v>
      </c>
      <c r="J978" s="216">
        <v>2.042350723853096E-3</v>
      </c>
      <c r="K978" s="216">
        <v>1.2764692024267601E-4</v>
      </c>
      <c r="L978" s="159"/>
    </row>
    <row r="979" spans="2:12" ht="15.75" customHeight="1" x14ac:dyDescent="0.2">
      <c r="B979" s="189">
        <v>41194</v>
      </c>
      <c r="C979" s="143">
        <v>281723</v>
      </c>
      <c r="D979" s="143" t="s">
        <v>1062</v>
      </c>
      <c r="E979" s="143" t="s">
        <v>8854</v>
      </c>
      <c r="F979" s="248" t="s">
        <v>155</v>
      </c>
      <c r="G979" s="216">
        <v>1.25</v>
      </c>
      <c r="H979" s="216">
        <v>17.000000003026798</v>
      </c>
      <c r="I979" s="216">
        <v>21.250000003783498</v>
      </c>
      <c r="J979" s="216">
        <v>2.1293637480945948E-5</v>
      </c>
      <c r="K979" s="216">
        <v>1.2525669104208637E-6</v>
      </c>
      <c r="L979" s="159"/>
    </row>
    <row r="980" spans="2:12" ht="15.75" customHeight="1" x14ac:dyDescent="0.2">
      <c r="B980" s="189">
        <v>41194</v>
      </c>
      <c r="C980" s="143">
        <v>281724</v>
      </c>
      <c r="D980" s="143" t="s">
        <v>1063</v>
      </c>
      <c r="E980" s="143" t="s">
        <v>8855</v>
      </c>
      <c r="F980" s="248" t="s">
        <v>149</v>
      </c>
      <c r="G980" s="216">
        <v>111</v>
      </c>
      <c r="H980" s="216">
        <v>277.50000000349246</v>
      </c>
      <c r="I980" s="216">
        <v>25610.000000466825</v>
      </c>
      <c r="J980" s="216">
        <v>7.3461519718528573E-2</v>
      </c>
      <c r="K980" s="216">
        <v>3.1840018307723679E-4</v>
      </c>
      <c r="L980" s="159"/>
    </row>
    <row r="981" spans="2:12" ht="15.75" customHeight="1" x14ac:dyDescent="0.2">
      <c r="B981" s="189">
        <v>41194</v>
      </c>
      <c r="C981" s="143">
        <v>281725</v>
      </c>
      <c r="D981" s="143" t="s">
        <v>729</v>
      </c>
      <c r="E981" s="143" t="s">
        <v>8855</v>
      </c>
      <c r="F981" s="248" t="s">
        <v>146</v>
      </c>
      <c r="G981" s="216">
        <v>378.75</v>
      </c>
      <c r="H981" s="216">
        <v>119.11111110394511</v>
      </c>
      <c r="I981" s="216">
        <v>42407.499997078849</v>
      </c>
      <c r="J981" s="216">
        <v>0.12164464651277319</v>
      </c>
      <c r="K981" s="216">
        <v>1.0864330571216526E-3</v>
      </c>
      <c r="L981" s="159"/>
    </row>
    <row r="982" spans="2:12" ht="15.75" customHeight="1" x14ac:dyDescent="0.2">
      <c r="B982" s="189">
        <v>41194</v>
      </c>
      <c r="C982" s="143">
        <v>281726</v>
      </c>
      <c r="D982" s="143" t="s">
        <v>1064</v>
      </c>
      <c r="E982" s="143" t="s">
        <v>8854</v>
      </c>
      <c r="F982" s="248" t="s">
        <v>146</v>
      </c>
      <c r="G982" s="216">
        <v>660.99</v>
      </c>
      <c r="H982" s="216">
        <v>191.99999999720603</v>
      </c>
      <c r="I982" s="216">
        <v>126910.07999815323</v>
      </c>
      <c r="J982" s="216">
        <v>0.12717069344364115</v>
      </c>
      <c r="K982" s="216">
        <v>6.6234736169526931E-4</v>
      </c>
      <c r="L982" s="159"/>
    </row>
    <row r="983" spans="2:12" ht="15.75" customHeight="1" x14ac:dyDescent="0.2">
      <c r="B983" s="189">
        <v>41194</v>
      </c>
      <c r="C983" s="143">
        <v>281727</v>
      </c>
      <c r="D983" s="143" t="s">
        <v>1065</v>
      </c>
      <c r="E983" s="143" t="s">
        <v>8854</v>
      </c>
      <c r="F983" s="248" t="s">
        <v>146</v>
      </c>
      <c r="G983" s="216">
        <v>30.17</v>
      </c>
      <c r="H983" s="216">
        <v>174.99999999417923</v>
      </c>
      <c r="I983" s="216">
        <v>5279.7499998243875</v>
      </c>
      <c r="J983" s="216">
        <v>5.2905921160596708E-3</v>
      </c>
      <c r="K983" s="216">
        <v>3.0231954949917966E-5</v>
      </c>
      <c r="L983" s="159"/>
    </row>
    <row r="984" spans="2:12" ht="15.75" customHeight="1" x14ac:dyDescent="0.2">
      <c r="B984" s="189">
        <v>41194</v>
      </c>
      <c r="C984" s="143">
        <v>281728</v>
      </c>
      <c r="D984" s="143" t="s">
        <v>1066</v>
      </c>
      <c r="E984" s="143" t="s">
        <v>8854</v>
      </c>
      <c r="F984" s="248" t="s">
        <v>146</v>
      </c>
      <c r="G984" s="216">
        <v>88</v>
      </c>
      <c r="H984" s="216">
        <v>165.00000000349246</v>
      </c>
      <c r="I984" s="216">
        <v>14520.000000307336</v>
      </c>
      <c r="J984" s="216">
        <v>1.4549817231756719E-2</v>
      </c>
      <c r="K984" s="216">
        <v>8.8180710493628801E-5</v>
      </c>
      <c r="L984" s="159"/>
    </row>
    <row r="985" spans="2:12" ht="15.75" customHeight="1" x14ac:dyDescent="0.2">
      <c r="B985" s="189">
        <v>41194</v>
      </c>
      <c r="C985" s="143">
        <v>281803</v>
      </c>
      <c r="D985" s="143" t="s">
        <v>1045</v>
      </c>
      <c r="E985" s="143" t="s">
        <v>8854</v>
      </c>
      <c r="F985" s="248" t="s">
        <v>155</v>
      </c>
      <c r="G985" s="216">
        <v>51.15</v>
      </c>
      <c r="H985" s="216">
        <v>58.000000000465661</v>
      </c>
      <c r="I985" s="216">
        <v>2966.7000000238186</v>
      </c>
      <c r="J985" s="216">
        <v>2.9727922025403284E-3</v>
      </c>
      <c r="K985" s="216">
        <v>5.125503797442174E-5</v>
      </c>
      <c r="L985" s="159"/>
    </row>
    <row r="986" spans="2:12" ht="15.75" customHeight="1" x14ac:dyDescent="0.2">
      <c r="B986" s="189">
        <v>41194</v>
      </c>
      <c r="C986" s="143">
        <v>281804</v>
      </c>
      <c r="D986" s="143" t="s">
        <v>1067</v>
      </c>
      <c r="E986" s="143" t="s">
        <v>8854</v>
      </c>
      <c r="F986" s="248" t="s">
        <v>146</v>
      </c>
      <c r="G986" s="216">
        <v>67.98</v>
      </c>
      <c r="H986" s="216">
        <v>56.000000004423782</v>
      </c>
      <c r="I986" s="216">
        <v>3806.8800003007291</v>
      </c>
      <c r="J986" s="216">
        <v>3.8146975362557283E-3</v>
      </c>
      <c r="K986" s="216">
        <v>6.8119598856328245E-5</v>
      </c>
      <c r="L986" s="159"/>
    </row>
    <row r="987" spans="2:12" ht="15.75" customHeight="1" x14ac:dyDescent="0.2">
      <c r="B987" s="189">
        <v>41194</v>
      </c>
      <c r="C987" s="143">
        <v>281820</v>
      </c>
      <c r="D987" s="143" t="s">
        <v>503</v>
      </c>
      <c r="E987" s="143" t="s">
        <v>8855</v>
      </c>
      <c r="F987" s="248" t="s">
        <v>149</v>
      </c>
      <c r="G987" s="216">
        <v>16.414999999999999</v>
      </c>
      <c r="H987" s="216">
        <v>69.999999997671694</v>
      </c>
      <c r="I987" s="216">
        <v>1149.0499999617807</v>
      </c>
      <c r="J987" s="216">
        <v>3.2960155887633326E-3</v>
      </c>
      <c r="K987" s="216">
        <v>4.7085936983899473E-5</v>
      </c>
      <c r="L987" s="159"/>
    </row>
    <row r="988" spans="2:12" ht="15.75" customHeight="1" x14ac:dyDescent="0.2">
      <c r="B988" s="189">
        <v>41194</v>
      </c>
      <c r="C988" s="143">
        <v>281821</v>
      </c>
      <c r="D988" s="143" t="s">
        <v>1068</v>
      </c>
      <c r="E988" s="143" t="s">
        <v>8854</v>
      </c>
      <c r="F988" s="248" t="s">
        <v>147</v>
      </c>
      <c r="G988" s="216">
        <v>104.5</v>
      </c>
      <c r="H988" s="216">
        <v>70.000000008149073</v>
      </c>
      <c r="I988" s="216">
        <v>7315.0000008515781</v>
      </c>
      <c r="J988" s="216">
        <v>7.3300215606362205E-3</v>
      </c>
      <c r="K988" s="216">
        <v>1.0471459371118419E-4</v>
      </c>
      <c r="L988" s="159"/>
    </row>
    <row r="989" spans="2:12" ht="15.75" customHeight="1" x14ac:dyDescent="0.2">
      <c r="B989" s="189">
        <v>41194</v>
      </c>
      <c r="C989" s="143">
        <v>281884</v>
      </c>
      <c r="D989" s="143" t="s">
        <v>843</v>
      </c>
      <c r="E989" s="143" t="s">
        <v>8854</v>
      </c>
      <c r="F989" s="248" t="s">
        <v>155</v>
      </c>
      <c r="G989" s="216">
        <v>38.062200000000004</v>
      </c>
      <c r="H989" s="216">
        <v>67.999999991152436</v>
      </c>
      <c r="I989" s="216">
        <v>2588.2295996632424</v>
      </c>
      <c r="J989" s="216">
        <v>2.5935446024880132E-3</v>
      </c>
      <c r="K989" s="216">
        <v>3.81403618062568E-5</v>
      </c>
      <c r="L989" s="159"/>
    </row>
    <row r="990" spans="2:12" ht="15.75" customHeight="1" x14ac:dyDescent="0.2">
      <c r="B990" s="189">
        <v>41194</v>
      </c>
      <c r="C990" s="143">
        <v>281885</v>
      </c>
      <c r="D990" s="143" t="s">
        <v>703</v>
      </c>
      <c r="E990" s="143" t="s">
        <v>8855</v>
      </c>
      <c r="F990" s="248" t="s">
        <v>155</v>
      </c>
      <c r="G990" s="216">
        <v>4.95</v>
      </c>
      <c r="H990" s="216">
        <v>81.000000002095476</v>
      </c>
      <c r="I990" s="216">
        <v>400.95000001037261</v>
      </c>
      <c r="J990" s="216">
        <v>1.1501130937668534E-3</v>
      </c>
      <c r="K990" s="216">
        <v>1.4198927083174073E-5</v>
      </c>
      <c r="L990" s="159"/>
    </row>
    <row r="991" spans="2:12" ht="15.75" customHeight="1" x14ac:dyDescent="0.2">
      <c r="B991" s="189">
        <v>41194</v>
      </c>
      <c r="C991" s="143">
        <v>281890</v>
      </c>
      <c r="D991" s="143" t="s">
        <v>834</v>
      </c>
      <c r="E991" s="143" t="s">
        <v>8855</v>
      </c>
      <c r="F991" s="248" t="s">
        <v>155</v>
      </c>
      <c r="G991" s="216">
        <v>4.62</v>
      </c>
      <c r="H991" s="216">
        <v>43.066666665254161</v>
      </c>
      <c r="I991" s="216">
        <v>198.96799999347422</v>
      </c>
      <c r="J991" s="216">
        <v>5.7073376238228688E-4</v>
      </c>
      <c r="K991" s="216">
        <v>1.3252331944295803E-5</v>
      </c>
      <c r="L991" s="159"/>
    </row>
    <row r="992" spans="2:12" ht="15.75" customHeight="1" x14ac:dyDescent="0.2">
      <c r="B992" s="189">
        <v>41195</v>
      </c>
      <c r="C992" s="143">
        <v>281763</v>
      </c>
      <c r="D992" s="143" t="s">
        <v>1069</v>
      </c>
      <c r="E992" s="143" t="s">
        <v>8855</v>
      </c>
      <c r="F992" s="248" t="s">
        <v>155</v>
      </c>
      <c r="G992" s="216">
        <v>6</v>
      </c>
      <c r="H992" s="216">
        <v>25.000000008149073</v>
      </c>
      <c r="I992" s="216">
        <v>150.00000004889444</v>
      </c>
      <c r="J992" s="216">
        <v>4.3026440851923079E-4</v>
      </c>
      <c r="K992" s="216">
        <v>1.721057633515922E-5</v>
      </c>
      <c r="L992" s="159"/>
    </row>
    <row r="993" spans="2:12" ht="15.75" customHeight="1" x14ac:dyDescent="0.2">
      <c r="B993" s="189">
        <v>41195</v>
      </c>
      <c r="C993" s="143">
        <v>281764</v>
      </c>
      <c r="D993" s="143" t="s">
        <v>722</v>
      </c>
      <c r="E993" s="143" t="s">
        <v>8854</v>
      </c>
      <c r="F993" s="248" t="s">
        <v>147</v>
      </c>
      <c r="G993" s="216">
        <v>578</v>
      </c>
      <c r="H993" s="216">
        <v>32.285714289173484</v>
      </c>
      <c r="I993" s="216">
        <v>15680.000002412125</v>
      </c>
      <c r="J993" s="216">
        <v>1.5708122411045845E-2</v>
      </c>
      <c r="K993" s="216">
        <v>5.7903665511401718E-4</v>
      </c>
      <c r="L993" s="159"/>
    </row>
    <row r="994" spans="2:12" ht="15.75" customHeight="1" x14ac:dyDescent="0.2">
      <c r="B994" s="189">
        <v>41195</v>
      </c>
      <c r="C994" s="143">
        <v>281764</v>
      </c>
      <c r="D994" s="143" t="s">
        <v>849</v>
      </c>
      <c r="E994" s="143" t="s">
        <v>8854</v>
      </c>
      <c r="F994" s="248" t="s">
        <v>147</v>
      </c>
      <c r="G994" s="216">
        <v>1482</v>
      </c>
      <c r="H994" s="216">
        <v>66.071428572384846</v>
      </c>
      <c r="I994" s="216">
        <v>98633.000000972534</v>
      </c>
      <c r="J994" s="216">
        <v>9.8809900353674721E-2</v>
      </c>
      <c r="K994" s="216">
        <v>1.4846579980605078E-3</v>
      </c>
      <c r="L994" s="159"/>
    </row>
    <row r="995" spans="2:12" ht="15.75" customHeight="1" x14ac:dyDescent="0.2">
      <c r="B995" s="189">
        <v>41195</v>
      </c>
      <c r="C995" s="143">
        <v>281772</v>
      </c>
      <c r="D995" s="143" t="s">
        <v>818</v>
      </c>
      <c r="E995" s="143" t="s">
        <v>8855</v>
      </c>
      <c r="F995" s="248" t="s">
        <v>150</v>
      </c>
      <c r="G995" s="216">
        <v>1571.31</v>
      </c>
      <c r="H995" s="216">
        <v>185.31372548779473</v>
      </c>
      <c r="I995" s="216">
        <v>186732.60999749243</v>
      </c>
      <c r="J995" s="216">
        <v>0.5356293064375599</v>
      </c>
      <c r="K995" s="216">
        <v>4.5071917835331722E-3</v>
      </c>
      <c r="L995" s="159"/>
    </row>
    <row r="996" spans="2:12" ht="15.75" customHeight="1" x14ac:dyDescent="0.2">
      <c r="B996" s="189">
        <v>41195</v>
      </c>
      <c r="C996" s="143">
        <v>281822</v>
      </c>
      <c r="D996" s="143" t="s">
        <v>1020</v>
      </c>
      <c r="E996" s="143" t="s">
        <v>8855</v>
      </c>
      <c r="F996" s="248" t="s">
        <v>155</v>
      </c>
      <c r="G996" s="216">
        <v>1.34</v>
      </c>
      <c r="H996" s="216">
        <v>121.99999999953434</v>
      </c>
      <c r="I996" s="216">
        <v>163.47999999937602</v>
      </c>
      <c r="J996" s="216">
        <v>4.6893083654351507E-4</v>
      </c>
      <c r="K996" s="216">
        <v>3.8436953815188926E-6</v>
      </c>
      <c r="L996" s="159"/>
    </row>
    <row r="997" spans="2:12" ht="15.75" customHeight="1" x14ac:dyDescent="0.2">
      <c r="B997" s="189">
        <v>41195</v>
      </c>
      <c r="C997" s="143">
        <v>281823</v>
      </c>
      <c r="D997" s="143" t="s">
        <v>972</v>
      </c>
      <c r="E997" s="143" t="s">
        <v>8855</v>
      </c>
      <c r="F997" s="248" t="s">
        <v>155</v>
      </c>
      <c r="G997" s="216">
        <v>3</v>
      </c>
      <c r="H997" s="216">
        <v>95.999999998603016</v>
      </c>
      <c r="I997" s="216">
        <v>287.99999999580905</v>
      </c>
      <c r="J997" s="216">
        <v>8.2610766407562118E-4</v>
      </c>
      <c r="K997" s="216">
        <v>8.6052881675796098E-6</v>
      </c>
      <c r="L997" s="159"/>
    </row>
    <row r="998" spans="2:12" ht="15.75" customHeight="1" x14ac:dyDescent="0.2">
      <c r="B998" s="189">
        <v>41195</v>
      </c>
      <c r="C998" s="143">
        <v>281862</v>
      </c>
      <c r="D998" s="143" t="s">
        <v>1070</v>
      </c>
      <c r="E998" s="143" t="s">
        <v>8855</v>
      </c>
      <c r="F998" s="248" t="s">
        <v>149</v>
      </c>
      <c r="G998" s="216">
        <v>0.66</v>
      </c>
      <c r="H998" s="216">
        <v>127.99999999813735</v>
      </c>
      <c r="I998" s="216">
        <v>84.479999998770651</v>
      </c>
      <c r="J998" s="216">
        <v>2.4232491479551552E-4</v>
      </c>
      <c r="K998" s="216">
        <v>1.8931633968675143E-6</v>
      </c>
      <c r="L998" s="159"/>
    </row>
    <row r="999" spans="2:12" ht="15.75" customHeight="1" x14ac:dyDescent="0.2">
      <c r="B999" s="189">
        <v>41195</v>
      </c>
      <c r="C999" s="143">
        <v>281887</v>
      </c>
      <c r="D999" s="143" t="s">
        <v>1071</v>
      </c>
      <c r="E999" s="143" t="s">
        <v>8855</v>
      </c>
      <c r="F999" s="248" t="s">
        <v>147</v>
      </c>
      <c r="G999" s="216">
        <v>0.82500000000000007</v>
      </c>
      <c r="H999" s="216">
        <v>119.00000000023283</v>
      </c>
      <c r="I999" s="216">
        <v>98.175000000192099</v>
      </c>
      <c r="J999" s="216">
        <v>2.8160805528459378E-4</v>
      </c>
      <c r="K999" s="216">
        <v>2.3664542460843932E-6</v>
      </c>
      <c r="L999" s="159"/>
    </row>
    <row r="1000" spans="2:12" ht="15.75" customHeight="1" x14ac:dyDescent="0.2">
      <c r="B1000" s="189">
        <v>41195</v>
      </c>
      <c r="C1000" s="143">
        <v>281888</v>
      </c>
      <c r="D1000" s="143" t="s">
        <v>1072</v>
      </c>
      <c r="E1000" s="143" t="s">
        <v>8854</v>
      </c>
      <c r="F1000" s="248" t="s">
        <v>150</v>
      </c>
      <c r="G1000" s="216">
        <v>38.28</v>
      </c>
      <c r="H1000" s="216">
        <v>76.999999999534339</v>
      </c>
      <c r="I1000" s="216">
        <v>2947.5599999821748</v>
      </c>
      <c r="J1000" s="216">
        <v>2.9528465106186006E-3</v>
      </c>
      <c r="K1000" s="216">
        <v>3.8348655982291659E-5</v>
      </c>
      <c r="L1000" s="159"/>
    </row>
    <row r="1001" spans="2:12" ht="15.75" customHeight="1" x14ac:dyDescent="0.2">
      <c r="B1001" s="189">
        <v>41196</v>
      </c>
      <c r="C1001" s="143">
        <v>281771</v>
      </c>
      <c r="D1001" s="143" t="s">
        <v>856</v>
      </c>
      <c r="E1001" s="143" t="s">
        <v>8854</v>
      </c>
      <c r="F1001" s="248" t="s">
        <v>150</v>
      </c>
      <c r="G1001" s="216">
        <v>1</v>
      </c>
      <c r="H1001" s="216">
        <v>47.000000006519258</v>
      </c>
      <c r="I1001" s="216">
        <v>47.000000006519258</v>
      </c>
      <c r="J1001" s="216">
        <v>4.7072030097695054E-5</v>
      </c>
      <c r="K1001" s="216">
        <v>1.0015325551311873E-6</v>
      </c>
      <c r="L1001" s="159"/>
    </row>
    <row r="1002" spans="2:12" ht="15.75" customHeight="1" x14ac:dyDescent="0.2">
      <c r="B1002" s="189">
        <v>41196</v>
      </c>
      <c r="C1002" s="143">
        <v>281771</v>
      </c>
      <c r="D1002" s="143" t="s">
        <v>857</v>
      </c>
      <c r="E1002" s="143" t="s">
        <v>8854</v>
      </c>
      <c r="F1002" s="248" t="s">
        <v>150</v>
      </c>
      <c r="G1002" s="216">
        <v>1945.5</v>
      </c>
      <c r="H1002" s="216">
        <v>75.280000003986061</v>
      </c>
      <c r="I1002" s="216">
        <v>179924.00000790891</v>
      </c>
      <c r="J1002" s="216">
        <v>0.18019974345734477</v>
      </c>
      <c r="K1002" s="216">
        <v>1.9484815860077247E-3</v>
      </c>
      <c r="L1002" s="159"/>
    </row>
    <row r="1003" spans="2:12" ht="15.75" customHeight="1" x14ac:dyDescent="0.2">
      <c r="B1003" s="189">
        <v>41196</v>
      </c>
      <c r="C1003" s="143">
        <v>281777</v>
      </c>
      <c r="D1003" s="143" t="s">
        <v>625</v>
      </c>
      <c r="E1003" s="143" t="s">
        <v>8855</v>
      </c>
      <c r="F1003" s="248" t="s">
        <v>146</v>
      </c>
      <c r="G1003" s="216">
        <v>711.5</v>
      </c>
      <c r="H1003" s="216">
        <v>180.2500000060536</v>
      </c>
      <c r="I1003" s="216">
        <v>121863.50000430713</v>
      </c>
      <c r="J1003" s="216">
        <v>0.34955104949303112</v>
      </c>
      <c r="K1003" s="216">
        <v>2.0408536740328435E-3</v>
      </c>
      <c r="L1003" s="159"/>
    </row>
    <row r="1004" spans="2:12" ht="15.75" customHeight="1" x14ac:dyDescent="0.2">
      <c r="B1004" s="189">
        <v>41196</v>
      </c>
      <c r="C1004" s="143">
        <v>281788</v>
      </c>
      <c r="D1004" s="143" t="s">
        <v>1073</v>
      </c>
      <c r="E1004" s="143" t="s">
        <v>8854</v>
      </c>
      <c r="F1004" s="248" t="s">
        <v>151</v>
      </c>
      <c r="G1004" s="216">
        <v>1473.55</v>
      </c>
      <c r="H1004" s="216">
        <v>133.80952381063253</v>
      </c>
      <c r="I1004" s="216">
        <v>211822.01000175602</v>
      </c>
      <c r="J1004" s="216">
        <v>0.21214663891008262</v>
      </c>
      <c r="K1004" s="216">
        <v>1.4758082966135609E-3</v>
      </c>
      <c r="L1004" s="159"/>
    </row>
    <row r="1005" spans="2:12" ht="15.75" customHeight="1" x14ac:dyDescent="0.2">
      <c r="B1005" s="189">
        <v>41196</v>
      </c>
      <c r="C1005" s="143">
        <v>281788</v>
      </c>
      <c r="D1005" s="143" t="s">
        <v>1074</v>
      </c>
      <c r="E1005" s="143" t="s">
        <v>8854</v>
      </c>
      <c r="F1005" s="248" t="s">
        <v>151</v>
      </c>
      <c r="G1005" s="216">
        <v>1012</v>
      </c>
      <c r="H1005" s="216">
        <v>87.000000000698492</v>
      </c>
      <c r="I1005" s="216">
        <v>88044.000000706874</v>
      </c>
      <c r="J1005" s="216">
        <v>8.8178932284678213E-2</v>
      </c>
      <c r="K1005" s="216">
        <v>1.0135509457927616E-3</v>
      </c>
      <c r="L1005" s="159"/>
    </row>
    <row r="1006" spans="2:12" ht="15.75" customHeight="1" x14ac:dyDescent="0.2">
      <c r="B1006" s="189">
        <v>41196</v>
      </c>
      <c r="C1006" s="143">
        <v>281863</v>
      </c>
      <c r="D1006" s="143" t="s">
        <v>1063</v>
      </c>
      <c r="E1006" s="143" t="s">
        <v>8855</v>
      </c>
      <c r="F1006" s="248" t="s">
        <v>155</v>
      </c>
      <c r="G1006" s="216">
        <v>31</v>
      </c>
      <c r="H1006" s="216">
        <v>13.000000000465661</v>
      </c>
      <c r="I1006" s="216">
        <v>403.0000000144355</v>
      </c>
      <c r="J1006" s="216">
        <v>1.1559578786573389E-3</v>
      </c>
      <c r="K1006" s="216">
        <v>8.8919836816610181E-5</v>
      </c>
      <c r="L1006" s="159"/>
    </row>
    <row r="1007" spans="2:12" ht="15.75" customHeight="1" x14ac:dyDescent="0.2">
      <c r="B1007" s="189">
        <v>41196</v>
      </c>
      <c r="C1007" s="143">
        <v>281894</v>
      </c>
      <c r="D1007" s="143" t="s">
        <v>963</v>
      </c>
      <c r="E1007" s="143" t="s">
        <v>8854</v>
      </c>
      <c r="F1007" s="248" t="s">
        <v>150</v>
      </c>
      <c r="G1007" s="216">
        <v>49.5</v>
      </c>
      <c r="H1007" s="216">
        <v>45</v>
      </c>
      <c r="I1007" s="216">
        <v>2227.5</v>
      </c>
      <c r="J1007" s="216">
        <v>2.2309137665547196E-3</v>
      </c>
      <c r="K1007" s="216">
        <v>4.9575861478993771E-5</v>
      </c>
      <c r="L1007" s="159"/>
    </row>
    <row r="1008" spans="2:12" ht="15.75" customHeight="1" x14ac:dyDescent="0.2">
      <c r="B1008" s="189">
        <v>41197</v>
      </c>
      <c r="C1008" s="143">
        <v>281801</v>
      </c>
      <c r="D1008" s="143" t="s">
        <v>1075</v>
      </c>
      <c r="E1008" s="143" t="s">
        <v>8855</v>
      </c>
      <c r="F1008" s="248" t="s">
        <v>149</v>
      </c>
      <c r="G1008" s="216">
        <v>126.5</v>
      </c>
      <c r="H1008" s="216">
        <v>29.000000000232831</v>
      </c>
      <c r="I1008" s="216">
        <v>3668.5000000294531</v>
      </c>
      <c r="J1008" s="216">
        <v>1.0522509349944278E-2</v>
      </c>
      <c r="K1008" s="216">
        <v>3.6284514999516542E-4</v>
      </c>
      <c r="L1008" s="159"/>
    </row>
    <row r="1009" spans="2:12" ht="15.75" customHeight="1" x14ac:dyDescent="0.2">
      <c r="B1009" s="189">
        <v>41197</v>
      </c>
      <c r="C1009" s="143">
        <v>281848</v>
      </c>
      <c r="D1009" s="143" t="s">
        <v>1076</v>
      </c>
      <c r="E1009" s="143" t="s">
        <v>8854</v>
      </c>
      <c r="F1009" s="248" t="s">
        <v>155</v>
      </c>
      <c r="G1009" s="216">
        <v>13.783000000000001</v>
      </c>
      <c r="H1009" s="216">
        <v>91.999999996041879</v>
      </c>
      <c r="I1009" s="216">
        <v>1268.0359999454454</v>
      </c>
      <c r="J1009" s="216">
        <v>1.2696501951140074E-3</v>
      </c>
      <c r="K1009" s="216">
        <v>1.3800545599659039E-5</v>
      </c>
      <c r="L1009" s="159"/>
    </row>
    <row r="1010" spans="2:12" ht="15.75" customHeight="1" x14ac:dyDescent="0.2">
      <c r="B1010" s="189">
        <v>41197</v>
      </c>
      <c r="C1010" s="143">
        <v>281848</v>
      </c>
      <c r="D1010" s="143" t="s">
        <v>518</v>
      </c>
      <c r="E1010" s="143" t="s">
        <v>8854</v>
      </c>
      <c r="F1010" s="248" t="s">
        <v>155</v>
      </c>
      <c r="G1010" s="216">
        <v>22.375500000000002</v>
      </c>
      <c r="H1010" s="216">
        <v>91.999999996041879</v>
      </c>
      <c r="I1010" s="216">
        <v>2058.5459999114355</v>
      </c>
      <c r="J1010" s="216">
        <v>2.0611665051711147E-3</v>
      </c>
      <c r="K1010" s="216">
        <v>2.240398375282383E-5</v>
      </c>
      <c r="L1010" s="159"/>
    </row>
    <row r="1011" spans="2:12" ht="15.75" customHeight="1" x14ac:dyDescent="0.2">
      <c r="B1011" s="189">
        <v>41197</v>
      </c>
      <c r="C1011" s="143">
        <v>281874</v>
      </c>
      <c r="D1011" s="143" t="s">
        <v>1020</v>
      </c>
      <c r="E1011" s="143" t="s">
        <v>8855</v>
      </c>
      <c r="F1011" s="248" t="s">
        <v>147</v>
      </c>
      <c r="G1011" s="216">
        <v>75.09</v>
      </c>
      <c r="H1011" s="216">
        <v>432.16981132490611</v>
      </c>
      <c r="I1011" s="216">
        <v>34617.090000339165</v>
      </c>
      <c r="J1011" s="216">
        <v>9.9293622241653792E-2</v>
      </c>
      <c r="K1011" s="216">
        <v>2.1538373370068753E-4</v>
      </c>
      <c r="L1011" s="159"/>
    </row>
    <row r="1012" spans="2:12" ht="15.75" customHeight="1" x14ac:dyDescent="0.2">
      <c r="B1012" s="189">
        <v>41197</v>
      </c>
      <c r="C1012" s="143">
        <v>281876</v>
      </c>
      <c r="D1012" s="143" t="s">
        <v>901</v>
      </c>
      <c r="E1012" s="143" t="s">
        <v>8855</v>
      </c>
      <c r="F1012" s="248" t="s">
        <v>155</v>
      </c>
      <c r="G1012" s="216">
        <v>29</v>
      </c>
      <c r="H1012" s="216">
        <v>40.999999997438863</v>
      </c>
      <c r="I1012" s="216">
        <v>1813.3699999160715</v>
      </c>
      <c r="J1012" s="216">
        <v>5.2013637123816603E-3</v>
      </c>
      <c r="K1012" s="216">
        <v>8.3181892093753336E-5</v>
      </c>
      <c r="L1012" s="159"/>
    </row>
    <row r="1013" spans="2:12" ht="15.75" customHeight="1" x14ac:dyDescent="0.2">
      <c r="B1013" s="189">
        <v>41197</v>
      </c>
      <c r="C1013" s="143">
        <v>281891</v>
      </c>
      <c r="D1013" s="143" t="s">
        <v>527</v>
      </c>
      <c r="E1013" s="143" t="s">
        <v>8855</v>
      </c>
      <c r="F1013" s="248" t="s">
        <v>155</v>
      </c>
      <c r="G1013" s="216">
        <v>5</v>
      </c>
      <c r="H1013" s="216">
        <v>236.99999999720603</v>
      </c>
      <c r="I1013" s="216">
        <v>1184.9999999860302</v>
      </c>
      <c r="J1013" s="216">
        <v>3.3989842113770919E-3</v>
      </c>
      <c r="K1013" s="216">
        <v>1.4341705533405746E-5</v>
      </c>
      <c r="L1013" s="159"/>
    </row>
    <row r="1014" spans="2:12" ht="15.75" customHeight="1" x14ac:dyDescent="0.2">
      <c r="B1014" s="189">
        <v>41197</v>
      </c>
      <c r="C1014" s="143">
        <v>281892</v>
      </c>
      <c r="D1014" s="143" t="s">
        <v>731</v>
      </c>
      <c r="E1014" s="143" t="s">
        <v>8854</v>
      </c>
      <c r="F1014" s="248" t="s">
        <v>147</v>
      </c>
      <c r="G1014" s="216">
        <v>39</v>
      </c>
      <c r="H1014" s="216">
        <v>162.00000000419095</v>
      </c>
      <c r="I1014" s="216">
        <v>6318.0000001634471</v>
      </c>
      <c r="J1014" s="216">
        <v>6.3260427411232292E-3</v>
      </c>
      <c r="K1014" s="216">
        <v>3.9049646549133173E-5</v>
      </c>
      <c r="L1014" s="159"/>
    </row>
    <row r="1015" spans="2:12" ht="15.75" customHeight="1" x14ac:dyDescent="0.2">
      <c r="B1015" s="189">
        <v>41197</v>
      </c>
      <c r="C1015" s="143">
        <v>281893</v>
      </c>
      <c r="D1015" s="143" t="s">
        <v>676</v>
      </c>
      <c r="E1015" s="143" t="s">
        <v>8855</v>
      </c>
      <c r="F1015" s="248" t="s">
        <v>155</v>
      </c>
      <c r="G1015" s="216">
        <v>3.96</v>
      </c>
      <c r="H1015" s="216">
        <v>199.23333333455957</v>
      </c>
      <c r="I1015" s="216">
        <v>788.96400000485596</v>
      </c>
      <c r="J1015" s="216">
        <v>2.2630178729055148E-3</v>
      </c>
      <c r="K1015" s="216">
        <v>1.1358630782457351E-5</v>
      </c>
      <c r="L1015" s="159"/>
    </row>
    <row r="1016" spans="2:12" ht="15.75" customHeight="1" x14ac:dyDescent="0.2">
      <c r="B1016" s="189">
        <v>41197</v>
      </c>
      <c r="C1016" s="143">
        <v>281898</v>
      </c>
      <c r="D1016" s="143" t="s">
        <v>1077</v>
      </c>
      <c r="E1016" s="143" t="s">
        <v>8854</v>
      </c>
      <c r="F1016" s="248" t="s">
        <v>147</v>
      </c>
      <c r="G1016" s="216">
        <v>25.41</v>
      </c>
      <c r="H1016" s="216">
        <v>129.00000000139698</v>
      </c>
      <c r="I1016" s="216">
        <v>3277.8900000354975</v>
      </c>
      <c r="J1016" s="216">
        <v>3.2820627161108794E-3</v>
      </c>
      <c r="K1016" s="216">
        <v>2.5442346636242921E-5</v>
      </c>
      <c r="L1016" s="159"/>
    </row>
    <row r="1017" spans="2:12" ht="15.75" customHeight="1" x14ac:dyDescent="0.2">
      <c r="B1017" s="189">
        <v>41198</v>
      </c>
      <c r="C1017" s="143">
        <v>281895</v>
      </c>
      <c r="D1017" s="143" t="s">
        <v>1078</v>
      </c>
      <c r="E1017" s="143" t="s">
        <v>8854</v>
      </c>
      <c r="F1017" s="248" t="s">
        <v>155</v>
      </c>
      <c r="G1017" s="216">
        <v>75.239999999999995</v>
      </c>
      <c r="H1017" s="216">
        <v>136.00000000325963</v>
      </c>
      <c r="I1017" s="216">
        <v>10232.640000245254</v>
      </c>
      <c r="J1017" s="216">
        <v>1.0242998744875947E-2</v>
      </c>
      <c r="K1017" s="216">
        <v>7.5316167239929745E-5</v>
      </c>
      <c r="L1017" s="159"/>
    </row>
    <row r="1018" spans="2:12" ht="15.75" customHeight="1" x14ac:dyDescent="0.2">
      <c r="B1018" s="189">
        <v>41198</v>
      </c>
      <c r="C1018" s="143">
        <v>281928</v>
      </c>
      <c r="D1018" s="143" t="s">
        <v>509</v>
      </c>
      <c r="E1018" s="143" t="s">
        <v>8855</v>
      </c>
      <c r="F1018" s="248" t="s">
        <v>155</v>
      </c>
      <c r="G1018" s="216">
        <v>757.16000000000008</v>
      </c>
      <c r="H1018" s="216">
        <v>17.000000003026798</v>
      </c>
      <c r="I1018" s="216">
        <v>12871.720002291771</v>
      </c>
      <c r="J1018" s="216">
        <v>3.6920260147474786E-2</v>
      </c>
      <c r="K1018" s="216">
        <v>2.1717800082883087E-3</v>
      </c>
      <c r="L1018" s="159"/>
    </row>
    <row r="1019" spans="2:12" ht="15.75" customHeight="1" x14ac:dyDescent="0.2">
      <c r="B1019" s="189">
        <v>41198</v>
      </c>
      <c r="C1019" s="143">
        <v>281930</v>
      </c>
      <c r="D1019" s="143" t="s">
        <v>577</v>
      </c>
      <c r="E1019" s="143" t="s">
        <v>8854</v>
      </c>
      <c r="F1019" s="248" t="s">
        <v>150</v>
      </c>
      <c r="G1019" s="216">
        <v>1142.83</v>
      </c>
      <c r="H1019" s="216">
        <v>116.27272726883265</v>
      </c>
      <c r="I1019" s="216">
        <v>138481.58999574976</v>
      </c>
      <c r="J1019" s="216">
        <v>0.13862177820004348</v>
      </c>
      <c r="K1019" s="216">
        <v>1.1439869139660938E-3</v>
      </c>
      <c r="L1019" s="159"/>
    </row>
    <row r="1020" spans="2:12" ht="15.75" customHeight="1" x14ac:dyDescent="0.2">
      <c r="B1020" s="189">
        <v>41198</v>
      </c>
      <c r="C1020" s="143">
        <v>281940</v>
      </c>
      <c r="D1020" s="143" t="s">
        <v>909</v>
      </c>
      <c r="E1020" s="143" t="s">
        <v>8854</v>
      </c>
      <c r="F1020" s="248" t="s">
        <v>150</v>
      </c>
      <c r="G1020" s="216">
        <v>39.817800000000005</v>
      </c>
      <c r="H1020" s="216">
        <v>43.999999996740371</v>
      </c>
      <c r="I1020" s="216">
        <v>1751.9831998702091</v>
      </c>
      <c r="J1020" s="216">
        <v>1.7537567740958523E-3</v>
      </c>
      <c r="K1020" s="216">
        <v>3.9858108505131248E-5</v>
      </c>
      <c r="L1020" s="159"/>
    </row>
    <row r="1021" spans="2:12" ht="15.75" customHeight="1" x14ac:dyDescent="0.2">
      <c r="B1021" s="189">
        <v>41198</v>
      </c>
      <c r="C1021" s="143">
        <v>281941</v>
      </c>
      <c r="D1021" s="143" t="s">
        <v>649</v>
      </c>
      <c r="E1021" s="143" t="s">
        <v>8855</v>
      </c>
      <c r="F1021" s="248" t="s">
        <v>147</v>
      </c>
      <c r="G1021" s="216">
        <v>53.46</v>
      </c>
      <c r="H1021" s="216">
        <v>152.99999999580905</v>
      </c>
      <c r="I1021" s="216">
        <v>8179.3799997759515</v>
      </c>
      <c r="J1021" s="216">
        <v>2.3461109889199958E-2</v>
      </c>
      <c r="K1021" s="216">
        <v>1.5334058751531111E-4</v>
      </c>
      <c r="L1021" s="159"/>
    </row>
    <row r="1022" spans="2:12" ht="15.75" customHeight="1" x14ac:dyDescent="0.2">
      <c r="B1022" s="189">
        <v>41198</v>
      </c>
      <c r="C1022" s="143">
        <v>282257</v>
      </c>
      <c r="D1022" s="143" t="s">
        <v>538</v>
      </c>
      <c r="E1022" s="143" t="s">
        <v>8855</v>
      </c>
      <c r="F1022" s="248" t="s">
        <v>155</v>
      </c>
      <c r="G1022" s="216">
        <v>9</v>
      </c>
      <c r="H1022" s="216">
        <v>107.0000000030268</v>
      </c>
      <c r="I1022" s="216">
        <v>963.00000002724119</v>
      </c>
      <c r="J1022" s="216">
        <v>2.7621957684515861E-3</v>
      </c>
      <c r="K1022" s="216">
        <v>2.5814913723116348E-5</v>
      </c>
      <c r="L1022" s="159"/>
    </row>
    <row r="1023" spans="2:12" ht="15.75" customHeight="1" x14ac:dyDescent="0.2">
      <c r="B1023" s="189">
        <v>41199</v>
      </c>
      <c r="C1023" s="143">
        <v>282003</v>
      </c>
      <c r="D1023" s="143" t="s">
        <v>840</v>
      </c>
      <c r="E1023" s="143" t="s">
        <v>8854</v>
      </c>
      <c r="F1023" s="248" t="s">
        <v>147</v>
      </c>
      <c r="G1023" s="216">
        <v>2.58</v>
      </c>
      <c r="H1023" s="216">
        <v>94.999999995343387</v>
      </c>
      <c r="I1023" s="216">
        <v>245.09999998798594</v>
      </c>
      <c r="J1023" s="216">
        <v>2.4528462818046367E-4</v>
      </c>
      <c r="K1023" s="216">
        <v>2.5819434546577555E-6</v>
      </c>
      <c r="L1023" s="159"/>
    </row>
    <row r="1024" spans="2:12" ht="15.75" customHeight="1" x14ac:dyDescent="0.2">
      <c r="B1024" s="189">
        <v>41199</v>
      </c>
      <c r="C1024" s="143">
        <v>282028</v>
      </c>
      <c r="D1024" s="143" t="s">
        <v>1079</v>
      </c>
      <c r="E1024" s="143" t="s">
        <v>8854</v>
      </c>
      <c r="F1024" s="248" t="s">
        <v>151</v>
      </c>
      <c r="G1024" s="216">
        <v>3.27</v>
      </c>
      <c r="H1024" s="216">
        <v>88.999999996740371</v>
      </c>
      <c r="I1024" s="216">
        <v>291.02999998934104</v>
      </c>
      <c r="J1024" s="216">
        <v>2.9124922619438981E-4</v>
      </c>
      <c r="K1024" s="216">
        <v>3.272463215787155E-6</v>
      </c>
      <c r="L1024" s="159"/>
    </row>
    <row r="1025" spans="2:12" ht="15.75" customHeight="1" x14ac:dyDescent="0.2">
      <c r="B1025" s="189">
        <v>41199</v>
      </c>
      <c r="C1025" s="143">
        <v>282040</v>
      </c>
      <c r="D1025" s="143" t="s">
        <v>1080</v>
      </c>
      <c r="E1025" s="143" t="s">
        <v>8854</v>
      </c>
      <c r="F1025" s="248" t="s">
        <v>150</v>
      </c>
      <c r="G1025" s="216">
        <v>107</v>
      </c>
      <c r="H1025" s="216">
        <v>26.499999997322448</v>
      </c>
      <c r="I1025" s="216">
        <v>2853.4999997093109</v>
      </c>
      <c r="J1025" s="216">
        <v>2.8556494756261093E-3</v>
      </c>
      <c r="K1025" s="216">
        <v>1.0708060063890691E-4</v>
      </c>
      <c r="L1025" s="159"/>
    </row>
    <row r="1026" spans="2:12" ht="15.75" customHeight="1" x14ac:dyDescent="0.2">
      <c r="B1026" s="189">
        <v>41199</v>
      </c>
      <c r="C1026" s="143">
        <v>282049</v>
      </c>
      <c r="D1026" s="143" t="s">
        <v>495</v>
      </c>
      <c r="E1026" s="143" t="s">
        <v>8855</v>
      </c>
      <c r="F1026" s="248" t="s">
        <v>147</v>
      </c>
      <c r="G1026" s="216">
        <v>6</v>
      </c>
      <c r="H1026" s="216">
        <v>126.99999999487773</v>
      </c>
      <c r="I1026" s="216">
        <v>761.99999996926636</v>
      </c>
      <c r="J1026" s="216">
        <v>2.1856134831163116E-3</v>
      </c>
      <c r="K1026" s="216">
        <v>1.7209554985861918E-5</v>
      </c>
      <c r="L1026" s="159"/>
    </row>
    <row r="1027" spans="2:12" ht="15.75" customHeight="1" x14ac:dyDescent="0.2">
      <c r="B1027" s="189">
        <v>41199</v>
      </c>
      <c r="C1027" s="143">
        <v>282051</v>
      </c>
      <c r="D1027" s="143" t="s">
        <v>585</v>
      </c>
      <c r="E1027" s="143" t="s">
        <v>8854</v>
      </c>
      <c r="F1027" s="248" t="s">
        <v>155</v>
      </c>
      <c r="G1027" s="216">
        <v>9.24</v>
      </c>
      <c r="H1027" s="216">
        <v>55.999999993946403</v>
      </c>
      <c r="I1027" s="216">
        <v>517.43999994406477</v>
      </c>
      <c r="J1027" s="216">
        <v>5.1782977559445241E-4</v>
      </c>
      <c r="K1027" s="216">
        <v>9.2469602794719618E-6</v>
      </c>
      <c r="L1027" s="159"/>
    </row>
    <row r="1028" spans="2:12" ht="15.75" customHeight="1" x14ac:dyDescent="0.2">
      <c r="B1028" s="189">
        <v>41199</v>
      </c>
      <c r="C1028" s="143">
        <v>282258</v>
      </c>
      <c r="D1028" s="143" t="s">
        <v>536</v>
      </c>
      <c r="E1028" s="143" t="s">
        <v>8855</v>
      </c>
      <c r="F1028" s="248" t="s">
        <v>147</v>
      </c>
      <c r="G1028" s="216">
        <v>8.5</v>
      </c>
      <c r="H1028" s="216">
        <v>53.999999997904524</v>
      </c>
      <c r="I1028" s="216">
        <v>458.99999998218846</v>
      </c>
      <c r="J1028" s="216">
        <v>1.3165309563673486E-3</v>
      </c>
      <c r="K1028" s="216">
        <v>2.4380202896637717E-5</v>
      </c>
      <c r="L1028" s="159"/>
    </row>
    <row r="1029" spans="2:12" ht="15.75" customHeight="1" x14ac:dyDescent="0.2">
      <c r="B1029" s="189">
        <v>41199</v>
      </c>
      <c r="C1029" s="143">
        <v>282259</v>
      </c>
      <c r="D1029" s="143" t="s">
        <v>597</v>
      </c>
      <c r="E1029" s="143" t="s">
        <v>8855</v>
      </c>
      <c r="F1029" s="248" t="s">
        <v>155</v>
      </c>
      <c r="G1029" s="216">
        <v>1.98</v>
      </c>
      <c r="H1029" s="216">
        <v>70.666666673496366</v>
      </c>
      <c r="I1029" s="216">
        <v>139.92000001352281</v>
      </c>
      <c r="J1029" s="216">
        <v>4.013268223090869E-4</v>
      </c>
      <c r="K1029" s="216">
        <v>5.6791531453344335E-6</v>
      </c>
      <c r="L1029" s="159"/>
    </row>
    <row r="1030" spans="2:12" ht="15.75" customHeight="1" x14ac:dyDescent="0.2">
      <c r="B1030" s="189">
        <v>41199</v>
      </c>
      <c r="C1030" s="143">
        <v>282260</v>
      </c>
      <c r="D1030" s="143" t="s">
        <v>532</v>
      </c>
      <c r="E1030" s="143" t="s">
        <v>8855</v>
      </c>
      <c r="F1030" s="248" t="s">
        <v>150</v>
      </c>
      <c r="G1030" s="216">
        <v>37.619999999999997</v>
      </c>
      <c r="H1030" s="216">
        <v>94.000000002561137</v>
      </c>
      <c r="I1030" s="216">
        <v>3536.2800000963498</v>
      </c>
      <c r="J1030" s="216">
        <v>1.0142967517843654E-2</v>
      </c>
      <c r="K1030" s="216">
        <v>1.0790390976135422E-4</v>
      </c>
      <c r="L1030" s="159"/>
    </row>
    <row r="1031" spans="2:12" ht="15.75" customHeight="1" x14ac:dyDescent="0.2">
      <c r="B1031" s="189">
        <v>41199</v>
      </c>
      <c r="C1031" s="143">
        <v>282261</v>
      </c>
      <c r="D1031" s="143" t="s">
        <v>646</v>
      </c>
      <c r="E1031" s="143" t="s">
        <v>8854</v>
      </c>
      <c r="F1031" s="248" t="s">
        <v>150</v>
      </c>
      <c r="G1031" s="216">
        <v>90.33</v>
      </c>
      <c r="H1031" s="216">
        <v>71.400000000139698</v>
      </c>
      <c r="I1031" s="216">
        <v>6449.5620000126191</v>
      </c>
      <c r="J1031" s="216">
        <v>6.4544203067216912E-3</v>
      </c>
      <c r="K1031" s="216">
        <v>9.0398043511331403E-5</v>
      </c>
      <c r="L1031" s="159"/>
    </row>
    <row r="1032" spans="2:12" ht="15.75" customHeight="1" x14ac:dyDescent="0.2">
      <c r="B1032" s="189">
        <v>41200</v>
      </c>
      <c r="C1032" s="143">
        <v>282046</v>
      </c>
      <c r="D1032" s="143" t="s">
        <v>914</v>
      </c>
      <c r="E1032" s="143" t="s">
        <v>8854</v>
      </c>
      <c r="F1032" s="248" t="s">
        <v>150</v>
      </c>
      <c r="G1032" s="216">
        <v>1343</v>
      </c>
      <c r="H1032" s="216">
        <v>63.000000006286427</v>
      </c>
      <c r="I1032" s="216">
        <v>84609.000008442672</v>
      </c>
      <c r="J1032" s="216">
        <v>8.4650643045782611E-2</v>
      </c>
      <c r="K1032" s="216">
        <v>1.3436610005926315E-3</v>
      </c>
      <c r="L1032" s="159"/>
    </row>
    <row r="1033" spans="2:12" ht="15.75" customHeight="1" x14ac:dyDescent="0.2">
      <c r="B1033" s="189">
        <v>41200</v>
      </c>
      <c r="C1033" s="143">
        <v>282048</v>
      </c>
      <c r="D1033" s="143" t="s">
        <v>724</v>
      </c>
      <c r="E1033" s="143" t="s">
        <v>8854</v>
      </c>
      <c r="F1033" s="248" t="s">
        <v>155</v>
      </c>
      <c r="G1033" s="216">
        <v>546.83000000000004</v>
      </c>
      <c r="H1033" s="216">
        <v>55.999999993946403</v>
      </c>
      <c r="I1033" s="216">
        <v>30622.479996689712</v>
      </c>
      <c r="J1033" s="216">
        <v>3.06375518339389E-2</v>
      </c>
      <c r="K1033" s="216">
        <v>5.4709913995090742E-4</v>
      </c>
      <c r="L1033" s="159"/>
    </row>
    <row r="1034" spans="2:12" ht="15.75" customHeight="1" x14ac:dyDescent="0.2">
      <c r="B1034" s="189">
        <v>41200</v>
      </c>
      <c r="C1034" s="143">
        <v>282082</v>
      </c>
      <c r="D1034" s="143" t="s">
        <v>499</v>
      </c>
      <c r="E1034" s="143" t="s">
        <v>8855</v>
      </c>
      <c r="F1034" s="248" t="s">
        <v>149</v>
      </c>
      <c r="G1034" s="216">
        <v>1432.9899999999998</v>
      </c>
      <c r="H1034" s="216">
        <v>49.000000002561137</v>
      </c>
      <c r="I1034" s="216">
        <v>70216.510003670075</v>
      </c>
      <c r="J1034" s="216">
        <v>0.20139470615840691</v>
      </c>
      <c r="K1034" s="216">
        <v>4.1100960438342935E-3</v>
      </c>
      <c r="L1034" s="159"/>
    </row>
    <row r="1035" spans="2:12" ht="15.75" customHeight="1" x14ac:dyDescent="0.2">
      <c r="B1035" s="189">
        <v>41200</v>
      </c>
      <c r="C1035" s="143">
        <v>282093</v>
      </c>
      <c r="D1035" s="143" t="s">
        <v>965</v>
      </c>
      <c r="E1035" s="143" t="s">
        <v>8855</v>
      </c>
      <c r="F1035" s="248" t="s">
        <v>155</v>
      </c>
      <c r="G1035" s="216">
        <v>88.5</v>
      </c>
      <c r="H1035" s="216">
        <v>102.00000000768341</v>
      </c>
      <c r="I1035" s="216">
        <v>9027.0000006799819</v>
      </c>
      <c r="J1035" s="216">
        <v>2.5891204398137437E-2</v>
      </c>
      <c r="K1035" s="216">
        <v>2.5383533721752072E-4</v>
      </c>
      <c r="L1035" s="159"/>
    </row>
    <row r="1036" spans="2:12" ht="15.75" customHeight="1" x14ac:dyDescent="0.2">
      <c r="B1036" s="189">
        <v>41200</v>
      </c>
      <c r="C1036" s="143">
        <v>282122</v>
      </c>
      <c r="D1036" s="143" t="s">
        <v>1081</v>
      </c>
      <c r="E1036" s="143" t="s">
        <v>8854</v>
      </c>
      <c r="F1036" s="248" t="s">
        <v>155</v>
      </c>
      <c r="G1036" s="216">
        <v>1</v>
      </c>
      <c r="H1036" s="216">
        <v>39.999999994179234</v>
      </c>
      <c r="I1036" s="216">
        <v>39.999999994179234</v>
      </c>
      <c r="J1036" s="216">
        <v>4.0019687279139332E-5</v>
      </c>
      <c r="K1036" s="216">
        <v>1.000492182124074E-6</v>
      </c>
      <c r="L1036" s="159"/>
    </row>
    <row r="1037" spans="2:12" ht="15.75" customHeight="1" x14ac:dyDescent="0.2">
      <c r="B1037" s="189">
        <v>41200</v>
      </c>
      <c r="C1037" s="143">
        <v>282128</v>
      </c>
      <c r="D1037" s="143" t="s">
        <v>619</v>
      </c>
      <c r="E1037" s="143" t="s">
        <v>8855</v>
      </c>
      <c r="F1037" s="248" t="s">
        <v>147</v>
      </c>
      <c r="G1037" s="216">
        <v>10.5</v>
      </c>
      <c r="H1037" s="216">
        <v>31.000000006752089</v>
      </c>
      <c r="I1037" s="216">
        <v>325.50000007089693</v>
      </c>
      <c r="J1037" s="216">
        <v>9.3359776590168527E-4</v>
      </c>
      <c r="K1037" s="216">
        <v>3.0116056958010934E-5</v>
      </c>
      <c r="L1037" s="159"/>
    </row>
    <row r="1038" spans="2:12" ht="15.75" customHeight="1" x14ac:dyDescent="0.2">
      <c r="B1038" s="189">
        <v>41200</v>
      </c>
      <c r="C1038" s="143">
        <v>282382</v>
      </c>
      <c r="D1038" s="143" t="s">
        <v>566</v>
      </c>
      <c r="E1038" s="143" t="s">
        <v>8854</v>
      </c>
      <c r="F1038" s="248" t="s">
        <v>147</v>
      </c>
      <c r="G1038" s="216">
        <v>0.3</v>
      </c>
      <c r="H1038" s="216">
        <v>20.000000002328306</v>
      </c>
      <c r="I1038" s="216">
        <v>6.0000000006984919</v>
      </c>
      <c r="J1038" s="216">
        <v>6.0029530934432802E-6</v>
      </c>
      <c r="K1038" s="216">
        <v>3.0014765463722221E-7</v>
      </c>
      <c r="L1038" s="159"/>
    </row>
    <row r="1039" spans="2:12" ht="15.75" customHeight="1" x14ac:dyDescent="0.2">
      <c r="B1039" s="189">
        <v>41200</v>
      </c>
      <c r="C1039" s="143">
        <v>282525</v>
      </c>
      <c r="D1039" s="143" t="s">
        <v>692</v>
      </c>
      <c r="E1039" s="143" t="s">
        <v>8855</v>
      </c>
      <c r="F1039" s="248" t="s">
        <v>150</v>
      </c>
      <c r="G1039" s="216">
        <v>0.5</v>
      </c>
      <c r="H1039" s="216">
        <v>174.00000000139698</v>
      </c>
      <c r="I1039" s="216">
        <v>87.000000000698492</v>
      </c>
      <c r="J1039" s="216">
        <v>2.4953304336837971E-4</v>
      </c>
      <c r="K1039" s="216">
        <v>1.4340979503814731E-6</v>
      </c>
      <c r="L1039" s="159"/>
    </row>
    <row r="1040" spans="2:12" ht="15.75" customHeight="1" x14ac:dyDescent="0.2">
      <c r="B1040" s="189">
        <v>41200</v>
      </c>
      <c r="C1040" s="143">
        <v>282526</v>
      </c>
      <c r="D1040" s="143" t="s">
        <v>734</v>
      </c>
      <c r="E1040" s="143" t="s">
        <v>8854</v>
      </c>
      <c r="F1040" s="248" t="s">
        <v>150</v>
      </c>
      <c r="G1040" s="216">
        <v>33.99</v>
      </c>
      <c r="H1040" s="216">
        <v>95.000000005820766</v>
      </c>
      <c r="I1040" s="216">
        <v>3229.050000197848</v>
      </c>
      <c r="J1040" s="216">
        <v>3.2306392808856867E-3</v>
      </c>
      <c r="K1040" s="216">
        <v>3.4006729270397278E-5</v>
      </c>
      <c r="L1040" s="159"/>
    </row>
    <row r="1041" spans="2:12" ht="15.75" customHeight="1" x14ac:dyDescent="0.2">
      <c r="B1041" s="189">
        <v>41200</v>
      </c>
      <c r="C1041" s="143">
        <v>284872</v>
      </c>
      <c r="D1041" s="143" t="s">
        <v>937</v>
      </c>
      <c r="E1041" s="143" t="s">
        <v>8855</v>
      </c>
      <c r="F1041" s="248" t="s">
        <v>155</v>
      </c>
      <c r="G1041" s="216">
        <v>3.33</v>
      </c>
      <c r="H1041" s="216">
        <v>179.00000000721775</v>
      </c>
      <c r="I1041" s="216">
        <v>596.07000002403515</v>
      </c>
      <c r="J1041" s="216">
        <v>1.7096455306367068E-3</v>
      </c>
      <c r="K1041" s="216">
        <v>9.5510923495406112E-6</v>
      </c>
      <c r="L1041" s="159"/>
    </row>
    <row r="1042" spans="2:12" ht="15.75" customHeight="1" x14ac:dyDescent="0.2">
      <c r="B1042" s="189">
        <v>41201</v>
      </c>
      <c r="C1042" s="143">
        <v>282127</v>
      </c>
      <c r="D1042" s="143" t="s">
        <v>763</v>
      </c>
      <c r="E1042" s="143" t="s">
        <v>8855</v>
      </c>
      <c r="F1042" s="248" t="s">
        <v>150</v>
      </c>
      <c r="G1042" s="216">
        <v>7.26</v>
      </c>
      <c r="H1042" s="216">
        <v>25.999999990453944</v>
      </c>
      <c r="I1042" s="216">
        <v>188.75999993069561</v>
      </c>
      <c r="J1042" s="216">
        <v>5.4152351579551342E-4</v>
      </c>
      <c r="K1042" s="216">
        <v>2.0827827538243737E-5</v>
      </c>
      <c r="L1042" s="159"/>
    </row>
    <row r="1043" spans="2:12" ht="15.75" customHeight="1" x14ac:dyDescent="0.2">
      <c r="B1043" s="189">
        <v>41201</v>
      </c>
      <c r="C1043" s="143">
        <v>282140</v>
      </c>
      <c r="D1043" s="143" t="s">
        <v>1082</v>
      </c>
      <c r="E1043" s="143" t="s">
        <v>8854</v>
      </c>
      <c r="F1043" s="248" t="s">
        <v>155</v>
      </c>
      <c r="G1043" s="216">
        <v>470</v>
      </c>
      <c r="H1043" s="216">
        <v>34.999999998835847</v>
      </c>
      <c r="I1043" s="216">
        <v>16449.999999452848</v>
      </c>
      <c r="J1043" s="216">
        <v>1.6456117725778582E-2</v>
      </c>
      <c r="K1043" s="216">
        <v>4.701747921807411E-4</v>
      </c>
      <c r="L1043" s="159"/>
    </row>
    <row r="1044" spans="2:12" ht="15.75" customHeight="1" x14ac:dyDescent="0.2">
      <c r="B1044" s="189">
        <v>41201</v>
      </c>
      <c r="C1044" s="143">
        <v>282140</v>
      </c>
      <c r="D1044" s="143" t="s">
        <v>1058</v>
      </c>
      <c r="E1044" s="143" t="s">
        <v>8854</v>
      </c>
      <c r="F1044" s="248" t="s">
        <v>155</v>
      </c>
      <c r="G1044" s="216">
        <v>80.599999999999994</v>
      </c>
      <c r="H1044" s="216">
        <v>34.999999998835847</v>
      </c>
      <c r="I1044" s="216">
        <v>2820.9999999061693</v>
      </c>
      <c r="J1044" s="216">
        <v>2.8220491248888381E-3</v>
      </c>
      <c r="K1044" s="216">
        <v>8.0629974999505818E-5</v>
      </c>
      <c r="L1044" s="159"/>
    </row>
    <row r="1045" spans="2:12" ht="15.75" customHeight="1" x14ac:dyDescent="0.2">
      <c r="B1045" s="189">
        <v>41201</v>
      </c>
      <c r="C1045" s="143">
        <v>282144</v>
      </c>
      <c r="D1045" s="143" t="s">
        <v>907</v>
      </c>
      <c r="E1045" s="143" t="s">
        <v>8854</v>
      </c>
      <c r="F1045" s="248" t="s">
        <v>151</v>
      </c>
      <c r="G1045" s="216">
        <v>126.8</v>
      </c>
      <c r="H1045" s="216">
        <v>155.00000000232831</v>
      </c>
      <c r="I1045" s="216">
        <v>19654.000000295229</v>
      </c>
      <c r="J1045" s="216">
        <v>1.9661309288636374E-2</v>
      </c>
      <c r="K1045" s="216">
        <v>1.2684715669897441E-4</v>
      </c>
      <c r="L1045" s="159"/>
    </row>
    <row r="1046" spans="2:12" ht="15.75" customHeight="1" x14ac:dyDescent="0.2">
      <c r="B1046" s="189">
        <v>41201</v>
      </c>
      <c r="C1046" s="143">
        <v>282162</v>
      </c>
      <c r="D1046" s="143" t="s">
        <v>1083</v>
      </c>
      <c r="E1046" s="143" t="s">
        <v>8854</v>
      </c>
      <c r="F1046" s="248" t="s">
        <v>155</v>
      </c>
      <c r="G1046" s="216">
        <v>16.5</v>
      </c>
      <c r="H1046" s="216">
        <v>95.999999998603016</v>
      </c>
      <c r="I1046" s="216">
        <v>1583.9999999769498</v>
      </c>
      <c r="J1046" s="216">
        <v>1.5845890868158644E-3</v>
      </c>
      <c r="K1046" s="216">
        <v>1.6506136321238783E-5</v>
      </c>
      <c r="L1046" s="159"/>
    </row>
    <row r="1047" spans="2:12" ht="15.75" customHeight="1" x14ac:dyDescent="0.2">
      <c r="B1047" s="189">
        <v>41201</v>
      </c>
      <c r="C1047" s="143">
        <v>282163</v>
      </c>
      <c r="D1047" s="143" t="s">
        <v>758</v>
      </c>
      <c r="E1047" s="143" t="s">
        <v>8854</v>
      </c>
      <c r="F1047" s="248" t="s">
        <v>155</v>
      </c>
      <c r="G1047" s="216">
        <v>35.6</v>
      </c>
      <c r="H1047" s="216">
        <v>181.49999999965075</v>
      </c>
      <c r="I1047" s="216">
        <v>1608.675000161631</v>
      </c>
      <c r="J1047" s="216">
        <v>1.6092732635901033E-3</v>
      </c>
      <c r="K1047" s="216">
        <v>3.5613239577945501E-5</v>
      </c>
      <c r="L1047" s="159"/>
    </row>
    <row r="1048" spans="2:12" ht="15.75" customHeight="1" x14ac:dyDescent="0.2">
      <c r="B1048" s="189">
        <v>41201</v>
      </c>
      <c r="C1048" s="143">
        <v>282178</v>
      </c>
      <c r="D1048" s="143" t="s">
        <v>593</v>
      </c>
      <c r="E1048" s="143" t="s">
        <v>8855</v>
      </c>
      <c r="F1048" s="248" t="s">
        <v>147</v>
      </c>
      <c r="G1048" s="216">
        <v>31</v>
      </c>
      <c r="H1048" s="216">
        <v>55.000000001164153</v>
      </c>
      <c r="I1048" s="216">
        <v>1705.0000000360887</v>
      </c>
      <c r="J1048" s="216">
        <v>4.8913837401456228E-3</v>
      </c>
      <c r="K1048" s="216">
        <v>8.8934249818947077E-5</v>
      </c>
      <c r="L1048" s="159"/>
    </row>
    <row r="1049" spans="2:12" ht="15.75" customHeight="1" x14ac:dyDescent="0.2">
      <c r="B1049" s="189">
        <v>41201</v>
      </c>
      <c r="C1049" s="143">
        <v>282181</v>
      </c>
      <c r="D1049" s="143" t="s">
        <v>1084</v>
      </c>
      <c r="E1049" s="143" t="s">
        <v>8854</v>
      </c>
      <c r="F1049" s="248" t="s">
        <v>147</v>
      </c>
      <c r="G1049" s="216">
        <v>81</v>
      </c>
      <c r="H1049" s="216">
        <v>56.999999997206032</v>
      </c>
      <c r="I1049" s="216">
        <v>4616.9999997736886</v>
      </c>
      <c r="J1049" s="216">
        <v>4.6187170540256933E-3</v>
      </c>
      <c r="K1049" s="216">
        <v>8.1030123758808582E-5</v>
      </c>
      <c r="L1049" s="159"/>
    </row>
    <row r="1050" spans="2:12" ht="15.75" customHeight="1" x14ac:dyDescent="0.2">
      <c r="B1050" s="189">
        <v>41201</v>
      </c>
      <c r="C1050" s="143">
        <v>282262</v>
      </c>
      <c r="D1050" s="143" t="s">
        <v>512</v>
      </c>
      <c r="E1050" s="143" t="s">
        <v>8855</v>
      </c>
      <c r="F1050" s="248" t="s">
        <v>150</v>
      </c>
      <c r="G1050" s="216">
        <v>14.52</v>
      </c>
      <c r="H1050" s="216">
        <v>92.000000006519258</v>
      </c>
      <c r="I1050" s="216">
        <v>1335.8400000946597</v>
      </c>
      <c r="J1050" s="216">
        <v>3.8323202673084117E-3</v>
      </c>
      <c r="K1050" s="216">
        <v>4.1655655076487473E-5</v>
      </c>
      <c r="L1050" s="159"/>
    </row>
    <row r="1051" spans="2:12" ht="15.75" customHeight="1" x14ac:dyDescent="0.2">
      <c r="B1051" s="189">
        <v>41201</v>
      </c>
      <c r="C1051" s="143">
        <v>282264</v>
      </c>
      <c r="D1051" s="143" t="s">
        <v>565</v>
      </c>
      <c r="E1051" s="143" t="s">
        <v>8855</v>
      </c>
      <c r="F1051" s="248" t="s">
        <v>150</v>
      </c>
      <c r="G1051" s="216">
        <v>6</v>
      </c>
      <c r="H1051" s="216">
        <v>63.999999999068677</v>
      </c>
      <c r="I1051" s="216">
        <v>383.99999999441206</v>
      </c>
      <c r="J1051" s="216">
        <v>1.1016371590315717E-3</v>
      </c>
      <c r="K1051" s="216">
        <v>1.7213080610118789E-5</v>
      </c>
      <c r="L1051" s="159"/>
    </row>
    <row r="1052" spans="2:12" ht="15.75" customHeight="1" x14ac:dyDescent="0.2">
      <c r="B1052" s="189">
        <v>41201</v>
      </c>
      <c r="C1052" s="143">
        <v>282505</v>
      </c>
      <c r="D1052" s="143" t="s">
        <v>1085</v>
      </c>
      <c r="E1052" s="143" t="s">
        <v>8854</v>
      </c>
      <c r="F1052" s="248" t="s">
        <v>148</v>
      </c>
      <c r="G1052" s="216">
        <v>129.5</v>
      </c>
      <c r="H1052" s="216">
        <v>76.999999999534339</v>
      </c>
      <c r="I1052" s="216">
        <v>9971.4999999396969</v>
      </c>
      <c r="J1052" s="216">
        <v>9.9752083834083131E-3</v>
      </c>
      <c r="K1052" s="216">
        <v>1.2954816082426802E-4</v>
      </c>
      <c r="L1052" s="159"/>
    </row>
    <row r="1053" spans="2:12" ht="15.75" customHeight="1" x14ac:dyDescent="0.2">
      <c r="B1053" s="189">
        <v>41201</v>
      </c>
      <c r="C1053" s="143">
        <v>283422</v>
      </c>
      <c r="D1053" s="143" t="s">
        <v>896</v>
      </c>
      <c r="E1053" s="143" t="s">
        <v>8854</v>
      </c>
      <c r="F1053" s="248" t="s">
        <v>155</v>
      </c>
      <c r="G1053" s="216">
        <v>21.615000000000002</v>
      </c>
      <c r="H1053" s="216">
        <v>76.999999999534339</v>
      </c>
      <c r="I1053" s="216">
        <v>1664.3549999899349</v>
      </c>
      <c r="J1053" s="216">
        <v>1.6649739707132872E-3</v>
      </c>
      <c r="K1053" s="216">
        <v>2.1623038580822808E-5</v>
      </c>
      <c r="L1053" s="159"/>
    </row>
    <row r="1054" spans="2:12" ht="15.75" customHeight="1" x14ac:dyDescent="0.2">
      <c r="B1054" s="189">
        <v>41202</v>
      </c>
      <c r="C1054" s="143">
        <v>282211</v>
      </c>
      <c r="D1054" s="143" t="s">
        <v>1086</v>
      </c>
      <c r="E1054" s="143" t="s">
        <v>8854</v>
      </c>
      <c r="F1054" s="248" t="s">
        <v>147</v>
      </c>
      <c r="G1054" s="216">
        <v>822</v>
      </c>
      <c r="H1054" s="216">
        <v>58.999999993247911</v>
      </c>
      <c r="I1054" s="216">
        <v>48497.999994449783</v>
      </c>
      <c r="J1054" s="216">
        <v>4.8510079974565051E-2</v>
      </c>
      <c r="K1054" s="216">
        <v>8.2220474542570596E-4</v>
      </c>
      <c r="L1054" s="159"/>
    </row>
    <row r="1055" spans="2:12" ht="15.75" customHeight="1" x14ac:dyDescent="0.2">
      <c r="B1055" s="189">
        <v>41202</v>
      </c>
      <c r="C1055" s="143">
        <v>282220</v>
      </c>
      <c r="D1055" s="143" t="s">
        <v>765</v>
      </c>
      <c r="E1055" s="143" t="s">
        <v>8854</v>
      </c>
      <c r="F1055" s="248" t="s">
        <v>147</v>
      </c>
      <c r="G1055" s="216">
        <v>71</v>
      </c>
      <c r="H1055" s="216">
        <v>85.500000001047738</v>
      </c>
      <c r="I1055" s="216">
        <v>6674.000000033062</v>
      </c>
      <c r="J1055" s="216">
        <v>6.6756623734773052E-3</v>
      </c>
      <c r="K1055" s="216">
        <v>7.1017684823874842E-5</v>
      </c>
      <c r="L1055" s="159"/>
    </row>
    <row r="1056" spans="2:12" ht="15.75" customHeight="1" x14ac:dyDescent="0.2">
      <c r="B1056" s="189">
        <v>41202</v>
      </c>
      <c r="C1056" s="143">
        <v>282220</v>
      </c>
      <c r="D1056" s="143" t="s">
        <v>1087</v>
      </c>
      <c r="E1056" s="143" t="s">
        <v>8854</v>
      </c>
      <c r="F1056" s="248" t="s">
        <v>147</v>
      </c>
      <c r="G1056" s="216">
        <v>19</v>
      </c>
      <c r="H1056" s="216">
        <v>162.00000000419095</v>
      </c>
      <c r="I1056" s="216">
        <v>3078.0000000796281</v>
      </c>
      <c r="J1056" s="216">
        <v>3.0787666745569265E-3</v>
      </c>
      <c r="K1056" s="216">
        <v>1.900473255850172E-5</v>
      </c>
      <c r="L1056" s="159"/>
    </row>
    <row r="1057" spans="2:12" ht="15.75" customHeight="1" x14ac:dyDescent="0.2">
      <c r="B1057" s="189">
        <v>41202</v>
      </c>
      <c r="C1057" s="143">
        <v>282221</v>
      </c>
      <c r="D1057" s="143" t="s">
        <v>516</v>
      </c>
      <c r="E1057" s="143" t="s">
        <v>8855</v>
      </c>
      <c r="F1057" s="248" t="s">
        <v>146</v>
      </c>
      <c r="G1057" s="216">
        <v>66</v>
      </c>
      <c r="H1057" s="216">
        <v>88.000000003958121</v>
      </c>
      <c r="I1057" s="216">
        <v>5808.000000261236</v>
      </c>
      <c r="J1057" s="216">
        <v>1.6666193196018697E-2</v>
      </c>
      <c r="K1057" s="216">
        <v>1.8938855903714855E-4</v>
      </c>
      <c r="L1057" s="159"/>
    </row>
    <row r="1058" spans="2:12" ht="15.75" customHeight="1" x14ac:dyDescent="0.2">
      <c r="B1058" s="189">
        <v>41202</v>
      </c>
      <c r="C1058" s="143">
        <v>282222</v>
      </c>
      <c r="D1058" s="143" t="s">
        <v>1088</v>
      </c>
      <c r="E1058" s="143" t="s">
        <v>8854</v>
      </c>
      <c r="F1058" s="248" t="s">
        <v>147</v>
      </c>
      <c r="G1058" s="216">
        <v>12.978900000000001</v>
      </c>
      <c r="H1058" s="216">
        <v>214.99999999883585</v>
      </c>
      <c r="I1058" s="216">
        <v>2790.4634999848909</v>
      </c>
      <c r="J1058" s="216">
        <v>2.7911585542880796E-3</v>
      </c>
      <c r="K1058" s="216">
        <v>1.2982132810712525E-5</v>
      </c>
      <c r="L1058" s="159"/>
    </row>
    <row r="1059" spans="2:12" ht="15.75" customHeight="1" x14ac:dyDescent="0.2">
      <c r="B1059" s="189">
        <v>41202</v>
      </c>
      <c r="C1059" s="143">
        <v>282223</v>
      </c>
      <c r="D1059" s="143" t="s">
        <v>1089</v>
      </c>
      <c r="E1059" s="143" t="s">
        <v>8854</v>
      </c>
      <c r="F1059" s="248" t="s">
        <v>151</v>
      </c>
      <c r="G1059" s="216">
        <v>36.75</v>
      </c>
      <c r="H1059" s="216">
        <v>13.999999993247911</v>
      </c>
      <c r="I1059" s="216">
        <v>514.49999975186074</v>
      </c>
      <c r="J1059" s="216">
        <v>5.1462815245438499E-4</v>
      </c>
      <c r="K1059" s="216">
        <v>3.6759153764470427E-5</v>
      </c>
      <c r="L1059" s="159"/>
    </row>
    <row r="1060" spans="2:12" ht="15.75" customHeight="1" x14ac:dyDescent="0.2">
      <c r="B1060" s="189">
        <v>41202</v>
      </c>
      <c r="C1060" s="143">
        <v>282224</v>
      </c>
      <c r="D1060" s="143" t="s">
        <v>1090</v>
      </c>
      <c r="E1060" s="143" t="s">
        <v>8854</v>
      </c>
      <c r="F1060" s="248" t="s">
        <v>147</v>
      </c>
      <c r="G1060" s="216">
        <v>418.44</v>
      </c>
      <c r="H1060" s="216">
        <v>125.22222222643904</v>
      </c>
      <c r="I1060" s="216">
        <v>48262.160002027311</v>
      </c>
      <c r="J1060" s="216">
        <v>4.8274181238639358E-2</v>
      </c>
      <c r="K1060" s="216">
        <v>4.1854422588312944E-4</v>
      </c>
      <c r="L1060" s="159"/>
    </row>
    <row r="1061" spans="2:12" ht="15.75" customHeight="1" x14ac:dyDescent="0.2">
      <c r="B1061" s="189">
        <v>41202</v>
      </c>
      <c r="C1061" s="143">
        <v>282227</v>
      </c>
      <c r="D1061" s="143" t="s">
        <v>1088</v>
      </c>
      <c r="E1061" s="143" t="s">
        <v>8854</v>
      </c>
      <c r="F1061" s="248" t="s">
        <v>147</v>
      </c>
      <c r="G1061" s="216">
        <v>3.9330000000000003</v>
      </c>
      <c r="H1061" s="216">
        <v>262.0000000053551</v>
      </c>
      <c r="I1061" s="216">
        <v>1030.4460000210618</v>
      </c>
      <c r="J1061" s="216">
        <v>1.0307026655988491E-3</v>
      </c>
      <c r="K1061" s="216">
        <v>3.9339796396098564E-6</v>
      </c>
      <c r="L1061" s="159"/>
    </row>
    <row r="1062" spans="2:12" ht="15.75" customHeight="1" x14ac:dyDescent="0.2">
      <c r="B1062" s="189">
        <v>41202</v>
      </c>
      <c r="C1062" s="143">
        <v>282263</v>
      </c>
      <c r="D1062" s="143" t="s">
        <v>901</v>
      </c>
      <c r="E1062" s="143" t="s">
        <v>8855</v>
      </c>
      <c r="F1062" s="248" t="s">
        <v>148</v>
      </c>
      <c r="G1062" s="216">
        <v>5</v>
      </c>
      <c r="H1062" s="216">
        <v>58.999999993247911</v>
      </c>
      <c r="I1062" s="216">
        <v>294.99999996623956</v>
      </c>
      <c r="J1062" s="216">
        <v>8.4650946832674214E-4</v>
      </c>
      <c r="K1062" s="216">
        <v>1.434761810887489E-5</v>
      </c>
      <c r="L1062" s="159"/>
    </row>
    <row r="1063" spans="2:12" ht="15.75" customHeight="1" x14ac:dyDescent="0.2">
      <c r="B1063" s="189">
        <v>41202</v>
      </c>
      <c r="C1063" s="143">
        <v>282265</v>
      </c>
      <c r="D1063" s="143" t="s">
        <v>922</v>
      </c>
      <c r="E1063" s="143" t="s">
        <v>8855</v>
      </c>
      <c r="F1063" s="248" t="s">
        <v>147</v>
      </c>
      <c r="G1063" s="216">
        <v>82.5</v>
      </c>
      <c r="H1063" s="216">
        <v>121.99999999953434</v>
      </c>
      <c r="I1063" s="216">
        <v>10064.999999961583</v>
      </c>
      <c r="J1063" s="216">
        <v>2.8881755253054916E-2</v>
      </c>
      <c r="K1063" s="216">
        <v>2.3673569879643569E-4</v>
      </c>
      <c r="L1063" s="159"/>
    </row>
    <row r="1064" spans="2:12" ht="15.75" customHeight="1" x14ac:dyDescent="0.2">
      <c r="B1064" s="189">
        <v>41203</v>
      </c>
      <c r="C1064" s="143">
        <v>282231</v>
      </c>
      <c r="D1064" s="143" t="s">
        <v>735</v>
      </c>
      <c r="E1064" s="143" t="s">
        <v>8854</v>
      </c>
      <c r="F1064" s="248" t="s">
        <v>150</v>
      </c>
      <c r="G1064" s="216">
        <v>1726.75</v>
      </c>
      <c r="H1064" s="216">
        <v>39.999999994179234</v>
      </c>
      <c r="I1064" s="216">
        <v>69069.999989948992</v>
      </c>
      <c r="J1064" s="216">
        <v>6.9082543307337305E-2</v>
      </c>
      <c r="K1064" s="216">
        <v>1.7270635829347535E-3</v>
      </c>
      <c r="L1064" s="159"/>
    </row>
    <row r="1065" spans="2:12" ht="15.75" customHeight="1" x14ac:dyDescent="0.2">
      <c r="B1065" s="189">
        <v>41203</v>
      </c>
      <c r="C1065" s="143">
        <v>282241</v>
      </c>
      <c r="D1065" s="143" t="s">
        <v>1091</v>
      </c>
      <c r="E1065" s="143" t="s">
        <v>8855</v>
      </c>
      <c r="F1065" s="248" t="s">
        <v>147</v>
      </c>
      <c r="G1065" s="216">
        <v>2217.5</v>
      </c>
      <c r="H1065" s="216">
        <v>50.000000005820766</v>
      </c>
      <c r="I1065" s="216">
        <v>110875.00001290755</v>
      </c>
      <c r="J1065" s="216">
        <v>0.31820552921075829</v>
      </c>
      <c r="K1065" s="216">
        <v>6.3641105834742863E-3</v>
      </c>
      <c r="L1065" s="159"/>
    </row>
    <row r="1066" spans="2:12" ht="15.75" customHeight="1" x14ac:dyDescent="0.2">
      <c r="B1066" s="189">
        <v>41203</v>
      </c>
      <c r="C1066" s="143">
        <v>282241</v>
      </c>
      <c r="D1066" s="143" t="s">
        <v>748</v>
      </c>
      <c r="E1066" s="143" t="s">
        <v>8854</v>
      </c>
      <c r="F1066" s="248" t="s">
        <v>147</v>
      </c>
      <c r="G1066" s="216">
        <v>454.65999999999997</v>
      </c>
      <c r="H1066" s="216">
        <v>68.000000001629815</v>
      </c>
      <c r="I1066" s="216">
        <v>30916.88000074101</v>
      </c>
      <c r="J1066" s="216">
        <v>3.0922494598085184E-2</v>
      </c>
      <c r="K1066" s="216">
        <v>4.5474256760800054E-4</v>
      </c>
      <c r="L1066" s="159"/>
    </row>
    <row r="1067" spans="2:12" ht="15.75" customHeight="1" x14ac:dyDescent="0.2">
      <c r="B1067" s="189">
        <v>41203</v>
      </c>
      <c r="C1067" s="143">
        <v>282246</v>
      </c>
      <c r="D1067" s="143" t="s">
        <v>676</v>
      </c>
      <c r="E1067" s="143" t="s">
        <v>8855</v>
      </c>
      <c r="F1067" s="248" t="s">
        <v>155</v>
      </c>
      <c r="G1067" s="216">
        <v>87</v>
      </c>
      <c r="H1067" s="216">
        <v>132.00000000069849</v>
      </c>
      <c r="I1067" s="216">
        <v>11484.000000060769</v>
      </c>
      <c r="J1067" s="216">
        <v>3.2958487459303465E-2</v>
      </c>
      <c r="K1067" s="216">
        <v>2.4968551105400806E-4</v>
      </c>
      <c r="L1067" s="159"/>
    </row>
    <row r="1068" spans="2:12" ht="15.75" customHeight="1" x14ac:dyDescent="0.2">
      <c r="B1068" s="189">
        <v>41203</v>
      </c>
      <c r="C1068" s="143">
        <v>282252</v>
      </c>
      <c r="D1068" s="143" t="s">
        <v>1092</v>
      </c>
      <c r="E1068" s="143" t="s">
        <v>8854</v>
      </c>
      <c r="F1068" s="248" t="s">
        <v>147</v>
      </c>
      <c r="G1068" s="216">
        <v>18.213000000000001</v>
      </c>
      <c r="H1068" s="216">
        <v>20.999999995110556</v>
      </c>
      <c r="I1068" s="216">
        <v>382.4729999109486</v>
      </c>
      <c r="J1068" s="216">
        <v>3.82542458145074E-4</v>
      </c>
      <c r="K1068" s="216">
        <v>1.8216307534959124E-5</v>
      </c>
      <c r="L1068" s="159"/>
    </row>
    <row r="1069" spans="2:12" ht="15.75" customHeight="1" x14ac:dyDescent="0.2">
      <c r="B1069" s="189">
        <v>41203</v>
      </c>
      <c r="C1069" s="143">
        <v>282255</v>
      </c>
      <c r="D1069" s="143" t="s">
        <v>1093</v>
      </c>
      <c r="E1069" s="143" t="s">
        <v>8854</v>
      </c>
      <c r="F1069" s="248" t="s">
        <v>150</v>
      </c>
      <c r="G1069" s="216">
        <v>1888</v>
      </c>
      <c r="H1069" s="216">
        <v>77.95652174178268</v>
      </c>
      <c r="I1069" s="216">
        <v>156438.000004192</v>
      </c>
      <c r="J1069" s="216">
        <v>0.1564664096101849</v>
      </c>
      <c r="K1069" s="216">
        <v>1.8883428664142547E-3</v>
      </c>
      <c r="L1069" s="159"/>
    </row>
    <row r="1070" spans="2:12" ht="15.75" customHeight="1" x14ac:dyDescent="0.2">
      <c r="B1070" s="189">
        <v>41203</v>
      </c>
      <c r="C1070" s="143">
        <v>282266</v>
      </c>
      <c r="D1070" s="143" t="s">
        <v>748</v>
      </c>
      <c r="E1070" s="143" t="s">
        <v>8854</v>
      </c>
      <c r="F1070" s="248" t="s">
        <v>155</v>
      </c>
      <c r="G1070" s="216">
        <v>82.5</v>
      </c>
      <c r="H1070" s="216">
        <v>39.000000001396984</v>
      </c>
      <c r="I1070" s="216">
        <v>3217.5000001152512</v>
      </c>
      <c r="J1070" s="216">
        <v>3.2180843076829971E-3</v>
      </c>
      <c r="K1070" s="216">
        <v>8.2514982245326284E-5</v>
      </c>
      <c r="L1070" s="159"/>
    </row>
    <row r="1071" spans="2:12" ht="15.75" customHeight="1" x14ac:dyDescent="0.2">
      <c r="B1071" s="189">
        <v>41203</v>
      </c>
      <c r="C1071" s="143">
        <v>282267</v>
      </c>
      <c r="D1071" s="143" t="s">
        <v>1094</v>
      </c>
      <c r="E1071" s="143" t="s">
        <v>8854</v>
      </c>
      <c r="F1071" s="248" t="s">
        <v>149</v>
      </c>
      <c r="G1071" s="216">
        <v>96</v>
      </c>
      <c r="H1071" s="216">
        <v>67.116666660876945</v>
      </c>
      <c r="I1071" s="216">
        <v>6443.1999994441867</v>
      </c>
      <c r="J1071" s="216">
        <v>6.4443701037239197E-3</v>
      </c>
      <c r="K1071" s="216">
        <v>9.6017433885470574E-5</v>
      </c>
      <c r="L1071" s="159"/>
    </row>
    <row r="1072" spans="2:12" ht="15.75" customHeight="1" x14ac:dyDescent="0.2">
      <c r="B1072" s="189">
        <v>41203</v>
      </c>
      <c r="C1072" s="143">
        <v>282268</v>
      </c>
      <c r="D1072" s="143" t="s">
        <v>812</v>
      </c>
      <c r="E1072" s="143" t="s">
        <v>8855</v>
      </c>
      <c r="F1072" s="248" t="s">
        <v>146</v>
      </c>
      <c r="G1072" s="216">
        <v>2.0100000000000002</v>
      </c>
      <c r="H1072" s="216">
        <v>117.00000000419095</v>
      </c>
      <c r="I1072" s="216">
        <v>235.17000000842384</v>
      </c>
      <c r="J1072" s="216">
        <v>6.7492576593878608E-4</v>
      </c>
      <c r="K1072" s="216">
        <v>5.7685962898684626E-6</v>
      </c>
      <c r="L1072" s="159"/>
    </row>
    <row r="1073" spans="2:12" ht="15.75" customHeight="1" x14ac:dyDescent="0.2">
      <c r="B1073" s="189">
        <v>41203</v>
      </c>
      <c r="C1073" s="143">
        <v>282280</v>
      </c>
      <c r="D1073" s="143" t="s">
        <v>1029</v>
      </c>
      <c r="E1073" s="143" t="s">
        <v>8854</v>
      </c>
      <c r="F1073" s="248" t="s">
        <v>147</v>
      </c>
      <c r="G1073" s="216">
        <v>27.72</v>
      </c>
      <c r="H1073" s="216">
        <v>119.99999999301508</v>
      </c>
      <c r="I1073" s="216">
        <v>3326.3999998063778</v>
      </c>
      <c r="J1073" s="216">
        <v>3.327004083937898E-3</v>
      </c>
      <c r="K1073" s="216">
        <v>2.7725034034429629E-5</v>
      </c>
      <c r="L1073" s="159"/>
    </row>
    <row r="1074" spans="2:12" ht="15.75" customHeight="1" x14ac:dyDescent="0.2">
      <c r="B1074" s="189">
        <v>41203</v>
      </c>
      <c r="C1074" s="143">
        <v>282383</v>
      </c>
      <c r="D1074" s="143" t="s">
        <v>1095</v>
      </c>
      <c r="E1074" s="143" t="s">
        <v>8855</v>
      </c>
      <c r="F1074" s="248" t="s">
        <v>155</v>
      </c>
      <c r="G1074" s="216">
        <v>3.3000000000000003</v>
      </c>
      <c r="H1074" s="216">
        <v>24.000000004889444</v>
      </c>
      <c r="I1074" s="216">
        <v>79.200000016135164</v>
      </c>
      <c r="J1074" s="216">
        <v>2.2729991355754201E-4</v>
      </c>
      <c r="K1074" s="216">
        <v>9.4708297296347891E-6</v>
      </c>
      <c r="L1074" s="159"/>
    </row>
    <row r="1075" spans="2:12" ht="15.75" customHeight="1" x14ac:dyDescent="0.2">
      <c r="B1075" s="189">
        <v>41204</v>
      </c>
      <c r="C1075" s="143">
        <v>282320</v>
      </c>
      <c r="D1075" s="143" t="s">
        <v>1096</v>
      </c>
      <c r="E1075" s="143" t="s">
        <v>8854</v>
      </c>
      <c r="F1075" s="248" t="s">
        <v>147</v>
      </c>
      <c r="G1075" s="216">
        <v>25</v>
      </c>
      <c r="H1075" s="216">
        <v>78.000000002793968</v>
      </c>
      <c r="I1075" s="216">
        <v>1950.0000000698492</v>
      </c>
      <c r="J1075" s="216">
        <v>1.9500005460700021E-3</v>
      </c>
      <c r="K1075" s="216">
        <v>2.5000007000001962E-5</v>
      </c>
      <c r="L1075" s="159"/>
    </row>
    <row r="1076" spans="2:12" ht="15.75" customHeight="1" x14ac:dyDescent="0.2">
      <c r="B1076" s="189">
        <v>41204</v>
      </c>
      <c r="C1076" s="143">
        <v>282320</v>
      </c>
      <c r="D1076" s="143" t="s">
        <v>1097</v>
      </c>
      <c r="E1076" s="143" t="s">
        <v>8854</v>
      </c>
      <c r="F1076" s="248" t="s">
        <v>147</v>
      </c>
      <c r="G1076" s="216">
        <v>16.5</v>
      </c>
      <c r="H1076" s="216">
        <v>78.000000002793968</v>
      </c>
      <c r="I1076" s="216">
        <v>1287.0000000461005</v>
      </c>
      <c r="J1076" s="216">
        <v>1.2870003604062014E-3</v>
      </c>
      <c r="K1076" s="216">
        <v>1.6500004620001292E-5</v>
      </c>
      <c r="L1076" s="159"/>
    </row>
    <row r="1077" spans="2:12" ht="15.75" customHeight="1" x14ac:dyDescent="0.2">
      <c r="B1077" s="189">
        <v>41204</v>
      </c>
      <c r="C1077" s="143">
        <v>282320</v>
      </c>
      <c r="D1077" s="143" t="s">
        <v>1098</v>
      </c>
      <c r="E1077" s="143" t="s">
        <v>8854</v>
      </c>
      <c r="F1077" s="248" t="s">
        <v>147</v>
      </c>
      <c r="G1077" s="216">
        <v>1</v>
      </c>
      <c r="H1077" s="216">
        <v>78.000000002793968</v>
      </c>
      <c r="I1077" s="216">
        <v>78.000000002793968</v>
      </c>
      <c r="J1077" s="216">
        <v>7.8000021842800082E-5</v>
      </c>
      <c r="K1077" s="216">
        <v>1.0000002800000785E-6</v>
      </c>
      <c r="L1077" s="159"/>
    </row>
    <row r="1078" spans="2:12" ht="15.75" customHeight="1" x14ac:dyDescent="0.2">
      <c r="B1078" s="189">
        <v>41204</v>
      </c>
      <c r="C1078" s="143">
        <v>282320</v>
      </c>
      <c r="D1078" s="143" t="s">
        <v>1099</v>
      </c>
      <c r="E1078" s="143" t="s">
        <v>8854</v>
      </c>
      <c r="F1078" s="248" t="s">
        <v>147</v>
      </c>
      <c r="G1078" s="216">
        <v>1</v>
      </c>
      <c r="H1078" s="216">
        <v>78.000000002793968</v>
      </c>
      <c r="I1078" s="216">
        <v>78.000000002793968</v>
      </c>
      <c r="J1078" s="216">
        <v>7.8000021842800082E-5</v>
      </c>
      <c r="K1078" s="216">
        <v>1.0000002800000785E-6</v>
      </c>
      <c r="L1078" s="159"/>
    </row>
    <row r="1079" spans="2:12" ht="15.75" customHeight="1" x14ac:dyDescent="0.2">
      <c r="B1079" s="189">
        <v>41204</v>
      </c>
      <c r="C1079" s="143">
        <v>282320</v>
      </c>
      <c r="D1079" s="143" t="s">
        <v>1100</v>
      </c>
      <c r="E1079" s="143" t="s">
        <v>8854</v>
      </c>
      <c r="F1079" s="248" t="s">
        <v>147</v>
      </c>
      <c r="G1079" s="216">
        <v>13</v>
      </c>
      <c r="H1079" s="216">
        <v>76.999999999534339</v>
      </c>
      <c r="I1079" s="216">
        <v>1000.9999999939464</v>
      </c>
      <c r="J1079" s="216">
        <v>1.0010002802740248E-3</v>
      </c>
      <c r="K1079" s="216">
        <v>1.300000364000102E-5</v>
      </c>
      <c r="L1079" s="159"/>
    </row>
    <row r="1080" spans="2:12" ht="15.75" customHeight="1" x14ac:dyDescent="0.2">
      <c r="B1080" s="189">
        <v>41204</v>
      </c>
      <c r="C1080" s="143">
        <v>282320</v>
      </c>
      <c r="D1080" s="143" t="s">
        <v>1101</v>
      </c>
      <c r="E1080" s="143" t="s">
        <v>8854</v>
      </c>
      <c r="F1080" s="248" t="s">
        <v>147</v>
      </c>
      <c r="G1080" s="216">
        <v>1</v>
      </c>
      <c r="H1080" s="216">
        <v>78.000000002793968</v>
      </c>
      <c r="I1080" s="216">
        <v>78.000000002793968</v>
      </c>
      <c r="J1080" s="216">
        <v>7.8000021842800082E-5</v>
      </c>
      <c r="K1080" s="216">
        <v>1.0000002800000785E-6</v>
      </c>
      <c r="L1080" s="159"/>
    </row>
    <row r="1081" spans="2:12" ht="15.75" customHeight="1" x14ac:dyDescent="0.2">
      <c r="B1081" s="189">
        <v>41204</v>
      </c>
      <c r="C1081" s="143">
        <v>282320</v>
      </c>
      <c r="D1081" s="143" t="s">
        <v>1102</v>
      </c>
      <c r="E1081" s="143" t="s">
        <v>8854</v>
      </c>
      <c r="F1081" s="248" t="s">
        <v>147</v>
      </c>
      <c r="G1081" s="216">
        <v>562</v>
      </c>
      <c r="H1081" s="216">
        <v>77.800000002142042</v>
      </c>
      <c r="I1081" s="216">
        <v>43834.000001563691</v>
      </c>
      <c r="J1081" s="216">
        <v>4.3834012275087132E-2</v>
      </c>
      <c r="K1081" s="216">
        <v>5.6200015736004405E-4</v>
      </c>
      <c r="L1081" s="159"/>
    </row>
    <row r="1082" spans="2:12" ht="15.75" customHeight="1" x14ac:dyDescent="0.2">
      <c r="B1082" s="189">
        <v>41204</v>
      </c>
      <c r="C1082" s="143">
        <v>282321</v>
      </c>
      <c r="D1082" s="143" t="s">
        <v>593</v>
      </c>
      <c r="E1082" s="143" t="s">
        <v>8855</v>
      </c>
      <c r="F1082" s="248" t="s">
        <v>151</v>
      </c>
      <c r="G1082" s="216">
        <v>256</v>
      </c>
      <c r="H1082" s="216">
        <v>172.29411764659315</v>
      </c>
      <c r="I1082" s="216">
        <v>31291.000000094064</v>
      </c>
      <c r="J1082" s="216">
        <v>8.9831489378000021E-2</v>
      </c>
      <c r="K1082" s="216">
        <v>7.3493532583486867E-4</v>
      </c>
      <c r="L1082" s="159"/>
    </row>
    <row r="1083" spans="2:12" ht="15.75" customHeight="1" x14ac:dyDescent="0.2">
      <c r="B1083" s="189">
        <v>41204</v>
      </c>
      <c r="C1083" s="143">
        <v>282328</v>
      </c>
      <c r="D1083" s="143" t="s">
        <v>729</v>
      </c>
      <c r="E1083" s="143" t="s">
        <v>8855</v>
      </c>
      <c r="F1083" s="248" t="s">
        <v>147</v>
      </c>
      <c r="G1083" s="216">
        <v>378.75</v>
      </c>
      <c r="H1083" s="216">
        <v>76.948717944324017</v>
      </c>
      <c r="I1083" s="216">
        <v>42099.749996641476</v>
      </c>
      <c r="J1083" s="216">
        <v>0.12086169328651646</v>
      </c>
      <c r="K1083" s="216">
        <v>1.0873310728904551E-3</v>
      </c>
      <c r="L1083" s="159"/>
    </row>
    <row r="1084" spans="2:12" ht="15.75" customHeight="1" x14ac:dyDescent="0.2">
      <c r="B1084" s="189">
        <v>41204</v>
      </c>
      <c r="C1084" s="143">
        <v>282330</v>
      </c>
      <c r="D1084" s="143" t="s">
        <v>1103</v>
      </c>
      <c r="E1084" s="143" t="s">
        <v>8854</v>
      </c>
      <c r="F1084" s="248" t="s">
        <v>147</v>
      </c>
      <c r="G1084" s="216">
        <v>336</v>
      </c>
      <c r="H1084" s="216">
        <v>71.55555555364117</v>
      </c>
      <c r="I1084" s="216">
        <v>17371.99999952456</v>
      </c>
      <c r="J1084" s="216">
        <v>1.7372004863685921E-2</v>
      </c>
      <c r="K1084" s="216">
        <v>3.3600009408002636E-4</v>
      </c>
      <c r="L1084" s="159"/>
    </row>
    <row r="1085" spans="2:12" ht="15.75" customHeight="1" x14ac:dyDescent="0.2">
      <c r="B1085" s="189">
        <v>41204</v>
      </c>
      <c r="C1085" s="143">
        <v>282348</v>
      </c>
      <c r="D1085" s="143" t="s">
        <v>637</v>
      </c>
      <c r="E1085" s="143" t="s">
        <v>8854</v>
      </c>
      <c r="F1085" s="248" t="s">
        <v>149</v>
      </c>
      <c r="G1085" s="216">
        <v>659.34</v>
      </c>
      <c r="H1085" s="216">
        <v>127.0000000053551</v>
      </c>
      <c r="I1085" s="216">
        <v>83736.180003530841</v>
      </c>
      <c r="J1085" s="216">
        <v>8.3736203449667812E-2</v>
      </c>
      <c r="K1085" s="216">
        <v>6.593401846152517E-4</v>
      </c>
      <c r="L1085" s="159"/>
    </row>
    <row r="1086" spans="2:12" ht="15.75" customHeight="1" x14ac:dyDescent="0.2">
      <c r="B1086" s="189">
        <v>41204</v>
      </c>
      <c r="C1086" s="143">
        <v>282349</v>
      </c>
      <c r="D1086" s="143" t="s">
        <v>528</v>
      </c>
      <c r="E1086" s="143" t="s">
        <v>8855</v>
      </c>
      <c r="F1086" s="248" t="s">
        <v>146</v>
      </c>
      <c r="G1086" s="216">
        <v>351</v>
      </c>
      <c r="H1086" s="216">
        <v>15.999999999767169</v>
      </c>
      <c r="I1086" s="216">
        <v>5615.9999999182764</v>
      </c>
      <c r="J1086" s="216">
        <v>1.6122643710267816E-2</v>
      </c>
      <c r="K1086" s="216">
        <v>1.0076652319064019E-3</v>
      </c>
      <c r="L1086" s="159"/>
    </row>
    <row r="1087" spans="2:12" ht="15.75" customHeight="1" x14ac:dyDescent="0.2">
      <c r="B1087" s="189">
        <v>41204</v>
      </c>
      <c r="C1087" s="143">
        <v>282351</v>
      </c>
      <c r="D1087" s="143" t="s">
        <v>595</v>
      </c>
      <c r="E1087" s="143" t="s">
        <v>8854</v>
      </c>
      <c r="F1087" s="248" t="s">
        <v>150</v>
      </c>
      <c r="G1087" s="216">
        <v>1187</v>
      </c>
      <c r="H1087" s="216">
        <v>104.4705882350065</v>
      </c>
      <c r="I1087" s="216">
        <v>127826.99999962177</v>
      </c>
      <c r="J1087" s="216">
        <v>0.12782703579119178</v>
      </c>
      <c r="K1087" s="216">
        <v>1.1870003323600931E-3</v>
      </c>
      <c r="L1087" s="159"/>
    </row>
    <row r="1088" spans="2:12" ht="15.75" customHeight="1" x14ac:dyDescent="0.2">
      <c r="B1088" s="189">
        <v>41204</v>
      </c>
      <c r="C1088" s="143">
        <v>282352</v>
      </c>
      <c r="D1088" s="143" t="s">
        <v>804</v>
      </c>
      <c r="E1088" s="143" t="s">
        <v>8854</v>
      </c>
      <c r="F1088" s="248" t="s">
        <v>147</v>
      </c>
      <c r="G1088" s="216">
        <v>10.462400000000001</v>
      </c>
      <c r="H1088" s="216">
        <v>299.00000000023283</v>
      </c>
      <c r="I1088" s="216">
        <v>3128.257600002436</v>
      </c>
      <c r="J1088" s="216">
        <v>3.1282584759148094E-3</v>
      </c>
      <c r="K1088" s="216">
        <v>1.0462402929472821E-5</v>
      </c>
      <c r="L1088" s="159"/>
    </row>
    <row r="1089" spans="2:12" ht="15.75" customHeight="1" x14ac:dyDescent="0.2">
      <c r="B1089" s="189">
        <v>41204</v>
      </c>
      <c r="C1089" s="143">
        <v>282353</v>
      </c>
      <c r="D1089" s="143" t="s">
        <v>838</v>
      </c>
      <c r="E1089" s="143" t="s">
        <v>8855</v>
      </c>
      <c r="F1089" s="248" t="s">
        <v>155</v>
      </c>
      <c r="G1089" s="216">
        <v>211.5</v>
      </c>
      <c r="H1089" s="216">
        <v>585</v>
      </c>
      <c r="I1089" s="216">
        <v>123727.5</v>
      </c>
      <c r="J1089" s="216">
        <v>0.35520199424700666</v>
      </c>
      <c r="K1089" s="216">
        <v>6.0718289614872939E-4</v>
      </c>
      <c r="L1089" s="159"/>
    </row>
    <row r="1090" spans="2:12" ht="15.75" customHeight="1" x14ac:dyDescent="0.2">
      <c r="B1090" s="189">
        <v>41204</v>
      </c>
      <c r="C1090" s="143">
        <v>282354</v>
      </c>
      <c r="D1090" s="143" t="s">
        <v>532</v>
      </c>
      <c r="E1090" s="143" t="s">
        <v>8855</v>
      </c>
      <c r="F1090" s="248" t="s">
        <v>147</v>
      </c>
      <c r="G1090" s="216">
        <v>80.67</v>
      </c>
      <c r="H1090" s="216">
        <v>90</v>
      </c>
      <c r="I1090" s="216">
        <v>7260.3</v>
      </c>
      <c r="J1090" s="216">
        <v>2.0843167758433191E-2</v>
      </c>
      <c r="K1090" s="216">
        <v>2.3159075287147989E-4</v>
      </c>
      <c r="L1090" s="159"/>
    </row>
    <row r="1091" spans="2:12" ht="15.75" customHeight="1" x14ac:dyDescent="0.2">
      <c r="B1091" s="189">
        <v>41204</v>
      </c>
      <c r="C1091" s="143">
        <v>282480</v>
      </c>
      <c r="D1091" s="143" t="s">
        <v>1104</v>
      </c>
      <c r="E1091" s="143" t="s">
        <v>8855</v>
      </c>
      <c r="F1091" s="248" t="s">
        <v>150</v>
      </c>
      <c r="G1091" s="216">
        <v>6.5</v>
      </c>
      <c r="H1091" s="216">
        <v>180</v>
      </c>
      <c r="I1091" s="216">
        <v>1170</v>
      </c>
      <c r="J1091" s="216">
        <v>3.3588841063546732E-3</v>
      </c>
      <c r="K1091" s="216">
        <v>1.8660467257525963E-5</v>
      </c>
      <c r="L1091" s="159"/>
    </row>
    <row r="1092" spans="2:12" ht="15.75" customHeight="1" x14ac:dyDescent="0.2">
      <c r="B1092" s="189">
        <v>41204</v>
      </c>
      <c r="C1092" s="143">
        <v>282481</v>
      </c>
      <c r="D1092" s="143" t="s">
        <v>611</v>
      </c>
      <c r="E1092" s="143" t="s">
        <v>8855</v>
      </c>
      <c r="F1092" s="248" t="s">
        <v>155</v>
      </c>
      <c r="G1092" s="216">
        <v>8</v>
      </c>
      <c r="H1092" s="216">
        <v>61.566666662693024</v>
      </c>
      <c r="I1092" s="216">
        <v>492.53333330154419</v>
      </c>
      <c r="J1092" s="216">
        <v>1.4139849445097825E-3</v>
      </c>
      <c r="K1092" s="216">
        <v>2.2966728932339646E-5</v>
      </c>
      <c r="L1092" s="159"/>
    </row>
    <row r="1093" spans="2:12" ht="15.75" customHeight="1" x14ac:dyDescent="0.2">
      <c r="B1093" s="189">
        <v>41204</v>
      </c>
      <c r="C1093" s="143">
        <v>282482</v>
      </c>
      <c r="D1093" s="143" t="s">
        <v>537</v>
      </c>
      <c r="E1093" s="143" t="s">
        <v>8855</v>
      </c>
      <c r="F1093" s="248" t="s">
        <v>150</v>
      </c>
      <c r="G1093" s="216">
        <v>21.6678</v>
      </c>
      <c r="H1093" s="216">
        <v>107.0000000030268</v>
      </c>
      <c r="I1093" s="216">
        <v>2318.4546000655841</v>
      </c>
      <c r="J1093" s="216">
        <v>6.6559147927052744E-3</v>
      </c>
      <c r="K1093" s="216">
        <v>6.2204811145018615E-5</v>
      </c>
      <c r="L1093" s="159"/>
    </row>
    <row r="1094" spans="2:12" ht="15.75" customHeight="1" x14ac:dyDescent="0.2">
      <c r="B1094" s="189">
        <v>41204</v>
      </c>
      <c r="C1094" s="143">
        <v>282503</v>
      </c>
      <c r="D1094" s="143" t="s">
        <v>1085</v>
      </c>
      <c r="E1094" s="143" t="s">
        <v>8854</v>
      </c>
      <c r="F1094" s="248" t="s">
        <v>148</v>
      </c>
      <c r="G1094" s="216">
        <v>129.5</v>
      </c>
      <c r="H1094" s="216">
        <v>60.999999999767169</v>
      </c>
      <c r="I1094" s="216">
        <v>7899.4999999698484</v>
      </c>
      <c r="J1094" s="216">
        <v>7.8995022118304673E-3</v>
      </c>
      <c r="K1094" s="216">
        <v>1.2950003626001016E-4</v>
      </c>
      <c r="L1094" s="159"/>
    </row>
    <row r="1095" spans="2:12" ht="15.75" customHeight="1" x14ac:dyDescent="0.2">
      <c r="B1095" s="189">
        <v>41204</v>
      </c>
      <c r="C1095" s="143">
        <v>282504</v>
      </c>
      <c r="D1095" s="143" t="s">
        <v>1085</v>
      </c>
      <c r="E1095" s="143" t="s">
        <v>8854</v>
      </c>
      <c r="F1095" s="248" t="s">
        <v>148</v>
      </c>
      <c r="G1095" s="216">
        <v>129.5</v>
      </c>
      <c r="H1095" s="216">
        <v>74.000000000232831</v>
      </c>
      <c r="I1095" s="216">
        <v>9583.0000000301516</v>
      </c>
      <c r="J1095" s="216">
        <v>9.5830026832709036E-3</v>
      </c>
      <c r="K1095" s="216">
        <v>1.2950003626001016E-4</v>
      </c>
      <c r="L1095" s="159"/>
    </row>
    <row r="1096" spans="2:12" ht="15.75" customHeight="1" x14ac:dyDescent="0.2">
      <c r="B1096" s="189">
        <v>41204</v>
      </c>
      <c r="C1096" s="143">
        <v>282506</v>
      </c>
      <c r="D1096" s="143" t="s">
        <v>1011</v>
      </c>
      <c r="E1096" s="143" t="s">
        <v>8854</v>
      </c>
      <c r="F1096" s="248" t="s">
        <v>155</v>
      </c>
      <c r="G1096" s="216">
        <v>29</v>
      </c>
      <c r="H1096" s="216">
        <v>103.00000000046566</v>
      </c>
      <c r="I1096" s="216">
        <v>2987.0000000135042</v>
      </c>
      <c r="J1096" s="216">
        <v>2.9870008363737386E-3</v>
      </c>
      <c r="K1096" s="216">
        <v>2.9000008120002273E-5</v>
      </c>
      <c r="L1096" s="159"/>
    </row>
    <row r="1097" spans="2:12" ht="15.75" customHeight="1" x14ac:dyDescent="0.2">
      <c r="B1097" s="189">
        <v>41204</v>
      </c>
      <c r="C1097" s="143">
        <v>282882</v>
      </c>
      <c r="D1097" s="143" t="s">
        <v>515</v>
      </c>
      <c r="E1097" s="143" t="s">
        <v>8855</v>
      </c>
      <c r="F1097" s="248" t="s">
        <v>146</v>
      </c>
      <c r="G1097" s="216">
        <v>3.35</v>
      </c>
      <c r="H1097" s="216">
        <v>78.000000002793968</v>
      </c>
      <c r="I1097" s="216">
        <v>261.30000000935979</v>
      </c>
      <c r="J1097" s="216">
        <v>7.5015078377941408E-4</v>
      </c>
      <c r="K1097" s="216">
        <v>9.617317740417227E-6</v>
      </c>
      <c r="L1097" s="159"/>
    </row>
    <row r="1098" spans="2:12" ht="15.75" customHeight="1" x14ac:dyDescent="0.2">
      <c r="B1098" s="189">
        <v>41204</v>
      </c>
      <c r="C1098" s="143">
        <v>283124</v>
      </c>
      <c r="D1098" s="143" t="s">
        <v>1105</v>
      </c>
      <c r="E1098" s="143" t="s">
        <v>8854</v>
      </c>
      <c r="F1098" s="248" t="s">
        <v>155</v>
      </c>
      <c r="G1098" s="216">
        <v>38.28</v>
      </c>
      <c r="H1098" s="216">
        <v>267.99999999348074</v>
      </c>
      <c r="I1098" s="216">
        <v>10259.039999750443</v>
      </c>
      <c r="J1098" s="216">
        <v>1.0259042872282447E-2</v>
      </c>
      <c r="K1098" s="216">
        <v>3.8280010718403005E-5</v>
      </c>
      <c r="L1098" s="159"/>
    </row>
    <row r="1099" spans="2:12" ht="15.75" customHeight="1" x14ac:dyDescent="0.2">
      <c r="B1099" s="189">
        <v>41204</v>
      </c>
      <c r="C1099" s="143">
        <v>283183</v>
      </c>
      <c r="D1099" s="143" t="s">
        <v>944</v>
      </c>
      <c r="E1099" s="143" t="s">
        <v>8854</v>
      </c>
      <c r="F1099" s="248" t="s">
        <v>147</v>
      </c>
      <c r="G1099" s="216">
        <v>9.24</v>
      </c>
      <c r="H1099" s="216">
        <v>191.99999999720603</v>
      </c>
      <c r="I1099" s="216">
        <v>1774.0799999741837</v>
      </c>
      <c r="J1099" s="216">
        <v>1.7740804967167228E-3</v>
      </c>
      <c r="K1099" s="216">
        <v>9.2400025872007254E-6</v>
      </c>
      <c r="L1099" s="159"/>
    </row>
    <row r="1100" spans="2:12" ht="15.75" customHeight="1" x14ac:dyDescent="0.2">
      <c r="B1100" s="189">
        <v>41205</v>
      </c>
      <c r="C1100" s="143">
        <v>282355</v>
      </c>
      <c r="D1100" s="143" t="s">
        <v>964</v>
      </c>
      <c r="E1100" s="143" t="s">
        <v>8855</v>
      </c>
      <c r="F1100" s="248" t="s">
        <v>146</v>
      </c>
      <c r="G1100" s="216">
        <v>66.5</v>
      </c>
      <c r="H1100" s="216">
        <v>132.00000000069849</v>
      </c>
      <c r="I1100" s="216">
        <v>8778.0000000464497</v>
      </c>
      <c r="J1100" s="216">
        <v>2.5206067788088156E-2</v>
      </c>
      <c r="K1100" s="216">
        <v>1.9095505899965738E-4</v>
      </c>
      <c r="L1100" s="159"/>
    </row>
    <row r="1101" spans="2:12" ht="15.75" customHeight="1" x14ac:dyDescent="0.2">
      <c r="B1101" s="189">
        <v>41205</v>
      </c>
      <c r="C1101" s="143">
        <v>282360</v>
      </c>
      <c r="D1101" s="143" t="s">
        <v>982</v>
      </c>
      <c r="E1101" s="143" t="s">
        <v>8855</v>
      </c>
      <c r="F1101" s="248" t="s">
        <v>146</v>
      </c>
      <c r="G1101" s="216">
        <v>25</v>
      </c>
      <c r="H1101" s="216">
        <v>53.000000005122274</v>
      </c>
      <c r="I1101" s="216">
        <v>1325.0000001280569</v>
      </c>
      <c r="J1101" s="216">
        <v>3.8047436571278063E-3</v>
      </c>
      <c r="K1101" s="216">
        <v>7.1787616165284725E-5</v>
      </c>
      <c r="L1101" s="159"/>
    </row>
    <row r="1102" spans="2:12" ht="15.75" customHeight="1" x14ac:dyDescent="0.2">
      <c r="B1102" s="189">
        <v>41205</v>
      </c>
      <c r="C1102" s="143">
        <v>282381</v>
      </c>
      <c r="D1102" s="143" t="s">
        <v>1106</v>
      </c>
      <c r="E1102" s="143" t="s">
        <v>8854</v>
      </c>
      <c r="F1102" s="248" t="s">
        <v>150</v>
      </c>
      <c r="G1102" s="216">
        <v>106.4</v>
      </c>
      <c r="H1102" s="216">
        <v>4.9999999953433871</v>
      </c>
      <c r="I1102" s="216">
        <v>531.99999950453639</v>
      </c>
      <c r="J1102" s="216">
        <v>5.3193410882647601E-4</v>
      </c>
      <c r="K1102" s="216">
        <v>1.0638682186437566E-4</v>
      </c>
      <c r="L1102" s="159"/>
    </row>
    <row r="1103" spans="2:12" ht="15.75" customHeight="1" x14ac:dyDescent="0.2">
      <c r="B1103" s="189">
        <v>41205</v>
      </c>
      <c r="C1103" s="143">
        <v>282384</v>
      </c>
      <c r="D1103" s="143" t="s">
        <v>839</v>
      </c>
      <c r="E1103" s="143" t="s">
        <v>8854</v>
      </c>
      <c r="F1103" s="248" t="s">
        <v>150</v>
      </c>
      <c r="G1103" s="216">
        <v>1725.4899999999998</v>
      </c>
      <c r="H1103" s="216">
        <v>124.99999999883585</v>
      </c>
      <c r="I1103" s="216">
        <v>215686.24999799125</v>
      </c>
      <c r="J1103" s="216">
        <v>0.21565953625123582</v>
      </c>
      <c r="K1103" s="216">
        <v>1.7252762900259542E-3</v>
      </c>
      <c r="L1103" s="159"/>
    </row>
    <row r="1104" spans="2:12" ht="15.75" customHeight="1" x14ac:dyDescent="0.2">
      <c r="B1104" s="189">
        <v>41205</v>
      </c>
      <c r="C1104" s="143">
        <v>282402</v>
      </c>
      <c r="D1104" s="143" t="s">
        <v>594</v>
      </c>
      <c r="E1104" s="143" t="s">
        <v>8855</v>
      </c>
      <c r="F1104" s="248" t="s">
        <v>149</v>
      </c>
      <c r="G1104" s="216">
        <v>1</v>
      </c>
      <c r="H1104" s="216">
        <v>225.99999999278225</v>
      </c>
      <c r="I1104" s="216">
        <v>225.99999999278225</v>
      </c>
      <c r="J1104" s="216">
        <v>6.4896005011344819E-4</v>
      </c>
      <c r="K1104" s="216">
        <v>2.8715046466113893E-6</v>
      </c>
      <c r="L1104" s="159"/>
    </row>
    <row r="1105" spans="2:12" ht="15.75" customHeight="1" x14ac:dyDescent="0.2">
      <c r="B1105" s="189">
        <v>41205</v>
      </c>
      <c r="C1105" s="143">
        <v>282403</v>
      </c>
      <c r="D1105" s="143" t="s">
        <v>1107</v>
      </c>
      <c r="E1105" s="143" t="s">
        <v>8854</v>
      </c>
      <c r="F1105" s="248" t="s">
        <v>155</v>
      </c>
      <c r="G1105" s="216">
        <v>9.16</v>
      </c>
      <c r="H1105" s="216">
        <v>23.999999994412065</v>
      </c>
      <c r="I1105" s="216">
        <v>219.83999994881458</v>
      </c>
      <c r="J1105" s="216">
        <v>2.1981277174077906E-4</v>
      </c>
      <c r="K1105" s="216">
        <v>9.1588654913315888E-6</v>
      </c>
      <c r="L1105" s="159"/>
    </row>
    <row r="1106" spans="2:12" ht="15.75" customHeight="1" x14ac:dyDescent="0.2">
      <c r="B1106" s="189">
        <v>41205</v>
      </c>
      <c r="C1106" s="143">
        <v>282405</v>
      </c>
      <c r="D1106" s="143" t="s">
        <v>839</v>
      </c>
      <c r="E1106" s="143" t="s">
        <v>8854</v>
      </c>
      <c r="F1106" s="248" t="s">
        <v>150</v>
      </c>
      <c r="G1106" s="216">
        <v>1</v>
      </c>
      <c r="H1106" s="216">
        <v>243.99999999906868</v>
      </c>
      <c r="I1106" s="216">
        <v>243.99999999906868</v>
      </c>
      <c r="J1106" s="216">
        <v>2.4396977946248666E-4</v>
      </c>
      <c r="K1106" s="216">
        <v>9.998761453418766E-7</v>
      </c>
      <c r="L1106" s="159"/>
    </row>
    <row r="1107" spans="2:12" ht="15.75" customHeight="1" x14ac:dyDescent="0.2">
      <c r="B1107" s="189">
        <v>41205</v>
      </c>
      <c r="C1107" s="143">
        <v>282431</v>
      </c>
      <c r="D1107" s="143" t="s">
        <v>587</v>
      </c>
      <c r="E1107" s="143" t="s">
        <v>8855</v>
      </c>
      <c r="F1107" s="248" t="s">
        <v>155</v>
      </c>
      <c r="G1107" s="216">
        <v>8</v>
      </c>
      <c r="H1107" s="216">
        <v>11.999999997206032</v>
      </c>
      <c r="I1107" s="216">
        <v>95.999999977648258</v>
      </c>
      <c r="J1107" s="216">
        <v>2.7566444601051022E-4</v>
      </c>
      <c r="K1107" s="216">
        <v>2.2972037172891114E-5</v>
      </c>
      <c r="L1107" s="159"/>
    </row>
    <row r="1108" spans="2:12" ht="15.75" customHeight="1" x14ac:dyDescent="0.2">
      <c r="B1108" s="189">
        <v>41205</v>
      </c>
      <c r="C1108" s="143">
        <v>282431</v>
      </c>
      <c r="D1108" s="143" t="s">
        <v>1040</v>
      </c>
      <c r="E1108" s="143" t="s">
        <v>8855</v>
      </c>
      <c r="F1108" s="248" t="s">
        <v>155</v>
      </c>
      <c r="G1108" s="216">
        <v>32</v>
      </c>
      <c r="H1108" s="216">
        <v>11.999999997206032</v>
      </c>
      <c r="I1108" s="216">
        <v>383.99999991059303</v>
      </c>
      <c r="J1108" s="216">
        <v>1.1026577840420409E-3</v>
      </c>
      <c r="K1108" s="216">
        <v>9.1888148691564458E-5</v>
      </c>
      <c r="L1108" s="159"/>
    </row>
    <row r="1109" spans="2:12" ht="15.75" customHeight="1" x14ac:dyDescent="0.2">
      <c r="B1109" s="189">
        <v>41205</v>
      </c>
      <c r="C1109" s="143">
        <v>282462</v>
      </c>
      <c r="D1109" s="143" t="s">
        <v>501</v>
      </c>
      <c r="E1109" s="143" t="s">
        <v>8854</v>
      </c>
      <c r="F1109" s="248" t="s">
        <v>147</v>
      </c>
      <c r="G1109" s="216">
        <v>12.075000000000001</v>
      </c>
      <c r="H1109" s="216">
        <v>98.999999997904524</v>
      </c>
      <c r="I1109" s="216">
        <v>1195.4249999746971</v>
      </c>
      <c r="J1109" s="216">
        <v>1.1952769410200129E-3</v>
      </c>
      <c r="K1109" s="216">
        <v>1.207350445500316E-5</v>
      </c>
      <c r="L1109" s="159"/>
    </row>
    <row r="1110" spans="2:12" ht="15.75" customHeight="1" x14ac:dyDescent="0.2">
      <c r="B1110" s="189">
        <v>41205</v>
      </c>
      <c r="C1110" s="143">
        <v>282467</v>
      </c>
      <c r="D1110" s="143" t="s">
        <v>1108</v>
      </c>
      <c r="E1110" s="143" t="s">
        <v>8854</v>
      </c>
      <c r="F1110" s="248" t="s">
        <v>147</v>
      </c>
      <c r="G1110" s="216">
        <v>51.25</v>
      </c>
      <c r="H1110" s="216">
        <v>158.66666666348465</v>
      </c>
      <c r="I1110" s="216">
        <v>9224.9999994630343</v>
      </c>
      <c r="J1110" s="216">
        <v>9.2238574402419109E-3</v>
      </c>
      <c r="K1110" s="216">
        <v>5.1243652448771168E-5</v>
      </c>
      <c r="L1110" s="159"/>
    </row>
    <row r="1111" spans="2:12" ht="15.75" customHeight="1" x14ac:dyDescent="0.2">
      <c r="B1111" s="189">
        <v>41205</v>
      </c>
      <c r="C1111" s="143">
        <v>282500</v>
      </c>
      <c r="D1111" s="143" t="s">
        <v>1109</v>
      </c>
      <c r="E1111" s="143" t="s">
        <v>8854</v>
      </c>
      <c r="F1111" s="248" t="s">
        <v>147</v>
      </c>
      <c r="G1111" s="216">
        <v>1491</v>
      </c>
      <c r="H1111" s="216">
        <v>101.42857142890405</v>
      </c>
      <c r="I1111" s="216">
        <v>179217.99999975599</v>
      </c>
      <c r="J1111" s="216">
        <v>0.17919580301563645</v>
      </c>
      <c r="K1111" s="216">
        <v>1.4908153327047378E-3</v>
      </c>
      <c r="L1111" s="159"/>
    </row>
    <row r="1112" spans="2:12" ht="15.75" customHeight="1" x14ac:dyDescent="0.2">
      <c r="B1112" s="189">
        <v>41205</v>
      </c>
      <c r="C1112" s="143">
        <v>282501</v>
      </c>
      <c r="D1112" s="143" t="s">
        <v>1110</v>
      </c>
      <c r="E1112" s="143" t="s">
        <v>8854</v>
      </c>
      <c r="F1112" s="248" t="s">
        <v>155</v>
      </c>
      <c r="G1112" s="216">
        <v>57</v>
      </c>
      <c r="H1112" s="216">
        <v>90</v>
      </c>
      <c r="I1112" s="216">
        <v>5130</v>
      </c>
      <c r="J1112" s="216">
        <v>5.1293646256038265E-3</v>
      </c>
      <c r="K1112" s="216">
        <v>5.6992940284486963E-5</v>
      </c>
      <c r="L1112" s="159"/>
    </row>
    <row r="1113" spans="2:12" ht="15.75" customHeight="1" x14ac:dyDescent="0.2">
      <c r="B1113" s="189">
        <v>41205</v>
      </c>
      <c r="C1113" s="143">
        <v>282502</v>
      </c>
      <c r="D1113" s="143" t="s">
        <v>1111</v>
      </c>
      <c r="E1113" s="143" t="s">
        <v>8854</v>
      </c>
      <c r="F1113" s="248" t="s">
        <v>149</v>
      </c>
      <c r="G1113" s="216">
        <v>1</v>
      </c>
      <c r="H1113" s="216">
        <v>87.999999993480742</v>
      </c>
      <c r="I1113" s="216">
        <v>87.999999993480742</v>
      </c>
      <c r="J1113" s="216">
        <v>8.7989100783566687E-5</v>
      </c>
      <c r="K1113" s="216">
        <v>9.998761453418766E-7</v>
      </c>
      <c r="L1113" s="159"/>
    </row>
    <row r="1114" spans="2:12" ht="15.75" customHeight="1" x14ac:dyDescent="0.2">
      <c r="B1114" s="189">
        <v>41205</v>
      </c>
      <c r="C1114" s="143">
        <v>283184</v>
      </c>
      <c r="D1114" s="143" t="s">
        <v>1112</v>
      </c>
      <c r="E1114" s="143" t="s">
        <v>8854</v>
      </c>
      <c r="F1114" s="248" t="s">
        <v>150</v>
      </c>
      <c r="G1114" s="216">
        <v>128.25</v>
      </c>
      <c r="H1114" s="216">
        <v>150.00000000698492</v>
      </c>
      <c r="I1114" s="216">
        <v>19237.500000895816</v>
      </c>
      <c r="J1114" s="216">
        <v>1.9235117346910056E-2</v>
      </c>
      <c r="K1114" s="216">
        <v>1.2823411564009566E-4</v>
      </c>
      <c r="L1114" s="159"/>
    </row>
    <row r="1115" spans="2:12" ht="15.75" customHeight="1" x14ac:dyDescent="0.2">
      <c r="B1115" s="189">
        <v>41206</v>
      </c>
      <c r="C1115" s="143">
        <v>282520</v>
      </c>
      <c r="D1115" s="143" t="s">
        <v>1109</v>
      </c>
      <c r="E1115" s="143" t="s">
        <v>8854</v>
      </c>
      <c r="F1115" s="248" t="s">
        <v>147</v>
      </c>
      <c r="G1115" s="216">
        <v>129</v>
      </c>
      <c r="H1115" s="216">
        <v>201.99999999837019</v>
      </c>
      <c r="I1115" s="216">
        <v>26057.999999789754</v>
      </c>
      <c r="J1115" s="216">
        <v>2.6051510568507141E-2</v>
      </c>
      <c r="K1115" s="216">
        <v>1.2896787410256104E-4</v>
      </c>
      <c r="L1115" s="159"/>
    </row>
    <row r="1116" spans="2:12" ht="15.75" customHeight="1" x14ac:dyDescent="0.2">
      <c r="B1116" s="189">
        <v>41206</v>
      </c>
      <c r="C1116" s="143">
        <v>282521</v>
      </c>
      <c r="D1116" s="143" t="s">
        <v>642</v>
      </c>
      <c r="E1116" s="143" t="s">
        <v>8854</v>
      </c>
      <c r="F1116" s="248" t="s">
        <v>147</v>
      </c>
      <c r="G1116" s="216">
        <v>91</v>
      </c>
      <c r="H1116" s="216">
        <v>26.000000000931323</v>
      </c>
      <c r="I1116" s="216">
        <v>2366.0000000847504</v>
      </c>
      <c r="J1116" s="216">
        <v>2.3654107762603837E-3</v>
      </c>
      <c r="K1116" s="216">
        <v>9.0977337545217492E-5</v>
      </c>
      <c r="L1116" s="159"/>
    </row>
    <row r="1117" spans="2:12" ht="15.75" customHeight="1" x14ac:dyDescent="0.2">
      <c r="B1117" s="189">
        <v>41206</v>
      </c>
      <c r="C1117" s="143">
        <v>282529</v>
      </c>
      <c r="D1117" s="143" t="s">
        <v>697</v>
      </c>
      <c r="E1117" s="143" t="s">
        <v>8855</v>
      </c>
      <c r="F1117" s="248" t="s">
        <v>155</v>
      </c>
      <c r="G1117" s="216">
        <v>1243.33</v>
      </c>
      <c r="H1117" s="216">
        <v>50.594594595557382</v>
      </c>
      <c r="I1117" s="216">
        <v>67059.580001287046</v>
      </c>
      <c r="J1117" s="216">
        <v>0.19260513431545634</v>
      </c>
      <c r="K1117" s="216">
        <v>3.5710295478116661E-3</v>
      </c>
      <c r="L1117" s="159"/>
    </row>
    <row r="1118" spans="2:12" ht="15.75" customHeight="1" x14ac:dyDescent="0.2">
      <c r="B1118" s="189">
        <v>41206</v>
      </c>
      <c r="C1118" s="143">
        <v>282536</v>
      </c>
      <c r="D1118" s="143" t="s">
        <v>1113</v>
      </c>
      <c r="E1118" s="143" t="s">
        <v>8855</v>
      </c>
      <c r="F1118" s="248" t="s">
        <v>151</v>
      </c>
      <c r="G1118" s="216">
        <v>11.75</v>
      </c>
      <c r="H1118" s="216">
        <v>202.99999999639113</v>
      </c>
      <c r="I1118" s="216">
        <v>2787.0999999502092</v>
      </c>
      <c r="J1118" s="216">
        <v>8.004967669506962E-3</v>
      </c>
      <c r="K1118" s="216">
        <v>3.3747755774241015E-5</v>
      </c>
      <c r="L1118" s="159"/>
    </row>
    <row r="1119" spans="2:12" ht="15.75" customHeight="1" x14ac:dyDescent="0.2">
      <c r="B1119" s="189">
        <v>41206</v>
      </c>
      <c r="C1119" s="143">
        <v>282566</v>
      </c>
      <c r="D1119" s="143" t="s">
        <v>812</v>
      </c>
      <c r="E1119" s="143" t="s">
        <v>8855</v>
      </c>
      <c r="F1119" s="248" t="s">
        <v>155</v>
      </c>
      <c r="G1119" s="216">
        <v>115</v>
      </c>
      <c r="H1119" s="216">
        <v>39.517241382754634</v>
      </c>
      <c r="I1119" s="216">
        <v>5259.0000003555324</v>
      </c>
      <c r="J1119" s="216">
        <v>1.5104633840743141E-2</v>
      </c>
      <c r="K1119" s="216">
        <v>3.3029718417342267E-4</v>
      </c>
      <c r="L1119" s="159"/>
    </row>
    <row r="1120" spans="2:12" ht="15.75" customHeight="1" x14ac:dyDescent="0.2">
      <c r="B1120" s="189">
        <v>41206</v>
      </c>
      <c r="C1120" s="143">
        <v>282660</v>
      </c>
      <c r="D1120" s="143" t="s">
        <v>1114</v>
      </c>
      <c r="E1120" s="143" t="s">
        <v>8854</v>
      </c>
      <c r="F1120" s="248" t="s">
        <v>151</v>
      </c>
      <c r="G1120" s="216">
        <v>26.400000000000002</v>
      </c>
      <c r="H1120" s="216">
        <v>275.99999999860302</v>
      </c>
      <c r="I1120" s="216">
        <v>7286.3999999631205</v>
      </c>
      <c r="J1120" s="216">
        <v>7.2845854097375552E-3</v>
      </c>
      <c r="K1120" s="216">
        <v>2.6393425397733426E-5</v>
      </c>
      <c r="L1120" s="159"/>
    </row>
    <row r="1121" spans="2:12" ht="15.75" customHeight="1" x14ac:dyDescent="0.2">
      <c r="B1121" s="189">
        <v>41206</v>
      </c>
      <c r="C1121" s="143">
        <v>283229</v>
      </c>
      <c r="D1121" s="143" t="s">
        <v>883</v>
      </c>
      <c r="E1121" s="143" t="s">
        <v>8855</v>
      </c>
      <c r="F1121" s="248" t="s">
        <v>155</v>
      </c>
      <c r="G1121" s="216">
        <v>3.3000000000000003</v>
      </c>
      <c r="H1121" s="216">
        <v>68.000000001629815</v>
      </c>
      <c r="I1121" s="216">
        <v>224.40000000537842</v>
      </c>
      <c r="J1121" s="216">
        <v>6.4451033156776114E-4</v>
      </c>
      <c r="K1121" s="216">
        <v>9.4780931110634352E-6</v>
      </c>
      <c r="L1121" s="159"/>
    </row>
    <row r="1122" spans="2:12" ht="15.75" customHeight="1" x14ac:dyDescent="0.2">
      <c r="B1122" s="189">
        <v>41207</v>
      </c>
      <c r="C1122" s="143">
        <v>282602</v>
      </c>
      <c r="D1122" s="143" t="s">
        <v>1115</v>
      </c>
      <c r="E1122" s="143" t="s">
        <v>8854</v>
      </c>
      <c r="F1122" s="248" t="s">
        <v>147</v>
      </c>
      <c r="G1122" s="216">
        <v>20.400000000000002</v>
      </c>
      <c r="H1122" s="216">
        <v>33.999999995576218</v>
      </c>
      <c r="I1122" s="216">
        <v>693.59999990975496</v>
      </c>
      <c r="J1122" s="216">
        <v>6.9333642806662546E-4</v>
      </c>
      <c r="K1122" s="216">
        <v>2.0392247886965773E-5</v>
      </c>
      <c r="L1122" s="159"/>
    </row>
    <row r="1123" spans="2:12" ht="15.75" customHeight="1" x14ac:dyDescent="0.2">
      <c r="B1123" s="189">
        <v>41207</v>
      </c>
      <c r="C1123" s="143">
        <v>282635</v>
      </c>
      <c r="D1123" s="143" t="s">
        <v>1116</v>
      </c>
      <c r="E1123" s="143" t="s">
        <v>8855</v>
      </c>
      <c r="F1123" s="248" t="s">
        <v>147</v>
      </c>
      <c r="G1123" s="216">
        <v>49.5</v>
      </c>
      <c r="H1123" s="216">
        <v>19.181818180050787</v>
      </c>
      <c r="I1123" s="216">
        <v>3409.4999997509876</v>
      </c>
      <c r="J1123" s="216">
        <v>9.7949377559672281E-3</v>
      </c>
      <c r="K1123" s="216">
        <v>1.4220543157524232E-4</v>
      </c>
      <c r="L1123" s="159"/>
    </row>
    <row r="1124" spans="2:12" ht="15.75" customHeight="1" x14ac:dyDescent="0.2">
      <c r="B1124" s="189">
        <v>41207</v>
      </c>
      <c r="C1124" s="143">
        <v>282760</v>
      </c>
      <c r="D1124" s="143" t="s">
        <v>555</v>
      </c>
      <c r="E1124" s="143" t="s">
        <v>8855</v>
      </c>
      <c r="F1124" s="248" t="s">
        <v>147</v>
      </c>
      <c r="G1124" s="216">
        <v>89.5</v>
      </c>
      <c r="H1124" s="216">
        <v>93.999999992083758</v>
      </c>
      <c r="I1124" s="216">
        <v>8412.9999992914964</v>
      </c>
      <c r="J1124" s="216">
        <v>2.4169177691752738E-2</v>
      </c>
      <c r="K1124" s="216">
        <v>2.5711891163604419E-4</v>
      </c>
      <c r="L1124" s="159"/>
    </row>
    <row r="1125" spans="2:12" ht="15.75" customHeight="1" x14ac:dyDescent="0.2">
      <c r="B1125" s="189">
        <v>41208</v>
      </c>
      <c r="C1125" s="143">
        <v>282661</v>
      </c>
      <c r="D1125" s="143" t="s">
        <v>655</v>
      </c>
      <c r="E1125" s="143" t="s">
        <v>8855</v>
      </c>
      <c r="F1125" s="248" t="s">
        <v>155</v>
      </c>
      <c r="G1125" s="216">
        <v>24.5</v>
      </c>
      <c r="H1125" s="216">
        <v>10.000000001164153</v>
      </c>
      <c r="I1125" s="216">
        <v>245.00000002852175</v>
      </c>
      <c r="J1125" s="216">
        <v>7.0401341966967452E-4</v>
      </c>
      <c r="K1125" s="216">
        <v>7.0401341958771662E-5</v>
      </c>
      <c r="L1125" s="159"/>
    </row>
    <row r="1126" spans="2:12" ht="15.75" customHeight="1" x14ac:dyDescent="0.2">
      <c r="B1126" s="189">
        <v>41208</v>
      </c>
      <c r="C1126" s="143">
        <v>282666</v>
      </c>
      <c r="D1126" s="143" t="s">
        <v>654</v>
      </c>
      <c r="E1126" s="143" t="s">
        <v>8854</v>
      </c>
      <c r="F1126" s="248" t="s">
        <v>155</v>
      </c>
      <c r="G1126" s="216">
        <v>0.67</v>
      </c>
      <c r="H1126" s="216">
        <v>34.999999998835847</v>
      </c>
      <c r="I1126" s="216">
        <v>23.449999999220019</v>
      </c>
      <c r="J1126" s="216">
        <v>2.3438017547129224E-5</v>
      </c>
      <c r="K1126" s="216">
        <v>6.6965764422596595E-7</v>
      </c>
      <c r="L1126" s="159"/>
    </row>
    <row r="1127" spans="2:12" ht="15.75" customHeight="1" x14ac:dyDescent="0.2">
      <c r="B1127" s="189">
        <v>41208</v>
      </c>
      <c r="C1127" s="143">
        <v>282667</v>
      </c>
      <c r="D1127" s="143" t="s">
        <v>1117</v>
      </c>
      <c r="E1127" s="143" t="s">
        <v>8855</v>
      </c>
      <c r="F1127" s="248" t="s">
        <v>151</v>
      </c>
      <c r="G1127" s="216">
        <v>2755</v>
      </c>
      <c r="H1127" s="216">
        <v>75.399999999557622</v>
      </c>
      <c r="I1127" s="216">
        <v>190670.99999826984</v>
      </c>
      <c r="J1127" s="216">
        <v>0.54789772540812831</v>
      </c>
      <c r="K1127" s="216">
        <v>7.9165590651598325E-3</v>
      </c>
      <c r="L1127" s="159"/>
    </row>
    <row r="1128" spans="2:12" ht="15.75" customHeight="1" x14ac:dyDescent="0.2">
      <c r="B1128" s="189">
        <v>41208</v>
      </c>
      <c r="C1128" s="143">
        <v>282688</v>
      </c>
      <c r="D1128" s="143" t="s">
        <v>1118</v>
      </c>
      <c r="E1128" s="143" t="s">
        <v>8855</v>
      </c>
      <c r="F1128" s="248" t="s">
        <v>147</v>
      </c>
      <c r="G1128" s="216">
        <v>5</v>
      </c>
      <c r="H1128" s="216">
        <v>42.999999993480742</v>
      </c>
      <c r="I1128" s="216">
        <v>214.99999996740371</v>
      </c>
      <c r="J1128" s="216">
        <v>6.178076946465748E-4</v>
      </c>
      <c r="K1128" s="216">
        <v>1.4367620807912582E-5</v>
      </c>
      <c r="L1128" s="159"/>
    </row>
    <row r="1129" spans="2:12" ht="15.75" customHeight="1" x14ac:dyDescent="0.2">
      <c r="B1129" s="189">
        <v>41208</v>
      </c>
      <c r="C1129" s="143">
        <v>282690</v>
      </c>
      <c r="D1129" s="143" t="s">
        <v>636</v>
      </c>
      <c r="E1129" s="143" t="s">
        <v>8855</v>
      </c>
      <c r="F1129" s="248" t="s">
        <v>150</v>
      </c>
      <c r="G1129" s="216">
        <v>35</v>
      </c>
      <c r="H1129" s="216">
        <v>252.9999999969732</v>
      </c>
      <c r="I1129" s="216">
        <v>8854.9999998940621</v>
      </c>
      <c r="J1129" s="216">
        <v>2.544505645050877E-2</v>
      </c>
      <c r="K1129" s="216">
        <v>1.0057334565538807E-4</v>
      </c>
      <c r="L1129" s="159"/>
    </row>
    <row r="1130" spans="2:12" ht="15.75" customHeight="1" x14ac:dyDescent="0.2">
      <c r="B1130" s="189">
        <v>41208</v>
      </c>
      <c r="C1130" s="143">
        <v>282704</v>
      </c>
      <c r="D1130" s="143" t="s">
        <v>992</v>
      </c>
      <c r="E1130" s="143" t="s">
        <v>8854</v>
      </c>
      <c r="F1130" s="248" t="s">
        <v>155</v>
      </c>
      <c r="G1130" s="216">
        <v>1735.5</v>
      </c>
      <c r="H1130" s="216">
        <v>69.999999997671694</v>
      </c>
      <c r="I1130" s="216">
        <v>121484.99999595922</v>
      </c>
      <c r="J1130" s="216">
        <v>0.12142292374042617</v>
      </c>
      <c r="K1130" s="216">
        <v>1.7346131963494984E-3</v>
      </c>
      <c r="L1130" s="159"/>
    </row>
    <row r="1131" spans="2:12" ht="15.75" customHeight="1" x14ac:dyDescent="0.2">
      <c r="B1131" s="189">
        <v>41208</v>
      </c>
      <c r="C1131" s="143">
        <v>282706</v>
      </c>
      <c r="D1131" s="143" t="s">
        <v>532</v>
      </c>
      <c r="E1131" s="143" t="s">
        <v>8855</v>
      </c>
      <c r="F1131" s="248" t="s">
        <v>155</v>
      </c>
      <c r="G1131" s="216">
        <v>977.93000000000006</v>
      </c>
      <c r="H1131" s="216">
        <v>13.185185190911094</v>
      </c>
      <c r="I1131" s="216">
        <v>9028.4400051495068</v>
      </c>
      <c r="J1131" s="216">
        <v>2.5943440496195288E-2</v>
      </c>
      <c r="K1131" s="216">
        <v>2.8101054833363907E-3</v>
      </c>
      <c r="L1131" s="159"/>
    </row>
    <row r="1132" spans="2:12" ht="15.75" customHeight="1" x14ac:dyDescent="0.2">
      <c r="B1132" s="189">
        <v>41208</v>
      </c>
      <c r="C1132" s="143">
        <v>282761</v>
      </c>
      <c r="D1132" s="143" t="s">
        <v>675</v>
      </c>
      <c r="E1132" s="143" t="s">
        <v>8855</v>
      </c>
      <c r="F1132" s="248" t="s">
        <v>147</v>
      </c>
      <c r="G1132" s="216">
        <v>23</v>
      </c>
      <c r="H1132" s="216">
        <v>98.999999997904524</v>
      </c>
      <c r="I1132" s="216">
        <v>2276.9999999518041</v>
      </c>
      <c r="J1132" s="216">
        <v>6.5430145157848981E-3</v>
      </c>
      <c r="K1132" s="216">
        <v>6.6091055716397887E-5</v>
      </c>
      <c r="L1132" s="159"/>
    </row>
    <row r="1133" spans="2:12" ht="15.75" customHeight="1" x14ac:dyDescent="0.2">
      <c r="B1133" s="189">
        <v>41208</v>
      </c>
      <c r="C1133" s="143">
        <v>283185</v>
      </c>
      <c r="D1133" s="143" t="s">
        <v>637</v>
      </c>
      <c r="E1133" s="143" t="s">
        <v>8854</v>
      </c>
      <c r="F1133" s="248" t="s">
        <v>151</v>
      </c>
      <c r="G1133" s="216">
        <v>44.88</v>
      </c>
      <c r="H1133" s="216">
        <v>169.99999999883585</v>
      </c>
      <c r="I1133" s="216">
        <v>7629.5999999477535</v>
      </c>
      <c r="J1133" s="216">
        <v>7.6257014363454367E-3</v>
      </c>
      <c r="K1133" s="216">
        <v>4.4857067272927389E-5</v>
      </c>
      <c r="L1133" s="159"/>
    </row>
    <row r="1134" spans="2:12" ht="15.75" customHeight="1" x14ac:dyDescent="0.2">
      <c r="B1134" s="189">
        <v>41208</v>
      </c>
      <c r="C1134" s="143">
        <v>283186</v>
      </c>
      <c r="D1134" s="143" t="s">
        <v>717</v>
      </c>
      <c r="E1134" s="143" t="s">
        <v>8854</v>
      </c>
      <c r="F1134" s="248" t="s">
        <v>150</v>
      </c>
      <c r="G1134" s="216">
        <v>74.91</v>
      </c>
      <c r="H1134" s="216">
        <v>64.999999991850927</v>
      </c>
      <c r="I1134" s="216">
        <v>4869.1499993895532</v>
      </c>
      <c r="J1134" s="216">
        <v>4.86666196712548E-3</v>
      </c>
      <c r="K1134" s="216">
        <v>7.4871722580547922E-5</v>
      </c>
      <c r="L1134" s="159"/>
    </row>
    <row r="1135" spans="2:12" ht="15.75" customHeight="1" x14ac:dyDescent="0.2">
      <c r="B1135" s="189">
        <v>41208</v>
      </c>
      <c r="C1135" s="143">
        <v>283228</v>
      </c>
      <c r="D1135" s="143" t="s">
        <v>820</v>
      </c>
      <c r="E1135" s="143" t="s">
        <v>8855</v>
      </c>
      <c r="F1135" s="248" t="s">
        <v>147</v>
      </c>
      <c r="G1135" s="216">
        <v>4.29</v>
      </c>
      <c r="H1135" s="216">
        <v>100.00000000116415</v>
      </c>
      <c r="I1135" s="216">
        <v>429.00000000499421</v>
      </c>
      <c r="J1135" s="216">
        <v>1.2327418653332507E-3</v>
      </c>
      <c r="K1135" s="216">
        <v>1.2327418653188996E-5</v>
      </c>
      <c r="L1135" s="159"/>
    </row>
    <row r="1136" spans="2:12" ht="15.75" customHeight="1" x14ac:dyDescent="0.2">
      <c r="B1136" s="189">
        <v>41209</v>
      </c>
      <c r="C1136" s="143">
        <v>282710</v>
      </c>
      <c r="D1136" s="143" t="s">
        <v>1119</v>
      </c>
      <c r="E1136" s="143" t="s">
        <v>8854</v>
      </c>
      <c r="F1136" s="248" t="s">
        <v>155</v>
      </c>
      <c r="G1136" s="216">
        <v>1202.6599999999999</v>
      </c>
      <c r="H1136" s="216">
        <v>56.999999997206032</v>
      </c>
      <c r="I1136" s="216">
        <v>68551.619996639813</v>
      </c>
      <c r="J1136" s="216">
        <v>6.8507724357335098E-2</v>
      </c>
      <c r="K1136" s="216">
        <v>1.2018899010647916E-3</v>
      </c>
      <c r="L1136" s="159"/>
    </row>
    <row r="1137" spans="2:12" ht="15.75" customHeight="1" x14ac:dyDescent="0.2">
      <c r="B1137" s="189">
        <v>41209</v>
      </c>
      <c r="C1137" s="143">
        <v>282717</v>
      </c>
      <c r="D1137" s="143" t="s">
        <v>532</v>
      </c>
      <c r="E1137" s="143" t="s">
        <v>8855</v>
      </c>
      <c r="F1137" s="248" t="s">
        <v>147</v>
      </c>
      <c r="G1137" s="216">
        <v>977.93000000000006</v>
      </c>
      <c r="H1137" s="216">
        <v>68.685185182257555</v>
      </c>
      <c r="I1137" s="216">
        <v>59744.009997231726</v>
      </c>
      <c r="J1137" s="216">
        <v>0.17171658902928158</v>
      </c>
      <c r="K1137" s="216">
        <v>2.8107722249843346E-3</v>
      </c>
      <c r="L1137" s="159"/>
    </row>
    <row r="1138" spans="2:12" ht="15.75" customHeight="1" x14ac:dyDescent="0.2">
      <c r="B1138" s="189">
        <v>41209</v>
      </c>
      <c r="C1138" s="143">
        <v>282725</v>
      </c>
      <c r="D1138" s="143" t="s">
        <v>1006</v>
      </c>
      <c r="E1138" s="143" t="s">
        <v>8854</v>
      </c>
      <c r="F1138" s="248" t="s">
        <v>150</v>
      </c>
      <c r="G1138" s="216">
        <v>63</v>
      </c>
      <c r="H1138" s="216">
        <v>81.000000005955556</v>
      </c>
      <c r="I1138" s="216">
        <v>5072.00000037672</v>
      </c>
      <c r="J1138" s="216">
        <v>5.0687522480612974E-3</v>
      </c>
      <c r="K1138" s="216">
        <v>6.2959659227946284E-5</v>
      </c>
      <c r="L1138" s="159"/>
    </row>
    <row r="1139" spans="2:12" ht="15.75" customHeight="1" x14ac:dyDescent="0.2">
      <c r="B1139" s="189">
        <v>41209</v>
      </c>
      <c r="C1139" s="143">
        <v>282725</v>
      </c>
      <c r="D1139" s="143" t="s">
        <v>1007</v>
      </c>
      <c r="E1139" s="143" t="s">
        <v>8854</v>
      </c>
      <c r="F1139" s="248" t="s">
        <v>150</v>
      </c>
      <c r="G1139" s="216">
        <v>43.33</v>
      </c>
      <c r="H1139" s="216">
        <v>15.000000006984919</v>
      </c>
      <c r="I1139" s="216">
        <v>649.95000030265658</v>
      </c>
      <c r="J1139" s="216">
        <v>6.4953381800410867E-4</v>
      </c>
      <c r="K1139" s="216">
        <v>4.3302254513443056E-5</v>
      </c>
      <c r="L1139" s="159"/>
    </row>
    <row r="1140" spans="2:12" ht="15.75" customHeight="1" x14ac:dyDescent="0.2">
      <c r="B1140" s="189">
        <v>41209</v>
      </c>
      <c r="C1140" s="143">
        <v>282726</v>
      </c>
      <c r="D1140" s="143" t="s">
        <v>920</v>
      </c>
      <c r="E1140" s="143" t="s">
        <v>8855</v>
      </c>
      <c r="F1140" s="248" t="s">
        <v>147</v>
      </c>
      <c r="G1140" s="216">
        <v>140</v>
      </c>
      <c r="H1140" s="216">
        <v>117.07317073434795</v>
      </c>
      <c r="I1140" s="216">
        <v>16256.000000360655</v>
      </c>
      <c r="J1140" s="216">
        <v>4.672309192923732E-2</v>
      </c>
      <c r="K1140" s="216">
        <v>4.023888330430673E-4</v>
      </c>
      <c r="L1140" s="159"/>
    </row>
    <row r="1141" spans="2:12" ht="15.75" customHeight="1" x14ac:dyDescent="0.2">
      <c r="B1141" s="189">
        <v>41209</v>
      </c>
      <c r="C1141" s="143">
        <v>282727</v>
      </c>
      <c r="D1141" s="143" t="s">
        <v>621</v>
      </c>
      <c r="E1141" s="143" t="s">
        <v>8855</v>
      </c>
      <c r="F1141" s="248" t="s">
        <v>146</v>
      </c>
      <c r="G1141" s="216">
        <v>4</v>
      </c>
      <c r="H1141" s="216">
        <v>156.99999999837019</v>
      </c>
      <c r="I1141" s="216">
        <v>627.99999999348074</v>
      </c>
      <c r="J1141" s="216">
        <v>1.8050013367744498E-3</v>
      </c>
      <c r="K1141" s="216">
        <v>1.1496823801230494E-5</v>
      </c>
      <c r="L1141" s="159"/>
    </row>
    <row r="1142" spans="2:12" ht="15.75" customHeight="1" x14ac:dyDescent="0.2">
      <c r="B1142" s="189">
        <v>41209</v>
      </c>
      <c r="C1142" s="143">
        <v>282729</v>
      </c>
      <c r="D1142" s="143" t="s">
        <v>629</v>
      </c>
      <c r="E1142" s="143" t="s">
        <v>8855</v>
      </c>
      <c r="F1142" s="248" t="s">
        <v>146</v>
      </c>
      <c r="G1142" s="216">
        <v>929.99</v>
      </c>
      <c r="H1142" s="216">
        <v>41.050000003364403</v>
      </c>
      <c r="I1142" s="216">
        <v>41361.6700033546</v>
      </c>
      <c r="J1142" s="216">
        <v>0.11888195803830214</v>
      </c>
      <c r="K1142" s="216">
        <v>2.6729827917265866E-3</v>
      </c>
      <c r="L1142" s="159"/>
    </row>
    <row r="1143" spans="2:12" ht="15.75" customHeight="1" x14ac:dyDescent="0.2">
      <c r="B1143" s="189">
        <v>41209</v>
      </c>
      <c r="C1143" s="143">
        <v>282730</v>
      </c>
      <c r="D1143" s="143" t="s">
        <v>638</v>
      </c>
      <c r="E1143" s="143" t="s">
        <v>8855</v>
      </c>
      <c r="F1143" s="248" t="s">
        <v>147</v>
      </c>
      <c r="G1143" s="216">
        <v>3</v>
      </c>
      <c r="H1143" s="216">
        <v>825.99999999976717</v>
      </c>
      <c r="I1143" s="216">
        <v>2477.9999999993015</v>
      </c>
      <c r="J1143" s="216">
        <v>7.1222823448602833E-3</v>
      </c>
      <c r="K1143" s="216">
        <v>8.6226178509228708E-6</v>
      </c>
      <c r="L1143" s="159"/>
    </row>
    <row r="1144" spans="2:12" ht="15.75" customHeight="1" x14ac:dyDescent="0.2">
      <c r="B1144" s="189">
        <v>41209</v>
      </c>
      <c r="C1144" s="143">
        <v>282736</v>
      </c>
      <c r="D1144" s="143" t="s">
        <v>891</v>
      </c>
      <c r="E1144" s="143" t="s">
        <v>8854</v>
      </c>
      <c r="F1144" s="248" t="s">
        <v>147</v>
      </c>
      <c r="G1144" s="216">
        <v>21.42</v>
      </c>
      <c r="H1144" s="216">
        <v>55.999999993946403</v>
      </c>
      <c r="I1144" s="216">
        <v>1199.519999870332</v>
      </c>
      <c r="J1144" s="216">
        <v>1.1987519115705123E-3</v>
      </c>
      <c r="K1144" s="216">
        <v>2.140628413750174E-5</v>
      </c>
      <c r="L1144" s="159"/>
    </row>
    <row r="1145" spans="2:12" ht="15.75" customHeight="1" x14ac:dyDescent="0.2">
      <c r="B1145" s="189">
        <v>41209</v>
      </c>
      <c r="C1145" s="143">
        <v>282762</v>
      </c>
      <c r="D1145" s="143" t="s">
        <v>593</v>
      </c>
      <c r="E1145" s="143" t="s">
        <v>8855</v>
      </c>
      <c r="F1145" s="248" t="s">
        <v>150</v>
      </c>
      <c r="G1145" s="216">
        <v>3.3000000000000003</v>
      </c>
      <c r="H1145" s="216">
        <v>98.549999997485429</v>
      </c>
      <c r="I1145" s="216">
        <v>325.21499999170192</v>
      </c>
      <c r="J1145" s="216">
        <v>9.3473488810544335E-4</v>
      </c>
      <c r="K1145" s="216">
        <v>9.4848796360151583E-6</v>
      </c>
      <c r="L1145" s="159"/>
    </row>
    <row r="1146" spans="2:12" ht="15.75" customHeight="1" x14ac:dyDescent="0.2">
      <c r="B1146" s="189">
        <v>41209</v>
      </c>
      <c r="C1146" s="143">
        <v>282763</v>
      </c>
      <c r="D1146" s="143" t="s">
        <v>529</v>
      </c>
      <c r="E1146" s="143" t="s">
        <v>8855</v>
      </c>
      <c r="F1146" s="248" t="s">
        <v>155</v>
      </c>
      <c r="G1146" s="216">
        <v>18</v>
      </c>
      <c r="H1146" s="216">
        <v>110.00000000232831</v>
      </c>
      <c r="I1146" s="216">
        <v>1980.0000000419095</v>
      </c>
      <c r="J1146" s="216">
        <v>5.690927781729551E-3</v>
      </c>
      <c r="K1146" s="216">
        <v>5.1735707105537221E-5</v>
      </c>
      <c r="L1146" s="159"/>
    </row>
    <row r="1147" spans="2:12" ht="15.75" customHeight="1" x14ac:dyDescent="0.2">
      <c r="B1147" s="189">
        <v>41209</v>
      </c>
      <c r="C1147" s="143">
        <v>282764</v>
      </c>
      <c r="D1147" s="143" t="s">
        <v>507</v>
      </c>
      <c r="E1147" s="143" t="s">
        <v>8855</v>
      </c>
      <c r="F1147" s="248" t="s">
        <v>147</v>
      </c>
      <c r="G1147" s="216">
        <v>7</v>
      </c>
      <c r="H1147" s="216">
        <v>320.00000000582077</v>
      </c>
      <c r="I1147" s="216">
        <v>2240.0000000407454</v>
      </c>
      <c r="J1147" s="216">
        <v>6.4382213288061872E-3</v>
      </c>
      <c r="K1147" s="216">
        <v>2.0119441652153365E-5</v>
      </c>
      <c r="L1147" s="159"/>
    </row>
    <row r="1148" spans="2:12" ht="15.75" customHeight="1" x14ac:dyDescent="0.2">
      <c r="B1148" s="189">
        <v>41209</v>
      </c>
      <c r="C1148" s="143">
        <v>283226</v>
      </c>
      <c r="D1148" s="143" t="s">
        <v>629</v>
      </c>
      <c r="E1148" s="143" t="s">
        <v>8855</v>
      </c>
      <c r="F1148" s="248" t="s">
        <v>146</v>
      </c>
      <c r="G1148" s="216">
        <v>8.25</v>
      </c>
      <c r="H1148" s="216">
        <v>56.999999997206032</v>
      </c>
      <c r="I1148" s="216">
        <v>470.24999997694977</v>
      </c>
      <c r="J1148" s="216">
        <v>1.3515953480659087E-3</v>
      </c>
      <c r="K1148" s="216">
        <v>2.3712199090037895E-5</v>
      </c>
      <c r="L1148" s="159"/>
    </row>
    <row r="1149" spans="2:12" ht="15.75" customHeight="1" x14ac:dyDescent="0.2">
      <c r="B1149" s="189">
        <v>41209</v>
      </c>
      <c r="C1149" s="143">
        <v>283227</v>
      </c>
      <c r="D1149" s="143" t="s">
        <v>1120</v>
      </c>
      <c r="E1149" s="143" t="s">
        <v>8854</v>
      </c>
      <c r="F1149" s="248" t="s">
        <v>155</v>
      </c>
      <c r="G1149" s="216">
        <v>46.86</v>
      </c>
      <c r="H1149" s="216">
        <v>94.999999995343387</v>
      </c>
      <c r="I1149" s="216">
        <v>4451.6999997817911</v>
      </c>
      <c r="J1149" s="216">
        <v>4.4488494439890499E-3</v>
      </c>
      <c r="K1149" s="216">
        <v>4.6829994149548621E-5</v>
      </c>
      <c r="L1149" s="159"/>
    </row>
    <row r="1150" spans="2:12" ht="15.75" customHeight="1" x14ac:dyDescent="0.2">
      <c r="B1150" s="189">
        <v>41209</v>
      </c>
      <c r="C1150" s="143">
        <v>283427</v>
      </c>
      <c r="D1150" s="143" t="s">
        <v>719</v>
      </c>
      <c r="E1150" s="143" t="s">
        <v>8854</v>
      </c>
      <c r="F1150" s="248" t="s">
        <v>147</v>
      </c>
      <c r="G1150" s="216">
        <v>148.17000000000002</v>
      </c>
      <c r="H1150" s="216">
        <v>242.0000000030268</v>
      </c>
      <c r="I1150" s="216">
        <v>35857.140000448482</v>
      </c>
      <c r="J1150" s="216">
        <v>3.5834179608206319E-2</v>
      </c>
      <c r="K1150" s="216">
        <v>1.4807512234610797E-4</v>
      </c>
      <c r="L1150" s="159"/>
    </row>
    <row r="1151" spans="2:12" ht="15.75" customHeight="1" x14ac:dyDescent="0.2">
      <c r="B1151" s="189">
        <v>41210</v>
      </c>
      <c r="C1151" s="143">
        <v>282732</v>
      </c>
      <c r="D1151" s="143" t="s">
        <v>922</v>
      </c>
      <c r="E1151" s="143" t="s">
        <v>8855</v>
      </c>
      <c r="F1151" s="248" t="s">
        <v>155</v>
      </c>
      <c r="G1151" s="216">
        <v>1698.9499999999998</v>
      </c>
      <c r="H1151" s="216">
        <v>63.975609760453196</v>
      </c>
      <c r="I1151" s="216">
        <v>117286.38000748071</v>
      </c>
      <c r="J1151" s="216">
        <v>0.33717621828247418</v>
      </c>
      <c r="K1151" s="216">
        <v>4.884160769685896E-3</v>
      </c>
      <c r="L1151" s="159"/>
    </row>
    <row r="1152" spans="2:12" ht="15.75" customHeight="1" x14ac:dyDescent="0.2">
      <c r="B1152" s="189">
        <v>41210</v>
      </c>
      <c r="C1152" s="143">
        <v>282733</v>
      </c>
      <c r="D1152" s="143" t="s">
        <v>1121</v>
      </c>
      <c r="E1152" s="143" t="s">
        <v>8854</v>
      </c>
      <c r="F1152" s="248" t="s">
        <v>155</v>
      </c>
      <c r="G1152" s="216">
        <v>425.25</v>
      </c>
      <c r="H1152" s="216">
        <v>87.000000000698492</v>
      </c>
      <c r="I1152" s="216">
        <v>36996.750000297034</v>
      </c>
      <c r="J1152" s="216">
        <v>3.6969535616043998E-2</v>
      </c>
      <c r="K1152" s="216">
        <v>4.2493719098559975E-4</v>
      </c>
      <c r="L1152" s="159"/>
    </row>
    <row r="1153" spans="2:12" ht="15.75" customHeight="1" x14ac:dyDescent="0.2">
      <c r="B1153" s="189">
        <v>41210</v>
      </c>
      <c r="C1153" s="143">
        <v>282734</v>
      </c>
      <c r="D1153" s="143" t="s">
        <v>534</v>
      </c>
      <c r="E1153" s="143" t="s">
        <v>8855</v>
      </c>
      <c r="F1153" s="248" t="s">
        <v>155</v>
      </c>
      <c r="G1153" s="216">
        <v>617.99</v>
      </c>
      <c r="H1153" s="216">
        <v>77.406504061129851</v>
      </c>
      <c r="I1153" s="216">
        <v>44900.269997309435</v>
      </c>
      <c r="J1153" s="216">
        <v>0.12907980650941075</v>
      </c>
      <c r="K1153" s="216">
        <v>1.7766046758634375E-3</v>
      </c>
      <c r="L1153" s="159"/>
    </row>
    <row r="1154" spans="2:12" ht="15.75" customHeight="1" x14ac:dyDescent="0.2">
      <c r="B1154" s="189">
        <v>41210</v>
      </c>
      <c r="C1154" s="143">
        <v>282735</v>
      </c>
      <c r="D1154" s="143" t="s">
        <v>511</v>
      </c>
      <c r="E1154" s="143" t="s">
        <v>8855</v>
      </c>
      <c r="F1154" s="248" t="s">
        <v>146</v>
      </c>
      <c r="G1154" s="216">
        <v>4</v>
      </c>
      <c r="H1154" s="216">
        <v>258.00000000279397</v>
      </c>
      <c r="I1154" s="216">
        <v>1032.0000000111759</v>
      </c>
      <c r="J1154" s="216">
        <v>2.9668053293919363E-3</v>
      </c>
      <c r="K1154" s="216">
        <v>1.1499245462634913E-5</v>
      </c>
      <c r="L1154" s="159"/>
    </row>
    <row r="1155" spans="2:12" ht="15.75" customHeight="1" x14ac:dyDescent="0.2">
      <c r="B1155" s="189">
        <v>41210</v>
      </c>
      <c r="C1155" s="143">
        <v>282737</v>
      </c>
      <c r="D1155" s="143" t="s">
        <v>973</v>
      </c>
      <c r="E1155" s="143" t="s">
        <v>8855</v>
      </c>
      <c r="F1155" s="248" t="s">
        <v>146</v>
      </c>
      <c r="G1155" s="216">
        <v>717.51</v>
      </c>
      <c r="H1155" s="216">
        <v>15.000000006984919</v>
      </c>
      <c r="I1155" s="216">
        <v>10762.650005011748</v>
      </c>
      <c r="J1155" s="216">
        <v>3.0940588559014742E-2</v>
      </c>
      <c r="K1155" s="216">
        <v>2.062705902973794E-3</v>
      </c>
      <c r="L1155" s="159"/>
    </row>
    <row r="1156" spans="2:12" ht="15.75" customHeight="1" x14ac:dyDescent="0.2">
      <c r="B1156" s="189">
        <v>41210</v>
      </c>
      <c r="C1156" s="143">
        <v>282739</v>
      </c>
      <c r="D1156" s="143" t="s">
        <v>778</v>
      </c>
      <c r="E1156" s="143" t="s">
        <v>8854</v>
      </c>
      <c r="F1156" s="248" t="s">
        <v>147</v>
      </c>
      <c r="G1156" s="216">
        <v>1735.16</v>
      </c>
      <c r="H1156" s="216">
        <v>136.81250000328873</v>
      </c>
      <c r="I1156" s="216">
        <v>248547.76000569432</v>
      </c>
      <c r="J1156" s="216">
        <v>0.24836493112894237</v>
      </c>
      <c r="K1156" s="216">
        <v>1.7338836362388555E-3</v>
      </c>
      <c r="L1156" s="159"/>
    </row>
    <row r="1157" spans="2:12" ht="15.75" customHeight="1" x14ac:dyDescent="0.2">
      <c r="B1157" s="189">
        <v>41210</v>
      </c>
      <c r="C1157" s="143">
        <v>282741</v>
      </c>
      <c r="D1157" s="143" t="s">
        <v>686</v>
      </c>
      <c r="E1157" s="143" t="s">
        <v>8854</v>
      </c>
      <c r="F1157" s="248" t="s">
        <v>147</v>
      </c>
      <c r="G1157" s="216">
        <v>2131.41</v>
      </c>
      <c r="H1157" s="216">
        <v>49.945945943095346</v>
      </c>
      <c r="I1157" s="216">
        <v>157351.11999231885</v>
      </c>
      <c r="J1157" s="216">
        <v>0.15723537431622345</v>
      </c>
      <c r="K1157" s="216">
        <v>2.129842159291281E-3</v>
      </c>
      <c r="L1157" s="159"/>
    </row>
    <row r="1158" spans="2:12" ht="15.75" customHeight="1" x14ac:dyDescent="0.2">
      <c r="B1158" s="189">
        <v>41210</v>
      </c>
      <c r="C1158" s="143">
        <v>282765</v>
      </c>
      <c r="D1158" s="143" t="s">
        <v>565</v>
      </c>
      <c r="E1158" s="143" t="s">
        <v>8855</v>
      </c>
      <c r="F1158" s="248" t="s">
        <v>149</v>
      </c>
      <c r="G1158" s="216">
        <v>18</v>
      </c>
      <c r="H1158" s="216">
        <v>68.000000001629815</v>
      </c>
      <c r="I1158" s="216">
        <v>1224.0000000293367</v>
      </c>
      <c r="J1158" s="216">
        <v>3.5187691116506208E-3</v>
      </c>
      <c r="K1158" s="216">
        <v>5.1746604581857107E-5</v>
      </c>
      <c r="L1158" s="159"/>
    </row>
    <row r="1159" spans="2:12" ht="15.75" customHeight="1" x14ac:dyDescent="0.2">
      <c r="B1159" s="189">
        <v>41210</v>
      </c>
      <c r="C1159" s="143">
        <v>282766</v>
      </c>
      <c r="D1159" s="143" t="s">
        <v>748</v>
      </c>
      <c r="E1159" s="143" t="s">
        <v>8854</v>
      </c>
      <c r="F1159" s="248" t="s">
        <v>148</v>
      </c>
      <c r="G1159" s="216">
        <v>82.5</v>
      </c>
      <c r="H1159" s="216">
        <v>97.000000001862645</v>
      </c>
      <c r="I1159" s="216">
        <v>8002.5000001536682</v>
      </c>
      <c r="J1159" s="216">
        <v>7.9966134530924434E-3</v>
      </c>
      <c r="K1159" s="216">
        <v>8.2439313947823591E-5</v>
      </c>
      <c r="L1159" s="159"/>
    </row>
    <row r="1160" spans="2:12" ht="15.75" customHeight="1" x14ac:dyDescent="0.2">
      <c r="B1160" s="189">
        <v>41210</v>
      </c>
      <c r="C1160" s="143">
        <v>282767</v>
      </c>
      <c r="D1160" s="143" t="s">
        <v>748</v>
      </c>
      <c r="E1160" s="143" t="s">
        <v>8854</v>
      </c>
      <c r="F1160" s="248" t="s">
        <v>146</v>
      </c>
      <c r="G1160" s="216">
        <v>54.45</v>
      </c>
      <c r="H1160" s="216">
        <v>110.00000000232831</v>
      </c>
      <c r="I1160" s="216">
        <v>5989.5000001267763</v>
      </c>
      <c r="J1160" s="216">
        <v>5.9850941927386755E-3</v>
      </c>
      <c r="K1160" s="216">
        <v>5.4409947205563571E-5</v>
      </c>
      <c r="L1160" s="159"/>
    </row>
    <row r="1161" spans="2:12" ht="15.75" customHeight="1" x14ac:dyDescent="0.2">
      <c r="B1161" s="189">
        <v>41210</v>
      </c>
      <c r="C1161" s="143">
        <v>282784</v>
      </c>
      <c r="D1161" s="143" t="s">
        <v>1050</v>
      </c>
      <c r="E1161" s="143" t="s">
        <v>8854</v>
      </c>
      <c r="F1161" s="248" t="s">
        <v>147</v>
      </c>
      <c r="G1161" s="216">
        <v>97.350000000000009</v>
      </c>
      <c r="H1161" s="216">
        <v>37.999999998137355</v>
      </c>
      <c r="I1161" s="216">
        <v>3699.2999998186719</v>
      </c>
      <c r="J1161" s="216">
        <v>3.6965788372392149E-3</v>
      </c>
      <c r="K1161" s="216">
        <v>9.7278390458431849E-5</v>
      </c>
      <c r="L1161" s="159"/>
    </row>
    <row r="1162" spans="2:12" ht="15.75" customHeight="1" x14ac:dyDescent="0.2">
      <c r="B1162" s="189">
        <v>41211</v>
      </c>
      <c r="C1162" s="143">
        <v>282768</v>
      </c>
      <c r="D1162" s="143" t="s">
        <v>932</v>
      </c>
      <c r="E1162" s="143" t="s">
        <v>8855</v>
      </c>
      <c r="F1162" s="248" t="s">
        <v>147</v>
      </c>
      <c r="G1162" s="216">
        <v>4.5</v>
      </c>
      <c r="H1162" s="216">
        <v>10.000000001164153</v>
      </c>
      <c r="I1162" s="216">
        <v>45.000000005238689</v>
      </c>
      <c r="J1162" s="216">
        <v>1.2940042687544119E-4</v>
      </c>
      <c r="K1162" s="216">
        <v>1.29400426860377E-5</v>
      </c>
      <c r="L1162" s="159"/>
    </row>
    <row r="1163" spans="2:12" ht="15.75" customHeight="1" x14ac:dyDescent="0.2">
      <c r="B1163" s="189">
        <v>41211</v>
      </c>
      <c r="C1163" s="143">
        <v>282769</v>
      </c>
      <c r="D1163" s="143" t="s">
        <v>533</v>
      </c>
      <c r="E1163" s="143" t="s">
        <v>8855</v>
      </c>
      <c r="F1163" s="248" t="s">
        <v>147</v>
      </c>
      <c r="G1163" s="216">
        <v>96.49</v>
      </c>
      <c r="H1163" s="216">
        <v>189.84615384493597</v>
      </c>
      <c r="I1163" s="216">
        <v>20529.729999879793</v>
      </c>
      <c r="J1163" s="216">
        <v>5.9034573895838507E-2</v>
      </c>
      <c r="K1163" s="216">
        <v>2.7746327083906172E-4</v>
      </c>
      <c r="L1163" s="159"/>
    </row>
    <row r="1164" spans="2:12" ht="15.75" customHeight="1" x14ac:dyDescent="0.2">
      <c r="B1164" s="189">
        <v>41211</v>
      </c>
      <c r="C1164" s="143">
        <v>282790</v>
      </c>
      <c r="D1164" s="143" t="s">
        <v>973</v>
      </c>
      <c r="E1164" s="143" t="s">
        <v>8855</v>
      </c>
      <c r="F1164" s="248" t="s">
        <v>147</v>
      </c>
      <c r="G1164" s="216">
        <v>43.84</v>
      </c>
      <c r="H1164" s="216">
        <v>45.99999999278225</v>
      </c>
      <c r="I1164" s="216">
        <v>2016.6399996835739</v>
      </c>
      <c r="J1164" s="216">
        <v>5.7989794840614447E-3</v>
      </c>
      <c r="K1164" s="216">
        <v>1.2606477141242063E-4</v>
      </c>
      <c r="L1164" s="159"/>
    </row>
    <row r="1165" spans="2:12" ht="15.75" customHeight="1" x14ac:dyDescent="0.2">
      <c r="B1165" s="189">
        <v>41211</v>
      </c>
      <c r="C1165" s="143">
        <v>282795</v>
      </c>
      <c r="D1165" s="143" t="s">
        <v>1122</v>
      </c>
      <c r="E1165" s="143" t="s">
        <v>8854</v>
      </c>
      <c r="F1165" s="248" t="s">
        <v>155</v>
      </c>
      <c r="G1165" s="216">
        <v>1</v>
      </c>
      <c r="H1165" s="216">
        <v>1.9999999960418791</v>
      </c>
      <c r="I1165" s="216">
        <v>1.9999999960418791</v>
      </c>
      <c r="J1165" s="216">
        <v>1.9982095603116486E-6</v>
      </c>
      <c r="K1165" s="216">
        <v>9.99104782133113E-7</v>
      </c>
      <c r="L1165" s="159"/>
    </row>
    <row r="1166" spans="2:12" ht="15.75" customHeight="1" x14ac:dyDescent="0.2">
      <c r="B1166" s="189">
        <v>41211</v>
      </c>
      <c r="C1166" s="143">
        <v>282795</v>
      </c>
      <c r="D1166" s="143" t="s">
        <v>982</v>
      </c>
      <c r="E1166" s="143" t="s">
        <v>8855</v>
      </c>
      <c r="F1166" s="248" t="s">
        <v>155</v>
      </c>
      <c r="G1166" s="216">
        <v>1197</v>
      </c>
      <c r="H1166" s="216">
        <v>1.9999999960418791</v>
      </c>
      <c r="I1166" s="216">
        <v>2393.9999952621292</v>
      </c>
      <c r="J1166" s="216">
        <v>6.884102695348001E-3</v>
      </c>
      <c r="K1166" s="216">
        <v>3.442051354486028E-3</v>
      </c>
      <c r="L1166" s="159"/>
    </row>
    <row r="1167" spans="2:12" ht="15.75" customHeight="1" x14ac:dyDescent="0.2">
      <c r="B1167" s="189">
        <v>41211</v>
      </c>
      <c r="C1167" s="143">
        <v>282795</v>
      </c>
      <c r="D1167" s="143" t="s">
        <v>838</v>
      </c>
      <c r="E1167" s="143" t="s">
        <v>8855</v>
      </c>
      <c r="F1167" s="248" t="s">
        <v>155</v>
      </c>
      <c r="G1167" s="216">
        <v>1037</v>
      </c>
      <c r="H1167" s="216">
        <v>1.9999999960418791</v>
      </c>
      <c r="I1167" s="216">
        <v>2073.9999958954286</v>
      </c>
      <c r="J1167" s="216">
        <v>5.9639218839397466E-3</v>
      </c>
      <c r="K1167" s="216">
        <v>2.9819609478713544E-3</v>
      </c>
      <c r="L1167" s="159"/>
    </row>
    <row r="1168" spans="2:12" ht="15.75" customHeight="1" x14ac:dyDescent="0.2">
      <c r="B1168" s="189">
        <v>41211</v>
      </c>
      <c r="C1168" s="143">
        <v>282810</v>
      </c>
      <c r="D1168" s="143" t="s">
        <v>576</v>
      </c>
      <c r="E1168" s="143" t="s">
        <v>8855</v>
      </c>
      <c r="F1168" s="248" t="s">
        <v>147</v>
      </c>
      <c r="G1168" s="216">
        <v>7</v>
      </c>
      <c r="H1168" s="216">
        <v>146.99999999720603</v>
      </c>
      <c r="I1168" s="216">
        <v>1028.9999999804422</v>
      </c>
      <c r="J1168" s="216">
        <v>2.9589564274843812E-3</v>
      </c>
      <c r="K1168" s="216">
        <v>2.0128955289391978E-5</v>
      </c>
      <c r="L1168" s="159"/>
    </row>
    <row r="1169" spans="2:12" ht="15.75" customHeight="1" x14ac:dyDescent="0.2">
      <c r="B1169" s="189">
        <v>41211</v>
      </c>
      <c r="C1169" s="143">
        <v>282812</v>
      </c>
      <c r="D1169" s="143" t="s">
        <v>716</v>
      </c>
      <c r="E1169" s="143" t="s">
        <v>8854</v>
      </c>
      <c r="F1169" s="248" t="s">
        <v>147</v>
      </c>
      <c r="G1169" s="216">
        <v>6.15</v>
      </c>
      <c r="H1169" s="216">
        <v>181.99999999604188</v>
      </c>
      <c r="I1169" s="216">
        <v>1119.2999999756576</v>
      </c>
      <c r="J1169" s="216">
        <v>1.1182979826172728E-3</v>
      </c>
      <c r="K1169" s="216">
        <v>6.1444944101186456E-6</v>
      </c>
      <c r="L1169" s="159"/>
    </row>
    <row r="1170" spans="2:12" ht="15.75" customHeight="1" x14ac:dyDescent="0.2">
      <c r="B1170" s="189">
        <v>41211</v>
      </c>
      <c r="C1170" s="143">
        <v>282818</v>
      </c>
      <c r="D1170" s="143" t="s">
        <v>1123</v>
      </c>
      <c r="E1170" s="143" t="s">
        <v>8854</v>
      </c>
      <c r="F1170" s="248" t="s">
        <v>150</v>
      </c>
      <c r="G1170" s="216">
        <v>60.635000000000005</v>
      </c>
      <c r="H1170" s="216">
        <v>85.999999997438863</v>
      </c>
      <c r="I1170" s="216">
        <v>5214.6099998447062</v>
      </c>
      <c r="J1170" s="216">
        <v>5.2099417878039983E-3</v>
      </c>
      <c r="K1170" s="216">
        <v>6.0580718464641316E-5</v>
      </c>
      <c r="L1170" s="159"/>
    </row>
    <row r="1171" spans="2:12" ht="15.75" customHeight="1" x14ac:dyDescent="0.2">
      <c r="B1171" s="189">
        <v>41211</v>
      </c>
      <c r="C1171" s="143">
        <v>282819</v>
      </c>
      <c r="D1171" s="143" t="s">
        <v>626</v>
      </c>
      <c r="E1171" s="143" t="s">
        <v>8855</v>
      </c>
      <c r="F1171" s="248" t="s">
        <v>155</v>
      </c>
      <c r="G1171" s="216">
        <v>3</v>
      </c>
      <c r="H1171" s="216">
        <v>103.00000000046566</v>
      </c>
      <c r="I1171" s="216">
        <v>309.00000000139698</v>
      </c>
      <c r="J1171" s="216">
        <v>8.8854959777860589E-4</v>
      </c>
      <c r="K1171" s="216">
        <v>8.6266951240251336E-6</v>
      </c>
      <c r="L1171" s="159"/>
    </row>
    <row r="1172" spans="2:12" ht="15.75" customHeight="1" x14ac:dyDescent="0.2">
      <c r="B1172" s="189">
        <v>41211</v>
      </c>
      <c r="C1172" s="143">
        <v>282820</v>
      </c>
      <c r="D1172" s="143" t="s">
        <v>743</v>
      </c>
      <c r="E1172" s="143" t="s">
        <v>8855</v>
      </c>
      <c r="F1172" s="248" t="s">
        <v>155</v>
      </c>
      <c r="G1172" s="216">
        <v>1</v>
      </c>
      <c r="H1172" s="216">
        <v>89.00000000721775</v>
      </c>
      <c r="I1172" s="216">
        <v>89.00000000721775</v>
      </c>
      <c r="J1172" s="216">
        <v>2.559252887001674E-4</v>
      </c>
      <c r="K1172" s="216">
        <v>2.8755650413417111E-6</v>
      </c>
      <c r="L1172" s="159"/>
    </row>
    <row r="1173" spans="2:12" ht="15.75" customHeight="1" x14ac:dyDescent="0.2">
      <c r="B1173" s="189">
        <v>41211</v>
      </c>
      <c r="C1173" s="143">
        <v>283182</v>
      </c>
      <c r="D1173" s="143" t="s">
        <v>894</v>
      </c>
      <c r="E1173" s="143" t="s">
        <v>8855</v>
      </c>
      <c r="F1173" s="248" t="s">
        <v>155</v>
      </c>
      <c r="G1173" s="216">
        <v>88.83</v>
      </c>
      <c r="H1173" s="216">
        <v>198.99999999906868</v>
      </c>
      <c r="I1173" s="216">
        <v>17677.169999917271</v>
      </c>
      <c r="J1173" s="216">
        <v>5.0831852081616564E-2</v>
      </c>
      <c r="K1173" s="216">
        <v>2.5543644262238422E-4</v>
      </c>
      <c r="L1173" s="159"/>
    </row>
    <row r="1174" spans="2:12" ht="15.75" customHeight="1" x14ac:dyDescent="0.2">
      <c r="B1174" s="189">
        <v>41211</v>
      </c>
      <c r="C1174" s="143">
        <v>283201</v>
      </c>
      <c r="D1174" s="143" t="s">
        <v>1124</v>
      </c>
      <c r="E1174" s="143" t="s">
        <v>8854</v>
      </c>
      <c r="F1174" s="248" t="s">
        <v>155</v>
      </c>
      <c r="G1174" s="216">
        <v>41</v>
      </c>
      <c r="H1174" s="216">
        <v>92.000000006519258</v>
      </c>
      <c r="I1174" s="216">
        <v>3772.0000002672896</v>
      </c>
      <c r="J1174" s="216">
        <v>3.7686232384731527E-3</v>
      </c>
      <c r="K1174" s="216">
        <v>4.0963296067457633E-5</v>
      </c>
      <c r="L1174" s="159"/>
    </row>
    <row r="1175" spans="2:12" ht="15.75" customHeight="1" x14ac:dyDescent="0.2">
      <c r="B1175" s="189">
        <v>41211</v>
      </c>
      <c r="C1175" s="143">
        <v>283225</v>
      </c>
      <c r="D1175" s="143" t="s">
        <v>998</v>
      </c>
      <c r="E1175" s="143" t="s">
        <v>8855</v>
      </c>
      <c r="F1175" s="248" t="s">
        <v>155</v>
      </c>
      <c r="G1175" s="216">
        <v>27.5</v>
      </c>
      <c r="H1175" s="216">
        <v>135</v>
      </c>
      <c r="I1175" s="216">
        <v>3712.5</v>
      </c>
      <c r="J1175" s="216">
        <v>1.0675535215981103E-2</v>
      </c>
      <c r="K1175" s="216">
        <v>7.9078038636897058E-5</v>
      </c>
      <c r="L1175" s="159"/>
    </row>
    <row r="1176" spans="2:12" ht="15.75" customHeight="1" x14ac:dyDescent="0.2">
      <c r="B1176" s="189">
        <v>41212</v>
      </c>
      <c r="C1176" s="143">
        <v>282851</v>
      </c>
      <c r="D1176" s="143" t="s">
        <v>760</v>
      </c>
      <c r="E1176" s="143" t="s">
        <v>8855</v>
      </c>
      <c r="F1176" s="248" t="s">
        <v>147</v>
      </c>
      <c r="G1176" s="216">
        <v>701</v>
      </c>
      <c r="H1176" s="216">
        <v>7.9999999946448952</v>
      </c>
      <c r="I1176" s="216">
        <v>5607.9999962460715</v>
      </c>
      <c r="J1176" s="216">
        <v>1.6129978160521734E-2</v>
      </c>
      <c r="K1176" s="216">
        <v>2.0162472714148685E-3</v>
      </c>
      <c r="L1176" s="159"/>
    </row>
    <row r="1177" spans="2:12" ht="15.75" customHeight="1" x14ac:dyDescent="0.2">
      <c r="B1177" s="189">
        <v>41212</v>
      </c>
      <c r="C1177" s="143">
        <v>282900</v>
      </c>
      <c r="D1177" s="143" t="s">
        <v>1004</v>
      </c>
      <c r="E1177" s="143" t="s">
        <v>8855</v>
      </c>
      <c r="F1177" s="248" t="s">
        <v>149</v>
      </c>
      <c r="G1177" s="216">
        <v>909.17</v>
      </c>
      <c r="H1177" s="216">
        <v>79.999999998835847</v>
      </c>
      <c r="I1177" s="216">
        <v>72733.599998941587</v>
      </c>
      <c r="J1177" s="216">
        <v>0.20919960419122177</v>
      </c>
      <c r="K1177" s="216">
        <v>2.6149950524283253E-3</v>
      </c>
      <c r="L1177" s="159"/>
    </row>
    <row r="1178" spans="2:12" ht="15.75" customHeight="1" x14ac:dyDescent="0.2">
      <c r="B1178" s="189">
        <v>41212</v>
      </c>
      <c r="C1178" s="143">
        <v>282931</v>
      </c>
      <c r="D1178" s="143" t="s">
        <v>1125</v>
      </c>
      <c r="E1178" s="143" t="s">
        <v>8854</v>
      </c>
      <c r="F1178" s="248" t="s">
        <v>147</v>
      </c>
      <c r="G1178" s="216">
        <v>80</v>
      </c>
      <c r="H1178" s="216">
        <v>47.999999999301508</v>
      </c>
      <c r="I1178" s="216">
        <v>3839.9999999441206</v>
      </c>
      <c r="J1178" s="216">
        <v>3.8360769974419167E-3</v>
      </c>
      <c r="K1178" s="216">
        <v>7.9918270781202897E-5</v>
      </c>
      <c r="L1178" s="159"/>
    </row>
    <row r="1179" spans="2:12" ht="15.75" customHeight="1" x14ac:dyDescent="0.2">
      <c r="B1179" s="189">
        <v>41212</v>
      </c>
      <c r="C1179" s="143">
        <v>282932</v>
      </c>
      <c r="D1179" s="143" t="s">
        <v>998</v>
      </c>
      <c r="E1179" s="143" t="s">
        <v>8855</v>
      </c>
      <c r="F1179" s="248" t="s">
        <v>147</v>
      </c>
      <c r="G1179" s="216">
        <v>27.5</v>
      </c>
      <c r="H1179" s="216">
        <v>107.99999999580905</v>
      </c>
      <c r="I1179" s="216">
        <v>2969.9999998847488</v>
      </c>
      <c r="J1179" s="216">
        <v>8.5424456431808637E-3</v>
      </c>
      <c r="K1179" s="216">
        <v>7.9096718921410687E-5</v>
      </c>
      <c r="L1179" s="159"/>
    </row>
    <row r="1180" spans="2:12" ht="15.75" customHeight="1" x14ac:dyDescent="0.2">
      <c r="B1180" s="189">
        <v>41212</v>
      </c>
      <c r="C1180" s="143">
        <v>282934</v>
      </c>
      <c r="D1180" s="143" t="s">
        <v>619</v>
      </c>
      <c r="E1180" s="143" t="s">
        <v>8855</v>
      </c>
      <c r="F1180" s="248" t="s">
        <v>151</v>
      </c>
      <c r="G1180" s="216">
        <v>184</v>
      </c>
      <c r="H1180" s="216">
        <v>97.000000001862645</v>
      </c>
      <c r="I1180" s="216">
        <v>17848.000000342727</v>
      </c>
      <c r="J1180" s="216">
        <v>5.1335208703143509E-2</v>
      </c>
      <c r="K1180" s="216">
        <v>5.2922895569234782E-4</v>
      </c>
      <c r="L1180" s="159"/>
    </row>
    <row r="1181" spans="2:12" ht="15.75" customHeight="1" x14ac:dyDescent="0.2">
      <c r="B1181" s="189">
        <v>41212</v>
      </c>
      <c r="C1181" s="143">
        <v>283180</v>
      </c>
      <c r="D1181" s="143" t="s">
        <v>527</v>
      </c>
      <c r="E1181" s="143" t="s">
        <v>8855</v>
      </c>
      <c r="F1181" s="248" t="s">
        <v>155</v>
      </c>
      <c r="G1181" s="216">
        <v>5</v>
      </c>
      <c r="H1181" s="216">
        <v>127.99999999813735</v>
      </c>
      <c r="I1181" s="216">
        <v>639.99999999068677</v>
      </c>
      <c r="J1181" s="216">
        <v>1.8407963675987707E-3</v>
      </c>
      <c r="K1181" s="216">
        <v>1.4381221622074669E-5</v>
      </c>
      <c r="L1181" s="159"/>
    </row>
    <row r="1182" spans="2:12" ht="15.75" customHeight="1" x14ac:dyDescent="0.2">
      <c r="B1182" s="189">
        <v>41212</v>
      </c>
      <c r="C1182" s="143">
        <v>283181</v>
      </c>
      <c r="D1182" s="143" t="s">
        <v>1109</v>
      </c>
      <c r="E1182" s="143" t="s">
        <v>8854</v>
      </c>
      <c r="F1182" s="248" t="s">
        <v>155</v>
      </c>
      <c r="G1182" s="216">
        <v>23</v>
      </c>
      <c r="H1182" s="216">
        <v>81.999999994877726</v>
      </c>
      <c r="I1182" s="216">
        <v>1885.9999998821877</v>
      </c>
      <c r="J1182" s="216">
        <v>1.8840732335491663E-3</v>
      </c>
      <c r="K1182" s="216">
        <v>2.2976502849595833E-5</v>
      </c>
      <c r="L1182" s="159"/>
    </row>
    <row r="1183" spans="2:12" ht="15.75" customHeight="1" x14ac:dyDescent="0.2">
      <c r="B1183" s="189">
        <v>41213</v>
      </c>
      <c r="C1183" s="143">
        <v>282940</v>
      </c>
      <c r="D1183" s="143" t="s">
        <v>751</v>
      </c>
      <c r="E1183" s="143" t="s">
        <v>8854</v>
      </c>
      <c r="F1183" s="248" t="s">
        <v>147</v>
      </c>
      <c r="G1183" s="216">
        <v>45.5</v>
      </c>
      <c r="H1183" s="216">
        <v>42.000000000698492</v>
      </c>
      <c r="I1183" s="216">
        <v>1911.0000000317814</v>
      </c>
      <c r="J1183" s="216">
        <v>1.9089845323422251E-3</v>
      </c>
      <c r="K1183" s="216">
        <v>4.5452012674058978E-5</v>
      </c>
      <c r="L1183" s="159"/>
    </row>
    <row r="1184" spans="2:12" ht="15.75" customHeight="1" x14ac:dyDescent="0.2">
      <c r="B1184" s="189">
        <v>41213</v>
      </c>
      <c r="C1184" s="143">
        <v>282960</v>
      </c>
      <c r="D1184" s="143" t="s">
        <v>564</v>
      </c>
      <c r="E1184" s="143" t="s">
        <v>8855</v>
      </c>
      <c r="F1184" s="248" t="s">
        <v>147</v>
      </c>
      <c r="G1184" s="216">
        <v>2.5</v>
      </c>
      <c r="H1184" s="216">
        <v>123.00000000279397</v>
      </c>
      <c r="I1184" s="216">
        <v>307.50000000698492</v>
      </c>
      <c r="J1184" s="216">
        <v>8.8440608293924262E-4</v>
      </c>
      <c r="K1184" s="216">
        <v>7.1902933570662862E-6</v>
      </c>
      <c r="L1184" s="159"/>
    </row>
    <row r="1185" spans="2:12" ht="15.75" customHeight="1" x14ac:dyDescent="0.2">
      <c r="B1185" s="189">
        <v>41213</v>
      </c>
      <c r="C1185" s="143">
        <v>283046</v>
      </c>
      <c r="D1185" s="143" t="s">
        <v>984</v>
      </c>
      <c r="E1185" s="143" t="s">
        <v>8854</v>
      </c>
      <c r="F1185" s="248" t="s">
        <v>150</v>
      </c>
      <c r="G1185" s="216">
        <v>1508.8200000000002</v>
      </c>
      <c r="H1185" s="216">
        <v>53.999999997904524</v>
      </c>
      <c r="I1185" s="216">
        <v>81476.279996838304</v>
      </c>
      <c r="J1185" s="216">
        <v>8.139034969343896E-2</v>
      </c>
      <c r="K1185" s="216">
        <v>1.5072286980851357E-3</v>
      </c>
      <c r="L1185" s="159"/>
    </row>
    <row r="1186" spans="2:12" ht="15.75" customHeight="1" x14ac:dyDescent="0.2">
      <c r="B1186" s="189">
        <v>41213</v>
      </c>
      <c r="C1186" s="143">
        <v>283047</v>
      </c>
      <c r="D1186" s="143" t="s">
        <v>1126</v>
      </c>
      <c r="E1186" s="143" t="s">
        <v>8854</v>
      </c>
      <c r="F1186" s="248" t="s">
        <v>147</v>
      </c>
      <c r="G1186" s="216">
        <v>86</v>
      </c>
      <c r="H1186" s="216">
        <v>29.999999993015081</v>
      </c>
      <c r="I1186" s="216">
        <v>2579.9999993992969</v>
      </c>
      <c r="J1186" s="216">
        <v>2.5772789598190989E-3</v>
      </c>
      <c r="K1186" s="216">
        <v>8.5909298680638958E-5</v>
      </c>
      <c r="L1186" s="159"/>
    </row>
    <row r="1187" spans="2:12" ht="15.75" customHeight="1" x14ac:dyDescent="0.2">
      <c r="B1187" s="189">
        <v>41213</v>
      </c>
      <c r="C1187" s="143">
        <v>283048</v>
      </c>
      <c r="D1187" s="143" t="s">
        <v>589</v>
      </c>
      <c r="E1187" s="143" t="s">
        <v>8855</v>
      </c>
      <c r="F1187" s="248" t="s">
        <v>147</v>
      </c>
      <c r="G1187" s="216">
        <v>34</v>
      </c>
      <c r="H1187" s="216">
        <v>75.99999999627471</v>
      </c>
      <c r="I1187" s="216">
        <v>2583.9999998733401</v>
      </c>
      <c r="J1187" s="216">
        <v>7.4318872134994246E-3</v>
      </c>
      <c r="K1187" s="216">
        <v>9.7787989656101498E-5</v>
      </c>
      <c r="L1187" s="159"/>
    </row>
    <row r="1188" spans="2:12" ht="15.75" customHeight="1" x14ac:dyDescent="0.2">
      <c r="B1188" s="189">
        <v>41213</v>
      </c>
      <c r="C1188" s="143">
        <v>283080</v>
      </c>
      <c r="D1188" s="143" t="s">
        <v>855</v>
      </c>
      <c r="E1188" s="143" t="s">
        <v>8854</v>
      </c>
      <c r="F1188" s="248" t="s">
        <v>146</v>
      </c>
      <c r="G1188" s="216">
        <v>41.910000000000004</v>
      </c>
      <c r="H1188" s="216">
        <v>172.99999999813735</v>
      </c>
      <c r="I1188" s="216">
        <v>7250.4299999219375</v>
      </c>
      <c r="J1188" s="216">
        <v>7.2427832142599857E-3</v>
      </c>
      <c r="K1188" s="216">
        <v>4.1865798926809054E-5</v>
      </c>
      <c r="L1188" s="159"/>
    </row>
    <row r="1189" spans="2:12" ht="15.75" customHeight="1" x14ac:dyDescent="0.2">
      <c r="B1189" s="189">
        <v>41213</v>
      </c>
      <c r="C1189" s="143">
        <v>283081</v>
      </c>
      <c r="D1189" s="143" t="s">
        <v>972</v>
      </c>
      <c r="E1189" s="143" t="s">
        <v>8855</v>
      </c>
      <c r="F1189" s="248" t="s">
        <v>146</v>
      </c>
      <c r="G1189" s="216">
        <v>1</v>
      </c>
      <c r="H1189" s="216">
        <v>101.99999999720603</v>
      </c>
      <c r="I1189" s="216">
        <v>101.99999999720603</v>
      </c>
      <c r="J1189" s="216">
        <v>2.9336396896026867E-4</v>
      </c>
      <c r="K1189" s="216">
        <v>2.8761173428265143E-6</v>
      </c>
      <c r="L1189" s="159"/>
    </row>
    <row r="1190" spans="2:12" ht="15.75" customHeight="1" x14ac:dyDescent="0.2">
      <c r="B1190" s="189">
        <v>41213</v>
      </c>
      <c r="C1190" s="143">
        <v>283082</v>
      </c>
      <c r="D1190" s="143" t="s">
        <v>1127</v>
      </c>
      <c r="E1190" s="143" t="s">
        <v>8855</v>
      </c>
      <c r="F1190" s="248" t="s">
        <v>146</v>
      </c>
      <c r="G1190" s="216">
        <v>1</v>
      </c>
      <c r="H1190" s="216">
        <v>74.999999993015081</v>
      </c>
      <c r="I1190" s="216">
        <v>74.999999993015081</v>
      </c>
      <c r="J1190" s="216">
        <v>2.1570880069189915E-4</v>
      </c>
      <c r="K1190" s="216">
        <v>2.8761173428265143E-6</v>
      </c>
      <c r="L1190" s="159"/>
    </row>
    <row r="1191" spans="2:12" ht="15.75" customHeight="1" x14ac:dyDescent="0.2">
      <c r="B1191" s="189">
        <v>41213</v>
      </c>
      <c r="C1191" s="143">
        <v>283202</v>
      </c>
      <c r="D1191" s="143" t="s">
        <v>1128</v>
      </c>
      <c r="E1191" s="143" t="s">
        <v>8854</v>
      </c>
      <c r="F1191" s="248" t="s">
        <v>150</v>
      </c>
      <c r="G1191" s="216">
        <v>99.66</v>
      </c>
      <c r="H1191" s="216">
        <v>53.999999997904524</v>
      </c>
      <c r="I1191" s="216">
        <v>5381.6399997911649</v>
      </c>
      <c r="J1191" s="216">
        <v>5.3759641643457319E-3</v>
      </c>
      <c r="K1191" s="216">
        <v>9.9554891936191601E-5</v>
      </c>
      <c r="L1191" s="159"/>
    </row>
    <row r="1192" spans="2:12" ht="15.75" customHeight="1" x14ac:dyDescent="0.2">
      <c r="B1192" s="189">
        <v>41213</v>
      </c>
      <c r="C1192" s="143">
        <v>283223</v>
      </c>
      <c r="D1192" s="143" t="s">
        <v>1126</v>
      </c>
      <c r="E1192" s="143" t="s">
        <v>8854</v>
      </c>
      <c r="F1192" s="248" t="s">
        <v>147</v>
      </c>
      <c r="G1192" s="216">
        <v>86</v>
      </c>
      <c r="H1192" s="216">
        <v>78.999999995576218</v>
      </c>
      <c r="I1192" s="216">
        <v>6793.9999996195547</v>
      </c>
      <c r="J1192" s="216">
        <v>6.7868345953904334E-3</v>
      </c>
      <c r="K1192" s="216">
        <v>8.5909298680638958E-5</v>
      </c>
      <c r="L1192" s="159"/>
    </row>
    <row r="1193" spans="2:12" ht="15.75" customHeight="1" x14ac:dyDescent="0.2">
      <c r="B1193" s="189">
        <v>41213</v>
      </c>
      <c r="C1193" s="143">
        <v>283224</v>
      </c>
      <c r="D1193" s="143" t="s">
        <v>943</v>
      </c>
      <c r="E1193" s="143" t="s">
        <v>8854</v>
      </c>
      <c r="F1193" s="248" t="s">
        <v>151</v>
      </c>
      <c r="G1193" s="216">
        <v>66.5</v>
      </c>
      <c r="H1193" s="216">
        <v>153.99999999906868</v>
      </c>
      <c r="I1193" s="216">
        <v>10240.999999938067</v>
      </c>
      <c r="J1193" s="216">
        <v>1.0230199160268637E-2</v>
      </c>
      <c r="K1193" s="216">
        <v>6.6429864677470816E-5</v>
      </c>
      <c r="L1193" s="159"/>
    </row>
    <row r="1194" spans="2:12" ht="15.75" customHeight="1" x14ac:dyDescent="0.2">
      <c r="B1194" s="189">
        <v>41213</v>
      </c>
      <c r="C1194" s="143">
        <v>283382</v>
      </c>
      <c r="D1194" s="143" t="s">
        <v>1063</v>
      </c>
      <c r="E1194" s="143" t="s">
        <v>8855</v>
      </c>
      <c r="F1194" s="248" t="s">
        <v>146</v>
      </c>
      <c r="G1194" s="216">
        <v>1.98</v>
      </c>
      <c r="H1194" s="216">
        <v>187.00000000186265</v>
      </c>
      <c r="I1194" s="216">
        <v>370.26000000368805</v>
      </c>
      <c r="J1194" s="216">
        <v>1.0649112073655524E-3</v>
      </c>
      <c r="K1194" s="216">
        <v>5.6947123387964985E-6</v>
      </c>
      <c r="L1194" s="159"/>
    </row>
    <row r="1195" spans="2:12" ht="15.75" customHeight="1" x14ac:dyDescent="0.2">
      <c r="B1195" s="189">
        <v>41214</v>
      </c>
      <c r="C1195" s="143">
        <v>283100</v>
      </c>
      <c r="D1195" s="143" t="s">
        <v>688</v>
      </c>
      <c r="E1195" s="143" t="s">
        <v>8855</v>
      </c>
      <c r="F1195" s="248" t="s">
        <v>149</v>
      </c>
      <c r="G1195" s="216">
        <v>135</v>
      </c>
      <c r="H1195" s="216">
        <v>109.99999999185093</v>
      </c>
      <c r="I1195" s="216">
        <v>14849.999998899875</v>
      </c>
      <c r="J1195" s="216">
        <v>4.2707817097632758E-2</v>
      </c>
      <c r="K1195" s="216">
        <v>3.8825288273451505E-4</v>
      </c>
      <c r="L1195" s="159"/>
    </row>
    <row r="1196" spans="2:12" ht="15.75" customHeight="1" x14ac:dyDescent="0.2">
      <c r="B1196" s="189">
        <v>41214</v>
      </c>
      <c r="C1196" s="143">
        <v>283101</v>
      </c>
      <c r="D1196" s="143" t="s">
        <v>1129</v>
      </c>
      <c r="E1196" s="143" t="s">
        <v>8854</v>
      </c>
      <c r="F1196" s="248" t="s">
        <v>151</v>
      </c>
      <c r="G1196" s="216">
        <v>1716.4599999999998</v>
      </c>
      <c r="H1196" s="216">
        <v>71.999999993713573</v>
      </c>
      <c r="I1196" s="216">
        <v>123585.1199892096</v>
      </c>
      <c r="J1196" s="216">
        <v>0.12345075988567283</v>
      </c>
      <c r="K1196" s="216">
        <v>1.7145938874507151E-3</v>
      </c>
      <c r="L1196" s="159"/>
    </row>
    <row r="1197" spans="2:12" ht="15.75" customHeight="1" x14ac:dyDescent="0.2">
      <c r="B1197" s="189">
        <v>41214</v>
      </c>
      <c r="C1197" s="143">
        <v>283123</v>
      </c>
      <c r="D1197" s="143" t="s">
        <v>793</v>
      </c>
      <c r="E1197" s="143" t="s">
        <v>8854</v>
      </c>
      <c r="F1197" s="248" t="s">
        <v>147</v>
      </c>
      <c r="G1197" s="216">
        <v>2298</v>
      </c>
      <c r="H1197" s="216">
        <v>40.269230768317357</v>
      </c>
      <c r="I1197" s="216">
        <v>91391.929998509542</v>
      </c>
      <c r="J1197" s="216">
        <v>9.1292569904202911E-2</v>
      </c>
      <c r="K1197" s="216">
        <v>2.2955016448747679E-3</v>
      </c>
      <c r="L1197" s="159"/>
    </row>
    <row r="1198" spans="2:12" ht="15.75" customHeight="1" x14ac:dyDescent="0.2">
      <c r="B1198" s="189">
        <v>41214</v>
      </c>
      <c r="C1198" s="143">
        <v>283141</v>
      </c>
      <c r="D1198" s="143" t="s">
        <v>1130</v>
      </c>
      <c r="E1198" s="143" t="s">
        <v>8854</v>
      </c>
      <c r="F1198" s="248" t="s">
        <v>155</v>
      </c>
      <c r="G1198" s="216">
        <v>1025.5</v>
      </c>
      <c r="H1198" s="216">
        <v>4.9999999953433871</v>
      </c>
      <c r="I1198" s="216">
        <v>5127.4999952246435</v>
      </c>
      <c r="J1198" s="216">
        <v>5.121925445227821E-3</v>
      </c>
      <c r="K1198" s="216">
        <v>1.0243850899995972E-3</v>
      </c>
      <c r="L1198" s="159"/>
    </row>
    <row r="1199" spans="2:12" ht="15.75" customHeight="1" x14ac:dyDescent="0.2">
      <c r="B1199" s="189">
        <v>41214</v>
      </c>
      <c r="C1199" s="143">
        <v>283147</v>
      </c>
      <c r="D1199" s="143" t="s">
        <v>1131</v>
      </c>
      <c r="E1199" s="143" t="s">
        <v>8854</v>
      </c>
      <c r="F1199" s="248" t="s">
        <v>147</v>
      </c>
      <c r="G1199" s="216">
        <v>86</v>
      </c>
      <c r="H1199" s="216">
        <v>132.00000000069849</v>
      </c>
      <c r="I1199" s="216">
        <v>11352.00000006007</v>
      </c>
      <c r="J1199" s="216">
        <v>1.1339658256203766E-2</v>
      </c>
      <c r="K1199" s="216">
        <v>8.5906501940483034E-5</v>
      </c>
      <c r="L1199" s="159"/>
    </row>
    <row r="1200" spans="2:12" ht="15.75" customHeight="1" x14ac:dyDescent="0.2">
      <c r="B1200" s="189">
        <v>41214</v>
      </c>
      <c r="C1200" s="143">
        <v>283221</v>
      </c>
      <c r="D1200" s="143" t="s">
        <v>559</v>
      </c>
      <c r="E1200" s="143" t="s">
        <v>8854</v>
      </c>
      <c r="F1200" s="248" t="s">
        <v>147</v>
      </c>
      <c r="G1200" s="216">
        <v>42.734999999999999</v>
      </c>
      <c r="H1200" s="216">
        <v>70.000000008149073</v>
      </c>
      <c r="I1200" s="216">
        <v>2991.4500003482508</v>
      </c>
      <c r="J1200" s="216">
        <v>2.988197735578779E-3</v>
      </c>
      <c r="K1200" s="216">
        <v>4.2688539074727242E-5</v>
      </c>
      <c r="L1200" s="159"/>
    </row>
    <row r="1201" spans="2:12" ht="15.75" customHeight="1" x14ac:dyDescent="0.2">
      <c r="B1201" s="189">
        <v>41214</v>
      </c>
      <c r="C1201" s="143">
        <v>283276</v>
      </c>
      <c r="D1201" s="143" t="s">
        <v>1132</v>
      </c>
      <c r="E1201" s="143" t="s">
        <v>8854</v>
      </c>
      <c r="F1201" s="248" t="s">
        <v>147</v>
      </c>
      <c r="G1201" s="216">
        <v>12</v>
      </c>
      <c r="H1201" s="216">
        <v>85.999999997438863</v>
      </c>
      <c r="I1201" s="216">
        <v>1031.9999999692664</v>
      </c>
      <c r="J1201" s="216">
        <v>1.0308780232550962E-3</v>
      </c>
      <c r="K1201" s="216">
        <v>1.1986953759137169E-5</v>
      </c>
      <c r="L1201" s="159"/>
    </row>
    <row r="1202" spans="2:12" ht="15.75" customHeight="1" x14ac:dyDescent="0.2">
      <c r="B1202" s="189">
        <v>41214</v>
      </c>
      <c r="C1202" s="143">
        <v>283276</v>
      </c>
      <c r="D1202" s="143" t="s">
        <v>1133</v>
      </c>
      <c r="E1202" s="143" t="s">
        <v>8854</v>
      </c>
      <c r="F1202" s="248" t="s">
        <v>147</v>
      </c>
      <c r="G1202" s="216">
        <v>6.5</v>
      </c>
      <c r="H1202" s="216">
        <v>46.000000003259629</v>
      </c>
      <c r="I1202" s="216">
        <v>299.00000002118759</v>
      </c>
      <c r="J1202" s="216">
        <v>2.9867493118633233E-4</v>
      </c>
      <c r="K1202" s="216">
        <v>6.4929332861992992E-6</v>
      </c>
      <c r="L1202" s="159"/>
    </row>
    <row r="1203" spans="2:12" ht="15.75" customHeight="1" x14ac:dyDescent="0.2">
      <c r="B1203" s="189">
        <v>41214</v>
      </c>
      <c r="C1203" s="143">
        <v>283383</v>
      </c>
      <c r="D1203" s="143" t="s">
        <v>1129</v>
      </c>
      <c r="E1203" s="143" t="s">
        <v>8854</v>
      </c>
      <c r="F1203" s="248" t="s">
        <v>151</v>
      </c>
      <c r="G1203" s="216">
        <v>14</v>
      </c>
      <c r="H1203" s="216">
        <v>8.0000000051222742</v>
      </c>
      <c r="I1203" s="216">
        <v>112.00000007171184</v>
      </c>
      <c r="J1203" s="216">
        <v>1.1187823515691411E-4</v>
      </c>
      <c r="K1203" s="216">
        <v>1.398477938566003E-5</v>
      </c>
      <c r="L1203" s="159"/>
    </row>
    <row r="1204" spans="2:12" ht="15.75" customHeight="1" x14ac:dyDescent="0.2">
      <c r="B1204" s="189">
        <v>41215</v>
      </c>
      <c r="C1204" s="143">
        <v>283222</v>
      </c>
      <c r="D1204" s="143" t="s">
        <v>1134</v>
      </c>
      <c r="E1204" s="143" t="s">
        <v>8855</v>
      </c>
      <c r="F1204" s="248" t="s">
        <v>146</v>
      </c>
      <c r="G1204" s="216">
        <v>624.16000000000008</v>
      </c>
      <c r="H1204" s="216">
        <v>42.999999993480742</v>
      </c>
      <c r="I1204" s="216">
        <v>26838.87999593094</v>
      </c>
      <c r="J1204" s="216">
        <v>7.7204953577379068E-2</v>
      </c>
      <c r="K1204" s="216">
        <v>1.795464036955446E-3</v>
      </c>
      <c r="L1204" s="159"/>
    </row>
    <row r="1205" spans="2:12" ht="15.75" customHeight="1" x14ac:dyDescent="0.2">
      <c r="B1205" s="189">
        <v>41215</v>
      </c>
      <c r="C1205" s="143">
        <v>283232</v>
      </c>
      <c r="D1205" s="143" t="s">
        <v>830</v>
      </c>
      <c r="E1205" s="143" t="s">
        <v>8855</v>
      </c>
      <c r="F1205" s="248" t="s">
        <v>155</v>
      </c>
      <c r="G1205" s="216">
        <v>62</v>
      </c>
      <c r="H1205" s="216">
        <v>102.00000000768341</v>
      </c>
      <c r="I1205" s="216">
        <v>6324.0000004763715</v>
      </c>
      <c r="J1205" s="216">
        <v>1.8191672921304709E-2</v>
      </c>
      <c r="K1205" s="216">
        <v>1.7834973450916053E-4</v>
      </c>
      <c r="L1205" s="159"/>
    </row>
    <row r="1206" spans="2:12" ht="15.75" customHeight="1" x14ac:dyDescent="0.2">
      <c r="B1206" s="189">
        <v>41215</v>
      </c>
      <c r="C1206" s="143">
        <v>283233</v>
      </c>
      <c r="D1206" s="143" t="s">
        <v>1111</v>
      </c>
      <c r="E1206" s="143" t="s">
        <v>8854</v>
      </c>
      <c r="F1206" s="248" t="s">
        <v>149</v>
      </c>
      <c r="G1206" s="216">
        <v>218.49999999999997</v>
      </c>
      <c r="H1206" s="216">
        <v>23.000000001629815</v>
      </c>
      <c r="I1206" s="216">
        <v>5025.5000003561145</v>
      </c>
      <c r="J1206" s="216">
        <v>5.0195077120494692E-3</v>
      </c>
      <c r="K1206" s="216">
        <v>2.1823946572581648E-4</v>
      </c>
      <c r="L1206" s="159"/>
    </row>
    <row r="1207" spans="2:12" ht="15.75" customHeight="1" x14ac:dyDescent="0.2">
      <c r="B1207" s="189">
        <v>41215</v>
      </c>
      <c r="C1207" s="143">
        <v>283235</v>
      </c>
      <c r="D1207" s="143" t="s">
        <v>911</v>
      </c>
      <c r="E1207" s="143" t="s">
        <v>8854</v>
      </c>
      <c r="F1207" s="248" t="s">
        <v>150</v>
      </c>
      <c r="G1207" s="216">
        <v>1</v>
      </c>
      <c r="H1207" s="216">
        <v>210.99999999627471</v>
      </c>
      <c r="I1207" s="216">
        <v>210.99999999627471</v>
      </c>
      <c r="J1207" s="216">
        <v>2.1074840854615231E-4</v>
      </c>
      <c r="K1207" s="216">
        <v>9.988076234591144E-7</v>
      </c>
      <c r="L1207" s="159"/>
    </row>
    <row r="1208" spans="2:12" ht="15.75" customHeight="1" x14ac:dyDescent="0.2">
      <c r="B1208" s="189">
        <v>41215</v>
      </c>
      <c r="C1208" s="143">
        <v>283236</v>
      </c>
      <c r="D1208" s="143" t="s">
        <v>499</v>
      </c>
      <c r="E1208" s="143" t="s">
        <v>8855</v>
      </c>
      <c r="F1208" s="248" t="s">
        <v>146</v>
      </c>
      <c r="G1208" s="216">
        <v>208</v>
      </c>
      <c r="H1208" s="216">
        <v>60.999999999767169</v>
      </c>
      <c r="I1208" s="216">
        <v>12687.999999951571</v>
      </c>
      <c r="J1208" s="216">
        <v>3.6498410184574052E-2</v>
      </c>
      <c r="K1208" s="216">
        <v>5.9833459319202237E-4</v>
      </c>
      <c r="L1208" s="159"/>
    </row>
    <row r="1209" spans="2:12" ht="15.75" customHeight="1" x14ac:dyDescent="0.2">
      <c r="B1209" s="189">
        <v>41215</v>
      </c>
      <c r="C1209" s="143">
        <v>283268</v>
      </c>
      <c r="D1209" s="143" t="s">
        <v>841</v>
      </c>
      <c r="E1209" s="143" t="s">
        <v>8855</v>
      </c>
      <c r="F1209" s="248" t="s">
        <v>151</v>
      </c>
      <c r="G1209" s="216">
        <v>2175.4899999999998</v>
      </c>
      <c r="H1209" s="216">
        <v>48.380952380198451</v>
      </c>
      <c r="I1209" s="216">
        <v>104743.51999843385</v>
      </c>
      <c r="J1209" s="216">
        <v>0.30130611263347779</v>
      </c>
      <c r="K1209" s="216">
        <v>6.2580332891505417E-3</v>
      </c>
      <c r="L1209" s="159"/>
    </row>
    <row r="1210" spans="2:12" ht="15.75" customHeight="1" x14ac:dyDescent="0.2">
      <c r="B1210" s="189">
        <v>41215</v>
      </c>
      <c r="C1210" s="143">
        <v>283269</v>
      </c>
      <c r="D1210" s="143" t="s">
        <v>1135</v>
      </c>
      <c r="E1210" s="143" t="s">
        <v>8855</v>
      </c>
      <c r="F1210" s="248" t="s">
        <v>149</v>
      </c>
      <c r="G1210" s="216">
        <v>323</v>
      </c>
      <c r="H1210" s="216">
        <v>57.690476194672684</v>
      </c>
      <c r="I1210" s="216">
        <v>35520.000002898742</v>
      </c>
      <c r="J1210" s="216">
        <v>0.10217713823036083</v>
      </c>
      <c r="K1210" s="216">
        <v>9.2914458462030401E-4</v>
      </c>
      <c r="L1210" s="159"/>
    </row>
    <row r="1211" spans="2:12" ht="15.75" customHeight="1" x14ac:dyDescent="0.2">
      <c r="B1211" s="189">
        <v>41215</v>
      </c>
      <c r="C1211" s="143">
        <v>283270</v>
      </c>
      <c r="D1211" s="143" t="s">
        <v>569</v>
      </c>
      <c r="E1211" s="143" t="s">
        <v>8855</v>
      </c>
      <c r="F1211" s="248" t="s">
        <v>155</v>
      </c>
      <c r="G1211" s="216">
        <v>9.5</v>
      </c>
      <c r="H1211" s="216">
        <v>1142.0000000030268</v>
      </c>
      <c r="I1211" s="216">
        <v>10849.000000028755</v>
      </c>
      <c r="J1211" s="216">
        <v>3.1208326930564693E-2</v>
      </c>
      <c r="K1211" s="216">
        <v>2.7327781900597177E-5</v>
      </c>
      <c r="L1211" s="159"/>
    </row>
    <row r="1212" spans="2:12" ht="15.75" customHeight="1" x14ac:dyDescent="0.2">
      <c r="B1212" s="189">
        <v>41215</v>
      </c>
      <c r="C1212" s="143">
        <v>283271</v>
      </c>
      <c r="D1212" s="143" t="s">
        <v>543</v>
      </c>
      <c r="E1212" s="143" t="s">
        <v>8855</v>
      </c>
      <c r="F1212" s="248" t="s">
        <v>149</v>
      </c>
      <c r="G1212" s="216">
        <v>23</v>
      </c>
      <c r="H1212" s="216">
        <v>96.999999991385266</v>
      </c>
      <c r="I1212" s="216">
        <v>2230.9999998018611</v>
      </c>
      <c r="J1212" s="216">
        <v>6.4177138331386954E-3</v>
      </c>
      <c r="K1212" s="216">
        <v>6.6161998285656321E-5</v>
      </c>
      <c r="L1212" s="159"/>
    </row>
    <row r="1213" spans="2:12" ht="15.75" customHeight="1" x14ac:dyDescent="0.2">
      <c r="B1213" s="189">
        <v>41215</v>
      </c>
      <c r="C1213" s="143">
        <v>283275</v>
      </c>
      <c r="D1213" s="143" t="s">
        <v>1136</v>
      </c>
      <c r="E1213" s="143" t="s">
        <v>8854</v>
      </c>
      <c r="F1213" s="248" t="s">
        <v>147</v>
      </c>
      <c r="G1213" s="216">
        <v>1</v>
      </c>
      <c r="H1213" s="216">
        <v>52.999999994644895</v>
      </c>
      <c r="I1213" s="216">
        <v>52.999999994644895</v>
      </c>
      <c r="J1213" s="216">
        <v>5.2936804037984348E-5</v>
      </c>
      <c r="K1213" s="216">
        <v>9.988076234591144E-7</v>
      </c>
      <c r="L1213" s="159"/>
    </row>
    <row r="1214" spans="2:12" ht="15.75" customHeight="1" x14ac:dyDescent="0.2">
      <c r="B1214" s="189">
        <v>41215</v>
      </c>
      <c r="C1214" s="143">
        <v>283275</v>
      </c>
      <c r="D1214" s="143" t="s">
        <v>1137</v>
      </c>
      <c r="E1214" s="143" t="s">
        <v>8855</v>
      </c>
      <c r="F1214" s="248" t="s">
        <v>147</v>
      </c>
      <c r="G1214" s="216">
        <v>814</v>
      </c>
      <c r="H1214" s="216">
        <v>52.999999994644895</v>
      </c>
      <c r="I1214" s="216">
        <v>43141.999995640945</v>
      </c>
      <c r="J1214" s="216">
        <v>0.12410264911962528</v>
      </c>
      <c r="K1214" s="216">
        <v>2.3415594175880106E-3</v>
      </c>
      <c r="L1214" s="159"/>
    </row>
    <row r="1215" spans="2:12" ht="15.75" customHeight="1" x14ac:dyDescent="0.2">
      <c r="B1215" s="189">
        <v>41215</v>
      </c>
      <c r="C1215" s="143">
        <v>283275</v>
      </c>
      <c r="D1215" s="143" t="s">
        <v>1138</v>
      </c>
      <c r="E1215" s="143" t="s">
        <v>8854</v>
      </c>
      <c r="F1215" s="248" t="s">
        <v>147</v>
      </c>
      <c r="G1215" s="216">
        <v>537</v>
      </c>
      <c r="H1215" s="216">
        <v>52.999999994644895</v>
      </c>
      <c r="I1215" s="216">
        <v>28460.999997124309</v>
      </c>
      <c r="J1215" s="216">
        <v>2.8427063768397594E-2</v>
      </c>
      <c r="K1215" s="216">
        <v>5.3635969379754451E-4</v>
      </c>
      <c r="L1215" s="159"/>
    </row>
    <row r="1216" spans="2:12" ht="15.75" customHeight="1" x14ac:dyDescent="0.2">
      <c r="B1216" s="189">
        <v>41215</v>
      </c>
      <c r="C1216" s="143">
        <v>283275</v>
      </c>
      <c r="D1216" s="143" t="s">
        <v>1139</v>
      </c>
      <c r="E1216" s="143" t="s">
        <v>8854</v>
      </c>
      <c r="F1216" s="248" t="s">
        <v>147</v>
      </c>
      <c r="G1216" s="216">
        <v>1694</v>
      </c>
      <c r="H1216" s="216">
        <v>52.999999994644895</v>
      </c>
      <c r="I1216" s="216">
        <v>89781.999990928452</v>
      </c>
      <c r="J1216" s="216">
        <v>8.9674946040345482E-2</v>
      </c>
      <c r="K1216" s="216">
        <v>1.6919801141397398E-3</v>
      </c>
      <c r="L1216" s="159"/>
    </row>
    <row r="1217" spans="2:12" ht="15.75" customHeight="1" x14ac:dyDescent="0.2">
      <c r="B1217" s="189">
        <v>41215</v>
      </c>
      <c r="C1217" s="143">
        <v>283275</v>
      </c>
      <c r="D1217" s="143" t="s">
        <v>1140</v>
      </c>
      <c r="E1217" s="143" t="s">
        <v>8854</v>
      </c>
      <c r="F1217" s="248" t="s">
        <v>147</v>
      </c>
      <c r="G1217" s="216">
        <v>1336</v>
      </c>
      <c r="H1217" s="216">
        <v>52.999999994644895</v>
      </c>
      <c r="I1217" s="216">
        <v>70807.99999284558</v>
      </c>
      <c r="J1217" s="216">
        <v>7.0723570194747093E-2</v>
      </c>
      <c r="K1217" s="216">
        <v>1.3344069849413769E-3</v>
      </c>
      <c r="L1217" s="159"/>
    </row>
    <row r="1218" spans="2:12" ht="15.75" customHeight="1" x14ac:dyDescent="0.2">
      <c r="B1218" s="189">
        <v>41215</v>
      </c>
      <c r="C1218" s="143">
        <v>283275</v>
      </c>
      <c r="D1218" s="143" t="s">
        <v>655</v>
      </c>
      <c r="E1218" s="143" t="s">
        <v>8855</v>
      </c>
      <c r="F1218" s="248" t="s">
        <v>147</v>
      </c>
      <c r="G1218" s="216">
        <v>1834.49</v>
      </c>
      <c r="H1218" s="216">
        <v>52.999999994644895</v>
      </c>
      <c r="I1218" s="216">
        <v>97227.969990176105</v>
      </c>
      <c r="J1218" s="216">
        <v>0.27968681668729894</v>
      </c>
      <c r="K1218" s="216">
        <v>5.2771097493501595E-3</v>
      </c>
      <c r="L1218" s="159"/>
    </row>
    <row r="1219" spans="2:12" ht="15.75" customHeight="1" x14ac:dyDescent="0.2">
      <c r="B1219" s="189">
        <v>41215</v>
      </c>
      <c r="C1219" s="143">
        <v>283275</v>
      </c>
      <c r="D1219" s="143" t="s">
        <v>1141</v>
      </c>
      <c r="E1219" s="143" t="s">
        <v>8854</v>
      </c>
      <c r="F1219" s="248" t="s">
        <v>147</v>
      </c>
      <c r="G1219" s="216">
        <v>1299.5</v>
      </c>
      <c r="H1219" s="216">
        <v>52.999999994644895</v>
      </c>
      <c r="I1219" s="216">
        <v>68873.499993041041</v>
      </c>
      <c r="J1219" s="216">
        <v>6.8791376847360655E-2</v>
      </c>
      <c r="K1219" s="216">
        <v>1.2979505066851192E-3</v>
      </c>
      <c r="L1219" s="159"/>
    </row>
    <row r="1220" spans="2:12" ht="15.75" customHeight="1" x14ac:dyDescent="0.2">
      <c r="B1220" s="189">
        <v>41215</v>
      </c>
      <c r="C1220" s="143">
        <v>283275</v>
      </c>
      <c r="D1220" s="143" t="s">
        <v>1142</v>
      </c>
      <c r="E1220" s="143" t="s">
        <v>8854</v>
      </c>
      <c r="F1220" s="248" t="s">
        <v>147</v>
      </c>
      <c r="G1220" s="216">
        <v>1</v>
      </c>
      <c r="H1220" s="216">
        <v>52.999999994644895</v>
      </c>
      <c r="I1220" s="216">
        <v>52.999999994644895</v>
      </c>
      <c r="J1220" s="216">
        <v>5.2936804037984348E-5</v>
      </c>
      <c r="K1220" s="216">
        <v>9.988076234591144E-7</v>
      </c>
      <c r="L1220" s="159"/>
    </row>
    <row r="1221" spans="2:12" ht="15.75" customHeight="1" x14ac:dyDescent="0.2">
      <c r="B1221" s="189">
        <v>41215</v>
      </c>
      <c r="C1221" s="143">
        <v>283275</v>
      </c>
      <c r="D1221" s="143" t="s">
        <v>1143</v>
      </c>
      <c r="E1221" s="143" t="s">
        <v>8854</v>
      </c>
      <c r="F1221" s="248" t="s">
        <v>147</v>
      </c>
      <c r="G1221" s="216">
        <v>843</v>
      </c>
      <c r="H1221" s="216">
        <v>2.9999999993015081</v>
      </c>
      <c r="I1221" s="216">
        <v>2528.9999994111713</v>
      </c>
      <c r="J1221" s="216">
        <v>2.525984479139974E-3</v>
      </c>
      <c r="K1221" s="216">
        <v>8.4199482657603352E-4</v>
      </c>
      <c r="L1221" s="159"/>
    </row>
    <row r="1222" spans="2:12" ht="15.75" customHeight="1" x14ac:dyDescent="0.2">
      <c r="B1222" s="189">
        <v>41215</v>
      </c>
      <c r="C1222" s="143">
        <v>283275</v>
      </c>
      <c r="D1222" s="143" t="s">
        <v>1144</v>
      </c>
      <c r="E1222" s="143" t="s">
        <v>8854</v>
      </c>
      <c r="F1222" s="248" t="s">
        <v>147</v>
      </c>
      <c r="G1222" s="216">
        <v>956</v>
      </c>
      <c r="H1222" s="216">
        <v>2.9999999993015081</v>
      </c>
      <c r="I1222" s="216">
        <v>2867.9999993322417</v>
      </c>
      <c r="J1222" s="216">
        <v>2.864580263413778E-3</v>
      </c>
      <c r="K1222" s="216">
        <v>9.5486008802691342E-4</v>
      </c>
      <c r="L1222" s="159"/>
    </row>
    <row r="1223" spans="2:12" ht="15.75" customHeight="1" x14ac:dyDescent="0.2">
      <c r="B1223" s="189">
        <v>41215</v>
      </c>
      <c r="C1223" s="143">
        <v>283275</v>
      </c>
      <c r="D1223" s="143" t="s">
        <v>1145</v>
      </c>
      <c r="E1223" s="143" t="s">
        <v>8854</v>
      </c>
      <c r="F1223" s="248" t="s">
        <v>147</v>
      </c>
      <c r="G1223" s="216">
        <v>576.5</v>
      </c>
      <c r="H1223" s="216">
        <v>2.9999999993015081</v>
      </c>
      <c r="I1223" s="216">
        <v>1729.4999995973194</v>
      </c>
      <c r="J1223" s="216">
        <v>1.7274377843703381E-3</v>
      </c>
      <c r="K1223" s="216">
        <v>5.7581259492417945E-4</v>
      </c>
      <c r="L1223" s="159"/>
    </row>
    <row r="1224" spans="2:12" ht="15.75" customHeight="1" x14ac:dyDescent="0.2">
      <c r="B1224" s="189">
        <v>41215</v>
      </c>
      <c r="C1224" s="143">
        <v>283275</v>
      </c>
      <c r="D1224" s="143" t="s">
        <v>1146</v>
      </c>
      <c r="E1224" s="143" t="s">
        <v>8854</v>
      </c>
      <c r="F1224" s="248" t="s">
        <v>147</v>
      </c>
      <c r="G1224" s="216">
        <v>9</v>
      </c>
      <c r="H1224" s="216">
        <v>2.9999999993015081</v>
      </c>
      <c r="I1224" s="216">
        <v>26.999999993713573</v>
      </c>
      <c r="J1224" s="216">
        <v>2.696780582711716E-5</v>
      </c>
      <c r="K1224" s="216">
        <v>8.9892686111320298E-6</v>
      </c>
      <c r="L1224" s="159"/>
    </row>
    <row r="1225" spans="2:12" ht="15.75" customHeight="1" x14ac:dyDescent="0.2">
      <c r="B1225" s="189">
        <v>41215</v>
      </c>
      <c r="C1225" s="143">
        <v>283275</v>
      </c>
      <c r="D1225" s="143" t="s">
        <v>1147</v>
      </c>
      <c r="E1225" s="143" t="s">
        <v>8854</v>
      </c>
      <c r="F1225" s="248" t="s">
        <v>147</v>
      </c>
      <c r="G1225" s="216">
        <v>1048.5</v>
      </c>
      <c r="H1225" s="216">
        <v>2.9999999993015081</v>
      </c>
      <c r="I1225" s="216">
        <v>3145.4999992676312</v>
      </c>
      <c r="J1225" s="216">
        <v>3.141749378859149E-3</v>
      </c>
      <c r="K1225" s="216">
        <v>1.0472497931968815E-3</v>
      </c>
      <c r="L1225" s="159"/>
    </row>
    <row r="1226" spans="2:12" ht="15.75" customHeight="1" x14ac:dyDescent="0.2">
      <c r="B1226" s="189">
        <v>41215</v>
      </c>
      <c r="C1226" s="143">
        <v>283275</v>
      </c>
      <c r="D1226" s="143" t="s">
        <v>1148</v>
      </c>
      <c r="E1226" s="143" t="s">
        <v>8854</v>
      </c>
      <c r="F1226" s="248" t="s">
        <v>147</v>
      </c>
      <c r="G1226" s="216">
        <v>244.5</v>
      </c>
      <c r="H1226" s="216">
        <v>2.9999999993015081</v>
      </c>
      <c r="I1226" s="216">
        <v>733.49999982921872</v>
      </c>
      <c r="J1226" s="216">
        <v>7.3262539163668281E-4</v>
      </c>
      <c r="K1226" s="216">
        <v>2.4420846393575347E-4</v>
      </c>
      <c r="L1226" s="159"/>
    </row>
    <row r="1227" spans="2:12" ht="15.75" customHeight="1" x14ac:dyDescent="0.2">
      <c r="B1227" s="189">
        <v>41215</v>
      </c>
      <c r="C1227" s="143">
        <v>283275</v>
      </c>
      <c r="D1227" s="143" t="s">
        <v>585</v>
      </c>
      <c r="E1227" s="143" t="s">
        <v>8854</v>
      </c>
      <c r="F1227" s="248" t="s">
        <v>147</v>
      </c>
      <c r="G1227" s="216">
        <v>754</v>
      </c>
      <c r="H1227" s="216">
        <v>2.9999999993015081</v>
      </c>
      <c r="I1227" s="216">
        <v>2261.9999994733371</v>
      </c>
      <c r="J1227" s="216">
        <v>2.2593028437384818E-3</v>
      </c>
      <c r="K1227" s="216">
        <v>7.5310094808817235E-4</v>
      </c>
      <c r="L1227" s="159"/>
    </row>
    <row r="1228" spans="2:12" ht="15.75" customHeight="1" x14ac:dyDescent="0.2">
      <c r="B1228" s="189">
        <v>41215</v>
      </c>
      <c r="C1228" s="143">
        <v>283275</v>
      </c>
      <c r="D1228" s="143" t="s">
        <v>586</v>
      </c>
      <c r="E1228" s="143" t="s">
        <v>8854</v>
      </c>
      <c r="F1228" s="248" t="s">
        <v>147</v>
      </c>
      <c r="G1228" s="216">
        <v>871.5</v>
      </c>
      <c r="H1228" s="216">
        <v>2.9999999993015081</v>
      </c>
      <c r="I1228" s="216">
        <v>2614.4999993912643</v>
      </c>
      <c r="J1228" s="216">
        <v>2.6113825309258447E-3</v>
      </c>
      <c r="K1228" s="216">
        <v>8.704608438446183E-4</v>
      </c>
      <c r="L1228" s="159"/>
    </row>
    <row r="1229" spans="2:12" ht="15.75" customHeight="1" x14ac:dyDescent="0.2">
      <c r="B1229" s="189">
        <v>41215</v>
      </c>
      <c r="C1229" s="143">
        <v>283275</v>
      </c>
      <c r="D1229" s="143" t="s">
        <v>1149</v>
      </c>
      <c r="E1229" s="143" t="s">
        <v>8854</v>
      </c>
      <c r="F1229" s="248" t="s">
        <v>147</v>
      </c>
      <c r="G1229" s="216">
        <v>245.5</v>
      </c>
      <c r="H1229" s="216">
        <v>2.9999999993015081</v>
      </c>
      <c r="I1229" s="216">
        <v>736.49999982852023</v>
      </c>
      <c r="J1229" s="216">
        <v>7.3562181450636253E-4</v>
      </c>
      <c r="K1229" s="216">
        <v>2.4520727155921262E-4</v>
      </c>
      <c r="L1229" s="159"/>
    </row>
    <row r="1230" spans="2:12" ht="15.75" customHeight="1" x14ac:dyDescent="0.2">
      <c r="B1230" s="189">
        <v>41215</v>
      </c>
      <c r="C1230" s="143">
        <v>283275</v>
      </c>
      <c r="D1230" s="143" t="s">
        <v>1150</v>
      </c>
      <c r="E1230" s="143" t="s">
        <v>8854</v>
      </c>
      <c r="F1230" s="248" t="s">
        <v>147</v>
      </c>
      <c r="G1230" s="216">
        <v>206.5</v>
      </c>
      <c r="H1230" s="216">
        <v>2.9999999993015081</v>
      </c>
      <c r="I1230" s="216">
        <v>619.49999985576142</v>
      </c>
      <c r="J1230" s="216">
        <v>6.1876132258885483E-4</v>
      </c>
      <c r="K1230" s="216">
        <v>2.0625377424430714E-4</v>
      </c>
      <c r="L1230" s="159"/>
    </row>
    <row r="1231" spans="2:12" ht="15.75" customHeight="1" x14ac:dyDescent="0.2">
      <c r="B1231" s="189">
        <v>41215</v>
      </c>
      <c r="C1231" s="143">
        <v>283275</v>
      </c>
      <c r="D1231" s="143" t="s">
        <v>1151</v>
      </c>
      <c r="E1231" s="143" t="s">
        <v>8854</v>
      </c>
      <c r="F1231" s="248" t="s">
        <v>147</v>
      </c>
      <c r="G1231" s="216">
        <v>1</v>
      </c>
      <c r="H1231" s="216">
        <v>52.999999994644895</v>
      </c>
      <c r="I1231" s="216">
        <v>52.999999994644895</v>
      </c>
      <c r="J1231" s="216">
        <v>5.2936804037984348E-5</v>
      </c>
      <c r="K1231" s="216">
        <v>9.988076234591144E-7</v>
      </c>
      <c r="L1231" s="159"/>
    </row>
    <row r="1232" spans="2:12" ht="15.75" customHeight="1" x14ac:dyDescent="0.2">
      <c r="B1232" s="189">
        <v>41215</v>
      </c>
      <c r="C1232" s="143">
        <v>283275</v>
      </c>
      <c r="D1232" s="143" t="s">
        <v>1152</v>
      </c>
      <c r="E1232" s="143" t="s">
        <v>8855</v>
      </c>
      <c r="F1232" s="248" t="s">
        <v>147</v>
      </c>
      <c r="G1232" s="216">
        <v>2.75</v>
      </c>
      <c r="H1232" s="216">
        <v>52.999999994644895</v>
      </c>
      <c r="I1232" s="216">
        <v>145.74999998527346</v>
      </c>
      <c r="J1232" s="216">
        <v>4.1926570648522052E-4</v>
      </c>
      <c r="K1232" s="216">
        <v>7.9106737080676037E-6</v>
      </c>
      <c r="L1232" s="159"/>
    </row>
    <row r="1233" spans="2:12" ht="15.75" customHeight="1" x14ac:dyDescent="0.2">
      <c r="B1233" s="189">
        <v>41215</v>
      </c>
      <c r="C1233" s="143">
        <v>283275</v>
      </c>
      <c r="D1233" s="143" t="s">
        <v>1153</v>
      </c>
      <c r="E1233" s="143" t="s">
        <v>8855</v>
      </c>
      <c r="F1233" s="248" t="s">
        <v>147</v>
      </c>
      <c r="G1233" s="216">
        <v>745.2</v>
      </c>
      <c r="H1233" s="216">
        <v>52.999999994644895</v>
      </c>
      <c r="I1233" s="216">
        <v>39495.599996009376</v>
      </c>
      <c r="J1233" s="216">
        <v>0.11361338344464958</v>
      </c>
      <c r="K1233" s="216">
        <v>2.143648744455265E-3</v>
      </c>
      <c r="L1233" s="159"/>
    </row>
    <row r="1234" spans="2:12" ht="15.75" customHeight="1" x14ac:dyDescent="0.2">
      <c r="B1234" s="189">
        <v>41215</v>
      </c>
      <c r="C1234" s="143">
        <v>283275</v>
      </c>
      <c r="D1234" s="143" t="s">
        <v>1154</v>
      </c>
      <c r="E1234" s="143" t="s">
        <v>8854</v>
      </c>
      <c r="F1234" s="248" t="s">
        <v>147</v>
      </c>
      <c r="G1234" s="216">
        <v>1.4</v>
      </c>
      <c r="H1234" s="216">
        <v>52.999999994644895</v>
      </c>
      <c r="I1234" s="216">
        <v>74.199999992502853</v>
      </c>
      <c r="J1234" s="216">
        <v>7.4111525653178085E-5</v>
      </c>
      <c r="K1234" s="216">
        <v>1.3983306728427602E-6</v>
      </c>
      <c r="L1234" s="159"/>
    </row>
    <row r="1235" spans="2:12" ht="15.75" customHeight="1" x14ac:dyDescent="0.2">
      <c r="B1235" s="189">
        <v>41215</v>
      </c>
      <c r="C1235" s="143">
        <v>283275</v>
      </c>
      <c r="D1235" s="143" t="s">
        <v>729</v>
      </c>
      <c r="E1235" s="143" t="s">
        <v>8855</v>
      </c>
      <c r="F1235" s="248" t="s">
        <v>147</v>
      </c>
      <c r="G1235" s="216">
        <v>378.75</v>
      </c>
      <c r="H1235" s="216">
        <v>52.999999994644895</v>
      </c>
      <c r="I1235" s="216">
        <v>20073.749997971754</v>
      </c>
      <c r="J1235" s="216">
        <v>5.7744322302282644E-2</v>
      </c>
      <c r="K1235" s="216">
        <v>1.0895155152474928E-3</v>
      </c>
      <c r="L1235" s="159"/>
    </row>
    <row r="1236" spans="2:12" ht="15.75" customHeight="1" x14ac:dyDescent="0.2">
      <c r="B1236" s="189">
        <v>41215</v>
      </c>
      <c r="C1236" s="143">
        <v>283275</v>
      </c>
      <c r="D1236" s="143" t="s">
        <v>1155</v>
      </c>
      <c r="E1236" s="143" t="s">
        <v>8854</v>
      </c>
      <c r="F1236" s="248" t="s">
        <v>147</v>
      </c>
      <c r="G1236" s="216">
        <v>1</v>
      </c>
      <c r="H1236" s="216">
        <v>52.999999994644895</v>
      </c>
      <c r="I1236" s="216">
        <v>52.999999994644895</v>
      </c>
      <c r="J1236" s="216">
        <v>5.2936804037984348E-5</v>
      </c>
      <c r="K1236" s="216">
        <v>9.988076234591144E-7</v>
      </c>
      <c r="L1236" s="159"/>
    </row>
    <row r="1237" spans="2:12" ht="15.75" customHeight="1" x14ac:dyDescent="0.2">
      <c r="B1237" s="189">
        <v>41215</v>
      </c>
      <c r="C1237" s="143">
        <v>283275</v>
      </c>
      <c r="D1237" s="143" t="s">
        <v>1156</v>
      </c>
      <c r="E1237" s="143" t="s">
        <v>8854</v>
      </c>
      <c r="F1237" s="248" t="s">
        <v>147</v>
      </c>
      <c r="G1237" s="216">
        <v>0.4</v>
      </c>
      <c r="H1237" s="216">
        <v>52.999999994644895</v>
      </c>
      <c r="I1237" s="216">
        <v>21.199999997857958</v>
      </c>
      <c r="J1237" s="216">
        <v>2.1174721615193738E-5</v>
      </c>
      <c r="K1237" s="216">
        <v>3.995230493836458E-7</v>
      </c>
      <c r="L1237" s="159"/>
    </row>
    <row r="1238" spans="2:12" ht="15.75" customHeight="1" x14ac:dyDescent="0.2">
      <c r="B1238" s="189">
        <v>41215</v>
      </c>
      <c r="C1238" s="143">
        <v>283275</v>
      </c>
      <c r="D1238" s="143" t="s">
        <v>1157</v>
      </c>
      <c r="E1238" s="143" t="s">
        <v>8855</v>
      </c>
      <c r="F1238" s="248" t="s">
        <v>147</v>
      </c>
      <c r="G1238" s="216">
        <v>740</v>
      </c>
      <c r="H1238" s="216">
        <v>52.999999994644895</v>
      </c>
      <c r="I1238" s="216">
        <v>39219.999996037222</v>
      </c>
      <c r="J1238" s="216">
        <v>0.11282059010875024</v>
      </c>
      <c r="K1238" s="216">
        <v>2.1286903796254642E-3</v>
      </c>
      <c r="L1238" s="159"/>
    </row>
    <row r="1239" spans="2:12" ht="15.75" customHeight="1" x14ac:dyDescent="0.2">
      <c r="B1239" s="189">
        <v>41215</v>
      </c>
      <c r="C1239" s="143">
        <v>283275</v>
      </c>
      <c r="D1239" s="143" t="s">
        <v>1158</v>
      </c>
      <c r="E1239" s="143" t="s">
        <v>8855</v>
      </c>
      <c r="F1239" s="248" t="s">
        <v>147</v>
      </c>
      <c r="G1239" s="216">
        <v>1651</v>
      </c>
      <c r="H1239" s="216">
        <v>52.999999994644895</v>
      </c>
      <c r="I1239" s="216">
        <v>87502.999991158722</v>
      </c>
      <c r="J1239" s="216">
        <v>0.25171188414803602</v>
      </c>
      <c r="K1239" s="216">
        <v>4.749280833461678E-3</v>
      </c>
      <c r="L1239" s="159"/>
    </row>
    <row r="1240" spans="2:12" ht="15.75" customHeight="1" x14ac:dyDescent="0.2">
      <c r="B1240" s="189">
        <v>41215</v>
      </c>
      <c r="C1240" s="143">
        <v>283275</v>
      </c>
      <c r="D1240" s="143" t="s">
        <v>1113</v>
      </c>
      <c r="E1240" s="143" t="s">
        <v>8855</v>
      </c>
      <c r="F1240" s="248" t="s">
        <v>147</v>
      </c>
      <c r="G1240" s="216">
        <v>501</v>
      </c>
      <c r="H1240" s="216">
        <v>52.999999994644895</v>
      </c>
      <c r="I1240" s="216">
        <v>26552.999997317092</v>
      </c>
      <c r="J1240" s="216">
        <v>7.6382588708761995E-2</v>
      </c>
      <c r="K1240" s="216">
        <v>1.4411809191788617E-3</v>
      </c>
      <c r="L1240" s="159"/>
    </row>
    <row r="1241" spans="2:12" ht="15.75" customHeight="1" x14ac:dyDescent="0.2">
      <c r="B1241" s="189">
        <v>41215</v>
      </c>
      <c r="C1241" s="143">
        <v>283275</v>
      </c>
      <c r="D1241" s="143" t="s">
        <v>1159</v>
      </c>
      <c r="E1241" s="143" t="s">
        <v>8854</v>
      </c>
      <c r="F1241" s="248" t="s">
        <v>147</v>
      </c>
      <c r="G1241" s="216">
        <v>389</v>
      </c>
      <c r="H1241" s="216">
        <v>2.9999999993015081</v>
      </c>
      <c r="I1241" s="216">
        <v>1166.9999997282866</v>
      </c>
      <c r="J1241" s="216">
        <v>1.1656084963053972E-3</v>
      </c>
      <c r="K1241" s="216">
        <v>3.8853616552559554E-4</v>
      </c>
      <c r="L1241" s="159"/>
    </row>
    <row r="1242" spans="2:12" ht="15.75" customHeight="1" x14ac:dyDescent="0.2">
      <c r="B1242" s="189">
        <v>41215</v>
      </c>
      <c r="C1242" s="143">
        <v>283275</v>
      </c>
      <c r="D1242" s="143" t="s">
        <v>1160</v>
      </c>
      <c r="E1242" s="143" t="s">
        <v>8854</v>
      </c>
      <c r="F1242" s="248" t="s">
        <v>147</v>
      </c>
      <c r="G1242" s="216">
        <v>178</v>
      </c>
      <c r="H1242" s="216">
        <v>2.9999999993015081</v>
      </c>
      <c r="I1242" s="216">
        <v>533.99999987566844</v>
      </c>
      <c r="J1242" s="216">
        <v>5.3336327080298379E-4</v>
      </c>
      <c r="K1242" s="216">
        <v>1.7778775697572236E-4</v>
      </c>
      <c r="L1242" s="159"/>
    </row>
    <row r="1243" spans="2:12" ht="15.75" customHeight="1" x14ac:dyDescent="0.2">
      <c r="B1243" s="189">
        <v>41215</v>
      </c>
      <c r="C1243" s="143">
        <v>283275</v>
      </c>
      <c r="D1243" s="143" t="s">
        <v>1161</v>
      </c>
      <c r="E1243" s="143" t="s">
        <v>8854</v>
      </c>
      <c r="F1243" s="248" t="s">
        <v>147</v>
      </c>
      <c r="G1243" s="216">
        <v>386</v>
      </c>
      <c r="H1243" s="216">
        <v>2.9999999993015081</v>
      </c>
      <c r="I1243" s="216">
        <v>1157.9999997303821</v>
      </c>
      <c r="J1243" s="216">
        <v>1.1566192276963581E-3</v>
      </c>
      <c r="K1243" s="216">
        <v>3.855397426552182E-4</v>
      </c>
      <c r="L1243" s="159"/>
    </row>
    <row r="1244" spans="2:12" ht="15.75" customHeight="1" x14ac:dyDescent="0.2">
      <c r="B1244" s="189">
        <v>41215</v>
      </c>
      <c r="C1244" s="143">
        <v>283301</v>
      </c>
      <c r="D1244" s="143" t="s">
        <v>1162</v>
      </c>
      <c r="E1244" s="143" t="s">
        <v>8855</v>
      </c>
      <c r="F1244" s="248" t="s">
        <v>147</v>
      </c>
      <c r="G1244" s="216">
        <v>95.49</v>
      </c>
      <c r="H1244" s="216">
        <v>117.49999999534339</v>
      </c>
      <c r="I1244" s="216">
        <v>10787.759999539852</v>
      </c>
      <c r="J1244" s="216">
        <v>3.1032163417201199E-2</v>
      </c>
      <c r="K1244" s="216">
        <v>2.7468735723031832E-4</v>
      </c>
      <c r="L1244" s="159"/>
    </row>
    <row r="1245" spans="2:12" ht="15.75" customHeight="1" x14ac:dyDescent="0.2">
      <c r="B1245" s="189">
        <v>41215</v>
      </c>
      <c r="C1245" s="143">
        <v>283560</v>
      </c>
      <c r="D1245" s="143" t="s">
        <v>1163</v>
      </c>
      <c r="E1245" s="143" t="s">
        <v>8854</v>
      </c>
      <c r="F1245" s="248" t="s">
        <v>155</v>
      </c>
      <c r="G1245" s="216">
        <v>33.164999999999999</v>
      </c>
      <c r="H1245" s="216">
        <v>60.999999999767169</v>
      </c>
      <c r="I1245" s="216">
        <v>2023.0649999922782</v>
      </c>
      <c r="J1245" s="216">
        <v>2.0206527447456006E-3</v>
      </c>
      <c r="K1245" s="216">
        <v>3.3125454832021532E-5</v>
      </c>
      <c r="L1245" s="159"/>
    </row>
    <row r="1246" spans="2:12" ht="15.75" customHeight="1" x14ac:dyDescent="0.2">
      <c r="B1246" s="189">
        <v>41216</v>
      </c>
      <c r="C1246" s="143">
        <v>283294</v>
      </c>
      <c r="D1246" s="143" t="s">
        <v>1164</v>
      </c>
      <c r="E1246" s="143" t="s">
        <v>8855</v>
      </c>
      <c r="F1246" s="248" t="s">
        <v>155</v>
      </c>
      <c r="G1246" s="216">
        <v>0.93</v>
      </c>
      <c r="H1246" s="216">
        <v>124.99999999883585</v>
      </c>
      <c r="I1246" s="216">
        <v>116.24999999891735</v>
      </c>
      <c r="J1246" s="216">
        <v>3.342537843894809E-4</v>
      </c>
      <c r="K1246" s="216">
        <v>2.674030275140751E-6</v>
      </c>
      <c r="L1246" s="159"/>
    </row>
    <row r="1247" spans="2:12" ht="15.75" customHeight="1" x14ac:dyDescent="0.2">
      <c r="B1247" s="189">
        <v>41216</v>
      </c>
      <c r="C1247" s="143">
        <v>283300</v>
      </c>
      <c r="D1247" s="143" t="s">
        <v>1165</v>
      </c>
      <c r="E1247" s="143" t="s">
        <v>8855</v>
      </c>
      <c r="F1247" s="248" t="s">
        <v>149</v>
      </c>
      <c r="G1247" s="216">
        <v>16</v>
      </c>
      <c r="H1247" s="216">
        <v>130.00000000465661</v>
      </c>
      <c r="I1247" s="216">
        <v>2080.0000000745058</v>
      </c>
      <c r="J1247" s="216">
        <v>5.9806268521419275E-3</v>
      </c>
      <c r="K1247" s="216">
        <v>4.6004821937905394E-5</v>
      </c>
      <c r="L1247" s="159"/>
    </row>
    <row r="1248" spans="2:12" ht="15.75" customHeight="1" x14ac:dyDescent="0.2">
      <c r="B1248" s="189">
        <v>41216</v>
      </c>
      <c r="C1248" s="143">
        <v>283303</v>
      </c>
      <c r="D1248" s="143" t="s">
        <v>1166</v>
      </c>
      <c r="E1248" s="143" t="s">
        <v>8854</v>
      </c>
      <c r="F1248" s="248" t="s">
        <v>150</v>
      </c>
      <c r="G1248" s="216">
        <v>869.5</v>
      </c>
      <c r="H1248" s="216">
        <v>77.874999993218808</v>
      </c>
      <c r="I1248" s="216">
        <v>72799.999993413803</v>
      </c>
      <c r="J1248" s="216">
        <v>7.2718438992240106E-2</v>
      </c>
      <c r="K1248" s="216">
        <v>8.6852586139386063E-4</v>
      </c>
      <c r="L1248" s="159"/>
    </row>
    <row r="1249" spans="2:12" ht="15.75" customHeight="1" x14ac:dyDescent="0.2">
      <c r="B1249" s="189">
        <v>41216</v>
      </c>
      <c r="C1249" s="143">
        <v>283340</v>
      </c>
      <c r="D1249" s="143" t="s">
        <v>618</v>
      </c>
      <c r="E1249" s="143" t="s">
        <v>8854</v>
      </c>
      <c r="F1249" s="248" t="s">
        <v>150</v>
      </c>
      <c r="G1249" s="216">
        <v>155</v>
      </c>
      <c r="H1249" s="216">
        <v>60.999999999767169</v>
      </c>
      <c r="I1249" s="216">
        <v>9454.9999999639113</v>
      </c>
      <c r="J1249" s="216">
        <v>9.4444071529012179E-3</v>
      </c>
      <c r="K1249" s="216">
        <v>1.5482634676946338E-4</v>
      </c>
      <c r="L1249" s="159"/>
    </row>
    <row r="1250" spans="2:12" ht="15.75" customHeight="1" x14ac:dyDescent="0.2">
      <c r="B1250" s="189">
        <v>41216</v>
      </c>
      <c r="C1250" s="143">
        <v>283426</v>
      </c>
      <c r="D1250" s="143" t="s">
        <v>985</v>
      </c>
      <c r="E1250" s="143" t="s">
        <v>8854</v>
      </c>
      <c r="F1250" s="248" t="s">
        <v>155</v>
      </c>
      <c r="G1250" s="216">
        <v>2.97</v>
      </c>
      <c r="H1250" s="216">
        <v>114.00000000488944</v>
      </c>
      <c r="I1250" s="216">
        <v>338.58000001452166</v>
      </c>
      <c r="J1250" s="216">
        <v>3.3820067413840805E-4</v>
      </c>
      <c r="K1250" s="216">
        <v>2.9666725800342341E-6</v>
      </c>
      <c r="L1250" s="159"/>
    </row>
    <row r="1251" spans="2:12" ht="15.75" customHeight="1" x14ac:dyDescent="0.2">
      <c r="B1251" s="189">
        <v>41216</v>
      </c>
      <c r="C1251" s="143">
        <v>283561</v>
      </c>
      <c r="D1251" s="143" t="s">
        <v>634</v>
      </c>
      <c r="E1251" s="143" t="s">
        <v>8855</v>
      </c>
      <c r="F1251" s="248" t="s">
        <v>155</v>
      </c>
      <c r="G1251" s="216">
        <v>11.55</v>
      </c>
      <c r="H1251" s="216">
        <v>74.000000000232831</v>
      </c>
      <c r="I1251" s="216">
        <v>854.70000000268919</v>
      </c>
      <c r="J1251" s="216">
        <v>2.4575200819032159E-3</v>
      </c>
      <c r="K1251" s="216">
        <v>3.3209730836425456E-5</v>
      </c>
      <c r="L1251" s="159"/>
    </row>
    <row r="1252" spans="2:12" ht="15.75" customHeight="1" x14ac:dyDescent="0.2">
      <c r="B1252" s="189">
        <v>41216</v>
      </c>
      <c r="C1252" s="143">
        <v>283562</v>
      </c>
      <c r="D1252" s="143" t="s">
        <v>895</v>
      </c>
      <c r="E1252" s="143" t="s">
        <v>8854</v>
      </c>
      <c r="F1252" s="248" t="s">
        <v>150</v>
      </c>
      <c r="G1252" s="216">
        <v>78.856800000000007</v>
      </c>
      <c r="H1252" s="216">
        <v>45</v>
      </c>
      <c r="I1252" s="216">
        <v>3548.5560000000005</v>
      </c>
      <c r="J1252" s="216">
        <v>3.5445803986249029E-3</v>
      </c>
      <c r="K1252" s="216">
        <v>7.8768453302775621E-5</v>
      </c>
      <c r="L1252" s="159"/>
    </row>
    <row r="1253" spans="2:12" ht="15.75" customHeight="1" x14ac:dyDescent="0.2">
      <c r="B1253" s="189">
        <v>41217</v>
      </c>
      <c r="C1253" s="143">
        <v>283310</v>
      </c>
      <c r="D1253" s="143" t="s">
        <v>941</v>
      </c>
      <c r="E1253" s="143" t="s">
        <v>8854</v>
      </c>
      <c r="F1253" s="248" t="s">
        <v>147</v>
      </c>
      <c r="G1253" s="216">
        <v>1</v>
      </c>
      <c r="H1253" s="216">
        <v>97.000000001862645</v>
      </c>
      <c r="I1253" s="216">
        <v>97.000000001862645</v>
      </c>
      <c r="J1253" s="216">
        <v>9.6892217099561086E-5</v>
      </c>
      <c r="K1253" s="216">
        <v>9.9888883605876824E-7</v>
      </c>
      <c r="L1253" s="159"/>
    </row>
    <row r="1254" spans="2:12" ht="15.75" customHeight="1" x14ac:dyDescent="0.2">
      <c r="B1254" s="189">
        <v>41217</v>
      </c>
      <c r="C1254" s="143">
        <v>283312</v>
      </c>
      <c r="D1254" s="143" t="s">
        <v>972</v>
      </c>
      <c r="E1254" s="143" t="s">
        <v>8855</v>
      </c>
      <c r="F1254" s="248" t="s">
        <v>155</v>
      </c>
      <c r="G1254" s="216">
        <v>31</v>
      </c>
      <c r="H1254" s="216">
        <v>66.999999998370185</v>
      </c>
      <c r="I1254" s="216">
        <v>4153.9999998989515</v>
      </c>
      <c r="J1254" s="216">
        <v>1.1942762255969252E-2</v>
      </c>
      <c r="K1254" s="216">
        <v>8.9125091464625124E-5</v>
      </c>
      <c r="L1254" s="159"/>
    </row>
    <row r="1255" spans="2:12" ht="15.75" customHeight="1" x14ac:dyDescent="0.2">
      <c r="B1255" s="189">
        <v>41217</v>
      </c>
      <c r="C1255" s="143">
        <v>283328</v>
      </c>
      <c r="D1255" s="143" t="s">
        <v>629</v>
      </c>
      <c r="E1255" s="143" t="s">
        <v>8855</v>
      </c>
      <c r="F1255" s="248" t="s">
        <v>155</v>
      </c>
      <c r="G1255" s="216">
        <v>9</v>
      </c>
      <c r="H1255" s="216">
        <v>142.00000000186265</v>
      </c>
      <c r="I1255" s="216">
        <v>1278.0000000167638</v>
      </c>
      <c r="J1255" s="216">
        <v>3.6742537707511284E-3</v>
      </c>
      <c r="K1255" s="216">
        <v>2.5875026554246004E-5</v>
      </c>
      <c r="L1255" s="159"/>
    </row>
    <row r="1256" spans="2:12" ht="15.75" customHeight="1" x14ac:dyDescent="0.2">
      <c r="B1256" s="189">
        <v>41217</v>
      </c>
      <c r="C1256" s="143">
        <v>283341</v>
      </c>
      <c r="D1256" s="143" t="s">
        <v>972</v>
      </c>
      <c r="E1256" s="143" t="s">
        <v>8855</v>
      </c>
      <c r="F1256" s="248" t="s">
        <v>155</v>
      </c>
      <c r="G1256" s="216">
        <v>1</v>
      </c>
      <c r="H1256" s="216">
        <v>159.99999999767169</v>
      </c>
      <c r="I1256" s="216">
        <v>159.99999999767169</v>
      </c>
      <c r="J1256" s="216">
        <v>4.6000047206879059E-4</v>
      </c>
      <c r="K1256" s="216">
        <v>2.8750029504717782E-6</v>
      </c>
      <c r="L1256" s="159"/>
    </row>
    <row r="1257" spans="2:12" ht="15.75" customHeight="1" x14ac:dyDescent="0.2">
      <c r="B1257" s="189">
        <v>41217</v>
      </c>
      <c r="C1257" s="143">
        <v>283384</v>
      </c>
      <c r="D1257" s="143" t="s">
        <v>810</v>
      </c>
      <c r="E1257" s="143" t="s">
        <v>8855</v>
      </c>
      <c r="F1257" s="248" t="s">
        <v>155</v>
      </c>
      <c r="G1257" s="216">
        <v>24.42</v>
      </c>
      <c r="H1257" s="216">
        <v>59.99999999650754</v>
      </c>
      <c r="I1257" s="216">
        <v>1465.1999999147142</v>
      </c>
      <c r="J1257" s="216">
        <v>4.2124543227860523E-3</v>
      </c>
      <c r="K1257" s="216">
        <v>7.0207572050520831E-5</v>
      </c>
      <c r="L1257" s="159"/>
    </row>
    <row r="1258" spans="2:12" ht="15.75" customHeight="1" x14ac:dyDescent="0.2">
      <c r="B1258" s="189">
        <v>41218</v>
      </c>
      <c r="C1258" s="143">
        <v>283390</v>
      </c>
      <c r="D1258" s="143" t="s">
        <v>565</v>
      </c>
      <c r="E1258" s="143" t="s">
        <v>8855</v>
      </c>
      <c r="F1258" s="248" t="s">
        <v>147</v>
      </c>
      <c r="G1258" s="216">
        <v>9</v>
      </c>
      <c r="H1258" s="216">
        <v>40.999999997438863</v>
      </c>
      <c r="I1258" s="216">
        <v>368.99999997694977</v>
      </c>
      <c r="J1258" s="216">
        <v>1.0602022485968834E-3</v>
      </c>
      <c r="K1258" s="216">
        <v>2.5858591430807583E-5</v>
      </c>
      <c r="L1258" s="159"/>
    </row>
    <row r="1259" spans="2:12" ht="15.75" customHeight="1" x14ac:dyDescent="0.2">
      <c r="B1259" s="189">
        <v>41218</v>
      </c>
      <c r="C1259" s="143">
        <v>283403</v>
      </c>
      <c r="D1259" s="143" t="s">
        <v>972</v>
      </c>
      <c r="E1259" s="143" t="s">
        <v>8855</v>
      </c>
      <c r="F1259" s="248" t="s">
        <v>150</v>
      </c>
      <c r="G1259" s="216">
        <v>3</v>
      </c>
      <c r="H1259" s="216">
        <v>117.00000000419095</v>
      </c>
      <c r="I1259" s="216">
        <v>351.00000001257285</v>
      </c>
      <c r="J1259" s="216">
        <v>1.0084850658376198E-3</v>
      </c>
      <c r="K1259" s="216">
        <v>8.6195304769358598E-6</v>
      </c>
      <c r="L1259" s="159"/>
    </row>
    <row r="1260" spans="2:12" ht="15.75" customHeight="1" x14ac:dyDescent="0.2">
      <c r="B1260" s="189">
        <v>41218</v>
      </c>
      <c r="C1260" s="143">
        <v>283425</v>
      </c>
      <c r="D1260" s="143" t="s">
        <v>558</v>
      </c>
      <c r="E1260" s="143" t="s">
        <v>8854</v>
      </c>
      <c r="F1260" s="248" t="s">
        <v>155</v>
      </c>
      <c r="G1260" s="216">
        <v>11.22</v>
      </c>
      <c r="H1260" s="216">
        <v>72.000000004190952</v>
      </c>
      <c r="I1260" s="216">
        <v>807.8400000470225</v>
      </c>
      <c r="J1260" s="216">
        <v>8.0705037389070412E-4</v>
      </c>
      <c r="K1260" s="216">
        <v>1.1209032970051772E-5</v>
      </c>
      <c r="L1260" s="159"/>
    </row>
    <row r="1261" spans="2:12" ht="15.75" customHeight="1" x14ac:dyDescent="0.2">
      <c r="B1261" s="189">
        <v>41219</v>
      </c>
      <c r="C1261" s="143">
        <v>283428</v>
      </c>
      <c r="D1261" s="143" t="s">
        <v>589</v>
      </c>
      <c r="E1261" s="143" t="s">
        <v>8855</v>
      </c>
      <c r="F1261" s="248" t="s">
        <v>155</v>
      </c>
      <c r="G1261" s="216">
        <v>1544</v>
      </c>
      <c r="H1261" s="216">
        <v>59.99999999650754</v>
      </c>
      <c r="I1261" s="216">
        <v>92639.999994607642</v>
      </c>
      <c r="J1261" s="216">
        <v>0.26607631270448517</v>
      </c>
      <c r="K1261" s="216">
        <v>4.4346052119995476E-3</v>
      </c>
      <c r="L1261" s="159"/>
    </row>
    <row r="1262" spans="2:12" ht="15.75" customHeight="1" x14ac:dyDescent="0.2">
      <c r="B1262" s="189">
        <v>41219</v>
      </c>
      <c r="C1262" s="143">
        <v>283428</v>
      </c>
      <c r="D1262" s="143" t="s">
        <v>1167</v>
      </c>
      <c r="E1262" s="143" t="s">
        <v>8855</v>
      </c>
      <c r="F1262" s="248" t="s">
        <v>155</v>
      </c>
      <c r="G1262" s="216">
        <v>1073.25</v>
      </c>
      <c r="H1262" s="216">
        <v>59.99999999650754</v>
      </c>
      <c r="I1262" s="216">
        <v>64394.999996251718</v>
      </c>
      <c r="J1262" s="216">
        <v>0.18495233329668959</v>
      </c>
      <c r="K1262" s="216">
        <v>3.0825388884575871E-3</v>
      </c>
      <c r="L1262" s="159"/>
    </row>
    <row r="1263" spans="2:12" ht="15.75" customHeight="1" x14ac:dyDescent="0.2">
      <c r="B1263" s="189">
        <v>41219</v>
      </c>
      <c r="C1263" s="143">
        <v>283452</v>
      </c>
      <c r="D1263" s="143" t="s">
        <v>1036</v>
      </c>
      <c r="E1263" s="143" t="s">
        <v>8854</v>
      </c>
      <c r="F1263" s="248" t="s">
        <v>155</v>
      </c>
      <c r="G1263" s="216">
        <v>1.33</v>
      </c>
      <c r="H1263" s="216">
        <v>60.999999999767169</v>
      </c>
      <c r="I1263" s="216">
        <v>81.129999999690341</v>
      </c>
      <c r="J1263" s="216">
        <v>8.1056433180935327E-5</v>
      </c>
      <c r="K1263" s="216">
        <v>1.328793986577782E-6</v>
      </c>
      <c r="L1263" s="159"/>
    </row>
    <row r="1264" spans="2:12" ht="15.75" customHeight="1" x14ac:dyDescent="0.2">
      <c r="B1264" s="189">
        <v>41219</v>
      </c>
      <c r="C1264" s="143">
        <v>283455</v>
      </c>
      <c r="D1264" s="143" t="s">
        <v>502</v>
      </c>
      <c r="E1264" s="143" t="s">
        <v>8854</v>
      </c>
      <c r="F1264" s="248" t="s">
        <v>151</v>
      </c>
      <c r="G1264" s="216">
        <v>30.3</v>
      </c>
      <c r="H1264" s="216">
        <v>360</v>
      </c>
      <c r="I1264" s="216">
        <v>10908</v>
      </c>
      <c r="J1264" s="216">
        <v>1.0898108876383794E-2</v>
      </c>
      <c r="K1264" s="216">
        <v>3.0272524656621653E-5</v>
      </c>
      <c r="L1264" s="159"/>
    </row>
    <row r="1265" spans="2:12" ht="15.75" customHeight="1" x14ac:dyDescent="0.2">
      <c r="B1265" s="189">
        <v>41219</v>
      </c>
      <c r="C1265" s="143">
        <v>283461</v>
      </c>
      <c r="D1265" s="143" t="s">
        <v>509</v>
      </c>
      <c r="E1265" s="143" t="s">
        <v>8855</v>
      </c>
      <c r="F1265" s="248" t="s">
        <v>155</v>
      </c>
      <c r="G1265" s="216">
        <v>7.5</v>
      </c>
      <c r="H1265" s="216">
        <v>95.999999998603016</v>
      </c>
      <c r="I1265" s="216">
        <v>719.99999998952262</v>
      </c>
      <c r="J1265" s="216">
        <v>2.0679506169645153E-3</v>
      </c>
      <c r="K1265" s="216">
        <v>2.1541152260360498E-5</v>
      </c>
      <c r="L1265" s="159"/>
    </row>
    <row r="1266" spans="2:12" ht="15.75" customHeight="1" x14ac:dyDescent="0.2">
      <c r="B1266" s="189">
        <v>41219</v>
      </c>
      <c r="C1266" s="143">
        <v>283462</v>
      </c>
      <c r="D1266" s="143" t="s">
        <v>877</v>
      </c>
      <c r="E1266" s="143" t="s">
        <v>8855</v>
      </c>
      <c r="F1266" s="248" t="s">
        <v>151</v>
      </c>
      <c r="G1266" s="216">
        <v>6</v>
      </c>
      <c r="H1266" s="216">
        <v>28.000000007450581</v>
      </c>
      <c r="I1266" s="216">
        <v>168.00000004470348</v>
      </c>
      <c r="J1266" s="216">
        <v>4.8252181076047045E-4</v>
      </c>
      <c r="K1266" s="216">
        <v>1.72329218082884E-5</v>
      </c>
      <c r="L1266" s="159"/>
    </row>
    <row r="1267" spans="2:12" ht="15.75" customHeight="1" x14ac:dyDescent="0.2">
      <c r="B1267" s="189">
        <v>41219</v>
      </c>
      <c r="C1267" s="143">
        <v>283563</v>
      </c>
      <c r="D1267" s="143" t="s">
        <v>1116</v>
      </c>
      <c r="E1267" s="143" t="s">
        <v>8855</v>
      </c>
      <c r="F1267" s="248" t="s">
        <v>147</v>
      </c>
      <c r="G1267" s="216">
        <v>9.24</v>
      </c>
      <c r="H1267" s="216">
        <v>7.9999999946448952</v>
      </c>
      <c r="I1267" s="216">
        <v>73.919999950518829</v>
      </c>
      <c r="J1267" s="216">
        <v>2.1230959653599556E-4</v>
      </c>
      <c r="K1267" s="216">
        <v>2.6538699584764135E-5</v>
      </c>
      <c r="L1267" s="159"/>
    </row>
    <row r="1268" spans="2:12" ht="15.75" customHeight="1" x14ac:dyDescent="0.2">
      <c r="B1268" s="189">
        <v>41220</v>
      </c>
      <c r="C1268" s="143">
        <v>283485</v>
      </c>
      <c r="D1268" s="143" t="s">
        <v>509</v>
      </c>
      <c r="E1268" s="143" t="s">
        <v>8855</v>
      </c>
      <c r="F1268" s="248" t="s">
        <v>147</v>
      </c>
      <c r="G1268" s="216">
        <v>3</v>
      </c>
      <c r="H1268" s="216">
        <v>95.000000005820766</v>
      </c>
      <c r="I1268" s="216">
        <v>285.0000000174623</v>
      </c>
      <c r="J1268" s="216">
        <v>8.1827198475735083E-4</v>
      </c>
      <c r="K1268" s="216">
        <v>8.6133893127075196E-6</v>
      </c>
      <c r="L1268" s="159"/>
    </row>
    <row r="1269" spans="2:12" ht="15.75" customHeight="1" x14ac:dyDescent="0.2">
      <c r="B1269" s="189">
        <v>41220</v>
      </c>
      <c r="C1269" s="143">
        <v>283495</v>
      </c>
      <c r="D1269" s="143" t="s">
        <v>1168</v>
      </c>
      <c r="E1269" s="143" t="s">
        <v>8854</v>
      </c>
      <c r="F1269" s="248" t="s">
        <v>147</v>
      </c>
      <c r="G1269" s="216">
        <v>1</v>
      </c>
      <c r="H1269" s="216">
        <v>1.9999999960418791</v>
      </c>
      <c r="I1269" s="216">
        <v>1.9999999960418791</v>
      </c>
      <c r="J1269" s="216">
        <v>1.9983235025394235E-6</v>
      </c>
      <c r="K1269" s="216">
        <v>9.9916175324711335E-7</v>
      </c>
      <c r="L1269" s="159"/>
    </row>
    <row r="1270" spans="2:12" ht="15.75" customHeight="1" x14ac:dyDescent="0.2">
      <c r="B1270" s="189">
        <v>41220</v>
      </c>
      <c r="C1270" s="143">
        <v>283526</v>
      </c>
      <c r="D1270" s="143" t="s">
        <v>1169</v>
      </c>
      <c r="E1270" s="143" t="s">
        <v>8854</v>
      </c>
      <c r="F1270" s="248" t="s">
        <v>155</v>
      </c>
      <c r="G1270" s="216">
        <v>139.5</v>
      </c>
      <c r="H1270" s="216">
        <v>94.999999995343387</v>
      </c>
      <c r="I1270" s="216">
        <v>13252.499999350403</v>
      </c>
      <c r="J1270" s="216">
        <v>1.3241391134258318E-2</v>
      </c>
      <c r="K1270" s="216">
        <v>1.3938306457797231E-4</v>
      </c>
      <c r="L1270" s="159"/>
    </row>
    <row r="1271" spans="2:12" ht="15.75" customHeight="1" x14ac:dyDescent="0.2">
      <c r="B1271" s="189">
        <v>41220</v>
      </c>
      <c r="C1271" s="143">
        <v>283527</v>
      </c>
      <c r="D1271" s="143" t="s">
        <v>950</v>
      </c>
      <c r="E1271" s="143" t="s">
        <v>8855</v>
      </c>
      <c r="F1271" s="248" t="s">
        <v>155</v>
      </c>
      <c r="G1271" s="216">
        <v>4.62</v>
      </c>
      <c r="H1271" s="216">
        <v>52.999999994644895</v>
      </c>
      <c r="I1271" s="216">
        <v>244.85999997525943</v>
      </c>
      <c r="J1271" s="216">
        <v>7.030248356321543E-4</v>
      </c>
      <c r="K1271" s="216">
        <v>1.326461954156958E-5</v>
      </c>
      <c r="L1271" s="159"/>
    </row>
    <row r="1272" spans="2:12" ht="15.75" customHeight="1" x14ac:dyDescent="0.2">
      <c r="B1272" s="189">
        <v>41220</v>
      </c>
      <c r="C1272" s="143">
        <v>283564</v>
      </c>
      <c r="D1272" s="143" t="s">
        <v>1036</v>
      </c>
      <c r="E1272" s="143" t="s">
        <v>8854</v>
      </c>
      <c r="F1272" s="248" t="s">
        <v>150</v>
      </c>
      <c r="G1272" s="216">
        <v>71.5</v>
      </c>
      <c r="H1272" s="216">
        <v>65.999999995110556</v>
      </c>
      <c r="I1272" s="216">
        <v>4718.9999996504048</v>
      </c>
      <c r="J1272" s="216">
        <v>4.715044313223826E-3</v>
      </c>
      <c r="K1272" s="216">
        <v>7.1440065357168605E-5</v>
      </c>
      <c r="L1272" s="159"/>
    </row>
    <row r="1273" spans="2:12" ht="15.75" customHeight="1" x14ac:dyDescent="0.2">
      <c r="B1273" s="189">
        <v>41221</v>
      </c>
      <c r="C1273" s="143">
        <v>283520</v>
      </c>
      <c r="D1273" s="143" t="s">
        <v>932</v>
      </c>
      <c r="E1273" s="143" t="s">
        <v>8855</v>
      </c>
      <c r="F1273" s="248" t="s">
        <v>150</v>
      </c>
      <c r="G1273" s="216">
        <v>363.65999999999991</v>
      </c>
      <c r="H1273" s="216">
        <v>73.000000007450581</v>
      </c>
      <c r="I1273" s="216">
        <v>26547.180002709476</v>
      </c>
      <c r="J1273" s="216">
        <v>7.6192756415241869E-2</v>
      </c>
      <c r="K1273" s="216">
        <v>1.0437363891433618E-3</v>
      </c>
      <c r="L1273" s="159"/>
    </row>
    <row r="1274" spans="2:12" ht="15.75" customHeight="1" x14ac:dyDescent="0.2">
      <c r="B1274" s="189">
        <v>41221</v>
      </c>
      <c r="C1274" s="143">
        <v>283520</v>
      </c>
      <c r="D1274" s="143" t="s">
        <v>1170</v>
      </c>
      <c r="E1274" s="143" t="s">
        <v>8855</v>
      </c>
      <c r="F1274" s="248" t="s">
        <v>150</v>
      </c>
      <c r="G1274" s="216">
        <v>206.49</v>
      </c>
      <c r="H1274" s="216">
        <v>73.000000007450581</v>
      </c>
      <c r="I1274" s="216">
        <v>15073.770001538471</v>
      </c>
      <c r="J1274" s="216">
        <v>4.3263054149984312E-2</v>
      </c>
      <c r="K1274" s="216">
        <v>5.9264457733655847E-4</v>
      </c>
      <c r="L1274" s="159"/>
    </row>
    <row r="1275" spans="2:12" ht="15.75" customHeight="1" x14ac:dyDescent="0.2">
      <c r="B1275" s="189">
        <v>41221</v>
      </c>
      <c r="C1275" s="143">
        <v>283520</v>
      </c>
      <c r="D1275" s="143" t="s">
        <v>657</v>
      </c>
      <c r="E1275" s="143" t="s">
        <v>8855</v>
      </c>
      <c r="F1275" s="248" t="s">
        <v>150</v>
      </c>
      <c r="G1275" s="216">
        <v>471.66</v>
      </c>
      <c r="H1275" s="216">
        <v>73.000000007450581</v>
      </c>
      <c r="I1275" s="216">
        <v>34431.180003514142</v>
      </c>
      <c r="J1275" s="216">
        <v>9.8820534265008489E-2</v>
      </c>
      <c r="K1275" s="216">
        <v>1.3537059486975697E-3</v>
      </c>
      <c r="L1275" s="159"/>
    </row>
    <row r="1276" spans="2:12" ht="15.75" customHeight="1" x14ac:dyDescent="0.2">
      <c r="B1276" s="189">
        <v>41221</v>
      </c>
      <c r="C1276" s="143">
        <v>283521</v>
      </c>
      <c r="D1276" s="143" t="s">
        <v>594</v>
      </c>
      <c r="E1276" s="143" t="s">
        <v>8855</v>
      </c>
      <c r="F1276" s="248" t="s">
        <v>147</v>
      </c>
      <c r="G1276" s="216">
        <v>14.52</v>
      </c>
      <c r="H1276" s="216">
        <v>74.999999993015081</v>
      </c>
      <c r="I1276" s="216">
        <v>1088.9999998985788</v>
      </c>
      <c r="J1276" s="216">
        <v>3.1255263918805046E-3</v>
      </c>
      <c r="K1276" s="216">
        <v>4.1673685228954564E-5</v>
      </c>
      <c r="L1276" s="159"/>
    </row>
    <row r="1277" spans="2:12" ht="15.75" customHeight="1" x14ac:dyDescent="0.2">
      <c r="B1277" s="189">
        <v>41221</v>
      </c>
      <c r="C1277" s="143">
        <v>283524</v>
      </c>
      <c r="D1277" s="143" t="s">
        <v>1134</v>
      </c>
      <c r="E1277" s="143" t="s">
        <v>8855</v>
      </c>
      <c r="F1277" s="248" t="s">
        <v>147</v>
      </c>
      <c r="G1277" s="216">
        <v>624.16000000000008</v>
      </c>
      <c r="H1277" s="216">
        <v>65.034188031254772</v>
      </c>
      <c r="I1277" s="216">
        <v>49908.6999980443</v>
      </c>
      <c r="J1277" s="216">
        <v>0.14324238663256361</v>
      </c>
      <c r="K1277" s="216">
        <v>1.7913944471421685E-3</v>
      </c>
      <c r="L1277" s="159"/>
    </row>
    <row r="1278" spans="2:12" ht="15.75" customHeight="1" x14ac:dyDescent="0.2">
      <c r="B1278" s="189">
        <v>41221</v>
      </c>
      <c r="C1278" s="143">
        <v>283541</v>
      </c>
      <c r="D1278" s="143" t="s">
        <v>1171</v>
      </c>
      <c r="E1278" s="143" t="s">
        <v>8854</v>
      </c>
      <c r="F1278" s="248" t="s">
        <v>147</v>
      </c>
      <c r="G1278" s="216">
        <v>97.5</v>
      </c>
      <c r="H1278" s="216">
        <v>369.66666666325182</v>
      </c>
      <c r="I1278" s="216">
        <v>46045.199999814271</v>
      </c>
      <c r="J1278" s="216">
        <v>4.6009755464497086E-2</v>
      </c>
      <c r="K1278" s="216">
        <v>9.7424946743776997E-5</v>
      </c>
      <c r="L1278" s="159"/>
    </row>
    <row r="1279" spans="2:12" ht="15.75" customHeight="1" x14ac:dyDescent="0.2">
      <c r="B1279" s="189">
        <v>41221</v>
      </c>
      <c r="C1279" s="143">
        <v>283565</v>
      </c>
      <c r="D1279" s="143" t="s">
        <v>994</v>
      </c>
      <c r="E1279" s="143" t="s">
        <v>8855</v>
      </c>
      <c r="F1279" s="248" t="s">
        <v>155</v>
      </c>
      <c r="G1279" s="216">
        <v>7.26</v>
      </c>
      <c r="H1279" s="216">
        <v>146.99999999720603</v>
      </c>
      <c r="I1279" s="216">
        <v>1067.2199999797158</v>
      </c>
      <c r="J1279" s="216">
        <v>3.063015864269943E-3</v>
      </c>
      <c r="K1279" s="216">
        <v>2.0836842614477282E-5</v>
      </c>
      <c r="L1279" s="159"/>
    </row>
    <row r="1280" spans="2:12" ht="15.75" customHeight="1" x14ac:dyDescent="0.2">
      <c r="B1280" s="189">
        <v>41221</v>
      </c>
      <c r="C1280" s="143">
        <v>283568</v>
      </c>
      <c r="D1280" s="143" t="s">
        <v>975</v>
      </c>
      <c r="E1280" s="143" t="s">
        <v>8854</v>
      </c>
      <c r="F1280" s="248" t="s">
        <v>151</v>
      </c>
      <c r="G1280" s="216">
        <v>1493.1599999999999</v>
      </c>
      <c r="H1280" s="216">
        <v>91.818181819345966</v>
      </c>
      <c r="I1280" s="216">
        <v>107127.88000242357</v>
      </c>
      <c r="J1280" s="216">
        <v>0.10704541542574204</v>
      </c>
      <c r="K1280" s="216">
        <v>1.4920105997942364E-3</v>
      </c>
      <c r="L1280" s="159"/>
    </row>
    <row r="1281" spans="2:12" ht="15.75" customHeight="1" x14ac:dyDescent="0.2">
      <c r="B1281" s="189">
        <v>41221</v>
      </c>
      <c r="C1281" s="143">
        <v>283575</v>
      </c>
      <c r="D1281" s="143" t="s">
        <v>1119</v>
      </c>
      <c r="E1281" s="143" t="s">
        <v>8854</v>
      </c>
      <c r="F1281" s="248" t="s">
        <v>147</v>
      </c>
      <c r="G1281" s="216">
        <v>1202.6599999999999</v>
      </c>
      <c r="H1281" s="216">
        <v>13.000000000465661</v>
      </c>
      <c r="I1281" s="216">
        <v>15634.580000560032</v>
      </c>
      <c r="J1281" s="216">
        <v>1.5622544860675713E-2</v>
      </c>
      <c r="K1281" s="216">
        <v>1.2017342200089315E-3</v>
      </c>
      <c r="L1281" s="159"/>
    </row>
    <row r="1282" spans="2:12" ht="15.75" customHeight="1" x14ac:dyDescent="0.2">
      <c r="B1282" s="189">
        <v>41221</v>
      </c>
      <c r="C1282" s="143">
        <v>283583</v>
      </c>
      <c r="D1282" s="143" t="s">
        <v>1091</v>
      </c>
      <c r="E1282" s="143" t="s">
        <v>8855</v>
      </c>
      <c r="F1282" s="248" t="s">
        <v>151</v>
      </c>
      <c r="G1282" s="216">
        <v>15</v>
      </c>
      <c r="H1282" s="216">
        <v>124.99999999883585</v>
      </c>
      <c r="I1282" s="216">
        <v>1874.9999999825377</v>
      </c>
      <c r="J1282" s="216">
        <v>5.3814159644326514E-3</v>
      </c>
      <c r="K1282" s="216">
        <v>4.3051327715862156E-5</v>
      </c>
      <c r="L1282" s="159"/>
    </row>
    <row r="1283" spans="2:12" ht="15.75" customHeight="1" x14ac:dyDescent="0.2">
      <c r="B1283" s="189">
        <v>41221</v>
      </c>
      <c r="C1283" s="143">
        <v>283590</v>
      </c>
      <c r="D1283" s="143" t="s">
        <v>968</v>
      </c>
      <c r="E1283" s="143" t="s">
        <v>8855</v>
      </c>
      <c r="F1283" s="248" t="s">
        <v>149</v>
      </c>
      <c r="G1283" s="216">
        <v>4.5</v>
      </c>
      <c r="H1283" s="216">
        <v>24.999999997671694</v>
      </c>
      <c r="I1283" s="216">
        <v>112.49999998952262</v>
      </c>
      <c r="J1283" s="216">
        <v>3.2288495783889517E-4</v>
      </c>
      <c r="K1283" s="216">
        <v>1.2915398314758647E-5</v>
      </c>
      <c r="L1283" s="159"/>
    </row>
    <row r="1284" spans="2:12" ht="15.75" customHeight="1" x14ac:dyDescent="0.2">
      <c r="B1284" s="189">
        <v>41221</v>
      </c>
      <c r="C1284" s="143">
        <v>283645</v>
      </c>
      <c r="D1284" s="143" t="s">
        <v>1172</v>
      </c>
      <c r="E1284" s="143" t="s">
        <v>8854</v>
      </c>
      <c r="F1284" s="248" t="s">
        <v>147</v>
      </c>
      <c r="G1284" s="216">
        <v>54.33</v>
      </c>
      <c r="H1284" s="216">
        <v>127.99999999813735</v>
      </c>
      <c r="I1284" s="216">
        <v>6954.2399998988021</v>
      </c>
      <c r="J1284" s="216">
        <v>6.9488867859854829E-3</v>
      </c>
      <c r="K1284" s="216">
        <v>5.4288178016301582E-5</v>
      </c>
      <c r="L1284" s="159"/>
    </row>
    <row r="1285" spans="2:12" ht="15.75" customHeight="1" x14ac:dyDescent="0.2">
      <c r="B1285" s="189">
        <v>41221</v>
      </c>
      <c r="C1285" s="143">
        <v>283764</v>
      </c>
      <c r="D1285" s="143" t="s">
        <v>611</v>
      </c>
      <c r="E1285" s="143" t="s">
        <v>8855</v>
      </c>
      <c r="F1285" s="248" t="s">
        <v>155</v>
      </c>
      <c r="G1285" s="216">
        <v>8</v>
      </c>
      <c r="H1285" s="216">
        <v>75.00000000349246</v>
      </c>
      <c r="I1285" s="216">
        <v>600.00000002793968</v>
      </c>
      <c r="J1285" s="216">
        <v>1.7220531087146756E-3</v>
      </c>
      <c r="K1285" s="216">
        <v>2.2960708115126482E-5</v>
      </c>
      <c r="L1285" s="159"/>
    </row>
    <row r="1286" spans="2:12" ht="15.75" customHeight="1" x14ac:dyDescent="0.2">
      <c r="B1286" s="189">
        <v>41221</v>
      </c>
      <c r="C1286" s="143">
        <v>283981</v>
      </c>
      <c r="D1286" s="143" t="s">
        <v>1173</v>
      </c>
      <c r="E1286" s="143" t="s">
        <v>8854</v>
      </c>
      <c r="F1286" s="248" t="s">
        <v>151</v>
      </c>
      <c r="G1286" s="216">
        <v>101</v>
      </c>
      <c r="H1286" s="216">
        <v>114.00000000488944</v>
      </c>
      <c r="I1286" s="216">
        <v>11514.000000493834</v>
      </c>
      <c r="J1286" s="216">
        <v>1.1505136788266257E-2</v>
      </c>
      <c r="K1286" s="216">
        <v>1.0092225252432284E-4</v>
      </c>
      <c r="L1286" s="159"/>
    </row>
    <row r="1287" spans="2:12" ht="15.75" customHeight="1" x14ac:dyDescent="0.2">
      <c r="B1287" s="189">
        <v>41221</v>
      </c>
      <c r="C1287" s="143">
        <v>283982</v>
      </c>
      <c r="D1287" s="143" t="s">
        <v>1001</v>
      </c>
      <c r="E1287" s="143" t="s">
        <v>8854</v>
      </c>
      <c r="F1287" s="248" t="s">
        <v>149</v>
      </c>
      <c r="G1287" s="216">
        <v>14.85</v>
      </c>
      <c r="H1287" s="216">
        <v>35.000000009313226</v>
      </c>
      <c r="I1287" s="216">
        <v>519.7500001383014</v>
      </c>
      <c r="J1287" s="216">
        <v>5.1934990854925233E-4</v>
      </c>
      <c r="K1287" s="216">
        <v>1.4838568811744496E-5</v>
      </c>
      <c r="L1287" s="159"/>
    </row>
    <row r="1288" spans="2:12" ht="15.75" customHeight="1" x14ac:dyDescent="0.2">
      <c r="B1288" s="189">
        <v>41222</v>
      </c>
      <c r="C1288" s="143">
        <v>283649</v>
      </c>
      <c r="D1288" s="143" t="s">
        <v>647</v>
      </c>
      <c r="E1288" s="143" t="s">
        <v>8855</v>
      </c>
      <c r="F1288" s="248" t="s">
        <v>147</v>
      </c>
      <c r="G1288" s="216">
        <v>6</v>
      </c>
      <c r="H1288" s="216">
        <v>20.000000002328306</v>
      </c>
      <c r="I1288" s="216">
        <v>120.00000001396984</v>
      </c>
      <c r="J1288" s="216">
        <v>3.4429790173373458E-4</v>
      </c>
      <c r="K1288" s="216">
        <v>1.7214895084682651E-5</v>
      </c>
      <c r="L1288" s="159"/>
    </row>
    <row r="1289" spans="2:12" ht="15.75" customHeight="1" x14ac:dyDescent="0.2">
      <c r="B1289" s="189">
        <v>41222</v>
      </c>
      <c r="C1289" s="143">
        <v>283667</v>
      </c>
      <c r="D1289" s="143" t="s">
        <v>1174</v>
      </c>
      <c r="E1289" s="143" t="s">
        <v>8854</v>
      </c>
      <c r="F1289" s="248" t="s">
        <v>147</v>
      </c>
      <c r="G1289" s="216">
        <v>141</v>
      </c>
      <c r="H1289" s="216">
        <v>74.999999994511853</v>
      </c>
      <c r="I1289" s="216">
        <v>11073.999999180087</v>
      </c>
      <c r="J1289" s="216">
        <v>1.1066153543010415E-2</v>
      </c>
      <c r="K1289" s="216">
        <v>1.4090009478779072E-4</v>
      </c>
      <c r="L1289" s="159"/>
    </row>
    <row r="1290" spans="2:12" ht="15.75" customHeight="1" x14ac:dyDescent="0.2">
      <c r="B1290" s="189">
        <v>41222</v>
      </c>
      <c r="C1290" s="143">
        <v>283669</v>
      </c>
      <c r="D1290" s="143" t="s">
        <v>1126</v>
      </c>
      <c r="E1290" s="143" t="s">
        <v>8854</v>
      </c>
      <c r="F1290" s="248" t="s">
        <v>147</v>
      </c>
      <c r="G1290" s="216">
        <v>46.2</v>
      </c>
      <c r="H1290" s="216">
        <v>20.000000002328306</v>
      </c>
      <c r="I1290" s="216">
        <v>924.00000010756776</v>
      </c>
      <c r="J1290" s="216">
        <v>9.2334530212109876E-4</v>
      </c>
      <c r="K1290" s="216">
        <v>4.6167265100680361E-5</v>
      </c>
      <c r="L1290" s="159"/>
    </row>
    <row r="1291" spans="2:12" ht="15.75" customHeight="1" x14ac:dyDescent="0.2">
      <c r="B1291" s="189">
        <v>41222</v>
      </c>
      <c r="C1291" s="143">
        <v>283670</v>
      </c>
      <c r="D1291" s="143" t="s">
        <v>1175</v>
      </c>
      <c r="E1291" s="143" t="s">
        <v>8855</v>
      </c>
      <c r="F1291" s="248" t="s">
        <v>147</v>
      </c>
      <c r="G1291" s="216">
        <v>2495.9899999999998</v>
      </c>
      <c r="H1291" s="216">
        <v>85.204545451296411</v>
      </c>
      <c r="I1291" s="216">
        <v>194635.10999091007</v>
      </c>
      <c r="J1291" s="216">
        <v>0.55843716638153085</v>
      </c>
      <c r="K1291" s="216">
        <v>7.1613676637361746E-3</v>
      </c>
      <c r="L1291" s="159"/>
    </row>
    <row r="1292" spans="2:12" ht="15.75" customHeight="1" x14ac:dyDescent="0.2">
      <c r="B1292" s="189">
        <v>41222</v>
      </c>
      <c r="C1292" s="143">
        <v>283678</v>
      </c>
      <c r="D1292" s="143" t="s">
        <v>952</v>
      </c>
      <c r="E1292" s="143" t="s">
        <v>8855</v>
      </c>
      <c r="F1292" s="248" t="s">
        <v>150</v>
      </c>
      <c r="G1292" s="216">
        <v>435.98999999999995</v>
      </c>
      <c r="H1292" s="216">
        <v>136.74793388263498</v>
      </c>
      <c r="I1292" s="216">
        <v>121537.30999851691</v>
      </c>
      <c r="J1292" s="216">
        <v>0.34870867341650341</v>
      </c>
      <c r="K1292" s="216">
        <v>1.2509203513284648E-3</v>
      </c>
      <c r="L1292" s="159"/>
    </row>
    <row r="1293" spans="2:12" ht="15.75" customHeight="1" x14ac:dyDescent="0.2">
      <c r="B1293" s="189">
        <v>41222</v>
      </c>
      <c r="C1293" s="143">
        <v>283680</v>
      </c>
      <c r="D1293" s="143" t="s">
        <v>1176</v>
      </c>
      <c r="E1293" s="143" t="s">
        <v>8854</v>
      </c>
      <c r="F1293" s="248" t="s">
        <v>147</v>
      </c>
      <c r="G1293" s="216">
        <v>2.7864</v>
      </c>
      <c r="H1293" s="216">
        <v>103.00000000046566</v>
      </c>
      <c r="I1293" s="216">
        <v>286.99920000129754</v>
      </c>
      <c r="J1293" s="216">
        <v>2.8679584740569451E-4</v>
      </c>
      <c r="K1293" s="216">
        <v>2.7844257029553196E-6</v>
      </c>
      <c r="L1293" s="159"/>
    </row>
    <row r="1294" spans="2:12" ht="15.75" customHeight="1" x14ac:dyDescent="0.2">
      <c r="B1294" s="189">
        <v>41222</v>
      </c>
      <c r="C1294" s="143">
        <v>283681</v>
      </c>
      <c r="D1294" s="143" t="s">
        <v>581</v>
      </c>
      <c r="E1294" s="143" t="s">
        <v>8855</v>
      </c>
      <c r="F1294" s="248" t="s">
        <v>146</v>
      </c>
      <c r="G1294" s="216">
        <v>377.5</v>
      </c>
      <c r="H1294" s="216">
        <v>146.00000000442378</v>
      </c>
      <c r="I1294" s="216">
        <v>55235.000001668232</v>
      </c>
      <c r="J1294" s="216">
        <v>0.15847745500519411</v>
      </c>
      <c r="K1294" s="216">
        <v>1.0831038157446168E-3</v>
      </c>
      <c r="L1294" s="159"/>
    </row>
    <row r="1295" spans="2:12" ht="15.75" customHeight="1" x14ac:dyDescent="0.2">
      <c r="B1295" s="189">
        <v>41222</v>
      </c>
      <c r="C1295" s="143">
        <v>283765</v>
      </c>
      <c r="D1295" s="143" t="s">
        <v>869</v>
      </c>
      <c r="E1295" s="143" t="s">
        <v>8855</v>
      </c>
      <c r="F1295" s="248" t="s">
        <v>146</v>
      </c>
      <c r="G1295" s="216">
        <v>28.5</v>
      </c>
      <c r="H1295" s="216">
        <v>7.9999999946448952</v>
      </c>
      <c r="I1295" s="216">
        <v>227.99999984737951</v>
      </c>
      <c r="J1295" s="216">
        <v>6.5416601278004978E-4</v>
      </c>
      <c r="K1295" s="216">
        <v>8.1770751652242589E-5</v>
      </c>
      <c r="L1295" s="159"/>
    </row>
    <row r="1296" spans="2:12" ht="15.75" customHeight="1" x14ac:dyDescent="0.2">
      <c r="B1296" s="189">
        <v>41222</v>
      </c>
      <c r="C1296" s="143">
        <v>283766</v>
      </c>
      <c r="D1296" s="143" t="s">
        <v>1075</v>
      </c>
      <c r="E1296" s="143" t="s">
        <v>8855</v>
      </c>
      <c r="F1296" s="248" t="s">
        <v>147</v>
      </c>
      <c r="G1296" s="216">
        <v>17.16</v>
      </c>
      <c r="H1296" s="216">
        <v>137.99999999930151</v>
      </c>
      <c r="I1296" s="216">
        <v>2368.0799999880137</v>
      </c>
      <c r="J1296" s="216">
        <v>6.7943747919881579E-3</v>
      </c>
      <c r="K1296" s="216">
        <v>4.9234599942192384E-5</v>
      </c>
      <c r="L1296" s="159"/>
    </row>
    <row r="1297" spans="2:12" ht="15.75" customHeight="1" x14ac:dyDescent="0.2">
      <c r="B1297" s="189">
        <v>41222</v>
      </c>
      <c r="C1297" s="143">
        <v>283768</v>
      </c>
      <c r="D1297" s="143" t="s">
        <v>901</v>
      </c>
      <c r="E1297" s="143" t="s">
        <v>8855</v>
      </c>
      <c r="F1297" s="248" t="s">
        <v>146</v>
      </c>
      <c r="G1297" s="216">
        <v>1</v>
      </c>
      <c r="H1297" s="216">
        <v>107.0000000030268</v>
      </c>
      <c r="I1297" s="216">
        <v>107.0000000030268</v>
      </c>
      <c r="J1297" s="216">
        <v>3.0699896235219159E-4</v>
      </c>
      <c r="K1297" s="216">
        <v>2.8691491807804416E-6</v>
      </c>
      <c r="L1297" s="159"/>
    </row>
    <row r="1298" spans="2:12" ht="15.75" customHeight="1" x14ac:dyDescent="0.2">
      <c r="B1298" s="189">
        <v>41223</v>
      </c>
      <c r="C1298" s="143">
        <v>283685</v>
      </c>
      <c r="D1298" s="143" t="s">
        <v>567</v>
      </c>
      <c r="E1298" s="143" t="s">
        <v>8854</v>
      </c>
      <c r="F1298" s="248" t="s">
        <v>147</v>
      </c>
      <c r="G1298" s="216">
        <v>2200.5</v>
      </c>
      <c r="H1298" s="216">
        <v>129.61538461422046</v>
      </c>
      <c r="I1298" s="216">
        <v>283474.4999974547</v>
      </c>
      <c r="J1298" s="216">
        <v>0.28329130400989061</v>
      </c>
      <c r="K1298" s="216">
        <v>2.1990779222799991E-3</v>
      </c>
      <c r="L1298" s="159"/>
    </row>
    <row r="1299" spans="2:12" ht="15.75" customHeight="1" x14ac:dyDescent="0.2">
      <c r="B1299" s="189">
        <v>41223</v>
      </c>
      <c r="C1299" s="143">
        <v>283686</v>
      </c>
      <c r="D1299" s="143" t="s">
        <v>705</v>
      </c>
      <c r="E1299" s="143" t="s">
        <v>8855</v>
      </c>
      <c r="F1299" s="248" t="s">
        <v>147</v>
      </c>
      <c r="G1299" s="216">
        <v>16</v>
      </c>
      <c r="H1299" s="216">
        <v>74.999999993015081</v>
      </c>
      <c r="I1299" s="216">
        <v>1199.9999998882413</v>
      </c>
      <c r="J1299" s="216">
        <v>3.4418369562488923E-3</v>
      </c>
      <c r="K1299" s="216">
        <v>4.589115942092584E-5</v>
      </c>
      <c r="L1299" s="159"/>
    </row>
    <row r="1300" spans="2:12" ht="15.75" customHeight="1" x14ac:dyDescent="0.2">
      <c r="B1300" s="189">
        <v>41223</v>
      </c>
      <c r="C1300" s="143">
        <v>283687</v>
      </c>
      <c r="D1300" s="143" t="s">
        <v>1177</v>
      </c>
      <c r="E1300" s="143" t="s">
        <v>8855</v>
      </c>
      <c r="F1300" s="248" t="s">
        <v>155</v>
      </c>
      <c r="G1300" s="216">
        <v>1508.17</v>
      </c>
      <c r="H1300" s="216">
        <v>115.20512820051339</v>
      </c>
      <c r="I1300" s="216">
        <v>185848.59999200635</v>
      </c>
      <c r="J1300" s="216">
        <v>0.53305048314931502</v>
      </c>
      <c r="K1300" s="216">
        <v>4.325729368991108E-3</v>
      </c>
      <c r="L1300" s="159"/>
    </row>
    <row r="1301" spans="2:12" ht="15.75" customHeight="1" x14ac:dyDescent="0.2">
      <c r="B1301" s="189">
        <v>41223</v>
      </c>
      <c r="C1301" s="143">
        <v>283688</v>
      </c>
      <c r="D1301" s="143" t="s">
        <v>551</v>
      </c>
      <c r="E1301" s="143" t="s">
        <v>8854</v>
      </c>
      <c r="F1301" s="248" t="s">
        <v>146</v>
      </c>
      <c r="G1301" s="216">
        <v>383.83</v>
      </c>
      <c r="H1301" s="216">
        <v>47.999999999301508</v>
      </c>
      <c r="I1301" s="216">
        <v>18423.839999731899</v>
      </c>
      <c r="J1301" s="216">
        <v>1.8411933554660108E-2</v>
      </c>
      <c r="K1301" s="216">
        <v>3.8358194906100071E-4</v>
      </c>
      <c r="L1301" s="159"/>
    </row>
    <row r="1302" spans="2:12" ht="15.75" customHeight="1" x14ac:dyDescent="0.2">
      <c r="B1302" s="189">
        <v>41223</v>
      </c>
      <c r="C1302" s="143">
        <v>283689</v>
      </c>
      <c r="D1302" s="143" t="s">
        <v>950</v>
      </c>
      <c r="E1302" s="143" t="s">
        <v>8855</v>
      </c>
      <c r="F1302" s="248" t="s">
        <v>146</v>
      </c>
      <c r="G1302" s="216">
        <v>368.67</v>
      </c>
      <c r="H1302" s="216">
        <v>130.65116279089801</v>
      </c>
      <c r="I1302" s="216">
        <v>42098.420000038728</v>
      </c>
      <c r="J1302" s="216">
        <v>0.12074658147442939</v>
      </c>
      <c r="K1302" s="216">
        <v>1.0574183589820458E-3</v>
      </c>
      <c r="L1302" s="159"/>
    </row>
    <row r="1303" spans="2:12" ht="15.75" customHeight="1" x14ac:dyDescent="0.2">
      <c r="B1303" s="189">
        <v>41223</v>
      </c>
      <c r="C1303" s="143">
        <v>283691</v>
      </c>
      <c r="D1303" s="143" t="s">
        <v>836</v>
      </c>
      <c r="E1303" s="143" t="s">
        <v>8855</v>
      </c>
      <c r="F1303" s="248" t="s">
        <v>146</v>
      </c>
      <c r="G1303" s="216">
        <v>725.5</v>
      </c>
      <c r="H1303" s="216">
        <v>150.83999999715016</v>
      </c>
      <c r="I1303" s="216">
        <v>108984.49999793898</v>
      </c>
      <c r="J1303" s="216">
        <v>0.31258906648845686</v>
      </c>
      <c r="K1303" s="216">
        <v>2.0808772599926061E-3</v>
      </c>
      <c r="L1303" s="159"/>
    </row>
    <row r="1304" spans="2:12" ht="15.75" customHeight="1" x14ac:dyDescent="0.2">
      <c r="B1304" s="189">
        <v>41223</v>
      </c>
      <c r="C1304" s="143">
        <v>283694</v>
      </c>
      <c r="D1304" s="143" t="s">
        <v>1178</v>
      </c>
      <c r="E1304" s="143" t="s">
        <v>8854</v>
      </c>
      <c r="F1304" s="248" t="s">
        <v>147</v>
      </c>
      <c r="G1304" s="216">
        <v>78</v>
      </c>
      <c r="H1304" s="216">
        <v>94.000000002561137</v>
      </c>
      <c r="I1304" s="216">
        <v>7332.0000001997687</v>
      </c>
      <c r="J1304" s="216">
        <v>7.3272616798892342E-3</v>
      </c>
      <c r="K1304" s="216">
        <v>7.7949592337123343E-5</v>
      </c>
      <c r="L1304" s="159"/>
    </row>
    <row r="1305" spans="2:12" ht="15.75" customHeight="1" x14ac:dyDescent="0.2">
      <c r="B1305" s="189">
        <v>41223</v>
      </c>
      <c r="C1305" s="143">
        <v>283697</v>
      </c>
      <c r="D1305" s="143" t="s">
        <v>509</v>
      </c>
      <c r="E1305" s="143" t="s">
        <v>8855</v>
      </c>
      <c r="F1305" s="248" t="s">
        <v>155</v>
      </c>
      <c r="G1305" s="216">
        <v>4</v>
      </c>
      <c r="H1305" s="216">
        <v>178.00000000395812</v>
      </c>
      <c r="I1305" s="216">
        <v>710.00000000931323</v>
      </c>
      <c r="J1305" s="216">
        <v>2.0364201993302963E-3</v>
      </c>
      <c r="K1305" s="216">
        <v>1.147278985523146E-5</v>
      </c>
      <c r="L1305" s="159"/>
    </row>
    <row r="1306" spans="2:12" ht="15.75" customHeight="1" x14ac:dyDescent="0.2">
      <c r="B1306" s="189">
        <v>41223</v>
      </c>
      <c r="C1306" s="143">
        <v>283699</v>
      </c>
      <c r="D1306" s="143" t="s">
        <v>1179</v>
      </c>
      <c r="E1306" s="143" t="s">
        <v>8855</v>
      </c>
      <c r="F1306" s="248" t="s">
        <v>147</v>
      </c>
      <c r="G1306" s="216">
        <v>6</v>
      </c>
      <c r="H1306" s="216">
        <v>208.00000000745058</v>
      </c>
      <c r="I1306" s="216">
        <v>1248.0000000447035</v>
      </c>
      <c r="J1306" s="216">
        <v>3.5795104349604341E-3</v>
      </c>
      <c r="K1306" s="216">
        <v>1.720918478284719E-5</v>
      </c>
      <c r="L1306" s="159"/>
    </row>
    <row r="1307" spans="2:12" ht="15.75" customHeight="1" x14ac:dyDescent="0.2">
      <c r="B1307" s="189">
        <v>41223</v>
      </c>
      <c r="C1307" s="143">
        <v>283700</v>
      </c>
      <c r="D1307" s="143" t="s">
        <v>768</v>
      </c>
      <c r="E1307" s="143" t="s">
        <v>8855</v>
      </c>
      <c r="F1307" s="248" t="s">
        <v>146</v>
      </c>
      <c r="G1307" s="216">
        <v>567</v>
      </c>
      <c r="H1307" s="216">
        <v>161.00000000093132</v>
      </c>
      <c r="I1307" s="216">
        <v>91287.00000052806</v>
      </c>
      <c r="J1307" s="216">
        <v>0.26182914188014317</v>
      </c>
      <c r="K1307" s="216">
        <v>1.6262679619790596E-3</v>
      </c>
      <c r="L1307" s="159"/>
    </row>
    <row r="1308" spans="2:12" ht="15.75" customHeight="1" x14ac:dyDescent="0.2">
      <c r="B1308" s="189">
        <v>41223</v>
      </c>
      <c r="C1308" s="143">
        <v>283703</v>
      </c>
      <c r="D1308" s="143" t="s">
        <v>686</v>
      </c>
      <c r="E1308" s="143" t="s">
        <v>8854</v>
      </c>
      <c r="F1308" s="248" t="s">
        <v>147</v>
      </c>
      <c r="G1308" s="216">
        <v>2131.41</v>
      </c>
      <c r="H1308" s="216">
        <v>110.39285713935637</v>
      </c>
      <c r="I1308" s="216">
        <v>260653.52999319547</v>
      </c>
      <c r="J1308" s="216">
        <v>0.26048508210515053</v>
      </c>
      <c r="K1308" s="216">
        <v>2.1300325718367702E-3</v>
      </c>
      <c r="L1308" s="159"/>
    </row>
    <row r="1309" spans="2:12" ht="15.75" customHeight="1" x14ac:dyDescent="0.2">
      <c r="B1309" s="189">
        <v>41223</v>
      </c>
      <c r="C1309" s="143">
        <v>283705</v>
      </c>
      <c r="D1309" s="143" t="s">
        <v>565</v>
      </c>
      <c r="E1309" s="143" t="s">
        <v>8855</v>
      </c>
      <c r="F1309" s="248" t="s">
        <v>147</v>
      </c>
      <c r="G1309" s="216">
        <v>832.96000000000015</v>
      </c>
      <c r="H1309" s="216">
        <v>176.75518672906551</v>
      </c>
      <c r="I1309" s="216">
        <v>159558.97000568634</v>
      </c>
      <c r="J1309" s="216">
        <v>0.45764663309810477</v>
      </c>
      <c r="K1309" s="216">
        <v>2.3890937594534E-3</v>
      </c>
      <c r="L1309" s="159"/>
    </row>
    <row r="1310" spans="2:12" ht="15.75" customHeight="1" x14ac:dyDescent="0.2">
      <c r="B1310" s="189">
        <v>41223</v>
      </c>
      <c r="C1310" s="143">
        <v>283709</v>
      </c>
      <c r="D1310" s="143" t="s">
        <v>979</v>
      </c>
      <c r="E1310" s="143" t="s">
        <v>8854</v>
      </c>
      <c r="F1310" s="248" t="s">
        <v>147</v>
      </c>
      <c r="G1310" s="216">
        <v>48.5</v>
      </c>
      <c r="H1310" s="216">
        <v>196.99999999254942</v>
      </c>
      <c r="I1310" s="216">
        <v>9554.4999996386468</v>
      </c>
      <c r="J1310" s="216">
        <v>9.5483253840625351E-3</v>
      </c>
      <c r="K1310" s="216">
        <v>4.8468656773724135E-5</v>
      </c>
      <c r="L1310" s="159"/>
    </row>
    <row r="1311" spans="2:12" ht="15.75" customHeight="1" x14ac:dyDescent="0.2">
      <c r="B1311" s="189">
        <v>41223</v>
      </c>
      <c r="C1311" s="143">
        <v>283710</v>
      </c>
      <c r="D1311" s="143" t="s">
        <v>739</v>
      </c>
      <c r="E1311" s="143" t="s">
        <v>8854</v>
      </c>
      <c r="F1311" s="248" t="s">
        <v>147</v>
      </c>
      <c r="G1311" s="216">
        <v>19.05</v>
      </c>
      <c r="H1311" s="216">
        <v>7.0000000018626451</v>
      </c>
      <c r="I1311" s="216">
        <v>133.35000003548339</v>
      </c>
      <c r="J1311" s="216">
        <v>1.3326382231950402E-4</v>
      </c>
      <c r="K1311" s="216">
        <v>1.903768889772051E-5</v>
      </c>
      <c r="L1311" s="159"/>
    </row>
    <row r="1312" spans="2:12" ht="15.75" customHeight="1" x14ac:dyDescent="0.2">
      <c r="B1312" s="189">
        <v>41223</v>
      </c>
      <c r="C1312" s="143">
        <v>283769</v>
      </c>
      <c r="D1312" s="143" t="s">
        <v>647</v>
      </c>
      <c r="E1312" s="143" t="s">
        <v>8855</v>
      </c>
      <c r="F1312" s="248" t="s">
        <v>151</v>
      </c>
      <c r="G1312" s="216">
        <v>4</v>
      </c>
      <c r="H1312" s="216">
        <v>88.999999996740371</v>
      </c>
      <c r="I1312" s="216">
        <v>355.99999998696148</v>
      </c>
      <c r="J1312" s="216">
        <v>1.0210782970782029E-3</v>
      </c>
      <c r="K1312" s="216">
        <v>1.147278985523146E-5</v>
      </c>
      <c r="L1312" s="159"/>
    </row>
    <row r="1313" spans="2:12" ht="15.75" customHeight="1" x14ac:dyDescent="0.2">
      <c r="B1313" s="189">
        <v>41223</v>
      </c>
      <c r="C1313" s="143">
        <v>283770</v>
      </c>
      <c r="D1313" s="143" t="s">
        <v>740</v>
      </c>
      <c r="E1313" s="143" t="s">
        <v>8855</v>
      </c>
      <c r="F1313" s="248" t="s">
        <v>155</v>
      </c>
      <c r="G1313" s="216">
        <v>1</v>
      </c>
      <c r="H1313" s="216">
        <v>46.000000003259629</v>
      </c>
      <c r="I1313" s="216">
        <v>46.000000003259629</v>
      </c>
      <c r="J1313" s="216">
        <v>1.3193708334451106E-4</v>
      </c>
      <c r="K1313" s="216">
        <v>2.868197463807865E-6</v>
      </c>
      <c r="L1313" s="159"/>
    </row>
    <row r="1314" spans="2:12" ht="15.75" customHeight="1" x14ac:dyDescent="0.2">
      <c r="B1314" s="189">
        <v>41223</v>
      </c>
      <c r="C1314" s="143">
        <v>283771</v>
      </c>
      <c r="D1314" s="143" t="s">
        <v>1180</v>
      </c>
      <c r="E1314" s="143" t="s">
        <v>8854</v>
      </c>
      <c r="F1314" s="248" t="s">
        <v>155</v>
      </c>
      <c r="G1314" s="216">
        <v>32.891100000000002</v>
      </c>
      <c r="H1314" s="216">
        <v>103.00000000046566</v>
      </c>
      <c r="I1314" s="216">
        <v>3387.7833000153164</v>
      </c>
      <c r="J1314" s="216">
        <v>3.3855939379834406E-3</v>
      </c>
      <c r="K1314" s="216">
        <v>3.2869844057943053E-5</v>
      </c>
      <c r="L1314" s="159"/>
    </row>
    <row r="1315" spans="2:12" ht="15.75" customHeight="1" x14ac:dyDescent="0.2">
      <c r="B1315" s="189">
        <v>41223</v>
      </c>
      <c r="C1315" s="143">
        <v>283772</v>
      </c>
      <c r="D1315" s="143" t="s">
        <v>606</v>
      </c>
      <c r="E1315" s="143" t="s">
        <v>8855</v>
      </c>
      <c r="F1315" s="248" t="s">
        <v>150</v>
      </c>
      <c r="G1315" s="216">
        <v>2.5</v>
      </c>
      <c r="H1315" s="216">
        <v>201.99999999837019</v>
      </c>
      <c r="I1315" s="216">
        <v>504.99999999592546</v>
      </c>
      <c r="J1315" s="216">
        <v>1.4484397192112853E-3</v>
      </c>
      <c r="K1315" s="216">
        <v>7.1704936595196634E-6</v>
      </c>
      <c r="L1315" s="159"/>
    </row>
    <row r="1316" spans="2:12" ht="15.75" customHeight="1" x14ac:dyDescent="0.2">
      <c r="B1316" s="189">
        <v>41223</v>
      </c>
      <c r="C1316" s="143">
        <v>283800</v>
      </c>
      <c r="D1316" s="143" t="s">
        <v>1181</v>
      </c>
      <c r="E1316" s="143" t="s">
        <v>8854</v>
      </c>
      <c r="F1316" s="248" t="s">
        <v>155</v>
      </c>
      <c r="G1316" s="216">
        <v>44.5</v>
      </c>
      <c r="H1316" s="216">
        <v>110.99999999511056</v>
      </c>
      <c r="I1316" s="216">
        <v>4939.4999997824198</v>
      </c>
      <c r="J1316" s="216">
        <v>4.9363078375930835E-3</v>
      </c>
      <c r="K1316" s="216">
        <v>4.4471241782076783E-5</v>
      </c>
      <c r="L1316" s="159"/>
    </row>
    <row r="1317" spans="2:12" ht="15.75" customHeight="1" x14ac:dyDescent="0.2">
      <c r="B1317" s="189">
        <v>41223</v>
      </c>
      <c r="C1317" s="143">
        <v>283837</v>
      </c>
      <c r="D1317" s="143" t="s">
        <v>741</v>
      </c>
      <c r="E1317" s="143" t="s">
        <v>8854</v>
      </c>
      <c r="F1317" s="248" t="s">
        <v>155</v>
      </c>
      <c r="G1317" s="216">
        <v>39.4</v>
      </c>
      <c r="H1317" s="216">
        <v>236.00000000442378</v>
      </c>
      <c r="I1317" s="216">
        <v>9298.400000174297</v>
      </c>
      <c r="J1317" s="216">
        <v>9.2923908897576176E-3</v>
      </c>
      <c r="K1317" s="216">
        <v>3.9374537667726408E-5</v>
      </c>
      <c r="L1317" s="159"/>
    </row>
    <row r="1318" spans="2:12" ht="15.75" customHeight="1" x14ac:dyDescent="0.2">
      <c r="B1318" s="189">
        <v>41223</v>
      </c>
      <c r="C1318" s="143">
        <v>283984</v>
      </c>
      <c r="D1318" s="143" t="s">
        <v>1182</v>
      </c>
      <c r="E1318" s="143" t="s">
        <v>8854</v>
      </c>
      <c r="F1318" s="248" t="s">
        <v>147</v>
      </c>
      <c r="G1318" s="216">
        <v>56.43</v>
      </c>
      <c r="H1318" s="216">
        <v>188.99999999790452</v>
      </c>
      <c r="I1318" s="216">
        <v>10665.269999881752</v>
      </c>
      <c r="J1318" s="216">
        <v>1.0658377546873514E-2</v>
      </c>
      <c r="K1318" s="216">
        <v>5.6393531994665009E-5</v>
      </c>
      <c r="L1318" s="159"/>
    </row>
    <row r="1319" spans="2:12" ht="15.75" customHeight="1" x14ac:dyDescent="0.2">
      <c r="B1319" s="189">
        <v>41223</v>
      </c>
      <c r="C1319" s="143">
        <v>283985</v>
      </c>
      <c r="D1319" s="143" t="s">
        <v>836</v>
      </c>
      <c r="E1319" s="143" t="s">
        <v>8855</v>
      </c>
      <c r="F1319" s="248" t="s">
        <v>155</v>
      </c>
      <c r="G1319" s="216">
        <v>38.5</v>
      </c>
      <c r="H1319" s="216">
        <v>184.00000000256114</v>
      </c>
      <c r="I1319" s="216">
        <v>7084.0000000986038</v>
      </c>
      <c r="J1319" s="216">
        <v>2.0318310833897731E-2</v>
      </c>
      <c r="K1319" s="216">
        <v>1.1042560235660282E-4</v>
      </c>
      <c r="L1319" s="159"/>
    </row>
    <row r="1320" spans="2:12" ht="15.75" customHeight="1" x14ac:dyDescent="0.2">
      <c r="B1320" s="189">
        <v>41224</v>
      </c>
      <c r="C1320" s="143">
        <v>283706</v>
      </c>
      <c r="D1320" s="143" t="s">
        <v>555</v>
      </c>
      <c r="E1320" s="143" t="s">
        <v>8855</v>
      </c>
      <c r="F1320" s="248" t="s">
        <v>146</v>
      </c>
      <c r="G1320" s="216">
        <v>138</v>
      </c>
      <c r="H1320" s="216">
        <v>136.78947368232338</v>
      </c>
      <c r="I1320" s="216">
        <v>18259.999999757856</v>
      </c>
      <c r="J1320" s="216">
        <v>5.2366385632080077E-2</v>
      </c>
      <c r="K1320" s="216">
        <v>3.957591028106726E-4</v>
      </c>
      <c r="L1320" s="159"/>
    </row>
    <row r="1321" spans="2:12" ht="15.75" customHeight="1" x14ac:dyDescent="0.2">
      <c r="B1321" s="189">
        <v>41224</v>
      </c>
      <c r="C1321" s="143">
        <v>283708</v>
      </c>
      <c r="D1321" s="143" t="s">
        <v>1183</v>
      </c>
      <c r="E1321" s="143" t="s">
        <v>8854</v>
      </c>
      <c r="F1321" s="248" t="s">
        <v>150</v>
      </c>
      <c r="G1321" s="216">
        <v>477.5</v>
      </c>
      <c r="H1321" s="216">
        <v>59.00000000372529</v>
      </c>
      <c r="I1321" s="216">
        <v>28172.500001778826</v>
      </c>
      <c r="J1321" s="216">
        <v>2.8154810615817014E-2</v>
      </c>
      <c r="K1321" s="216">
        <v>4.7720017989897126E-4</v>
      </c>
      <c r="L1321" s="159"/>
    </row>
    <row r="1322" spans="2:12" ht="15.75" customHeight="1" x14ac:dyDescent="0.2">
      <c r="B1322" s="189">
        <v>41224</v>
      </c>
      <c r="C1322" s="143">
        <v>283721</v>
      </c>
      <c r="D1322" s="143" t="s">
        <v>909</v>
      </c>
      <c r="E1322" s="143" t="s">
        <v>8854</v>
      </c>
      <c r="F1322" s="248" t="s">
        <v>147</v>
      </c>
      <c r="G1322" s="216">
        <v>60</v>
      </c>
      <c r="H1322" s="216">
        <v>39.999999994179234</v>
      </c>
      <c r="I1322" s="216">
        <v>2399.999999650754</v>
      </c>
      <c r="J1322" s="216">
        <v>2.3984930504520855E-3</v>
      </c>
      <c r="K1322" s="216">
        <v>5.99623262700278E-5</v>
      </c>
      <c r="L1322" s="159"/>
    </row>
    <row r="1323" spans="2:12" ht="15.75" customHeight="1" x14ac:dyDescent="0.2">
      <c r="B1323" s="189">
        <v>41224</v>
      </c>
      <c r="C1323" s="143">
        <v>283722</v>
      </c>
      <c r="D1323" s="143" t="s">
        <v>528</v>
      </c>
      <c r="E1323" s="143" t="s">
        <v>8855</v>
      </c>
      <c r="F1323" s="248" t="s">
        <v>146</v>
      </c>
      <c r="G1323" s="216">
        <v>13</v>
      </c>
      <c r="H1323" s="216">
        <v>76.000000006752089</v>
      </c>
      <c r="I1323" s="216">
        <v>988.00000008777715</v>
      </c>
      <c r="J1323" s="216">
        <v>2.8334057508092978E-3</v>
      </c>
      <c r="K1323" s="216">
        <v>3.7281654612599591E-5</v>
      </c>
      <c r="L1323" s="159"/>
    </row>
    <row r="1324" spans="2:12" ht="15.75" customHeight="1" x14ac:dyDescent="0.2">
      <c r="B1324" s="189">
        <v>41224</v>
      </c>
      <c r="C1324" s="143">
        <v>283723</v>
      </c>
      <c r="D1324" s="143" t="s">
        <v>982</v>
      </c>
      <c r="E1324" s="143" t="s">
        <v>8855</v>
      </c>
      <c r="F1324" s="248" t="s">
        <v>147</v>
      </c>
      <c r="G1324" s="216">
        <v>1197</v>
      </c>
      <c r="H1324" s="216">
        <v>271.4545454526193</v>
      </c>
      <c r="I1324" s="216">
        <v>334095.99999792525</v>
      </c>
      <c r="J1324" s="216">
        <v>0.95812705225951711</v>
      </c>
      <c r="K1324" s="216">
        <v>3.432780043944747E-3</v>
      </c>
      <c r="L1324" s="159"/>
    </row>
    <row r="1325" spans="2:12" ht="15.75" customHeight="1" x14ac:dyDescent="0.2">
      <c r="B1325" s="189">
        <v>41224</v>
      </c>
      <c r="C1325" s="143">
        <v>283727</v>
      </c>
      <c r="D1325" s="143" t="s">
        <v>814</v>
      </c>
      <c r="E1325" s="143" t="s">
        <v>8855</v>
      </c>
      <c r="F1325" s="248" t="s">
        <v>147</v>
      </c>
      <c r="G1325" s="216">
        <v>1087.33</v>
      </c>
      <c r="H1325" s="216">
        <v>125.27272726721343</v>
      </c>
      <c r="I1325" s="216">
        <v>139492.32999418562</v>
      </c>
      <c r="J1325" s="216">
        <v>0.40003883599615342</v>
      </c>
      <c r="K1325" s="216">
        <v>3.1182662699936856E-3</v>
      </c>
      <c r="L1325" s="159"/>
    </row>
    <row r="1326" spans="2:12" ht="15.75" customHeight="1" x14ac:dyDescent="0.2">
      <c r="B1326" s="189">
        <v>41224</v>
      </c>
      <c r="C1326" s="143">
        <v>283729</v>
      </c>
      <c r="D1326" s="143" t="s">
        <v>1184</v>
      </c>
      <c r="E1326" s="143" t="s">
        <v>8854</v>
      </c>
      <c r="F1326" s="248" t="s">
        <v>155</v>
      </c>
      <c r="G1326" s="216">
        <v>1</v>
      </c>
      <c r="H1326" s="216">
        <v>24.000000004889444</v>
      </c>
      <c r="I1326" s="216">
        <v>24.000000004889444</v>
      </c>
      <c r="J1326" s="216">
        <v>2.3984930512897494E-5</v>
      </c>
      <c r="K1326" s="216">
        <v>9.9937210450046343E-7</v>
      </c>
      <c r="L1326" s="159"/>
    </row>
    <row r="1327" spans="2:12" ht="15.75" customHeight="1" x14ac:dyDescent="0.2">
      <c r="B1327" s="189">
        <v>41224</v>
      </c>
      <c r="C1327" s="143">
        <v>283729</v>
      </c>
      <c r="D1327" s="143" t="s">
        <v>1162</v>
      </c>
      <c r="E1327" s="143" t="s">
        <v>8855</v>
      </c>
      <c r="F1327" s="248" t="s">
        <v>155</v>
      </c>
      <c r="G1327" s="216">
        <v>95.490000000000009</v>
      </c>
      <c r="H1327" s="216">
        <v>24.000000004889444</v>
      </c>
      <c r="I1327" s="216">
        <v>2291.760000466893</v>
      </c>
      <c r="J1327" s="216">
        <v>6.572354214798291E-3</v>
      </c>
      <c r="K1327" s="216">
        <v>2.7384809222747195E-4</v>
      </c>
      <c r="L1327" s="159"/>
    </row>
    <row r="1328" spans="2:12" ht="15.75" customHeight="1" x14ac:dyDescent="0.2">
      <c r="B1328" s="189">
        <v>41224</v>
      </c>
      <c r="C1328" s="143">
        <v>283729</v>
      </c>
      <c r="D1328" s="143" t="s">
        <v>1185</v>
      </c>
      <c r="E1328" s="143" t="s">
        <v>8855</v>
      </c>
      <c r="F1328" s="248" t="s">
        <v>155</v>
      </c>
      <c r="G1328" s="216">
        <v>79.489999999999995</v>
      </c>
      <c r="H1328" s="216">
        <v>24.000000004889444</v>
      </c>
      <c r="I1328" s="216">
        <v>1907.7600003886619</v>
      </c>
      <c r="J1328" s="216">
        <v>5.4711114937094577E-3</v>
      </c>
      <c r="K1328" s="216">
        <v>2.2796297885811857E-4</v>
      </c>
      <c r="L1328" s="159"/>
    </row>
    <row r="1329" spans="2:12" ht="15.75" customHeight="1" x14ac:dyDescent="0.2">
      <c r="B1329" s="189">
        <v>41224</v>
      </c>
      <c r="C1329" s="143">
        <v>283729</v>
      </c>
      <c r="D1329" s="143" t="s">
        <v>1186</v>
      </c>
      <c r="E1329" s="143" t="s">
        <v>8854</v>
      </c>
      <c r="F1329" s="248" t="s">
        <v>155</v>
      </c>
      <c r="G1329" s="216">
        <v>54.16</v>
      </c>
      <c r="H1329" s="216">
        <v>20.000000002328306</v>
      </c>
      <c r="I1329" s="216">
        <v>2166.4000002522021</v>
      </c>
      <c r="J1329" s="216">
        <v>2.1650397274418478E-3</v>
      </c>
      <c r="K1329" s="216">
        <v>5.4125993179745091E-5</v>
      </c>
      <c r="L1329" s="159"/>
    </row>
    <row r="1330" spans="2:12" ht="15.75" customHeight="1" x14ac:dyDescent="0.2">
      <c r="B1330" s="189">
        <v>41224</v>
      </c>
      <c r="C1330" s="143">
        <v>283729</v>
      </c>
      <c r="D1330" s="143" t="s">
        <v>1187</v>
      </c>
      <c r="E1330" s="143" t="s">
        <v>8855</v>
      </c>
      <c r="F1330" s="248" t="s">
        <v>155</v>
      </c>
      <c r="G1330" s="216">
        <v>701.32999999999993</v>
      </c>
      <c r="H1330" s="216">
        <v>22.500000005238689</v>
      </c>
      <c r="I1330" s="216">
        <v>31559.850007348101</v>
      </c>
      <c r="J1330" s="216">
        <v>9.0507955969184664E-2</v>
      </c>
      <c r="K1330" s="216">
        <v>2.0112879099580361E-3</v>
      </c>
      <c r="L1330" s="159"/>
    </row>
    <row r="1331" spans="2:12" ht="15.75" customHeight="1" x14ac:dyDescent="0.2">
      <c r="B1331" s="189">
        <v>41224</v>
      </c>
      <c r="C1331" s="143">
        <v>283729</v>
      </c>
      <c r="D1331" s="143" t="s">
        <v>1188</v>
      </c>
      <c r="E1331" s="143" t="s">
        <v>8855</v>
      </c>
      <c r="F1331" s="248" t="s">
        <v>155</v>
      </c>
      <c r="G1331" s="216">
        <v>137.66</v>
      </c>
      <c r="H1331" s="216">
        <v>155.79999999807808</v>
      </c>
      <c r="I1331" s="216">
        <v>20378.739999724785</v>
      </c>
      <c r="J1331" s="216">
        <v>5.8442549700746714E-2</v>
      </c>
      <c r="K1331" s="216">
        <v>3.947840441515738E-4</v>
      </c>
      <c r="L1331" s="159"/>
    </row>
    <row r="1332" spans="2:12" ht="15.75" customHeight="1" x14ac:dyDescent="0.2">
      <c r="B1332" s="189">
        <v>41224</v>
      </c>
      <c r="C1332" s="143">
        <v>283730</v>
      </c>
      <c r="D1332" s="143" t="s">
        <v>1189</v>
      </c>
      <c r="E1332" s="143" t="s">
        <v>8854</v>
      </c>
      <c r="F1332" s="248" t="s">
        <v>147</v>
      </c>
      <c r="G1332" s="216">
        <v>5.7</v>
      </c>
      <c r="H1332" s="216">
        <v>88.999999996740371</v>
      </c>
      <c r="I1332" s="216">
        <v>507.29999998142011</v>
      </c>
      <c r="J1332" s="216">
        <v>5.069814685945168E-4</v>
      </c>
      <c r="K1332" s="216">
        <v>5.6964209956526417E-6</v>
      </c>
      <c r="L1332" s="159"/>
    </row>
    <row r="1333" spans="2:12" ht="15.75" customHeight="1" x14ac:dyDescent="0.2">
      <c r="B1333" s="189">
        <v>41224</v>
      </c>
      <c r="C1333" s="143">
        <v>283731</v>
      </c>
      <c r="D1333" s="143" t="s">
        <v>1190</v>
      </c>
      <c r="E1333" s="143" t="s">
        <v>8854</v>
      </c>
      <c r="F1333" s="248" t="s">
        <v>147</v>
      </c>
      <c r="G1333" s="216">
        <v>1819.4899999999998</v>
      </c>
      <c r="H1333" s="216">
        <v>66.472222218289971</v>
      </c>
      <c r="I1333" s="216">
        <v>119448.98999035284</v>
      </c>
      <c r="J1333" s="216">
        <v>0.1193739885071137</v>
      </c>
      <c r="K1333" s="216">
        <v>1.8183475504175478E-3</v>
      </c>
      <c r="L1333" s="159"/>
    </row>
    <row r="1334" spans="2:12" ht="15.75" customHeight="1" x14ac:dyDescent="0.2">
      <c r="B1334" s="189">
        <v>41224</v>
      </c>
      <c r="C1334" s="143">
        <v>283733</v>
      </c>
      <c r="D1334" s="143" t="s">
        <v>1191</v>
      </c>
      <c r="E1334" s="143" t="s">
        <v>8854</v>
      </c>
      <c r="F1334" s="248" t="s">
        <v>155</v>
      </c>
      <c r="G1334" s="216">
        <v>308.15999999999997</v>
      </c>
      <c r="H1334" s="216">
        <v>364.33333333348855</v>
      </c>
      <c r="I1334" s="216">
        <v>113122.99000011053</v>
      </c>
      <c r="J1334" s="216">
        <v>0.11305196058379532</v>
      </c>
      <c r="K1334" s="216">
        <v>3.0796650772286273E-4</v>
      </c>
      <c r="L1334" s="159"/>
    </row>
    <row r="1335" spans="2:12" ht="15.75" customHeight="1" x14ac:dyDescent="0.2">
      <c r="B1335" s="189">
        <v>41224</v>
      </c>
      <c r="C1335" s="143">
        <v>283734</v>
      </c>
      <c r="D1335" s="143" t="s">
        <v>607</v>
      </c>
      <c r="E1335" s="143" t="s">
        <v>8854</v>
      </c>
      <c r="F1335" s="248" t="s">
        <v>147</v>
      </c>
      <c r="G1335" s="216">
        <v>40.989999999999995</v>
      </c>
      <c r="H1335" s="216">
        <v>16.677419353772194</v>
      </c>
      <c r="I1335" s="216">
        <v>1292.0107999494207</v>
      </c>
      <c r="J1335" s="216">
        <v>1.2911995521827798E-3</v>
      </c>
      <c r="K1335" s="216">
        <v>4.096426256347399E-5</v>
      </c>
      <c r="L1335" s="159"/>
    </row>
    <row r="1336" spans="2:12" ht="15.75" customHeight="1" x14ac:dyDescent="0.2">
      <c r="B1336" s="189">
        <v>41224</v>
      </c>
      <c r="C1336" s="143">
        <v>283738</v>
      </c>
      <c r="D1336" s="143" t="s">
        <v>844</v>
      </c>
      <c r="E1336" s="143" t="s">
        <v>8854</v>
      </c>
      <c r="F1336" s="248" t="s">
        <v>155</v>
      </c>
      <c r="G1336" s="216">
        <v>6</v>
      </c>
      <c r="H1336" s="216">
        <v>134.33333333814517</v>
      </c>
      <c r="I1336" s="216">
        <v>811.00000002421439</v>
      </c>
      <c r="J1336" s="216">
        <v>8.1049077677407494E-4</v>
      </c>
      <c r="K1336" s="216">
        <v>5.9962326270027801E-6</v>
      </c>
      <c r="L1336" s="159"/>
    </row>
    <row r="1337" spans="2:12" ht="15.75" customHeight="1" x14ac:dyDescent="0.2">
      <c r="B1337" s="189">
        <v>41224</v>
      </c>
      <c r="C1337" s="143">
        <v>283761</v>
      </c>
      <c r="D1337" s="143" t="s">
        <v>1192</v>
      </c>
      <c r="E1337" s="143" t="s">
        <v>8855</v>
      </c>
      <c r="F1337" s="248" t="s">
        <v>147</v>
      </c>
      <c r="G1337" s="216">
        <v>631.5</v>
      </c>
      <c r="H1337" s="216">
        <v>72.249999997147825</v>
      </c>
      <c r="I1337" s="216">
        <v>84544.49999670207</v>
      </c>
      <c r="J1337" s="216">
        <v>0.242458372943998</v>
      </c>
      <c r="K1337" s="216">
        <v>1.8110280682966647E-3</v>
      </c>
      <c r="L1337" s="159"/>
    </row>
    <row r="1338" spans="2:12" ht="15.75" customHeight="1" x14ac:dyDescent="0.2">
      <c r="B1338" s="189">
        <v>41224</v>
      </c>
      <c r="C1338" s="143">
        <v>283767</v>
      </c>
      <c r="D1338" s="143" t="s">
        <v>952</v>
      </c>
      <c r="E1338" s="143" t="s">
        <v>8855</v>
      </c>
      <c r="F1338" s="248" t="s">
        <v>149</v>
      </c>
      <c r="G1338" s="216">
        <v>5</v>
      </c>
      <c r="H1338" s="216">
        <v>66.999999998370185</v>
      </c>
      <c r="I1338" s="216">
        <v>334.99999999185093</v>
      </c>
      <c r="J1338" s="216">
        <v>9.6071956114746559E-4</v>
      </c>
      <c r="K1338" s="216">
        <v>1.433909792792292E-5</v>
      </c>
      <c r="L1338" s="159"/>
    </row>
    <row r="1339" spans="2:12" ht="15.75" customHeight="1" x14ac:dyDescent="0.2">
      <c r="B1339" s="189">
        <v>41224</v>
      </c>
      <c r="C1339" s="143">
        <v>283838</v>
      </c>
      <c r="D1339" s="143" t="s">
        <v>876</v>
      </c>
      <c r="E1339" s="143" t="s">
        <v>8854</v>
      </c>
      <c r="F1339" s="248" t="s">
        <v>147</v>
      </c>
      <c r="G1339" s="216">
        <v>30.69</v>
      </c>
      <c r="H1339" s="216">
        <v>71.000000000931323</v>
      </c>
      <c r="I1339" s="216">
        <v>2178.9900000285825</v>
      </c>
      <c r="J1339" s="216">
        <v>2.1776218220140291E-3</v>
      </c>
      <c r="K1339" s="216">
        <v>3.0670729887119219E-5</v>
      </c>
      <c r="L1339" s="159"/>
    </row>
    <row r="1340" spans="2:12" ht="15.75" customHeight="1" x14ac:dyDescent="0.2">
      <c r="B1340" s="189">
        <v>41224</v>
      </c>
      <c r="C1340" s="143">
        <v>283988</v>
      </c>
      <c r="D1340" s="143" t="s">
        <v>1193</v>
      </c>
      <c r="E1340" s="143" t="s">
        <v>8854</v>
      </c>
      <c r="F1340" s="248" t="s">
        <v>147</v>
      </c>
      <c r="G1340" s="216">
        <v>34.207799999999999</v>
      </c>
      <c r="H1340" s="216">
        <v>166.99999999953434</v>
      </c>
      <c r="I1340" s="216">
        <v>5712.7025999840707</v>
      </c>
      <c r="J1340" s="216">
        <v>5.7091156197313494E-3</v>
      </c>
      <c r="K1340" s="216">
        <v>3.4186321076330949E-5</v>
      </c>
      <c r="L1340" s="159"/>
    </row>
    <row r="1341" spans="2:12" ht="15.75" customHeight="1" x14ac:dyDescent="0.2">
      <c r="B1341" s="189">
        <v>41225</v>
      </c>
      <c r="C1341" s="143">
        <v>283760</v>
      </c>
      <c r="D1341" s="143" t="s">
        <v>1191</v>
      </c>
      <c r="E1341" s="143" t="s">
        <v>8854</v>
      </c>
      <c r="F1341" s="248" t="s">
        <v>147</v>
      </c>
      <c r="G1341" s="216">
        <v>2</v>
      </c>
      <c r="H1341" s="216">
        <v>65.000000002328306</v>
      </c>
      <c r="I1341" s="216">
        <v>130.00000000465661</v>
      </c>
      <c r="J1341" s="216">
        <v>1.2993199100192637E-4</v>
      </c>
      <c r="K1341" s="216">
        <v>1.9989537076503415E-6</v>
      </c>
      <c r="L1341" s="159"/>
    </row>
    <row r="1342" spans="2:12" ht="15.75" customHeight="1" x14ac:dyDescent="0.2">
      <c r="B1342" s="189">
        <v>41225</v>
      </c>
      <c r="C1342" s="143">
        <v>283781</v>
      </c>
      <c r="D1342" s="143" t="s">
        <v>528</v>
      </c>
      <c r="E1342" s="143" t="s">
        <v>8855</v>
      </c>
      <c r="F1342" s="248" t="s">
        <v>147</v>
      </c>
      <c r="G1342" s="216">
        <v>58</v>
      </c>
      <c r="H1342" s="216">
        <v>64.000000009546056</v>
      </c>
      <c r="I1342" s="216">
        <v>3712.0000005536713</v>
      </c>
      <c r="J1342" s="216">
        <v>1.0639730112450283E-2</v>
      </c>
      <c r="K1342" s="216">
        <v>1.6624578298223895E-4</v>
      </c>
      <c r="L1342" s="159"/>
    </row>
    <row r="1343" spans="2:12" ht="15.75" customHeight="1" x14ac:dyDescent="0.2">
      <c r="B1343" s="189">
        <v>41225</v>
      </c>
      <c r="C1343" s="143">
        <v>283782</v>
      </c>
      <c r="D1343" s="143" t="s">
        <v>554</v>
      </c>
      <c r="E1343" s="143" t="s">
        <v>8854</v>
      </c>
      <c r="F1343" s="248" t="s">
        <v>147</v>
      </c>
      <c r="G1343" s="216">
        <v>0.4</v>
      </c>
      <c r="H1343" s="216">
        <v>39.000000001396984</v>
      </c>
      <c r="I1343" s="216">
        <v>15.600000000558794</v>
      </c>
      <c r="J1343" s="216">
        <v>1.5591838920231166E-5</v>
      </c>
      <c r="K1343" s="216">
        <v>3.9979074153006834E-7</v>
      </c>
      <c r="L1343" s="159"/>
    </row>
    <row r="1344" spans="2:12" ht="15.75" customHeight="1" x14ac:dyDescent="0.2">
      <c r="B1344" s="189">
        <v>41225</v>
      </c>
      <c r="C1344" s="143">
        <v>283801</v>
      </c>
      <c r="D1344" s="143" t="s">
        <v>686</v>
      </c>
      <c r="E1344" s="143" t="s">
        <v>8854</v>
      </c>
      <c r="F1344" s="248" t="s">
        <v>147</v>
      </c>
      <c r="G1344" s="216">
        <v>124.5</v>
      </c>
      <c r="H1344" s="216">
        <v>69.999999997671694</v>
      </c>
      <c r="I1344" s="216">
        <v>8714.9999997101258</v>
      </c>
      <c r="J1344" s="216">
        <v>8.7104407807966407E-3</v>
      </c>
      <c r="K1344" s="216">
        <v>1.2443486830123377E-4</v>
      </c>
      <c r="L1344" s="159"/>
    </row>
    <row r="1345" spans="2:12" ht="15.75" customHeight="1" x14ac:dyDescent="0.2">
      <c r="B1345" s="189">
        <v>41225</v>
      </c>
      <c r="C1345" s="143">
        <v>283802</v>
      </c>
      <c r="D1345" s="143" t="s">
        <v>593</v>
      </c>
      <c r="E1345" s="143" t="s">
        <v>8855</v>
      </c>
      <c r="F1345" s="248" t="s">
        <v>147</v>
      </c>
      <c r="G1345" s="216">
        <v>18</v>
      </c>
      <c r="H1345" s="216">
        <v>104.00000000372529</v>
      </c>
      <c r="I1345" s="216">
        <v>1872.0000000670552</v>
      </c>
      <c r="J1345" s="216">
        <v>5.3657259612741202E-3</v>
      </c>
      <c r="K1345" s="216">
        <v>5.1593518856556914E-5</v>
      </c>
      <c r="L1345" s="159"/>
    </row>
    <row r="1346" spans="2:12" ht="15.75" customHeight="1" x14ac:dyDescent="0.2">
      <c r="B1346" s="189">
        <v>41225</v>
      </c>
      <c r="C1346" s="143">
        <v>283805</v>
      </c>
      <c r="D1346" s="143" t="s">
        <v>565</v>
      </c>
      <c r="E1346" s="143" t="s">
        <v>8855</v>
      </c>
      <c r="F1346" s="248" t="s">
        <v>155</v>
      </c>
      <c r="G1346" s="216">
        <v>7.33</v>
      </c>
      <c r="H1346" s="216">
        <v>16.999999992549419</v>
      </c>
      <c r="I1346" s="216">
        <v>124.60999994538724</v>
      </c>
      <c r="J1346" s="216">
        <v>3.5717046566099406E-4</v>
      </c>
      <c r="K1346" s="216">
        <v>2.1010027401031233E-5</v>
      </c>
      <c r="L1346" s="159"/>
    </row>
    <row r="1347" spans="2:12" ht="15.75" customHeight="1" x14ac:dyDescent="0.2">
      <c r="B1347" s="189">
        <v>41225</v>
      </c>
      <c r="C1347" s="143">
        <v>283806</v>
      </c>
      <c r="D1347" s="143" t="s">
        <v>1194</v>
      </c>
      <c r="E1347" s="143" t="s">
        <v>8855</v>
      </c>
      <c r="F1347" s="248" t="s">
        <v>147</v>
      </c>
      <c r="G1347" s="216">
        <v>508</v>
      </c>
      <c r="H1347" s="216">
        <v>128.42105262833158</v>
      </c>
      <c r="I1347" s="216">
        <v>54522.999998173909</v>
      </c>
      <c r="J1347" s="216">
        <v>0.15627963491787991</v>
      </c>
      <c r="K1347" s="216">
        <v>1.4560837543961618E-3</v>
      </c>
      <c r="L1347" s="159"/>
    </row>
    <row r="1348" spans="2:12" ht="15.75" customHeight="1" x14ac:dyDescent="0.2">
      <c r="B1348" s="189">
        <v>41225</v>
      </c>
      <c r="C1348" s="143">
        <v>283823</v>
      </c>
      <c r="D1348" s="143" t="s">
        <v>1195</v>
      </c>
      <c r="E1348" s="143" t="s">
        <v>8854</v>
      </c>
      <c r="F1348" s="248" t="s">
        <v>147</v>
      </c>
      <c r="G1348" s="216">
        <v>13.65</v>
      </c>
      <c r="H1348" s="216">
        <v>124.99999999883585</v>
      </c>
      <c r="I1348" s="216">
        <v>1706.2499999841093</v>
      </c>
      <c r="J1348" s="216">
        <v>1.7053573818233154E-3</v>
      </c>
      <c r="K1348" s="216">
        <v>1.3642859054713582E-5</v>
      </c>
      <c r="L1348" s="159"/>
    </row>
    <row r="1349" spans="2:12" ht="15.75" customHeight="1" x14ac:dyDescent="0.2">
      <c r="B1349" s="189">
        <v>41225</v>
      </c>
      <c r="C1349" s="143">
        <v>283841</v>
      </c>
      <c r="D1349" s="143" t="s">
        <v>716</v>
      </c>
      <c r="E1349" s="143" t="s">
        <v>8854</v>
      </c>
      <c r="F1349" s="248" t="s">
        <v>155</v>
      </c>
      <c r="G1349" s="216">
        <v>27.39</v>
      </c>
      <c r="H1349" s="216">
        <v>52.000000001862645</v>
      </c>
      <c r="I1349" s="216">
        <v>1424.2800000510179</v>
      </c>
      <c r="J1349" s="216">
        <v>1.4235348934171054E-3</v>
      </c>
      <c r="K1349" s="216">
        <v>2.7375671026271428E-5</v>
      </c>
      <c r="L1349" s="159"/>
    </row>
    <row r="1350" spans="2:12" ht="15.75" customHeight="1" x14ac:dyDescent="0.2">
      <c r="B1350" s="189">
        <v>41225</v>
      </c>
      <c r="C1350" s="143">
        <v>283861</v>
      </c>
      <c r="D1350" s="143" t="s">
        <v>1196</v>
      </c>
      <c r="E1350" s="143" t="s">
        <v>8854</v>
      </c>
      <c r="F1350" s="248" t="s">
        <v>150</v>
      </c>
      <c r="G1350" s="216">
        <v>312</v>
      </c>
      <c r="H1350" s="216">
        <v>62.000000003026798</v>
      </c>
      <c r="I1350" s="216">
        <v>19344.000000944361</v>
      </c>
      <c r="J1350" s="216">
        <v>1.933388026133797E-2</v>
      </c>
      <c r="K1350" s="216">
        <v>3.1183677839345328E-4</v>
      </c>
      <c r="L1350" s="159"/>
    </row>
    <row r="1351" spans="2:12" ht="15.75" customHeight="1" x14ac:dyDescent="0.2">
      <c r="B1351" s="189">
        <v>41225</v>
      </c>
      <c r="C1351" s="143">
        <v>283989</v>
      </c>
      <c r="D1351" s="143" t="s">
        <v>607</v>
      </c>
      <c r="E1351" s="143" t="s">
        <v>8854</v>
      </c>
      <c r="F1351" s="248" t="s">
        <v>147</v>
      </c>
      <c r="G1351" s="216">
        <v>0.33</v>
      </c>
      <c r="H1351" s="216">
        <v>78.000000002793968</v>
      </c>
      <c r="I1351" s="216">
        <v>25.740000000922009</v>
      </c>
      <c r="J1351" s="216">
        <v>2.5726534218381423E-5</v>
      </c>
      <c r="K1351" s="216">
        <v>3.2982736176230635E-7</v>
      </c>
      <c r="L1351" s="159"/>
    </row>
    <row r="1352" spans="2:12" ht="15.75" customHeight="1" x14ac:dyDescent="0.2">
      <c r="B1352" s="189">
        <v>41225</v>
      </c>
      <c r="C1352" s="143">
        <v>283991</v>
      </c>
      <c r="D1352" s="143" t="s">
        <v>1197</v>
      </c>
      <c r="E1352" s="143" t="s">
        <v>8854</v>
      </c>
      <c r="F1352" s="248" t="s">
        <v>155</v>
      </c>
      <c r="G1352" s="216">
        <v>48.51</v>
      </c>
      <c r="H1352" s="216">
        <v>74.000000000232831</v>
      </c>
      <c r="I1352" s="216">
        <v>3589.7400000112943</v>
      </c>
      <c r="J1352" s="216">
        <v>3.5878620412616571E-3</v>
      </c>
      <c r="K1352" s="216">
        <v>4.8484622179059031E-5</v>
      </c>
      <c r="L1352" s="159"/>
    </row>
    <row r="1353" spans="2:12" ht="15.75" customHeight="1" x14ac:dyDescent="0.2">
      <c r="B1353" s="189">
        <v>41225</v>
      </c>
      <c r="C1353" s="143">
        <v>284176</v>
      </c>
      <c r="D1353" s="143" t="s">
        <v>650</v>
      </c>
      <c r="E1353" s="143" t="s">
        <v>8854</v>
      </c>
      <c r="F1353" s="248" t="s">
        <v>155</v>
      </c>
      <c r="G1353" s="216">
        <v>74.83</v>
      </c>
      <c r="H1353" s="216">
        <v>64.766666666837409</v>
      </c>
      <c r="I1353" s="216">
        <v>4846.489666679443</v>
      </c>
      <c r="J1353" s="216">
        <v>4.8439542441489703E-3</v>
      </c>
      <c r="K1353" s="216">
        <v>7.4790852971737533E-5</v>
      </c>
      <c r="L1353" s="159"/>
    </row>
    <row r="1354" spans="2:12" ht="15.75" customHeight="1" x14ac:dyDescent="0.2">
      <c r="B1354" s="189">
        <v>41225</v>
      </c>
      <c r="C1354" s="143">
        <v>286274</v>
      </c>
      <c r="D1354" s="143" t="s">
        <v>664</v>
      </c>
      <c r="E1354" s="143" t="s">
        <v>8854</v>
      </c>
      <c r="F1354" s="248" t="s">
        <v>155</v>
      </c>
      <c r="G1354" s="216">
        <v>34.980000000000004</v>
      </c>
      <c r="H1354" s="216">
        <v>161.00000000093132</v>
      </c>
      <c r="I1354" s="216">
        <v>5631.7800000325788</v>
      </c>
      <c r="J1354" s="216">
        <v>5.6288337558680823E-3</v>
      </c>
      <c r="K1354" s="216">
        <v>3.4961700346804475E-5</v>
      </c>
      <c r="L1354" s="159"/>
    </row>
    <row r="1355" spans="2:12" ht="15.75" customHeight="1" x14ac:dyDescent="0.2">
      <c r="B1355" s="189">
        <v>41225</v>
      </c>
      <c r="C1355" s="143">
        <v>286693</v>
      </c>
      <c r="D1355" s="143" t="s">
        <v>1198</v>
      </c>
      <c r="E1355" s="143" t="s">
        <v>8855</v>
      </c>
      <c r="F1355" s="248" t="s">
        <v>155</v>
      </c>
      <c r="G1355" s="216">
        <v>0.53600000000000003</v>
      </c>
      <c r="H1355" s="216">
        <v>149.99999999650754</v>
      </c>
      <c r="I1355" s="216">
        <v>80.399999998128052</v>
      </c>
      <c r="J1355" s="216">
        <v>2.304510508872553E-4</v>
      </c>
      <c r="K1355" s="216">
        <v>1.5363403392841392E-6</v>
      </c>
      <c r="L1355" s="159"/>
    </row>
    <row r="1356" spans="2:12" ht="15.75" customHeight="1" x14ac:dyDescent="0.2">
      <c r="B1356" s="189">
        <v>41226</v>
      </c>
      <c r="C1356" s="143">
        <v>283834</v>
      </c>
      <c r="D1356" s="143" t="s">
        <v>629</v>
      </c>
      <c r="E1356" s="143" t="s">
        <v>8855</v>
      </c>
      <c r="F1356" s="248" t="s">
        <v>155</v>
      </c>
      <c r="G1356" s="216">
        <v>930.99</v>
      </c>
      <c r="H1356" s="216">
        <v>19.700000001350418</v>
      </c>
      <c r="I1356" s="216">
        <v>18616.810002157887</v>
      </c>
      <c r="J1356" s="216">
        <v>5.3344308524135825E-2</v>
      </c>
      <c r="K1356" s="216">
        <v>2.6676438007977058E-3</v>
      </c>
      <c r="L1356" s="159"/>
    </row>
    <row r="1357" spans="2:12" ht="15.75" customHeight="1" x14ac:dyDescent="0.2">
      <c r="B1357" s="189">
        <v>41226</v>
      </c>
      <c r="C1357" s="143">
        <v>283840</v>
      </c>
      <c r="D1357" s="143" t="s">
        <v>838</v>
      </c>
      <c r="E1357" s="143" t="s">
        <v>8855</v>
      </c>
      <c r="F1357" s="248" t="s">
        <v>147</v>
      </c>
      <c r="G1357" s="216">
        <v>48</v>
      </c>
      <c r="H1357" s="216">
        <v>65.000000002328306</v>
      </c>
      <c r="I1357" s="216">
        <v>3120.0000001117587</v>
      </c>
      <c r="J1357" s="216">
        <v>8.9399979148937943E-3</v>
      </c>
      <c r="K1357" s="216">
        <v>1.3753842945497791E-4</v>
      </c>
      <c r="L1357" s="159"/>
    </row>
    <row r="1358" spans="2:12" ht="15.75" customHeight="1" x14ac:dyDescent="0.2">
      <c r="B1358" s="189">
        <v>41226</v>
      </c>
      <c r="C1358" s="143">
        <v>283842</v>
      </c>
      <c r="D1358" s="143" t="s">
        <v>698</v>
      </c>
      <c r="E1358" s="143" t="s">
        <v>8855</v>
      </c>
      <c r="F1358" s="248" t="s">
        <v>147</v>
      </c>
      <c r="G1358" s="216">
        <v>17.5</v>
      </c>
      <c r="H1358" s="216">
        <v>133.00000000395812</v>
      </c>
      <c r="I1358" s="216">
        <v>2327.5000000692671</v>
      </c>
      <c r="J1358" s="216">
        <v>6.6691811367914156E-3</v>
      </c>
      <c r="K1358" s="216">
        <v>5.0144219072127361E-5</v>
      </c>
      <c r="L1358" s="159"/>
    </row>
    <row r="1359" spans="2:12" ht="15.75" customHeight="1" x14ac:dyDescent="0.2">
      <c r="B1359" s="189">
        <v>41226</v>
      </c>
      <c r="C1359" s="143">
        <v>283860</v>
      </c>
      <c r="D1359" s="143" t="s">
        <v>1199</v>
      </c>
      <c r="E1359" s="143" t="s">
        <v>8854</v>
      </c>
      <c r="F1359" s="248" t="s">
        <v>151</v>
      </c>
      <c r="G1359" s="216">
        <v>78.5</v>
      </c>
      <c r="H1359" s="216">
        <v>106.99999999778811</v>
      </c>
      <c r="I1359" s="216">
        <v>4301.7999997112202</v>
      </c>
      <c r="J1359" s="216">
        <v>4.2998209211358492E-3</v>
      </c>
      <c r="K1359" s="216">
        <v>7.8463885427454308E-5</v>
      </c>
      <c r="L1359" s="159"/>
    </row>
    <row r="1360" spans="2:12" ht="15.75" customHeight="1" x14ac:dyDescent="0.2">
      <c r="B1360" s="189">
        <v>41226</v>
      </c>
      <c r="C1360" s="143">
        <v>283934</v>
      </c>
      <c r="D1360" s="143" t="s">
        <v>534</v>
      </c>
      <c r="E1360" s="143" t="s">
        <v>8855</v>
      </c>
      <c r="F1360" s="248" t="s">
        <v>147</v>
      </c>
      <c r="G1360" s="216">
        <v>83.99</v>
      </c>
      <c r="H1360" s="216">
        <v>62.000000003026798</v>
      </c>
      <c r="I1360" s="216">
        <v>5207.3800002542202</v>
      </c>
      <c r="J1360" s="216">
        <v>1.4921143058546414E-2</v>
      </c>
      <c r="K1360" s="216">
        <v>2.4066359770674153E-4</v>
      </c>
      <c r="L1360" s="159"/>
    </row>
    <row r="1361" spans="2:12" ht="15.75" customHeight="1" x14ac:dyDescent="0.2">
      <c r="B1361" s="189">
        <v>41226</v>
      </c>
      <c r="C1361" s="143">
        <v>283980</v>
      </c>
      <c r="D1361" s="143" t="s">
        <v>1200</v>
      </c>
      <c r="E1361" s="143" t="s">
        <v>8854</v>
      </c>
      <c r="F1361" s="248" t="s">
        <v>147</v>
      </c>
      <c r="G1361" s="216">
        <v>23.5</v>
      </c>
      <c r="H1361" s="216">
        <v>85.000000004656613</v>
      </c>
      <c r="I1361" s="216">
        <v>1997.5000001094304</v>
      </c>
      <c r="J1361" s="216">
        <v>1.9965810337570231E-3</v>
      </c>
      <c r="K1361" s="216">
        <v>2.3489188631148741E-5</v>
      </c>
      <c r="L1361" s="159"/>
    </row>
    <row r="1362" spans="2:12" ht="15.75" customHeight="1" x14ac:dyDescent="0.2">
      <c r="B1362" s="189">
        <v>41227</v>
      </c>
      <c r="C1362" s="143">
        <v>283940</v>
      </c>
      <c r="D1362" s="143" t="s">
        <v>1201</v>
      </c>
      <c r="E1362" s="143" t="s">
        <v>8854</v>
      </c>
      <c r="F1362" s="248" t="s">
        <v>155</v>
      </c>
      <c r="G1362" s="216">
        <v>1</v>
      </c>
      <c r="H1362" s="216">
        <v>10.999999993946403</v>
      </c>
      <c r="I1362" s="216">
        <v>10.999999993946403</v>
      </c>
      <c r="J1362" s="216">
        <v>1.0995657149198756E-5</v>
      </c>
      <c r="K1362" s="216">
        <v>9.9960519593181483E-7</v>
      </c>
      <c r="L1362" s="159"/>
    </row>
    <row r="1363" spans="2:12" ht="15.75" customHeight="1" x14ac:dyDescent="0.2">
      <c r="B1363" s="189">
        <v>41227</v>
      </c>
      <c r="C1363" s="143">
        <v>283961</v>
      </c>
      <c r="D1363" s="143" t="s">
        <v>1073</v>
      </c>
      <c r="E1363" s="143" t="s">
        <v>8854</v>
      </c>
      <c r="F1363" s="248" t="s">
        <v>151</v>
      </c>
      <c r="G1363" s="216">
        <v>5.5165000000000006</v>
      </c>
      <c r="H1363" s="216">
        <v>152.0000000030268</v>
      </c>
      <c r="I1363" s="216">
        <v>838.50800001669745</v>
      </c>
      <c r="J1363" s="216">
        <v>8.3817695364708507E-4</v>
      </c>
      <c r="K1363" s="216">
        <v>5.514322063357857E-6</v>
      </c>
      <c r="L1363" s="159"/>
    </row>
    <row r="1364" spans="2:12" ht="15.75" customHeight="1" x14ac:dyDescent="0.2">
      <c r="B1364" s="189">
        <v>41227</v>
      </c>
      <c r="C1364" s="143">
        <v>283983</v>
      </c>
      <c r="D1364" s="143" t="s">
        <v>604</v>
      </c>
      <c r="E1364" s="143" t="s">
        <v>8855</v>
      </c>
      <c r="F1364" s="248" t="s">
        <v>147</v>
      </c>
      <c r="G1364" s="216">
        <v>1</v>
      </c>
      <c r="H1364" s="216">
        <v>308.00000000861473</v>
      </c>
      <c r="I1364" s="216">
        <v>308.00000000861473</v>
      </c>
      <c r="J1364" s="216">
        <v>8.8223977996428516E-4</v>
      </c>
      <c r="K1364" s="216">
        <v>2.8644148699337955E-6</v>
      </c>
      <c r="L1364" s="159"/>
    </row>
    <row r="1365" spans="2:12" ht="15.75" customHeight="1" x14ac:dyDescent="0.2">
      <c r="B1365" s="189">
        <v>41227</v>
      </c>
      <c r="C1365" s="143">
        <v>283992</v>
      </c>
      <c r="D1365" s="143" t="s">
        <v>640</v>
      </c>
      <c r="E1365" s="143" t="s">
        <v>8854</v>
      </c>
      <c r="F1365" s="248" t="s">
        <v>155</v>
      </c>
      <c r="G1365" s="216">
        <v>1234.25</v>
      </c>
      <c r="H1365" s="216">
        <v>15.999999999767169</v>
      </c>
      <c r="I1365" s="216">
        <v>19747.999999712629</v>
      </c>
      <c r="J1365" s="216">
        <v>1.974020340897422E-2</v>
      </c>
      <c r="K1365" s="216">
        <v>1.2337627130788425E-3</v>
      </c>
      <c r="L1365" s="159"/>
    </row>
    <row r="1366" spans="2:12" ht="15.75" customHeight="1" x14ac:dyDescent="0.2">
      <c r="B1366" s="189">
        <v>41227</v>
      </c>
      <c r="C1366" s="143">
        <v>283993</v>
      </c>
      <c r="D1366" s="143" t="s">
        <v>1111</v>
      </c>
      <c r="E1366" s="143" t="s">
        <v>8854</v>
      </c>
      <c r="F1366" s="248" t="s">
        <v>151</v>
      </c>
      <c r="G1366" s="216">
        <v>211.99999999999997</v>
      </c>
      <c r="H1366" s="216">
        <v>142.88372093083359</v>
      </c>
      <c r="I1366" s="216">
        <v>20226.030000173218</v>
      </c>
      <c r="J1366" s="216">
        <v>2.0218044681245915E-2</v>
      </c>
      <c r="K1366" s="216">
        <v>2.119163015375447E-4</v>
      </c>
      <c r="L1366" s="159"/>
    </row>
    <row r="1367" spans="2:12" ht="15.75" customHeight="1" x14ac:dyDescent="0.2">
      <c r="B1367" s="189">
        <v>41227</v>
      </c>
      <c r="C1367" s="143">
        <v>284081</v>
      </c>
      <c r="D1367" s="143" t="s">
        <v>1202</v>
      </c>
      <c r="E1367" s="143" t="s">
        <v>8854</v>
      </c>
      <c r="F1367" s="248" t="s">
        <v>150</v>
      </c>
      <c r="G1367" s="216">
        <v>88</v>
      </c>
      <c r="H1367" s="216">
        <v>125.9999999916181</v>
      </c>
      <c r="I1367" s="216">
        <v>11087.999999262393</v>
      </c>
      <c r="J1367" s="216">
        <v>1.1083622411754646E-2</v>
      </c>
      <c r="K1367" s="216">
        <v>8.7965257241999704E-5</v>
      </c>
      <c r="L1367" s="159"/>
    </row>
    <row r="1368" spans="2:12" ht="15.75" customHeight="1" x14ac:dyDescent="0.2">
      <c r="B1368" s="189">
        <v>41228</v>
      </c>
      <c r="C1368" s="143">
        <v>284020</v>
      </c>
      <c r="D1368" s="143" t="s">
        <v>1202</v>
      </c>
      <c r="E1368" s="143" t="s">
        <v>8854</v>
      </c>
      <c r="F1368" s="248" t="s">
        <v>147</v>
      </c>
      <c r="G1368" s="216">
        <v>110</v>
      </c>
      <c r="H1368" s="216">
        <v>97.999999994644895</v>
      </c>
      <c r="I1368" s="216">
        <v>10779.999999410938</v>
      </c>
      <c r="J1368" s="216">
        <v>1.0779786559637057E-2</v>
      </c>
      <c r="K1368" s="216">
        <v>1.0999782204312354E-4</v>
      </c>
      <c r="L1368" s="159"/>
    </row>
    <row r="1369" spans="2:12" ht="15.75" customHeight="1" x14ac:dyDescent="0.2">
      <c r="B1369" s="189">
        <v>41228</v>
      </c>
      <c r="C1369" s="143">
        <v>284126</v>
      </c>
      <c r="D1369" s="143" t="s">
        <v>1028</v>
      </c>
      <c r="E1369" s="143" t="s">
        <v>8855</v>
      </c>
      <c r="F1369" s="248" t="s">
        <v>151</v>
      </c>
      <c r="G1369" s="216">
        <v>17.499000000000002</v>
      </c>
      <c r="H1369" s="216">
        <v>113.99999999441206</v>
      </c>
      <c r="I1369" s="216">
        <v>1994.885999902217</v>
      </c>
      <c r="J1369" s="216">
        <v>5.7149369225480869E-3</v>
      </c>
      <c r="K1369" s="216">
        <v>5.0131025638843992E-5</v>
      </c>
      <c r="L1369" s="159"/>
    </row>
    <row r="1370" spans="2:12" ht="15.75" customHeight="1" x14ac:dyDescent="0.2">
      <c r="B1370" s="189">
        <v>41228</v>
      </c>
      <c r="C1370" s="143">
        <v>284169</v>
      </c>
      <c r="D1370" s="143" t="s">
        <v>796</v>
      </c>
      <c r="E1370" s="143" t="s">
        <v>8855</v>
      </c>
      <c r="F1370" s="248" t="s">
        <v>149</v>
      </c>
      <c r="G1370" s="216">
        <v>1325.67</v>
      </c>
      <c r="H1370" s="216">
        <v>85.515151516089887</v>
      </c>
      <c r="I1370" s="216">
        <v>104745.86000109531</v>
      </c>
      <c r="J1370" s="216">
        <v>0.30007528391780514</v>
      </c>
      <c r="K1370" s="216">
        <v>3.7977711159864172E-3</v>
      </c>
      <c r="L1370" s="159"/>
    </row>
    <row r="1371" spans="2:12" ht="15.75" customHeight="1" x14ac:dyDescent="0.2">
      <c r="B1371" s="189">
        <v>41228</v>
      </c>
      <c r="C1371" s="143">
        <v>284170</v>
      </c>
      <c r="D1371" s="143" t="s">
        <v>514</v>
      </c>
      <c r="E1371" s="143" t="s">
        <v>8855</v>
      </c>
      <c r="F1371" s="248" t="s">
        <v>147</v>
      </c>
      <c r="G1371" s="216">
        <v>6.6</v>
      </c>
      <c r="H1371" s="216">
        <v>69.999999997671694</v>
      </c>
      <c r="I1371" s="216">
        <v>461.99999998463318</v>
      </c>
      <c r="J1371" s="216">
        <v>1.3235347073761682E-3</v>
      </c>
      <c r="K1371" s="216">
        <v>1.8907638677431299E-5</v>
      </c>
      <c r="L1371" s="159"/>
    </row>
    <row r="1372" spans="2:12" ht="15.75" customHeight="1" x14ac:dyDescent="0.2">
      <c r="B1372" s="189">
        <v>41228</v>
      </c>
      <c r="C1372" s="143">
        <v>284177</v>
      </c>
      <c r="D1372" s="143" t="s">
        <v>1203</v>
      </c>
      <c r="E1372" s="143" t="s">
        <v>8854</v>
      </c>
      <c r="F1372" s="248" t="s">
        <v>147</v>
      </c>
      <c r="G1372" s="216">
        <v>9</v>
      </c>
      <c r="H1372" s="216">
        <v>180.99999999278225</v>
      </c>
      <c r="I1372" s="216">
        <v>1628.9999999350403</v>
      </c>
      <c r="J1372" s="216">
        <v>1.6289677463736619E-3</v>
      </c>
      <c r="K1372" s="216">
        <v>8.9998218035282904E-6</v>
      </c>
      <c r="L1372" s="159"/>
    </row>
    <row r="1373" spans="2:12" ht="15.75" customHeight="1" x14ac:dyDescent="0.2">
      <c r="B1373" s="189">
        <v>41228</v>
      </c>
      <c r="C1373" s="143">
        <v>284178</v>
      </c>
      <c r="D1373" s="143" t="s">
        <v>1204</v>
      </c>
      <c r="E1373" s="143" t="s">
        <v>8855</v>
      </c>
      <c r="F1373" s="248" t="s">
        <v>147</v>
      </c>
      <c r="G1373" s="216">
        <v>5.0250000000000004</v>
      </c>
      <c r="H1373" s="216">
        <v>49.999999995343387</v>
      </c>
      <c r="I1373" s="216">
        <v>251.24999997660055</v>
      </c>
      <c r="J1373" s="216">
        <v>7.1977942685790691E-4</v>
      </c>
      <c r="K1373" s="216">
        <v>1.4395588538498832E-5</v>
      </c>
      <c r="L1373" s="159"/>
    </row>
    <row r="1374" spans="2:12" ht="15.75" customHeight="1" x14ac:dyDescent="0.2">
      <c r="B1374" s="189">
        <v>41228</v>
      </c>
      <c r="C1374" s="143">
        <v>284180</v>
      </c>
      <c r="D1374" s="143" t="s">
        <v>782</v>
      </c>
      <c r="E1374" s="143" t="s">
        <v>8854</v>
      </c>
      <c r="F1374" s="248" t="s">
        <v>151</v>
      </c>
      <c r="G1374" s="216">
        <v>27.72</v>
      </c>
      <c r="H1374" s="216">
        <v>119.00000000023283</v>
      </c>
      <c r="I1374" s="216">
        <v>3298.6800000064541</v>
      </c>
      <c r="J1374" s="216">
        <v>3.2986146874356428E-3</v>
      </c>
      <c r="K1374" s="216">
        <v>2.771945115486713E-5</v>
      </c>
      <c r="L1374" s="159"/>
    </row>
    <row r="1375" spans="2:12" ht="15.75" customHeight="1" x14ac:dyDescent="0.2">
      <c r="B1375" s="189">
        <v>41229</v>
      </c>
      <c r="C1375" s="143">
        <v>284181</v>
      </c>
      <c r="D1375" s="143" t="s">
        <v>1205</v>
      </c>
      <c r="E1375" s="143" t="s">
        <v>8854</v>
      </c>
      <c r="F1375" s="248" t="s">
        <v>155</v>
      </c>
      <c r="G1375" s="216">
        <v>3.2</v>
      </c>
      <c r="H1375" s="216">
        <v>143.99999999790452</v>
      </c>
      <c r="I1375" s="216">
        <v>460.79999999329448</v>
      </c>
      <c r="J1375" s="216">
        <v>4.6096314868050698E-4</v>
      </c>
      <c r="K1375" s="216">
        <v>3.2011329769945479E-6</v>
      </c>
      <c r="L1375" s="159"/>
    </row>
    <row r="1376" spans="2:12" ht="15.75" customHeight="1" x14ac:dyDescent="0.2">
      <c r="B1376" s="189">
        <v>41229</v>
      </c>
      <c r="C1376" s="143">
        <v>284184</v>
      </c>
      <c r="D1376" s="143" t="s">
        <v>1206</v>
      </c>
      <c r="E1376" s="143" t="s">
        <v>8854</v>
      </c>
      <c r="F1376" s="248" t="s">
        <v>155</v>
      </c>
      <c r="G1376" s="216">
        <v>1</v>
      </c>
      <c r="H1376" s="216">
        <v>2.000000006519258</v>
      </c>
      <c r="I1376" s="216">
        <v>2.000000006519258</v>
      </c>
      <c r="J1376" s="216">
        <v>2.0007081171431586E-6</v>
      </c>
      <c r="K1376" s="216">
        <v>1.0003540553107962E-6</v>
      </c>
      <c r="L1376" s="159"/>
    </row>
    <row r="1377" spans="2:12" ht="15.75" customHeight="1" x14ac:dyDescent="0.2">
      <c r="B1377" s="189">
        <v>41229</v>
      </c>
      <c r="C1377" s="143">
        <v>284223</v>
      </c>
      <c r="D1377" s="143" t="s">
        <v>865</v>
      </c>
      <c r="E1377" s="143" t="s">
        <v>8854</v>
      </c>
      <c r="F1377" s="248" t="s">
        <v>147</v>
      </c>
      <c r="G1377" s="216">
        <v>12.700000000000001</v>
      </c>
      <c r="H1377" s="216">
        <v>36.000000002095476</v>
      </c>
      <c r="I1377" s="216">
        <v>457.2000000266126</v>
      </c>
      <c r="J1377" s="216">
        <v>4.5736187411471804E-4</v>
      </c>
      <c r="K1377" s="216">
        <v>1.2704496502447113E-5</v>
      </c>
      <c r="L1377" s="159"/>
    </row>
    <row r="1378" spans="2:12" ht="15.75" customHeight="1" x14ac:dyDescent="0.2">
      <c r="B1378" s="189">
        <v>41229</v>
      </c>
      <c r="C1378" s="143">
        <v>284792</v>
      </c>
      <c r="D1378" s="143" t="s">
        <v>1046</v>
      </c>
      <c r="E1378" s="143" t="s">
        <v>8854</v>
      </c>
      <c r="F1378" s="248" t="s">
        <v>147</v>
      </c>
      <c r="G1378" s="216">
        <v>67.650000000000006</v>
      </c>
      <c r="H1378" s="216">
        <v>65.999999995110556</v>
      </c>
      <c r="I1378" s="216">
        <v>4464.8999996692291</v>
      </c>
      <c r="J1378" s="216">
        <v>4.4664808212262859E-3</v>
      </c>
      <c r="K1378" s="216">
        <v>6.7673951841775375E-5</v>
      </c>
      <c r="L1378" s="159"/>
    </row>
    <row r="1379" spans="2:12" ht="15.75" customHeight="1" x14ac:dyDescent="0.2">
      <c r="B1379" s="189">
        <v>41229</v>
      </c>
      <c r="C1379" s="143">
        <v>284794</v>
      </c>
      <c r="D1379" s="143" t="s">
        <v>1038</v>
      </c>
      <c r="E1379" s="143" t="s">
        <v>8854</v>
      </c>
      <c r="F1379" s="248" t="s">
        <v>147</v>
      </c>
      <c r="G1379" s="216">
        <v>52.14</v>
      </c>
      <c r="H1379" s="216">
        <v>145.00000000116415</v>
      </c>
      <c r="I1379" s="216">
        <v>7560.3000000606989</v>
      </c>
      <c r="J1379" s="216">
        <v>7.5629767644269331E-3</v>
      </c>
      <c r="K1379" s="216">
        <v>5.2158460443904912E-5</v>
      </c>
      <c r="L1379" s="159"/>
    </row>
    <row r="1380" spans="2:12" ht="15.75" customHeight="1" x14ac:dyDescent="0.2">
      <c r="B1380" s="189">
        <v>41230</v>
      </c>
      <c r="C1380" s="143">
        <v>284255</v>
      </c>
      <c r="D1380" s="143" t="s">
        <v>643</v>
      </c>
      <c r="E1380" s="143" t="s">
        <v>8855</v>
      </c>
      <c r="F1380" s="248" t="s">
        <v>150</v>
      </c>
      <c r="G1380" s="216">
        <v>18</v>
      </c>
      <c r="H1380" s="216">
        <v>116.00000000093132</v>
      </c>
      <c r="I1380" s="216">
        <v>2088.0000000167638</v>
      </c>
      <c r="J1380" s="216">
        <v>5.9834339690285759E-3</v>
      </c>
      <c r="K1380" s="216">
        <v>5.1581327318797737E-5</v>
      </c>
      <c r="L1380" s="159"/>
    </row>
    <row r="1381" spans="2:12" ht="15.75" customHeight="1" x14ac:dyDescent="0.2">
      <c r="B1381" s="189">
        <v>41230</v>
      </c>
      <c r="C1381" s="143">
        <v>284265</v>
      </c>
      <c r="D1381" s="143" t="s">
        <v>567</v>
      </c>
      <c r="E1381" s="143" t="s">
        <v>8854</v>
      </c>
      <c r="F1381" s="248" t="s">
        <v>146</v>
      </c>
      <c r="G1381" s="216">
        <v>2187.5</v>
      </c>
      <c r="H1381" s="216">
        <v>50.999999998603016</v>
      </c>
      <c r="I1381" s="216">
        <v>111562.4999969441</v>
      </c>
      <c r="J1381" s="216">
        <v>0.11164404704178436</v>
      </c>
      <c r="K1381" s="216">
        <v>2.1890989616635782E-3</v>
      </c>
      <c r="L1381" s="159"/>
    </row>
    <row r="1382" spans="2:12" ht="15.75" customHeight="1" x14ac:dyDescent="0.2">
      <c r="B1382" s="189">
        <v>41230</v>
      </c>
      <c r="C1382" s="143">
        <v>284266</v>
      </c>
      <c r="D1382" s="143" t="s">
        <v>1207</v>
      </c>
      <c r="E1382" s="143" t="s">
        <v>8854</v>
      </c>
      <c r="F1382" s="248" t="s">
        <v>146</v>
      </c>
      <c r="G1382" s="216">
        <v>567.32999999999993</v>
      </c>
      <c r="H1382" s="216">
        <v>258.13333332887851</v>
      </c>
      <c r="I1382" s="216">
        <v>129670.65999759223</v>
      </c>
      <c r="J1382" s="216">
        <v>0.12976544327266745</v>
      </c>
      <c r="K1382" s="216">
        <v>5.677446920779876E-4</v>
      </c>
      <c r="L1382" s="159"/>
    </row>
    <row r="1383" spans="2:12" ht="15.75" customHeight="1" x14ac:dyDescent="0.2">
      <c r="B1383" s="189">
        <v>41230</v>
      </c>
      <c r="C1383" s="143">
        <v>284281</v>
      </c>
      <c r="D1383" s="143" t="s">
        <v>1173</v>
      </c>
      <c r="E1383" s="143" t="s">
        <v>8854</v>
      </c>
      <c r="F1383" s="248" t="s">
        <v>146</v>
      </c>
      <c r="G1383" s="216">
        <v>732.33</v>
      </c>
      <c r="H1383" s="216">
        <v>133.00000000395812</v>
      </c>
      <c r="I1383" s="216">
        <v>97399.890002898654</v>
      </c>
      <c r="J1383" s="216">
        <v>9.7471084832682145E-2</v>
      </c>
      <c r="K1383" s="216">
        <v>7.3286529947204045E-4</v>
      </c>
      <c r="L1383" s="159"/>
    </row>
    <row r="1384" spans="2:12" ht="15.75" customHeight="1" x14ac:dyDescent="0.2">
      <c r="B1384" s="189">
        <v>41230</v>
      </c>
      <c r="C1384" s="143">
        <v>284284</v>
      </c>
      <c r="D1384" s="143" t="s">
        <v>625</v>
      </c>
      <c r="E1384" s="143" t="s">
        <v>8855</v>
      </c>
      <c r="F1384" s="248" t="s">
        <v>146</v>
      </c>
      <c r="G1384" s="216">
        <v>229.5</v>
      </c>
      <c r="H1384" s="216">
        <v>78.829268292046905</v>
      </c>
      <c r="I1384" s="216">
        <v>37046.999999321415</v>
      </c>
      <c r="J1384" s="216">
        <v>0.10616296850802763</v>
      </c>
      <c r="K1384" s="216">
        <v>6.5766192331467117E-4</v>
      </c>
      <c r="L1384" s="159"/>
    </row>
    <row r="1385" spans="2:12" ht="15.75" customHeight="1" x14ac:dyDescent="0.2">
      <c r="B1385" s="189">
        <v>41230</v>
      </c>
      <c r="C1385" s="143">
        <v>284287</v>
      </c>
      <c r="D1385" s="143" t="s">
        <v>1208</v>
      </c>
      <c r="E1385" s="143" t="s">
        <v>8854</v>
      </c>
      <c r="F1385" s="248" t="s">
        <v>146</v>
      </c>
      <c r="G1385" s="216">
        <v>1340.83</v>
      </c>
      <c r="H1385" s="216">
        <v>112.11999999666587</v>
      </c>
      <c r="I1385" s="216">
        <v>163445.4299951453</v>
      </c>
      <c r="J1385" s="216">
        <v>0.16356490107018498</v>
      </c>
      <c r="K1385" s="216">
        <v>1.3418100849222289E-3</v>
      </c>
      <c r="L1385" s="159"/>
    </row>
    <row r="1386" spans="2:12" ht="15.75" customHeight="1" x14ac:dyDescent="0.2">
      <c r="B1386" s="189">
        <v>41230</v>
      </c>
      <c r="C1386" s="143">
        <v>284289</v>
      </c>
      <c r="D1386" s="143" t="s">
        <v>1209</v>
      </c>
      <c r="E1386" s="143" t="s">
        <v>8854</v>
      </c>
      <c r="F1386" s="248" t="s">
        <v>146</v>
      </c>
      <c r="G1386" s="216">
        <v>2</v>
      </c>
      <c r="H1386" s="216">
        <v>132.00000000069849</v>
      </c>
      <c r="I1386" s="216">
        <v>264.00000000139698</v>
      </c>
      <c r="J1386" s="216">
        <v>2.6419297183188245E-4</v>
      </c>
      <c r="K1386" s="216">
        <v>2.0014619078067004E-6</v>
      </c>
      <c r="L1386" s="159"/>
    </row>
    <row r="1387" spans="2:12" ht="15.75" customHeight="1" x14ac:dyDescent="0.2">
      <c r="B1387" s="189">
        <v>41230</v>
      </c>
      <c r="C1387" s="143">
        <v>284290</v>
      </c>
      <c r="D1387" s="143" t="s">
        <v>1210</v>
      </c>
      <c r="E1387" s="143" t="s">
        <v>8854</v>
      </c>
      <c r="F1387" s="248" t="s">
        <v>146</v>
      </c>
      <c r="G1387" s="216">
        <v>307.5</v>
      </c>
      <c r="H1387" s="216">
        <v>136.99999999604188</v>
      </c>
      <c r="I1387" s="216">
        <v>42127.499998782878</v>
      </c>
      <c r="J1387" s="216">
        <v>4.2158293259345371E-2</v>
      </c>
      <c r="K1387" s="216">
        <v>3.0772476832528019E-4</v>
      </c>
      <c r="L1387" s="159"/>
    </row>
    <row r="1388" spans="2:12" ht="15.75" customHeight="1" x14ac:dyDescent="0.2">
      <c r="B1388" s="189">
        <v>41230</v>
      </c>
      <c r="C1388" s="143">
        <v>284290</v>
      </c>
      <c r="D1388" s="143" t="s">
        <v>1211</v>
      </c>
      <c r="E1388" s="143" t="s">
        <v>8854</v>
      </c>
      <c r="F1388" s="248" t="s">
        <v>146</v>
      </c>
      <c r="G1388" s="216">
        <v>207</v>
      </c>
      <c r="H1388" s="216">
        <v>104.00000000372529</v>
      </c>
      <c r="I1388" s="216">
        <v>21528.000000771135</v>
      </c>
      <c r="J1388" s="216">
        <v>2.1543735976403019E-2</v>
      </c>
      <c r="K1388" s="216">
        <v>2.0715130745799348E-4</v>
      </c>
      <c r="L1388" s="159"/>
    </row>
    <row r="1389" spans="2:12" ht="15.75" customHeight="1" x14ac:dyDescent="0.2">
      <c r="B1389" s="189">
        <v>41230</v>
      </c>
      <c r="C1389" s="143">
        <v>284291</v>
      </c>
      <c r="D1389" s="143" t="s">
        <v>1212</v>
      </c>
      <c r="E1389" s="143" t="s">
        <v>8854</v>
      </c>
      <c r="F1389" s="248" t="s">
        <v>155</v>
      </c>
      <c r="G1389" s="216">
        <v>1695.33</v>
      </c>
      <c r="H1389" s="216">
        <v>209.45000000169966</v>
      </c>
      <c r="I1389" s="216">
        <v>346133.51000270684</v>
      </c>
      <c r="J1389" s="216">
        <v>0.34638651764292361</v>
      </c>
      <c r="K1389" s="216">
        <v>1.6965692080809665E-3</v>
      </c>
      <c r="L1389" s="159"/>
    </row>
    <row r="1390" spans="2:12" ht="15.75" customHeight="1" x14ac:dyDescent="0.2">
      <c r="B1390" s="189">
        <v>41230</v>
      </c>
      <c r="C1390" s="143">
        <v>284293</v>
      </c>
      <c r="D1390" s="143" t="s">
        <v>1213</v>
      </c>
      <c r="E1390" s="143" t="s">
        <v>8854</v>
      </c>
      <c r="F1390" s="248" t="s">
        <v>146</v>
      </c>
      <c r="G1390" s="216">
        <v>150</v>
      </c>
      <c r="H1390" s="216">
        <v>32.999999992316589</v>
      </c>
      <c r="I1390" s="216">
        <v>4949.9999988474883</v>
      </c>
      <c r="J1390" s="216">
        <v>4.9536182206682293E-3</v>
      </c>
      <c r="K1390" s="216">
        <v>1.5010964308550252E-4</v>
      </c>
      <c r="L1390" s="159"/>
    </row>
    <row r="1391" spans="2:12" ht="15.75" customHeight="1" x14ac:dyDescent="0.2">
      <c r="B1391" s="189">
        <v>41230</v>
      </c>
      <c r="C1391" s="143">
        <v>284298</v>
      </c>
      <c r="D1391" s="143" t="s">
        <v>1213</v>
      </c>
      <c r="E1391" s="143" t="s">
        <v>8854</v>
      </c>
      <c r="F1391" s="248" t="s">
        <v>146</v>
      </c>
      <c r="G1391" s="216">
        <v>106.5</v>
      </c>
      <c r="H1391" s="216">
        <v>98.999999997904524</v>
      </c>
      <c r="I1391" s="216">
        <v>10543.499999776832</v>
      </c>
      <c r="J1391" s="216">
        <v>1.0551206812256641E-2</v>
      </c>
      <c r="K1391" s="216">
        <v>1.0657784659070679E-4</v>
      </c>
      <c r="L1391" s="159"/>
    </row>
    <row r="1392" spans="2:12" ht="15.75" customHeight="1" x14ac:dyDescent="0.2">
      <c r="B1392" s="189">
        <v>41230</v>
      </c>
      <c r="C1392" s="143">
        <v>284299</v>
      </c>
      <c r="D1392" s="143" t="s">
        <v>1214</v>
      </c>
      <c r="E1392" s="143" t="s">
        <v>8854</v>
      </c>
      <c r="F1392" s="248" t="s">
        <v>146</v>
      </c>
      <c r="G1392" s="216">
        <v>1667.1599999999999</v>
      </c>
      <c r="H1392" s="216">
        <v>211.86666667065583</v>
      </c>
      <c r="I1392" s="216">
        <v>361616.14000708505</v>
      </c>
      <c r="J1392" s="216">
        <v>0.36188046473613761</v>
      </c>
      <c r="K1392" s="216">
        <v>1.668378617109509E-3</v>
      </c>
      <c r="L1392" s="159"/>
    </row>
    <row r="1393" spans="2:12" ht="15.75" customHeight="1" x14ac:dyDescent="0.2">
      <c r="B1393" s="189">
        <v>41230</v>
      </c>
      <c r="C1393" s="143">
        <v>284300</v>
      </c>
      <c r="D1393" s="143" t="s">
        <v>821</v>
      </c>
      <c r="E1393" s="143" t="s">
        <v>8854</v>
      </c>
      <c r="F1393" s="248" t="s">
        <v>147</v>
      </c>
      <c r="G1393" s="216">
        <v>663.5</v>
      </c>
      <c r="H1393" s="216">
        <v>82.999999998137355</v>
      </c>
      <c r="I1393" s="216">
        <v>55070.499998764135</v>
      </c>
      <c r="J1393" s="216">
        <v>5.5110753995697676E-2</v>
      </c>
      <c r="K1393" s="216">
        <v>6.639849879148728E-4</v>
      </c>
      <c r="L1393" s="159"/>
    </row>
    <row r="1394" spans="2:12" ht="15.75" customHeight="1" x14ac:dyDescent="0.2">
      <c r="B1394" s="189">
        <v>41230</v>
      </c>
      <c r="C1394" s="143">
        <v>284301</v>
      </c>
      <c r="D1394" s="143" t="s">
        <v>1215</v>
      </c>
      <c r="E1394" s="143" t="s">
        <v>8854</v>
      </c>
      <c r="F1394" s="248" t="s">
        <v>146</v>
      </c>
      <c r="G1394" s="216">
        <v>763.5</v>
      </c>
      <c r="H1394" s="216">
        <v>137.75000000023283</v>
      </c>
      <c r="I1394" s="216">
        <v>104792.00000068056</v>
      </c>
      <c r="J1394" s="216">
        <v>0.10486859812212093</v>
      </c>
      <c r="K1394" s="216">
        <v>7.6405808330520786E-4</v>
      </c>
      <c r="L1394" s="159"/>
    </row>
    <row r="1395" spans="2:12" ht="15.75" customHeight="1" x14ac:dyDescent="0.2">
      <c r="B1395" s="189">
        <v>41230</v>
      </c>
      <c r="C1395" s="143">
        <v>284302</v>
      </c>
      <c r="D1395" s="143" t="s">
        <v>996</v>
      </c>
      <c r="E1395" s="143" t="s">
        <v>8854</v>
      </c>
      <c r="F1395" s="248" t="s">
        <v>146</v>
      </c>
      <c r="G1395" s="216">
        <v>50.33</v>
      </c>
      <c r="H1395" s="216">
        <v>37.999999998137355</v>
      </c>
      <c r="I1395" s="216">
        <v>1912.5399999062531</v>
      </c>
      <c r="J1395" s="216">
        <v>1.9139379784844977E-3</v>
      </c>
      <c r="K1395" s="216">
        <v>5.036678890995561E-5</v>
      </c>
      <c r="L1395" s="159"/>
    </row>
    <row r="1396" spans="2:12" ht="15.75" customHeight="1" x14ac:dyDescent="0.2">
      <c r="B1396" s="189">
        <v>41230</v>
      </c>
      <c r="C1396" s="143">
        <v>284303</v>
      </c>
      <c r="D1396" s="143" t="s">
        <v>1216</v>
      </c>
      <c r="E1396" s="143" t="s">
        <v>8854</v>
      </c>
      <c r="F1396" s="248" t="s">
        <v>146</v>
      </c>
      <c r="G1396" s="216">
        <v>147.5</v>
      </c>
      <c r="H1396" s="216">
        <v>219.00000000139698</v>
      </c>
      <c r="I1396" s="216">
        <v>32302.500000206055</v>
      </c>
      <c r="J1396" s="216">
        <v>3.2326111638669171E-2</v>
      </c>
      <c r="K1396" s="216">
        <v>1.4760781570074413E-4</v>
      </c>
      <c r="L1396" s="159"/>
    </row>
    <row r="1397" spans="2:12" ht="15.75" customHeight="1" x14ac:dyDescent="0.2">
      <c r="B1397" s="189">
        <v>41230</v>
      </c>
      <c r="C1397" s="143">
        <v>284304</v>
      </c>
      <c r="D1397" s="143" t="s">
        <v>851</v>
      </c>
      <c r="E1397" s="143" t="s">
        <v>8855</v>
      </c>
      <c r="F1397" s="248" t="s">
        <v>146</v>
      </c>
      <c r="G1397" s="216">
        <v>737.99999999999989</v>
      </c>
      <c r="H1397" s="216">
        <v>117.85567009916346</v>
      </c>
      <c r="I1397" s="216">
        <v>71157.349997905694</v>
      </c>
      <c r="J1397" s="216">
        <v>0.20391058674334583</v>
      </c>
      <c r="K1397" s="216">
        <v>2.1148344200707068E-3</v>
      </c>
      <c r="L1397" s="159"/>
    </row>
    <row r="1398" spans="2:12" ht="15.75" customHeight="1" x14ac:dyDescent="0.2">
      <c r="B1398" s="189">
        <v>41230</v>
      </c>
      <c r="C1398" s="143">
        <v>284305</v>
      </c>
      <c r="D1398" s="143" t="s">
        <v>893</v>
      </c>
      <c r="E1398" s="143" t="s">
        <v>8854</v>
      </c>
      <c r="F1398" s="248" t="s">
        <v>146</v>
      </c>
      <c r="G1398" s="216">
        <v>100</v>
      </c>
      <c r="H1398" s="216">
        <v>36.000000002095476</v>
      </c>
      <c r="I1398" s="216">
        <v>3600.0000002095476</v>
      </c>
      <c r="J1398" s="216">
        <v>3.6026314342617613E-3</v>
      </c>
      <c r="K1398" s="216">
        <v>1.0007309539033501E-4</v>
      </c>
      <c r="L1398" s="159"/>
    </row>
    <row r="1399" spans="2:12" ht="15.75" customHeight="1" x14ac:dyDescent="0.2">
      <c r="B1399" s="189">
        <v>41230</v>
      </c>
      <c r="C1399" s="143">
        <v>284306</v>
      </c>
      <c r="D1399" s="143" t="s">
        <v>958</v>
      </c>
      <c r="E1399" s="143" t="s">
        <v>8854</v>
      </c>
      <c r="F1399" s="248" t="s">
        <v>146</v>
      </c>
      <c r="G1399" s="216">
        <v>764.5</v>
      </c>
      <c r="H1399" s="216">
        <v>216.09090908758597</v>
      </c>
      <c r="I1399" s="216">
        <v>166183.99999759218</v>
      </c>
      <c r="J1399" s="216">
        <v>0.16630547284106476</v>
      </c>
      <c r="K1399" s="216">
        <v>7.6505881425911119E-4</v>
      </c>
      <c r="L1399" s="159"/>
    </row>
    <row r="1400" spans="2:12" ht="15.75" customHeight="1" x14ac:dyDescent="0.2">
      <c r="B1400" s="189">
        <v>41230</v>
      </c>
      <c r="C1400" s="143">
        <v>284307</v>
      </c>
      <c r="D1400" s="143" t="s">
        <v>1217</v>
      </c>
      <c r="E1400" s="143" t="s">
        <v>8854</v>
      </c>
      <c r="F1400" s="248" t="s">
        <v>146</v>
      </c>
      <c r="G1400" s="216">
        <v>1</v>
      </c>
      <c r="H1400" s="216">
        <v>156.99999999837019</v>
      </c>
      <c r="I1400" s="216">
        <v>156.99999999837019</v>
      </c>
      <c r="J1400" s="216">
        <v>1.5711475976119496E-4</v>
      </c>
      <c r="K1400" s="216">
        <v>1.0007309539033502E-6</v>
      </c>
      <c r="L1400" s="159"/>
    </row>
    <row r="1401" spans="2:12" ht="15.75" customHeight="1" x14ac:dyDescent="0.2">
      <c r="B1401" s="189">
        <v>41230</v>
      </c>
      <c r="C1401" s="143">
        <v>284307</v>
      </c>
      <c r="D1401" s="143" t="s">
        <v>1218</v>
      </c>
      <c r="E1401" s="143" t="s">
        <v>8855</v>
      </c>
      <c r="F1401" s="248" t="s">
        <v>146</v>
      </c>
      <c r="G1401" s="216">
        <v>1274.1699999999998</v>
      </c>
      <c r="H1401" s="216">
        <v>156.99999999837019</v>
      </c>
      <c r="I1401" s="216">
        <v>200044.68999792336</v>
      </c>
      <c r="J1401" s="216">
        <v>0.57325392406501707</v>
      </c>
      <c r="K1401" s="216">
        <v>3.651298879432917E-3</v>
      </c>
      <c r="L1401" s="159"/>
    </row>
    <row r="1402" spans="2:12" ht="15.75" customHeight="1" x14ac:dyDescent="0.2">
      <c r="B1402" s="189">
        <v>41230</v>
      </c>
      <c r="C1402" s="143">
        <v>284308</v>
      </c>
      <c r="D1402" s="143" t="s">
        <v>1202</v>
      </c>
      <c r="E1402" s="143" t="s">
        <v>8854</v>
      </c>
      <c r="F1402" s="248" t="s">
        <v>146</v>
      </c>
      <c r="G1402" s="216">
        <v>163.5</v>
      </c>
      <c r="H1402" s="216">
        <v>7.0000000018626451</v>
      </c>
      <c r="I1402" s="216">
        <v>1144.5000003045425</v>
      </c>
      <c r="J1402" s="216">
        <v>1.1453365770471493E-3</v>
      </c>
      <c r="K1402" s="216">
        <v>1.6361951096319774E-4</v>
      </c>
      <c r="L1402" s="159"/>
    </row>
    <row r="1403" spans="2:12" ht="15.75" customHeight="1" x14ac:dyDescent="0.2">
      <c r="B1403" s="189">
        <v>41230</v>
      </c>
      <c r="C1403" s="143">
        <v>284309</v>
      </c>
      <c r="D1403" s="143" t="s">
        <v>1219</v>
      </c>
      <c r="E1403" s="143" t="s">
        <v>8855</v>
      </c>
      <c r="F1403" s="248" t="s">
        <v>147</v>
      </c>
      <c r="G1403" s="216">
        <v>192.99</v>
      </c>
      <c r="H1403" s="216">
        <v>223.50000000646105</v>
      </c>
      <c r="I1403" s="216">
        <v>42520.890001282125</v>
      </c>
      <c r="J1403" s="216">
        <v>0.12184910805792928</v>
      </c>
      <c r="K1403" s="216">
        <v>5.5303779773637645E-4</v>
      </c>
      <c r="L1403" s="159"/>
    </row>
    <row r="1404" spans="2:12" ht="15.75" customHeight="1" x14ac:dyDescent="0.2">
      <c r="B1404" s="189">
        <v>41230</v>
      </c>
      <c r="C1404" s="143">
        <v>284310</v>
      </c>
      <c r="D1404" s="143" t="s">
        <v>1220</v>
      </c>
      <c r="E1404" s="143" t="s">
        <v>8854</v>
      </c>
      <c r="F1404" s="248" t="s">
        <v>146</v>
      </c>
      <c r="G1404" s="216">
        <v>6.25</v>
      </c>
      <c r="H1404" s="216">
        <v>386.00000000093132</v>
      </c>
      <c r="I1404" s="216">
        <v>2412.5000000058208</v>
      </c>
      <c r="J1404" s="216">
        <v>2.4142634262976572E-3</v>
      </c>
      <c r="K1404" s="216">
        <v>6.2545684618959381E-6</v>
      </c>
      <c r="L1404" s="159"/>
    </row>
    <row r="1405" spans="2:12" ht="15.75" customHeight="1" x14ac:dyDescent="0.2">
      <c r="B1405" s="189">
        <v>41230</v>
      </c>
      <c r="C1405" s="143">
        <v>284311</v>
      </c>
      <c r="D1405" s="143" t="s">
        <v>717</v>
      </c>
      <c r="E1405" s="143" t="s">
        <v>8854</v>
      </c>
      <c r="F1405" s="248" t="s">
        <v>146</v>
      </c>
      <c r="G1405" s="216">
        <v>20.867000000000001</v>
      </c>
      <c r="H1405" s="216">
        <v>101.99999999720603</v>
      </c>
      <c r="I1405" s="216">
        <v>2128.4339999416984</v>
      </c>
      <c r="J1405" s="216">
        <v>2.1299897870819791E-3</v>
      </c>
      <c r="K1405" s="216">
        <v>2.0882252815101208E-5</v>
      </c>
      <c r="L1405" s="159"/>
    </row>
    <row r="1406" spans="2:12" ht="15.75" customHeight="1" x14ac:dyDescent="0.2">
      <c r="B1406" s="189">
        <v>41230</v>
      </c>
      <c r="C1406" s="143">
        <v>284312</v>
      </c>
      <c r="D1406" s="143" t="s">
        <v>1221</v>
      </c>
      <c r="E1406" s="143" t="s">
        <v>8854</v>
      </c>
      <c r="F1406" s="248" t="s">
        <v>146</v>
      </c>
      <c r="G1406" s="216">
        <v>1518.96</v>
      </c>
      <c r="H1406" s="216">
        <v>237.96153845623709</v>
      </c>
      <c r="I1406" s="216">
        <v>403753.94999191054</v>
      </c>
      <c r="J1406" s="216">
        <v>0.40404907551765018</v>
      </c>
      <c r="K1406" s="216">
        <v>1.5200702897410327E-3</v>
      </c>
      <c r="L1406" s="159"/>
    </row>
    <row r="1407" spans="2:12" ht="15.75" customHeight="1" x14ac:dyDescent="0.2">
      <c r="B1407" s="189">
        <v>41230</v>
      </c>
      <c r="C1407" s="143">
        <v>284313</v>
      </c>
      <c r="D1407" s="143" t="s">
        <v>1222</v>
      </c>
      <c r="E1407" s="143" t="s">
        <v>8854</v>
      </c>
      <c r="F1407" s="248" t="s">
        <v>146</v>
      </c>
      <c r="G1407" s="216">
        <v>331.94000000000005</v>
      </c>
      <c r="H1407" s="216">
        <v>49.1578947382636</v>
      </c>
      <c r="I1407" s="216">
        <v>16388.059999962359</v>
      </c>
      <c r="J1407" s="216">
        <v>1.6400038916387669E-2</v>
      </c>
      <c r="K1407" s="216">
        <v>3.3218263283867809E-4</v>
      </c>
      <c r="L1407" s="159"/>
    </row>
    <row r="1408" spans="2:12" ht="15.75" customHeight="1" x14ac:dyDescent="0.2">
      <c r="B1408" s="189">
        <v>41230</v>
      </c>
      <c r="C1408" s="143">
        <v>284314</v>
      </c>
      <c r="D1408" s="143" t="s">
        <v>998</v>
      </c>
      <c r="E1408" s="143" t="s">
        <v>8855</v>
      </c>
      <c r="F1408" s="248" t="s">
        <v>146</v>
      </c>
      <c r="G1408" s="216">
        <v>1748.01</v>
      </c>
      <c r="H1408" s="216">
        <v>121.66071428227171</v>
      </c>
      <c r="I1408" s="216">
        <v>230791.40999352123</v>
      </c>
      <c r="J1408" s="216">
        <v>0.66136262562459247</v>
      </c>
      <c r="K1408" s="216">
        <v>5.0091486648073131E-3</v>
      </c>
      <c r="L1408" s="159"/>
    </row>
    <row r="1409" spans="2:12" ht="15.75" customHeight="1" x14ac:dyDescent="0.2">
      <c r="B1409" s="189">
        <v>41230</v>
      </c>
      <c r="C1409" s="143">
        <v>284331</v>
      </c>
      <c r="D1409" s="143" t="s">
        <v>666</v>
      </c>
      <c r="E1409" s="143" t="s">
        <v>8855</v>
      </c>
      <c r="F1409" s="248" t="s">
        <v>147</v>
      </c>
      <c r="G1409" s="216">
        <v>220</v>
      </c>
      <c r="H1409" s="216">
        <v>149.6097560888355</v>
      </c>
      <c r="I1409" s="216">
        <v>32823.999998081708</v>
      </c>
      <c r="J1409" s="216">
        <v>9.4061415989626043E-2</v>
      </c>
      <c r="K1409" s="216">
        <v>6.3043844500752788E-4</v>
      </c>
      <c r="L1409" s="159"/>
    </row>
    <row r="1410" spans="2:12" ht="15.75" customHeight="1" x14ac:dyDescent="0.2">
      <c r="B1410" s="189">
        <v>41230</v>
      </c>
      <c r="C1410" s="143">
        <v>284332</v>
      </c>
      <c r="D1410" s="143" t="s">
        <v>1223</v>
      </c>
      <c r="E1410" s="143" t="s">
        <v>8854</v>
      </c>
      <c r="F1410" s="248" t="s">
        <v>146</v>
      </c>
      <c r="G1410" s="216">
        <v>1</v>
      </c>
      <c r="H1410" s="216">
        <v>429.99999999767169</v>
      </c>
      <c r="I1410" s="216">
        <v>429.99999999767169</v>
      </c>
      <c r="J1410" s="216">
        <v>4.3031431017611055E-4</v>
      </c>
      <c r="K1410" s="216">
        <v>1.0007309539033502E-6</v>
      </c>
      <c r="L1410" s="159"/>
    </row>
    <row r="1411" spans="2:12" ht="15.75" customHeight="1" x14ac:dyDescent="0.2">
      <c r="B1411" s="189">
        <v>41230</v>
      </c>
      <c r="C1411" s="143">
        <v>284332</v>
      </c>
      <c r="D1411" s="143" t="s">
        <v>803</v>
      </c>
      <c r="E1411" s="143" t="s">
        <v>8854</v>
      </c>
      <c r="F1411" s="248" t="s">
        <v>146</v>
      </c>
      <c r="G1411" s="216">
        <v>1502.27</v>
      </c>
      <c r="H1411" s="216">
        <v>86.466666669119149</v>
      </c>
      <c r="I1411" s="216">
        <v>140708.23000434646</v>
      </c>
      <c r="J1411" s="216">
        <v>0.14081108123430164</v>
      </c>
      <c r="K1411" s="216">
        <v>1.5033680901203857E-3</v>
      </c>
      <c r="L1411" s="159"/>
    </row>
    <row r="1412" spans="2:12" ht="15.75" customHeight="1" x14ac:dyDescent="0.2">
      <c r="B1412" s="189">
        <v>41230</v>
      </c>
      <c r="C1412" s="143">
        <v>284334</v>
      </c>
      <c r="D1412" s="143" t="s">
        <v>1224</v>
      </c>
      <c r="E1412" s="143" t="s">
        <v>8854</v>
      </c>
      <c r="F1412" s="248" t="s">
        <v>147</v>
      </c>
      <c r="G1412" s="216">
        <v>30.893000000000001</v>
      </c>
      <c r="H1412" s="216">
        <v>217.0000000053551</v>
      </c>
      <c r="I1412" s="216">
        <v>6703.7810001654352</v>
      </c>
      <c r="J1412" s="216">
        <v>6.7086811550547106E-3</v>
      </c>
      <c r="K1412" s="216">
        <v>3.0915581358936195E-5</v>
      </c>
      <c r="L1412" s="159"/>
    </row>
    <row r="1413" spans="2:12" ht="15.75" customHeight="1" x14ac:dyDescent="0.2">
      <c r="B1413" s="189">
        <v>41230</v>
      </c>
      <c r="C1413" s="143">
        <v>284335</v>
      </c>
      <c r="D1413" s="143" t="s">
        <v>724</v>
      </c>
      <c r="E1413" s="143" t="s">
        <v>8854</v>
      </c>
      <c r="F1413" s="248" t="s">
        <v>146</v>
      </c>
      <c r="G1413" s="216">
        <v>241.67000000000002</v>
      </c>
      <c r="H1413" s="216">
        <v>137.00000000651926</v>
      </c>
      <c r="I1413" s="216">
        <v>33108.790001575508</v>
      </c>
      <c r="J1413" s="216">
        <v>3.3132991000862359E-2</v>
      </c>
      <c r="K1413" s="216">
        <v>2.4184664962982263E-4</v>
      </c>
      <c r="L1413" s="159"/>
    </row>
    <row r="1414" spans="2:12" ht="15.75" customHeight="1" x14ac:dyDescent="0.2">
      <c r="B1414" s="189">
        <v>41230</v>
      </c>
      <c r="C1414" s="143">
        <v>284336</v>
      </c>
      <c r="D1414" s="143" t="s">
        <v>1225</v>
      </c>
      <c r="E1414" s="143" t="s">
        <v>8855</v>
      </c>
      <c r="F1414" s="248" t="s">
        <v>147</v>
      </c>
      <c r="G1414" s="216">
        <v>2</v>
      </c>
      <c r="H1414" s="216">
        <v>104.99999999650754</v>
      </c>
      <c r="I1414" s="216">
        <v>209.99999999301508</v>
      </c>
      <c r="J1414" s="216">
        <v>6.0178215203262404E-4</v>
      </c>
      <c r="K1414" s="216">
        <v>5.7312585909775264E-6</v>
      </c>
      <c r="L1414" s="159"/>
    </row>
    <row r="1415" spans="2:12" ht="15.75" customHeight="1" x14ac:dyDescent="0.2">
      <c r="B1415" s="189">
        <v>41230</v>
      </c>
      <c r="C1415" s="143">
        <v>284337</v>
      </c>
      <c r="D1415" s="143" t="s">
        <v>903</v>
      </c>
      <c r="E1415" s="143" t="s">
        <v>8855</v>
      </c>
      <c r="F1415" s="248" t="s">
        <v>146</v>
      </c>
      <c r="G1415" s="216">
        <v>52.600000000000009</v>
      </c>
      <c r="H1415" s="216">
        <v>327.55172413729679</v>
      </c>
      <c r="I1415" s="216">
        <v>16969.399999974528</v>
      </c>
      <c r="J1415" s="216">
        <v>4.8628009766794024E-2</v>
      </c>
      <c r="K1415" s="216">
        <v>1.5073210094270896E-4</v>
      </c>
      <c r="L1415" s="159"/>
    </row>
    <row r="1416" spans="2:12" ht="15.75" customHeight="1" x14ac:dyDescent="0.2">
      <c r="B1416" s="189">
        <v>41230</v>
      </c>
      <c r="C1416" s="143">
        <v>284338</v>
      </c>
      <c r="D1416" s="143" t="s">
        <v>1051</v>
      </c>
      <c r="E1416" s="143" t="s">
        <v>8855</v>
      </c>
      <c r="F1416" s="248" t="s">
        <v>146</v>
      </c>
      <c r="G1416" s="216">
        <v>571.66000000000008</v>
      </c>
      <c r="H1416" s="216">
        <v>4.9999999953433871</v>
      </c>
      <c r="I1416" s="216">
        <v>2858.2999973380006</v>
      </c>
      <c r="J1416" s="216">
        <v>8.1908282076672279E-3</v>
      </c>
      <c r="K1416" s="216">
        <v>1.6381656430591066E-3</v>
      </c>
      <c r="L1416" s="159"/>
    </row>
    <row r="1417" spans="2:12" ht="15.75" customHeight="1" x14ac:dyDescent="0.2">
      <c r="B1417" s="189">
        <v>41230</v>
      </c>
      <c r="C1417" s="143">
        <v>284338</v>
      </c>
      <c r="D1417" s="143" t="s">
        <v>973</v>
      </c>
      <c r="E1417" s="143" t="s">
        <v>8855</v>
      </c>
      <c r="F1417" s="248" t="s">
        <v>146</v>
      </c>
      <c r="G1417" s="216">
        <v>714.50999999999988</v>
      </c>
      <c r="H1417" s="216">
        <v>4.9999999953433871</v>
      </c>
      <c r="I1417" s="216">
        <v>3572.549996672803</v>
      </c>
      <c r="J1417" s="216">
        <v>1.0237603930063868E-2</v>
      </c>
      <c r="K1417" s="216">
        <v>2.0475207879196758E-3</v>
      </c>
      <c r="L1417" s="159"/>
    </row>
    <row r="1418" spans="2:12" ht="15.75" customHeight="1" x14ac:dyDescent="0.2">
      <c r="B1418" s="189">
        <v>41230</v>
      </c>
      <c r="C1418" s="143">
        <v>284338</v>
      </c>
      <c r="D1418" s="143" t="s">
        <v>1226</v>
      </c>
      <c r="E1418" s="143" t="s">
        <v>8855</v>
      </c>
      <c r="F1418" s="248" t="s">
        <v>146</v>
      </c>
      <c r="G1418" s="216">
        <v>1149.95</v>
      </c>
      <c r="H1418" s="216">
        <v>4.9999999953433871</v>
      </c>
      <c r="I1418" s="216">
        <v>5749.749994645128</v>
      </c>
      <c r="J1418" s="216">
        <v>1.6476652026391439E-2</v>
      </c>
      <c r="K1418" s="216">
        <v>3.2953304083473034E-3</v>
      </c>
      <c r="L1418" s="159"/>
    </row>
    <row r="1419" spans="2:12" ht="15.75" customHeight="1" x14ac:dyDescent="0.2">
      <c r="B1419" s="189">
        <v>41230</v>
      </c>
      <c r="C1419" s="143">
        <v>284338</v>
      </c>
      <c r="D1419" s="143" t="s">
        <v>1227</v>
      </c>
      <c r="E1419" s="143" t="s">
        <v>8855</v>
      </c>
      <c r="F1419" s="248" t="s">
        <v>146</v>
      </c>
      <c r="G1419" s="216">
        <v>284</v>
      </c>
      <c r="H1419" s="216">
        <v>4.9999999953433871</v>
      </c>
      <c r="I1419" s="216">
        <v>1419.9999986775219</v>
      </c>
      <c r="J1419" s="216">
        <v>4.0691935958043117E-3</v>
      </c>
      <c r="K1419" s="216">
        <v>8.138387199188087E-4</v>
      </c>
      <c r="L1419" s="159"/>
    </row>
    <row r="1420" spans="2:12" ht="15.75" customHeight="1" x14ac:dyDescent="0.2">
      <c r="B1420" s="189">
        <v>41230</v>
      </c>
      <c r="C1420" s="143">
        <v>284338</v>
      </c>
      <c r="D1420" s="143" t="s">
        <v>1228</v>
      </c>
      <c r="E1420" s="143" t="s">
        <v>8854</v>
      </c>
      <c r="F1420" s="248" t="s">
        <v>146</v>
      </c>
      <c r="G1420" s="216">
        <v>1</v>
      </c>
      <c r="H1420" s="216">
        <v>4.9999999953433871</v>
      </c>
      <c r="I1420" s="216">
        <v>4.9999999953433871</v>
      </c>
      <c r="J1420" s="216">
        <v>5.0036547648567339E-6</v>
      </c>
      <c r="K1420" s="216">
        <v>1.0007309539033502E-6</v>
      </c>
      <c r="L1420" s="159"/>
    </row>
    <row r="1421" spans="2:12" ht="15.75" customHeight="1" x14ac:dyDescent="0.2">
      <c r="B1421" s="189">
        <v>41230</v>
      </c>
      <c r="C1421" s="143">
        <v>284338</v>
      </c>
      <c r="D1421" s="143" t="s">
        <v>1229</v>
      </c>
      <c r="E1421" s="143" t="s">
        <v>8854</v>
      </c>
      <c r="F1421" s="248" t="s">
        <v>146</v>
      </c>
      <c r="G1421" s="216">
        <v>1193.3800000000001</v>
      </c>
      <c r="H1421" s="216">
        <v>4.9999999953433871</v>
      </c>
      <c r="I1421" s="216">
        <v>5966.8999944428915</v>
      </c>
      <c r="J1421" s="216">
        <v>5.9712615232847292E-3</v>
      </c>
      <c r="K1421" s="216">
        <v>1.1942523057691802E-3</v>
      </c>
      <c r="L1421" s="159"/>
    </row>
    <row r="1422" spans="2:12" ht="15.75" customHeight="1" x14ac:dyDescent="0.2">
      <c r="B1422" s="189">
        <v>41230</v>
      </c>
      <c r="C1422" s="143">
        <v>284338</v>
      </c>
      <c r="D1422" s="143" t="s">
        <v>1230</v>
      </c>
      <c r="E1422" s="143" t="s">
        <v>8854</v>
      </c>
      <c r="F1422" s="248" t="s">
        <v>146</v>
      </c>
      <c r="G1422" s="216">
        <v>1</v>
      </c>
      <c r="H1422" s="216">
        <v>4.9999999953433871</v>
      </c>
      <c r="I1422" s="216">
        <v>4.9999999953433871</v>
      </c>
      <c r="J1422" s="216">
        <v>5.0036547648567339E-6</v>
      </c>
      <c r="K1422" s="216">
        <v>1.0007309539033502E-6</v>
      </c>
      <c r="L1422" s="159"/>
    </row>
    <row r="1423" spans="2:12" ht="15.75" customHeight="1" x14ac:dyDescent="0.2">
      <c r="B1423" s="189">
        <v>41230</v>
      </c>
      <c r="C1423" s="143">
        <v>284338</v>
      </c>
      <c r="D1423" s="143" t="s">
        <v>773</v>
      </c>
      <c r="E1423" s="143" t="s">
        <v>8855</v>
      </c>
      <c r="F1423" s="248" t="s">
        <v>146</v>
      </c>
      <c r="G1423" s="216">
        <v>157.15000000000003</v>
      </c>
      <c r="H1423" s="216">
        <v>4.9999999953433871</v>
      </c>
      <c r="I1423" s="216">
        <v>785.74999926821329</v>
      </c>
      <c r="J1423" s="216">
        <v>2.2516682168332663E-3</v>
      </c>
      <c r="K1423" s="216">
        <v>4.5033364378605921E-4</v>
      </c>
      <c r="L1423" s="159"/>
    </row>
    <row r="1424" spans="2:12" ht="15.75" customHeight="1" x14ac:dyDescent="0.2">
      <c r="B1424" s="189">
        <v>41230</v>
      </c>
      <c r="C1424" s="143">
        <v>284338</v>
      </c>
      <c r="D1424" s="143" t="s">
        <v>971</v>
      </c>
      <c r="E1424" s="143" t="s">
        <v>8855</v>
      </c>
      <c r="F1424" s="248" t="s">
        <v>146</v>
      </c>
      <c r="G1424" s="216">
        <v>135</v>
      </c>
      <c r="H1424" s="216">
        <v>4.0000000025611371</v>
      </c>
      <c r="I1424" s="216">
        <v>540.00000034575351</v>
      </c>
      <c r="J1424" s="216">
        <v>1.5474398205547334E-3</v>
      </c>
      <c r="K1424" s="216">
        <v>3.8685995489098299E-4</v>
      </c>
      <c r="L1424" s="159"/>
    </row>
    <row r="1425" spans="2:12" ht="15.75" customHeight="1" x14ac:dyDescent="0.2">
      <c r="B1425" s="189">
        <v>41230</v>
      </c>
      <c r="C1425" s="143">
        <v>284338</v>
      </c>
      <c r="D1425" s="143" t="s">
        <v>1118</v>
      </c>
      <c r="E1425" s="143" t="s">
        <v>8855</v>
      </c>
      <c r="F1425" s="248" t="s">
        <v>146</v>
      </c>
      <c r="G1425" s="216">
        <v>168.01</v>
      </c>
      <c r="H1425" s="216">
        <v>4.0000000025611371</v>
      </c>
      <c r="I1425" s="216">
        <v>672.04000043029657</v>
      </c>
      <c r="J1425" s="216">
        <v>1.9258175129733387E-3</v>
      </c>
      <c r="K1425" s="216">
        <v>4.8145437793506706E-4</v>
      </c>
      <c r="L1425" s="159"/>
    </row>
    <row r="1426" spans="2:12" ht="15.75" customHeight="1" x14ac:dyDescent="0.2">
      <c r="B1426" s="189">
        <v>41230</v>
      </c>
      <c r="C1426" s="143">
        <v>284338</v>
      </c>
      <c r="D1426" s="143" t="s">
        <v>932</v>
      </c>
      <c r="E1426" s="143" t="s">
        <v>8855</v>
      </c>
      <c r="F1426" s="248" t="s">
        <v>146</v>
      </c>
      <c r="G1426" s="216">
        <v>347.65999999999997</v>
      </c>
      <c r="H1426" s="216">
        <v>4.0000000025611371</v>
      </c>
      <c r="I1426" s="216">
        <v>1390.6400008904047</v>
      </c>
      <c r="J1426" s="216">
        <v>3.985058726030063E-3</v>
      </c>
      <c r="K1426" s="216">
        <v>9.9626468086962323E-4</v>
      </c>
      <c r="L1426" s="159"/>
    </row>
    <row r="1427" spans="2:12" ht="15.75" customHeight="1" x14ac:dyDescent="0.2">
      <c r="B1427" s="189">
        <v>41230</v>
      </c>
      <c r="C1427" s="143">
        <v>284338</v>
      </c>
      <c r="D1427" s="143" t="s">
        <v>1170</v>
      </c>
      <c r="E1427" s="143" t="s">
        <v>8855</v>
      </c>
      <c r="F1427" s="248" t="s">
        <v>146</v>
      </c>
      <c r="G1427" s="216">
        <v>198.49</v>
      </c>
      <c r="H1427" s="216">
        <v>4.0000000025611371</v>
      </c>
      <c r="I1427" s="216">
        <v>793.96000050836017</v>
      </c>
      <c r="J1427" s="216">
        <v>2.2751950369030299E-3</v>
      </c>
      <c r="K1427" s="216">
        <v>5.6879875886156465E-4</v>
      </c>
      <c r="L1427" s="159"/>
    </row>
    <row r="1428" spans="2:12" ht="15.75" customHeight="1" x14ac:dyDescent="0.2">
      <c r="B1428" s="189">
        <v>41230</v>
      </c>
      <c r="C1428" s="143">
        <v>284338</v>
      </c>
      <c r="D1428" s="143" t="s">
        <v>657</v>
      </c>
      <c r="E1428" s="143" t="s">
        <v>8855</v>
      </c>
      <c r="F1428" s="248" t="s">
        <v>146</v>
      </c>
      <c r="G1428" s="216">
        <v>450.66</v>
      </c>
      <c r="H1428" s="216">
        <v>4.0000000025611371</v>
      </c>
      <c r="I1428" s="216">
        <v>1802.6400011542023</v>
      </c>
      <c r="J1428" s="216">
        <v>5.1656979965273801E-3</v>
      </c>
      <c r="K1428" s="216">
        <v>1.2914244983049661E-3</v>
      </c>
      <c r="L1428" s="159"/>
    </row>
    <row r="1429" spans="2:12" ht="15.75" customHeight="1" x14ac:dyDescent="0.2">
      <c r="B1429" s="189">
        <v>41230</v>
      </c>
      <c r="C1429" s="143">
        <v>284340</v>
      </c>
      <c r="D1429" s="143" t="s">
        <v>1231</v>
      </c>
      <c r="E1429" s="143" t="s">
        <v>8854</v>
      </c>
      <c r="F1429" s="248" t="s">
        <v>146</v>
      </c>
      <c r="G1429" s="216">
        <v>254.18</v>
      </c>
      <c r="H1429" s="216">
        <v>50.999999998603016</v>
      </c>
      <c r="I1429" s="216">
        <v>12963.179999644915</v>
      </c>
      <c r="J1429" s="216">
        <v>1.2972655486665485E-2</v>
      </c>
      <c r="K1429" s="216">
        <v>2.5436579386315354E-4</v>
      </c>
      <c r="L1429" s="159"/>
    </row>
    <row r="1430" spans="2:12" ht="15.75" customHeight="1" x14ac:dyDescent="0.2">
      <c r="B1430" s="189">
        <v>41230</v>
      </c>
      <c r="C1430" s="143">
        <v>284340</v>
      </c>
      <c r="D1430" s="143" t="s">
        <v>1232</v>
      </c>
      <c r="E1430" s="143" t="s">
        <v>8854</v>
      </c>
      <c r="F1430" s="248" t="s">
        <v>146</v>
      </c>
      <c r="G1430" s="216">
        <v>1</v>
      </c>
      <c r="H1430" s="216">
        <v>50.999999998603016</v>
      </c>
      <c r="I1430" s="216">
        <v>50.999999998603016</v>
      </c>
      <c r="J1430" s="216">
        <v>5.1037278647672854E-5</v>
      </c>
      <c r="K1430" s="216">
        <v>1.0007309539033502E-6</v>
      </c>
      <c r="L1430" s="159"/>
    </row>
    <row r="1431" spans="2:12" ht="15.75" customHeight="1" x14ac:dyDescent="0.2">
      <c r="B1431" s="189">
        <v>41230</v>
      </c>
      <c r="C1431" s="143">
        <v>284341</v>
      </c>
      <c r="D1431" s="143" t="s">
        <v>808</v>
      </c>
      <c r="E1431" s="143" t="s">
        <v>8854</v>
      </c>
      <c r="F1431" s="248" t="s">
        <v>146</v>
      </c>
      <c r="G1431" s="216">
        <v>1860.1</v>
      </c>
      <c r="H1431" s="216">
        <v>85.999999997438863</v>
      </c>
      <c r="I1431" s="216">
        <v>159968.59999523603</v>
      </c>
      <c r="J1431" s="216">
        <v>0.160085529667816</v>
      </c>
      <c r="K1431" s="216">
        <v>1.8614596473556216E-3</v>
      </c>
      <c r="L1431" s="159"/>
    </row>
    <row r="1432" spans="2:12" ht="15.75" customHeight="1" x14ac:dyDescent="0.2">
      <c r="B1432" s="189">
        <v>41230</v>
      </c>
      <c r="C1432" s="143">
        <v>284342</v>
      </c>
      <c r="D1432" s="143" t="s">
        <v>844</v>
      </c>
      <c r="E1432" s="143" t="s">
        <v>8854</v>
      </c>
      <c r="F1432" s="248" t="s">
        <v>146</v>
      </c>
      <c r="G1432" s="216">
        <v>721.5</v>
      </c>
      <c r="H1432" s="216">
        <v>55.000000001164153</v>
      </c>
      <c r="I1432" s="216">
        <v>39682.500000839937</v>
      </c>
      <c r="J1432" s="216">
        <v>3.971150607911024E-2</v>
      </c>
      <c r="K1432" s="216">
        <v>7.2202738324126715E-4</v>
      </c>
      <c r="L1432" s="159"/>
    </row>
    <row r="1433" spans="2:12" ht="15.75" customHeight="1" x14ac:dyDescent="0.2">
      <c r="B1433" s="189">
        <v>41230</v>
      </c>
      <c r="C1433" s="143">
        <v>284342</v>
      </c>
      <c r="D1433" s="143" t="s">
        <v>1233</v>
      </c>
      <c r="E1433" s="143" t="s">
        <v>8854</v>
      </c>
      <c r="F1433" s="248" t="s">
        <v>146</v>
      </c>
      <c r="G1433" s="216">
        <v>1395.9899999999998</v>
      </c>
      <c r="H1433" s="216">
        <v>28.000000007450581</v>
      </c>
      <c r="I1433" s="216">
        <v>39087.720010400932</v>
      </c>
      <c r="J1433" s="216">
        <v>3.911629133191559E-2</v>
      </c>
      <c r="K1433" s="216">
        <v>1.3970104043395375E-3</v>
      </c>
      <c r="L1433" s="159"/>
    </row>
    <row r="1434" spans="2:12" ht="15.75" customHeight="1" x14ac:dyDescent="0.2">
      <c r="B1434" s="189">
        <v>41230</v>
      </c>
      <c r="C1434" s="143">
        <v>284342</v>
      </c>
      <c r="D1434" s="143" t="s">
        <v>735</v>
      </c>
      <c r="E1434" s="143" t="s">
        <v>8854</v>
      </c>
      <c r="F1434" s="248" t="s">
        <v>146</v>
      </c>
      <c r="G1434" s="216">
        <v>1793.75</v>
      </c>
      <c r="H1434" s="216">
        <v>28.000000007450581</v>
      </c>
      <c r="I1434" s="216">
        <v>50225.000013364479</v>
      </c>
      <c r="J1434" s="216">
        <v>5.0261712173170006E-2</v>
      </c>
      <c r="K1434" s="216">
        <v>1.7950611485641342E-3</v>
      </c>
      <c r="L1434" s="159"/>
    </row>
    <row r="1435" spans="2:12" ht="15.75" customHeight="1" x14ac:dyDescent="0.2">
      <c r="B1435" s="189">
        <v>41230</v>
      </c>
      <c r="C1435" s="143">
        <v>284343</v>
      </c>
      <c r="D1435" s="143" t="s">
        <v>1226</v>
      </c>
      <c r="E1435" s="143" t="s">
        <v>8855</v>
      </c>
      <c r="F1435" s="248" t="s">
        <v>155</v>
      </c>
      <c r="G1435" s="216">
        <v>1149.95</v>
      </c>
      <c r="H1435" s="216">
        <v>51.000000009080395</v>
      </c>
      <c r="I1435" s="216">
        <v>58647.450010442</v>
      </c>
      <c r="J1435" s="216">
        <v>0.16806185085563535</v>
      </c>
      <c r="K1435" s="216">
        <v>3.2953304083473034E-3</v>
      </c>
      <c r="L1435" s="159"/>
    </row>
    <row r="1436" spans="2:12" ht="15.75" customHeight="1" x14ac:dyDescent="0.2">
      <c r="B1436" s="189">
        <v>41230</v>
      </c>
      <c r="C1436" s="143">
        <v>284344</v>
      </c>
      <c r="D1436" s="143" t="s">
        <v>556</v>
      </c>
      <c r="E1436" s="143" t="s">
        <v>8855</v>
      </c>
      <c r="F1436" s="248" t="s">
        <v>148</v>
      </c>
      <c r="G1436" s="216">
        <v>1680.99</v>
      </c>
      <c r="H1436" s="216">
        <v>62.999999995809048</v>
      </c>
      <c r="I1436" s="216">
        <v>105902.36999295506</v>
      </c>
      <c r="J1436" s="216">
        <v>0.30347693391350217</v>
      </c>
      <c r="K1436" s="216">
        <v>4.8170941894236556E-3</v>
      </c>
      <c r="L1436" s="159"/>
    </row>
    <row r="1437" spans="2:12" ht="15.75" customHeight="1" x14ac:dyDescent="0.2">
      <c r="B1437" s="189">
        <v>41230</v>
      </c>
      <c r="C1437" s="143">
        <v>284344</v>
      </c>
      <c r="D1437" s="143" t="s">
        <v>798</v>
      </c>
      <c r="E1437" s="143" t="s">
        <v>8854</v>
      </c>
      <c r="F1437" s="248" t="s">
        <v>148</v>
      </c>
      <c r="G1437" s="216">
        <v>1651.8400000000001</v>
      </c>
      <c r="H1437" s="216">
        <v>62.999999995809048</v>
      </c>
      <c r="I1437" s="216">
        <v>104065.91999307722</v>
      </c>
      <c r="J1437" s="216">
        <v>0.10414198738350187</v>
      </c>
      <c r="K1437" s="216">
        <v>1.6530474188957099E-3</v>
      </c>
      <c r="L1437" s="159"/>
    </row>
    <row r="1438" spans="2:12" ht="15.75" customHeight="1" x14ac:dyDescent="0.2">
      <c r="B1438" s="189">
        <v>41230</v>
      </c>
      <c r="C1438" s="143">
        <v>284344</v>
      </c>
      <c r="D1438" s="143" t="s">
        <v>1234</v>
      </c>
      <c r="E1438" s="143" t="s">
        <v>8854</v>
      </c>
      <c r="F1438" s="248" t="s">
        <v>148</v>
      </c>
      <c r="G1438" s="216">
        <v>1546.67</v>
      </c>
      <c r="H1438" s="216">
        <v>62.999999995809048</v>
      </c>
      <c r="I1438" s="216">
        <v>97440.209993517987</v>
      </c>
      <c r="J1438" s="216">
        <v>9.7511434295356011E-2</v>
      </c>
      <c r="K1438" s="216">
        <v>1.5478005444736946E-3</v>
      </c>
      <c r="L1438" s="159"/>
    </row>
    <row r="1439" spans="2:12" ht="15.75" customHeight="1" x14ac:dyDescent="0.2">
      <c r="B1439" s="189">
        <v>41230</v>
      </c>
      <c r="C1439" s="143">
        <v>284344</v>
      </c>
      <c r="D1439" s="143" t="s">
        <v>1235</v>
      </c>
      <c r="E1439" s="143" t="s">
        <v>8854</v>
      </c>
      <c r="F1439" s="248" t="s">
        <v>148</v>
      </c>
      <c r="G1439" s="216">
        <v>838.16</v>
      </c>
      <c r="H1439" s="216">
        <v>62.999999995809048</v>
      </c>
      <c r="I1439" s="216">
        <v>52804.079996487315</v>
      </c>
      <c r="J1439" s="216">
        <v>5.2842677344873558E-2</v>
      </c>
      <c r="K1439" s="216">
        <v>8.3877265632363194E-4</v>
      </c>
      <c r="L1439" s="159"/>
    </row>
    <row r="1440" spans="2:12" ht="15.75" customHeight="1" x14ac:dyDescent="0.2">
      <c r="B1440" s="189">
        <v>41230</v>
      </c>
      <c r="C1440" s="143">
        <v>284344</v>
      </c>
      <c r="D1440" s="143" t="s">
        <v>1236</v>
      </c>
      <c r="E1440" s="143" t="s">
        <v>8854</v>
      </c>
      <c r="F1440" s="248" t="s">
        <v>148</v>
      </c>
      <c r="G1440" s="216">
        <v>1444.9900000000002</v>
      </c>
      <c r="H1440" s="216">
        <v>62.999999995809048</v>
      </c>
      <c r="I1440" s="216">
        <v>91034.369993944099</v>
      </c>
      <c r="J1440" s="216">
        <v>9.1100911922030195E-2</v>
      </c>
      <c r="K1440" s="216">
        <v>1.4460462210808022E-3</v>
      </c>
      <c r="L1440" s="159"/>
    </row>
    <row r="1441" spans="2:12" ht="15.75" customHeight="1" x14ac:dyDescent="0.2">
      <c r="B1441" s="189">
        <v>41230</v>
      </c>
      <c r="C1441" s="143">
        <v>284344</v>
      </c>
      <c r="D1441" s="143" t="s">
        <v>1011</v>
      </c>
      <c r="E1441" s="143" t="s">
        <v>8854</v>
      </c>
      <c r="F1441" s="248" t="s">
        <v>148</v>
      </c>
      <c r="G1441" s="216">
        <v>573.5</v>
      </c>
      <c r="H1441" s="216">
        <v>62.999999995809048</v>
      </c>
      <c r="I1441" s="216">
        <v>36130.499997596489</v>
      </c>
      <c r="J1441" s="216">
        <v>3.6156909727599724E-2</v>
      </c>
      <c r="K1441" s="216">
        <v>5.7391920206357127E-4</v>
      </c>
      <c r="L1441" s="159"/>
    </row>
    <row r="1442" spans="2:12" ht="15.75" customHeight="1" x14ac:dyDescent="0.2">
      <c r="B1442" s="189">
        <v>41230</v>
      </c>
      <c r="C1442" s="143">
        <v>284344</v>
      </c>
      <c r="D1442" s="143" t="s">
        <v>576</v>
      </c>
      <c r="E1442" s="143" t="s">
        <v>8855</v>
      </c>
      <c r="F1442" s="248" t="s">
        <v>148</v>
      </c>
      <c r="G1442" s="216">
        <v>598.33000000000004</v>
      </c>
      <c r="H1442" s="216">
        <v>62.999999995809048</v>
      </c>
      <c r="I1442" s="216">
        <v>37694.789997492429</v>
      </c>
      <c r="J1442" s="216">
        <v>0.1080192945041111</v>
      </c>
      <c r="K1442" s="216">
        <v>1.7145919763697918E-3</v>
      </c>
      <c r="L1442" s="159"/>
    </row>
    <row r="1443" spans="2:12" ht="15.75" customHeight="1" x14ac:dyDescent="0.2">
      <c r="B1443" s="189">
        <v>41230</v>
      </c>
      <c r="C1443" s="143">
        <v>284344</v>
      </c>
      <c r="D1443" s="143" t="s">
        <v>861</v>
      </c>
      <c r="E1443" s="143" t="s">
        <v>8854</v>
      </c>
      <c r="F1443" s="248" t="s">
        <v>148</v>
      </c>
      <c r="G1443" s="216">
        <v>1411</v>
      </c>
      <c r="H1443" s="216">
        <v>62.999999995809048</v>
      </c>
      <c r="I1443" s="216">
        <v>88892.999994086567</v>
      </c>
      <c r="J1443" s="216">
        <v>8.8957976679412742E-2</v>
      </c>
      <c r="K1443" s="216">
        <v>1.412031375957627E-3</v>
      </c>
      <c r="L1443" s="159"/>
    </row>
    <row r="1444" spans="2:12" ht="15.75" customHeight="1" x14ac:dyDescent="0.2">
      <c r="B1444" s="189">
        <v>41230</v>
      </c>
      <c r="C1444" s="143">
        <v>284346</v>
      </c>
      <c r="D1444" s="143" t="s">
        <v>773</v>
      </c>
      <c r="E1444" s="143" t="s">
        <v>8855</v>
      </c>
      <c r="F1444" s="248" t="s">
        <v>155</v>
      </c>
      <c r="G1444" s="216">
        <v>157.14999999999998</v>
      </c>
      <c r="H1444" s="216">
        <v>101.00000000442378</v>
      </c>
      <c r="I1444" s="216">
        <v>15872.150000695197</v>
      </c>
      <c r="J1444" s="216">
        <v>4.548369802438415E-2</v>
      </c>
      <c r="K1444" s="216">
        <v>4.5033364378605905E-4</v>
      </c>
      <c r="L1444" s="159"/>
    </row>
    <row r="1445" spans="2:12" ht="15.75" customHeight="1" x14ac:dyDescent="0.2">
      <c r="B1445" s="189">
        <v>41230</v>
      </c>
      <c r="C1445" s="143">
        <v>284350</v>
      </c>
      <c r="D1445" s="143" t="s">
        <v>1237</v>
      </c>
      <c r="E1445" s="143" t="s">
        <v>8854</v>
      </c>
      <c r="F1445" s="248" t="s">
        <v>147</v>
      </c>
      <c r="G1445" s="216">
        <v>1217.33</v>
      </c>
      <c r="H1445" s="216">
        <v>89.31818181405437</v>
      </c>
      <c r="I1445" s="216">
        <v>162674.55999305876</v>
      </c>
      <c r="J1445" s="216">
        <v>0.16279346759766145</v>
      </c>
      <c r="K1445" s="216">
        <v>1.218219812115165E-3</v>
      </c>
      <c r="L1445" s="159"/>
    </row>
    <row r="1446" spans="2:12" ht="15.75" customHeight="1" x14ac:dyDescent="0.2">
      <c r="B1446" s="189">
        <v>41230</v>
      </c>
      <c r="C1446" s="143">
        <v>284353</v>
      </c>
      <c r="D1446" s="143" t="s">
        <v>1051</v>
      </c>
      <c r="E1446" s="143" t="s">
        <v>8855</v>
      </c>
      <c r="F1446" s="248" t="s">
        <v>147</v>
      </c>
      <c r="G1446" s="216">
        <v>571.66</v>
      </c>
      <c r="H1446" s="216">
        <v>168.23333332547918</v>
      </c>
      <c r="I1446" s="216">
        <v>106897.45999555914</v>
      </c>
      <c r="J1446" s="216">
        <v>0.30632849297661235</v>
      </c>
      <c r="K1446" s="216">
        <v>1.6381656430591062E-3</v>
      </c>
      <c r="L1446" s="159"/>
    </row>
    <row r="1447" spans="2:12" ht="15.75" customHeight="1" x14ac:dyDescent="0.2">
      <c r="B1447" s="189">
        <v>41230</v>
      </c>
      <c r="C1447" s="143">
        <v>284354</v>
      </c>
      <c r="D1447" s="143" t="s">
        <v>931</v>
      </c>
      <c r="E1447" s="143" t="s">
        <v>8854</v>
      </c>
      <c r="F1447" s="248" t="s">
        <v>147</v>
      </c>
      <c r="G1447" s="216">
        <v>1519.4099999999999</v>
      </c>
      <c r="H1447" s="216">
        <v>73.80434782249327</v>
      </c>
      <c r="I1447" s="216">
        <v>180454.17999113185</v>
      </c>
      <c r="J1447" s="216">
        <v>0.18058608367837223</v>
      </c>
      <c r="K1447" s="216">
        <v>1.5205206186702891E-3</v>
      </c>
      <c r="L1447" s="159"/>
    </row>
    <row r="1448" spans="2:12" ht="15.75" customHeight="1" x14ac:dyDescent="0.2">
      <c r="B1448" s="189">
        <v>41230</v>
      </c>
      <c r="C1448" s="143">
        <v>284355</v>
      </c>
      <c r="D1448" s="143" t="s">
        <v>1238</v>
      </c>
      <c r="E1448" s="143" t="s">
        <v>8854</v>
      </c>
      <c r="F1448" s="248" t="s">
        <v>146</v>
      </c>
      <c r="G1448" s="216">
        <v>208.03500000000003</v>
      </c>
      <c r="H1448" s="216">
        <v>23.000000001629815</v>
      </c>
      <c r="I1448" s="216">
        <v>4784.8050003390581</v>
      </c>
      <c r="J1448" s="216">
        <v>4.7883024722308251E-3</v>
      </c>
      <c r="K1448" s="216">
        <v>2.0818706399528347E-4</v>
      </c>
      <c r="L1448" s="159"/>
    </row>
    <row r="1449" spans="2:12" ht="15.75" customHeight="1" x14ac:dyDescent="0.2">
      <c r="B1449" s="189">
        <v>41230</v>
      </c>
      <c r="C1449" s="143">
        <v>284355</v>
      </c>
      <c r="D1449" s="143" t="s">
        <v>1123</v>
      </c>
      <c r="E1449" s="143" t="s">
        <v>8854</v>
      </c>
      <c r="F1449" s="248" t="s">
        <v>146</v>
      </c>
      <c r="G1449" s="216">
        <v>94.135000000000005</v>
      </c>
      <c r="H1449" s="216">
        <v>23.000000001629815</v>
      </c>
      <c r="I1449" s="216">
        <v>2165.1050001534227</v>
      </c>
      <c r="J1449" s="216">
        <v>2.1666875921044475E-3</v>
      </c>
      <c r="K1449" s="216">
        <v>9.4203808345691875E-5</v>
      </c>
      <c r="L1449" s="159"/>
    </row>
    <row r="1450" spans="2:12" ht="15.75" customHeight="1" x14ac:dyDescent="0.2">
      <c r="B1450" s="189">
        <v>41230</v>
      </c>
      <c r="C1450" s="143">
        <v>284359</v>
      </c>
      <c r="D1450" s="143" t="s">
        <v>515</v>
      </c>
      <c r="E1450" s="143" t="s">
        <v>8855</v>
      </c>
      <c r="F1450" s="248" t="s">
        <v>146</v>
      </c>
      <c r="G1450" s="216">
        <v>112.47999999999999</v>
      </c>
      <c r="H1450" s="216">
        <v>280.00000000116415</v>
      </c>
      <c r="I1450" s="216">
        <v>31494.40000013094</v>
      </c>
      <c r="J1450" s="216">
        <v>9.0251275284216531E-2</v>
      </c>
      <c r="K1450" s="216">
        <v>3.2232598315657605E-4</v>
      </c>
      <c r="L1450" s="159"/>
    </row>
    <row r="1451" spans="2:12" ht="15.75" customHeight="1" x14ac:dyDescent="0.2">
      <c r="B1451" s="189">
        <v>41230</v>
      </c>
      <c r="C1451" s="143">
        <v>284360</v>
      </c>
      <c r="D1451" s="143" t="s">
        <v>997</v>
      </c>
      <c r="E1451" s="143" t="s">
        <v>8855</v>
      </c>
      <c r="F1451" s="248" t="s">
        <v>146</v>
      </c>
      <c r="G1451" s="216">
        <v>142.65</v>
      </c>
      <c r="H1451" s="216">
        <v>108.99999999906868</v>
      </c>
      <c r="I1451" s="216">
        <v>15548.849999867143</v>
      </c>
      <c r="J1451" s="216">
        <v>4.4557240070779734E-2</v>
      </c>
      <c r="K1451" s="216">
        <v>4.0878201900147206E-4</v>
      </c>
      <c r="L1451" s="159"/>
    </row>
    <row r="1452" spans="2:12" ht="15.75" customHeight="1" x14ac:dyDescent="0.2">
      <c r="B1452" s="189">
        <v>41230</v>
      </c>
      <c r="C1452" s="143">
        <v>284361</v>
      </c>
      <c r="D1452" s="143" t="s">
        <v>638</v>
      </c>
      <c r="E1452" s="143" t="s">
        <v>8855</v>
      </c>
      <c r="F1452" s="248" t="s">
        <v>146</v>
      </c>
      <c r="G1452" s="216">
        <v>111</v>
      </c>
      <c r="H1452" s="216">
        <v>111.99999999837019</v>
      </c>
      <c r="I1452" s="216">
        <v>12431.999999819091</v>
      </c>
      <c r="J1452" s="216">
        <v>3.5625503400997884E-2</v>
      </c>
      <c r="K1452" s="216">
        <v>3.1808485179925271E-4</v>
      </c>
      <c r="L1452" s="159"/>
    </row>
    <row r="1453" spans="2:12" ht="15.75" customHeight="1" x14ac:dyDescent="0.2">
      <c r="B1453" s="189">
        <v>41230</v>
      </c>
      <c r="C1453" s="143">
        <v>284362</v>
      </c>
      <c r="D1453" s="143" t="s">
        <v>937</v>
      </c>
      <c r="E1453" s="143" t="s">
        <v>8855</v>
      </c>
      <c r="F1453" s="248" t="s">
        <v>147</v>
      </c>
      <c r="G1453" s="216">
        <v>91</v>
      </c>
      <c r="H1453" s="216">
        <v>207.86111111519858</v>
      </c>
      <c r="I1453" s="216">
        <v>18899.000000373926</v>
      </c>
      <c r="J1453" s="216">
        <v>5.4157528056513665E-2</v>
      </c>
      <c r="K1453" s="216">
        <v>2.6077226588947742E-4</v>
      </c>
      <c r="L1453" s="159"/>
    </row>
    <row r="1454" spans="2:12" ht="15.75" customHeight="1" x14ac:dyDescent="0.2">
      <c r="B1454" s="189">
        <v>41230</v>
      </c>
      <c r="C1454" s="143">
        <v>284363</v>
      </c>
      <c r="D1454" s="143" t="s">
        <v>589</v>
      </c>
      <c r="E1454" s="143" t="s">
        <v>8855</v>
      </c>
      <c r="F1454" s="248" t="s">
        <v>155</v>
      </c>
      <c r="G1454" s="216">
        <v>1524</v>
      </c>
      <c r="H1454" s="216">
        <v>62.999999995809048</v>
      </c>
      <c r="I1454" s="216">
        <v>96011.99999361299</v>
      </c>
      <c r="J1454" s="216">
        <v>0.27513479990016432</v>
      </c>
      <c r="K1454" s="216">
        <v>4.3672190463248748E-3</v>
      </c>
      <c r="L1454" s="159"/>
    </row>
    <row r="1455" spans="2:12" ht="15.75" customHeight="1" x14ac:dyDescent="0.2">
      <c r="B1455" s="189">
        <v>41230</v>
      </c>
      <c r="C1455" s="143">
        <v>284363</v>
      </c>
      <c r="D1455" s="143" t="s">
        <v>1167</v>
      </c>
      <c r="E1455" s="143" t="s">
        <v>8855</v>
      </c>
      <c r="F1455" s="248" t="s">
        <v>155</v>
      </c>
      <c r="G1455" s="216">
        <v>1056.25</v>
      </c>
      <c r="H1455" s="216">
        <v>62.999999995809048</v>
      </c>
      <c r="I1455" s="216">
        <v>66543.749995573307</v>
      </c>
      <c r="J1455" s="216">
        <v>0.19068971941899512</v>
      </c>
      <c r="K1455" s="216">
        <v>3.0268209433600059E-3</v>
      </c>
      <c r="L1455" s="159"/>
    </row>
    <row r="1456" spans="2:12" ht="15.75" customHeight="1" x14ac:dyDescent="0.2">
      <c r="B1456" s="189">
        <v>41230</v>
      </c>
      <c r="C1456" s="143">
        <v>284364</v>
      </c>
      <c r="D1456" s="143" t="s">
        <v>1239</v>
      </c>
      <c r="E1456" s="143" t="s">
        <v>8854</v>
      </c>
      <c r="F1456" s="248" t="s">
        <v>147</v>
      </c>
      <c r="G1456" s="216">
        <v>2</v>
      </c>
      <c r="H1456" s="216">
        <v>484.49999999720603</v>
      </c>
      <c r="I1456" s="216">
        <v>1937.9999999888241</v>
      </c>
      <c r="J1456" s="216">
        <v>1.9394165886535085E-3</v>
      </c>
      <c r="K1456" s="216">
        <v>2.0014619078067004E-6</v>
      </c>
      <c r="L1456" s="159"/>
    </row>
    <row r="1457" spans="2:12" ht="15.75" customHeight="1" x14ac:dyDescent="0.2">
      <c r="B1457" s="189">
        <v>41230</v>
      </c>
      <c r="C1457" s="143">
        <v>284365</v>
      </c>
      <c r="D1457" s="143" t="s">
        <v>1240</v>
      </c>
      <c r="E1457" s="143" t="s">
        <v>8854</v>
      </c>
      <c r="F1457" s="248" t="s">
        <v>146</v>
      </c>
      <c r="G1457" s="216">
        <v>1401.33</v>
      </c>
      <c r="H1457" s="216">
        <v>128.77777778310701</v>
      </c>
      <c r="I1457" s="216">
        <v>163438.05000720648</v>
      </c>
      <c r="J1457" s="216">
        <v>0.16355751568781518</v>
      </c>
      <c r="K1457" s="216">
        <v>1.4023543076333816E-3</v>
      </c>
      <c r="L1457" s="159"/>
    </row>
    <row r="1458" spans="2:12" ht="15.75" customHeight="1" x14ac:dyDescent="0.2">
      <c r="B1458" s="189">
        <v>41230</v>
      </c>
      <c r="C1458" s="143">
        <v>284367</v>
      </c>
      <c r="D1458" s="143" t="s">
        <v>1241</v>
      </c>
      <c r="E1458" s="143" t="s">
        <v>8854</v>
      </c>
      <c r="F1458" s="248" t="s">
        <v>146</v>
      </c>
      <c r="G1458" s="216">
        <v>375.5</v>
      </c>
      <c r="H1458" s="216">
        <v>158.20000000437722</v>
      </c>
      <c r="I1458" s="216">
        <v>80645.500001783366</v>
      </c>
      <c r="J1458" s="216">
        <v>8.0704448144797297E-2</v>
      </c>
      <c r="K1458" s="216">
        <v>3.7577447319070797E-4</v>
      </c>
      <c r="L1458" s="159"/>
    </row>
    <row r="1459" spans="2:12" ht="15.75" customHeight="1" x14ac:dyDescent="0.2">
      <c r="B1459" s="189">
        <v>41230</v>
      </c>
      <c r="C1459" s="143">
        <v>284368</v>
      </c>
      <c r="D1459" s="143" t="s">
        <v>1001</v>
      </c>
      <c r="E1459" s="143" t="s">
        <v>8854</v>
      </c>
      <c r="F1459" s="248" t="s">
        <v>146</v>
      </c>
      <c r="G1459" s="216">
        <v>170.5</v>
      </c>
      <c r="H1459" s="216">
        <v>255.99999999627471</v>
      </c>
      <c r="I1459" s="216">
        <v>43647.999999364838</v>
      </c>
      <c r="J1459" s="216">
        <v>4.3679904675337798E-2</v>
      </c>
      <c r="K1459" s="216">
        <v>1.7062462764052121E-4</v>
      </c>
      <c r="L1459" s="159"/>
    </row>
    <row r="1460" spans="2:12" ht="15.75" customHeight="1" x14ac:dyDescent="0.2">
      <c r="B1460" s="189">
        <v>41230</v>
      </c>
      <c r="C1460" s="143">
        <v>284368</v>
      </c>
      <c r="D1460" s="143" t="s">
        <v>1242</v>
      </c>
      <c r="E1460" s="143" t="s">
        <v>8855</v>
      </c>
      <c r="F1460" s="248" t="s">
        <v>146</v>
      </c>
      <c r="G1460" s="216">
        <v>194</v>
      </c>
      <c r="H1460" s="216">
        <v>115.00000000814907</v>
      </c>
      <c r="I1460" s="216">
        <v>22310.00000158092</v>
      </c>
      <c r="J1460" s="216">
        <v>6.3932189586884638E-2</v>
      </c>
      <c r="K1460" s="216">
        <v>5.5593208332482E-4</v>
      </c>
      <c r="L1460" s="159"/>
    </row>
    <row r="1461" spans="2:12" ht="15.75" customHeight="1" x14ac:dyDescent="0.2">
      <c r="B1461" s="189">
        <v>41230</v>
      </c>
      <c r="C1461" s="143">
        <v>284370</v>
      </c>
      <c r="D1461" s="143" t="s">
        <v>960</v>
      </c>
      <c r="E1461" s="143" t="s">
        <v>8855</v>
      </c>
      <c r="F1461" s="248" t="s">
        <v>155</v>
      </c>
      <c r="G1461" s="216">
        <v>468.46999999999997</v>
      </c>
      <c r="H1461" s="216">
        <v>108.99999999906868</v>
      </c>
      <c r="I1461" s="216">
        <v>51063.229999563722</v>
      </c>
      <c r="J1461" s="216">
        <v>0.14632828780903046</v>
      </c>
      <c r="K1461" s="216">
        <v>1.3424613560576208E-3</v>
      </c>
      <c r="L1461" s="159"/>
    </row>
    <row r="1462" spans="2:12" ht="15.75" customHeight="1" x14ac:dyDescent="0.2">
      <c r="B1462" s="189">
        <v>41230</v>
      </c>
      <c r="C1462" s="143">
        <v>284378</v>
      </c>
      <c r="D1462" s="143" t="s">
        <v>895</v>
      </c>
      <c r="E1462" s="143" t="s">
        <v>8854</v>
      </c>
      <c r="F1462" s="248" t="s">
        <v>146</v>
      </c>
      <c r="G1462" s="216">
        <v>1453.8300000000002</v>
      </c>
      <c r="H1462" s="216">
        <v>2.9999999993015081</v>
      </c>
      <c r="I1462" s="216">
        <v>4361.4899989845117</v>
      </c>
      <c r="J1462" s="216">
        <v>4.3646780471236915E-3</v>
      </c>
      <c r="K1462" s="216">
        <v>1.4548926827133077E-3</v>
      </c>
      <c r="L1462" s="159"/>
    </row>
    <row r="1463" spans="2:12" ht="15.75" customHeight="1" x14ac:dyDescent="0.2">
      <c r="B1463" s="189">
        <v>41230</v>
      </c>
      <c r="C1463" s="143">
        <v>284378</v>
      </c>
      <c r="D1463" s="143" t="s">
        <v>502</v>
      </c>
      <c r="E1463" s="143" t="s">
        <v>8854</v>
      </c>
      <c r="F1463" s="248" t="s">
        <v>146</v>
      </c>
      <c r="G1463" s="216">
        <v>1701</v>
      </c>
      <c r="H1463" s="216">
        <v>2.9999999993015081</v>
      </c>
      <c r="I1463" s="216">
        <v>5102.9999988118652</v>
      </c>
      <c r="J1463" s="216">
        <v>5.1067300565797924E-3</v>
      </c>
      <c r="K1463" s="216">
        <v>1.7022433525895986E-3</v>
      </c>
      <c r="L1463" s="159"/>
    </row>
    <row r="1464" spans="2:12" ht="15.75" customHeight="1" x14ac:dyDescent="0.2">
      <c r="B1464" s="189">
        <v>41230</v>
      </c>
      <c r="C1464" s="143">
        <v>284378</v>
      </c>
      <c r="D1464" s="143" t="s">
        <v>804</v>
      </c>
      <c r="E1464" s="143" t="s">
        <v>8854</v>
      </c>
      <c r="F1464" s="248" t="s">
        <v>146</v>
      </c>
      <c r="G1464" s="216">
        <v>1743.63</v>
      </c>
      <c r="H1464" s="216">
        <v>286.76923076586365</v>
      </c>
      <c r="I1464" s="216">
        <v>483580.31999430759</v>
      </c>
      <c r="J1464" s="216">
        <v>0.48393379491679073</v>
      </c>
      <c r="K1464" s="216">
        <v>1.7449045131544985E-3</v>
      </c>
      <c r="L1464" s="159"/>
    </row>
    <row r="1465" spans="2:12" ht="15.75" customHeight="1" x14ac:dyDescent="0.2">
      <c r="B1465" s="189">
        <v>41230</v>
      </c>
      <c r="C1465" s="143">
        <v>284379</v>
      </c>
      <c r="D1465" s="143" t="s">
        <v>1243</v>
      </c>
      <c r="E1465" s="143" t="s">
        <v>8855</v>
      </c>
      <c r="F1465" s="248" t="s">
        <v>146</v>
      </c>
      <c r="G1465" s="216">
        <v>260.5</v>
      </c>
      <c r="H1465" s="216">
        <v>266.62499999816646</v>
      </c>
      <c r="I1465" s="216">
        <v>68045.499999761232</v>
      </c>
      <c r="J1465" s="216">
        <v>0.19499317822549642</v>
      </c>
      <c r="K1465" s="216">
        <v>7.4649643147482281E-4</v>
      </c>
      <c r="L1465" s="159"/>
    </row>
    <row r="1466" spans="2:12" ht="15.75" customHeight="1" x14ac:dyDescent="0.2">
      <c r="B1466" s="189">
        <v>41230</v>
      </c>
      <c r="C1466" s="143">
        <v>284383</v>
      </c>
      <c r="D1466" s="143" t="s">
        <v>887</v>
      </c>
      <c r="E1466" s="143" t="s">
        <v>8854</v>
      </c>
      <c r="F1466" s="248" t="s">
        <v>146</v>
      </c>
      <c r="G1466" s="216">
        <v>135.67000000000002</v>
      </c>
      <c r="H1466" s="216">
        <v>362.99999999930151</v>
      </c>
      <c r="I1466" s="216">
        <v>49248.209999905244</v>
      </c>
      <c r="J1466" s="216">
        <v>4.928420817123768E-2</v>
      </c>
      <c r="K1466" s="216">
        <v>1.3576916851606752E-4</v>
      </c>
      <c r="L1466" s="159"/>
    </row>
    <row r="1467" spans="2:12" ht="15.75" customHeight="1" x14ac:dyDescent="0.2">
      <c r="B1467" s="189">
        <v>41230</v>
      </c>
      <c r="C1467" s="143">
        <v>284383</v>
      </c>
      <c r="D1467" s="143" t="s">
        <v>1010</v>
      </c>
      <c r="E1467" s="143" t="s">
        <v>8854</v>
      </c>
      <c r="F1467" s="248" t="s">
        <v>146</v>
      </c>
      <c r="G1467" s="216">
        <v>1642.82</v>
      </c>
      <c r="H1467" s="216">
        <v>137.1666666646488</v>
      </c>
      <c r="I1467" s="216">
        <v>231180.95999658608</v>
      </c>
      <c r="J1467" s="216">
        <v>0.23134994262167582</v>
      </c>
      <c r="K1467" s="216">
        <v>1.6440208256915017E-3</v>
      </c>
      <c r="L1467" s="159"/>
    </row>
    <row r="1468" spans="2:12" ht="15.75" customHeight="1" x14ac:dyDescent="0.2">
      <c r="B1468" s="189">
        <v>41230</v>
      </c>
      <c r="C1468" s="143">
        <v>284384</v>
      </c>
      <c r="D1468" s="143" t="s">
        <v>561</v>
      </c>
      <c r="E1468" s="143" t="s">
        <v>8854</v>
      </c>
      <c r="F1468" s="248" t="s">
        <v>146</v>
      </c>
      <c r="G1468" s="216">
        <v>342.5</v>
      </c>
      <c r="H1468" s="216">
        <v>110.99999999511056</v>
      </c>
      <c r="I1468" s="216">
        <v>38017.499998325366</v>
      </c>
      <c r="J1468" s="216">
        <v>3.8045289038344754E-2</v>
      </c>
      <c r="K1468" s="216">
        <v>3.4275035171189741E-4</v>
      </c>
      <c r="L1468" s="159"/>
    </row>
    <row r="1469" spans="2:12" ht="15.75" customHeight="1" x14ac:dyDescent="0.2">
      <c r="B1469" s="189">
        <v>41230</v>
      </c>
      <c r="C1469" s="143">
        <v>284385</v>
      </c>
      <c r="D1469" s="143" t="s">
        <v>1244</v>
      </c>
      <c r="E1469" s="143" t="s">
        <v>8854</v>
      </c>
      <c r="F1469" s="248" t="s">
        <v>146</v>
      </c>
      <c r="G1469" s="216">
        <v>1319.4900000000002</v>
      </c>
      <c r="H1469" s="216">
        <v>29.999999993015081</v>
      </c>
      <c r="I1469" s="216">
        <v>39584.699990783469</v>
      </c>
      <c r="J1469" s="216">
        <v>3.9613634581754674E-2</v>
      </c>
      <c r="K1469" s="216">
        <v>1.3204544863659317E-3</v>
      </c>
      <c r="L1469" s="159"/>
    </row>
    <row r="1470" spans="2:12" ht="15.75" customHeight="1" x14ac:dyDescent="0.2">
      <c r="B1470" s="189">
        <v>41230</v>
      </c>
      <c r="C1470" s="143">
        <v>284386</v>
      </c>
      <c r="D1470" s="143" t="s">
        <v>852</v>
      </c>
      <c r="E1470" s="143" t="s">
        <v>8855</v>
      </c>
      <c r="F1470" s="248" t="s">
        <v>146</v>
      </c>
      <c r="G1470" s="216">
        <v>20.5</v>
      </c>
      <c r="H1470" s="216">
        <v>283.00000000046566</v>
      </c>
      <c r="I1470" s="216">
        <v>5801.5000000095461</v>
      </c>
      <c r="J1470" s="216">
        <v>1.6624948357805414E-2</v>
      </c>
      <c r="K1470" s="216">
        <v>5.8745400557519642E-5</v>
      </c>
      <c r="L1470" s="159"/>
    </row>
    <row r="1471" spans="2:12" ht="15.75" customHeight="1" x14ac:dyDescent="0.2">
      <c r="B1471" s="189">
        <v>41230</v>
      </c>
      <c r="C1471" s="143">
        <v>284388</v>
      </c>
      <c r="D1471" s="143" t="s">
        <v>1244</v>
      </c>
      <c r="E1471" s="143" t="s">
        <v>8854</v>
      </c>
      <c r="F1471" s="248" t="s">
        <v>146</v>
      </c>
      <c r="G1471" s="216">
        <v>1319.4900000000002</v>
      </c>
      <c r="H1471" s="216">
        <v>113.18181818118319</v>
      </c>
      <c r="I1471" s="216">
        <v>139969.45999913599</v>
      </c>
      <c r="J1471" s="216">
        <v>0.14007177122227216</v>
      </c>
      <c r="K1471" s="216">
        <v>1.3204544863659317E-3</v>
      </c>
      <c r="L1471" s="159"/>
    </row>
    <row r="1472" spans="2:12" ht="15.75" customHeight="1" x14ac:dyDescent="0.2">
      <c r="B1472" s="189">
        <v>41230</v>
      </c>
      <c r="C1472" s="143">
        <v>284390</v>
      </c>
      <c r="D1472" s="143" t="s">
        <v>947</v>
      </c>
      <c r="E1472" s="143" t="s">
        <v>8854</v>
      </c>
      <c r="F1472" s="248" t="s">
        <v>146</v>
      </c>
      <c r="G1472" s="216">
        <v>1845.24</v>
      </c>
      <c r="H1472" s="216">
        <v>393.23999999896625</v>
      </c>
      <c r="I1472" s="216">
        <v>725402.43999743462</v>
      </c>
      <c r="J1472" s="216">
        <v>0.72593267574245046</v>
      </c>
      <c r="K1472" s="216">
        <v>1.8465887853806179E-3</v>
      </c>
      <c r="L1472" s="159"/>
    </row>
    <row r="1473" spans="2:12" ht="15.75" customHeight="1" x14ac:dyDescent="0.2">
      <c r="B1473" s="189">
        <v>41230</v>
      </c>
      <c r="C1473" s="143">
        <v>284390</v>
      </c>
      <c r="D1473" s="143" t="s">
        <v>1023</v>
      </c>
      <c r="E1473" s="143" t="s">
        <v>8854</v>
      </c>
      <c r="F1473" s="248" t="s">
        <v>146</v>
      </c>
      <c r="G1473" s="216">
        <v>100.83</v>
      </c>
      <c r="H1473" s="216">
        <v>72.000000004190952</v>
      </c>
      <c r="I1473" s="216">
        <v>7259.7600004225733</v>
      </c>
      <c r="J1473" s="216">
        <v>7.2650665503322673E-3</v>
      </c>
      <c r="K1473" s="216">
        <v>1.0090370208207479E-4</v>
      </c>
      <c r="L1473" s="159"/>
    </row>
    <row r="1474" spans="2:12" ht="15.75" customHeight="1" x14ac:dyDescent="0.2">
      <c r="B1474" s="189">
        <v>41230</v>
      </c>
      <c r="C1474" s="143">
        <v>284393</v>
      </c>
      <c r="D1474" s="143" t="s">
        <v>874</v>
      </c>
      <c r="E1474" s="143" t="s">
        <v>8855</v>
      </c>
      <c r="F1474" s="248" t="s">
        <v>146</v>
      </c>
      <c r="G1474" s="216">
        <v>17.5</v>
      </c>
      <c r="H1474" s="216">
        <v>550.00000000116415</v>
      </c>
      <c r="I1474" s="216">
        <v>9625.0000000203727</v>
      </c>
      <c r="J1474" s="216">
        <v>2.7581681969137725E-2</v>
      </c>
      <c r="K1474" s="216">
        <v>5.0148512671053357E-5</v>
      </c>
      <c r="L1474" s="159"/>
    </row>
    <row r="1475" spans="2:12" ht="15.75" customHeight="1" x14ac:dyDescent="0.2">
      <c r="B1475" s="189">
        <v>41230</v>
      </c>
      <c r="C1475" s="143">
        <v>284395</v>
      </c>
      <c r="D1475" s="143" t="s">
        <v>846</v>
      </c>
      <c r="E1475" s="143" t="s">
        <v>8855</v>
      </c>
      <c r="F1475" s="248" t="s">
        <v>146</v>
      </c>
      <c r="G1475" s="216">
        <v>102.5</v>
      </c>
      <c r="H1475" s="216">
        <v>641.99999999720603</v>
      </c>
      <c r="I1475" s="216">
        <v>65804.999999713618</v>
      </c>
      <c r="J1475" s="216">
        <v>0.18857273578881739</v>
      </c>
      <c r="K1475" s="216">
        <v>2.937270027875982E-4</v>
      </c>
      <c r="L1475" s="159"/>
    </row>
    <row r="1476" spans="2:12" ht="15.75" customHeight="1" x14ac:dyDescent="0.2">
      <c r="B1476" s="189">
        <v>41230</v>
      </c>
      <c r="C1476" s="143">
        <v>284401</v>
      </c>
      <c r="D1476" s="143" t="s">
        <v>1245</v>
      </c>
      <c r="E1476" s="143" t="s">
        <v>8854</v>
      </c>
      <c r="F1476" s="248" t="s">
        <v>147</v>
      </c>
      <c r="G1476" s="216">
        <v>762</v>
      </c>
      <c r="H1476" s="216">
        <v>16.588235295802246</v>
      </c>
      <c r="I1476" s="216">
        <v>12417.000000556</v>
      </c>
      <c r="J1476" s="216">
        <v>1.2426076255174305E-2</v>
      </c>
      <c r="K1476" s="216">
        <v>7.6255698687435281E-4</v>
      </c>
      <c r="L1476" s="159"/>
    </row>
    <row r="1477" spans="2:12" ht="15.75" customHeight="1" x14ac:dyDescent="0.2">
      <c r="B1477" s="189">
        <v>41230</v>
      </c>
      <c r="C1477" s="143">
        <v>284408</v>
      </c>
      <c r="D1477" s="143" t="s">
        <v>1246</v>
      </c>
      <c r="E1477" s="143" t="s">
        <v>8854</v>
      </c>
      <c r="F1477" s="248" t="s">
        <v>146</v>
      </c>
      <c r="G1477" s="216">
        <v>281</v>
      </c>
      <c r="H1477" s="216">
        <v>169.69230768530485</v>
      </c>
      <c r="I1477" s="216">
        <v>47914.999997767154</v>
      </c>
      <c r="J1477" s="216">
        <v>4.7950023654044542E-2</v>
      </c>
      <c r="K1477" s="216">
        <v>2.8120539804684139E-4</v>
      </c>
      <c r="L1477" s="159"/>
    </row>
    <row r="1478" spans="2:12" ht="15.75" customHeight="1" x14ac:dyDescent="0.2">
      <c r="B1478" s="189">
        <v>41230</v>
      </c>
      <c r="C1478" s="143">
        <v>284420</v>
      </c>
      <c r="D1478" s="143" t="s">
        <v>1056</v>
      </c>
      <c r="E1478" s="143" t="s">
        <v>8855</v>
      </c>
      <c r="F1478" s="248" t="s">
        <v>146</v>
      </c>
      <c r="G1478" s="216">
        <v>324.48999999999995</v>
      </c>
      <c r="H1478" s="216">
        <v>233.94594594976249</v>
      </c>
      <c r="I1478" s="216">
        <v>75825.300001244424</v>
      </c>
      <c r="J1478" s="216">
        <v>0.21728720102279017</v>
      </c>
      <c r="K1478" s="216">
        <v>9.2986805009314863E-4</v>
      </c>
      <c r="L1478" s="159"/>
    </row>
    <row r="1479" spans="2:12" ht="15.75" customHeight="1" x14ac:dyDescent="0.2">
      <c r="B1479" s="189">
        <v>41230</v>
      </c>
      <c r="C1479" s="143">
        <v>284434</v>
      </c>
      <c r="D1479" s="143" t="s">
        <v>1019</v>
      </c>
      <c r="E1479" s="143" t="s">
        <v>8854</v>
      </c>
      <c r="F1479" s="248" t="s">
        <v>146</v>
      </c>
      <c r="G1479" s="216">
        <v>1</v>
      </c>
      <c r="H1479" s="216">
        <v>549.0000000083819</v>
      </c>
      <c r="I1479" s="216">
        <v>549.0000000083819</v>
      </c>
      <c r="J1479" s="216">
        <v>5.4940129370132729E-4</v>
      </c>
      <c r="K1479" s="216">
        <v>1.0007309539033502E-6</v>
      </c>
      <c r="L1479" s="159"/>
    </row>
    <row r="1480" spans="2:12" ht="15.75" customHeight="1" x14ac:dyDescent="0.2">
      <c r="B1480" s="189">
        <v>41230</v>
      </c>
      <c r="C1480" s="143">
        <v>284434</v>
      </c>
      <c r="D1480" s="143" t="s">
        <v>802</v>
      </c>
      <c r="E1480" s="143" t="s">
        <v>8855</v>
      </c>
      <c r="F1480" s="248" t="s">
        <v>146</v>
      </c>
      <c r="G1480" s="216">
        <v>615</v>
      </c>
      <c r="H1480" s="216">
        <v>549.0000000083819</v>
      </c>
      <c r="I1480" s="216">
        <v>337635.00000515487</v>
      </c>
      <c r="J1480" s="216">
        <v>0.96753674719712046</v>
      </c>
      <c r="K1480" s="216">
        <v>1.7623620167255894E-3</v>
      </c>
      <c r="L1480" s="159"/>
    </row>
    <row r="1481" spans="2:12" ht="15.75" customHeight="1" x14ac:dyDescent="0.2">
      <c r="B1481" s="189">
        <v>41230</v>
      </c>
      <c r="C1481" s="143">
        <v>284434</v>
      </c>
      <c r="D1481" s="143" t="s">
        <v>969</v>
      </c>
      <c r="E1481" s="143" t="s">
        <v>8855</v>
      </c>
      <c r="F1481" s="248" t="s">
        <v>146</v>
      </c>
      <c r="G1481" s="216">
        <v>95.5</v>
      </c>
      <c r="H1481" s="216">
        <v>291.38461538662131</v>
      </c>
      <c r="I1481" s="216">
        <v>27470.00000027474</v>
      </c>
      <c r="J1481" s="216">
        <v>7.8718836747863632E-2</v>
      </c>
      <c r="K1481" s="216">
        <v>2.736675977191769E-4</v>
      </c>
      <c r="L1481" s="159"/>
    </row>
    <row r="1482" spans="2:12" ht="15.75" customHeight="1" x14ac:dyDescent="0.2">
      <c r="B1482" s="189">
        <v>41230</v>
      </c>
      <c r="C1482" s="143">
        <v>284434</v>
      </c>
      <c r="D1482" s="143" t="s">
        <v>612</v>
      </c>
      <c r="E1482" s="143" t="s">
        <v>8855</v>
      </c>
      <c r="F1482" s="248" t="s">
        <v>146</v>
      </c>
      <c r="G1482" s="216">
        <v>530</v>
      </c>
      <c r="H1482" s="216">
        <v>549.0000000083819</v>
      </c>
      <c r="I1482" s="216">
        <v>290970.00000444241</v>
      </c>
      <c r="J1482" s="216">
        <v>0.83381215612109572</v>
      </c>
      <c r="K1482" s="216">
        <v>1.5187835266090445E-3</v>
      </c>
      <c r="L1482" s="159"/>
    </row>
    <row r="1483" spans="2:12" ht="15.75" customHeight="1" x14ac:dyDescent="0.2">
      <c r="B1483" s="189">
        <v>41230</v>
      </c>
      <c r="C1483" s="143">
        <v>284434</v>
      </c>
      <c r="D1483" s="143" t="s">
        <v>819</v>
      </c>
      <c r="E1483" s="143" t="s">
        <v>8855</v>
      </c>
      <c r="F1483" s="248" t="s">
        <v>146</v>
      </c>
      <c r="G1483" s="216">
        <v>822.5</v>
      </c>
      <c r="H1483" s="216">
        <v>549.0000000083819</v>
      </c>
      <c r="I1483" s="216">
        <v>451552.50000689412</v>
      </c>
      <c r="J1483" s="216">
        <v>1.2939820724709457</v>
      </c>
      <c r="K1483" s="216">
        <v>2.3569800955395076E-3</v>
      </c>
      <c r="L1483" s="159"/>
    </row>
    <row r="1484" spans="2:12" ht="15.75" customHeight="1" x14ac:dyDescent="0.2">
      <c r="B1484" s="189">
        <v>41230</v>
      </c>
      <c r="C1484" s="143">
        <v>284434</v>
      </c>
      <c r="D1484" s="143" t="s">
        <v>1020</v>
      </c>
      <c r="E1484" s="143" t="s">
        <v>8855</v>
      </c>
      <c r="F1484" s="248" t="s">
        <v>146</v>
      </c>
      <c r="G1484" s="216">
        <v>75.09</v>
      </c>
      <c r="H1484" s="216">
        <v>549.0000000083819</v>
      </c>
      <c r="I1484" s="216">
        <v>41224.410000629396</v>
      </c>
      <c r="J1484" s="216">
        <v>0.11813387698704353</v>
      </c>
      <c r="K1484" s="216">
        <v>2.1518010379825123E-4</v>
      </c>
      <c r="L1484" s="159"/>
    </row>
    <row r="1485" spans="2:12" ht="15.75" customHeight="1" x14ac:dyDescent="0.2">
      <c r="B1485" s="189">
        <v>41230</v>
      </c>
      <c r="C1485" s="143">
        <v>284518</v>
      </c>
      <c r="D1485" s="143" t="s">
        <v>1247</v>
      </c>
      <c r="E1485" s="143" t="s">
        <v>8854</v>
      </c>
      <c r="F1485" s="248" t="s">
        <v>146</v>
      </c>
      <c r="G1485" s="216">
        <v>611</v>
      </c>
      <c r="H1485" s="216">
        <v>43.000000003958121</v>
      </c>
      <c r="I1485" s="216">
        <v>26273.000002418412</v>
      </c>
      <c r="J1485" s="216">
        <v>2.6292204354322897E-2</v>
      </c>
      <c r="K1485" s="216">
        <v>6.1144661283494693E-4</v>
      </c>
      <c r="L1485" s="159"/>
    </row>
    <row r="1486" spans="2:12" ht="15.75" customHeight="1" x14ac:dyDescent="0.2">
      <c r="B1486" s="189">
        <v>41230</v>
      </c>
      <c r="C1486" s="143">
        <v>284599</v>
      </c>
      <c r="D1486" s="143" t="s">
        <v>527</v>
      </c>
      <c r="E1486" s="143" t="s">
        <v>8855</v>
      </c>
      <c r="F1486" s="248" t="s">
        <v>147</v>
      </c>
      <c r="G1486" s="216">
        <v>1.98</v>
      </c>
      <c r="H1486" s="216">
        <v>99.766666665673256</v>
      </c>
      <c r="I1486" s="216">
        <v>197.53799999803306</v>
      </c>
      <c r="J1486" s="216">
        <v>5.6607067976662277E-4</v>
      </c>
      <c r="K1486" s="216">
        <v>5.6739460050677507E-6</v>
      </c>
      <c r="L1486" s="159"/>
    </row>
    <row r="1487" spans="2:12" ht="15.75" customHeight="1" x14ac:dyDescent="0.2">
      <c r="B1487" s="189">
        <v>41230</v>
      </c>
      <c r="C1487" s="143">
        <v>284611</v>
      </c>
      <c r="D1487" s="143" t="s">
        <v>1248</v>
      </c>
      <c r="E1487" s="143" t="s">
        <v>8854</v>
      </c>
      <c r="F1487" s="248" t="s">
        <v>150</v>
      </c>
      <c r="G1487" s="216">
        <v>125.73</v>
      </c>
      <c r="H1487" s="216">
        <v>97.000000001862645</v>
      </c>
      <c r="I1487" s="216">
        <v>12195.810000234191</v>
      </c>
      <c r="J1487" s="216">
        <v>1.2204724575158378E-2</v>
      </c>
      <c r="K1487" s="216">
        <v>1.258219028342682E-4</v>
      </c>
      <c r="L1487" s="159"/>
    </row>
    <row r="1488" spans="2:12" ht="15.75" customHeight="1" x14ac:dyDescent="0.2">
      <c r="B1488" s="189">
        <v>41230</v>
      </c>
      <c r="C1488" s="143">
        <v>284612</v>
      </c>
      <c r="D1488" s="143" t="s">
        <v>893</v>
      </c>
      <c r="E1488" s="143" t="s">
        <v>8854</v>
      </c>
      <c r="F1488" s="248" t="s">
        <v>149</v>
      </c>
      <c r="G1488" s="216">
        <v>66</v>
      </c>
      <c r="H1488" s="216">
        <v>187.9999999946449</v>
      </c>
      <c r="I1488" s="216">
        <v>12407.999999646563</v>
      </c>
      <c r="J1488" s="216">
        <v>1.2417069675679073E-2</v>
      </c>
      <c r="K1488" s="216">
        <v>6.6048242957621105E-5</v>
      </c>
      <c r="L1488" s="159"/>
    </row>
    <row r="1489" spans="2:12" ht="15.75" customHeight="1" x14ac:dyDescent="0.2">
      <c r="B1489" s="189">
        <v>41230</v>
      </c>
      <c r="C1489" s="143">
        <v>284613</v>
      </c>
      <c r="D1489" s="143" t="s">
        <v>1249</v>
      </c>
      <c r="E1489" s="143" t="s">
        <v>8854</v>
      </c>
      <c r="F1489" s="248" t="s">
        <v>149</v>
      </c>
      <c r="G1489" s="216">
        <v>53.13</v>
      </c>
      <c r="H1489" s="216">
        <v>207.9999999969732</v>
      </c>
      <c r="I1489" s="216">
        <v>11051.039999839186</v>
      </c>
      <c r="J1489" s="216">
        <v>1.1059117800663147E-2</v>
      </c>
      <c r="K1489" s="216">
        <v>5.3168835580884998E-5</v>
      </c>
      <c r="L1489" s="159"/>
    </row>
    <row r="1490" spans="2:12" ht="15.75" customHeight="1" x14ac:dyDescent="0.2">
      <c r="B1490" s="189">
        <v>41230</v>
      </c>
      <c r="C1490" s="143">
        <v>284614</v>
      </c>
      <c r="D1490" s="143" t="s">
        <v>1224</v>
      </c>
      <c r="E1490" s="143" t="s">
        <v>8854</v>
      </c>
      <c r="F1490" s="248" t="s">
        <v>149</v>
      </c>
      <c r="G1490" s="216">
        <v>60.72</v>
      </c>
      <c r="H1490" s="216">
        <v>207.9999999969732</v>
      </c>
      <c r="I1490" s="216">
        <v>12629.759999816213</v>
      </c>
      <c r="J1490" s="216">
        <v>1.2638991772186454E-2</v>
      </c>
      <c r="K1490" s="216">
        <v>6.076438352101142E-5</v>
      </c>
      <c r="L1490" s="159"/>
    </row>
    <row r="1491" spans="2:12" ht="15.75" customHeight="1" x14ac:dyDescent="0.2">
      <c r="B1491" s="189">
        <v>41230</v>
      </c>
      <c r="C1491" s="143">
        <v>284615</v>
      </c>
      <c r="D1491" s="143" t="s">
        <v>1250</v>
      </c>
      <c r="E1491" s="143" t="s">
        <v>8854</v>
      </c>
      <c r="F1491" s="248" t="s">
        <v>155</v>
      </c>
      <c r="G1491" s="216">
        <v>2.64</v>
      </c>
      <c r="H1491" s="216">
        <v>92.000000006519258</v>
      </c>
      <c r="I1491" s="216">
        <v>242.88000001721085</v>
      </c>
      <c r="J1491" s="216">
        <v>2.430575341012691E-4</v>
      </c>
      <c r="K1491" s="216">
        <v>2.6419297183048443E-6</v>
      </c>
      <c r="L1491" s="159"/>
    </row>
    <row r="1492" spans="2:12" ht="15.75" customHeight="1" x14ac:dyDescent="0.2">
      <c r="B1492" s="189">
        <v>41230</v>
      </c>
      <c r="C1492" s="143">
        <v>284617</v>
      </c>
      <c r="D1492" s="143" t="s">
        <v>932</v>
      </c>
      <c r="E1492" s="143" t="s">
        <v>8855</v>
      </c>
      <c r="F1492" s="248" t="s">
        <v>146</v>
      </c>
      <c r="G1492" s="216">
        <v>3</v>
      </c>
      <c r="H1492" s="216">
        <v>39.999999999417923</v>
      </c>
      <c r="I1492" s="216">
        <v>170.69999999881259</v>
      </c>
      <c r="J1492" s="216">
        <v>4.8916292073652914E-4</v>
      </c>
      <c r="K1492" s="216">
        <v>8.5968878864662901E-6</v>
      </c>
      <c r="L1492" s="159"/>
    </row>
    <row r="1493" spans="2:12" ht="15.75" customHeight="1" x14ac:dyDescent="0.2">
      <c r="B1493" s="189">
        <v>41230</v>
      </c>
      <c r="C1493" s="143">
        <v>284620</v>
      </c>
      <c r="D1493" s="143" t="s">
        <v>920</v>
      </c>
      <c r="E1493" s="143" t="s">
        <v>8855</v>
      </c>
      <c r="F1493" s="248" t="s">
        <v>146</v>
      </c>
      <c r="G1493" s="216">
        <v>2.0100000000000002</v>
      </c>
      <c r="H1493" s="216">
        <v>735.99999999976717</v>
      </c>
      <c r="I1493" s="216">
        <v>1479.3599999995322</v>
      </c>
      <c r="J1493" s="216">
        <v>4.2392973545729157E-3</v>
      </c>
      <c r="K1493" s="216">
        <v>5.7599148839324143E-6</v>
      </c>
      <c r="L1493" s="159"/>
    </row>
    <row r="1494" spans="2:12" ht="15.75" customHeight="1" x14ac:dyDescent="0.2">
      <c r="B1494" s="189">
        <v>41230</v>
      </c>
      <c r="C1494" s="143">
        <v>284622</v>
      </c>
      <c r="D1494" s="143" t="s">
        <v>1065</v>
      </c>
      <c r="E1494" s="143" t="s">
        <v>8854</v>
      </c>
      <c r="F1494" s="248" t="s">
        <v>146</v>
      </c>
      <c r="G1494" s="216">
        <v>46.53</v>
      </c>
      <c r="H1494" s="216">
        <v>201.99999999837019</v>
      </c>
      <c r="I1494" s="216">
        <v>9399.0599999241658</v>
      </c>
      <c r="J1494" s="216">
        <v>9.4059302795189322E-3</v>
      </c>
      <c r="K1494" s="216">
        <v>4.6564011285122884E-5</v>
      </c>
      <c r="L1494" s="159"/>
    </row>
    <row r="1495" spans="2:12" ht="15.75" customHeight="1" x14ac:dyDescent="0.2">
      <c r="B1495" s="189">
        <v>41230</v>
      </c>
      <c r="C1495" s="143">
        <v>284624</v>
      </c>
      <c r="D1495" s="143" t="s">
        <v>957</v>
      </c>
      <c r="E1495" s="143" t="s">
        <v>8855</v>
      </c>
      <c r="F1495" s="248" t="s">
        <v>146</v>
      </c>
      <c r="G1495" s="216">
        <v>2.68</v>
      </c>
      <c r="H1495" s="216">
        <v>181.99999999604188</v>
      </c>
      <c r="I1495" s="216">
        <v>487.75999998939227</v>
      </c>
      <c r="J1495" s="216">
        <v>1.3977393451372012E-3</v>
      </c>
      <c r="K1495" s="216">
        <v>7.6798865119098852E-6</v>
      </c>
      <c r="L1495" s="159"/>
    </row>
    <row r="1496" spans="2:12" ht="15.75" customHeight="1" x14ac:dyDescent="0.2">
      <c r="B1496" s="189">
        <v>41230</v>
      </c>
      <c r="C1496" s="143">
        <v>284627</v>
      </c>
      <c r="D1496" s="143" t="s">
        <v>821</v>
      </c>
      <c r="E1496" s="143" t="s">
        <v>8854</v>
      </c>
      <c r="F1496" s="248" t="s">
        <v>146</v>
      </c>
      <c r="G1496" s="216">
        <v>29.48</v>
      </c>
      <c r="H1496" s="216">
        <v>220.00000000465661</v>
      </c>
      <c r="I1496" s="216">
        <v>6485.6000001372768</v>
      </c>
      <c r="J1496" s="216">
        <v>6.4903406747729448E-3</v>
      </c>
      <c r="K1496" s="216">
        <v>2.9501548521070762E-5</v>
      </c>
      <c r="L1496" s="159"/>
    </row>
    <row r="1497" spans="2:12" ht="15.75" customHeight="1" x14ac:dyDescent="0.2">
      <c r="B1497" s="189">
        <v>41230</v>
      </c>
      <c r="C1497" s="143">
        <v>284629</v>
      </c>
      <c r="D1497" s="143" t="s">
        <v>1251</v>
      </c>
      <c r="E1497" s="143" t="s">
        <v>8855</v>
      </c>
      <c r="F1497" s="248" t="s">
        <v>146</v>
      </c>
      <c r="G1497" s="216">
        <v>1</v>
      </c>
      <c r="H1497" s="216">
        <v>133.99999999674037</v>
      </c>
      <c r="I1497" s="216">
        <v>133.99999999674037</v>
      </c>
      <c r="J1497" s="216">
        <v>3.8399432558615339E-4</v>
      </c>
      <c r="K1497" s="216">
        <v>2.8656292954887632E-6</v>
      </c>
      <c r="L1497" s="159"/>
    </row>
    <row r="1498" spans="2:12" ht="15.75" customHeight="1" x14ac:dyDescent="0.2">
      <c r="B1498" s="189">
        <v>41230</v>
      </c>
      <c r="C1498" s="143">
        <v>284631</v>
      </c>
      <c r="D1498" s="143" t="s">
        <v>1252</v>
      </c>
      <c r="E1498" s="143" t="s">
        <v>8855</v>
      </c>
      <c r="F1498" s="248" t="s">
        <v>146</v>
      </c>
      <c r="G1498" s="216">
        <v>34</v>
      </c>
      <c r="H1498" s="216">
        <v>1604.0000000002328</v>
      </c>
      <c r="I1498" s="216">
        <v>54536.000000007916</v>
      </c>
      <c r="J1498" s="216">
        <v>0.15627995925879787</v>
      </c>
      <c r="K1498" s="216">
        <v>9.7431396046617942E-5</v>
      </c>
      <c r="L1498" s="159"/>
    </row>
    <row r="1499" spans="2:12" ht="15.75" customHeight="1" x14ac:dyDescent="0.2">
      <c r="B1499" s="189">
        <v>41230</v>
      </c>
      <c r="C1499" s="143">
        <v>284635</v>
      </c>
      <c r="D1499" s="143" t="s">
        <v>1253</v>
      </c>
      <c r="E1499" s="143" t="s">
        <v>8854</v>
      </c>
      <c r="F1499" s="248" t="s">
        <v>146</v>
      </c>
      <c r="G1499" s="216">
        <v>15.5</v>
      </c>
      <c r="H1499" s="216">
        <v>161.00000000093132</v>
      </c>
      <c r="I1499" s="216">
        <v>2495.5000000144355</v>
      </c>
      <c r="J1499" s="216">
        <v>2.4973240954802565E-3</v>
      </c>
      <c r="K1499" s="216">
        <v>1.5511329785501927E-5</v>
      </c>
      <c r="L1499" s="159"/>
    </row>
    <row r="1500" spans="2:12" ht="15.75" customHeight="1" x14ac:dyDescent="0.2">
      <c r="B1500" s="189">
        <v>41230</v>
      </c>
      <c r="C1500" s="143">
        <v>284636</v>
      </c>
      <c r="D1500" s="143" t="s">
        <v>1123</v>
      </c>
      <c r="E1500" s="143" t="s">
        <v>8854</v>
      </c>
      <c r="F1500" s="248" t="s">
        <v>146</v>
      </c>
      <c r="G1500" s="216">
        <v>29.04</v>
      </c>
      <c r="H1500" s="216">
        <v>34.000000006053597</v>
      </c>
      <c r="I1500" s="216">
        <v>987.36000017579647</v>
      </c>
      <c r="J1500" s="216">
        <v>9.880817148219367E-4</v>
      </c>
      <c r="K1500" s="216">
        <v>2.9061226901353285E-5</v>
      </c>
      <c r="L1500" s="159"/>
    </row>
    <row r="1501" spans="2:12" ht="15.75" customHeight="1" x14ac:dyDescent="0.2">
      <c r="B1501" s="189">
        <v>41230</v>
      </c>
      <c r="C1501" s="143">
        <v>284637</v>
      </c>
      <c r="D1501" s="143" t="s">
        <v>495</v>
      </c>
      <c r="E1501" s="143" t="s">
        <v>8855</v>
      </c>
      <c r="F1501" s="248" t="s">
        <v>146</v>
      </c>
      <c r="G1501" s="216">
        <v>2.31</v>
      </c>
      <c r="H1501" s="216">
        <v>33.000000002793968</v>
      </c>
      <c r="I1501" s="216">
        <v>76.230000006454063</v>
      </c>
      <c r="J1501" s="216">
        <v>2.1844692121360335E-4</v>
      </c>
      <c r="K1501" s="216">
        <v>6.6196036725790426E-6</v>
      </c>
      <c r="L1501" s="159"/>
    </row>
    <row r="1502" spans="2:12" ht="15.75" customHeight="1" x14ac:dyDescent="0.2">
      <c r="B1502" s="189">
        <v>41230</v>
      </c>
      <c r="C1502" s="143">
        <v>284641</v>
      </c>
      <c r="D1502" s="143" t="s">
        <v>1251</v>
      </c>
      <c r="E1502" s="143" t="s">
        <v>8855</v>
      </c>
      <c r="F1502" s="248" t="s">
        <v>146</v>
      </c>
      <c r="G1502" s="216">
        <v>4.3550000000000004</v>
      </c>
      <c r="H1502" s="216">
        <v>384.00000000488944</v>
      </c>
      <c r="I1502" s="216">
        <v>1672.3200000212937</v>
      </c>
      <c r="J1502" s="216">
        <v>4.792249183492788E-3</v>
      </c>
      <c r="K1502" s="216">
        <v>1.2479815581853565E-5</v>
      </c>
      <c r="L1502" s="159"/>
    </row>
    <row r="1503" spans="2:12" ht="15.75" customHeight="1" x14ac:dyDescent="0.2">
      <c r="B1503" s="189">
        <v>41230</v>
      </c>
      <c r="C1503" s="143">
        <v>284643</v>
      </c>
      <c r="D1503" s="143" t="s">
        <v>860</v>
      </c>
      <c r="E1503" s="143" t="s">
        <v>8855</v>
      </c>
      <c r="F1503" s="248" t="s">
        <v>146</v>
      </c>
      <c r="G1503" s="216">
        <v>12</v>
      </c>
      <c r="H1503" s="216">
        <v>98.000000005122274</v>
      </c>
      <c r="I1503" s="216">
        <v>1176.0000000614673</v>
      </c>
      <c r="J1503" s="216">
        <v>3.3699800516709278E-3</v>
      </c>
      <c r="K1503" s="216">
        <v>3.438755154586516E-5</v>
      </c>
      <c r="L1503" s="159"/>
    </row>
    <row r="1504" spans="2:12" ht="15.75" customHeight="1" x14ac:dyDescent="0.2">
      <c r="B1504" s="189">
        <v>41230</v>
      </c>
      <c r="C1504" s="143">
        <v>284646</v>
      </c>
      <c r="D1504" s="143" t="s">
        <v>802</v>
      </c>
      <c r="E1504" s="143" t="s">
        <v>8855</v>
      </c>
      <c r="F1504" s="248" t="s">
        <v>146</v>
      </c>
      <c r="G1504" s="216">
        <v>0.67</v>
      </c>
      <c r="H1504" s="216">
        <v>139.00000000256114</v>
      </c>
      <c r="I1504" s="216">
        <v>93.13000000171597</v>
      </c>
      <c r="J1504" s="216">
        <v>2.6687605629378586E-4</v>
      </c>
      <c r="K1504" s="216">
        <v>1.9199716279774713E-6</v>
      </c>
      <c r="L1504" s="159"/>
    </row>
    <row r="1505" spans="2:12" ht="15.75" customHeight="1" x14ac:dyDescent="0.2">
      <c r="B1505" s="189">
        <v>41230</v>
      </c>
      <c r="C1505" s="143">
        <v>284647</v>
      </c>
      <c r="D1505" s="143" t="s">
        <v>723</v>
      </c>
      <c r="E1505" s="143" t="s">
        <v>8855</v>
      </c>
      <c r="F1505" s="248" t="s">
        <v>146</v>
      </c>
      <c r="G1505" s="216">
        <v>1</v>
      </c>
      <c r="H1505" s="216">
        <v>119.00000000023283</v>
      </c>
      <c r="I1505" s="216">
        <v>119.00000000023283</v>
      </c>
      <c r="J1505" s="216">
        <v>3.4100988616383001E-4</v>
      </c>
      <c r="K1505" s="216">
        <v>2.8656292954887632E-6</v>
      </c>
      <c r="L1505" s="159"/>
    </row>
    <row r="1506" spans="2:12" ht="15.75" customHeight="1" x14ac:dyDescent="0.2">
      <c r="B1506" s="189">
        <v>41230</v>
      </c>
      <c r="C1506" s="143">
        <v>284648</v>
      </c>
      <c r="D1506" s="143" t="s">
        <v>1127</v>
      </c>
      <c r="E1506" s="143" t="s">
        <v>8855</v>
      </c>
      <c r="F1506" s="248" t="s">
        <v>146</v>
      </c>
      <c r="G1506" s="216">
        <v>1</v>
      </c>
      <c r="H1506" s="216">
        <v>47.999999999301508</v>
      </c>
      <c r="I1506" s="216">
        <v>47.999999999301508</v>
      </c>
      <c r="J1506" s="216">
        <v>1.3755020618145901E-4</v>
      </c>
      <c r="K1506" s="216">
        <v>2.8656292954887632E-6</v>
      </c>
      <c r="L1506" s="159"/>
    </row>
    <row r="1507" spans="2:12" ht="15.75" customHeight="1" x14ac:dyDescent="0.2">
      <c r="B1507" s="189">
        <v>41230</v>
      </c>
      <c r="C1507" s="143">
        <v>284666</v>
      </c>
      <c r="D1507" s="143" t="s">
        <v>1254</v>
      </c>
      <c r="E1507" s="143" t="s">
        <v>8855</v>
      </c>
      <c r="F1507" s="248" t="s">
        <v>146</v>
      </c>
      <c r="G1507" s="216">
        <v>6.6000000000000005</v>
      </c>
      <c r="H1507" s="216">
        <v>226.99999999604188</v>
      </c>
      <c r="I1507" s="216">
        <v>1498.1999999738766</v>
      </c>
      <c r="J1507" s="216">
        <v>4.2932858104264048E-3</v>
      </c>
      <c r="K1507" s="216">
        <v>1.8913153350225838E-5</v>
      </c>
      <c r="L1507" s="159"/>
    </row>
    <row r="1508" spans="2:12" ht="15.75" customHeight="1" x14ac:dyDescent="0.2">
      <c r="B1508" s="189">
        <v>41230</v>
      </c>
      <c r="C1508" s="143">
        <v>284720</v>
      </c>
      <c r="D1508" s="143" t="s">
        <v>838</v>
      </c>
      <c r="E1508" s="143" t="s">
        <v>8855</v>
      </c>
      <c r="F1508" s="248" t="s">
        <v>155</v>
      </c>
      <c r="G1508" s="216">
        <v>31.02</v>
      </c>
      <c r="H1508" s="216">
        <v>619.99999999883585</v>
      </c>
      <c r="I1508" s="216">
        <v>19232.399999963887</v>
      </c>
      <c r="J1508" s="216">
        <v>5.5112928862454599E-2</v>
      </c>
      <c r="K1508" s="216">
        <v>8.8891820746061432E-5</v>
      </c>
      <c r="L1508" s="159"/>
    </row>
    <row r="1509" spans="2:12" ht="15.75" customHeight="1" x14ac:dyDescent="0.2">
      <c r="B1509" s="189">
        <v>41230</v>
      </c>
      <c r="C1509" s="143">
        <v>284721</v>
      </c>
      <c r="D1509" s="143" t="s">
        <v>1255</v>
      </c>
      <c r="E1509" s="143" t="s">
        <v>8854</v>
      </c>
      <c r="F1509" s="248" t="s">
        <v>146</v>
      </c>
      <c r="G1509" s="216">
        <v>69.3</v>
      </c>
      <c r="H1509" s="216">
        <v>117.9999999969732</v>
      </c>
      <c r="I1509" s="216">
        <v>8177.3999997902429</v>
      </c>
      <c r="J1509" s="216">
        <v>8.183377302239345E-3</v>
      </c>
      <c r="K1509" s="216">
        <v>6.9350655105502158E-5</v>
      </c>
      <c r="L1509" s="159"/>
    </row>
    <row r="1510" spans="2:12" ht="15.75" customHeight="1" x14ac:dyDescent="0.2">
      <c r="B1510" s="189">
        <v>41230</v>
      </c>
      <c r="C1510" s="143">
        <v>284722</v>
      </c>
      <c r="D1510" s="143" t="s">
        <v>1256</v>
      </c>
      <c r="E1510" s="143" t="s">
        <v>8854</v>
      </c>
      <c r="F1510" s="248" t="s">
        <v>147</v>
      </c>
      <c r="G1510" s="216">
        <v>60.72</v>
      </c>
      <c r="H1510" s="216">
        <v>153.99999999906868</v>
      </c>
      <c r="I1510" s="216">
        <v>9350.8799999434505</v>
      </c>
      <c r="J1510" s="216">
        <v>9.3577150621791672E-3</v>
      </c>
      <c r="K1510" s="216">
        <v>6.076438352101142E-5</v>
      </c>
      <c r="L1510" s="159"/>
    </row>
    <row r="1511" spans="2:12" ht="15.75" customHeight="1" x14ac:dyDescent="0.2">
      <c r="B1511" s="189">
        <v>41230</v>
      </c>
      <c r="C1511" s="143">
        <v>284723</v>
      </c>
      <c r="D1511" s="143" t="s">
        <v>679</v>
      </c>
      <c r="E1511" s="143" t="s">
        <v>8854</v>
      </c>
      <c r="F1511" s="248" t="s">
        <v>146</v>
      </c>
      <c r="G1511" s="216">
        <v>22.11</v>
      </c>
      <c r="H1511" s="216">
        <v>288.99999999906868</v>
      </c>
      <c r="I1511" s="216">
        <v>6389.7899999794081</v>
      </c>
      <c r="J1511" s="216">
        <v>6.3944606419214806E-3</v>
      </c>
      <c r="K1511" s="216">
        <v>2.212616139080307E-5</v>
      </c>
      <c r="L1511" s="159"/>
    </row>
    <row r="1512" spans="2:12" ht="15.75" customHeight="1" x14ac:dyDescent="0.2">
      <c r="B1512" s="189">
        <v>41230</v>
      </c>
      <c r="C1512" s="143">
        <v>284725</v>
      </c>
      <c r="D1512" s="143" t="s">
        <v>838</v>
      </c>
      <c r="E1512" s="143" t="s">
        <v>8855</v>
      </c>
      <c r="F1512" s="248" t="s">
        <v>146</v>
      </c>
      <c r="G1512" s="216">
        <v>11.22</v>
      </c>
      <c r="H1512" s="216">
        <v>265.00000000465661</v>
      </c>
      <c r="I1512" s="216">
        <v>2973.3000000522475</v>
      </c>
      <c r="J1512" s="216">
        <v>8.5203755844264605E-3</v>
      </c>
      <c r="K1512" s="216">
        <v>3.2152360695383927E-5</v>
      </c>
      <c r="L1512" s="159"/>
    </row>
    <row r="1513" spans="2:12" ht="15.75" customHeight="1" x14ac:dyDescent="0.2">
      <c r="B1513" s="189">
        <v>41230</v>
      </c>
      <c r="C1513" s="143">
        <v>284738</v>
      </c>
      <c r="D1513" s="143" t="s">
        <v>872</v>
      </c>
      <c r="E1513" s="143" t="s">
        <v>8855</v>
      </c>
      <c r="F1513" s="248" t="s">
        <v>146</v>
      </c>
      <c r="G1513" s="216">
        <v>2</v>
      </c>
      <c r="H1513" s="216">
        <v>91.000000003259629</v>
      </c>
      <c r="I1513" s="216">
        <v>182.00000000651926</v>
      </c>
      <c r="J1513" s="216">
        <v>5.2154453179763661E-4</v>
      </c>
      <c r="K1513" s="216">
        <v>5.7312585909775264E-6</v>
      </c>
      <c r="L1513" s="159"/>
    </row>
    <row r="1514" spans="2:12" ht="15.75" customHeight="1" x14ac:dyDescent="0.2">
      <c r="B1514" s="189">
        <v>41230</v>
      </c>
      <c r="C1514" s="143">
        <v>284739</v>
      </c>
      <c r="D1514" s="143" t="s">
        <v>647</v>
      </c>
      <c r="E1514" s="143" t="s">
        <v>8855</v>
      </c>
      <c r="F1514" s="248" t="s">
        <v>146</v>
      </c>
      <c r="G1514" s="216">
        <v>1</v>
      </c>
      <c r="H1514" s="216">
        <v>60.999999999767169</v>
      </c>
      <c r="I1514" s="216">
        <v>60.999999999767169</v>
      </c>
      <c r="J1514" s="216">
        <v>1.7480338702414734E-4</v>
      </c>
      <c r="K1514" s="216">
        <v>2.8656292954887632E-6</v>
      </c>
      <c r="L1514" s="159"/>
    </row>
    <row r="1515" spans="2:12" ht="15.75" customHeight="1" x14ac:dyDescent="0.2">
      <c r="B1515" s="189">
        <v>41230</v>
      </c>
      <c r="C1515" s="143">
        <v>284742</v>
      </c>
      <c r="D1515" s="143" t="s">
        <v>1257</v>
      </c>
      <c r="E1515" s="143" t="s">
        <v>8855</v>
      </c>
      <c r="F1515" s="248" t="s">
        <v>146</v>
      </c>
      <c r="G1515" s="216">
        <v>1</v>
      </c>
      <c r="H1515" s="216">
        <v>145.00000000116415</v>
      </c>
      <c r="I1515" s="216">
        <v>145.00000000116415</v>
      </c>
      <c r="J1515" s="216">
        <v>4.155162478492067E-4</v>
      </c>
      <c r="K1515" s="216">
        <v>2.8656292954887632E-6</v>
      </c>
      <c r="L1515" s="159"/>
    </row>
    <row r="1516" spans="2:12" ht="15.75" customHeight="1" x14ac:dyDescent="0.2">
      <c r="B1516" s="189">
        <v>41230</v>
      </c>
      <c r="C1516" s="143">
        <v>284759</v>
      </c>
      <c r="D1516" s="143" t="s">
        <v>1194</v>
      </c>
      <c r="E1516" s="143" t="s">
        <v>8855</v>
      </c>
      <c r="F1516" s="248" t="s">
        <v>147</v>
      </c>
      <c r="G1516" s="216">
        <v>12.5</v>
      </c>
      <c r="H1516" s="216">
        <v>288.99999999906868</v>
      </c>
      <c r="I1516" s="216">
        <v>3612.4999999883585</v>
      </c>
      <c r="J1516" s="216">
        <v>1.0352085829919797E-2</v>
      </c>
      <c r="K1516" s="216">
        <v>3.582036619360954E-5</v>
      </c>
      <c r="L1516" s="159"/>
    </row>
    <row r="1517" spans="2:12" ht="15.75" customHeight="1" x14ac:dyDescent="0.2">
      <c r="B1517" s="189">
        <v>41230</v>
      </c>
      <c r="C1517" s="143">
        <v>284761</v>
      </c>
      <c r="D1517" s="143" t="s">
        <v>1181</v>
      </c>
      <c r="E1517" s="143" t="s">
        <v>8854</v>
      </c>
      <c r="F1517" s="248" t="s">
        <v>146</v>
      </c>
      <c r="G1517" s="216">
        <v>44.5</v>
      </c>
      <c r="H1517" s="216">
        <v>181.00000000325963</v>
      </c>
      <c r="I1517" s="216">
        <v>8054.5000001450535</v>
      </c>
      <c r="J1517" s="216">
        <v>8.0603874683596935E-3</v>
      </c>
      <c r="K1517" s="216">
        <v>4.4532527448699083E-5</v>
      </c>
      <c r="L1517" s="159"/>
    </row>
    <row r="1518" spans="2:12" ht="15.75" customHeight="1" x14ac:dyDescent="0.2">
      <c r="B1518" s="189">
        <v>41230</v>
      </c>
      <c r="C1518" s="143">
        <v>284762</v>
      </c>
      <c r="D1518" s="143" t="s">
        <v>1181</v>
      </c>
      <c r="E1518" s="143" t="s">
        <v>8854</v>
      </c>
      <c r="F1518" s="248" t="s">
        <v>146</v>
      </c>
      <c r="G1518" s="216">
        <v>79</v>
      </c>
      <c r="H1518" s="216">
        <v>197.0000000030268</v>
      </c>
      <c r="I1518" s="216">
        <v>15563.000000239117</v>
      </c>
      <c r="J1518" s="216">
        <v>1.557437583583713E-2</v>
      </c>
      <c r="K1518" s="216">
        <v>7.9057745358364654E-5</v>
      </c>
      <c r="L1518" s="159"/>
    </row>
    <row r="1519" spans="2:12" ht="15.75" customHeight="1" x14ac:dyDescent="0.2">
      <c r="B1519" s="189">
        <v>41230</v>
      </c>
      <c r="C1519" s="143">
        <v>284798</v>
      </c>
      <c r="D1519" s="143" t="s">
        <v>1258</v>
      </c>
      <c r="E1519" s="143" t="s">
        <v>8855</v>
      </c>
      <c r="F1519" s="248" t="s">
        <v>146</v>
      </c>
      <c r="G1519" s="216">
        <v>6</v>
      </c>
      <c r="H1519" s="216">
        <v>843.99999999557622</v>
      </c>
      <c r="I1519" s="216">
        <v>5063.9999999734573</v>
      </c>
      <c r="J1519" s="216">
        <v>1.4511546752279034E-2</v>
      </c>
      <c r="K1519" s="216">
        <v>1.719377577293258E-5</v>
      </c>
      <c r="L1519" s="159"/>
    </row>
    <row r="1520" spans="2:12" ht="15.75" customHeight="1" x14ac:dyDescent="0.2">
      <c r="B1520" s="189">
        <v>41230</v>
      </c>
      <c r="C1520" s="143">
        <v>284838</v>
      </c>
      <c r="D1520" s="143" t="s">
        <v>1259</v>
      </c>
      <c r="E1520" s="143" t="s">
        <v>8855</v>
      </c>
      <c r="F1520" s="248" t="s">
        <v>146</v>
      </c>
      <c r="G1520" s="216">
        <v>16</v>
      </c>
      <c r="H1520" s="216">
        <v>329.99999999650754</v>
      </c>
      <c r="I1520" s="216">
        <v>5279.9999999441206</v>
      </c>
      <c r="J1520" s="216">
        <v>1.513052268002054E-2</v>
      </c>
      <c r="K1520" s="216">
        <v>4.5850068727820211E-5</v>
      </c>
      <c r="L1520" s="159"/>
    </row>
    <row r="1521" spans="2:12" ht="15.75" customHeight="1" x14ac:dyDescent="0.2">
      <c r="B1521" s="189">
        <v>41230</v>
      </c>
      <c r="C1521" s="143">
        <v>284839</v>
      </c>
      <c r="D1521" s="143" t="s">
        <v>1257</v>
      </c>
      <c r="E1521" s="143" t="s">
        <v>8855</v>
      </c>
      <c r="F1521" s="248" t="s">
        <v>146</v>
      </c>
      <c r="G1521" s="216">
        <v>1</v>
      </c>
      <c r="H1521" s="216">
        <v>251.00000000093132</v>
      </c>
      <c r="I1521" s="216">
        <v>251.00000000093132</v>
      </c>
      <c r="J1521" s="216">
        <v>7.1927295317034839E-4</v>
      </c>
      <c r="K1521" s="216">
        <v>2.8656292954887632E-6</v>
      </c>
      <c r="L1521" s="159"/>
    </row>
    <row r="1522" spans="2:12" ht="15.75" customHeight="1" x14ac:dyDescent="0.2">
      <c r="B1522" s="189">
        <v>41230</v>
      </c>
      <c r="C1522" s="143">
        <v>284840</v>
      </c>
      <c r="D1522" s="143" t="s">
        <v>851</v>
      </c>
      <c r="E1522" s="143" t="s">
        <v>8855</v>
      </c>
      <c r="F1522" s="248" t="s">
        <v>146</v>
      </c>
      <c r="G1522" s="216">
        <v>3</v>
      </c>
      <c r="H1522" s="216">
        <v>132.99999999348074</v>
      </c>
      <c r="I1522" s="216">
        <v>398.99999998044223</v>
      </c>
      <c r="J1522" s="216">
        <v>1.1433860888439712E-3</v>
      </c>
      <c r="K1522" s="216">
        <v>8.5968878864662901E-6</v>
      </c>
      <c r="L1522" s="159"/>
    </row>
    <row r="1523" spans="2:12" ht="15.75" customHeight="1" x14ac:dyDescent="0.2">
      <c r="B1523" s="189">
        <v>41230</v>
      </c>
      <c r="C1523" s="143">
        <v>284867</v>
      </c>
      <c r="D1523" s="143" t="s">
        <v>1251</v>
      </c>
      <c r="E1523" s="143" t="s">
        <v>8855</v>
      </c>
      <c r="F1523" s="248" t="s">
        <v>146</v>
      </c>
      <c r="G1523" s="216">
        <v>1</v>
      </c>
      <c r="H1523" s="216">
        <v>1620</v>
      </c>
      <c r="I1523" s="216">
        <v>1620</v>
      </c>
      <c r="J1523" s="216">
        <v>4.6423194586917961E-3</v>
      </c>
      <c r="K1523" s="216">
        <v>2.8656292954887632E-6</v>
      </c>
      <c r="L1523" s="159"/>
    </row>
    <row r="1524" spans="2:12" ht="15.75" customHeight="1" x14ac:dyDescent="0.2">
      <c r="B1524" s="189">
        <v>41230</v>
      </c>
      <c r="C1524" s="143">
        <v>285161</v>
      </c>
      <c r="D1524" s="143" t="s">
        <v>838</v>
      </c>
      <c r="E1524" s="143" t="s">
        <v>8855</v>
      </c>
      <c r="F1524" s="248" t="s">
        <v>146</v>
      </c>
      <c r="G1524" s="216">
        <v>4</v>
      </c>
      <c r="H1524" s="216">
        <v>39.000000001396984</v>
      </c>
      <c r="I1524" s="216">
        <v>156.00000000558794</v>
      </c>
      <c r="J1524" s="216">
        <v>4.4703817011225997E-4</v>
      </c>
      <c r="K1524" s="216">
        <v>1.1462517181955053E-5</v>
      </c>
      <c r="L1524" s="159"/>
    </row>
    <row r="1525" spans="2:12" ht="15.75" customHeight="1" x14ac:dyDescent="0.2">
      <c r="B1525" s="189">
        <v>41230</v>
      </c>
      <c r="C1525" s="143">
        <v>285840</v>
      </c>
      <c r="D1525" s="143" t="s">
        <v>846</v>
      </c>
      <c r="E1525" s="143" t="s">
        <v>8855</v>
      </c>
      <c r="F1525" s="248" t="s">
        <v>146</v>
      </c>
      <c r="G1525" s="216">
        <v>18.760000000000002</v>
      </c>
      <c r="H1525" s="216">
        <v>509.99999999650754</v>
      </c>
      <c r="I1525" s="216">
        <v>9567.5999999344822</v>
      </c>
      <c r="J1525" s="216">
        <v>2.7417194847330541E-2</v>
      </c>
      <c r="K1525" s="216">
        <v>5.3759205583369201E-5</v>
      </c>
      <c r="L1525" s="159"/>
    </row>
    <row r="1526" spans="2:12" ht="15.75" customHeight="1" x14ac:dyDescent="0.2">
      <c r="B1526" s="189">
        <v>41230</v>
      </c>
      <c r="C1526" s="143">
        <v>285843</v>
      </c>
      <c r="D1526" s="143" t="s">
        <v>972</v>
      </c>
      <c r="E1526" s="143" t="s">
        <v>8855</v>
      </c>
      <c r="F1526" s="248" t="s">
        <v>146</v>
      </c>
      <c r="G1526" s="216">
        <v>3</v>
      </c>
      <c r="H1526" s="216">
        <v>1114.0000000060536</v>
      </c>
      <c r="I1526" s="216">
        <v>3342.0000000181608</v>
      </c>
      <c r="J1526" s="216">
        <v>9.5769331055754886E-3</v>
      </c>
      <c r="K1526" s="216">
        <v>8.5968878864662901E-6</v>
      </c>
      <c r="L1526" s="159"/>
    </row>
    <row r="1527" spans="2:12" ht="15.75" customHeight="1" x14ac:dyDescent="0.2">
      <c r="B1527" s="189">
        <v>41230</v>
      </c>
      <c r="C1527" s="143">
        <v>286282</v>
      </c>
      <c r="D1527" s="143" t="s">
        <v>1260</v>
      </c>
      <c r="E1527" s="143" t="s">
        <v>8854</v>
      </c>
      <c r="F1527" s="248" t="s">
        <v>155</v>
      </c>
      <c r="G1527" s="216">
        <v>45.54</v>
      </c>
      <c r="H1527" s="216">
        <v>808.99999999674037</v>
      </c>
      <c r="I1527" s="216">
        <v>36841.859999851556</v>
      </c>
      <c r="J1527" s="216">
        <v>3.6868789701225126E-2</v>
      </c>
      <c r="K1527" s="216">
        <v>4.5573287640758562E-5</v>
      </c>
      <c r="L1527" s="159"/>
    </row>
    <row r="1528" spans="2:12" ht="15.75" customHeight="1" x14ac:dyDescent="0.2">
      <c r="B1528" s="189">
        <v>41231</v>
      </c>
      <c r="C1528" s="143">
        <v>284358</v>
      </c>
      <c r="D1528" s="143" t="s">
        <v>1065</v>
      </c>
      <c r="E1528" s="143" t="s">
        <v>8854</v>
      </c>
      <c r="F1528" s="248" t="s">
        <v>146</v>
      </c>
      <c r="G1528" s="216">
        <v>70.5</v>
      </c>
      <c r="H1528" s="216">
        <v>92.999999999301508</v>
      </c>
      <c r="I1528" s="216">
        <v>6556.4999999507563</v>
      </c>
      <c r="J1528" s="216">
        <v>6.5617974702844662E-3</v>
      </c>
      <c r="K1528" s="216">
        <v>7.0556962046599455E-5</v>
      </c>
      <c r="L1528" s="159"/>
    </row>
    <row r="1529" spans="2:12" ht="15.75" customHeight="1" x14ac:dyDescent="0.2">
      <c r="B1529" s="189">
        <v>41231</v>
      </c>
      <c r="C1529" s="143">
        <v>284374</v>
      </c>
      <c r="D1529" s="143" t="s">
        <v>497</v>
      </c>
      <c r="E1529" s="143" t="s">
        <v>8854</v>
      </c>
      <c r="F1529" s="248" t="s">
        <v>146</v>
      </c>
      <c r="G1529" s="216">
        <v>1240.5</v>
      </c>
      <c r="H1529" s="216">
        <v>40.000000004656613</v>
      </c>
      <c r="I1529" s="216">
        <v>99240.000011553057</v>
      </c>
      <c r="J1529" s="216">
        <v>9.9320183181839411E-2</v>
      </c>
      <c r="K1529" s="216">
        <v>1.2415022896284627E-3</v>
      </c>
      <c r="L1529" s="159"/>
    </row>
    <row r="1530" spans="2:12" ht="15.75" customHeight="1" x14ac:dyDescent="0.2">
      <c r="B1530" s="189">
        <v>41231</v>
      </c>
      <c r="C1530" s="143">
        <v>284374</v>
      </c>
      <c r="D1530" s="143" t="s">
        <v>498</v>
      </c>
      <c r="E1530" s="143" t="s">
        <v>8854</v>
      </c>
      <c r="F1530" s="248" t="s">
        <v>146</v>
      </c>
      <c r="G1530" s="216">
        <v>1461.5</v>
      </c>
      <c r="H1530" s="216">
        <v>40.000000004656613</v>
      </c>
      <c r="I1530" s="216">
        <v>116920.00001361128</v>
      </c>
      <c r="J1530" s="216">
        <v>0.11701446813402523</v>
      </c>
      <c r="K1530" s="216">
        <v>1.4626808515050369E-3</v>
      </c>
      <c r="L1530" s="159"/>
    </row>
    <row r="1531" spans="2:12" ht="15.75" customHeight="1" x14ac:dyDescent="0.2">
      <c r="B1531" s="189">
        <v>41231</v>
      </c>
      <c r="C1531" s="143">
        <v>284380</v>
      </c>
      <c r="D1531" s="143" t="s">
        <v>777</v>
      </c>
      <c r="E1531" s="143" t="s">
        <v>8855</v>
      </c>
      <c r="F1531" s="248" t="s">
        <v>155</v>
      </c>
      <c r="G1531" s="216">
        <v>1747.3099999999997</v>
      </c>
      <c r="H1531" s="216">
        <v>46.430107529853437</v>
      </c>
      <c r="I1531" s="216">
        <v>79266.440005537297</v>
      </c>
      <c r="J1531" s="216">
        <v>0.22711405131683585</v>
      </c>
      <c r="K1531" s="216">
        <v>5.0063892484473694E-3</v>
      </c>
      <c r="L1531" s="159"/>
    </row>
    <row r="1532" spans="2:12" ht="15.75" customHeight="1" x14ac:dyDescent="0.2">
      <c r="B1532" s="189">
        <v>41231</v>
      </c>
      <c r="C1532" s="143">
        <v>284382</v>
      </c>
      <c r="D1532" s="143" t="s">
        <v>820</v>
      </c>
      <c r="E1532" s="143" t="s">
        <v>8855</v>
      </c>
      <c r="F1532" s="248" t="s">
        <v>146</v>
      </c>
      <c r="G1532" s="216">
        <v>179</v>
      </c>
      <c r="H1532" s="216">
        <v>178.6333333341172</v>
      </c>
      <c r="I1532" s="216">
        <v>69719.000000391388</v>
      </c>
      <c r="J1532" s="216">
        <v>0.19975874459280932</v>
      </c>
      <c r="K1532" s="216">
        <v>5.1287045542695875E-4</v>
      </c>
      <c r="L1532" s="159"/>
    </row>
    <row r="1533" spans="2:12" ht="15.75" customHeight="1" x14ac:dyDescent="0.2">
      <c r="B1533" s="189">
        <v>41231</v>
      </c>
      <c r="C1533" s="143">
        <v>284387</v>
      </c>
      <c r="D1533" s="143" t="s">
        <v>1258</v>
      </c>
      <c r="E1533" s="143" t="s">
        <v>8855</v>
      </c>
      <c r="F1533" s="248" t="s">
        <v>147</v>
      </c>
      <c r="G1533" s="216">
        <v>230</v>
      </c>
      <c r="H1533" s="216">
        <v>123.47058823900571</v>
      </c>
      <c r="I1533" s="216">
        <v>25906.00000085542</v>
      </c>
      <c r="J1533" s="216">
        <v>7.4225821333684439E-2</v>
      </c>
      <c r="K1533" s="216">
        <v>6.5899555725251681E-4</v>
      </c>
      <c r="L1533" s="159"/>
    </row>
    <row r="1534" spans="2:12" ht="15.75" customHeight="1" x14ac:dyDescent="0.2">
      <c r="B1534" s="189">
        <v>41231</v>
      </c>
      <c r="C1534" s="143">
        <v>284389</v>
      </c>
      <c r="D1534" s="143" t="s">
        <v>852</v>
      </c>
      <c r="E1534" s="143" t="s">
        <v>8855</v>
      </c>
      <c r="F1534" s="248" t="s">
        <v>146</v>
      </c>
      <c r="G1534" s="216">
        <v>5.5</v>
      </c>
      <c r="H1534" s="216">
        <v>44.00000000721775</v>
      </c>
      <c r="I1534" s="216">
        <v>242.00000003969762</v>
      </c>
      <c r="J1534" s="216">
        <v>6.9337793426638974E-4</v>
      </c>
      <c r="K1534" s="216">
        <v>1.5758589412560186E-5</v>
      </c>
      <c r="L1534" s="159"/>
    </row>
    <row r="1535" spans="2:12" ht="15.75" customHeight="1" x14ac:dyDescent="0.2">
      <c r="B1535" s="189">
        <v>41231</v>
      </c>
      <c r="C1535" s="143">
        <v>284391</v>
      </c>
      <c r="D1535" s="143" t="s">
        <v>1178</v>
      </c>
      <c r="E1535" s="143" t="s">
        <v>8854</v>
      </c>
      <c r="F1535" s="248" t="s">
        <v>147</v>
      </c>
      <c r="G1535" s="216">
        <v>69</v>
      </c>
      <c r="H1535" s="216">
        <v>21.000000005587935</v>
      </c>
      <c r="I1535" s="216">
        <v>1449.0000003855675</v>
      </c>
      <c r="J1535" s="216">
        <v>1.4501707522372636E-3</v>
      </c>
      <c r="K1535" s="216">
        <v>6.9055750088161175E-5</v>
      </c>
      <c r="L1535" s="159"/>
    </row>
    <row r="1536" spans="2:12" ht="15.75" customHeight="1" x14ac:dyDescent="0.2">
      <c r="B1536" s="189">
        <v>41231</v>
      </c>
      <c r="C1536" s="143">
        <v>284418</v>
      </c>
      <c r="D1536" s="143" t="s">
        <v>561</v>
      </c>
      <c r="E1536" s="143" t="s">
        <v>8854</v>
      </c>
      <c r="F1536" s="248" t="s">
        <v>146</v>
      </c>
      <c r="G1536" s="216">
        <v>35.5</v>
      </c>
      <c r="H1536" s="216">
        <v>73.000000007450581</v>
      </c>
      <c r="I1536" s="216">
        <v>2591.5000002644956</v>
      </c>
      <c r="J1536" s="216">
        <v>2.593593860459922E-3</v>
      </c>
      <c r="K1536" s="216">
        <v>3.5528683016372779E-5</v>
      </c>
      <c r="L1536" s="159"/>
    </row>
    <row r="1537" spans="2:12" ht="15.75" customHeight="1" x14ac:dyDescent="0.2">
      <c r="B1537" s="189">
        <v>41231</v>
      </c>
      <c r="C1537" s="143">
        <v>284435</v>
      </c>
      <c r="D1537" s="143" t="s">
        <v>686</v>
      </c>
      <c r="E1537" s="143" t="s">
        <v>8854</v>
      </c>
      <c r="F1537" s="248" t="s">
        <v>147</v>
      </c>
      <c r="G1537" s="216">
        <v>2122.91</v>
      </c>
      <c r="H1537" s="216">
        <v>113.32142857635128</v>
      </c>
      <c r="I1537" s="216">
        <v>234451.70001026039</v>
      </c>
      <c r="J1537" s="216">
        <v>0.23464113048772572</v>
      </c>
      <c r="K1537" s="216">
        <v>2.1246252524588149E-3</v>
      </c>
      <c r="L1537" s="159"/>
    </row>
    <row r="1538" spans="2:12" ht="15.75" customHeight="1" x14ac:dyDescent="0.2">
      <c r="B1538" s="189">
        <v>41231</v>
      </c>
      <c r="C1538" s="143">
        <v>284445</v>
      </c>
      <c r="D1538" s="143" t="s">
        <v>503</v>
      </c>
      <c r="E1538" s="143" t="s">
        <v>8855</v>
      </c>
      <c r="F1538" s="248" t="s">
        <v>147</v>
      </c>
      <c r="G1538" s="216">
        <v>238</v>
      </c>
      <c r="H1538" s="216">
        <v>26.000000000931323</v>
      </c>
      <c r="I1538" s="216">
        <v>6188.0000002216548</v>
      </c>
      <c r="J1538" s="216">
        <v>1.7729845688802801E-2</v>
      </c>
      <c r="K1538" s="216">
        <v>6.8191714185260441E-4</v>
      </c>
      <c r="L1538" s="159"/>
    </row>
    <row r="1539" spans="2:12" ht="15.75" customHeight="1" x14ac:dyDescent="0.2">
      <c r="B1539" s="189">
        <v>41231</v>
      </c>
      <c r="C1539" s="143">
        <v>284461</v>
      </c>
      <c r="D1539" s="143" t="s">
        <v>1234</v>
      </c>
      <c r="E1539" s="143" t="s">
        <v>8854</v>
      </c>
      <c r="F1539" s="248" t="s">
        <v>147</v>
      </c>
      <c r="G1539" s="216">
        <v>17.25</v>
      </c>
      <c r="H1539" s="216">
        <v>40.000000004656613</v>
      </c>
      <c r="I1539" s="216">
        <v>690.00000008032657</v>
      </c>
      <c r="J1539" s="216">
        <v>6.9055750096200317E-4</v>
      </c>
      <c r="K1539" s="216">
        <v>1.7263937522040294E-5</v>
      </c>
      <c r="L1539" s="159"/>
    </row>
    <row r="1540" spans="2:12" ht="15.75" customHeight="1" x14ac:dyDescent="0.2">
      <c r="B1540" s="189">
        <v>41231</v>
      </c>
      <c r="C1540" s="143">
        <v>284463</v>
      </c>
      <c r="D1540" s="143" t="s">
        <v>880</v>
      </c>
      <c r="E1540" s="143" t="s">
        <v>8854</v>
      </c>
      <c r="F1540" s="248" t="s">
        <v>147</v>
      </c>
      <c r="G1540" s="216">
        <v>66</v>
      </c>
      <c r="H1540" s="216">
        <v>237.99999998998828</v>
      </c>
      <c r="I1540" s="216">
        <v>15707.999999339227</v>
      </c>
      <c r="J1540" s="216">
        <v>1.5720691628104428E-2</v>
      </c>
      <c r="K1540" s="216">
        <v>6.6053326171284602E-5</v>
      </c>
      <c r="L1540" s="159"/>
    </row>
    <row r="1541" spans="2:12" ht="15.75" customHeight="1" x14ac:dyDescent="0.2">
      <c r="B1541" s="189">
        <v>41231</v>
      </c>
      <c r="C1541" s="143">
        <v>284464</v>
      </c>
      <c r="D1541" s="143" t="s">
        <v>1261</v>
      </c>
      <c r="E1541" s="143" t="s">
        <v>8855</v>
      </c>
      <c r="F1541" s="248" t="s">
        <v>147</v>
      </c>
      <c r="G1541" s="216">
        <v>7</v>
      </c>
      <c r="H1541" s="216">
        <v>74.999999993015081</v>
      </c>
      <c r="I1541" s="216">
        <v>524.99999995110556</v>
      </c>
      <c r="J1541" s="216">
        <v>1.5042289892406528E-3</v>
      </c>
      <c r="K1541" s="216">
        <v>2.00563865250766E-5</v>
      </c>
      <c r="L1541" s="159"/>
    </row>
    <row r="1542" spans="2:12" ht="15.75" customHeight="1" x14ac:dyDescent="0.2">
      <c r="B1542" s="189">
        <v>41231</v>
      </c>
      <c r="C1542" s="143">
        <v>284475</v>
      </c>
      <c r="D1542" s="143" t="s">
        <v>588</v>
      </c>
      <c r="E1542" s="143" t="s">
        <v>8855</v>
      </c>
      <c r="F1542" s="248" t="s">
        <v>147</v>
      </c>
      <c r="G1542" s="216">
        <v>97</v>
      </c>
      <c r="H1542" s="216">
        <v>159.31578946912563</v>
      </c>
      <c r="I1542" s="216">
        <v>18045.999999615597</v>
      </c>
      <c r="J1542" s="216">
        <v>5.1705364460546084E-2</v>
      </c>
      <c r="K1542" s="216">
        <v>2.7792421327606145E-4</v>
      </c>
      <c r="L1542" s="159"/>
    </row>
    <row r="1543" spans="2:12" ht="15.75" customHeight="1" x14ac:dyDescent="0.2">
      <c r="B1543" s="189">
        <v>41231</v>
      </c>
      <c r="C1543" s="143">
        <v>284479</v>
      </c>
      <c r="D1543" s="143" t="s">
        <v>1244</v>
      </c>
      <c r="E1543" s="143" t="s">
        <v>8854</v>
      </c>
      <c r="F1543" s="248" t="s">
        <v>147</v>
      </c>
      <c r="G1543" s="216">
        <v>80</v>
      </c>
      <c r="H1543" s="216">
        <v>90</v>
      </c>
      <c r="I1543" s="216">
        <v>7200</v>
      </c>
      <c r="J1543" s="216">
        <v>7.205817400503774E-3</v>
      </c>
      <c r="K1543" s="216">
        <v>8.0064637783375264E-5</v>
      </c>
      <c r="L1543" s="159"/>
    </row>
    <row r="1544" spans="2:12" ht="15.75" customHeight="1" x14ac:dyDescent="0.2">
      <c r="B1544" s="189">
        <v>41231</v>
      </c>
      <c r="C1544" s="143">
        <v>284483</v>
      </c>
      <c r="D1544" s="143" t="s">
        <v>657</v>
      </c>
      <c r="E1544" s="143" t="s">
        <v>8855</v>
      </c>
      <c r="F1544" s="248" t="s">
        <v>147</v>
      </c>
      <c r="G1544" s="216">
        <v>89.82</v>
      </c>
      <c r="H1544" s="216">
        <v>34.999999998835847</v>
      </c>
      <c r="I1544" s="216">
        <v>3143.6999998954361</v>
      </c>
      <c r="J1544" s="216">
        <v>9.0073231881123046E-3</v>
      </c>
      <c r="K1544" s="216">
        <v>2.5735209109748288E-4</v>
      </c>
      <c r="L1544" s="159"/>
    </row>
    <row r="1545" spans="2:12" ht="15.75" customHeight="1" x14ac:dyDescent="0.2">
      <c r="B1545" s="189">
        <v>41231</v>
      </c>
      <c r="C1545" s="143">
        <v>284486</v>
      </c>
      <c r="D1545" s="143" t="s">
        <v>1262</v>
      </c>
      <c r="E1545" s="143" t="s">
        <v>8855</v>
      </c>
      <c r="F1545" s="248" t="s">
        <v>146</v>
      </c>
      <c r="G1545" s="216">
        <v>10.99</v>
      </c>
      <c r="H1545" s="216">
        <v>152.0000000030268</v>
      </c>
      <c r="I1545" s="216">
        <v>1670.4800000332648</v>
      </c>
      <c r="J1545" s="216">
        <v>4.7862560804395899E-3</v>
      </c>
      <c r="K1545" s="216">
        <v>3.1488526844370262E-5</v>
      </c>
      <c r="L1545" s="159"/>
    </row>
    <row r="1546" spans="2:12" ht="15.75" customHeight="1" x14ac:dyDescent="0.2">
      <c r="B1546" s="189">
        <v>41231</v>
      </c>
      <c r="C1546" s="143">
        <v>284487</v>
      </c>
      <c r="D1546" s="143" t="s">
        <v>493</v>
      </c>
      <c r="E1546" s="143" t="s">
        <v>8854</v>
      </c>
      <c r="F1546" s="248" t="s">
        <v>147</v>
      </c>
      <c r="G1546" s="216">
        <v>6.6000000000000005</v>
      </c>
      <c r="H1546" s="216">
        <v>92.000000006519258</v>
      </c>
      <c r="I1546" s="216">
        <v>607.2000000430271</v>
      </c>
      <c r="J1546" s="216">
        <v>6.0769060081888014E-4</v>
      </c>
      <c r="K1546" s="216">
        <v>6.6053326171284603E-6</v>
      </c>
      <c r="L1546" s="159"/>
    </row>
    <row r="1547" spans="2:12" ht="15.75" customHeight="1" x14ac:dyDescent="0.2">
      <c r="B1547" s="189">
        <v>41231</v>
      </c>
      <c r="C1547" s="143">
        <v>284489</v>
      </c>
      <c r="D1547" s="143" t="s">
        <v>1263</v>
      </c>
      <c r="E1547" s="143" t="s">
        <v>8854</v>
      </c>
      <c r="F1547" s="248" t="s">
        <v>147</v>
      </c>
      <c r="G1547" s="216">
        <v>26.235000000000003</v>
      </c>
      <c r="H1547" s="216">
        <v>252.00000000419095</v>
      </c>
      <c r="I1547" s="216">
        <v>6611.22000010995</v>
      </c>
      <c r="J1547" s="216">
        <v>6.6165616826876173E-3</v>
      </c>
      <c r="K1547" s="216">
        <v>2.625619715308563E-5</v>
      </c>
      <c r="L1547" s="159"/>
    </row>
    <row r="1548" spans="2:12" ht="15.75" customHeight="1" x14ac:dyDescent="0.2">
      <c r="B1548" s="189">
        <v>41231</v>
      </c>
      <c r="C1548" s="143">
        <v>284490</v>
      </c>
      <c r="D1548" s="143" t="s">
        <v>1055</v>
      </c>
      <c r="E1548" s="143" t="s">
        <v>8855</v>
      </c>
      <c r="F1548" s="248" t="s">
        <v>146</v>
      </c>
      <c r="G1548" s="216">
        <v>1648.5</v>
      </c>
      <c r="H1548" s="216">
        <v>43.999999996740371</v>
      </c>
      <c r="I1548" s="216">
        <v>72533.999994626502</v>
      </c>
      <c r="J1548" s="216">
        <v>0.20782427715744758</v>
      </c>
      <c r="K1548" s="216">
        <v>4.7232790266555393E-3</v>
      </c>
      <c r="L1548" s="159"/>
    </row>
    <row r="1549" spans="2:12" ht="15.75" customHeight="1" x14ac:dyDescent="0.2">
      <c r="B1549" s="189">
        <v>41231</v>
      </c>
      <c r="C1549" s="143">
        <v>284492</v>
      </c>
      <c r="D1549" s="143" t="s">
        <v>903</v>
      </c>
      <c r="E1549" s="143" t="s">
        <v>8855</v>
      </c>
      <c r="F1549" s="248" t="s">
        <v>146</v>
      </c>
      <c r="G1549" s="216">
        <v>52.6</v>
      </c>
      <c r="H1549" s="216">
        <v>174.20689655271167</v>
      </c>
      <c r="I1549" s="216">
        <v>9120.8000000521988</v>
      </c>
      <c r="J1549" s="216">
        <v>2.6132898602709367E-2</v>
      </c>
      <c r="K1549" s="216">
        <v>1.5070941874557561E-4</v>
      </c>
      <c r="L1549" s="159"/>
    </row>
    <row r="1550" spans="2:12" ht="15.75" customHeight="1" x14ac:dyDescent="0.2">
      <c r="B1550" s="189">
        <v>41231</v>
      </c>
      <c r="C1550" s="143">
        <v>284493</v>
      </c>
      <c r="D1550" s="143" t="s">
        <v>1130</v>
      </c>
      <c r="E1550" s="143" t="s">
        <v>8854</v>
      </c>
      <c r="F1550" s="248" t="s">
        <v>150</v>
      </c>
      <c r="G1550" s="216">
        <v>80.734999999999999</v>
      </c>
      <c r="H1550" s="216">
        <v>75.99999999627471</v>
      </c>
      <c r="I1550" s="216">
        <v>6135.8599996992389</v>
      </c>
      <c r="J1550" s="216">
        <v>6.1408176045677585E-3</v>
      </c>
      <c r="K1550" s="216">
        <v>8.080023164301003E-5</v>
      </c>
      <c r="L1550" s="159"/>
    </row>
    <row r="1551" spans="2:12" ht="15.75" customHeight="1" x14ac:dyDescent="0.2">
      <c r="B1551" s="189">
        <v>41231</v>
      </c>
      <c r="C1551" s="143">
        <v>284495</v>
      </c>
      <c r="D1551" s="143" t="s">
        <v>953</v>
      </c>
      <c r="E1551" s="143" t="s">
        <v>8855</v>
      </c>
      <c r="F1551" s="248" t="s">
        <v>146</v>
      </c>
      <c r="G1551" s="216">
        <v>57.66</v>
      </c>
      <c r="H1551" s="216">
        <v>116.99999999371357</v>
      </c>
      <c r="I1551" s="216">
        <v>6746.2199996375239</v>
      </c>
      <c r="J1551" s="216">
        <v>1.9329256556561758E-2</v>
      </c>
      <c r="K1551" s="216">
        <v>1.6520732100513096E-4</v>
      </c>
      <c r="L1551" s="159"/>
    </row>
    <row r="1552" spans="2:12" ht="15.75" customHeight="1" x14ac:dyDescent="0.2">
      <c r="B1552" s="189">
        <v>41231</v>
      </c>
      <c r="C1552" s="143">
        <v>284497</v>
      </c>
      <c r="D1552" s="143" t="s">
        <v>1011</v>
      </c>
      <c r="E1552" s="143" t="s">
        <v>8854</v>
      </c>
      <c r="F1552" s="248" t="s">
        <v>146</v>
      </c>
      <c r="G1552" s="216">
        <v>573.5</v>
      </c>
      <c r="H1552" s="216">
        <v>39.000000001396984</v>
      </c>
      <c r="I1552" s="216">
        <v>22366.50000080117</v>
      </c>
      <c r="J1552" s="216">
        <v>2.2384571513075106E-2</v>
      </c>
      <c r="K1552" s="216">
        <v>5.7396337210957149E-4</v>
      </c>
      <c r="L1552" s="159"/>
    </row>
    <row r="1553" spans="2:12" ht="15.75" customHeight="1" x14ac:dyDescent="0.2">
      <c r="B1553" s="189">
        <v>41231</v>
      </c>
      <c r="C1553" s="143">
        <v>284498</v>
      </c>
      <c r="D1553" s="143" t="s">
        <v>1264</v>
      </c>
      <c r="E1553" s="143" t="s">
        <v>8855</v>
      </c>
      <c r="F1553" s="248" t="s">
        <v>146</v>
      </c>
      <c r="G1553" s="216">
        <v>14</v>
      </c>
      <c r="H1553" s="216">
        <v>256.99999999953434</v>
      </c>
      <c r="I1553" s="216">
        <v>3597.9999999934807</v>
      </c>
      <c r="J1553" s="216">
        <v>1.0308982673870693E-2</v>
      </c>
      <c r="K1553" s="216">
        <v>4.01127730501532E-5</v>
      </c>
      <c r="L1553" s="159"/>
    </row>
    <row r="1554" spans="2:12" ht="15.75" customHeight="1" x14ac:dyDescent="0.2">
      <c r="B1554" s="189">
        <v>41231</v>
      </c>
      <c r="C1554" s="143">
        <v>284499</v>
      </c>
      <c r="D1554" s="143" t="s">
        <v>1265</v>
      </c>
      <c r="E1554" s="143" t="s">
        <v>8854</v>
      </c>
      <c r="F1554" s="248" t="s">
        <v>146</v>
      </c>
      <c r="G1554" s="216">
        <v>49.6</v>
      </c>
      <c r="H1554" s="216">
        <v>123.11111111252103</v>
      </c>
      <c r="I1554" s="216">
        <v>5256.8000000382308</v>
      </c>
      <c r="J1554" s="216">
        <v>5.2610473487838504E-3</v>
      </c>
      <c r="K1554" s="216">
        <v>4.9640075425692668E-5</v>
      </c>
      <c r="L1554" s="159"/>
    </row>
    <row r="1555" spans="2:12" ht="15.75" customHeight="1" x14ac:dyDescent="0.2">
      <c r="B1555" s="189">
        <v>41231</v>
      </c>
      <c r="C1555" s="143">
        <v>284499</v>
      </c>
      <c r="D1555" s="143" t="s">
        <v>1266</v>
      </c>
      <c r="E1555" s="143" t="s">
        <v>8854</v>
      </c>
      <c r="F1555" s="248" t="s">
        <v>146</v>
      </c>
      <c r="G1555" s="216">
        <v>1</v>
      </c>
      <c r="H1555" s="216">
        <v>76.999999999534339</v>
      </c>
      <c r="I1555" s="216">
        <v>76.999999999534339</v>
      </c>
      <c r="J1555" s="216">
        <v>7.706221386603266E-5</v>
      </c>
      <c r="K1555" s="216">
        <v>1.0008079722921909E-6</v>
      </c>
      <c r="L1555" s="159"/>
    </row>
    <row r="1556" spans="2:12" ht="15.75" customHeight="1" x14ac:dyDescent="0.2">
      <c r="B1556" s="189">
        <v>41231</v>
      </c>
      <c r="C1556" s="143">
        <v>284500</v>
      </c>
      <c r="D1556" s="143" t="s">
        <v>800</v>
      </c>
      <c r="E1556" s="143" t="s">
        <v>8854</v>
      </c>
      <c r="F1556" s="248" t="s">
        <v>146</v>
      </c>
      <c r="G1556" s="216">
        <v>487.83</v>
      </c>
      <c r="H1556" s="216">
        <v>94.000000002561137</v>
      </c>
      <c r="I1556" s="216">
        <v>45856.020001249402</v>
      </c>
      <c r="J1556" s="216">
        <v>4.5893070394840564E-2</v>
      </c>
      <c r="K1556" s="216">
        <v>4.8822415312329946E-4</v>
      </c>
      <c r="L1556" s="159"/>
    </row>
    <row r="1557" spans="2:12" ht="15.75" customHeight="1" x14ac:dyDescent="0.2">
      <c r="B1557" s="189">
        <v>41231</v>
      </c>
      <c r="C1557" s="143">
        <v>284501</v>
      </c>
      <c r="D1557" s="143" t="s">
        <v>937</v>
      </c>
      <c r="E1557" s="143" t="s">
        <v>8855</v>
      </c>
      <c r="F1557" s="248" t="s">
        <v>146</v>
      </c>
      <c r="G1557" s="216">
        <v>694.74000000000012</v>
      </c>
      <c r="H1557" s="216">
        <v>23.000000001629815</v>
      </c>
      <c r="I1557" s="216">
        <v>15979.020001132296</v>
      </c>
      <c r="J1557" s="216">
        <v>4.5783057347805606E-2</v>
      </c>
      <c r="K1557" s="216">
        <v>1.9905677106331027E-3</v>
      </c>
      <c r="L1557" s="159"/>
    </row>
    <row r="1558" spans="2:12" ht="15.75" customHeight="1" x14ac:dyDescent="0.2">
      <c r="B1558" s="189">
        <v>41231</v>
      </c>
      <c r="C1558" s="143">
        <v>284502</v>
      </c>
      <c r="D1558" s="143" t="s">
        <v>1267</v>
      </c>
      <c r="E1558" s="143" t="s">
        <v>8855</v>
      </c>
      <c r="F1558" s="248" t="s">
        <v>146</v>
      </c>
      <c r="G1558" s="216">
        <v>390</v>
      </c>
      <c r="H1558" s="216">
        <v>209.53846154367335</v>
      </c>
      <c r="I1558" s="216">
        <v>84620.000002055895</v>
      </c>
      <c r="J1558" s="216">
        <v>0.24245306111331652</v>
      </c>
      <c r="K1558" s="216">
        <v>1.1174272492542677E-3</v>
      </c>
      <c r="L1558" s="159"/>
    </row>
    <row r="1559" spans="2:12" ht="15.75" customHeight="1" x14ac:dyDescent="0.2">
      <c r="B1559" s="189">
        <v>41231</v>
      </c>
      <c r="C1559" s="143">
        <v>284503</v>
      </c>
      <c r="D1559" s="143" t="s">
        <v>1268</v>
      </c>
      <c r="E1559" s="143" t="s">
        <v>8854</v>
      </c>
      <c r="F1559" s="248" t="s">
        <v>146</v>
      </c>
      <c r="G1559" s="216">
        <v>2119</v>
      </c>
      <c r="H1559" s="216">
        <v>169.45454545636576</v>
      </c>
      <c r="I1559" s="216">
        <v>362118.50000357372</v>
      </c>
      <c r="J1559" s="216">
        <v>0.36241108171806635</v>
      </c>
      <c r="K1559" s="216">
        <v>2.1207120932871526E-3</v>
      </c>
      <c r="L1559" s="159"/>
    </row>
    <row r="1560" spans="2:12" ht="15.75" customHeight="1" x14ac:dyDescent="0.2">
      <c r="B1560" s="189">
        <v>41231</v>
      </c>
      <c r="C1560" s="143">
        <v>284504</v>
      </c>
      <c r="D1560" s="143" t="s">
        <v>1269</v>
      </c>
      <c r="E1560" s="143" t="s">
        <v>8855</v>
      </c>
      <c r="F1560" s="248" t="s">
        <v>146</v>
      </c>
      <c r="G1560" s="216">
        <v>795</v>
      </c>
      <c r="H1560" s="216">
        <v>184.17391305252829</v>
      </c>
      <c r="I1560" s="216">
        <v>116563.50000721577</v>
      </c>
      <c r="J1560" s="216">
        <v>0.33397751583721264</v>
      </c>
      <c r="K1560" s="216">
        <v>2.2778324696336996E-3</v>
      </c>
      <c r="L1560" s="159"/>
    </row>
    <row r="1561" spans="2:12" ht="15.75" customHeight="1" x14ac:dyDescent="0.2">
      <c r="B1561" s="189">
        <v>41231</v>
      </c>
      <c r="C1561" s="143">
        <v>284505</v>
      </c>
      <c r="D1561" s="143" t="s">
        <v>601</v>
      </c>
      <c r="E1561" s="143" t="s">
        <v>8855</v>
      </c>
      <c r="F1561" s="248" t="s">
        <v>146</v>
      </c>
      <c r="G1561" s="216">
        <v>146</v>
      </c>
      <c r="H1561" s="216">
        <v>214.0000000060536</v>
      </c>
      <c r="I1561" s="216">
        <v>31244.000000883825</v>
      </c>
      <c r="J1561" s="216">
        <v>8.9520248658174234E-2</v>
      </c>
      <c r="K1561" s="216">
        <v>4.1831891895159764E-4</v>
      </c>
      <c r="L1561" s="159"/>
    </row>
    <row r="1562" spans="2:12" ht="15.75" customHeight="1" x14ac:dyDescent="0.2">
      <c r="B1562" s="189">
        <v>41231</v>
      </c>
      <c r="C1562" s="143">
        <v>284506</v>
      </c>
      <c r="D1562" s="143" t="s">
        <v>1270</v>
      </c>
      <c r="E1562" s="143" t="s">
        <v>8854</v>
      </c>
      <c r="F1562" s="248" t="s">
        <v>147</v>
      </c>
      <c r="G1562" s="216">
        <v>57.28</v>
      </c>
      <c r="H1562" s="216">
        <v>15.999999999767169</v>
      </c>
      <c r="I1562" s="216">
        <v>916.47999998666342</v>
      </c>
      <c r="J1562" s="216">
        <v>9.1722049043299972E-4</v>
      </c>
      <c r="K1562" s="216">
        <v>5.7326280652896695E-5</v>
      </c>
      <c r="L1562" s="159"/>
    </row>
    <row r="1563" spans="2:12" ht="15.75" customHeight="1" x14ac:dyDescent="0.2">
      <c r="B1563" s="189">
        <v>41231</v>
      </c>
      <c r="C1563" s="143">
        <v>284507</v>
      </c>
      <c r="D1563" s="143" t="s">
        <v>596</v>
      </c>
      <c r="E1563" s="143" t="s">
        <v>8854</v>
      </c>
      <c r="F1563" s="248" t="s">
        <v>146</v>
      </c>
      <c r="G1563" s="216">
        <v>1999.6599999999999</v>
      </c>
      <c r="H1563" s="216">
        <v>159.99999999767169</v>
      </c>
      <c r="I1563" s="216">
        <v>319945.59999534418</v>
      </c>
      <c r="J1563" s="216">
        <v>0.3202041071751488</v>
      </c>
      <c r="K1563" s="216">
        <v>2.0012756698738021E-3</v>
      </c>
      <c r="L1563" s="159"/>
    </row>
    <row r="1564" spans="2:12" ht="15.75" customHeight="1" x14ac:dyDescent="0.2">
      <c r="B1564" s="189">
        <v>41231</v>
      </c>
      <c r="C1564" s="143">
        <v>284508</v>
      </c>
      <c r="D1564" s="143" t="s">
        <v>1172</v>
      </c>
      <c r="E1564" s="143" t="s">
        <v>8854</v>
      </c>
      <c r="F1564" s="248" t="s">
        <v>146</v>
      </c>
      <c r="G1564" s="216">
        <v>1176.33</v>
      </c>
      <c r="H1564" s="216">
        <v>104.99999999650754</v>
      </c>
      <c r="I1564" s="216">
        <v>123514.64999589171</v>
      </c>
      <c r="J1564" s="216">
        <v>0.12361444641076805</v>
      </c>
      <c r="K1564" s="216">
        <v>1.1772804420464727E-3</v>
      </c>
      <c r="L1564" s="159"/>
    </row>
    <row r="1565" spans="2:12" ht="15.75" customHeight="1" x14ac:dyDescent="0.2">
      <c r="B1565" s="189">
        <v>41231</v>
      </c>
      <c r="C1565" s="143">
        <v>284508</v>
      </c>
      <c r="D1565" s="143" t="s">
        <v>1271</v>
      </c>
      <c r="E1565" s="143" t="s">
        <v>8854</v>
      </c>
      <c r="F1565" s="248" t="s">
        <v>146</v>
      </c>
      <c r="G1565" s="216">
        <v>89</v>
      </c>
      <c r="H1565" s="216">
        <v>145.49999999965075</v>
      </c>
      <c r="I1565" s="216">
        <v>12809.499999965192</v>
      </c>
      <c r="J1565" s="216">
        <v>1.2819849721041983E-2</v>
      </c>
      <c r="K1565" s="216">
        <v>8.9071909534004984E-5</v>
      </c>
      <c r="L1565" s="159"/>
    </row>
    <row r="1566" spans="2:12" ht="15.75" customHeight="1" x14ac:dyDescent="0.2">
      <c r="B1566" s="189">
        <v>41231</v>
      </c>
      <c r="C1566" s="143">
        <v>284509</v>
      </c>
      <c r="D1566" s="143" t="s">
        <v>1272</v>
      </c>
      <c r="E1566" s="143" t="s">
        <v>8854</v>
      </c>
      <c r="F1566" s="248" t="s">
        <v>146</v>
      </c>
      <c r="G1566" s="216">
        <v>1436.83</v>
      </c>
      <c r="H1566" s="216">
        <v>86.789473684222784</v>
      </c>
      <c r="I1566" s="216">
        <v>127948.79000017613</v>
      </c>
      <c r="J1566" s="216">
        <v>0.12805216907731562</v>
      </c>
      <c r="K1566" s="216">
        <v>1.4379909188285886E-3</v>
      </c>
      <c r="L1566" s="159"/>
    </row>
    <row r="1567" spans="2:12" ht="15.75" customHeight="1" x14ac:dyDescent="0.2">
      <c r="B1567" s="189">
        <v>41231</v>
      </c>
      <c r="C1567" s="143">
        <v>284510</v>
      </c>
      <c r="D1567" s="143" t="s">
        <v>1273</v>
      </c>
      <c r="E1567" s="143" t="s">
        <v>8854</v>
      </c>
      <c r="F1567" s="248" t="s">
        <v>146</v>
      </c>
      <c r="G1567" s="216">
        <v>1106.1600000000001</v>
      </c>
      <c r="H1567" s="216">
        <v>151.857142859704</v>
      </c>
      <c r="I1567" s="216">
        <v>164488.74000283302</v>
      </c>
      <c r="J1567" s="216">
        <v>0.1646216423471327</v>
      </c>
      <c r="K1567" s="216">
        <v>1.1070537466307299E-3</v>
      </c>
      <c r="L1567" s="159"/>
    </row>
    <row r="1568" spans="2:12" ht="15.75" customHeight="1" x14ac:dyDescent="0.2">
      <c r="B1568" s="189">
        <v>41231</v>
      </c>
      <c r="C1568" s="143">
        <v>284511</v>
      </c>
      <c r="D1568" s="143" t="s">
        <v>1274</v>
      </c>
      <c r="E1568" s="143" t="s">
        <v>8854</v>
      </c>
      <c r="F1568" s="248" t="s">
        <v>147</v>
      </c>
      <c r="G1568" s="216">
        <v>85.75</v>
      </c>
      <c r="H1568" s="216">
        <v>226.00000000325963</v>
      </c>
      <c r="I1568" s="216">
        <v>19379.500000279513</v>
      </c>
      <c r="J1568" s="216">
        <v>1.9395158099316252E-2</v>
      </c>
      <c r="K1568" s="216">
        <v>8.5819283624055366E-5</v>
      </c>
      <c r="L1568" s="159"/>
    </row>
    <row r="1569" spans="2:12" ht="15.75" customHeight="1" x14ac:dyDescent="0.2">
      <c r="B1569" s="189">
        <v>41231</v>
      </c>
      <c r="C1569" s="143">
        <v>284512</v>
      </c>
      <c r="D1569" s="143" t="s">
        <v>651</v>
      </c>
      <c r="E1569" s="143" t="s">
        <v>8855</v>
      </c>
      <c r="F1569" s="248" t="s">
        <v>146</v>
      </c>
      <c r="G1569" s="216">
        <v>463</v>
      </c>
      <c r="H1569" s="216">
        <v>86.416666665900266</v>
      </c>
      <c r="I1569" s="216">
        <v>36178.999999682419</v>
      </c>
      <c r="J1569" s="216">
        <v>0.10366000115491097</v>
      </c>
      <c r="K1569" s="216">
        <v>1.3265867087300664E-3</v>
      </c>
      <c r="L1569" s="159"/>
    </row>
    <row r="1570" spans="2:12" ht="15.75" customHeight="1" x14ac:dyDescent="0.2">
      <c r="B1570" s="189">
        <v>41231</v>
      </c>
      <c r="C1570" s="143">
        <v>284513</v>
      </c>
      <c r="D1570" s="143" t="s">
        <v>937</v>
      </c>
      <c r="E1570" s="143" t="s">
        <v>8855</v>
      </c>
      <c r="F1570" s="248" t="s">
        <v>146</v>
      </c>
      <c r="G1570" s="216">
        <v>65.33</v>
      </c>
      <c r="H1570" s="216">
        <v>238.99999999324791</v>
      </c>
      <c r="I1570" s="216">
        <v>15613.869999558887</v>
      </c>
      <c r="J1570" s="216">
        <v>4.4736830266207235E-2</v>
      </c>
      <c r="K1570" s="216">
        <v>1.8718339024046489E-4</v>
      </c>
      <c r="L1570" s="159"/>
    </row>
    <row r="1571" spans="2:12" ht="15.75" customHeight="1" x14ac:dyDescent="0.2">
      <c r="B1571" s="189">
        <v>41231</v>
      </c>
      <c r="C1571" s="143">
        <v>284514</v>
      </c>
      <c r="D1571" s="143" t="s">
        <v>1272</v>
      </c>
      <c r="E1571" s="143" t="s">
        <v>8854</v>
      </c>
      <c r="F1571" s="248" t="s">
        <v>146</v>
      </c>
      <c r="G1571" s="216">
        <v>13.208</v>
      </c>
      <c r="H1571" s="216">
        <v>123.00000000279397</v>
      </c>
      <c r="I1571" s="216">
        <v>1624.5840000369028</v>
      </c>
      <c r="J1571" s="216">
        <v>1.6258966188952692E-3</v>
      </c>
      <c r="K1571" s="216">
        <v>1.3218671698035258E-5</v>
      </c>
      <c r="L1571" s="159"/>
    </row>
    <row r="1572" spans="2:12" ht="15.75" customHeight="1" x14ac:dyDescent="0.2">
      <c r="B1572" s="189">
        <v>41231</v>
      </c>
      <c r="C1572" s="143">
        <v>284515</v>
      </c>
      <c r="D1572" s="143" t="s">
        <v>1275</v>
      </c>
      <c r="E1572" s="143" t="s">
        <v>8854</v>
      </c>
      <c r="F1572" s="248" t="s">
        <v>147</v>
      </c>
      <c r="G1572" s="216">
        <v>57</v>
      </c>
      <c r="H1572" s="216">
        <v>195.00000000698492</v>
      </c>
      <c r="I1572" s="216">
        <v>11115.00000039814</v>
      </c>
      <c r="J1572" s="216">
        <v>1.1123980612426164E-2</v>
      </c>
      <c r="K1572" s="216">
        <v>5.7046054420654881E-5</v>
      </c>
      <c r="L1572" s="159"/>
    </row>
    <row r="1573" spans="2:12" ht="15.75" customHeight="1" x14ac:dyDescent="0.2">
      <c r="B1573" s="189">
        <v>41231</v>
      </c>
      <c r="C1573" s="143">
        <v>284554</v>
      </c>
      <c r="D1573" s="143" t="s">
        <v>1276</v>
      </c>
      <c r="E1573" s="143" t="s">
        <v>8854</v>
      </c>
      <c r="F1573" s="248" t="s">
        <v>147</v>
      </c>
      <c r="G1573" s="216">
        <v>55</v>
      </c>
      <c r="H1573" s="216">
        <v>133.00000000395812</v>
      </c>
      <c r="I1573" s="216">
        <v>7315.0000002176967</v>
      </c>
      <c r="J1573" s="216">
        <v>7.3209103175352489E-3</v>
      </c>
      <c r="K1573" s="216">
        <v>5.5044438476070499E-5</v>
      </c>
      <c r="L1573" s="159"/>
    </row>
    <row r="1574" spans="2:12" ht="15.75" customHeight="1" x14ac:dyDescent="0.2">
      <c r="B1574" s="189">
        <v>41231</v>
      </c>
      <c r="C1574" s="143">
        <v>284588</v>
      </c>
      <c r="D1574" s="143" t="s">
        <v>1277</v>
      </c>
      <c r="E1574" s="143" t="s">
        <v>8855</v>
      </c>
      <c r="F1574" s="248" t="s">
        <v>146</v>
      </c>
      <c r="G1574" s="216">
        <v>41</v>
      </c>
      <c r="H1574" s="216">
        <v>83.000000008614734</v>
      </c>
      <c r="I1574" s="216">
        <v>3403.0000003532041</v>
      </c>
      <c r="J1574" s="216">
        <v>9.7502690502742385E-3</v>
      </c>
      <c r="K1574" s="216">
        <v>1.1747312107544866E-4</v>
      </c>
      <c r="L1574" s="159"/>
    </row>
    <row r="1575" spans="2:12" ht="15.75" customHeight="1" x14ac:dyDescent="0.2">
      <c r="B1575" s="189">
        <v>41231</v>
      </c>
      <c r="C1575" s="143">
        <v>284591</v>
      </c>
      <c r="D1575" s="143" t="s">
        <v>512</v>
      </c>
      <c r="E1575" s="143" t="s">
        <v>8855</v>
      </c>
      <c r="F1575" s="248" t="s">
        <v>146</v>
      </c>
      <c r="G1575" s="216">
        <v>1442.83</v>
      </c>
      <c r="H1575" s="216">
        <v>87.000000000698492</v>
      </c>
      <c r="I1575" s="216">
        <v>125526.2100010078</v>
      </c>
      <c r="J1575" s="216">
        <v>0.35965745525830689</v>
      </c>
      <c r="K1575" s="216">
        <v>4.1339937385680382E-3</v>
      </c>
      <c r="L1575" s="159"/>
    </row>
    <row r="1576" spans="2:12" ht="15.75" customHeight="1" x14ac:dyDescent="0.2">
      <c r="B1576" s="189">
        <v>41231</v>
      </c>
      <c r="C1576" s="143">
        <v>284598</v>
      </c>
      <c r="D1576" s="143" t="s">
        <v>590</v>
      </c>
      <c r="E1576" s="143" t="s">
        <v>8855</v>
      </c>
      <c r="F1576" s="248" t="s">
        <v>146</v>
      </c>
      <c r="G1576" s="216">
        <v>649.51</v>
      </c>
      <c r="H1576" s="216">
        <v>75.194444442458916</v>
      </c>
      <c r="I1576" s="216">
        <v>36860.049998757706</v>
      </c>
      <c r="J1576" s="216">
        <v>0.10561134430124769</v>
      </c>
      <c r="K1576" s="216">
        <v>1.8609748017003574E-3</v>
      </c>
      <c r="L1576" s="159"/>
    </row>
    <row r="1577" spans="2:12" ht="15.75" customHeight="1" x14ac:dyDescent="0.2">
      <c r="B1577" s="189">
        <v>41231</v>
      </c>
      <c r="C1577" s="143">
        <v>284600</v>
      </c>
      <c r="D1577" s="143" t="s">
        <v>852</v>
      </c>
      <c r="E1577" s="143" t="s">
        <v>8855</v>
      </c>
      <c r="F1577" s="248" t="s">
        <v>146</v>
      </c>
      <c r="G1577" s="216">
        <v>7</v>
      </c>
      <c r="H1577" s="216">
        <v>49.000000002561137</v>
      </c>
      <c r="I1577" s="216">
        <v>343.00000001792796</v>
      </c>
      <c r="J1577" s="216">
        <v>9.8276293978012057E-4</v>
      </c>
      <c r="K1577" s="216">
        <v>2.00563865250766E-5</v>
      </c>
      <c r="L1577" s="159"/>
    </row>
    <row r="1578" spans="2:12" ht="15.75" customHeight="1" x14ac:dyDescent="0.2">
      <c r="B1578" s="189">
        <v>41231</v>
      </c>
      <c r="C1578" s="143">
        <v>284601</v>
      </c>
      <c r="D1578" s="143" t="s">
        <v>1075</v>
      </c>
      <c r="E1578" s="143" t="s">
        <v>8855</v>
      </c>
      <c r="F1578" s="248" t="s">
        <v>155</v>
      </c>
      <c r="G1578" s="216">
        <v>6.5</v>
      </c>
      <c r="H1578" s="216">
        <v>129.99999999417923</v>
      </c>
      <c r="I1578" s="216">
        <v>844.99999996216502</v>
      </c>
      <c r="J1578" s="216">
        <v>2.4210923732758418E-3</v>
      </c>
      <c r="K1578" s="216">
        <v>1.8623787487571128E-5</v>
      </c>
      <c r="L1578" s="159"/>
    </row>
    <row r="1579" spans="2:12" ht="15.75" customHeight="1" x14ac:dyDescent="0.2">
      <c r="B1579" s="189">
        <v>41231</v>
      </c>
      <c r="C1579" s="143">
        <v>284602</v>
      </c>
      <c r="D1579" s="143" t="s">
        <v>1076</v>
      </c>
      <c r="E1579" s="143" t="s">
        <v>8854</v>
      </c>
      <c r="F1579" s="248" t="s">
        <v>147</v>
      </c>
      <c r="G1579" s="216">
        <v>111.67</v>
      </c>
      <c r="H1579" s="216">
        <v>175.00000000465661</v>
      </c>
      <c r="I1579" s="216">
        <v>19542.250000520005</v>
      </c>
      <c r="J1579" s="216">
        <v>1.9558039597047494E-2</v>
      </c>
      <c r="K1579" s="216">
        <v>1.1176022626586896E-4</v>
      </c>
      <c r="L1579" s="159"/>
    </row>
    <row r="1580" spans="2:12" ht="15.75" customHeight="1" x14ac:dyDescent="0.2">
      <c r="B1580" s="189">
        <v>41231</v>
      </c>
      <c r="C1580" s="143">
        <v>284603</v>
      </c>
      <c r="D1580" s="143" t="s">
        <v>643</v>
      </c>
      <c r="E1580" s="143" t="s">
        <v>8855</v>
      </c>
      <c r="F1580" s="248" t="s">
        <v>146</v>
      </c>
      <c r="G1580" s="216">
        <v>2.5</v>
      </c>
      <c r="H1580" s="216">
        <v>239.00000000372529</v>
      </c>
      <c r="I1580" s="216">
        <v>597.50000000931323</v>
      </c>
      <c r="J1580" s="216">
        <v>1.7119558498457225E-3</v>
      </c>
      <c r="K1580" s="216">
        <v>7.1629951875273571E-6</v>
      </c>
      <c r="L1580" s="159"/>
    </row>
    <row r="1581" spans="2:12" ht="15.75" customHeight="1" x14ac:dyDescent="0.2">
      <c r="B1581" s="189">
        <v>41231</v>
      </c>
      <c r="C1581" s="143">
        <v>284623</v>
      </c>
      <c r="D1581" s="143" t="s">
        <v>817</v>
      </c>
      <c r="E1581" s="143" t="s">
        <v>8854</v>
      </c>
      <c r="F1581" s="248" t="s">
        <v>146</v>
      </c>
      <c r="G1581" s="216">
        <v>49.5</v>
      </c>
      <c r="H1581" s="216">
        <v>53.000000005122274</v>
      </c>
      <c r="I1581" s="216">
        <v>2623.5000002535526</v>
      </c>
      <c r="J1581" s="216">
        <v>2.6256197155623204E-3</v>
      </c>
      <c r="K1581" s="216">
        <v>4.9539994628463448E-5</v>
      </c>
      <c r="L1581" s="159"/>
    </row>
    <row r="1582" spans="2:12" ht="15.75" customHeight="1" x14ac:dyDescent="0.2">
      <c r="B1582" s="189">
        <v>41231</v>
      </c>
      <c r="C1582" s="143">
        <v>284630</v>
      </c>
      <c r="D1582" s="143" t="s">
        <v>1070</v>
      </c>
      <c r="E1582" s="143" t="s">
        <v>8855</v>
      </c>
      <c r="F1582" s="248" t="s">
        <v>147</v>
      </c>
      <c r="G1582" s="216">
        <v>7.26</v>
      </c>
      <c r="H1582" s="216">
        <v>451.00000000325963</v>
      </c>
      <c r="I1582" s="216">
        <v>3274.2600000236648</v>
      </c>
      <c r="J1582" s="216">
        <v>9.3814034491531348E-3</v>
      </c>
      <c r="K1582" s="216">
        <v>2.0801338024579443E-5</v>
      </c>
      <c r="L1582" s="159"/>
    </row>
    <row r="1583" spans="2:12" ht="15.75" customHeight="1" x14ac:dyDescent="0.2">
      <c r="B1583" s="189">
        <v>41231</v>
      </c>
      <c r="C1583" s="143">
        <v>284726</v>
      </c>
      <c r="D1583" s="143" t="s">
        <v>561</v>
      </c>
      <c r="E1583" s="143" t="s">
        <v>8854</v>
      </c>
      <c r="F1583" s="248" t="s">
        <v>146</v>
      </c>
      <c r="G1583" s="216">
        <v>35.5</v>
      </c>
      <c r="H1583" s="216">
        <v>383.00000000162981</v>
      </c>
      <c r="I1583" s="216">
        <v>13596.500000057858</v>
      </c>
      <c r="J1583" s="216">
        <v>1.3607485595328678E-2</v>
      </c>
      <c r="K1583" s="216">
        <v>3.5528683016372779E-5</v>
      </c>
      <c r="L1583" s="159"/>
    </row>
    <row r="1584" spans="2:12" ht="15.75" customHeight="1" x14ac:dyDescent="0.2">
      <c r="B1584" s="189">
        <v>41231</v>
      </c>
      <c r="C1584" s="143">
        <v>284727</v>
      </c>
      <c r="D1584" s="143" t="s">
        <v>1185</v>
      </c>
      <c r="E1584" s="143" t="s">
        <v>8855</v>
      </c>
      <c r="F1584" s="248" t="s">
        <v>151</v>
      </c>
      <c r="G1584" s="216">
        <v>3.96</v>
      </c>
      <c r="H1584" s="216">
        <v>25.999999990453944</v>
      </c>
      <c r="I1584" s="216">
        <v>102.95999996219761</v>
      </c>
      <c r="J1584" s="216">
        <v>2.9500079369481534E-4</v>
      </c>
      <c r="K1584" s="216">
        <v>1.1346184377043333E-5</v>
      </c>
      <c r="L1584" s="159"/>
    </row>
    <row r="1585" spans="2:12" ht="15.75" customHeight="1" x14ac:dyDescent="0.2">
      <c r="B1585" s="189">
        <v>41231</v>
      </c>
      <c r="C1585" s="143">
        <v>284728</v>
      </c>
      <c r="D1585" s="143" t="s">
        <v>1246</v>
      </c>
      <c r="E1585" s="143" t="s">
        <v>8854</v>
      </c>
      <c r="F1585" s="248" t="s">
        <v>146</v>
      </c>
      <c r="G1585" s="216">
        <v>22.77</v>
      </c>
      <c r="H1585" s="216">
        <v>27.000000004190952</v>
      </c>
      <c r="I1585" s="216">
        <v>614.7900000954279</v>
      </c>
      <c r="J1585" s="216">
        <v>6.15286733381021E-4</v>
      </c>
      <c r="K1585" s="216">
        <v>2.2788397529093186E-5</v>
      </c>
      <c r="L1585" s="159"/>
    </row>
    <row r="1586" spans="2:12" ht="15.75" customHeight="1" x14ac:dyDescent="0.2">
      <c r="B1586" s="189">
        <v>41231</v>
      </c>
      <c r="C1586" s="143">
        <v>284729</v>
      </c>
      <c r="D1586" s="143" t="s">
        <v>1246</v>
      </c>
      <c r="E1586" s="143" t="s">
        <v>8854</v>
      </c>
      <c r="F1586" s="248" t="s">
        <v>146</v>
      </c>
      <c r="G1586" s="216">
        <v>54.5</v>
      </c>
      <c r="H1586" s="216">
        <v>152.0000000030268</v>
      </c>
      <c r="I1586" s="216">
        <v>8284.0000001649605</v>
      </c>
      <c r="J1586" s="216">
        <v>8.2906932426336025E-3</v>
      </c>
      <c r="K1586" s="216">
        <v>5.4544034489924403E-5</v>
      </c>
      <c r="L1586" s="159"/>
    </row>
    <row r="1587" spans="2:12" ht="15.75" customHeight="1" x14ac:dyDescent="0.2">
      <c r="B1587" s="189">
        <v>41231</v>
      </c>
      <c r="C1587" s="143">
        <v>284730</v>
      </c>
      <c r="D1587" s="143" t="s">
        <v>1274</v>
      </c>
      <c r="E1587" s="143" t="s">
        <v>8854</v>
      </c>
      <c r="F1587" s="248" t="s">
        <v>147</v>
      </c>
      <c r="G1587" s="216">
        <v>127</v>
      </c>
      <c r="H1587" s="216">
        <v>305.9999999916181</v>
      </c>
      <c r="I1587" s="216">
        <v>38861.999998935498</v>
      </c>
      <c r="J1587" s="216">
        <v>3.8893399418153757E-2</v>
      </c>
      <c r="K1587" s="216">
        <v>1.2710261248110823E-4</v>
      </c>
      <c r="L1587" s="159"/>
    </row>
    <row r="1588" spans="2:12" ht="15.75" customHeight="1" x14ac:dyDescent="0.2">
      <c r="B1588" s="189">
        <v>41231</v>
      </c>
      <c r="C1588" s="143">
        <v>284744</v>
      </c>
      <c r="D1588" s="143" t="s">
        <v>883</v>
      </c>
      <c r="E1588" s="143" t="s">
        <v>8855</v>
      </c>
      <c r="F1588" s="248" t="s">
        <v>146</v>
      </c>
      <c r="G1588" s="216">
        <v>10.89</v>
      </c>
      <c r="H1588" s="216">
        <v>81.000000002095476</v>
      </c>
      <c r="I1588" s="216">
        <v>882.09000002281982</v>
      </c>
      <c r="J1588" s="216">
        <v>2.5273625700517857E-3</v>
      </c>
      <c r="K1588" s="216">
        <v>3.1202007036869172E-5</v>
      </c>
      <c r="L1588" s="159"/>
    </row>
    <row r="1589" spans="2:12" ht="15.75" customHeight="1" x14ac:dyDescent="0.2">
      <c r="B1589" s="189">
        <v>41231</v>
      </c>
      <c r="C1589" s="143">
        <v>284749</v>
      </c>
      <c r="D1589" s="143" t="s">
        <v>1278</v>
      </c>
      <c r="E1589" s="143" t="s">
        <v>8855</v>
      </c>
      <c r="F1589" s="248" t="s">
        <v>146</v>
      </c>
      <c r="G1589" s="216">
        <v>33</v>
      </c>
      <c r="H1589" s="216">
        <v>72.000000004190952</v>
      </c>
      <c r="I1589" s="216">
        <v>2376.0000001383014</v>
      </c>
      <c r="J1589" s="216">
        <v>6.8077106266222608E-3</v>
      </c>
      <c r="K1589" s="216">
        <v>9.455153647536112E-5</v>
      </c>
      <c r="L1589" s="159"/>
    </row>
    <row r="1590" spans="2:12" ht="15.75" customHeight="1" x14ac:dyDescent="0.2">
      <c r="B1590" s="189">
        <v>41231</v>
      </c>
      <c r="C1590" s="143">
        <v>284750</v>
      </c>
      <c r="D1590" s="143" t="s">
        <v>1279</v>
      </c>
      <c r="E1590" s="143" t="s">
        <v>8854</v>
      </c>
      <c r="F1590" s="248" t="s">
        <v>146</v>
      </c>
      <c r="G1590" s="216">
        <v>1</v>
      </c>
      <c r="H1590" s="216">
        <v>258.99999999557622</v>
      </c>
      <c r="I1590" s="216">
        <v>258.99999999557622</v>
      </c>
      <c r="J1590" s="216">
        <v>2.5920926481925007E-4</v>
      </c>
      <c r="K1590" s="216">
        <v>1.0008079722921909E-6</v>
      </c>
      <c r="L1590" s="159"/>
    </row>
    <row r="1591" spans="2:12" ht="15.75" customHeight="1" x14ac:dyDescent="0.2">
      <c r="B1591" s="189">
        <v>41231</v>
      </c>
      <c r="C1591" s="143">
        <v>284751</v>
      </c>
      <c r="D1591" s="143" t="s">
        <v>937</v>
      </c>
      <c r="E1591" s="143" t="s">
        <v>8855</v>
      </c>
      <c r="F1591" s="248" t="s">
        <v>146</v>
      </c>
      <c r="G1591" s="216">
        <v>1.98</v>
      </c>
      <c r="H1591" s="216">
        <v>186.99999999138527</v>
      </c>
      <c r="I1591" s="216">
        <v>370.25999998294282</v>
      </c>
      <c r="J1591" s="216">
        <v>1.0608682392046795E-3</v>
      </c>
      <c r="K1591" s="216">
        <v>5.6730921885216664E-6</v>
      </c>
      <c r="L1591" s="159"/>
    </row>
    <row r="1592" spans="2:12" ht="15.75" customHeight="1" x14ac:dyDescent="0.2">
      <c r="B1592" s="189">
        <v>41231</v>
      </c>
      <c r="C1592" s="143">
        <v>284753</v>
      </c>
      <c r="D1592" s="143" t="s">
        <v>937</v>
      </c>
      <c r="E1592" s="143" t="s">
        <v>8855</v>
      </c>
      <c r="F1592" s="248" t="s">
        <v>146</v>
      </c>
      <c r="G1592" s="216">
        <v>0.66</v>
      </c>
      <c r="H1592" s="216">
        <v>146.00000000442378</v>
      </c>
      <c r="I1592" s="216">
        <v>96.360000002919705</v>
      </c>
      <c r="J1592" s="216">
        <v>2.7609048651641997E-4</v>
      </c>
      <c r="K1592" s="216">
        <v>1.8910307295072223E-6</v>
      </c>
      <c r="L1592" s="159"/>
    </row>
    <row r="1593" spans="2:12" ht="15.75" customHeight="1" x14ac:dyDescent="0.2">
      <c r="B1593" s="189">
        <v>41231</v>
      </c>
      <c r="C1593" s="143">
        <v>284756</v>
      </c>
      <c r="D1593" s="143" t="s">
        <v>673</v>
      </c>
      <c r="E1593" s="143" t="s">
        <v>8855</v>
      </c>
      <c r="F1593" s="248" t="s">
        <v>146</v>
      </c>
      <c r="G1593" s="216">
        <v>6</v>
      </c>
      <c r="H1593" s="216">
        <v>100.00000000116415</v>
      </c>
      <c r="I1593" s="216">
        <v>600.00000000698492</v>
      </c>
      <c r="J1593" s="216">
        <v>1.7191188450265788E-3</v>
      </c>
      <c r="K1593" s="216">
        <v>1.7191188450065657E-5</v>
      </c>
      <c r="L1593" s="159"/>
    </row>
    <row r="1594" spans="2:12" ht="15.75" customHeight="1" x14ac:dyDescent="0.2">
      <c r="B1594" s="189">
        <v>41231</v>
      </c>
      <c r="C1594" s="143">
        <v>284757</v>
      </c>
      <c r="D1594" s="143" t="s">
        <v>673</v>
      </c>
      <c r="E1594" s="143" t="s">
        <v>8855</v>
      </c>
      <c r="F1594" s="248" t="s">
        <v>146</v>
      </c>
      <c r="G1594" s="216">
        <v>8.58</v>
      </c>
      <c r="H1594" s="216">
        <v>195.99999999976717</v>
      </c>
      <c r="I1594" s="216">
        <v>1681.6799999980024</v>
      </c>
      <c r="J1594" s="216">
        <v>4.8183462987786783E-3</v>
      </c>
      <c r="K1594" s="216">
        <v>2.4583399483593891E-5</v>
      </c>
      <c r="L1594" s="159"/>
    </row>
    <row r="1595" spans="2:12" ht="15.75" customHeight="1" x14ac:dyDescent="0.2">
      <c r="B1595" s="189">
        <v>41231</v>
      </c>
      <c r="C1595" s="143">
        <v>284758</v>
      </c>
      <c r="D1595" s="143" t="s">
        <v>883</v>
      </c>
      <c r="E1595" s="143" t="s">
        <v>8855</v>
      </c>
      <c r="F1595" s="248" t="s">
        <v>146</v>
      </c>
      <c r="G1595" s="216">
        <v>4.62</v>
      </c>
      <c r="H1595" s="216">
        <v>47.999999999301508</v>
      </c>
      <c r="I1595" s="216">
        <v>221.75999999677296</v>
      </c>
      <c r="J1595" s="216">
        <v>6.3538632510518056E-4</v>
      </c>
      <c r="K1595" s="216">
        <v>1.3237215106550557E-5</v>
      </c>
      <c r="L1595" s="159"/>
    </row>
    <row r="1596" spans="2:12" ht="15.75" customHeight="1" x14ac:dyDescent="0.2">
      <c r="B1596" s="189">
        <v>41231</v>
      </c>
      <c r="C1596" s="143">
        <v>284784</v>
      </c>
      <c r="D1596" s="143" t="s">
        <v>1261</v>
      </c>
      <c r="E1596" s="143" t="s">
        <v>8855</v>
      </c>
      <c r="F1596" s="248" t="s">
        <v>146</v>
      </c>
      <c r="G1596" s="216">
        <v>100</v>
      </c>
      <c r="H1596" s="216">
        <v>875.00000000232831</v>
      </c>
      <c r="I1596" s="216">
        <v>87500.000000232831</v>
      </c>
      <c r="J1596" s="216">
        <v>0.2507048315641246</v>
      </c>
      <c r="K1596" s="216">
        <v>2.8651980750109431E-4</v>
      </c>
      <c r="L1596" s="159"/>
    </row>
    <row r="1597" spans="2:12" ht="15.75" customHeight="1" x14ac:dyDescent="0.2">
      <c r="B1597" s="189">
        <v>41231</v>
      </c>
      <c r="C1597" s="143">
        <v>284841</v>
      </c>
      <c r="D1597" s="143" t="s">
        <v>503</v>
      </c>
      <c r="E1597" s="143" t="s">
        <v>8855</v>
      </c>
      <c r="F1597" s="248" t="s">
        <v>146</v>
      </c>
      <c r="G1597" s="216">
        <v>11</v>
      </c>
      <c r="H1597" s="216">
        <v>598.00000000046566</v>
      </c>
      <c r="I1597" s="216">
        <v>6578.0000000051223</v>
      </c>
      <c r="J1597" s="216">
        <v>1.8847272937436658E-2</v>
      </c>
      <c r="K1597" s="216">
        <v>3.1517178825120371E-5</v>
      </c>
      <c r="L1597" s="159"/>
    </row>
    <row r="1598" spans="2:12" ht="15.75" customHeight="1" x14ac:dyDescent="0.2">
      <c r="B1598" s="189">
        <v>41231</v>
      </c>
      <c r="C1598" s="143">
        <v>284842</v>
      </c>
      <c r="D1598" s="143" t="s">
        <v>1251</v>
      </c>
      <c r="E1598" s="143" t="s">
        <v>8855</v>
      </c>
      <c r="F1598" s="248" t="s">
        <v>146</v>
      </c>
      <c r="G1598" s="216">
        <v>6.7</v>
      </c>
      <c r="H1598" s="216">
        <v>312.00000000069849</v>
      </c>
      <c r="I1598" s="216">
        <v>2090.4000000046799</v>
      </c>
      <c r="J1598" s="216">
        <v>5.9894100560162833E-3</v>
      </c>
      <c r="K1598" s="216">
        <v>1.9196827102573318E-5</v>
      </c>
      <c r="L1598" s="159"/>
    </row>
    <row r="1599" spans="2:12" ht="15.75" customHeight="1" x14ac:dyDescent="0.2">
      <c r="B1599" s="189">
        <v>41231</v>
      </c>
      <c r="C1599" s="143">
        <v>284843</v>
      </c>
      <c r="D1599" s="143" t="s">
        <v>1251</v>
      </c>
      <c r="E1599" s="143" t="s">
        <v>8855</v>
      </c>
      <c r="F1599" s="248" t="s">
        <v>146</v>
      </c>
      <c r="G1599" s="216">
        <v>0.44890000000000002</v>
      </c>
      <c r="H1599" s="216">
        <v>381.99999999837019</v>
      </c>
      <c r="I1599" s="216">
        <v>171.47979999926838</v>
      </c>
      <c r="J1599" s="216">
        <v>4.9132359286116522E-4</v>
      </c>
      <c r="K1599" s="216">
        <v>1.2861874158724122E-6</v>
      </c>
      <c r="L1599" s="159"/>
    </row>
    <row r="1600" spans="2:12" ht="15.75" customHeight="1" x14ac:dyDescent="0.2">
      <c r="B1600" s="189">
        <v>41231</v>
      </c>
      <c r="C1600" s="143">
        <v>284860</v>
      </c>
      <c r="D1600" s="143" t="s">
        <v>1251</v>
      </c>
      <c r="E1600" s="143" t="s">
        <v>8855</v>
      </c>
      <c r="F1600" s="248" t="s">
        <v>146</v>
      </c>
      <c r="G1600" s="216">
        <v>1</v>
      </c>
      <c r="H1600" s="216">
        <v>75.99999999627471</v>
      </c>
      <c r="I1600" s="216">
        <v>75.99999999627471</v>
      </c>
      <c r="J1600" s="216">
        <v>2.1775505369015796E-4</v>
      </c>
      <c r="K1600" s="216">
        <v>2.8651980750109428E-6</v>
      </c>
      <c r="L1600" s="159"/>
    </row>
    <row r="1601" spans="2:12" ht="15.75" customHeight="1" x14ac:dyDescent="0.2">
      <c r="B1601" s="189">
        <v>41231</v>
      </c>
      <c r="C1601" s="143">
        <v>284861</v>
      </c>
      <c r="D1601" s="143" t="s">
        <v>1134</v>
      </c>
      <c r="E1601" s="143" t="s">
        <v>8855</v>
      </c>
      <c r="F1601" s="248" t="s">
        <v>146</v>
      </c>
      <c r="G1601" s="216">
        <v>8.7100000000000009</v>
      </c>
      <c r="H1601" s="216">
        <v>129.00000000139698</v>
      </c>
      <c r="I1601" s="216">
        <v>1123.5900000121678</v>
      </c>
      <c r="J1601" s="216">
        <v>3.2193079051364083E-3</v>
      </c>
      <c r="K1601" s="216">
        <v>2.4955875233345313E-5</v>
      </c>
      <c r="L1601" s="159"/>
    </row>
    <row r="1602" spans="2:12" ht="15.75" customHeight="1" x14ac:dyDescent="0.2">
      <c r="B1602" s="189">
        <v>41231</v>
      </c>
      <c r="C1602" s="143">
        <v>284862</v>
      </c>
      <c r="D1602" s="143" t="s">
        <v>711</v>
      </c>
      <c r="E1602" s="143" t="s">
        <v>8855</v>
      </c>
      <c r="F1602" s="248" t="s">
        <v>146</v>
      </c>
      <c r="G1602" s="216">
        <v>0.5</v>
      </c>
      <c r="H1602" s="216">
        <v>90</v>
      </c>
      <c r="I1602" s="216">
        <v>45</v>
      </c>
      <c r="J1602" s="216">
        <v>1.2893391337549242E-4</v>
      </c>
      <c r="K1602" s="216">
        <v>1.4325990375054714E-6</v>
      </c>
      <c r="L1602" s="159"/>
    </row>
    <row r="1603" spans="2:12" ht="15.75" customHeight="1" x14ac:dyDescent="0.2">
      <c r="B1603" s="189">
        <v>41231</v>
      </c>
      <c r="C1603" s="143">
        <v>284863</v>
      </c>
      <c r="D1603" s="143" t="s">
        <v>999</v>
      </c>
      <c r="E1603" s="143" t="s">
        <v>8855</v>
      </c>
      <c r="F1603" s="248" t="s">
        <v>146</v>
      </c>
      <c r="G1603" s="216">
        <v>79.616100000000003</v>
      </c>
      <c r="H1603" s="216">
        <v>162.9999999969732</v>
      </c>
      <c r="I1603" s="216">
        <v>12977.424299759019</v>
      </c>
      <c r="J1603" s="216">
        <v>3.7182891122269773E-2</v>
      </c>
      <c r="K1603" s="216">
        <v>2.2811589645987872E-4</v>
      </c>
      <c r="L1603" s="159"/>
    </row>
    <row r="1604" spans="2:12" ht="15.75" customHeight="1" x14ac:dyDescent="0.2">
      <c r="B1604" s="189">
        <v>41231</v>
      </c>
      <c r="C1604" s="143">
        <v>284864</v>
      </c>
      <c r="D1604" s="143" t="s">
        <v>1251</v>
      </c>
      <c r="E1604" s="143" t="s">
        <v>8855</v>
      </c>
      <c r="F1604" s="248" t="s">
        <v>146</v>
      </c>
      <c r="G1604" s="216">
        <v>5.8089000000000004</v>
      </c>
      <c r="H1604" s="216">
        <v>209.00000000023283</v>
      </c>
      <c r="I1604" s="216">
        <v>1214.0601000013526</v>
      </c>
      <c r="J1604" s="216">
        <v>3.4785226614714683E-3</v>
      </c>
      <c r="K1604" s="216">
        <v>1.6643649097931068E-5</v>
      </c>
      <c r="L1604" s="159"/>
    </row>
    <row r="1605" spans="2:12" ht="15.75" customHeight="1" x14ac:dyDescent="0.2">
      <c r="B1605" s="189">
        <v>41231</v>
      </c>
      <c r="C1605" s="143">
        <v>284865</v>
      </c>
      <c r="D1605" s="143" t="s">
        <v>711</v>
      </c>
      <c r="E1605" s="143" t="s">
        <v>8855</v>
      </c>
      <c r="F1605" s="248" t="s">
        <v>146</v>
      </c>
      <c r="G1605" s="216">
        <v>16.5</v>
      </c>
      <c r="H1605" s="216">
        <v>634.99999999534339</v>
      </c>
      <c r="I1605" s="216">
        <v>10477.499999923166</v>
      </c>
      <c r="J1605" s="216">
        <v>3.0020112830707008E-2</v>
      </c>
      <c r="K1605" s="216">
        <v>4.727576823768056E-5</v>
      </c>
      <c r="L1605" s="159"/>
    </row>
    <row r="1606" spans="2:12" ht="15.75" customHeight="1" x14ac:dyDescent="0.2">
      <c r="B1606" s="189">
        <v>41231</v>
      </c>
      <c r="C1606" s="143">
        <v>284881</v>
      </c>
      <c r="D1606" s="143" t="s">
        <v>860</v>
      </c>
      <c r="E1606" s="143" t="s">
        <v>8855</v>
      </c>
      <c r="F1606" s="248" t="s">
        <v>146</v>
      </c>
      <c r="G1606" s="216">
        <v>7</v>
      </c>
      <c r="H1606" s="216">
        <v>237.00000000768341</v>
      </c>
      <c r="I1606" s="216">
        <v>1659.0000000537839</v>
      </c>
      <c r="J1606" s="216">
        <v>4.753363606597256E-3</v>
      </c>
      <c r="K1606" s="216">
        <v>2.00563865250766E-5</v>
      </c>
      <c r="L1606" s="159"/>
    </row>
    <row r="1607" spans="2:12" ht="15.75" customHeight="1" x14ac:dyDescent="0.2">
      <c r="B1607" s="189">
        <v>41231</v>
      </c>
      <c r="C1607" s="143">
        <v>284882</v>
      </c>
      <c r="D1607" s="143" t="s">
        <v>495</v>
      </c>
      <c r="E1607" s="143" t="s">
        <v>8855</v>
      </c>
      <c r="F1607" s="248" t="s">
        <v>146</v>
      </c>
      <c r="G1607" s="216">
        <v>6</v>
      </c>
      <c r="H1607" s="216">
        <v>297.00000000419095</v>
      </c>
      <c r="I1607" s="216">
        <v>1782.0000000251457</v>
      </c>
      <c r="J1607" s="216">
        <v>5.1057829697415472E-3</v>
      </c>
      <c r="K1607" s="216">
        <v>1.7191188450065657E-5</v>
      </c>
      <c r="L1607" s="159"/>
    </row>
    <row r="1608" spans="2:12" ht="15.75" customHeight="1" x14ac:dyDescent="0.2">
      <c r="B1608" s="189">
        <v>41231</v>
      </c>
      <c r="C1608" s="143">
        <v>284883</v>
      </c>
      <c r="D1608" s="143" t="s">
        <v>740</v>
      </c>
      <c r="E1608" s="143" t="s">
        <v>8855</v>
      </c>
      <c r="F1608" s="248" t="s">
        <v>146</v>
      </c>
      <c r="G1608" s="216">
        <v>2.5</v>
      </c>
      <c r="H1608" s="216">
        <v>227.99999999930151</v>
      </c>
      <c r="I1608" s="216">
        <v>569.99999999825377</v>
      </c>
      <c r="J1608" s="216">
        <v>1.6331629027512341E-3</v>
      </c>
      <c r="K1608" s="216">
        <v>7.1629951875273571E-6</v>
      </c>
      <c r="L1608" s="159"/>
    </row>
    <row r="1609" spans="2:12" ht="15.75" customHeight="1" x14ac:dyDescent="0.2">
      <c r="B1609" s="189">
        <v>41231</v>
      </c>
      <c r="C1609" s="143">
        <v>284884</v>
      </c>
      <c r="D1609" s="143" t="s">
        <v>1280</v>
      </c>
      <c r="E1609" s="143" t="s">
        <v>8854</v>
      </c>
      <c r="F1609" s="248" t="s">
        <v>146</v>
      </c>
      <c r="G1609" s="216">
        <v>102</v>
      </c>
      <c r="H1609" s="216">
        <v>124.99999999883585</v>
      </c>
      <c r="I1609" s="216">
        <v>12749.999999881256</v>
      </c>
      <c r="J1609" s="216">
        <v>1.2760301646606595E-2</v>
      </c>
      <c r="K1609" s="216">
        <v>1.0208241317380347E-4</v>
      </c>
      <c r="L1609" s="159"/>
    </row>
    <row r="1610" spans="2:12" ht="15.75" customHeight="1" x14ac:dyDescent="0.2">
      <c r="B1610" s="189">
        <v>41231</v>
      </c>
      <c r="C1610" s="143">
        <v>284885</v>
      </c>
      <c r="D1610" s="143" t="s">
        <v>950</v>
      </c>
      <c r="E1610" s="143" t="s">
        <v>8855</v>
      </c>
      <c r="F1610" s="248" t="s">
        <v>146</v>
      </c>
      <c r="G1610" s="216">
        <v>0.33500000000000002</v>
      </c>
      <c r="H1610" s="216">
        <v>30.00000000349246</v>
      </c>
      <c r="I1610" s="216">
        <v>10.050000001169975</v>
      </c>
      <c r="J1610" s="216">
        <v>2.8795240657212187E-5</v>
      </c>
      <c r="K1610" s="216">
        <v>9.5984135512866588E-7</v>
      </c>
      <c r="L1610" s="159"/>
    </row>
    <row r="1611" spans="2:12" ht="15.75" customHeight="1" x14ac:dyDescent="0.2">
      <c r="B1611" s="189">
        <v>41231</v>
      </c>
      <c r="C1611" s="143">
        <v>284889</v>
      </c>
      <c r="D1611" s="143" t="s">
        <v>950</v>
      </c>
      <c r="E1611" s="143" t="s">
        <v>8855</v>
      </c>
      <c r="F1611" s="248" t="s">
        <v>146</v>
      </c>
      <c r="G1611" s="216">
        <v>7.0350000000000001</v>
      </c>
      <c r="H1611" s="216">
        <v>37.999999998137355</v>
      </c>
      <c r="I1611" s="216">
        <v>267.32999998689627</v>
      </c>
      <c r="J1611" s="216">
        <v>7.6595340135513054E-4</v>
      </c>
      <c r="K1611" s="216">
        <v>2.0156668457701984E-5</v>
      </c>
      <c r="L1611" s="159"/>
    </row>
    <row r="1612" spans="2:12" ht="15.75" customHeight="1" x14ac:dyDescent="0.2">
      <c r="B1612" s="189">
        <v>41231</v>
      </c>
      <c r="C1612" s="143">
        <v>285026</v>
      </c>
      <c r="D1612" s="143" t="s">
        <v>846</v>
      </c>
      <c r="E1612" s="143" t="s">
        <v>8855</v>
      </c>
      <c r="F1612" s="248" t="s">
        <v>146</v>
      </c>
      <c r="G1612" s="216">
        <v>2.0100000000000002</v>
      </c>
      <c r="H1612" s="216">
        <v>79.999999998835847</v>
      </c>
      <c r="I1612" s="216">
        <v>160.79999999766008</v>
      </c>
      <c r="J1612" s="216">
        <v>4.607238504550553E-4</v>
      </c>
      <c r="K1612" s="216">
        <v>5.7590481307719961E-6</v>
      </c>
      <c r="L1612" s="159"/>
    </row>
    <row r="1613" spans="2:12" ht="15.75" customHeight="1" x14ac:dyDescent="0.2">
      <c r="B1613" s="189">
        <v>41231</v>
      </c>
      <c r="C1613" s="143">
        <v>285027</v>
      </c>
      <c r="D1613" s="143" t="s">
        <v>1257</v>
      </c>
      <c r="E1613" s="143" t="s">
        <v>8855</v>
      </c>
      <c r="F1613" s="248" t="s">
        <v>146</v>
      </c>
      <c r="G1613" s="216">
        <v>1</v>
      </c>
      <c r="H1613" s="216">
        <v>117.00000000419095</v>
      </c>
      <c r="I1613" s="216">
        <v>117.00000000419095</v>
      </c>
      <c r="J1613" s="216">
        <v>3.352281747882882E-4</v>
      </c>
      <c r="K1613" s="216">
        <v>2.8651980750109428E-6</v>
      </c>
      <c r="L1613" s="159"/>
    </row>
    <row r="1614" spans="2:12" ht="15.75" customHeight="1" x14ac:dyDescent="0.2">
      <c r="B1614" s="189">
        <v>41231</v>
      </c>
      <c r="C1614" s="143">
        <v>285028</v>
      </c>
      <c r="D1614" s="143" t="s">
        <v>647</v>
      </c>
      <c r="E1614" s="143" t="s">
        <v>8855</v>
      </c>
      <c r="F1614" s="248" t="s">
        <v>146</v>
      </c>
      <c r="G1614" s="216">
        <v>1.32</v>
      </c>
      <c r="H1614" s="216">
        <v>50.999999998603016</v>
      </c>
      <c r="I1614" s="216">
        <v>67.319999998155978</v>
      </c>
      <c r="J1614" s="216">
        <v>1.9288513440445318E-4</v>
      </c>
      <c r="K1614" s="216">
        <v>3.7820614590144447E-6</v>
      </c>
      <c r="L1614" s="159"/>
    </row>
    <row r="1615" spans="2:12" ht="15.75" customHeight="1" x14ac:dyDescent="0.2">
      <c r="B1615" s="189">
        <v>41231</v>
      </c>
      <c r="C1615" s="143">
        <v>285029</v>
      </c>
      <c r="D1615" s="143" t="s">
        <v>872</v>
      </c>
      <c r="E1615" s="143" t="s">
        <v>8855</v>
      </c>
      <c r="F1615" s="248" t="s">
        <v>146</v>
      </c>
      <c r="G1615" s="216">
        <v>4</v>
      </c>
      <c r="H1615" s="216">
        <v>104.00000000372529</v>
      </c>
      <c r="I1615" s="216">
        <v>416.00000001490116</v>
      </c>
      <c r="J1615" s="216">
        <v>1.191922399247247E-3</v>
      </c>
      <c r="K1615" s="216">
        <v>1.1460792300043771E-5</v>
      </c>
      <c r="L1615" s="159"/>
    </row>
    <row r="1616" spans="2:12" ht="15.75" customHeight="1" x14ac:dyDescent="0.2">
      <c r="B1616" s="189">
        <v>41231</v>
      </c>
      <c r="C1616" s="143">
        <v>285030</v>
      </c>
      <c r="D1616" s="143" t="s">
        <v>1281</v>
      </c>
      <c r="E1616" s="143" t="s">
        <v>8855</v>
      </c>
      <c r="F1616" s="248" t="s">
        <v>146</v>
      </c>
      <c r="G1616" s="216">
        <v>1</v>
      </c>
      <c r="H1616" s="216">
        <v>123.00000000279397</v>
      </c>
      <c r="I1616" s="216">
        <v>123.00000000279397</v>
      </c>
      <c r="J1616" s="216">
        <v>3.5241936323435126E-4</v>
      </c>
      <c r="K1616" s="216">
        <v>2.8651980750109428E-6</v>
      </c>
      <c r="L1616" s="159"/>
    </row>
    <row r="1617" spans="2:12" ht="15.75" customHeight="1" x14ac:dyDescent="0.2">
      <c r="B1617" s="189">
        <v>41231</v>
      </c>
      <c r="C1617" s="143">
        <v>285031</v>
      </c>
      <c r="D1617" s="143" t="s">
        <v>516</v>
      </c>
      <c r="E1617" s="143" t="s">
        <v>8855</v>
      </c>
      <c r="F1617" s="248" t="s">
        <v>146</v>
      </c>
      <c r="G1617" s="216">
        <v>1.675</v>
      </c>
      <c r="H1617" s="216">
        <v>352.0000000053551</v>
      </c>
      <c r="I1617" s="216">
        <v>589.6000000089698</v>
      </c>
      <c r="J1617" s="216">
        <v>1.6893207850521522E-3</v>
      </c>
      <c r="K1617" s="216">
        <v>4.7992067756433294E-6</v>
      </c>
      <c r="L1617" s="159"/>
    </row>
    <row r="1618" spans="2:12" ht="15.75" customHeight="1" x14ac:dyDescent="0.2">
      <c r="B1618" s="189">
        <v>41231</v>
      </c>
      <c r="C1618" s="143">
        <v>285032</v>
      </c>
      <c r="D1618" s="143" t="s">
        <v>802</v>
      </c>
      <c r="E1618" s="143" t="s">
        <v>8855</v>
      </c>
      <c r="F1618" s="248" t="s">
        <v>146</v>
      </c>
      <c r="G1618" s="216">
        <v>0.67</v>
      </c>
      <c r="H1618" s="216">
        <v>252.00000000419095</v>
      </c>
      <c r="I1618" s="216">
        <v>168.84000000280795</v>
      </c>
      <c r="J1618" s="216">
        <v>4.8376004299289295E-4</v>
      </c>
      <c r="K1618" s="216">
        <v>1.9196827102573318E-6</v>
      </c>
      <c r="L1618" s="159"/>
    </row>
    <row r="1619" spans="2:12" ht="15.75" customHeight="1" x14ac:dyDescent="0.2">
      <c r="B1619" s="189">
        <v>41231</v>
      </c>
      <c r="C1619" s="143">
        <v>285033</v>
      </c>
      <c r="D1619" s="143" t="s">
        <v>612</v>
      </c>
      <c r="E1619" s="143" t="s">
        <v>8855</v>
      </c>
      <c r="F1619" s="248" t="s">
        <v>146</v>
      </c>
      <c r="G1619" s="216">
        <v>6.03</v>
      </c>
      <c r="H1619" s="216">
        <v>36.000000002095476</v>
      </c>
      <c r="I1619" s="216">
        <v>217.08000001263574</v>
      </c>
      <c r="J1619" s="216">
        <v>6.2197719815957936E-4</v>
      </c>
      <c r="K1619" s="216">
        <v>1.7277144392315986E-5</v>
      </c>
      <c r="L1619" s="159"/>
    </row>
    <row r="1620" spans="2:12" ht="15.75" customHeight="1" x14ac:dyDescent="0.2">
      <c r="B1620" s="189">
        <v>41231</v>
      </c>
      <c r="C1620" s="143">
        <v>285034</v>
      </c>
      <c r="D1620" s="143" t="s">
        <v>612</v>
      </c>
      <c r="E1620" s="143" t="s">
        <v>8855</v>
      </c>
      <c r="F1620" s="248" t="s">
        <v>146</v>
      </c>
      <c r="G1620" s="216">
        <v>6</v>
      </c>
      <c r="H1620" s="216">
        <v>361.00000000325963</v>
      </c>
      <c r="I1620" s="216">
        <v>2166.0000000195578</v>
      </c>
      <c r="J1620" s="216">
        <v>6.2060190305297394E-3</v>
      </c>
      <c r="K1620" s="216">
        <v>1.7191188450065657E-5</v>
      </c>
      <c r="L1620" s="159"/>
    </row>
    <row r="1621" spans="2:12" ht="15.75" customHeight="1" x14ac:dyDescent="0.2">
      <c r="B1621" s="189">
        <v>41231</v>
      </c>
      <c r="C1621" s="143">
        <v>285035</v>
      </c>
      <c r="D1621" s="143" t="s">
        <v>1282</v>
      </c>
      <c r="E1621" s="143" t="s">
        <v>8855</v>
      </c>
      <c r="F1621" s="248" t="s">
        <v>146</v>
      </c>
      <c r="G1621" s="216">
        <v>5</v>
      </c>
      <c r="H1621" s="216">
        <v>98.999999997904524</v>
      </c>
      <c r="I1621" s="216">
        <v>494.99999998952262</v>
      </c>
      <c r="J1621" s="216">
        <v>1.418273047100397E-3</v>
      </c>
      <c r="K1621" s="216">
        <v>1.4325990375054714E-5</v>
      </c>
      <c r="L1621" s="159"/>
    </row>
    <row r="1622" spans="2:12" ht="15.75" customHeight="1" x14ac:dyDescent="0.2">
      <c r="B1622" s="189">
        <v>41231</v>
      </c>
      <c r="C1622" s="143">
        <v>285036</v>
      </c>
      <c r="D1622" s="143" t="s">
        <v>846</v>
      </c>
      <c r="E1622" s="143" t="s">
        <v>8855</v>
      </c>
      <c r="F1622" s="248" t="s">
        <v>147</v>
      </c>
      <c r="G1622" s="216">
        <v>18.760000000000002</v>
      </c>
      <c r="H1622" s="216">
        <v>312.00000000069849</v>
      </c>
      <c r="I1622" s="216">
        <v>5853.1200000131039</v>
      </c>
      <c r="J1622" s="216">
        <v>1.6770348156845596E-2</v>
      </c>
      <c r="K1622" s="216">
        <v>5.3751115887205289E-5</v>
      </c>
      <c r="L1622" s="159"/>
    </row>
    <row r="1623" spans="2:12" ht="15.75" customHeight="1" x14ac:dyDescent="0.2">
      <c r="B1623" s="189">
        <v>41231</v>
      </c>
      <c r="C1623" s="143">
        <v>285044</v>
      </c>
      <c r="D1623" s="143" t="s">
        <v>820</v>
      </c>
      <c r="E1623" s="143" t="s">
        <v>8855</v>
      </c>
      <c r="F1623" s="248" t="s">
        <v>146</v>
      </c>
      <c r="G1623" s="216">
        <v>0.66</v>
      </c>
      <c r="H1623" s="216">
        <v>605.99999999511056</v>
      </c>
      <c r="I1623" s="216">
        <v>399.95999999677298</v>
      </c>
      <c r="J1623" s="216">
        <v>1.1459646220721305E-3</v>
      </c>
      <c r="K1623" s="216">
        <v>1.8910307295072223E-6</v>
      </c>
      <c r="L1623" s="159"/>
    </row>
    <row r="1624" spans="2:12" ht="15.75" customHeight="1" x14ac:dyDescent="0.2">
      <c r="B1624" s="189">
        <v>41231</v>
      </c>
      <c r="C1624" s="143">
        <v>285045</v>
      </c>
      <c r="D1624" s="143" t="s">
        <v>1275</v>
      </c>
      <c r="E1624" s="143" t="s">
        <v>8854</v>
      </c>
      <c r="F1624" s="248" t="s">
        <v>146</v>
      </c>
      <c r="G1624" s="216">
        <v>75.239999999999995</v>
      </c>
      <c r="H1624" s="216">
        <v>310.99999999743886</v>
      </c>
      <c r="I1624" s="216">
        <v>23399.639999807299</v>
      </c>
      <c r="J1624" s="216">
        <v>2.3418546260574383E-2</v>
      </c>
      <c r="K1624" s="216">
        <v>7.5300791835264432E-5</v>
      </c>
      <c r="L1624" s="159"/>
    </row>
    <row r="1625" spans="2:12" ht="15.75" customHeight="1" x14ac:dyDescent="0.2">
      <c r="B1625" s="189">
        <v>41231</v>
      </c>
      <c r="C1625" s="143">
        <v>285047</v>
      </c>
      <c r="D1625" s="143" t="s">
        <v>1272</v>
      </c>
      <c r="E1625" s="143" t="s">
        <v>8854</v>
      </c>
      <c r="F1625" s="248" t="s">
        <v>146</v>
      </c>
      <c r="G1625" s="216">
        <v>132.08000000000001</v>
      </c>
      <c r="H1625" s="216">
        <v>265.99999999743886</v>
      </c>
      <c r="I1625" s="216">
        <v>35133.279999661725</v>
      </c>
      <c r="J1625" s="216">
        <v>3.5161666716435239E-2</v>
      </c>
      <c r="K1625" s="216">
        <v>1.321867169803526E-4</v>
      </c>
      <c r="L1625" s="159"/>
    </row>
    <row r="1626" spans="2:12" ht="15.75" customHeight="1" x14ac:dyDescent="0.2">
      <c r="B1626" s="189">
        <v>41231</v>
      </c>
      <c r="C1626" s="143">
        <v>285052</v>
      </c>
      <c r="D1626" s="143" t="s">
        <v>730</v>
      </c>
      <c r="E1626" s="143" t="s">
        <v>8855</v>
      </c>
      <c r="F1626" s="248" t="s">
        <v>146</v>
      </c>
      <c r="G1626" s="216">
        <v>2.0100000000000002</v>
      </c>
      <c r="H1626" s="216">
        <v>357.00000000069849</v>
      </c>
      <c r="I1626" s="216">
        <v>717.57000000140408</v>
      </c>
      <c r="J1626" s="216">
        <v>2.0559801826896254E-3</v>
      </c>
      <c r="K1626" s="216">
        <v>5.7590481307719961E-6</v>
      </c>
      <c r="L1626" s="159"/>
    </row>
    <row r="1627" spans="2:12" ht="15.75" customHeight="1" x14ac:dyDescent="0.2">
      <c r="B1627" s="189">
        <v>41231</v>
      </c>
      <c r="C1627" s="143">
        <v>285160</v>
      </c>
      <c r="D1627" s="143" t="s">
        <v>846</v>
      </c>
      <c r="E1627" s="143" t="s">
        <v>8855</v>
      </c>
      <c r="F1627" s="248" t="s">
        <v>146</v>
      </c>
      <c r="G1627" s="216">
        <v>1</v>
      </c>
      <c r="H1627" s="216">
        <v>405</v>
      </c>
      <c r="I1627" s="216">
        <v>405</v>
      </c>
      <c r="J1627" s="216">
        <v>1.1604052203794319E-3</v>
      </c>
      <c r="K1627" s="216">
        <v>2.8651980750109428E-6</v>
      </c>
      <c r="L1627" s="159"/>
    </row>
    <row r="1628" spans="2:12" ht="15.75" customHeight="1" x14ac:dyDescent="0.2">
      <c r="B1628" s="189">
        <v>41231</v>
      </c>
      <c r="C1628" s="143">
        <v>285180</v>
      </c>
      <c r="D1628" s="143" t="s">
        <v>1283</v>
      </c>
      <c r="E1628" s="143" t="s">
        <v>8854</v>
      </c>
      <c r="F1628" s="248" t="s">
        <v>146</v>
      </c>
      <c r="G1628" s="216">
        <v>26.13</v>
      </c>
      <c r="H1628" s="216">
        <v>95.999999998603016</v>
      </c>
      <c r="I1628" s="216">
        <v>2508.4799999634965</v>
      </c>
      <c r="J1628" s="216">
        <v>2.5105067822989821E-3</v>
      </c>
      <c r="K1628" s="216">
        <v>2.6151112315994945E-5</v>
      </c>
      <c r="L1628" s="159"/>
    </row>
    <row r="1629" spans="2:12" ht="15.75" customHeight="1" x14ac:dyDescent="0.2">
      <c r="B1629" s="189">
        <v>41231</v>
      </c>
      <c r="C1629" s="143">
        <v>285181</v>
      </c>
      <c r="D1629" s="143" t="s">
        <v>503</v>
      </c>
      <c r="E1629" s="143" t="s">
        <v>8855</v>
      </c>
      <c r="F1629" s="248" t="s">
        <v>146</v>
      </c>
      <c r="G1629" s="216">
        <v>2.0100000000000002</v>
      </c>
      <c r="H1629" s="216">
        <v>90</v>
      </c>
      <c r="I1629" s="216">
        <v>180.90000000000003</v>
      </c>
      <c r="J1629" s="216">
        <v>5.183143317694797E-4</v>
      </c>
      <c r="K1629" s="216">
        <v>5.7590481307719961E-6</v>
      </c>
      <c r="L1629" s="159"/>
    </row>
    <row r="1630" spans="2:12" ht="15.75" customHeight="1" x14ac:dyDescent="0.2">
      <c r="B1630" s="189">
        <v>41231</v>
      </c>
      <c r="C1630" s="143">
        <v>285182</v>
      </c>
      <c r="D1630" s="143" t="s">
        <v>1284</v>
      </c>
      <c r="E1630" s="143" t="s">
        <v>8854</v>
      </c>
      <c r="F1630" s="248" t="s">
        <v>146</v>
      </c>
      <c r="G1630" s="216">
        <v>31.515000000000001</v>
      </c>
      <c r="H1630" s="216">
        <v>184.00000000256114</v>
      </c>
      <c r="I1630" s="216">
        <v>5798.7600000807142</v>
      </c>
      <c r="J1630" s="216">
        <v>5.8034452374898446E-3</v>
      </c>
      <c r="K1630" s="216">
        <v>3.1540463246788395E-5</v>
      </c>
      <c r="L1630" s="159"/>
    </row>
    <row r="1631" spans="2:12" ht="15.75" customHeight="1" x14ac:dyDescent="0.2">
      <c r="B1631" s="189">
        <v>41231</v>
      </c>
      <c r="C1631" s="143">
        <v>285183</v>
      </c>
      <c r="D1631" s="143" t="s">
        <v>818</v>
      </c>
      <c r="E1631" s="143" t="s">
        <v>8855</v>
      </c>
      <c r="F1631" s="248" t="s">
        <v>146</v>
      </c>
      <c r="G1631" s="216">
        <v>3.35</v>
      </c>
      <c r="H1631" s="216">
        <v>100.9999999939464</v>
      </c>
      <c r="I1631" s="216">
        <v>338.34999997972045</v>
      </c>
      <c r="J1631" s="216">
        <v>9.6943976862184759E-4</v>
      </c>
      <c r="K1631" s="216">
        <v>9.5984135512866588E-6</v>
      </c>
      <c r="L1631" s="159"/>
    </row>
    <row r="1632" spans="2:12" ht="15.75" customHeight="1" x14ac:dyDescent="0.2">
      <c r="B1632" s="189">
        <v>41231</v>
      </c>
      <c r="C1632" s="143">
        <v>285184</v>
      </c>
      <c r="D1632" s="143" t="s">
        <v>666</v>
      </c>
      <c r="E1632" s="143" t="s">
        <v>8855</v>
      </c>
      <c r="F1632" s="248" t="s">
        <v>146</v>
      </c>
      <c r="G1632" s="216">
        <v>6.03</v>
      </c>
      <c r="H1632" s="216">
        <v>197.99999999580905</v>
      </c>
      <c r="I1632" s="216">
        <v>1193.9399999747286</v>
      </c>
      <c r="J1632" s="216">
        <v>3.4208745896061577E-3</v>
      </c>
      <c r="K1632" s="216">
        <v>1.7277144392315986E-5</v>
      </c>
      <c r="L1632" s="159"/>
    </row>
    <row r="1633" spans="2:12" ht="15.75" customHeight="1" x14ac:dyDescent="0.2">
      <c r="B1633" s="189">
        <v>41231</v>
      </c>
      <c r="C1633" s="143">
        <v>285185</v>
      </c>
      <c r="D1633" s="143" t="s">
        <v>666</v>
      </c>
      <c r="E1633" s="143" t="s">
        <v>8855</v>
      </c>
      <c r="F1633" s="248" t="s">
        <v>146</v>
      </c>
      <c r="G1633" s="216">
        <v>3.35</v>
      </c>
      <c r="H1633" s="216">
        <v>609.99999999767169</v>
      </c>
      <c r="I1633" s="216">
        <v>2043.4999999922002</v>
      </c>
      <c r="J1633" s="216">
        <v>5.8550322662625134E-3</v>
      </c>
      <c r="K1633" s="216">
        <v>9.5984135512866588E-6</v>
      </c>
      <c r="L1633" s="159"/>
    </row>
    <row r="1634" spans="2:12" ht="15.75" customHeight="1" x14ac:dyDescent="0.2">
      <c r="B1634" s="189">
        <v>41231</v>
      </c>
      <c r="C1634" s="143">
        <v>285186</v>
      </c>
      <c r="D1634" s="143" t="s">
        <v>950</v>
      </c>
      <c r="E1634" s="143" t="s">
        <v>8855</v>
      </c>
      <c r="F1634" s="248" t="s">
        <v>146</v>
      </c>
      <c r="G1634" s="216">
        <v>1</v>
      </c>
      <c r="H1634" s="216">
        <v>497.99999999930151</v>
      </c>
      <c r="I1634" s="216">
        <v>497.99999999930151</v>
      </c>
      <c r="J1634" s="216">
        <v>1.4268686413534482E-3</v>
      </c>
      <c r="K1634" s="216">
        <v>2.8651980750109428E-6</v>
      </c>
      <c r="L1634" s="159"/>
    </row>
    <row r="1635" spans="2:12" ht="15.75" customHeight="1" x14ac:dyDescent="0.2">
      <c r="B1635" s="189">
        <v>41231</v>
      </c>
      <c r="C1635" s="143">
        <v>285187</v>
      </c>
      <c r="D1635" s="143" t="s">
        <v>657</v>
      </c>
      <c r="E1635" s="143" t="s">
        <v>8855</v>
      </c>
      <c r="F1635" s="248" t="s">
        <v>146</v>
      </c>
      <c r="G1635" s="216">
        <v>6</v>
      </c>
      <c r="H1635" s="216">
        <v>419.99999999650754</v>
      </c>
      <c r="I1635" s="216">
        <v>2519.9999999790452</v>
      </c>
      <c r="J1635" s="216">
        <v>7.2202991489675366E-3</v>
      </c>
      <c r="K1635" s="216">
        <v>1.7191188450065657E-5</v>
      </c>
      <c r="L1635" s="159"/>
    </row>
    <row r="1636" spans="2:12" ht="15.75" customHeight="1" x14ac:dyDescent="0.2">
      <c r="B1636" s="189">
        <v>41231</v>
      </c>
      <c r="C1636" s="143">
        <v>285188</v>
      </c>
      <c r="D1636" s="143" t="s">
        <v>1258</v>
      </c>
      <c r="E1636" s="143" t="s">
        <v>8855</v>
      </c>
      <c r="F1636" s="248" t="s">
        <v>146</v>
      </c>
      <c r="G1636" s="216">
        <v>39</v>
      </c>
      <c r="H1636" s="216">
        <v>213.99999999557622</v>
      </c>
      <c r="I1636" s="216">
        <v>8345.9999998274725</v>
      </c>
      <c r="J1636" s="216">
        <v>2.3912943133547002E-2</v>
      </c>
      <c r="K1636" s="216">
        <v>1.1174272492542678E-4</v>
      </c>
      <c r="L1636" s="159"/>
    </row>
    <row r="1637" spans="2:12" ht="15.75" customHeight="1" x14ac:dyDescent="0.2">
      <c r="B1637" s="189">
        <v>41231</v>
      </c>
      <c r="C1637" s="143">
        <v>285193</v>
      </c>
      <c r="D1637" s="143" t="s">
        <v>730</v>
      </c>
      <c r="E1637" s="143" t="s">
        <v>8855</v>
      </c>
      <c r="F1637" s="248" t="s">
        <v>146</v>
      </c>
      <c r="G1637" s="216">
        <v>1</v>
      </c>
      <c r="H1637" s="216">
        <v>136.00000000325963</v>
      </c>
      <c r="I1637" s="216">
        <v>136.00000000325963</v>
      </c>
      <c r="J1637" s="216">
        <v>3.8966693821082771E-4</v>
      </c>
      <c r="K1637" s="216">
        <v>2.8651980750109428E-6</v>
      </c>
      <c r="L1637" s="159"/>
    </row>
    <row r="1638" spans="2:12" ht="15.75" customHeight="1" x14ac:dyDescent="0.2">
      <c r="B1638" s="189">
        <v>41231</v>
      </c>
      <c r="C1638" s="143">
        <v>285194</v>
      </c>
      <c r="D1638" s="143" t="s">
        <v>1251</v>
      </c>
      <c r="E1638" s="143" t="s">
        <v>8855</v>
      </c>
      <c r="F1638" s="248" t="s">
        <v>146</v>
      </c>
      <c r="G1638" s="216">
        <v>1.34</v>
      </c>
      <c r="H1638" s="216">
        <v>71.000000000931323</v>
      </c>
      <c r="I1638" s="216">
        <v>95.140000001247984</v>
      </c>
      <c r="J1638" s="216">
        <v>2.7259494486011682E-4</v>
      </c>
      <c r="K1638" s="216">
        <v>3.8393654205146635E-6</v>
      </c>
      <c r="L1638" s="159"/>
    </row>
    <row r="1639" spans="2:12" ht="15.75" customHeight="1" x14ac:dyDescent="0.2">
      <c r="B1639" s="189">
        <v>41231</v>
      </c>
      <c r="C1639" s="143">
        <v>285196</v>
      </c>
      <c r="D1639" s="143" t="s">
        <v>1226</v>
      </c>
      <c r="E1639" s="143" t="s">
        <v>8855</v>
      </c>
      <c r="F1639" s="248" t="s">
        <v>146</v>
      </c>
      <c r="G1639" s="216">
        <v>1</v>
      </c>
      <c r="H1639" s="216">
        <v>303.99999999557622</v>
      </c>
      <c r="I1639" s="216">
        <v>303.99999999557622</v>
      </c>
      <c r="J1639" s="216">
        <v>8.7102021479065165E-4</v>
      </c>
      <c r="K1639" s="216">
        <v>2.8651980750109428E-6</v>
      </c>
      <c r="L1639" s="159"/>
    </row>
    <row r="1640" spans="2:12" ht="15.75" customHeight="1" x14ac:dyDescent="0.2">
      <c r="B1640" s="189">
        <v>41231</v>
      </c>
      <c r="C1640" s="143">
        <v>285240</v>
      </c>
      <c r="D1640" s="143" t="s">
        <v>626</v>
      </c>
      <c r="E1640" s="143" t="s">
        <v>8855</v>
      </c>
      <c r="F1640" s="248" t="s">
        <v>146</v>
      </c>
      <c r="G1640" s="216">
        <v>2.68</v>
      </c>
      <c r="H1640" s="216">
        <v>106.99999999254942</v>
      </c>
      <c r="I1640" s="216">
        <v>286.75999998003249</v>
      </c>
      <c r="J1640" s="216">
        <v>8.2162419993292706E-4</v>
      </c>
      <c r="K1640" s="216">
        <v>7.6787308410293271E-6</v>
      </c>
      <c r="L1640" s="159"/>
    </row>
    <row r="1641" spans="2:12" ht="15.75" customHeight="1" x14ac:dyDescent="0.2">
      <c r="B1641" s="189">
        <v>41231</v>
      </c>
      <c r="C1641" s="143">
        <v>285241</v>
      </c>
      <c r="D1641" s="143" t="s">
        <v>973</v>
      </c>
      <c r="E1641" s="143" t="s">
        <v>8855</v>
      </c>
      <c r="F1641" s="248" t="s">
        <v>146</v>
      </c>
      <c r="G1641" s="216">
        <v>2.0100000000000002</v>
      </c>
      <c r="H1641" s="216">
        <v>226.99999999604188</v>
      </c>
      <c r="I1641" s="216">
        <v>456.26999999204423</v>
      </c>
      <c r="J1641" s="216">
        <v>1.3073039256624481E-3</v>
      </c>
      <c r="K1641" s="216">
        <v>5.7590481307719961E-6</v>
      </c>
      <c r="L1641" s="159"/>
    </row>
    <row r="1642" spans="2:12" ht="15.75" customHeight="1" x14ac:dyDescent="0.2">
      <c r="B1642" s="189">
        <v>41231</v>
      </c>
      <c r="C1642" s="143">
        <v>285267</v>
      </c>
      <c r="D1642" s="143" t="s">
        <v>723</v>
      </c>
      <c r="E1642" s="143" t="s">
        <v>8855</v>
      </c>
      <c r="F1642" s="248" t="s">
        <v>146</v>
      </c>
      <c r="G1642" s="216">
        <v>0.67</v>
      </c>
      <c r="H1642" s="216">
        <v>557.0000000030268</v>
      </c>
      <c r="I1642" s="216">
        <v>373.190000002028</v>
      </c>
      <c r="J1642" s="216">
        <v>1.0692632696191445E-3</v>
      </c>
      <c r="K1642" s="216">
        <v>1.9196827102573318E-6</v>
      </c>
      <c r="L1642" s="159"/>
    </row>
    <row r="1643" spans="2:12" ht="15.75" customHeight="1" x14ac:dyDescent="0.2">
      <c r="B1643" s="189">
        <v>41231</v>
      </c>
      <c r="C1643" s="143">
        <v>285280</v>
      </c>
      <c r="D1643" s="143" t="s">
        <v>626</v>
      </c>
      <c r="E1643" s="143" t="s">
        <v>8855</v>
      </c>
      <c r="F1643" s="248" t="s">
        <v>146</v>
      </c>
      <c r="G1643" s="216">
        <v>2.0100000000000002</v>
      </c>
      <c r="H1643" s="216">
        <v>379.99999999185093</v>
      </c>
      <c r="I1643" s="216">
        <v>763.79999998362041</v>
      </c>
      <c r="J1643" s="216">
        <v>2.1884382896464275E-3</v>
      </c>
      <c r="K1643" s="216">
        <v>5.7590481307719961E-6</v>
      </c>
      <c r="L1643" s="159"/>
    </row>
    <row r="1644" spans="2:12" ht="15.75" customHeight="1" x14ac:dyDescent="0.2">
      <c r="B1644" s="189">
        <v>41231</v>
      </c>
      <c r="C1644" s="143">
        <v>285281</v>
      </c>
      <c r="D1644" s="143" t="s">
        <v>950</v>
      </c>
      <c r="E1644" s="143" t="s">
        <v>8855</v>
      </c>
      <c r="F1644" s="248" t="s">
        <v>146</v>
      </c>
      <c r="G1644" s="216">
        <v>1.7889000000000002</v>
      </c>
      <c r="H1644" s="216">
        <v>388.00000000745058</v>
      </c>
      <c r="I1644" s="216">
        <v>694.09320001332844</v>
      </c>
      <c r="J1644" s="216">
        <v>1.9887145005563741E-3</v>
      </c>
      <c r="K1644" s="216">
        <v>5.1255528363870764E-6</v>
      </c>
      <c r="L1644" s="159"/>
    </row>
    <row r="1645" spans="2:12" ht="15.75" customHeight="1" x14ac:dyDescent="0.2">
      <c r="B1645" s="189">
        <v>41231</v>
      </c>
      <c r="C1645" s="143">
        <v>285282</v>
      </c>
      <c r="D1645" s="143" t="s">
        <v>1251</v>
      </c>
      <c r="E1645" s="143" t="s">
        <v>8855</v>
      </c>
      <c r="F1645" s="248" t="s">
        <v>146</v>
      </c>
      <c r="G1645" s="216">
        <v>1</v>
      </c>
      <c r="H1645" s="216">
        <v>345.00000000349246</v>
      </c>
      <c r="I1645" s="216">
        <v>345.00000000349246</v>
      </c>
      <c r="J1645" s="216">
        <v>9.8849333588878186E-4</v>
      </c>
      <c r="K1645" s="216">
        <v>2.8651980750109428E-6</v>
      </c>
      <c r="L1645" s="159"/>
    </row>
    <row r="1646" spans="2:12" ht="15.75" customHeight="1" x14ac:dyDescent="0.2">
      <c r="B1646" s="189">
        <v>41231</v>
      </c>
      <c r="C1646" s="143">
        <v>285283</v>
      </c>
      <c r="D1646" s="143" t="s">
        <v>601</v>
      </c>
      <c r="E1646" s="143" t="s">
        <v>8855</v>
      </c>
      <c r="F1646" s="248" t="s">
        <v>146</v>
      </c>
      <c r="G1646" s="216">
        <v>92</v>
      </c>
      <c r="H1646" s="216">
        <v>296.00000000093132</v>
      </c>
      <c r="I1646" s="216">
        <v>27232.000000085682</v>
      </c>
      <c r="J1646" s="216">
        <v>7.8025073978943496E-2</v>
      </c>
      <c r="K1646" s="216">
        <v>2.6359822290100677E-4</v>
      </c>
      <c r="L1646" s="159"/>
    </row>
    <row r="1647" spans="2:12" ht="15.75" customHeight="1" x14ac:dyDescent="0.2">
      <c r="B1647" s="189">
        <v>41231</v>
      </c>
      <c r="C1647" s="143">
        <v>285384</v>
      </c>
      <c r="D1647" s="143" t="s">
        <v>1285</v>
      </c>
      <c r="E1647" s="143" t="s">
        <v>8854</v>
      </c>
      <c r="F1647" s="248" t="s">
        <v>155</v>
      </c>
      <c r="G1647" s="216">
        <v>20.8</v>
      </c>
      <c r="H1647" s="216">
        <v>169.0000000060536</v>
      </c>
      <c r="I1647" s="216">
        <v>3515.2000001259148</v>
      </c>
      <c r="J1647" s="216">
        <v>3.518040184327526E-3</v>
      </c>
      <c r="K1647" s="216">
        <v>2.081680582367757E-5</v>
      </c>
      <c r="L1647" s="159"/>
    </row>
    <row r="1648" spans="2:12" ht="15.75" customHeight="1" x14ac:dyDescent="0.2">
      <c r="B1648" s="189">
        <v>41231</v>
      </c>
      <c r="C1648" s="143">
        <v>286218</v>
      </c>
      <c r="D1648" s="143" t="s">
        <v>601</v>
      </c>
      <c r="E1648" s="143" t="s">
        <v>8855</v>
      </c>
      <c r="F1648" s="248" t="s">
        <v>155</v>
      </c>
      <c r="G1648" s="216">
        <v>146</v>
      </c>
      <c r="H1648" s="216">
        <v>201.00000000558794</v>
      </c>
      <c r="I1648" s="216">
        <v>29346.000000815839</v>
      </c>
      <c r="J1648" s="216">
        <v>8.4082102711608667E-2</v>
      </c>
      <c r="K1648" s="216">
        <v>4.1831891895159764E-4</v>
      </c>
      <c r="L1648" s="159"/>
    </row>
    <row r="1649" spans="2:12" ht="15.75" customHeight="1" x14ac:dyDescent="0.2">
      <c r="B1649" s="189">
        <v>41232</v>
      </c>
      <c r="C1649" s="143">
        <v>284516</v>
      </c>
      <c r="D1649" s="143" t="s">
        <v>1261</v>
      </c>
      <c r="E1649" s="143" t="s">
        <v>8855</v>
      </c>
      <c r="F1649" s="248" t="s">
        <v>147</v>
      </c>
      <c r="G1649" s="216">
        <v>1509.3500000000001</v>
      </c>
      <c r="H1649" s="216">
        <v>71.833333330948577</v>
      </c>
      <c r="I1649" s="216">
        <v>101263.31000034</v>
      </c>
      <c r="J1649" s="216">
        <v>0.29026092073263748</v>
      </c>
      <c r="K1649" s="216">
        <v>4.3263973961184506E-3</v>
      </c>
      <c r="L1649" s="159"/>
    </row>
    <row r="1650" spans="2:12" ht="15.75" customHeight="1" x14ac:dyDescent="0.2">
      <c r="B1650" s="189">
        <v>41232</v>
      </c>
      <c r="C1650" s="143">
        <v>284517</v>
      </c>
      <c r="D1650" s="143" t="s">
        <v>800</v>
      </c>
      <c r="E1650" s="143" t="s">
        <v>8854</v>
      </c>
      <c r="F1650" s="248" t="s">
        <v>146</v>
      </c>
      <c r="G1650" s="216">
        <v>6.75</v>
      </c>
      <c r="H1650" s="216">
        <v>33.999999995576218</v>
      </c>
      <c r="I1650" s="216">
        <v>229.49999997013947</v>
      </c>
      <c r="J1650" s="216">
        <v>2.2983990791155078E-4</v>
      </c>
      <c r="K1650" s="216">
        <v>6.7599972923957512E-6</v>
      </c>
      <c r="L1650" s="159"/>
    </row>
    <row r="1651" spans="2:12" ht="15.75" customHeight="1" x14ac:dyDescent="0.2">
      <c r="B1651" s="189">
        <v>41232</v>
      </c>
      <c r="C1651" s="143">
        <v>284519</v>
      </c>
      <c r="D1651" s="143" t="s">
        <v>820</v>
      </c>
      <c r="E1651" s="143" t="s">
        <v>8855</v>
      </c>
      <c r="F1651" s="248" t="s">
        <v>146</v>
      </c>
      <c r="G1651" s="216">
        <v>161</v>
      </c>
      <c r="H1651" s="216">
        <v>62.999999995809048</v>
      </c>
      <c r="I1651" s="216">
        <v>10142.999999325257</v>
      </c>
      <c r="J1651" s="216">
        <v>2.9073872054798579E-2</v>
      </c>
      <c r="K1651" s="216">
        <v>4.6149003264655018E-4</v>
      </c>
      <c r="L1651" s="159"/>
    </row>
    <row r="1652" spans="2:12" ht="15.75" customHeight="1" x14ac:dyDescent="0.2">
      <c r="B1652" s="189">
        <v>41232</v>
      </c>
      <c r="C1652" s="143">
        <v>284667</v>
      </c>
      <c r="D1652" s="143" t="s">
        <v>966</v>
      </c>
      <c r="E1652" s="143" t="s">
        <v>8854</v>
      </c>
      <c r="F1652" s="248" t="s">
        <v>147</v>
      </c>
      <c r="G1652" s="216">
        <v>309.09000000000003</v>
      </c>
      <c r="H1652" s="216">
        <v>7.0000000018626451</v>
      </c>
      <c r="I1652" s="216">
        <v>2163.6300005757248</v>
      </c>
      <c r="J1652" s="216">
        <v>2.1668345104649063E-3</v>
      </c>
      <c r="K1652" s="216">
        <v>3.0954778712690415E-4</v>
      </c>
      <c r="L1652" s="159"/>
    </row>
    <row r="1653" spans="2:12" ht="15.75" customHeight="1" x14ac:dyDescent="0.2">
      <c r="B1653" s="189">
        <v>41232</v>
      </c>
      <c r="C1653" s="143">
        <v>284668</v>
      </c>
      <c r="D1653" s="143" t="s">
        <v>1286</v>
      </c>
      <c r="E1653" s="143" t="s">
        <v>8854</v>
      </c>
      <c r="F1653" s="248" t="s">
        <v>155</v>
      </c>
      <c r="G1653" s="216">
        <v>141</v>
      </c>
      <c r="H1653" s="216">
        <v>66.999999998370185</v>
      </c>
      <c r="I1653" s="216">
        <v>9446.9999997701962</v>
      </c>
      <c r="J1653" s="216">
        <v>9.4609917658828434E-3</v>
      </c>
      <c r="K1653" s="216">
        <v>1.4120883233004458E-4</v>
      </c>
      <c r="L1653" s="159"/>
    </row>
    <row r="1654" spans="2:12" ht="15.75" customHeight="1" x14ac:dyDescent="0.2">
      <c r="B1654" s="189">
        <v>41232</v>
      </c>
      <c r="C1654" s="143">
        <v>284668</v>
      </c>
      <c r="D1654" s="143" t="s">
        <v>1287</v>
      </c>
      <c r="E1654" s="143" t="s">
        <v>8854</v>
      </c>
      <c r="F1654" s="248" t="s">
        <v>155</v>
      </c>
      <c r="G1654" s="216">
        <v>2144.9899999999998</v>
      </c>
      <c r="H1654" s="216">
        <v>56.416666667646496</v>
      </c>
      <c r="I1654" s="216">
        <v>123140.04000152313</v>
      </c>
      <c r="J1654" s="216">
        <v>0.1233224202956742</v>
      </c>
      <c r="K1654" s="216">
        <v>2.1481669025505126E-3</v>
      </c>
      <c r="L1654" s="159"/>
    </row>
    <row r="1655" spans="2:12" ht="15.75" customHeight="1" x14ac:dyDescent="0.2">
      <c r="B1655" s="189">
        <v>41232</v>
      </c>
      <c r="C1655" s="143">
        <v>284669</v>
      </c>
      <c r="D1655" s="143" t="s">
        <v>512</v>
      </c>
      <c r="E1655" s="143" t="s">
        <v>8855</v>
      </c>
      <c r="F1655" s="248" t="s">
        <v>147</v>
      </c>
      <c r="G1655" s="216">
        <v>68.400000000000006</v>
      </c>
      <c r="H1655" s="216">
        <v>30.00000000349246</v>
      </c>
      <c r="I1655" s="216">
        <v>2052.0000002388842</v>
      </c>
      <c r="J1655" s="216">
        <v>5.8818481186395256E-3</v>
      </c>
      <c r="K1655" s="216">
        <v>1.9606160393182629E-4</v>
      </c>
      <c r="L1655" s="159"/>
    </row>
    <row r="1656" spans="2:12" ht="15.75" customHeight="1" x14ac:dyDescent="0.2">
      <c r="B1656" s="189">
        <v>41232</v>
      </c>
      <c r="C1656" s="143">
        <v>284670</v>
      </c>
      <c r="D1656" s="143" t="s">
        <v>846</v>
      </c>
      <c r="E1656" s="143" t="s">
        <v>8855</v>
      </c>
      <c r="F1656" s="248" t="s">
        <v>147</v>
      </c>
      <c r="G1656" s="216">
        <v>4.0200000000000005</v>
      </c>
      <c r="H1656" s="216">
        <v>223.99999999674037</v>
      </c>
      <c r="I1656" s="216">
        <v>900.47999998689636</v>
      </c>
      <c r="J1656" s="216">
        <v>2.5811338173386228E-3</v>
      </c>
      <c r="K1656" s="216">
        <v>1.1522918827572247E-5</v>
      </c>
      <c r="L1656" s="159"/>
    </row>
    <row r="1657" spans="2:12" ht="15.75" customHeight="1" x14ac:dyDescent="0.2">
      <c r="B1657" s="189">
        <v>41232</v>
      </c>
      <c r="C1657" s="143">
        <v>284672</v>
      </c>
      <c r="D1657" s="143" t="s">
        <v>800</v>
      </c>
      <c r="E1657" s="143" t="s">
        <v>8854</v>
      </c>
      <c r="F1657" s="248" t="s">
        <v>147</v>
      </c>
      <c r="G1657" s="216">
        <v>487.83</v>
      </c>
      <c r="H1657" s="216">
        <v>143.44444445334375</v>
      </c>
      <c r="I1657" s="216">
        <v>67339.960004353241</v>
      </c>
      <c r="J1657" s="216">
        <v>6.7439695896217192E-2</v>
      </c>
      <c r="K1657" s="216">
        <v>4.8855251542954362E-4</v>
      </c>
      <c r="L1657" s="159"/>
    </row>
    <row r="1658" spans="2:12" ht="15.75" customHeight="1" x14ac:dyDescent="0.2">
      <c r="B1658" s="189">
        <v>41232</v>
      </c>
      <c r="C1658" s="143">
        <v>284675</v>
      </c>
      <c r="D1658" s="143" t="s">
        <v>1288</v>
      </c>
      <c r="E1658" s="143" t="s">
        <v>8854</v>
      </c>
      <c r="F1658" s="248" t="s">
        <v>147</v>
      </c>
      <c r="G1658" s="216">
        <v>40</v>
      </c>
      <c r="H1658" s="216">
        <v>9.9999999906867743</v>
      </c>
      <c r="I1658" s="216">
        <v>399.99999962747097</v>
      </c>
      <c r="J1658" s="216">
        <v>4.0059243176888965E-4</v>
      </c>
      <c r="K1658" s="216">
        <v>4.0059243214197043E-5</v>
      </c>
      <c r="L1658" s="159"/>
    </row>
    <row r="1659" spans="2:12" ht="15.75" customHeight="1" x14ac:dyDescent="0.2">
      <c r="B1659" s="189">
        <v>41232</v>
      </c>
      <c r="C1659" s="143">
        <v>284676</v>
      </c>
      <c r="D1659" s="143" t="s">
        <v>1202</v>
      </c>
      <c r="E1659" s="143" t="s">
        <v>8854</v>
      </c>
      <c r="F1659" s="248" t="s">
        <v>155</v>
      </c>
      <c r="G1659" s="216">
        <v>76.064999999999998</v>
      </c>
      <c r="H1659" s="216">
        <v>69.000000004889444</v>
      </c>
      <c r="I1659" s="216">
        <v>5248.4850003719157</v>
      </c>
      <c r="J1659" s="216">
        <v>5.2562584283990911E-3</v>
      </c>
      <c r="K1659" s="216">
        <v>7.6177658377197459E-5</v>
      </c>
      <c r="L1659" s="159"/>
    </row>
    <row r="1660" spans="2:12" ht="15.75" customHeight="1" x14ac:dyDescent="0.2">
      <c r="B1660" s="189">
        <v>41232</v>
      </c>
      <c r="C1660" s="143">
        <v>284677</v>
      </c>
      <c r="D1660" s="143" t="s">
        <v>1289</v>
      </c>
      <c r="E1660" s="143" t="s">
        <v>8854</v>
      </c>
      <c r="F1660" s="248" t="s">
        <v>147</v>
      </c>
      <c r="G1660" s="216">
        <v>204.16</v>
      </c>
      <c r="H1660" s="216">
        <v>1.9999999960418791</v>
      </c>
      <c r="I1660" s="216">
        <v>408.31999919191003</v>
      </c>
      <c r="J1660" s="216">
        <v>4.089247539212366E-4</v>
      </c>
      <c r="K1660" s="216">
        <v>2.0446237736526171E-4</v>
      </c>
      <c r="L1660" s="159"/>
    </row>
    <row r="1661" spans="2:12" ht="15.75" customHeight="1" x14ac:dyDescent="0.2">
      <c r="B1661" s="189">
        <v>41232</v>
      </c>
      <c r="C1661" s="143">
        <v>284677</v>
      </c>
      <c r="D1661" s="143" t="s">
        <v>1290</v>
      </c>
      <c r="E1661" s="143" t="s">
        <v>8854</v>
      </c>
      <c r="F1661" s="248" t="s">
        <v>147</v>
      </c>
      <c r="G1661" s="216">
        <v>293.5</v>
      </c>
      <c r="H1661" s="216">
        <v>1.9999999960418791</v>
      </c>
      <c r="I1661" s="216">
        <v>586.9999988382915</v>
      </c>
      <c r="J1661" s="216">
        <v>5.8786939300491255E-4</v>
      </c>
      <c r="K1661" s="216">
        <v>2.939346970841708E-4</v>
      </c>
      <c r="L1661" s="159"/>
    </row>
    <row r="1662" spans="2:12" ht="15.75" customHeight="1" x14ac:dyDescent="0.2">
      <c r="B1662" s="189">
        <v>41232</v>
      </c>
      <c r="C1662" s="143">
        <v>284678</v>
      </c>
      <c r="D1662" s="143" t="s">
        <v>1291</v>
      </c>
      <c r="E1662" s="143" t="s">
        <v>8854</v>
      </c>
      <c r="F1662" s="248" t="s">
        <v>147</v>
      </c>
      <c r="G1662" s="216">
        <v>1171.17</v>
      </c>
      <c r="H1662" s="216">
        <v>80.227272730183117</v>
      </c>
      <c r="I1662" s="216">
        <v>92222.530003716049</v>
      </c>
      <c r="J1662" s="216">
        <v>9.2359118981186136E-2</v>
      </c>
      <c r="K1662" s="216">
        <v>1.1729045968792789E-3</v>
      </c>
      <c r="L1662" s="159"/>
    </row>
    <row r="1663" spans="2:12" ht="15.75" customHeight="1" x14ac:dyDescent="0.2">
      <c r="B1663" s="189">
        <v>41232</v>
      </c>
      <c r="C1663" s="143">
        <v>284680</v>
      </c>
      <c r="D1663" s="143" t="s">
        <v>1264</v>
      </c>
      <c r="E1663" s="143" t="s">
        <v>8855</v>
      </c>
      <c r="F1663" s="248" t="s">
        <v>147</v>
      </c>
      <c r="G1663" s="216">
        <v>196</v>
      </c>
      <c r="H1663" s="216">
        <v>1.9999999960418791</v>
      </c>
      <c r="I1663" s="216">
        <v>391.9999992242083</v>
      </c>
      <c r="J1663" s="216">
        <v>1.1236279033504815E-3</v>
      </c>
      <c r="K1663" s="216">
        <v>5.6181395278710451E-4</v>
      </c>
      <c r="L1663" s="159"/>
    </row>
    <row r="1664" spans="2:12" ht="15.75" customHeight="1" x14ac:dyDescent="0.2">
      <c r="B1664" s="189">
        <v>41232</v>
      </c>
      <c r="C1664" s="143">
        <v>284681</v>
      </c>
      <c r="D1664" s="143" t="s">
        <v>1011</v>
      </c>
      <c r="E1664" s="143" t="s">
        <v>8854</v>
      </c>
      <c r="F1664" s="248" t="s">
        <v>147</v>
      </c>
      <c r="G1664" s="216">
        <v>573.5</v>
      </c>
      <c r="H1664" s="216">
        <v>69.72000000346452</v>
      </c>
      <c r="I1664" s="216">
        <v>43805.00000183587</v>
      </c>
      <c r="J1664" s="216">
        <v>4.3869878726786125E-2</v>
      </c>
      <c r="K1664" s="216">
        <v>5.743493995835501E-4</v>
      </c>
      <c r="L1664" s="159"/>
    </row>
    <row r="1665" spans="2:12" ht="15.75" customHeight="1" x14ac:dyDescent="0.2">
      <c r="B1665" s="189">
        <v>41232</v>
      </c>
      <c r="C1665" s="143">
        <v>284701</v>
      </c>
      <c r="D1665" s="143" t="s">
        <v>1292</v>
      </c>
      <c r="E1665" s="143" t="s">
        <v>8854</v>
      </c>
      <c r="F1665" s="248" t="s">
        <v>155</v>
      </c>
      <c r="G1665" s="216">
        <v>121</v>
      </c>
      <c r="H1665" s="216">
        <v>159.75000000209548</v>
      </c>
      <c r="I1665" s="216">
        <v>13165.000000259606</v>
      </c>
      <c r="J1665" s="216">
        <v>1.3184498423132593E-2</v>
      </c>
      <c r="K1665" s="216">
        <v>1.2117921072294606E-4</v>
      </c>
      <c r="L1665" s="159"/>
    </row>
    <row r="1666" spans="2:12" ht="15.75" customHeight="1" x14ac:dyDescent="0.2">
      <c r="B1666" s="189">
        <v>41232</v>
      </c>
      <c r="C1666" s="143">
        <v>284702</v>
      </c>
      <c r="D1666" s="143" t="s">
        <v>530</v>
      </c>
      <c r="E1666" s="143" t="s">
        <v>8855</v>
      </c>
      <c r="F1666" s="248" t="s">
        <v>155</v>
      </c>
      <c r="G1666" s="216">
        <v>4</v>
      </c>
      <c r="H1666" s="216">
        <v>10.000000001164153</v>
      </c>
      <c r="I1666" s="216">
        <v>40.000000004656613</v>
      </c>
      <c r="J1666" s="216">
        <v>1.1465590874540986E-4</v>
      </c>
      <c r="K1666" s="216">
        <v>1.1465590873206215E-5</v>
      </c>
      <c r="L1666" s="159"/>
    </row>
    <row r="1667" spans="2:12" ht="15.75" customHeight="1" x14ac:dyDescent="0.2">
      <c r="B1667" s="189">
        <v>41232</v>
      </c>
      <c r="C1667" s="143">
        <v>284703</v>
      </c>
      <c r="D1667" s="143" t="s">
        <v>869</v>
      </c>
      <c r="E1667" s="143" t="s">
        <v>8855</v>
      </c>
      <c r="F1667" s="248" t="s">
        <v>147</v>
      </c>
      <c r="G1667" s="216">
        <v>272.49</v>
      </c>
      <c r="H1667" s="216">
        <v>135.12121211906725</v>
      </c>
      <c r="I1667" s="216">
        <v>27131.669999467998</v>
      </c>
      <c r="J1667" s="216">
        <v>7.7770156980185787E-2</v>
      </c>
      <c r="K1667" s="216">
        <v>7.8106471425999039E-4</v>
      </c>
      <c r="L1667" s="159"/>
    </row>
    <row r="1668" spans="2:12" ht="15.75" customHeight="1" x14ac:dyDescent="0.2">
      <c r="B1668" s="189">
        <v>41232</v>
      </c>
      <c r="C1668" s="143">
        <v>284704</v>
      </c>
      <c r="D1668" s="143" t="s">
        <v>1120</v>
      </c>
      <c r="E1668" s="143" t="s">
        <v>8854</v>
      </c>
      <c r="F1668" s="248" t="s">
        <v>147</v>
      </c>
      <c r="G1668" s="216">
        <v>35</v>
      </c>
      <c r="H1668" s="216">
        <v>4.9999999953433871</v>
      </c>
      <c r="I1668" s="216">
        <v>174.99999983701855</v>
      </c>
      <c r="J1668" s="216">
        <v>1.7525918889888922E-4</v>
      </c>
      <c r="K1668" s="216">
        <v>3.5051837812422412E-5</v>
      </c>
      <c r="L1668" s="159"/>
    </row>
    <row r="1669" spans="2:12" ht="15.75" customHeight="1" x14ac:dyDescent="0.2">
      <c r="B1669" s="189">
        <v>41232</v>
      </c>
      <c r="C1669" s="143">
        <v>284724</v>
      </c>
      <c r="D1669" s="143" t="s">
        <v>1268</v>
      </c>
      <c r="E1669" s="143" t="s">
        <v>8854</v>
      </c>
      <c r="F1669" s="248" t="s">
        <v>147</v>
      </c>
      <c r="G1669" s="216">
        <v>308.5</v>
      </c>
      <c r="H1669" s="216">
        <v>153.00000000628643</v>
      </c>
      <c r="I1669" s="216">
        <v>47200.500001939363</v>
      </c>
      <c r="J1669" s="216">
        <v>4.7270407735234922E-2</v>
      </c>
      <c r="K1669" s="216">
        <v>3.0895691328949469E-4</v>
      </c>
      <c r="L1669" s="159"/>
    </row>
    <row r="1670" spans="2:12" ht="15.75" customHeight="1" x14ac:dyDescent="0.2">
      <c r="B1670" s="189">
        <v>41232</v>
      </c>
      <c r="C1670" s="143">
        <v>284731</v>
      </c>
      <c r="D1670" s="143" t="s">
        <v>1293</v>
      </c>
      <c r="E1670" s="143" t="s">
        <v>8854</v>
      </c>
      <c r="F1670" s="248" t="s">
        <v>155</v>
      </c>
      <c r="G1670" s="216">
        <v>18.48</v>
      </c>
      <c r="H1670" s="216">
        <v>47.000000006519258</v>
      </c>
      <c r="I1670" s="216">
        <v>868.56000012047593</v>
      </c>
      <c r="J1670" s="216">
        <v>8.6984640727372903E-4</v>
      </c>
      <c r="K1670" s="216">
        <v>1.8507370364959036E-5</v>
      </c>
      <c r="L1670" s="159"/>
    </row>
    <row r="1671" spans="2:12" ht="15.75" customHeight="1" x14ac:dyDescent="0.2">
      <c r="B1671" s="189">
        <v>41232</v>
      </c>
      <c r="C1671" s="143">
        <v>284732</v>
      </c>
      <c r="D1671" s="143" t="s">
        <v>1072</v>
      </c>
      <c r="E1671" s="143" t="s">
        <v>8854</v>
      </c>
      <c r="F1671" s="248" t="s">
        <v>147</v>
      </c>
      <c r="G1671" s="216">
        <v>122.5</v>
      </c>
      <c r="H1671" s="216">
        <v>227.00000000651926</v>
      </c>
      <c r="I1671" s="216">
        <v>27807.500000798609</v>
      </c>
      <c r="J1671" s="216">
        <v>2.7848685142769398E-2</v>
      </c>
      <c r="K1671" s="216">
        <v>1.2268143234347846E-4</v>
      </c>
      <c r="L1671" s="159"/>
    </row>
    <row r="1672" spans="2:12" ht="15.75" customHeight="1" x14ac:dyDescent="0.2">
      <c r="B1672" s="189">
        <v>41232</v>
      </c>
      <c r="C1672" s="143">
        <v>284733</v>
      </c>
      <c r="D1672" s="143" t="s">
        <v>1294</v>
      </c>
      <c r="E1672" s="143" t="s">
        <v>8855</v>
      </c>
      <c r="F1672" s="248" t="s">
        <v>147</v>
      </c>
      <c r="G1672" s="216">
        <v>26</v>
      </c>
      <c r="H1672" s="216">
        <v>174.99999999417923</v>
      </c>
      <c r="I1672" s="216">
        <v>4549.9999998486601</v>
      </c>
      <c r="J1672" s="216">
        <v>1.304210961783827E-2</v>
      </c>
      <c r="K1672" s="216">
        <v>7.45263406758404E-5</v>
      </c>
      <c r="L1672" s="159"/>
    </row>
    <row r="1673" spans="2:12" ht="15.75" customHeight="1" x14ac:dyDescent="0.2">
      <c r="B1673" s="189">
        <v>41232</v>
      </c>
      <c r="C1673" s="143">
        <v>284740</v>
      </c>
      <c r="D1673" s="143" t="s">
        <v>734</v>
      </c>
      <c r="E1673" s="143" t="s">
        <v>8854</v>
      </c>
      <c r="F1673" s="248" t="s">
        <v>147</v>
      </c>
      <c r="G1673" s="216">
        <v>53.79</v>
      </c>
      <c r="H1673" s="216">
        <v>68.000000001629815</v>
      </c>
      <c r="I1673" s="216">
        <v>3657.7200000876678</v>
      </c>
      <c r="J1673" s="216">
        <v>3.663137377323618E-3</v>
      </c>
      <c r="K1673" s="216">
        <v>5.3869667312291473E-5</v>
      </c>
      <c r="L1673" s="159"/>
    </row>
    <row r="1674" spans="2:12" ht="15.75" customHeight="1" x14ac:dyDescent="0.2">
      <c r="B1674" s="189">
        <v>41232</v>
      </c>
      <c r="C1674" s="143">
        <v>284754</v>
      </c>
      <c r="D1674" s="143" t="s">
        <v>513</v>
      </c>
      <c r="E1674" s="143" t="s">
        <v>8855</v>
      </c>
      <c r="F1674" s="248" t="s">
        <v>155</v>
      </c>
      <c r="G1674" s="216">
        <v>9.24</v>
      </c>
      <c r="H1674" s="216">
        <v>124.99999999883585</v>
      </c>
      <c r="I1674" s="216">
        <v>1154.9999999892432</v>
      </c>
      <c r="J1674" s="216">
        <v>3.3106893646074613E-3</v>
      </c>
      <c r="K1674" s="216">
        <v>2.6485514917106357E-5</v>
      </c>
      <c r="L1674" s="159"/>
    </row>
    <row r="1675" spans="2:12" ht="15.75" customHeight="1" x14ac:dyDescent="0.2">
      <c r="B1675" s="189">
        <v>41232</v>
      </c>
      <c r="C1675" s="143">
        <v>284799</v>
      </c>
      <c r="D1675" s="143" t="s">
        <v>706</v>
      </c>
      <c r="E1675" s="143" t="s">
        <v>8854</v>
      </c>
      <c r="F1675" s="248" t="s">
        <v>155</v>
      </c>
      <c r="G1675" s="216">
        <v>29.7</v>
      </c>
      <c r="H1675" s="216">
        <v>190.9999999939464</v>
      </c>
      <c r="I1675" s="216">
        <v>5672.6999998202082</v>
      </c>
      <c r="J1675" s="216">
        <v>5.6811017243493314E-3</v>
      </c>
      <c r="K1675" s="216">
        <v>2.9743988086541304E-5</v>
      </c>
      <c r="L1675" s="159"/>
    </row>
    <row r="1676" spans="2:12" ht="15.75" customHeight="1" x14ac:dyDescent="0.2">
      <c r="B1676" s="189">
        <v>41232</v>
      </c>
      <c r="C1676" s="143">
        <v>285020</v>
      </c>
      <c r="D1676" s="143" t="s">
        <v>1295</v>
      </c>
      <c r="E1676" s="143" t="s">
        <v>8855</v>
      </c>
      <c r="F1676" s="248" t="s">
        <v>146</v>
      </c>
      <c r="G1676" s="216">
        <v>16</v>
      </c>
      <c r="H1676" s="216">
        <v>21.000000005587935</v>
      </c>
      <c r="I1676" s="216">
        <v>336.00000008940697</v>
      </c>
      <c r="J1676" s="216">
        <v>9.6310963360559797E-4</v>
      </c>
      <c r="K1676" s="216">
        <v>4.5862363492824858E-5</v>
      </c>
      <c r="L1676" s="159"/>
    </row>
    <row r="1677" spans="2:12" ht="15.75" customHeight="1" x14ac:dyDescent="0.2">
      <c r="B1677" s="189">
        <v>41232</v>
      </c>
      <c r="C1677" s="143">
        <v>285284</v>
      </c>
      <c r="D1677" s="143" t="s">
        <v>950</v>
      </c>
      <c r="E1677" s="143" t="s">
        <v>8855</v>
      </c>
      <c r="F1677" s="248" t="s">
        <v>146</v>
      </c>
      <c r="G1677" s="216">
        <v>3.35</v>
      </c>
      <c r="H1677" s="216">
        <v>143.99999999790452</v>
      </c>
      <c r="I1677" s="216">
        <v>482.39999999298016</v>
      </c>
      <c r="J1677" s="216">
        <v>1.382750259288548E-3</v>
      </c>
      <c r="K1677" s="216">
        <v>9.6024323563102053E-6</v>
      </c>
      <c r="L1677" s="159"/>
    </row>
    <row r="1678" spans="2:12" ht="15.75" customHeight="1" x14ac:dyDescent="0.2">
      <c r="B1678" s="189">
        <v>41232</v>
      </c>
      <c r="C1678" s="143">
        <v>285380</v>
      </c>
      <c r="D1678" s="143" t="s">
        <v>846</v>
      </c>
      <c r="E1678" s="143" t="s">
        <v>8855</v>
      </c>
      <c r="F1678" s="248" t="s">
        <v>146</v>
      </c>
      <c r="G1678" s="216">
        <v>6</v>
      </c>
      <c r="H1678" s="216">
        <v>373.00000000046566</v>
      </c>
      <c r="I1678" s="216">
        <v>2238.000000002794</v>
      </c>
      <c r="J1678" s="216">
        <v>6.4149980935668859E-3</v>
      </c>
      <c r="K1678" s="216">
        <v>1.7198386309809324E-5</v>
      </c>
      <c r="L1678" s="159"/>
    </row>
    <row r="1679" spans="2:12" ht="15.75" customHeight="1" x14ac:dyDescent="0.2">
      <c r="B1679" s="189">
        <v>41232</v>
      </c>
      <c r="C1679" s="143">
        <v>285381</v>
      </c>
      <c r="D1679" s="143" t="s">
        <v>711</v>
      </c>
      <c r="E1679" s="143" t="s">
        <v>8855</v>
      </c>
      <c r="F1679" s="248" t="s">
        <v>146</v>
      </c>
      <c r="G1679" s="216">
        <v>2.33</v>
      </c>
      <c r="H1679" s="216">
        <v>126.00000000209548</v>
      </c>
      <c r="I1679" s="216">
        <v>293.58000000488249</v>
      </c>
      <c r="J1679" s="216">
        <v>8.4151704215296532E-4</v>
      </c>
      <c r="K1679" s="216">
        <v>6.6787066836426209E-6</v>
      </c>
      <c r="L1679" s="159"/>
    </row>
    <row r="1680" spans="2:12" ht="15.75" customHeight="1" x14ac:dyDescent="0.2">
      <c r="B1680" s="189">
        <v>41232</v>
      </c>
      <c r="C1680" s="143">
        <v>285382</v>
      </c>
      <c r="D1680" s="143" t="s">
        <v>920</v>
      </c>
      <c r="E1680" s="143" t="s">
        <v>8855</v>
      </c>
      <c r="F1680" s="248" t="s">
        <v>146</v>
      </c>
      <c r="G1680" s="216">
        <v>1</v>
      </c>
      <c r="H1680" s="216">
        <v>254.00000000023283</v>
      </c>
      <c r="I1680" s="216">
        <v>254.00000000023283</v>
      </c>
      <c r="J1680" s="216">
        <v>7.2806502044926204E-4</v>
      </c>
      <c r="K1680" s="216">
        <v>2.8663977183015537E-6</v>
      </c>
      <c r="L1680" s="159"/>
    </row>
    <row r="1681" spans="2:12" ht="15.75" customHeight="1" x14ac:dyDescent="0.2">
      <c r="B1681" s="189">
        <v>41232</v>
      </c>
      <c r="C1681" s="143">
        <v>285403</v>
      </c>
      <c r="D1681" s="143" t="s">
        <v>1134</v>
      </c>
      <c r="E1681" s="143" t="s">
        <v>8855</v>
      </c>
      <c r="F1681" s="248" t="s">
        <v>146</v>
      </c>
      <c r="G1681" s="216">
        <v>2.68</v>
      </c>
      <c r="H1681" s="216">
        <v>198.00000000628643</v>
      </c>
      <c r="I1681" s="216">
        <v>530.64000001684769</v>
      </c>
      <c r="J1681" s="216">
        <v>1.5210252852878288E-3</v>
      </c>
      <c r="K1681" s="216">
        <v>7.6819458850481652E-6</v>
      </c>
      <c r="L1681" s="159"/>
    </row>
    <row r="1682" spans="2:12" ht="15.75" customHeight="1" x14ac:dyDescent="0.2">
      <c r="B1682" s="189">
        <v>41232</v>
      </c>
      <c r="C1682" s="143">
        <v>285404</v>
      </c>
      <c r="D1682" s="143" t="s">
        <v>743</v>
      </c>
      <c r="E1682" s="143" t="s">
        <v>8855</v>
      </c>
      <c r="F1682" s="248" t="s">
        <v>146</v>
      </c>
      <c r="G1682" s="216">
        <v>3</v>
      </c>
      <c r="H1682" s="216">
        <v>125.9999999916181</v>
      </c>
      <c r="I1682" s="216">
        <v>377.99999997485429</v>
      </c>
      <c r="J1682" s="216">
        <v>1.0834983374459098E-3</v>
      </c>
      <c r="K1682" s="216">
        <v>8.5991931549046618E-6</v>
      </c>
      <c r="L1682" s="159"/>
    </row>
    <row r="1683" spans="2:12" ht="15.75" customHeight="1" x14ac:dyDescent="0.2">
      <c r="B1683" s="189">
        <v>41232</v>
      </c>
      <c r="C1683" s="143">
        <v>285406</v>
      </c>
      <c r="D1683" s="143" t="s">
        <v>723</v>
      </c>
      <c r="E1683" s="143" t="s">
        <v>8855</v>
      </c>
      <c r="F1683" s="248" t="s">
        <v>146</v>
      </c>
      <c r="G1683" s="216">
        <v>4</v>
      </c>
      <c r="H1683" s="216">
        <v>364.99999999534339</v>
      </c>
      <c r="I1683" s="216">
        <v>1459.9999999813735</v>
      </c>
      <c r="J1683" s="216">
        <v>4.1849406686668778E-3</v>
      </c>
      <c r="K1683" s="216">
        <v>1.1465590873206215E-5</v>
      </c>
      <c r="L1683" s="159"/>
    </row>
    <row r="1684" spans="2:12" ht="15.75" customHeight="1" x14ac:dyDescent="0.2">
      <c r="B1684" s="189">
        <v>41233</v>
      </c>
      <c r="C1684" s="143">
        <v>284760</v>
      </c>
      <c r="D1684" s="143" t="s">
        <v>1210</v>
      </c>
      <c r="E1684" s="143" t="s">
        <v>8854</v>
      </c>
      <c r="F1684" s="248" t="s">
        <v>147</v>
      </c>
      <c r="G1684" s="216">
        <v>308.5</v>
      </c>
      <c r="H1684" s="216">
        <v>53.474999998812564</v>
      </c>
      <c r="I1684" s="216">
        <v>39169.499999393011</v>
      </c>
      <c r="J1684" s="216">
        <v>3.9242167074695251E-2</v>
      </c>
      <c r="K1684" s="216">
        <v>3.0907232777367818E-4</v>
      </c>
      <c r="L1684" s="159"/>
    </row>
    <row r="1685" spans="2:12" ht="15.75" customHeight="1" x14ac:dyDescent="0.2">
      <c r="B1685" s="189">
        <v>41233</v>
      </c>
      <c r="C1685" s="143">
        <v>284760</v>
      </c>
      <c r="D1685" s="143" t="s">
        <v>1211</v>
      </c>
      <c r="E1685" s="143" t="s">
        <v>8854</v>
      </c>
      <c r="F1685" s="248" t="s">
        <v>147</v>
      </c>
      <c r="G1685" s="216">
        <v>207</v>
      </c>
      <c r="H1685" s="216">
        <v>30.99999999627471</v>
      </c>
      <c r="I1685" s="216">
        <v>6416.9999992288649</v>
      </c>
      <c r="J1685" s="216">
        <v>6.4289047879590158E-3</v>
      </c>
      <c r="K1685" s="216">
        <v>2.0738402544295424E-4</v>
      </c>
      <c r="L1685" s="159"/>
    </row>
    <row r="1686" spans="2:12" ht="15.75" customHeight="1" x14ac:dyDescent="0.2">
      <c r="B1686" s="189">
        <v>41233</v>
      </c>
      <c r="C1686" s="143">
        <v>284760</v>
      </c>
      <c r="D1686" s="143" t="s">
        <v>958</v>
      </c>
      <c r="E1686" s="143" t="s">
        <v>8854</v>
      </c>
      <c r="F1686" s="248" t="s">
        <v>147</v>
      </c>
      <c r="G1686" s="216">
        <v>764.5</v>
      </c>
      <c r="H1686" s="216">
        <v>5.9999999986030161</v>
      </c>
      <c r="I1686" s="216">
        <v>4586.9999989320058</v>
      </c>
      <c r="J1686" s="216">
        <v>4.5955097801224452E-3</v>
      </c>
      <c r="K1686" s="216">
        <v>7.6591829686540344E-4</v>
      </c>
      <c r="L1686" s="159"/>
    </row>
    <row r="1687" spans="2:12" ht="15.75" customHeight="1" x14ac:dyDescent="0.2">
      <c r="B1687" s="189">
        <v>41233</v>
      </c>
      <c r="C1687" s="143">
        <v>284768</v>
      </c>
      <c r="D1687" s="143" t="s">
        <v>509</v>
      </c>
      <c r="E1687" s="143" t="s">
        <v>8855</v>
      </c>
      <c r="F1687" s="248" t="s">
        <v>147</v>
      </c>
      <c r="G1687" s="216">
        <v>8</v>
      </c>
      <c r="H1687" s="216">
        <v>104.99999999650754</v>
      </c>
      <c r="I1687" s="216">
        <v>839.99999997206032</v>
      </c>
      <c r="J1687" s="216">
        <v>2.408118524302848E-3</v>
      </c>
      <c r="K1687" s="216">
        <v>2.2934462136980435E-5</v>
      </c>
      <c r="L1687" s="159"/>
    </row>
    <row r="1688" spans="2:12" ht="15.75" customHeight="1" x14ac:dyDescent="0.2">
      <c r="B1688" s="189">
        <v>41233</v>
      </c>
      <c r="C1688" s="143">
        <v>284780</v>
      </c>
      <c r="D1688" s="143" t="s">
        <v>572</v>
      </c>
      <c r="E1688" s="143" t="s">
        <v>8854</v>
      </c>
      <c r="F1688" s="248" t="s">
        <v>155</v>
      </c>
      <c r="G1688" s="216">
        <v>52.14</v>
      </c>
      <c r="H1688" s="216">
        <v>11.000000004423782</v>
      </c>
      <c r="I1688" s="216">
        <v>573.54000023065601</v>
      </c>
      <c r="J1688" s="216">
        <v>5.7460402898737363E-4</v>
      </c>
      <c r="K1688" s="216">
        <v>5.2236729886935429E-5</v>
      </c>
      <c r="L1688" s="159"/>
    </row>
    <row r="1689" spans="2:12" ht="15.75" customHeight="1" x14ac:dyDescent="0.2">
      <c r="B1689" s="189">
        <v>41233</v>
      </c>
      <c r="C1689" s="143">
        <v>284822</v>
      </c>
      <c r="D1689" s="143" t="s">
        <v>507</v>
      </c>
      <c r="E1689" s="143" t="s">
        <v>8855</v>
      </c>
      <c r="F1689" s="248" t="s">
        <v>149</v>
      </c>
      <c r="G1689" s="216">
        <v>17</v>
      </c>
      <c r="H1689" s="216">
        <v>75.99999999627471</v>
      </c>
      <c r="I1689" s="216">
        <v>1291.9999999366701</v>
      </c>
      <c r="J1689" s="216">
        <v>3.7039156349407852E-3</v>
      </c>
      <c r="K1689" s="216">
        <v>4.8735732041083425E-5</v>
      </c>
      <c r="L1689" s="159"/>
    </row>
    <row r="1690" spans="2:12" ht="15.75" customHeight="1" x14ac:dyDescent="0.2">
      <c r="B1690" s="189">
        <v>41233</v>
      </c>
      <c r="C1690" s="143">
        <v>284830</v>
      </c>
      <c r="D1690" s="143" t="s">
        <v>1064</v>
      </c>
      <c r="E1690" s="143" t="s">
        <v>8854</v>
      </c>
      <c r="F1690" s="248" t="s">
        <v>149</v>
      </c>
      <c r="G1690" s="216">
        <v>647.99</v>
      </c>
      <c r="H1690" s="216">
        <v>161.00000000093132</v>
      </c>
      <c r="I1690" s="216">
        <v>104326.3900006035</v>
      </c>
      <c r="J1690" s="216">
        <v>0.104519935836989</v>
      </c>
      <c r="K1690" s="216">
        <v>6.4919214805207693E-4</v>
      </c>
      <c r="L1690" s="159"/>
    </row>
    <row r="1691" spans="2:12" ht="15.75" customHeight="1" x14ac:dyDescent="0.2">
      <c r="B1691" s="189">
        <v>41233</v>
      </c>
      <c r="C1691" s="143">
        <v>284831</v>
      </c>
      <c r="D1691" s="143" t="s">
        <v>991</v>
      </c>
      <c r="E1691" s="143" t="s">
        <v>8855</v>
      </c>
      <c r="F1691" s="248" t="s">
        <v>155</v>
      </c>
      <c r="G1691" s="216">
        <v>44</v>
      </c>
      <c r="H1691" s="216">
        <v>47.999999999301508</v>
      </c>
      <c r="I1691" s="216">
        <v>2111.9999999692664</v>
      </c>
      <c r="J1691" s="216">
        <v>6.0546980040747274E-3</v>
      </c>
      <c r="K1691" s="216">
        <v>1.2613954175339238E-4</v>
      </c>
      <c r="L1691" s="159"/>
    </row>
    <row r="1692" spans="2:12" ht="15.75" customHeight="1" x14ac:dyDescent="0.2">
      <c r="B1692" s="189">
        <v>41233</v>
      </c>
      <c r="C1692" s="143">
        <v>284888</v>
      </c>
      <c r="D1692" s="143" t="s">
        <v>1126</v>
      </c>
      <c r="E1692" s="143" t="s">
        <v>8854</v>
      </c>
      <c r="F1692" s="248" t="s">
        <v>147</v>
      </c>
      <c r="G1692" s="216">
        <v>56.76</v>
      </c>
      <c r="H1692" s="216">
        <v>59.99999999650754</v>
      </c>
      <c r="I1692" s="216">
        <v>3405.5999998017678</v>
      </c>
      <c r="J1692" s="216">
        <v>3.4119180531759167E-3</v>
      </c>
      <c r="K1692" s="216">
        <v>5.6865300889575278E-5</v>
      </c>
      <c r="L1692" s="159"/>
    </row>
    <row r="1693" spans="2:12" ht="15.75" customHeight="1" x14ac:dyDescent="0.2">
      <c r="B1693" s="189">
        <v>41233</v>
      </c>
      <c r="C1693" s="143">
        <v>285386</v>
      </c>
      <c r="D1693" s="143" t="s">
        <v>838</v>
      </c>
      <c r="E1693" s="143" t="s">
        <v>8855</v>
      </c>
      <c r="F1693" s="248" t="s">
        <v>147</v>
      </c>
      <c r="G1693" s="216">
        <v>15.51</v>
      </c>
      <c r="H1693" s="216">
        <v>241.99999999254942</v>
      </c>
      <c r="I1693" s="216">
        <v>3753.4199998844415</v>
      </c>
      <c r="J1693" s="216">
        <v>1.0760333608941854E-2</v>
      </c>
      <c r="K1693" s="216">
        <v>4.4464188468070814E-5</v>
      </c>
      <c r="L1693" s="159"/>
    </row>
    <row r="1694" spans="2:12" ht="15.75" customHeight="1" x14ac:dyDescent="0.2">
      <c r="B1694" s="189">
        <v>41233</v>
      </c>
      <c r="C1694" s="143">
        <v>285387</v>
      </c>
      <c r="D1694" s="143" t="s">
        <v>1293</v>
      </c>
      <c r="E1694" s="143" t="s">
        <v>8854</v>
      </c>
      <c r="F1694" s="248" t="s">
        <v>147</v>
      </c>
      <c r="G1694" s="216">
        <v>28</v>
      </c>
      <c r="H1694" s="216">
        <v>325.00000000116415</v>
      </c>
      <c r="I1694" s="216">
        <v>9100.0000000325963</v>
      </c>
      <c r="J1694" s="216">
        <v>9.1168822779596308E-3</v>
      </c>
      <c r="K1694" s="216">
        <v>2.8051945470544537E-5</v>
      </c>
      <c r="L1694" s="159"/>
    </row>
    <row r="1695" spans="2:12" ht="15.75" customHeight="1" x14ac:dyDescent="0.2">
      <c r="B1695" s="189">
        <v>41233</v>
      </c>
      <c r="C1695" s="143">
        <v>285388</v>
      </c>
      <c r="D1695" s="143" t="s">
        <v>1178</v>
      </c>
      <c r="E1695" s="143" t="s">
        <v>8854</v>
      </c>
      <c r="F1695" s="248" t="s">
        <v>155</v>
      </c>
      <c r="G1695" s="216">
        <v>83.49</v>
      </c>
      <c r="H1695" s="216">
        <v>76.000000006752089</v>
      </c>
      <c r="I1695" s="216">
        <v>6345.2400005637319</v>
      </c>
      <c r="J1695" s="216">
        <v>6.3570116604761348E-3</v>
      </c>
      <c r="K1695" s="216">
        <v>8.3644890261991541E-5</v>
      </c>
      <c r="L1695" s="159"/>
    </row>
    <row r="1696" spans="2:12" ht="15.75" customHeight="1" x14ac:dyDescent="0.2">
      <c r="B1696" s="189">
        <v>41233</v>
      </c>
      <c r="C1696" s="143">
        <v>285420</v>
      </c>
      <c r="D1696" s="143" t="s">
        <v>1296</v>
      </c>
      <c r="E1696" s="143" t="s">
        <v>8855</v>
      </c>
      <c r="F1696" s="248" t="s">
        <v>146</v>
      </c>
      <c r="G1696" s="216">
        <v>0.67</v>
      </c>
      <c r="H1696" s="216">
        <v>161.00000000093132</v>
      </c>
      <c r="I1696" s="216">
        <v>107.87000000062399</v>
      </c>
      <c r="J1696" s="216">
        <v>3.0924255384129877E-4</v>
      </c>
      <c r="K1696" s="216">
        <v>1.9207612039721116E-6</v>
      </c>
      <c r="L1696" s="159"/>
    </row>
    <row r="1697" spans="2:12" ht="15.75" customHeight="1" x14ac:dyDescent="0.2">
      <c r="B1697" s="189">
        <v>41233</v>
      </c>
      <c r="C1697" s="143">
        <v>285421</v>
      </c>
      <c r="D1697" s="143" t="s">
        <v>1208</v>
      </c>
      <c r="E1697" s="143" t="s">
        <v>8854</v>
      </c>
      <c r="F1697" s="248" t="s">
        <v>150</v>
      </c>
      <c r="G1697" s="216">
        <v>19.2</v>
      </c>
      <c r="H1697" s="216">
        <v>93.683333335211501</v>
      </c>
      <c r="I1697" s="216">
        <v>1798.7200000360608</v>
      </c>
      <c r="J1697" s="216">
        <v>1.8020569770639087E-3</v>
      </c>
      <c r="K1697" s="216">
        <v>1.9235619751230537E-5</v>
      </c>
      <c r="L1697" s="159"/>
    </row>
    <row r="1698" spans="2:12" ht="15.75" customHeight="1" x14ac:dyDescent="0.2">
      <c r="B1698" s="189">
        <v>41233</v>
      </c>
      <c r="C1698" s="143">
        <v>285422</v>
      </c>
      <c r="D1698" s="143" t="s">
        <v>495</v>
      </c>
      <c r="E1698" s="143" t="s">
        <v>8855</v>
      </c>
      <c r="F1698" s="248" t="s">
        <v>147</v>
      </c>
      <c r="G1698" s="216">
        <v>4</v>
      </c>
      <c r="H1698" s="216">
        <v>440.9999999916181</v>
      </c>
      <c r="I1698" s="216">
        <v>1763.9999999664724</v>
      </c>
      <c r="J1698" s="216">
        <v>5.0570489011080681E-3</v>
      </c>
      <c r="K1698" s="216">
        <v>1.1467231068490217E-5</v>
      </c>
      <c r="L1698" s="159"/>
    </row>
    <row r="1699" spans="2:12" ht="15.75" customHeight="1" x14ac:dyDescent="0.2">
      <c r="B1699" s="189">
        <v>41233</v>
      </c>
      <c r="C1699" s="143">
        <v>285841</v>
      </c>
      <c r="D1699" s="143" t="s">
        <v>676</v>
      </c>
      <c r="E1699" s="143" t="s">
        <v>8855</v>
      </c>
      <c r="F1699" s="248" t="s">
        <v>155</v>
      </c>
      <c r="G1699" s="216">
        <v>7.2</v>
      </c>
      <c r="H1699" s="216">
        <v>56.000000004423782</v>
      </c>
      <c r="I1699" s="216">
        <v>403.20000003185123</v>
      </c>
      <c r="J1699" s="216">
        <v>1.1558968917951252E-3</v>
      </c>
      <c r="K1699" s="216">
        <v>2.0641015923282391E-5</v>
      </c>
      <c r="L1699" s="159"/>
    </row>
    <row r="1700" spans="2:12" ht="15.75" customHeight="1" x14ac:dyDescent="0.2">
      <c r="B1700" s="189">
        <v>41234</v>
      </c>
      <c r="C1700" s="143">
        <v>284834</v>
      </c>
      <c r="D1700" s="143" t="s">
        <v>1297</v>
      </c>
      <c r="E1700" s="143" t="s">
        <v>8854</v>
      </c>
      <c r="F1700" s="248" t="s">
        <v>155</v>
      </c>
      <c r="G1700" s="216">
        <v>1262.08</v>
      </c>
      <c r="H1700" s="216">
        <v>18.000000006286427</v>
      </c>
      <c r="I1700" s="216">
        <v>22717.440007933976</v>
      </c>
      <c r="J1700" s="216">
        <v>2.276813074654678E-2</v>
      </c>
      <c r="K1700" s="216">
        <v>1.2648961521441722E-3</v>
      </c>
      <c r="L1700" s="159"/>
    </row>
    <row r="1701" spans="2:12" ht="15.75" customHeight="1" x14ac:dyDescent="0.2">
      <c r="B1701" s="189">
        <v>41234</v>
      </c>
      <c r="C1701" s="143">
        <v>284834</v>
      </c>
      <c r="D1701" s="143" t="s">
        <v>1298</v>
      </c>
      <c r="E1701" s="143" t="s">
        <v>8854</v>
      </c>
      <c r="F1701" s="248" t="s">
        <v>155</v>
      </c>
      <c r="G1701" s="216">
        <v>588</v>
      </c>
      <c r="H1701" s="216">
        <v>15.999999999767169</v>
      </c>
      <c r="I1701" s="216">
        <v>9407.9999998630956</v>
      </c>
      <c r="J1701" s="216">
        <v>9.4289926147306056E-3</v>
      </c>
      <c r="K1701" s="216">
        <v>5.8931203842923845E-4</v>
      </c>
      <c r="L1701" s="159"/>
    </row>
    <row r="1702" spans="2:12" ht="15.75" customHeight="1" x14ac:dyDescent="0.2">
      <c r="B1702" s="189">
        <v>41234</v>
      </c>
      <c r="C1702" s="143">
        <v>284834</v>
      </c>
      <c r="D1702" s="143" t="s">
        <v>931</v>
      </c>
      <c r="E1702" s="143" t="s">
        <v>8854</v>
      </c>
      <c r="F1702" s="248" t="s">
        <v>155</v>
      </c>
      <c r="G1702" s="216">
        <v>1519.4099999999999</v>
      </c>
      <c r="H1702" s="216">
        <v>2.9999999993015081</v>
      </c>
      <c r="I1702" s="216">
        <v>4558.2299989387047</v>
      </c>
      <c r="J1702" s="216">
        <v>4.5684010413331181E-3</v>
      </c>
      <c r="K1702" s="216">
        <v>1.5228003474655938E-3</v>
      </c>
      <c r="L1702" s="159"/>
    </row>
    <row r="1703" spans="2:12" ht="15.75" customHeight="1" x14ac:dyDescent="0.2">
      <c r="B1703" s="189">
        <v>41234</v>
      </c>
      <c r="C1703" s="143">
        <v>284834</v>
      </c>
      <c r="D1703" s="143" t="s">
        <v>891</v>
      </c>
      <c r="E1703" s="143" t="s">
        <v>8854</v>
      </c>
      <c r="F1703" s="248" t="s">
        <v>155</v>
      </c>
      <c r="G1703" s="216">
        <v>2010.5700000000002</v>
      </c>
      <c r="H1703" s="216">
        <v>25.000000008149073</v>
      </c>
      <c r="I1703" s="216">
        <v>50264.250016384278</v>
      </c>
      <c r="J1703" s="216">
        <v>5.0376407546381466E-2</v>
      </c>
      <c r="K1703" s="216">
        <v>2.0150563011984255E-3</v>
      </c>
      <c r="L1703" s="159"/>
    </row>
    <row r="1704" spans="2:12" ht="15.75" customHeight="1" x14ac:dyDescent="0.2">
      <c r="B1704" s="189">
        <v>41234</v>
      </c>
      <c r="C1704" s="143">
        <v>284834</v>
      </c>
      <c r="D1704" s="143" t="s">
        <v>1067</v>
      </c>
      <c r="E1704" s="143" t="s">
        <v>8854</v>
      </c>
      <c r="F1704" s="248" t="s">
        <v>155</v>
      </c>
      <c r="G1704" s="216">
        <v>831.5</v>
      </c>
      <c r="H1704" s="216">
        <v>14.00000000372529</v>
      </c>
      <c r="I1704" s="216">
        <v>11641.000003097579</v>
      </c>
      <c r="J1704" s="216">
        <v>1.1666975240102391E-2</v>
      </c>
      <c r="K1704" s="216">
        <v>8.3335537407127854E-4</v>
      </c>
      <c r="L1704" s="159"/>
    </row>
    <row r="1705" spans="2:12" ht="15.75" customHeight="1" x14ac:dyDescent="0.2">
      <c r="B1705" s="189">
        <v>41234</v>
      </c>
      <c r="C1705" s="143">
        <v>284834</v>
      </c>
      <c r="D1705" s="143" t="s">
        <v>998</v>
      </c>
      <c r="E1705" s="143" t="s">
        <v>8855</v>
      </c>
      <c r="F1705" s="248" t="s">
        <v>155</v>
      </c>
      <c r="G1705" s="216">
        <v>1749.0100000000002</v>
      </c>
      <c r="H1705" s="216">
        <v>5.9999999986030161</v>
      </c>
      <c r="I1705" s="216">
        <v>10494.05999755666</v>
      </c>
      <c r="J1705" s="216">
        <v>3.0088590515739005E-2</v>
      </c>
      <c r="K1705" s="216">
        <v>5.0147650871240927E-3</v>
      </c>
      <c r="L1705" s="159"/>
    </row>
    <row r="1706" spans="2:12" ht="15.75" customHeight="1" x14ac:dyDescent="0.2">
      <c r="B1706" s="189">
        <v>41234</v>
      </c>
      <c r="C1706" s="143">
        <v>284837</v>
      </c>
      <c r="D1706" s="143" t="s">
        <v>1299</v>
      </c>
      <c r="E1706" s="143" t="s">
        <v>8854</v>
      </c>
      <c r="F1706" s="248" t="s">
        <v>151</v>
      </c>
      <c r="G1706" s="216">
        <v>523</v>
      </c>
      <c r="H1706" s="216">
        <v>221.0909090972167</v>
      </c>
      <c r="I1706" s="216">
        <v>120036.50000309281</v>
      </c>
      <c r="J1706" s="216">
        <v>0.12030434439240462</v>
      </c>
      <c r="K1706" s="216">
        <v>5.2416700016750292E-4</v>
      </c>
      <c r="L1706" s="159"/>
    </row>
    <row r="1707" spans="2:12" ht="15.75" customHeight="1" x14ac:dyDescent="0.2">
      <c r="B1707" s="189">
        <v>41234</v>
      </c>
      <c r="C1707" s="143">
        <v>284922</v>
      </c>
      <c r="D1707" s="143" t="s">
        <v>666</v>
      </c>
      <c r="E1707" s="143" t="s">
        <v>8855</v>
      </c>
      <c r="F1707" s="248" t="s">
        <v>146</v>
      </c>
      <c r="G1707" s="216">
        <v>8</v>
      </c>
      <c r="H1707" s="216">
        <v>11.000000004423782</v>
      </c>
      <c r="I1707" s="216">
        <v>88.000000035390258</v>
      </c>
      <c r="J1707" s="216">
        <v>2.523137819934671E-4</v>
      </c>
      <c r="K1707" s="216">
        <v>2.2937616535636008E-5</v>
      </c>
      <c r="L1707" s="159"/>
    </row>
    <row r="1708" spans="2:12" ht="15.75" customHeight="1" x14ac:dyDescent="0.2">
      <c r="B1708" s="189">
        <v>41234</v>
      </c>
      <c r="C1708" s="143">
        <v>285041</v>
      </c>
      <c r="D1708" s="143" t="s">
        <v>1300</v>
      </c>
      <c r="E1708" s="143" t="s">
        <v>8854</v>
      </c>
      <c r="F1708" s="248" t="s">
        <v>155</v>
      </c>
      <c r="G1708" s="216">
        <v>14.025</v>
      </c>
      <c r="H1708" s="216">
        <v>152.99999999580905</v>
      </c>
      <c r="I1708" s="216">
        <v>2145.8249999412219</v>
      </c>
      <c r="J1708" s="216">
        <v>2.1506131034486091E-3</v>
      </c>
      <c r="K1708" s="216">
        <v>1.4056294794166785E-5</v>
      </c>
      <c r="L1708" s="159"/>
    </row>
    <row r="1709" spans="2:12" ht="15.75" customHeight="1" x14ac:dyDescent="0.2">
      <c r="B1709" s="189">
        <v>41234</v>
      </c>
      <c r="C1709" s="143">
        <v>285043</v>
      </c>
      <c r="D1709" s="143" t="s">
        <v>1273</v>
      </c>
      <c r="E1709" s="143" t="s">
        <v>8854</v>
      </c>
      <c r="F1709" s="248" t="s">
        <v>155</v>
      </c>
      <c r="G1709" s="216">
        <v>62.9178</v>
      </c>
      <c r="H1709" s="216">
        <v>48.999999992083758</v>
      </c>
      <c r="I1709" s="216">
        <v>3082.9721995019277</v>
      </c>
      <c r="J1709" s="216">
        <v>3.089851413791078E-3</v>
      </c>
      <c r="K1709" s="216">
        <v>6.3058192128372692E-5</v>
      </c>
      <c r="L1709" s="159"/>
    </row>
    <row r="1710" spans="2:12" ht="15.75" customHeight="1" x14ac:dyDescent="0.2">
      <c r="B1710" s="189">
        <v>41234</v>
      </c>
      <c r="C1710" s="143">
        <v>285389</v>
      </c>
      <c r="D1710" s="143" t="s">
        <v>1301</v>
      </c>
      <c r="E1710" s="143" t="s">
        <v>8854</v>
      </c>
      <c r="F1710" s="248" t="s">
        <v>150</v>
      </c>
      <c r="G1710" s="216">
        <v>34.049399999999999</v>
      </c>
      <c r="H1710" s="216">
        <v>49.000000002561137</v>
      </c>
      <c r="I1710" s="216">
        <v>1668.420600087205</v>
      </c>
      <c r="J1710" s="216">
        <v>1.6721434435284423E-3</v>
      </c>
      <c r="K1710" s="216">
        <v>3.412537639675597E-5</v>
      </c>
      <c r="L1710" s="159"/>
    </row>
    <row r="1711" spans="2:12" ht="15.75" customHeight="1" x14ac:dyDescent="0.2">
      <c r="B1711" s="189">
        <v>41234</v>
      </c>
      <c r="C1711" s="143">
        <v>285424</v>
      </c>
      <c r="D1711" s="143" t="s">
        <v>1134</v>
      </c>
      <c r="E1711" s="143" t="s">
        <v>8855</v>
      </c>
      <c r="F1711" s="248" t="s">
        <v>155</v>
      </c>
      <c r="G1711" s="216">
        <v>3</v>
      </c>
      <c r="H1711" s="216">
        <v>212.99999999231659</v>
      </c>
      <c r="I1711" s="216">
        <v>638.99999997694977</v>
      </c>
      <c r="J1711" s="216">
        <v>1.8321421207178367E-3</v>
      </c>
      <c r="K1711" s="216">
        <v>8.6016062008635031E-6</v>
      </c>
      <c r="L1711" s="159"/>
    </row>
    <row r="1712" spans="2:12" ht="15.75" customHeight="1" x14ac:dyDescent="0.2">
      <c r="B1712" s="189">
        <v>41234</v>
      </c>
      <c r="C1712" s="143">
        <v>285500</v>
      </c>
      <c r="D1712" s="143" t="s">
        <v>971</v>
      </c>
      <c r="E1712" s="143" t="s">
        <v>8855</v>
      </c>
      <c r="F1712" s="248" t="s">
        <v>150</v>
      </c>
      <c r="G1712" s="216">
        <v>1</v>
      </c>
      <c r="H1712" s="216">
        <v>1474.9999999988358</v>
      </c>
      <c r="I1712" s="216">
        <v>1474.9999999988358</v>
      </c>
      <c r="J1712" s="216">
        <v>4.2291230487545512E-3</v>
      </c>
      <c r="K1712" s="216">
        <v>2.867202066954501E-6</v>
      </c>
      <c r="L1712" s="159"/>
    </row>
    <row r="1713" spans="2:12" ht="15.75" customHeight="1" x14ac:dyDescent="0.2">
      <c r="B1713" s="189">
        <v>41234</v>
      </c>
      <c r="C1713" s="143">
        <v>285501</v>
      </c>
      <c r="D1713" s="143" t="s">
        <v>1134</v>
      </c>
      <c r="E1713" s="143" t="s">
        <v>8855</v>
      </c>
      <c r="F1713" s="248" t="s">
        <v>146</v>
      </c>
      <c r="G1713" s="216">
        <v>0.67</v>
      </c>
      <c r="H1713" s="216">
        <v>126.00000000209548</v>
      </c>
      <c r="I1713" s="216">
        <v>84.420000001403977</v>
      </c>
      <c r="J1713" s="216">
        <v>2.4204919849632448E-4</v>
      </c>
      <c r="K1713" s="216">
        <v>1.9210253848595158E-6</v>
      </c>
      <c r="L1713" s="159"/>
    </row>
    <row r="1714" spans="2:12" ht="15.75" customHeight="1" x14ac:dyDescent="0.2">
      <c r="B1714" s="189">
        <v>41234</v>
      </c>
      <c r="C1714" s="143">
        <v>285502</v>
      </c>
      <c r="D1714" s="143" t="s">
        <v>666</v>
      </c>
      <c r="E1714" s="143" t="s">
        <v>8855</v>
      </c>
      <c r="F1714" s="248" t="s">
        <v>150</v>
      </c>
      <c r="G1714" s="216">
        <v>1</v>
      </c>
      <c r="H1714" s="216">
        <v>188.99999999790452</v>
      </c>
      <c r="I1714" s="216">
        <v>188.99999999790452</v>
      </c>
      <c r="J1714" s="216">
        <v>5.419011906483926E-4</v>
      </c>
      <c r="K1714" s="216">
        <v>2.867202066954501E-6</v>
      </c>
      <c r="L1714" s="159"/>
    </row>
    <row r="1715" spans="2:12" ht="15.75" customHeight="1" x14ac:dyDescent="0.2">
      <c r="B1715" s="189">
        <v>41235</v>
      </c>
      <c r="C1715" s="143">
        <v>284942</v>
      </c>
      <c r="D1715" s="143" t="s">
        <v>1302</v>
      </c>
      <c r="E1715" s="143" t="s">
        <v>8854</v>
      </c>
      <c r="F1715" s="248" t="s">
        <v>147</v>
      </c>
      <c r="G1715" s="216">
        <v>4</v>
      </c>
      <c r="H1715" s="216">
        <v>52.000000001862645</v>
      </c>
      <c r="I1715" s="216">
        <v>208.00000000745058</v>
      </c>
      <c r="J1715" s="216">
        <v>2.0854275964999846E-4</v>
      </c>
      <c r="K1715" s="216">
        <v>4.0104376854332395E-6</v>
      </c>
      <c r="L1715" s="159"/>
    </row>
    <row r="1716" spans="2:12" ht="15.75" customHeight="1" x14ac:dyDescent="0.2">
      <c r="B1716" s="189">
        <v>41235</v>
      </c>
      <c r="C1716" s="143">
        <v>284942</v>
      </c>
      <c r="D1716" s="143" t="s">
        <v>1303</v>
      </c>
      <c r="E1716" s="143" t="s">
        <v>8854</v>
      </c>
      <c r="F1716" s="248" t="s">
        <v>147</v>
      </c>
      <c r="G1716" s="216">
        <v>82.33</v>
      </c>
      <c r="H1716" s="216">
        <v>37.000000005355105</v>
      </c>
      <c r="I1716" s="216">
        <v>3046.2100004408858</v>
      </c>
      <c r="J1716" s="216">
        <v>3.0541588458779332E-3</v>
      </c>
      <c r="K1716" s="216">
        <v>8.2544833660429644E-5</v>
      </c>
      <c r="L1716" s="159"/>
    </row>
    <row r="1717" spans="2:12" ht="15.75" customHeight="1" x14ac:dyDescent="0.2">
      <c r="B1717" s="189">
        <v>41235</v>
      </c>
      <c r="C1717" s="143">
        <v>284942</v>
      </c>
      <c r="D1717" s="143" t="s">
        <v>1304</v>
      </c>
      <c r="E1717" s="143" t="s">
        <v>8854</v>
      </c>
      <c r="F1717" s="248" t="s">
        <v>147</v>
      </c>
      <c r="G1717" s="216">
        <v>186.67000000000002</v>
      </c>
      <c r="H1717" s="216">
        <v>37.000000005355105</v>
      </c>
      <c r="I1717" s="216">
        <v>6906.7900009996383</v>
      </c>
      <c r="J1717" s="216">
        <v>6.9248127263456076E-3</v>
      </c>
      <c r="K1717" s="216">
        <v>1.871571006849557E-4</v>
      </c>
      <c r="L1717" s="159"/>
    </row>
    <row r="1718" spans="2:12" ht="15.75" customHeight="1" x14ac:dyDescent="0.2">
      <c r="B1718" s="189">
        <v>41235</v>
      </c>
      <c r="C1718" s="143">
        <v>284962</v>
      </c>
      <c r="D1718" s="143" t="s">
        <v>665</v>
      </c>
      <c r="E1718" s="143" t="s">
        <v>8855</v>
      </c>
      <c r="F1718" s="248" t="s">
        <v>147</v>
      </c>
      <c r="G1718" s="216">
        <v>1012.83</v>
      </c>
      <c r="H1718" s="216">
        <v>47.06382978771952</v>
      </c>
      <c r="I1718" s="216">
        <v>59430.196600375413</v>
      </c>
      <c r="J1718" s="216">
        <v>0.17042150464048053</v>
      </c>
      <c r="K1718" s="216">
        <v>2.9043823244550323E-3</v>
      </c>
      <c r="L1718" s="159"/>
    </row>
    <row r="1719" spans="2:12" ht="15.75" customHeight="1" x14ac:dyDescent="0.2">
      <c r="B1719" s="189">
        <v>41235</v>
      </c>
      <c r="C1719" s="143">
        <v>284965</v>
      </c>
      <c r="D1719" s="143" t="s">
        <v>597</v>
      </c>
      <c r="E1719" s="143" t="s">
        <v>8855</v>
      </c>
      <c r="F1719" s="248" t="s">
        <v>147</v>
      </c>
      <c r="G1719" s="216">
        <v>90.5</v>
      </c>
      <c r="H1719" s="216">
        <v>174.99999999941792</v>
      </c>
      <c r="I1719" s="216">
        <v>24351.739999880316</v>
      </c>
      <c r="J1719" s="216">
        <v>6.983083362990529E-2</v>
      </c>
      <c r="K1719" s="216">
        <v>2.5951699728797567E-4</v>
      </c>
      <c r="L1719" s="159"/>
    </row>
    <row r="1720" spans="2:12" ht="15.75" customHeight="1" x14ac:dyDescent="0.2">
      <c r="B1720" s="189">
        <v>41235</v>
      </c>
      <c r="C1720" s="143">
        <v>284968</v>
      </c>
      <c r="D1720" s="143" t="s">
        <v>647</v>
      </c>
      <c r="E1720" s="143" t="s">
        <v>8855</v>
      </c>
      <c r="F1720" s="248" t="s">
        <v>151</v>
      </c>
      <c r="G1720" s="216">
        <v>2</v>
      </c>
      <c r="H1720" s="216">
        <v>82.999999998137355</v>
      </c>
      <c r="I1720" s="216">
        <v>165.99999999627471</v>
      </c>
      <c r="J1720" s="216">
        <v>4.7602012761146064E-4</v>
      </c>
      <c r="K1720" s="216">
        <v>5.7351822605077499E-6</v>
      </c>
      <c r="L1720" s="159"/>
    </row>
    <row r="1721" spans="2:12" ht="15.75" customHeight="1" x14ac:dyDescent="0.2">
      <c r="B1721" s="189">
        <v>41235</v>
      </c>
      <c r="C1721" s="143">
        <v>284980</v>
      </c>
      <c r="D1721" s="143" t="s">
        <v>647</v>
      </c>
      <c r="E1721" s="143" t="s">
        <v>8855</v>
      </c>
      <c r="F1721" s="248" t="s">
        <v>147</v>
      </c>
      <c r="G1721" s="216">
        <v>49</v>
      </c>
      <c r="H1721" s="216">
        <v>72.999999996973202</v>
      </c>
      <c r="I1721" s="216">
        <v>3576.9999998516869</v>
      </c>
      <c r="J1721" s="216">
        <v>1.0257373472492809E-2</v>
      </c>
      <c r="K1721" s="216">
        <v>1.4051196538243988E-4</v>
      </c>
      <c r="L1721" s="159"/>
    </row>
    <row r="1722" spans="2:12" ht="15.75" customHeight="1" x14ac:dyDescent="0.2">
      <c r="B1722" s="189">
        <v>41235</v>
      </c>
      <c r="C1722" s="143">
        <v>285013</v>
      </c>
      <c r="D1722" s="143" t="s">
        <v>917</v>
      </c>
      <c r="E1722" s="143" t="s">
        <v>8854</v>
      </c>
      <c r="F1722" s="248" t="s">
        <v>155</v>
      </c>
      <c r="G1722" s="216">
        <v>85</v>
      </c>
      <c r="H1722" s="216">
        <v>43.999999996740371</v>
      </c>
      <c r="I1722" s="216">
        <v>3739.9999997229315</v>
      </c>
      <c r="J1722" s="216">
        <v>3.7497592356022873E-3</v>
      </c>
      <c r="K1722" s="216">
        <v>8.5221800815456336E-5</v>
      </c>
      <c r="L1722" s="159"/>
    </row>
    <row r="1723" spans="2:12" ht="15.75" customHeight="1" x14ac:dyDescent="0.2">
      <c r="B1723" s="189">
        <v>41235</v>
      </c>
      <c r="C1723" s="143">
        <v>285021</v>
      </c>
      <c r="D1723" s="143" t="s">
        <v>784</v>
      </c>
      <c r="E1723" s="143" t="s">
        <v>8855</v>
      </c>
      <c r="F1723" s="248" t="s">
        <v>149</v>
      </c>
      <c r="G1723" s="216">
        <v>13</v>
      </c>
      <c r="H1723" s="216">
        <v>99.566666671307757</v>
      </c>
      <c r="I1723" s="216">
        <v>1294.3666667270008</v>
      </c>
      <c r="J1723" s="216">
        <v>3.7117143728026213E-3</v>
      </c>
      <c r="K1723" s="216">
        <v>3.7278684693300373E-5</v>
      </c>
      <c r="L1723" s="159"/>
    </row>
    <row r="1724" spans="2:12" ht="15.75" customHeight="1" x14ac:dyDescent="0.2">
      <c r="B1724" s="189">
        <v>41235</v>
      </c>
      <c r="C1724" s="143">
        <v>285022</v>
      </c>
      <c r="D1724" s="143" t="s">
        <v>527</v>
      </c>
      <c r="E1724" s="143" t="s">
        <v>8855</v>
      </c>
      <c r="F1724" s="248" t="s">
        <v>150</v>
      </c>
      <c r="G1724" s="216">
        <v>6</v>
      </c>
      <c r="H1724" s="216">
        <v>165.99999999627471</v>
      </c>
      <c r="I1724" s="216">
        <v>995.99999997764826</v>
      </c>
      <c r="J1724" s="216">
        <v>2.8561207656687638E-3</v>
      </c>
      <c r="K1724" s="216">
        <v>1.7205546781523249E-5</v>
      </c>
      <c r="L1724" s="159"/>
    </row>
    <row r="1725" spans="2:12" ht="15.75" customHeight="1" x14ac:dyDescent="0.2">
      <c r="B1725" s="189">
        <v>41235</v>
      </c>
      <c r="C1725" s="143">
        <v>285024</v>
      </c>
      <c r="D1725" s="143" t="s">
        <v>874</v>
      </c>
      <c r="E1725" s="143" t="s">
        <v>8855</v>
      </c>
      <c r="F1725" s="248" t="s">
        <v>149</v>
      </c>
      <c r="G1725" s="216">
        <v>72</v>
      </c>
      <c r="H1725" s="216">
        <v>56.000000004423782</v>
      </c>
      <c r="I1725" s="216">
        <v>4032.0000003185123</v>
      </c>
      <c r="J1725" s="216">
        <v>1.1562127438096988E-2</v>
      </c>
      <c r="K1725" s="216">
        <v>2.06466561378279E-4</v>
      </c>
      <c r="L1725" s="159"/>
    </row>
    <row r="1726" spans="2:12" ht="15.75" customHeight="1" x14ac:dyDescent="0.2">
      <c r="B1726" s="189">
        <v>41235</v>
      </c>
      <c r="C1726" s="143">
        <v>285190</v>
      </c>
      <c r="D1726" s="143" t="s">
        <v>889</v>
      </c>
      <c r="E1726" s="143" t="s">
        <v>8854</v>
      </c>
      <c r="F1726" s="248" t="s">
        <v>150</v>
      </c>
      <c r="G1726" s="216">
        <v>56.5</v>
      </c>
      <c r="H1726" s="216">
        <v>159.00000000488944</v>
      </c>
      <c r="I1726" s="216">
        <v>8983.5000002762536</v>
      </c>
      <c r="J1726" s="216">
        <v>9.0069417370493496E-3</v>
      </c>
      <c r="K1726" s="216">
        <v>5.6647432306744501E-5</v>
      </c>
      <c r="L1726" s="159"/>
    </row>
    <row r="1727" spans="2:12" ht="15.75" customHeight="1" x14ac:dyDescent="0.2">
      <c r="B1727" s="189">
        <v>41235</v>
      </c>
      <c r="C1727" s="143">
        <v>285390</v>
      </c>
      <c r="D1727" s="143" t="s">
        <v>1305</v>
      </c>
      <c r="E1727" s="143" t="s">
        <v>8854</v>
      </c>
      <c r="F1727" s="248" t="s">
        <v>151</v>
      </c>
      <c r="G1727" s="216">
        <v>22.77</v>
      </c>
      <c r="H1727" s="216">
        <v>91.999999996041879</v>
      </c>
      <c r="I1727" s="216">
        <v>2094.8399999098738</v>
      </c>
      <c r="J1727" s="216">
        <v>2.1003063201478801E-3</v>
      </c>
      <c r="K1727" s="216">
        <v>2.2829416524328715E-5</v>
      </c>
      <c r="L1727" s="159"/>
    </row>
    <row r="1728" spans="2:12" ht="15.75" customHeight="1" x14ac:dyDescent="0.2">
      <c r="B1728" s="189">
        <v>41235</v>
      </c>
      <c r="C1728" s="143">
        <v>285391</v>
      </c>
      <c r="D1728" s="143" t="s">
        <v>703</v>
      </c>
      <c r="E1728" s="143" t="s">
        <v>8855</v>
      </c>
      <c r="F1728" s="248" t="s">
        <v>155</v>
      </c>
      <c r="G1728" s="216">
        <v>8.91</v>
      </c>
      <c r="H1728" s="216">
        <v>152.0000000030268</v>
      </c>
      <c r="I1728" s="216">
        <v>1354.3200000269687</v>
      </c>
      <c r="J1728" s="216">
        <v>3.8836360196027632E-3</v>
      </c>
      <c r="K1728" s="216">
        <v>2.5550236970562027E-5</v>
      </c>
      <c r="L1728" s="159"/>
    </row>
    <row r="1729" spans="2:12" ht="15.75" customHeight="1" x14ac:dyDescent="0.2">
      <c r="B1729" s="189">
        <v>41235</v>
      </c>
      <c r="C1729" s="143">
        <v>285503</v>
      </c>
      <c r="D1729" s="143" t="s">
        <v>666</v>
      </c>
      <c r="E1729" s="143" t="s">
        <v>8855</v>
      </c>
      <c r="F1729" s="248" t="s">
        <v>146</v>
      </c>
      <c r="G1729" s="216">
        <v>3</v>
      </c>
      <c r="H1729" s="216">
        <v>60.999999999767169</v>
      </c>
      <c r="I1729" s="216">
        <v>182.99999999930151</v>
      </c>
      <c r="J1729" s="216">
        <v>5.2476917683445617E-4</v>
      </c>
      <c r="K1729" s="216">
        <v>8.6027733907616244E-6</v>
      </c>
      <c r="L1729" s="159"/>
    </row>
    <row r="1730" spans="2:12" ht="15.75" customHeight="1" x14ac:dyDescent="0.2">
      <c r="B1730" s="189">
        <v>41235</v>
      </c>
      <c r="C1730" s="143">
        <v>285504</v>
      </c>
      <c r="D1730" s="143" t="s">
        <v>666</v>
      </c>
      <c r="E1730" s="143" t="s">
        <v>8855</v>
      </c>
      <c r="F1730" s="248" t="s">
        <v>146</v>
      </c>
      <c r="G1730" s="216">
        <v>6.03</v>
      </c>
      <c r="H1730" s="216">
        <v>33.000000002793968</v>
      </c>
      <c r="I1730" s="216">
        <v>198.99000001684763</v>
      </c>
      <c r="J1730" s="216">
        <v>5.7062195905753065E-4</v>
      </c>
      <c r="K1730" s="216">
        <v>1.7291574515430866E-5</v>
      </c>
      <c r="L1730" s="159"/>
    </row>
    <row r="1731" spans="2:12" ht="15.75" customHeight="1" x14ac:dyDescent="0.2">
      <c r="B1731" s="189">
        <v>41235</v>
      </c>
      <c r="C1731" s="143">
        <v>285505</v>
      </c>
      <c r="D1731" s="143" t="s">
        <v>950</v>
      </c>
      <c r="E1731" s="143" t="s">
        <v>8855</v>
      </c>
      <c r="F1731" s="248" t="s">
        <v>146</v>
      </c>
      <c r="G1731" s="216">
        <v>6.7</v>
      </c>
      <c r="H1731" s="216">
        <v>84.000000001396984</v>
      </c>
      <c r="I1731" s="216">
        <v>562.80000000935979</v>
      </c>
      <c r="J1731" s="216">
        <v>1.6138802881337209E-3</v>
      </c>
      <c r="K1731" s="216">
        <v>1.9212860572700962E-5</v>
      </c>
      <c r="L1731" s="159"/>
    </row>
    <row r="1732" spans="2:12" ht="15.75" customHeight="1" x14ac:dyDescent="0.2">
      <c r="B1732" s="189">
        <v>41235</v>
      </c>
      <c r="C1732" s="143">
        <v>285506</v>
      </c>
      <c r="D1732" s="143" t="s">
        <v>1024</v>
      </c>
      <c r="E1732" s="143" t="s">
        <v>8854</v>
      </c>
      <c r="F1732" s="248" t="s">
        <v>155</v>
      </c>
      <c r="G1732" s="216">
        <v>105.86</v>
      </c>
      <c r="H1732" s="216">
        <v>63.999999999068677</v>
      </c>
      <c r="I1732" s="216">
        <v>6775.0399999014098</v>
      </c>
      <c r="J1732" s="216">
        <v>6.7927189339805558E-3</v>
      </c>
      <c r="K1732" s="216">
        <v>1.0613623334499067E-4</v>
      </c>
      <c r="L1732" s="159"/>
    </row>
    <row r="1733" spans="2:12" ht="15.75" customHeight="1" x14ac:dyDescent="0.2">
      <c r="B1733" s="189">
        <v>41235</v>
      </c>
      <c r="C1733" s="143">
        <v>288264</v>
      </c>
      <c r="D1733" s="143" t="s">
        <v>1084</v>
      </c>
      <c r="E1733" s="143" t="s">
        <v>8854</v>
      </c>
      <c r="F1733" s="248" t="s">
        <v>155</v>
      </c>
      <c r="G1733" s="216">
        <v>8.1</v>
      </c>
      <c r="H1733" s="216">
        <v>377.0000000030268</v>
      </c>
      <c r="I1733" s="216">
        <v>3053.7000000245171</v>
      </c>
      <c r="J1733" s="216">
        <v>3.0616683900264517E-3</v>
      </c>
      <c r="K1733" s="216">
        <v>8.121136313002309E-6</v>
      </c>
      <c r="L1733" s="159"/>
    </row>
    <row r="1734" spans="2:12" ht="15.75" customHeight="1" x14ac:dyDescent="0.2">
      <c r="B1734" s="189">
        <v>41236</v>
      </c>
      <c r="C1734" s="143">
        <v>285025</v>
      </c>
      <c r="D1734" s="143" t="s">
        <v>1306</v>
      </c>
      <c r="E1734" s="143" t="s">
        <v>8854</v>
      </c>
      <c r="F1734" s="248" t="s">
        <v>147</v>
      </c>
      <c r="G1734" s="216">
        <v>1</v>
      </c>
      <c r="H1734" s="216">
        <v>7.0000000018626451</v>
      </c>
      <c r="I1734" s="216">
        <v>7.0000000018626451</v>
      </c>
      <c r="J1734" s="216">
        <v>7.0209261530990032E-6</v>
      </c>
      <c r="K1734" s="216">
        <v>1.0029894501758271E-6</v>
      </c>
      <c r="L1734" s="159"/>
    </row>
    <row r="1735" spans="2:12" ht="15.75" customHeight="1" x14ac:dyDescent="0.2">
      <c r="B1735" s="189">
        <v>41236</v>
      </c>
      <c r="C1735" s="143">
        <v>285025</v>
      </c>
      <c r="D1735" s="143" t="s">
        <v>1307</v>
      </c>
      <c r="E1735" s="143" t="s">
        <v>8854</v>
      </c>
      <c r="F1735" s="248" t="s">
        <v>147</v>
      </c>
      <c r="G1735" s="216">
        <v>528.5</v>
      </c>
      <c r="H1735" s="216">
        <v>33.999999995576218</v>
      </c>
      <c r="I1735" s="216">
        <v>17968.999997662031</v>
      </c>
      <c r="J1735" s="216">
        <v>1.8022717427864481E-2</v>
      </c>
      <c r="K1735" s="216">
        <v>5.3007992441792462E-4</v>
      </c>
      <c r="L1735" s="159"/>
    </row>
    <row r="1736" spans="2:12" ht="15.75" customHeight="1" x14ac:dyDescent="0.2">
      <c r="B1736" s="189">
        <v>41236</v>
      </c>
      <c r="C1736" s="143">
        <v>285025</v>
      </c>
      <c r="D1736" s="143" t="s">
        <v>1308</v>
      </c>
      <c r="E1736" s="143" t="s">
        <v>8855</v>
      </c>
      <c r="F1736" s="248" t="s">
        <v>147</v>
      </c>
      <c r="G1736" s="216">
        <v>369.34000000000003</v>
      </c>
      <c r="H1736" s="216">
        <v>16.999999992549419</v>
      </c>
      <c r="I1736" s="216">
        <v>6278.7799972482026</v>
      </c>
      <c r="J1736" s="216">
        <v>1.8007515977170412E-2</v>
      </c>
      <c r="K1736" s="216">
        <v>1.0592656461801506E-3</v>
      </c>
      <c r="L1736" s="159"/>
    </row>
    <row r="1737" spans="2:12" ht="15.75" customHeight="1" x14ac:dyDescent="0.2">
      <c r="B1737" s="189">
        <v>41236</v>
      </c>
      <c r="C1737" s="143">
        <v>285039</v>
      </c>
      <c r="D1737" s="143" t="s">
        <v>1309</v>
      </c>
      <c r="E1737" s="143" t="s">
        <v>8854</v>
      </c>
      <c r="F1737" s="248" t="s">
        <v>147</v>
      </c>
      <c r="G1737" s="216">
        <v>772.67000000000007</v>
      </c>
      <c r="H1737" s="216">
        <v>99.666666659260429</v>
      </c>
      <c r="I1737" s="216">
        <v>63436.779994151075</v>
      </c>
      <c r="J1737" s="216">
        <v>6.3626421087258495E-2</v>
      </c>
      <c r="K1737" s="216">
        <v>7.7497985846735641E-4</v>
      </c>
      <c r="L1737" s="159"/>
    </row>
    <row r="1738" spans="2:12" ht="15.75" customHeight="1" x14ac:dyDescent="0.2">
      <c r="B1738" s="189">
        <v>41236</v>
      </c>
      <c r="C1738" s="143">
        <v>285053</v>
      </c>
      <c r="D1738" s="143" t="s">
        <v>818</v>
      </c>
      <c r="E1738" s="143" t="s">
        <v>8855</v>
      </c>
      <c r="F1738" s="248" t="s">
        <v>147</v>
      </c>
      <c r="G1738" s="216">
        <v>5.94</v>
      </c>
      <c r="H1738" s="216">
        <v>59.99999999650754</v>
      </c>
      <c r="I1738" s="216">
        <v>356.3999999792548</v>
      </c>
      <c r="J1738" s="216">
        <v>1.0221537777566226E-3</v>
      </c>
      <c r="K1738" s="216">
        <v>1.7035896296935328E-5</v>
      </c>
      <c r="L1738" s="159"/>
    </row>
    <row r="1739" spans="2:12" ht="15.75" customHeight="1" x14ac:dyDescent="0.2">
      <c r="B1739" s="189">
        <v>41236</v>
      </c>
      <c r="C1739" s="143">
        <v>285076</v>
      </c>
      <c r="D1739" s="143" t="s">
        <v>1260</v>
      </c>
      <c r="E1739" s="143" t="s">
        <v>8854</v>
      </c>
      <c r="F1739" s="248" t="s">
        <v>147</v>
      </c>
      <c r="G1739" s="216">
        <v>412</v>
      </c>
      <c r="H1739" s="216">
        <v>71.000000000931323</v>
      </c>
      <c r="I1739" s="216">
        <v>29252.000000383705</v>
      </c>
      <c r="J1739" s="216">
        <v>2.9339447396928148E-2</v>
      </c>
      <c r="K1739" s="216">
        <v>4.1323165347244078E-4</v>
      </c>
      <c r="L1739" s="159"/>
    </row>
    <row r="1740" spans="2:12" ht="15.75" customHeight="1" x14ac:dyDescent="0.2">
      <c r="B1740" s="189">
        <v>41236</v>
      </c>
      <c r="C1740" s="143">
        <v>285085</v>
      </c>
      <c r="D1740" s="143" t="s">
        <v>952</v>
      </c>
      <c r="E1740" s="143" t="s">
        <v>8855</v>
      </c>
      <c r="F1740" s="248" t="s">
        <v>147</v>
      </c>
      <c r="G1740" s="216">
        <v>55</v>
      </c>
      <c r="H1740" s="216">
        <v>293.99999999441206</v>
      </c>
      <c r="I1740" s="216">
        <v>16169.999999692664</v>
      </c>
      <c r="J1740" s="216">
        <v>4.6375495474109171E-2</v>
      </c>
      <c r="K1740" s="216">
        <v>1.5773978052717897E-4</v>
      </c>
      <c r="L1740" s="159"/>
    </row>
    <row r="1741" spans="2:12" ht="15.75" customHeight="1" x14ac:dyDescent="0.2">
      <c r="B1741" s="189">
        <v>41236</v>
      </c>
      <c r="C1741" s="143">
        <v>285086</v>
      </c>
      <c r="D1741" s="143" t="s">
        <v>1305</v>
      </c>
      <c r="E1741" s="143" t="s">
        <v>8854</v>
      </c>
      <c r="F1741" s="248" t="s">
        <v>147</v>
      </c>
      <c r="G1741" s="216">
        <v>0.66</v>
      </c>
      <c r="H1741" s="216">
        <v>151.99999999254942</v>
      </c>
      <c r="I1741" s="216">
        <v>100.31999999508263</v>
      </c>
      <c r="J1741" s="216">
        <v>1.006199016367069E-4</v>
      </c>
      <c r="K1741" s="216">
        <v>6.6197303711604595E-7</v>
      </c>
      <c r="L1741" s="159"/>
    </row>
    <row r="1742" spans="2:12" ht="15.75" customHeight="1" x14ac:dyDescent="0.2">
      <c r="B1742" s="189">
        <v>41236</v>
      </c>
      <c r="C1742" s="143">
        <v>285087</v>
      </c>
      <c r="D1742" s="143" t="s">
        <v>1310</v>
      </c>
      <c r="E1742" s="143" t="s">
        <v>8854</v>
      </c>
      <c r="F1742" s="248" t="s">
        <v>147</v>
      </c>
      <c r="G1742" s="216">
        <v>16.25</v>
      </c>
      <c r="H1742" s="216">
        <v>85.000000004656613</v>
      </c>
      <c r="I1742" s="216">
        <v>1381.25000007567</v>
      </c>
      <c r="J1742" s="216">
        <v>1.3853791781312573E-3</v>
      </c>
      <c r="K1742" s="216">
        <v>1.6298578565357189E-5</v>
      </c>
      <c r="L1742" s="159"/>
    </row>
    <row r="1743" spans="2:12" ht="15.75" customHeight="1" x14ac:dyDescent="0.2">
      <c r="B1743" s="189">
        <v>41236</v>
      </c>
      <c r="C1743" s="143">
        <v>285088</v>
      </c>
      <c r="D1743" s="143" t="s">
        <v>1295</v>
      </c>
      <c r="E1743" s="143" t="s">
        <v>8855</v>
      </c>
      <c r="F1743" s="248" t="s">
        <v>147</v>
      </c>
      <c r="G1743" s="216">
        <v>10.72</v>
      </c>
      <c r="H1743" s="216">
        <v>39.000000001396984</v>
      </c>
      <c r="I1743" s="216">
        <v>418.08000001497567</v>
      </c>
      <c r="J1743" s="216">
        <v>1.1990517717302769E-3</v>
      </c>
      <c r="K1743" s="216">
        <v>3.074491722275197E-5</v>
      </c>
      <c r="L1743" s="159"/>
    </row>
    <row r="1744" spans="2:12" ht="15.75" customHeight="1" x14ac:dyDescent="0.2">
      <c r="B1744" s="189">
        <v>41236</v>
      </c>
      <c r="C1744" s="143">
        <v>285089</v>
      </c>
      <c r="D1744" s="143" t="s">
        <v>495</v>
      </c>
      <c r="E1744" s="143" t="s">
        <v>8855</v>
      </c>
      <c r="F1744" s="248" t="s">
        <v>147</v>
      </c>
      <c r="G1744" s="216">
        <v>90.5</v>
      </c>
      <c r="H1744" s="216">
        <v>49.000000002561137</v>
      </c>
      <c r="I1744" s="216">
        <v>4434.5000002317829</v>
      </c>
      <c r="J1744" s="216">
        <v>1.2718128305169754E-2</v>
      </c>
      <c r="K1744" s="216">
        <v>2.59553638867449E-4</v>
      </c>
      <c r="L1744" s="159"/>
    </row>
    <row r="1745" spans="2:12" ht="15.75" customHeight="1" x14ac:dyDescent="0.2">
      <c r="B1745" s="189">
        <v>41236</v>
      </c>
      <c r="C1745" s="143">
        <v>285092</v>
      </c>
      <c r="D1745" s="143" t="s">
        <v>1311</v>
      </c>
      <c r="E1745" s="143" t="s">
        <v>8854</v>
      </c>
      <c r="F1745" s="248" t="s">
        <v>155</v>
      </c>
      <c r="G1745" s="216">
        <v>922.33</v>
      </c>
      <c r="H1745" s="216">
        <v>18.999999999068677</v>
      </c>
      <c r="I1745" s="216">
        <v>17524.269999141012</v>
      </c>
      <c r="J1745" s="216">
        <v>1.7576657931171184E-2</v>
      </c>
      <c r="K1745" s="216">
        <v>9.2508725958067065E-4</v>
      </c>
      <c r="L1745" s="159"/>
    </row>
    <row r="1746" spans="2:12" ht="15.75" customHeight="1" x14ac:dyDescent="0.2">
      <c r="B1746" s="189">
        <v>41236</v>
      </c>
      <c r="C1746" s="143">
        <v>285093</v>
      </c>
      <c r="D1746" s="143" t="s">
        <v>1305</v>
      </c>
      <c r="E1746" s="143" t="s">
        <v>8854</v>
      </c>
      <c r="F1746" s="248" t="s">
        <v>147</v>
      </c>
      <c r="G1746" s="216">
        <v>1</v>
      </c>
      <c r="H1746" s="216">
        <v>27.999999996973202</v>
      </c>
      <c r="I1746" s="216">
        <v>27.999999996973202</v>
      </c>
      <c r="J1746" s="216">
        <v>2.8083704601887312E-5</v>
      </c>
      <c r="K1746" s="216">
        <v>1.0029894501758271E-6</v>
      </c>
      <c r="L1746" s="159"/>
    </row>
    <row r="1747" spans="2:12" ht="15.75" customHeight="1" x14ac:dyDescent="0.2">
      <c r="B1747" s="189">
        <v>41236</v>
      </c>
      <c r="C1747" s="143">
        <v>285507</v>
      </c>
      <c r="D1747" s="143" t="s">
        <v>950</v>
      </c>
      <c r="E1747" s="143" t="s">
        <v>8855</v>
      </c>
      <c r="F1747" s="248" t="s">
        <v>146</v>
      </c>
      <c r="G1747" s="216">
        <v>5.33</v>
      </c>
      <c r="H1747" s="216">
        <v>111.99999999837019</v>
      </c>
      <c r="I1747" s="216">
        <v>596.95999999131311</v>
      </c>
      <c r="J1747" s="216">
        <v>1.7120788978569905E-3</v>
      </c>
      <c r="K1747" s="216">
        <v>1.5286418731088434E-5</v>
      </c>
      <c r="L1747" s="159"/>
    </row>
    <row r="1748" spans="2:12" ht="15.75" customHeight="1" x14ac:dyDescent="0.2">
      <c r="B1748" s="189">
        <v>41236</v>
      </c>
      <c r="C1748" s="143">
        <v>285508</v>
      </c>
      <c r="D1748" s="143" t="s">
        <v>723</v>
      </c>
      <c r="E1748" s="143" t="s">
        <v>8855</v>
      </c>
      <c r="F1748" s="248" t="s">
        <v>146</v>
      </c>
      <c r="G1748" s="216">
        <v>2.5</v>
      </c>
      <c r="H1748" s="216">
        <v>130.99999999743886</v>
      </c>
      <c r="I1748" s="216">
        <v>327.49999999359716</v>
      </c>
      <c r="J1748" s="216">
        <v>9.3926869312074769E-4</v>
      </c>
      <c r="K1748" s="216">
        <v>7.1699900239626799E-6</v>
      </c>
      <c r="L1748" s="159"/>
    </row>
    <row r="1749" spans="2:12" ht="15.75" customHeight="1" x14ac:dyDescent="0.2">
      <c r="B1749" s="189">
        <v>41237</v>
      </c>
      <c r="C1749" s="143">
        <v>285100</v>
      </c>
      <c r="D1749" s="143" t="s">
        <v>932</v>
      </c>
      <c r="E1749" s="143" t="s">
        <v>8855</v>
      </c>
      <c r="F1749" s="248" t="s">
        <v>155</v>
      </c>
      <c r="G1749" s="216">
        <v>4.6900000000000004</v>
      </c>
      <c r="H1749" s="216">
        <v>51.000000009080395</v>
      </c>
      <c r="I1749" s="216">
        <v>239.19000004258709</v>
      </c>
      <c r="J1749" s="216">
        <v>6.8608307500428348E-4</v>
      </c>
      <c r="K1749" s="216">
        <v>1.3452609311414282E-5</v>
      </c>
      <c r="L1749" s="159"/>
    </row>
    <row r="1750" spans="2:12" ht="15.75" customHeight="1" x14ac:dyDescent="0.2">
      <c r="B1750" s="189">
        <v>41237</v>
      </c>
      <c r="C1750" s="143">
        <v>285101</v>
      </c>
      <c r="D1750" s="143" t="s">
        <v>1312</v>
      </c>
      <c r="E1750" s="143" t="s">
        <v>8855</v>
      </c>
      <c r="F1750" s="248" t="s">
        <v>150</v>
      </c>
      <c r="G1750" s="216">
        <v>3</v>
      </c>
      <c r="H1750" s="216">
        <v>207.9999999969732</v>
      </c>
      <c r="I1750" s="216">
        <v>623.9999999909196</v>
      </c>
      <c r="J1750" s="216">
        <v>1.7898567612367497E-3</v>
      </c>
      <c r="K1750" s="216">
        <v>8.6050805829942092E-6</v>
      </c>
      <c r="L1750" s="159"/>
    </row>
    <row r="1751" spans="2:12" ht="15.75" customHeight="1" x14ac:dyDescent="0.2">
      <c r="B1751" s="189">
        <v>41237</v>
      </c>
      <c r="C1751" s="143">
        <v>285103</v>
      </c>
      <c r="D1751" s="143" t="s">
        <v>1313</v>
      </c>
      <c r="E1751" s="143" t="s">
        <v>8854</v>
      </c>
      <c r="F1751" s="248" t="s">
        <v>147</v>
      </c>
      <c r="G1751" s="216">
        <v>3.35</v>
      </c>
      <c r="H1751" s="216">
        <v>82.999999998137355</v>
      </c>
      <c r="I1751" s="216">
        <v>278.04999999376014</v>
      </c>
      <c r="J1751" s="216">
        <v>2.789887721028969E-4</v>
      </c>
      <c r="K1751" s="216">
        <v>3.3613105073392511E-6</v>
      </c>
      <c r="L1751" s="159"/>
    </row>
    <row r="1752" spans="2:12" ht="15.75" customHeight="1" x14ac:dyDescent="0.2">
      <c r="B1752" s="189">
        <v>41237</v>
      </c>
      <c r="C1752" s="143">
        <v>285104</v>
      </c>
      <c r="D1752" s="143" t="s">
        <v>913</v>
      </c>
      <c r="E1752" s="143" t="s">
        <v>8854</v>
      </c>
      <c r="F1752" s="248" t="s">
        <v>151</v>
      </c>
      <c r="G1752" s="216">
        <v>8.0850000000000009</v>
      </c>
      <c r="H1752" s="216">
        <v>136.99999999604188</v>
      </c>
      <c r="I1752" s="216">
        <v>1107.6449999679987</v>
      </c>
      <c r="J1752" s="216">
        <v>1.1113847094908116E-3</v>
      </c>
      <c r="K1752" s="216">
        <v>8.1122971498023426E-6</v>
      </c>
      <c r="L1752" s="159"/>
    </row>
    <row r="1753" spans="2:12" ht="15.75" customHeight="1" x14ac:dyDescent="0.2">
      <c r="B1753" s="189">
        <v>41237</v>
      </c>
      <c r="C1753" s="143">
        <v>285108</v>
      </c>
      <c r="D1753" s="143" t="s">
        <v>920</v>
      </c>
      <c r="E1753" s="143" t="s">
        <v>8855</v>
      </c>
      <c r="F1753" s="248" t="s">
        <v>147</v>
      </c>
      <c r="G1753" s="216">
        <v>5</v>
      </c>
      <c r="H1753" s="216">
        <v>46.000000003259629</v>
      </c>
      <c r="I1753" s="216">
        <v>230.00000001629815</v>
      </c>
      <c r="J1753" s="216">
        <v>6.5972284474297171E-4</v>
      </c>
      <c r="K1753" s="216">
        <v>1.4341800971657015E-5</v>
      </c>
      <c r="L1753" s="159"/>
    </row>
    <row r="1754" spans="2:12" ht="15.75" customHeight="1" x14ac:dyDescent="0.2">
      <c r="B1754" s="189">
        <v>41237</v>
      </c>
      <c r="C1754" s="143">
        <v>285110</v>
      </c>
      <c r="D1754" s="143" t="s">
        <v>778</v>
      </c>
      <c r="E1754" s="143" t="s">
        <v>8854</v>
      </c>
      <c r="F1754" s="248" t="s">
        <v>147</v>
      </c>
      <c r="G1754" s="216">
        <v>1712.1599999999999</v>
      </c>
      <c r="H1754" s="216">
        <v>94.815789475595878</v>
      </c>
      <c r="I1754" s="216">
        <v>205380.99000366969</v>
      </c>
      <c r="J1754" s="216">
        <v>0.20607441185285749</v>
      </c>
      <c r="K1754" s="216">
        <v>1.7179407158943198E-3</v>
      </c>
      <c r="L1754" s="159"/>
    </row>
    <row r="1755" spans="2:12" ht="15.75" customHeight="1" x14ac:dyDescent="0.2">
      <c r="B1755" s="189">
        <v>41237</v>
      </c>
      <c r="C1755" s="143">
        <v>285111</v>
      </c>
      <c r="D1755" s="143" t="s">
        <v>610</v>
      </c>
      <c r="E1755" s="143" t="s">
        <v>8854</v>
      </c>
      <c r="F1755" s="248" t="s">
        <v>151</v>
      </c>
      <c r="G1755" s="216">
        <v>1851.4899999999998</v>
      </c>
      <c r="H1755" s="216">
        <v>18.121951220829676</v>
      </c>
      <c r="I1755" s="216">
        <v>35988.390004413683</v>
      </c>
      <c r="J1755" s="216">
        <v>3.61098965564354E-2</v>
      </c>
      <c r="K1755" s="216">
        <v>1.8577411317115071E-3</v>
      </c>
      <c r="L1755" s="159"/>
    </row>
    <row r="1756" spans="2:12" ht="15.75" customHeight="1" x14ac:dyDescent="0.2">
      <c r="B1756" s="189">
        <v>41237</v>
      </c>
      <c r="C1756" s="143">
        <v>285116</v>
      </c>
      <c r="D1756" s="143" t="s">
        <v>1314</v>
      </c>
      <c r="E1756" s="143" t="s">
        <v>8854</v>
      </c>
      <c r="F1756" s="248" t="s">
        <v>150</v>
      </c>
      <c r="G1756" s="216">
        <v>103.18</v>
      </c>
      <c r="H1756" s="216">
        <v>236.00000000442378</v>
      </c>
      <c r="I1756" s="216">
        <v>24350.480000456446</v>
      </c>
      <c r="J1756" s="216">
        <v>2.4432693816205536E-2</v>
      </c>
      <c r="K1756" s="216">
        <v>1.0352836362604894E-4</v>
      </c>
      <c r="L1756" s="159"/>
    </row>
    <row r="1757" spans="2:12" ht="15.75" customHeight="1" x14ac:dyDescent="0.2">
      <c r="B1757" s="189">
        <v>41237</v>
      </c>
      <c r="C1757" s="143">
        <v>285124</v>
      </c>
      <c r="D1757" s="143" t="s">
        <v>616</v>
      </c>
      <c r="E1757" s="143" t="s">
        <v>8854</v>
      </c>
      <c r="F1757" s="248" t="s">
        <v>151</v>
      </c>
      <c r="G1757" s="216">
        <v>2343.77</v>
      </c>
      <c r="H1757" s="216">
        <v>99.666666661755045</v>
      </c>
      <c r="I1757" s="216">
        <v>251901.3199884762</v>
      </c>
      <c r="J1757" s="216">
        <v>0.25275180707160955</v>
      </c>
      <c r="K1757" s="216">
        <v>2.3516832023243333E-3</v>
      </c>
      <c r="L1757" s="159"/>
    </row>
    <row r="1758" spans="2:12" ht="15.75" customHeight="1" x14ac:dyDescent="0.2">
      <c r="B1758" s="189">
        <v>41237</v>
      </c>
      <c r="C1758" s="143">
        <v>285520</v>
      </c>
      <c r="D1758" s="143" t="s">
        <v>568</v>
      </c>
      <c r="E1758" s="143" t="s">
        <v>8855</v>
      </c>
      <c r="F1758" s="248" t="s">
        <v>146</v>
      </c>
      <c r="G1758" s="216">
        <v>1</v>
      </c>
      <c r="H1758" s="216">
        <v>152.0000000030268</v>
      </c>
      <c r="I1758" s="216">
        <v>152.0000000030268</v>
      </c>
      <c r="J1758" s="216">
        <v>4.3599074954705521E-4</v>
      </c>
      <c r="K1758" s="216">
        <v>2.8683601943314031E-6</v>
      </c>
      <c r="L1758" s="159"/>
    </row>
    <row r="1759" spans="2:12" ht="15.75" customHeight="1" x14ac:dyDescent="0.2">
      <c r="B1759" s="189">
        <v>41238</v>
      </c>
      <c r="C1759" s="143">
        <v>285115</v>
      </c>
      <c r="D1759" s="143" t="s">
        <v>1205</v>
      </c>
      <c r="E1759" s="143" t="s">
        <v>8854</v>
      </c>
      <c r="F1759" s="248" t="s">
        <v>150</v>
      </c>
      <c r="G1759" s="216">
        <v>46</v>
      </c>
      <c r="H1759" s="216">
        <v>79.999999998835847</v>
      </c>
      <c r="I1759" s="216">
        <v>3679.999999946449</v>
      </c>
      <c r="J1759" s="216">
        <v>3.6930813001505251E-3</v>
      </c>
      <c r="K1759" s="216">
        <v>4.6163516252553332E-5</v>
      </c>
      <c r="L1759" s="159"/>
    </row>
    <row r="1760" spans="2:12" ht="15.75" customHeight="1" x14ac:dyDescent="0.2">
      <c r="B1760" s="189">
        <v>41238</v>
      </c>
      <c r="C1760" s="143">
        <v>285117</v>
      </c>
      <c r="D1760" s="143" t="s">
        <v>957</v>
      </c>
      <c r="E1760" s="143" t="s">
        <v>8855</v>
      </c>
      <c r="F1760" s="248" t="s">
        <v>150</v>
      </c>
      <c r="G1760" s="216">
        <v>570.4799999999999</v>
      </c>
      <c r="H1760" s="216">
        <v>119.00000000023283</v>
      </c>
      <c r="I1760" s="216">
        <v>67887.120000132825</v>
      </c>
      <c r="J1760" s="216">
        <v>0.19470270870270504</v>
      </c>
      <c r="K1760" s="216">
        <v>1.6361572159859165E-3</v>
      </c>
      <c r="L1760" s="159"/>
    </row>
    <row r="1761" spans="2:12" ht="15.75" customHeight="1" x14ac:dyDescent="0.2">
      <c r="B1761" s="189">
        <v>41238</v>
      </c>
      <c r="C1761" s="143">
        <v>285117</v>
      </c>
      <c r="D1761" s="143" t="s">
        <v>920</v>
      </c>
      <c r="E1761" s="143" t="s">
        <v>8855</v>
      </c>
      <c r="F1761" s="248" t="s">
        <v>150</v>
      </c>
      <c r="G1761" s="216">
        <v>739.5</v>
      </c>
      <c r="H1761" s="216">
        <v>119.00000000023283</v>
      </c>
      <c r="I1761" s="216">
        <v>88000.500000172178</v>
      </c>
      <c r="J1761" s="216">
        <v>0.25238860798915014</v>
      </c>
      <c r="K1761" s="216">
        <v>2.1209126721735824E-3</v>
      </c>
      <c r="L1761" s="159"/>
    </row>
    <row r="1762" spans="2:12" ht="15.75" customHeight="1" x14ac:dyDescent="0.2">
      <c r="B1762" s="189">
        <v>41238</v>
      </c>
      <c r="C1762" s="143">
        <v>285117</v>
      </c>
      <c r="D1762" s="143" t="s">
        <v>818</v>
      </c>
      <c r="E1762" s="143" t="s">
        <v>8855</v>
      </c>
      <c r="F1762" s="248" t="s">
        <v>150</v>
      </c>
      <c r="G1762" s="216">
        <v>1555.31</v>
      </c>
      <c r="H1762" s="216">
        <v>119.00000000023283</v>
      </c>
      <c r="I1762" s="216">
        <v>185081.89000036212</v>
      </c>
      <c r="J1762" s="216">
        <v>0.53082153602651128</v>
      </c>
      <c r="K1762" s="216">
        <v>4.4606851766846442E-3</v>
      </c>
      <c r="L1762" s="159"/>
    </row>
    <row r="1763" spans="2:12" ht="15.75" customHeight="1" x14ac:dyDescent="0.2">
      <c r="B1763" s="189">
        <v>41238</v>
      </c>
      <c r="C1763" s="143">
        <v>285117</v>
      </c>
      <c r="D1763" s="143" t="s">
        <v>901</v>
      </c>
      <c r="E1763" s="143" t="s">
        <v>8855</v>
      </c>
      <c r="F1763" s="248" t="s">
        <v>150</v>
      </c>
      <c r="G1763" s="216">
        <v>1098.5099999999998</v>
      </c>
      <c r="H1763" s="216">
        <v>119.00000000023283</v>
      </c>
      <c r="I1763" s="216">
        <v>130722.69000025577</v>
      </c>
      <c r="J1763" s="216">
        <v>0.37491738980684425</v>
      </c>
      <c r="K1763" s="216">
        <v>3.1505663008916857E-3</v>
      </c>
      <c r="L1763" s="159"/>
    </row>
    <row r="1764" spans="2:12" ht="15.75" customHeight="1" x14ac:dyDescent="0.2">
      <c r="B1764" s="189">
        <v>41238</v>
      </c>
      <c r="C1764" s="143">
        <v>285120</v>
      </c>
      <c r="D1764" s="143" t="s">
        <v>621</v>
      </c>
      <c r="E1764" s="143" t="s">
        <v>8855</v>
      </c>
      <c r="F1764" s="248" t="s">
        <v>150</v>
      </c>
      <c r="G1764" s="216">
        <v>363.99</v>
      </c>
      <c r="H1764" s="216">
        <v>21.000000005587935</v>
      </c>
      <c r="I1764" s="216">
        <v>7643.790002033953</v>
      </c>
      <c r="J1764" s="216">
        <v>2.1922665420889175E-2</v>
      </c>
      <c r="K1764" s="216">
        <v>1.0439364483359869E-3</v>
      </c>
      <c r="L1764" s="159"/>
    </row>
    <row r="1765" spans="2:12" ht="15.75" customHeight="1" x14ac:dyDescent="0.2">
      <c r="B1765" s="189">
        <v>41238</v>
      </c>
      <c r="C1765" s="143">
        <v>285123</v>
      </c>
      <c r="D1765" s="143" t="s">
        <v>948</v>
      </c>
      <c r="E1765" s="143" t="s">
        <v>8855</v>
      </c>
      <c r="F1765" s="248" t="s">
        <v>155</v>
      </c>
      <c r="G1765" s="216">
        <v>2</v>
      </c>
      <c r="H1765" s="216">
        <v>145.00000000116415</v>
      </c>
      <c r="I1765" s="216">
        <v>290.00000000232831</v>
      </c>
      <c r="J1765" s="216">
        <v>8.3173045968259237E-4</v>
      </c>
      <c r="K1765" s="216">
        <v>5.736072135695964E-6</v>
      </c>
      <c r="L1765" s="159"/>
    </row>
    <row r="1766" spans="2:12" ht="15.75" customHeight="1" x14ac:dyDescent="0.2">
      <c r="B1766" s="189">
        <v>41238</v>
      </c>
      <c r="C1766" s="143">
        <v>285125</v>
      </c>
      <c r="D1766" s="143" t="s">
        <v>1029</v>
      </c>
      <c r="E1766" s="143" t="s">
        <v>8854</v>
      </c>
      <c r="F1766" s="248" t="s">
        <v>150</v>
      </c>
      <c r="G1766" s="216">
        <v>60</v>
      </c>
      <c r="H1766" s="216">
        <v>252.00000000419095</v>
      </c>
      <c r="I1766" s="216">
        <v>15120.000000251457</v>
      </c>
      <c r="J1766" s="216">
        <v>1.5173747081526402E-2</v>
      </c>
      <c r="K1766" s="216">
        <v>6.0213282068547821E-5</v>
      </c>
      <c r="L1766" s="159"/>
    </row>
    <row r="1767" spans="2:12" ht="15.75" customHeight="1" x14ac:dyDescent="0.2">
      <c r="B1767" s="189">
        <v>41238</v>
      </c>
      <c r="C1767" s="143">
        <v>285129</v>
      </c>
      <c r="D1767" s="143" t="s">
        <v>548</v>
      </c>
      <c r="E1767" s="143" t="s">
        <v>8855</v>
      </c>
      <c r="F1767" s="248" t="s">
        <v>155</v>
      </c>
      <c r="G1767" s="216">
        <v>236.5</v>
      </c>
      <c r="H1767" s="216">
        <v>65.999999995110556</v>
      </c>
      <c r="I1767" s="216">
        <v>15608.999998843647</v>
      </c>
      <c r="J1767" s="216">
        <v>4.4767174979722685E-2</v>
      </c>
      <c r="K1767" s="216">
        <v>6.7829053004604776E-4</v>
      </c>
      <c r="L1767" s="159"/>
    </row>
    <row r="1768" spans="2:12" ht="15.75" customHeight="1" x14ac:dyDescent="0.2">
      <c r="B1768" s="189">
        <v>41238</v>
      </c>
      <c r="C1768" s="143">
        <v>285144</v>
      </c>
      <c r="D1768" s="143" t="s">
        <v>1315</v>
      </c>
      <c r="E1768" s="143" t="s">
        <v>8854</v>
      </c>
      <c r="F1768" s="248" t="s">
        <v>149</v>
      </c>
      <c r="G1768" s="216">
        <v>1</v>
      </c>
      <c r="H1768" s="216">
        <v>121.99999999953434</v>
      </c>
      <c r="I1768" s="216">
        <v>121.99999999953434</v>
      </c>
      <c r="J1768" s="216">
        <v>1.2243367353891325E-4</v>
      </c>
      <c r="K1768" s="216">
        <v>1.0035547011424637E-6</v>
      </c>
      <c r="L1768" s="159"/>
    </row>
    <row r="1769" spans="2:12" ht="15.75" customHeight="1" x14ac:dyDescent="0.2">
      <c r="B1769" s="189">
        <v>41238</v>
      </c>
      <c r="C1769" s="143">
        <v>285144</v>
      </c>
      <c r="D1769" s="143" t="s">
        <v>1316</v>
      </c>
      <c r="E1769" s="143" t="s">
        <v>8855</v>
      </c>
      <c r="F1769" s="248" t="s">
        <v>149</v>
      </c>
      <c r="G1769" s="216">
        <v>772</v>
      </c>
      <c r="H1769" s="216">
        <v>136.99999999971814</v>
      </c>
      <c r="I1769" s="216">
        <v>103626.499999878</v>
      </c>
      <c r="J1769" s="216">
        <v>0.29720453958449899</v>
      </c>
      <c r="K1769" s="216">
        <v>2.2141238443786418E-3</v>
      </c>
      <c r="L1769" s="159"/>
    </row>
    <row r="1770" spans="2:12" ht="15.75" customHeight="1" x14ac:dyDescent="0.2">
      <c r="B1770" s="189">
        <v>41238</v>
      </c>
      <c r="C1770" s="143">
        <v>285145</v>
      </c>
      <c r="D1770" s="143" t="s">
        <v>867</v>
      </c>
      <c r="E1770" s="143" t="s">
        <v>8855</v>
      </c>
      <c r="F1770" s="248" t="s">
        <v>146</v>
      </c>
      <c r="G1770" s="216">
        <v>192.99</v>
      </c>
      <c r="H1770" s="216">
        <v>183.28947368114697</v>
      </c>
      <c r="I1770" s="216">
        <v>29177.159999635685</v>
      </c>
      <c r="J1770" s="216">
        <v>8.3681147236326553E-2</v>
      </c>
      <c r="K1770" s="216">
        <v>5.5350228073398205E-4</v>
      </c>
      <c r="L1770" s="159"/>
    </row>
    <row r="1771" spans="2:12" ht="15.75" customHeight="1" x14ac:dyDescent="0.2">
      <c r="B1771" s="189">
        <v>41238</v>
      </c>
      <c r="C1771" s="143">
        <v>285146</v>
      </c>
      <c r="D1771" s="143" t="s">
        <v>684</v>
      </c>
      <c r="E1771" s="143" t="s">
        <v>8854</v>
      </c>
      <c r="F1771" s="248" t="s">
        <v>150</v>
      </c>
      <c r="G1771" s="216">
        <v>43.550000000000004</v>
      </c>
      <c r="H1771" s="216">
        <v>808.99999999674037</v>
      </c>
      <c r="I1771" s="216">
        <v>35231.949999858043</v>
      </c>
      <c r="J1771" s="216">
        <v>3.5357189052773762E-2</v>
      </c>
      <c r="K1771" s="216">
        <v>4.3704807234754302E-5</v>
      </c>
      <c r="L1771" s="159"/>
    </row>
    <row r="1772" spans="2:12" ht="15.75" customHeight="1" x14ac:dyDescent="0.2">
      <c r="B1772" s="189">
        <v>41238</v>
      </c>
      <c r="C1772" s="143">
        <v>285150</v>
      </c>
      <c r="D1772" s="143" t="s">
        <v>1022</v>
      </c>
      <c r="E1772" s="143" t="s">
        <v>8854</v>
      </c>
      <c r="F1772" s="248" t="s">
        <v>155</v>
      </c>
      <c r="G1772" s="216">
        <v>24.341100000000001</v>
      </c>
      <c r="H1772" s="216">
        <v>105.99999999976717</v>
      </c>
      <c r="I1772" s="216">
        <v>2580.1565999943327</v>
      </c>
      <c r="J1772" s="216">
        <v>2.5893282856080677E-3</v>
      </c>
      <c r="K1772" s="216">
        <v>2.4427625335978825E-5</v>
      </c>
      <c r="L1772" s="159"/>
    </row>
    <row r="1773" spans="2:12" ht="15.75" customHeight="1" x14ac:dyDescent="0.2">
      <c r="B1773" s="189">
        <v>41238</v>
      </c>
      <c r="C1773" s="143">
        <v>285151</v>
      </c>
      <c r="D1773" s="143" t="s">
        <v>522</v>
      </c>
      <c r="E1773" s="143" t="s">
        <v>8855</v>
      </c>
      <c r="F1773" s="248" t="s">
        <v>147</v>
      </c>
      <c r="G1773" s="216">
        <v>35</v>
      </c>
      <c r="H1773" s="216">
        <v>271.99999999604188</v>
      </c>
      <c r="I1773" s="216">
        <v>9519.9999998614658</v>
      </c>
      <c r="J1773" s="216">
        <v>2.7303703365515467E-2</v>
      </c>
      <c r="K1773" s="216">
        <v>1.0038126237467937E-4</v>
      </c>
      <c r="L1773" s="159"/>
    </row>
    <row r="1774" spans="2:12" ht="15.75" customHeight="1" x14ac:dyDescent="0.2">
      <c r="B1774" s="189">
        <v>41239</v>
      </c>
      <c r="C1774" s="143">
        <v>285152</v>
      </c>
      <c r="D1774" s="143" t="s">
        <v>1313</v>
      </c>
      <c r="E1774" s="143" t="s">
        <v>8854</v>
      </c>
      <c r="F1774" s="248" t="s">
        <v>155</v>
      </c>
      <c r="G1774" s="216">
        <v>5</v>
      </c>
      <c r="H1774" s="216">
        <v>14.99999999650754</v>
      </c>
      <c r="I1774" s="216">
        <v>74.999999982537702</v>
      </c>
      <c r="J1774" s="216">
        <v>7.5311252351154741E-5</v>
      </c>
      <c r="K1774" s="216">
        <v>5.0207501579126337E-6</v>
      </c>
      <c r="L1774" s="159"/>
    </row>
    <row r="1775" spans="2:12" ht="15.75" customHeight="1" x14ac:dyDescent="0.2">
      <c r="B1775" s="189">
        <v>41239</v>
      </c>
      <c r="C1775" s="143">
        <v>285162</v>
      </c>
      <c r="D1775" s="143" t="s">
        <v>1317</v>
      </c>
      <c r="E1775" s="143" t="s">
        <v>8854</v>
      </c>
      <c r="F1775" s="248" t="s">
        <v>146</v>
      </c>
      <c r="G1775" s="216">
        <v>47</v>
      </c>
      <c r="H1775" s="216">
        <v>97.999999994644895</v>
      </c>
      <c r="I1775" s="216">
        <v>4605.9999997483101</v>
      </c>
      <c r="J1775" s="216">
        <v>4.6251150452163844E-3</v>
      </c>
      <c r="K1775" s="216">
        <v>4.7195051484378756E-5</v>
      </c>
      <c r="L1775" s="159"/>
    </row>
    <row r="1776" spans="2:12" ht="15.75" customHeight="1" x14ac:dyDescent="0.2">
      <c r="B1776" s="189">
        <v>41239</v>
      </c>
      <c r="C1776" s="143">
        <v>285192</v>
      </c>
      <c r="D1776" s="143" t="s">
        <v>522</v>
      </c>
      <c r="E1776" s="143" t="s">
        <v>8855</v>
      </c>
      <c r="F1776" s="248" t="s">
        <v>147</v>
      </c>
      <c r="G1776" s="216">
        <v>35</v>
      </c>
      <c r="H1776" s="216">
        <v>105.00000000698492</v>
      </c>
      <c r="I1776" s="216">
        <v>3675.0000002444722</v>
      </c>
      <c r="J1776" s="216">
        <v>1.0543667654657019E-2</v>
      </c>
      <c r="K1776" s="216">
        <v>1.0041588241862498E-4</v>
      </c>
      <c r="L1776" s="159"/>
    </row>
    <row r="1777" spans="2:12" ht="15.75" customHeight="1" x14ac:dyDescent="0.2">
      <c r="B1777" s="189">
        <v>41239</v>
      </c>
      <c r="C1777" s="143">
        <v>285198</v>
      </c>
      <c r="D1777" s="143" t="s">
        <v>1263</v>
      </c>
      <c r="E1777" s="143" t="s">
        <v>8854</v>
      </c>
      <c r="F1777" s="248" t="s">
        <v>150</v>
      </c>
      <c r="G1777" s="216">
        <v>33.164999999999999</v>
      </c>
      <c r="H1777" s="216">
        <v>10.000000001164153</v>
      </c>
      <c r="I1777" s="216">
        <v>331.65000003860911</v>
      </c>
      <c r="J1777" s="216">
        <v>3.3302635801311437E-4</v>
      </c>
      <c r="K1777" s="216">
        <v>3.3302635797434504E-5</v>
      </c>
      <c r="L1777" s="159"/>
    </row>
    <row r="1778" spans="2:12" ht="15.75" customHeight="1" x14ac:dyDescent="0.2">
      <c r="B1778" s="189">
        <v>41239</v>
      </c>
      <c r="C1778" s="143">
        <v>285242</v>
      </c>
      <c r="D1778" s="143" t="s">
        <v>911</v>
      </c>
      <c r="E1778" s="143" t="s">
        <v>8854</v>
      </c>
      <c r="F1778" s="248" t="s">
        <v>155</v>
      </c>
      <c r="G1778" s="216">
        <v>71</v>
      </c>
      <c r="H1778" s="216">
        <v>7.0000000018626451</v>
      </c>
      <c r="I1778" s="216">
        <v>497.00000013224781</v>
      </c>
      <c r="J1778" s="216">
        <v>4.9906256582931243E-4</v>
      </c>
      <c r="K1778" s="216">
        <v>7.1294652242359405E-5</v>
      </c>
      <c r="L1778" s="159"/>
    </row>
    <row r="1779" spans="2:12" ht="15.75" customHeight="1" x14ac:dyDescent="0.2">
      <c r="B1779" s="189">
        <v>41239</v>
      </c>
      <c r="C1779" s="143">
        <v>285254</v>
      </c>
      <c r="D1779" s="143" t="s">
        <v>1318</v>
      </c>
      <c r="E1779" s="143" t="s">
        <v>8854</v>
      </c>
      <c r="F1779" s="248" t="s">
        <v>147</v>
      </c>
      <c r="G1779" s="216">
        <v>0.5</v>
      </c>
      <c r="H1779" s="216">
        <v>42.000000000698492</v>
      </c>
      <c r="I1779" s="216">
        <v>21.000000000349246</v>
      </c>
      <c r="J1779" s="216">
        <v>2.1087150663583758E-5</v>
      </c>
      <c r="K1779" s="216">
        <v>5.0207501579126337E-7</v>
      </c>
      <c r="L1779" s="159"/>
    </row>
    <row r="1780" spans="2:12" ht="15.75" customHeight="1" x14ac:dyDescent="0.2">
      <c r="B1780" s="189">
        <v>41239</v>
      </c>
      <c r="C1780" s="143">
        <v>285260</v>
      </c>
      <c r="D1780" s="143" t="s">
        <v>555</v>
      </c>
      <c r="E1780" s="143" t="s">
        <v>8855</v>
      </c>
      <c r="F1780" s="248" t="s">
        <v>147</v>
      </c>
      <c r="G1780" s="216">
        <v>92</v>
      </c>
      <c r="H1780" s="216">
        <v>217.39393939803861</v>
      </c>
      <c r="I1780" s="216">
        <v>21120.000000405125</v>
      </c>
      <c r="J1780" s="216">
        <v>6.0593812477772589E-2</v>
      </c>
      <c r="K1780" s="216">
        <v>2.6395031950038567E-4</v>
      </c>
      <c r="L1780" s="159"/>
    </row>
    <row r="1781" spans="2:12" ht="15.75" customHeight="1" x14ac:dyDescent="0.2">
      <c r="B1781" s="189">
        <v>41239</v>
      </c>
      <c r="C1781" s="143">
        <v>285521</v>
      </c>
      <c r="D1781" s="143" t="s">
        <v>950</v>
      </c>
      <c r="E1781" s="143" t="s">
        <v>8855</v>
      </c>
      <c r="F1781" s="248" t="s">
        <v>146</v>
      </c>
      <c r="G1781" s="216">
        <v>0.33</v>
      </c>
      <c r="H1781" s="216">
        <v>110.00000000232831</v>
      </c>
      <c r="I1781" s="216">
        <v>36.300000000768343</v>
      </c>
      <c r="J1781" s="216">
        <v>1.041456151963783E-4</v>
      </c>
      <c r="K1781" s="216">
        <v>9.4677831994703556E-7</v>
      </c>
      <c r="L1781" s="159"/>
    </row>
    <row r="1782" spans="2:12" ht="15.75" customHeight="1" x14ac:dyDescent="0.2">
      <c r="B1782" s="189">
        <v>41239</v>
      </c>
      <c r="C1782" s="143">
        <v>286272</v>
      </c>
      <c r="D1782" s="143" t="s">
        <v>1153</v>
      </c>
      <c r="E1782" s="143" t="s">
        <v>8855</v>
      </c>
      <c r="F1782" s="248" t="s">
        <v>155</v>
      </c>
      <c r="G1782" s="216">
        <v>2.8050000000000002</v>
      </c>
      <c r="H1782" s="216">
        <v>147.00000000768341</v>
      </c>
      <c r="I1782" s="216">
        <v>412.33500002155199</v>
      </c>
      <c r="J1782" s="216">
        <v>1.1829995108356541E-3</v>
      </c>
      <c r="K1782" s="216">
        <v>8.0476157195498029E-6</v>
      </c>
      <c r="L1782" s="159"/>
    </row>
    <row r="1783" spans="2:12" ht="15.75" customHeight="1" x14ac:dyDescent="0.2">
      <c r="B1783" s="189">
        <v>41239</v>
      </c>
      <c r="C1783" s="143">
        <v>286557</v>
      </c>
      <c r="D1783" s="143" t="s">
        <v>975</v>
      </c>
      <c r="E1783" s="143" t="s">
        <v>8854</v>
      </c>
      <c r="F1783" s="248" t="s">
        <v>155</v>
      </c>
      <c r="G1783" s="216">
        <v>10.56</v>
      </c>
      <c r="H1783" s="216">
        <v>20.000000002328306</v>
      </c>
      <c r="I1783" s="216">
        <v>211.20000002458693</v>
      </c>
      <c r="J1783" s="216">
        <v>2.1207648669491861E-4</v>
      </c>
      <c r="K1783" s="216">
        <v>1.0603824333511483E-5</v>
      </c>
      <c r="L1783" s="159"/>
    </row>
    <row r="1784" spans="2:12" ht="15.75" customHeight="1" x14ac:dyDescent="0.2">
      <c r="B1784" s="189">
        <v>41239</v>
      </c>
      <c r="C1784" s="143">
        <v>286564</v>
      </c>
      <c r="D1784" s="143" t="s">
        <v>1319</v>
      </c>
      <c r="E1784" s="143" t="s">
        <v>8854</v>
      </c>
      <c r="F1784" s="248" t="s">
        <v>150</v>
      </c>
      <c r="G1784" s="216">
        <v>44</v>
      </c>
      <c r="H1784" s="216">
        <v>81.000000002095476</v>
      </c>
      <c r="I1784" s="216">
        <v>3564.0000000922009</v>
      </c>
      <c r="J1784" s="216">
        <v>3.5787907126527091E-3</v>
      </c>
      <c r="K1784" s="216">
        <v>4.418260138963118E-5</v>
      </c>
      <c r="L1784" s="159"/>
    </row>
    <row r="1785" spans="2:12" ht="15.75" customHeight="1" x14ac:dyDescent="0.2">
      <c r="B1785" s="189">
        <v>41239</v>
      </c>
      <c r="C1785" s="143">
        <v>288265</v>
      </c>
      <c r="D1785" s="143" t="s">
        <v>674</v>
      </c>
      <c r="E1785" s="143" t="s">
        <v>8854</v>
      </c>
      <c r="F1785" s="248" t="s">
        <v>155</v>
      </c>
      <c r="G1785" s="216">
        <v>39.6</v>
      </c>
      <c r="H1785" s="216">
        <v>42.000000000698492</v>
      </c>
      <c r="I1785" s="216">
        <v>1663.2000000276603</v>
      </c>
      <c r="J1785" s="216">
        <v>1.6701023325558337E-3</v>
      </c>
      <c r="K1785" s="216">
        <v>3.9764341250668064E-5</v>
      </c>
      <c r="L1785" s="159"/>
    </row>
    <row r="1786" spans="2:12" ht="15.75" customHeight="1" x14ac:dyDescent="0.2">
      <c r="B1786" s="189">
        <v>41240</v>
      </c>
      <c r="C1786" s="143">
        <v>285262</v>
      </c>
      <c r="D1786" s="143" t="s">
        <v>677</v>
      </c>
      <c r="E1786" s="143" t="s">
        <v>8855</v>
      </c>
      <c r="F1786" s="248" t="s">
        <v>150</v>
      </c>
      <c r="G1786" s="216">
        <v>242</v>
      </c>
      <c r="H1786" s="216">
        <v>79.400000003166497</v>
      </c>
      <c r="I1786" s="216">
        <v>19393.000000753091</v>
      </c>
      <c r="J1786" s="216">
        <v>5.5645637746275893E-2</v>
      </c>
      <c r="K1786" s="216">
        <v>6.9438685783921152E-4</v>
      </c>
      <c r="L1786" s="159"/>
    </row>
    <row r="1787" spans="2:12" ht="15.75" customHeight="1" x14ac:dyDescent="0.2">
      <c r="B1787" s="189">
        <v>41240</v>
      </c>
      <c r="C1787" s="143">
        <v>285264</v>
      </c>
      <c r="D1787" s="143" t="s">
        <v>1262</v>
      </c>
      <c r="E1787" s="143" t="s">
        <v>8855</v>
      </c>
      <c r="F1787" s="248" t="s">
        <v>150</v>
      </c>
      <c r="G1787" s="216">
        <v>31.659999999999997</v>
      </c>
      <c r="H1787" s="216">
        <v>190.00000000116415</v>
      </c>
      <c r="I1787" s="216">
        <v>6015.4000000368569</v>
      </c>
      <c r="J1787" s="216">
        <v>1.7260391341618123E-2</v>
      </c>
      <c r="K1787" s="216">
        <v>9.0844164955328246E-5</v>
      </c>
      <c r="L1787" s="159"/>
    </row>
    <row r="1788" spans="2:12" ht="15.75" customHeight="1" x14ac:dyDescent="0.2">
      <c r="B1788" s="189">
        <v>41240</v>
      </c>
      <c r="C1788" s="143">
        <v>285288</v>
      </c>
      <c r="D1788" s="143" t="s">
        <v>1320</v>
      </c>
      <c r="E1788" s="143" t="s">
        <v>8854</v>
      </c>
      <c r="F1788" s="248" t="s">
        <v>155</v>
      </c>
      <c r="G1788" s="216">
        <v>437.73999999999995</v>
      </c>
      <c r="H1788" s="216">
        <v>32.999999992316589</v>
      </c>
      <c r="I1788" s="216">
        <v>14445.419996636663</v>
      </c>
      <c r="J1788" s="216">
        <v>1.4510929588262876E-2</v>
      </c>
      <c r="K1788" s="216">
        <v>4.3972513914065041E-4</v>
      </c>
      <c r="L1788" s="159"/>
    </row>
    <row r="1789" spans="2:12" ht="15.75" customHeight="1" x14ac:dyDescent="0.2">
      <c r="B1789" s="189">
        <v>41240</v>
      </c>
      <c r="C1789" s="143">
        <v>285289</v>
      </c>
      <c r="D1789" s="143" t="s">
        <v>719</v>
      </c>
      <c r="E1789" s="143" t="s">
        <v>8854</v>
      </c>
      <c r="F1789" s="248" t="s">
        <v>151</v>
      </c>
      <c r="G1789" s="216">
        <v>38.81</v>
      </c>
      <c r="H1789" s="216">
        <v>115.00000000814907</v>
      </c>
      <c r="I1789" s="216">
        <v>4463.1500003162655</v>
      </c>
      <c r="J1789" s="216">
        <v>4.483390265670636E-3</v>
      </c>
      <c r="K1789" s="216">
        <v>3.8986002307416833E-5</v>
      </c>
      <c r="L1789" s="159"/>
    </row>
    <row r="1790" spans="2:12" ht="15.75" customHeight="1" x14ac:dyDescent="0.2">
      <c r="B1790" s="189">
        <v>41240</v>
      </c>
      <c r="C1790" s="143">
        <v>285290</v>
      </c>
      <c r="D1790" s="143" t="s">
        <v>1321</v>
      </c>
      <c r="E1790" s="143" t="s">
        <v>8854</v>
      </c>
      <c r="F1790" s="248" t="s">
        <v>155</v>
      </c>
      <c r="G1790" s="216">
        <v>939.49</v>
      </c>
      <c r="H1790" s="216">
        <v>17.999999995809048</v>
      </c>
      <c r="I1790" s="216">
        <v>16910.819996062641</v>
      </c>
      <c r="J1790" s="216">
        <v>1.6987510110456294E-2</v>
      </c>
      <c r="K1790" s="216">
        <v>9.4375056191175056E-4</v>
      </c>
      <c r="L1790" s="159"/>
    </row>
    <row r="1791" spans="2:12" ht="15.75" customHeight="1" x14ac:dyDescent="0.2">
      <c r="B1791" s="189">
        <v>41240</v>
      </c>
      <c r="C1791" s="143">
        <v>285291</v>
      </c>
      <c r="D1791" s="143" t="s">
        <v>555</v>
      </c>
      <c r="E1791" s="143" t="s">
        <v>8855</v>
      </c>
      <c r="F1791" s="248" t="s">
        <v>147</v>
      </c>
      <c r="G1791" s="216">
        <v>80</v>
      </c>
      <c r="H1791" s="216">
        <v>151.99999999254942</v>
      </c>
      <c r="I1791" s="216">
        <v>12159.999999403954</v>
      </c>
      <c r="J1791" s="216">
        <v>3.4891504921119525E-2</v>
      </c>
      <c r="K1791" s="216">
        <v>2.2954937449230133E-4</v>
      </c>
      <c r="L1791" s="159"/>
    </row>
    <row r="1792" spans="2:12" ht="15.75" customHeight="1" x14ac:dyDescent="0.2">
      <c r="B1792" s="189">
        <v>41240</v>
      </c>
      <c r="C1792" s="143">
        <v>285293</v>
      </c>
      <c r="D1792" s="143" t="s">
        <v>606</v>
      </c>
      <c r="E1792" s="143" t="s">
        <v>8855</v>
      </c>
      <c r="F1792" s="248" t="s">
        <v>155</v>
      </c>
      <c r="G1792" s="216">
        <v>6</v>
      </c>
      <c r="H1792" s="216">
        <v>18.999999999068677</v>
      </c>
      <c r="I1792" s="216">
        <v>113.99999999441206</v>
      </c>
      <c r="J1792" s="216">
        <v>3.2710785863549553E-4</v>
      </c>
      <c r="K1792" s="216">
        <v>1.72162030869226E-5</v>
      </c>
      <c r="L1792" s="159"/>
    </row>
    <row r="1793" spans="2:12" ht="15.75" customHeight="1" x14ac:dyDescent="0.2">
      <c r="B1793" s="189">
        <v>41240</v>
      </c>
      <c r="C1793" s="143">
        <v>285302</v>
      </c>
      <c r="D1793" s="143" t="s">
        <v>1312</v>
      </c>
      <c r="E1793" s="143" t="s">
        <v>8855</v>
      </c>
      <c r="F1793" s="248" t="s">
        <v>151</v>
      </c>
      <c r="G1793" s="216">
        <v>1110.8300000000002</v>
      </c>
      <c r="H1793" s="216">
        <v>167.36666667141253</v>
      </c>
      <c r="I1793" s="216">
        <v>99449.250004098518</v>
      </c>
      <c r="J1793" s="216">
        <v>0.28535641415211638</v>
      </c>
      <c r="K1793" s="216">
        <v>3.1873791458410391E-3</v>
      </c>
      <c r="L1793" s="159"/>
    </row>
    <row r="1794" spans="2:12" ht="15.75" customHeight="1" x14ac:dyDescent="0.2">
      <c r="B1794" s="189">
        <v>41240</v>
      </c>
      <c r="C1794" s="143">
        <v>285304</v>
      </c>
      <c r="D1794" s="143" t="s">
        <v>1269</v>
      </c>
      <c r="E1794" s="143" t="s">
        <v>8855</v>
      </c>
      <c r="F1794" s="248" t="s">
        <v>155</v>
      </c>
      <c r="G1794" s="216">
        <v>45</v>
      </c>
      <c r="H1794" s="216">
        <v>20.000000002328306</v>
      </c>
      <c r="I1794" s="216">
        <v>900.00000010477379</v>
      </c>
      <c r="J1794" s="216">
        <v>2.5824304633390244E-3</v>
      </c>
      <c r="K1794" s="216">
        <v>1.2912152315191949E-4</v>
      </c>
      <c r="L1794" s="159"/>
    </row>
    <row r="1795" spans="2:12" ht="15.75" customHeight="1" x14ac:dyDescent="0.2">
      <c r="B1795" s="189">
        <v>41240</v>
      </c>
      <c r="C1795" s="143">
        <v>285339</v>
      </c>
      <c r="D1795" s="143" t="s">
        <v>882</v>
      </c>
      <c r="E1795" s="143" t="s">
        <v>8854</v>
      </c>
      <c r="F1795" s="248" t="s">
        <v>151</v>
      </c>
      <c r="G1795" s="216">
        <v>3.875</v>
      </c>
      <c r="H1795" s="216">
        <v>120.00000000349246</v>
      </c>
      <c r="I1795" s="216">
        <v>465.00000001353328</v>
      </c>
      <c r="J1795" s="216">
        <v>4.6710876252193859E-4</v>
      </c>
      <c r="K1795" s="216">
        <v>3.8925730209028657E-6</v>
      </c>
      <c r="L1795" s="159"/>
    </row>
    <row r="1796" spans="2:12" ht="15.75" customHeight="1" x14ac:dyDescent="0.2">
      <c r="B1796" s="189">
        <v>41240</v>
      </c>
      <c r="C1796" s="143">
        <v>285343</v>
      </c>
      <c r="D1796" s="143" t="s">
        <v>696</v>
      </c>
      <c r="E1796" s="143" t="s">
        <v>8855</v>
      </c>
      <c r="F1796" s="248" t="s">
        <v>155</v>
      </c>
      <c r="G1796" s="216">
        <v>18</v>
      </c>
      <c r="H1796" s="216">
        <v>107.0000000030268</v>
      </c>
      <c r="I1796" s="216">
        <v>3477.6000000955537</v>
      </c>
      <c r="J1796" s="216">
        <v>9.9785113094545182E-3</v>
      </c>
      <c r="K1796" s="216">
        <v>5.1648609260767797E-5</v>
      </c>
      <c r="L1796" s="159"/>
    </row>
    <row r="1797" spans="2:12" ht="15.75" customHeight="1" x14ac:dyDescent="0.2">
      <c r="B1797" s="189">
        <v>41240</v>
      </c>
      <c r="C1797" s="143">
        <v>286559</v>
      </c>
      <c r="D1797" s="143" t="s">
        <v>1322</v>
      </c>
      <c r="E1797" s="143" t="s">
        <v>8854</v>
      </c>
      <c r="F1797" s="248" t="s">
        <v>155</v>
      </c>
      <c r="G1797" s="216">
        <v>68.5</v>
      </c>
      <c r="H1797" s="216">
        <v>85.000000004656613</v>
      </c>
      <c r="I1797" s="216">
        <v>5822.500000318978</v>
      </c>
      <c r="J1797" s="216">
        <v>5.8489048814060855E-3</v>
      </c>
      <c r="K1797" s="216">
        <v>6.8810645659831305E-5</v>
      </c>
      <c r="L1797" s="159"/>
    </row>
    <row r="1798" spans="2:12" ht="15.75" customHeight="1" x14ac:dyDescent="0.2">
      <c r="B1798" s="189">
        <v>41240</v>
      </c>
      <c r="C1798" s="143">
        <v>286562</v>
      </c>
      <c r="D1798" s="143" t="s">
        <v>841</v>
      </c>
      <c r="E1798" s="143" t="s">
        <v>8855</v>
      </c>
      <c r="F1798" s="248" t="s">
        <v>155</v>
      </c>
      <c r="G1798" s="216">
        <v>13.6</v>
      </c>
      <c r="H1798" s="216">
        <v>91.000000003259629</v>
      </c>
      <c r="I1798" s="216">
        <v>1237.600000044331</v>
      </c>
      <c r="J1798" s="216">
        <v>3.5511288235231032E-3</v>
      </c>
      <c r="K1798" s="216">
        <v>3.9023393663691227E-5</v>
      </c>
      <c r="L1798" s="159"/>
    </row>
    <row r="1799" spans="2:12" ht="15.75" customHeight="1" x14ac:dyDescent="0.2">
      <c r="B1799" s="189">
        <v>41240</v>
      </c>
      <c r="C1799" s="143">
        <v>288267</v>
      </c>
      <c r="D1799" s="143" t="s">
        <v>787</v>
      </c>
      <c r="E1799" s="143" t="s">
        <v>8855</v>
      </c>
      <c r="F1799" s="248" t="s">
        <v>155</v>
      </c>
      <c r="G1799" s="216">
        <v>9.0750000000000011</v>
      </c>
      <c r="H1799" s="216">
        <v>50.999999998603016</v>
      </c>
      <c r="I1799" s="216">
        <v>462.82499998732243</v>
      </c>
      <c r="J1799" s="216">
        <v>1.3280148655811154E-3</v>
      </c>
      <c r="K1799" s="216">
        <v>2.6039507168970435E-5</v>
      </c>
      <c r="L1799" s="159"/>
    </row>
    <row r="1800" spans="2:12" ht="15.75" customHeight="1" x14ac:dyDescent="0.2">
      <c r="B1800" s="189">
        <v>41240</v>
      </c>
      <c r="C1800" s="143">
        <v>288268</v>
      </c>
      <c r="D1800" s="143" t="s">
        <v>606</v>
      </c>
      <c r="E1800" s="143" t="s">
        <v>8855</v>
      </c>
      <c r="F1800" s="248" t="s">
        <v>155</v>
      </c>
      <c r="G1800" s="216">
        <v>2.4</v>
      </c>
      <c r="H1800" s="216">
        <v>139.35000000055879</v>
      </c>
      <c r="I1800" s="216">
        <v>334.4400000013411</v>
      </c>
      <c r="J1800" s="216">
        <v>9.5963116006891381E-4</v>
      </c>
      <c r="K1800" s="216">
        <v>6.8864812347690394E-6</v>
      </c>
      <c r="L1800" s="159"/>
    </row>
    <row r="1801" spans="2:12" ht="15.75" customHeight="1" x14ac:dyDescent="0.2">
      <c r="B1801" s="189">
        <v>41241</v>
      </c>
      <c r="C1801" s="143">
        <v>285342</v>
      </c>
      <c r="D1801" s="143" t="s">
        <v>1323</v>
      </c>
      <c r="E1801" s="143" t="s">
        <v>8854</v>
      </c>
      <c r="F1801" s="248" t="s">
        <v>150</v>
      </c>
      <c r="G1801" s="216">
        <v>630</v>
      </c>
      <c r="H1801" s="216">
        <v>50.999999998603016</v>
      </c>
      <c r="I1801" s="216">
        <v>32129.9999991199</v>
      </c>
      <c r="J1801" s="216">
        <v>3.228803864748582E-2</v>
      </c>
      <c r="K1801" s="216">
        <v>6.3309879702686759E-4</v>
      </c>
      <c r="L1801" s="159"/>
    </row>
    <row r="1802" spans="2:12" ht="15.75" customHeight="1" x14ac:dyDescent="0.2">
      <c r="B1802" s="189">
        <v>41241</v>
      </c>
      <c r="C1802" s="143">
        <v>285385</v>
      </c>
      <c r="D1802" s="143" t="s">
        <v>561</v>
      </c>
      <c r="E1802" s="143" t="s">
        <v>8854</v>
      </c>
      <c r="F1802" s="248" t="s">
        <v>147</v>
      </c>
      <c r="G1802" s="216">
        <v>21.3</v>
      </c>
      <c r="H1802" s="216">
        <v>74.000000000232831</v>
      </c>
      <c r="I1802" s="216">
        <v>1576.2000000049593</v>
      </c>
      <c r="J1802" s="216">
        <v>1.58395289504268E-3</v>
      </c>
      <c r="K1802" s="216">
        <v>2.1404768851860762E-5</v>
      </c>
      <c r="L1802" s="159"/>
    </row>
    <row r="1803" spans="2:12" ht="15.75" customHeight="1" x14ac:dyDescent="0.2">
      <c r="B1803" s="189">
        <v>41241</v>
      </c>
      <c r="C1803" s="143">
        <v>285400</v>
      </c>
      <c r="D1803" s="143" t="s">
        <v>1179</v>
      </c>
      <c r="E1803" s="143" t="s">
        <v>8855</v>
      </c>
      <c r="F1803" s="248" t="s">
        <v>150</v>
      </c>
      <c r="G1803" s="216">
        <v>1276.5</v>
      </c>
      <c r="H1803" s="216">
        <v>17.000000003026798</v>
      </c>
      <c r="I1803" s="216">
        <v>21700.500003863708</v>
      </c>
      <c r="J1803" s="216">
        <v>6.2274298545302198E-2</v>
      </c>
      <c r="K1803" s="216">
        <v>3.663194031424379E-3</v>
      </c>
      <c r="L1803" s="159"/>
    </row>
    <row r="1804" spans="2:12" ht="15.75" customHeight="1" x14ac:dyDescent="0.2">
      <c r="B1804" s="189">
        <v>41241</v>
      </c>
      <c r="C1804" s="143">
        <v>285427</v>
      </c>
      <c r="D1804" s="143" t="s">
        <v>1004</v>
      </c>
      <c r="E1804" s="143" t="s">
        <v>8855</v>
      </c>
      <c r="F1804" s="248" t="s">
        <v>146</v>
      </c>
      <c r="G1804" s="216">
        <v>882.83</v>
      </c>
      <c r="H1804" s="216">
        <v>17.000000003026798</v>
      </c>
      <c r="I1804" s="216">
        <v>15008.110002672149</v>
      </c>
      <c r="J1804" s="216">
        <v>4.3069031715432152E-2</v>
      </c>
      <c r="K1804" s="216">
        <v>2.5334724533978728E-3</v>
      </c>
      <c r="L1804" s="159"/>
    </row>
    <row r="1805" spans="2:12" ht="15.75" customHeight="1" x14ac:dyDescent="0.2">
      <c r="B1805" s="189">
        <v>41241</v>
      </c>
      <c r="C1805" s="143">
        <v>285429</v>
      </c>
      <c r="D1805" s="143" t="s">
        <v>1324</v>
      </c>
      <c r="E1805" s="143" t="s">
        <v>8854</v>
      </c>
      <c r="F1805" s="248" t="s">
        <v>146</v>
      </c>
      <c r="G1805" s="216">
        <v>8.66</v>
      </c>
      <c r="H1805" s="216">
        <v>17.999999995809048</v>
      </c>
      <c r="I1805" s="216">
        <v>155.87999996370638</v>
      </c>
      <c r="J1805" s="216">
        <v>1.5664673088503281E-4</v>
      </c>
      <c r="K1805" s="216">
        <v>8.7025961623058303E-6</v>
      </c>
      <c r="L1805" s="159"/>
    </row>
    <row r="1806" spans="2:12" ht="15.75" customHeight="1" x14ac:dyDescent="0.2">
      <c r="B1806" s="189">
        <v>41241</v>
      </c>
      <c r="C1806" s="143">
        <v>285430</v>
      </c>
      <c r="D1806" s="143" t="s">
        <v>1325</v>
      </c>
      <c r="E1806" s="143" t="s">
        <v>8854</v>
      </c>
      <c r="F1806" s="248" t="s">
        <v>146</v>
      </c>
      <c r="G1806" s="216">
        <v>7</v>
      </c>
      <c r="H1806" s="216">
        <v>17.999999995809048</v>
      </c>
      <c r="I1806" s="216">
        <v>125.99999997066334</v>
      </c>
      <c r="J1806" s="216">
        <v>1.2661975937589256E-4</v>
      </c>
      <c r="K1806" s="216">
        <v>7.034431078076306E-6</v>
      </c>
      <c r="L1806" s="159"/>
    </row>
    <row r="1807" spans="2:12" ht="15.75" customHeight="1" x14ac:dyDescent="0.2">
      <c r="B1807" s="189">
        <v>41241</v>
      </c>
      <c r="C1807" s="143">
        <v>285437</v>
      </c>
      <c r="D1807" s="143" t="s">
        <v>614</v>
      </c>
      <c r="E1807" s="143" t="s">
        <v>8855</v>
      </c>
      <c r="F1807" s="248" t="s">
        <v>146</v>
      </c>
      <c r="G1807" s="216">
        <v>72</v>
      </c>
      <c r="H1807" s="216">
        <v>91.000000003259629</v>
      </c>
      <c r="I1807" s="216">
        <v>6552.0000002346933</v>
      </c>
      <c r="J1807" s="216">
        <v>1.8802387226597932E-2</v>
      </c>
      <c r="K1807" s="216">
        <v>2.0661963984532338E-4</v>
      </c>
      <c r="L1807" s="159"/>
    </row>
    <row r="1808" spans="2:12" ht="15.75" customHeight="1" x14ac:dyDescent="0.2">
      <c r="B1808" s="189">
        <v>41241</v>
      </c>
      <c r="C1808" s="143">
        <v>285438</v>
      </c>
      <c r="D1808" s="143" t="s">
        <v>1312</v>
      </c>
      <c r="E1808" s="143" t="s">
        <v>8855</v>
      </c>
      <c r="F1808" s="248" t="s">
        <v>155</v>
      </c>
      <c r="G1808" s="216">
        <v>47.5</v>
      </c>
      <c r="H1808" s="216">
        <v>2.9999999993015081</v>
      </c>
      <c r="I1808" s="216">
        <v>142.49999996682163</v>
      </c>
      <c r="J1808" s="216">
        <v>4.0893470376532332E-4</v>
      </c>
      <c r="K1808" s="216">
        <v>1.3631156795351196E-4</v>
      </c>
      <c r="L1808" s="159"/>
    </row>
    <row r="1809" spans="2:12" ht="15.75" customHeight="1" x14ac:dyDescent="0.2">
      <c r="B1809" s="189">
        <v>41241</v>
      </c>
      <c r="C1809" s="143">
        <v>285439</v>
      </c>
      <c r="D1809" s="143" t="s">
        <v>1326</v>
      </c>
      <c r="E1809" s="143" t="s">
        <v>8854</v>
      </c>
      <c r="F1809" s="248" t="s">
        <v>146</v>
      </c>
      <c r="G1809" s="216">
        <v>1</v>
      </c>
      <c r="H1809" s="216">
        <v>135</v>
      </c>
      <c r="I1809" s="216">
        <v>135</v>
      </c>
      <c r="J1809" s="216">
        <v>1.3566402793432875E-4</v>
      </c>
      <c r="K1809" s="216">
        <v>1.0049187254394724E-6</v>
      </c>
      <c r="L1809" s="159"/>
    </row>
    <row r="1810" spans="2:12" ht="15.75" customHeight="1" x14ac:dyDescent="0.2">
      <c r="B1810" s="189">
        <v>41241</v>
      </c>
      <c r="C1810" s="143">
        <v>285475</v>
      </c>
      <c r="D1810" s="143" t="s">
        <v>1326</v>
      </c>
      <c r="E1810" s="143" t="s">
        <v>8854</v>
      </c>
      <c r="F1810" s="248" t="s">
        <v>146</v>
      </c>
      <c r="G1810" s="216">
        <v>1</v>
      </c>
      <c r="H1810" s="216">
        <v>166.99999999953434</v>
      </c>
      <c r="I1810" s="216">
        <v>166.99999999953434</v>
      </c>
      <c r="J1810" s="216">
        <v>1.6782142714792393E-4</v>
      </c>
      <c r="K1810" s="216">
        <v>1.0049187254394724E-6</v>
      </c>
      <c r="L1810" s="159"/>
    </row>
    <row r="1811" spans="2:12" ht="15.75" customHeight="1" x14ac:dyDescent="0.2">
      <c r="B1811" s="189">
        <v>41241</v>
      </c>
      <c r="C1811" s="143">
        <v>285475</v>
      </c>
      <c r="D1811" s="143" t="s">
        <v>1327</v>
      </c>
      <c r="E1811" s="143" t="s">
        <v>8854</v>
      </c>
      <c r="F1811" s="248" t="s">
        <v>146</v>
      </c>
      <c r="G1811" s="216">
        <v>28</v>
      </c>
      <c r="H1811" s="216">
        <v>21.999999998370185</v>
      </c>
      <c r="I1811" s="216">
        <v>615.99999995436519</v>
      </c>
      <c r="J1811" s="216">
        <v>6.1902993482485565E-4</v>
      </c>
      <c r="K1811" s="216">
        <v>2.8137724312305224E-5</v>
      </c>
      <c r="L1811" s="159"/>
    </row>
    <row r="1812" spans="2:12" ht="15.75" customHeight="1" x14ac:dyDescent="0.2">
      <c r="B1812" s="189">
        <v>41241</v>
      </c>
      <c r="C1812" s="143">
        <v>285475</v>
      </c>
      <c r="D1812" s="143" t="s">
        <v>1328</v>
      </c>
      <c r="E1812" s="143" t="s">
        <v>8855</v>
      </c>
      <c r="F1812" s="248" t="s">
        <v>146</v>
      </c>
      <c r="G1812" s="216">
        <v>158.5</v>
      </c>
      <c r="H1812" s="216">
        <v>21.999999998370185</v>
      </c>
      <c r="I1812" s="216">
        <v>3486.9999997416744</v>
      </c>
      <c r="J1812" s="216">
        <v>1.0006703945656493E-2</v>
      </c>
      <c r="K1812" s="216">
        <v>4.5485017938171881E-4</v>
      </c>
      <c r="L1812" s="159"/>
    </row>
    <row r="1813" spans="2:12" ht="15.75" customHeight="1" x14ac:dyDescent="0.2">
      <c r="B1813" s="189">
        <v>41241</v>
      </c>
      <c r="C1813" s="143">
        <v>285475</v>
      </c>
      <c r="D1813" s="143" t="s">
        <v>1004</v>
      </c>
      <c r="E1813" s="143" t="s">
        <v>8855</v>
      </c>
      <c r="F1813" s="248" t="s">
        <v>146</v>
      </c>
      <c r="G1813" s="216">
        <v>882.83</v>
      </c>
      <c r="H1813" s="216">
        <v>156.99999999837019</v>
      </c>
      <c r="I1813" s="216">
        <v>138604.30999856116</v>
      </c>
      <c r="J1813" s="216">
        <v>0.39775517517933695</v>
      </c>
      <c r="K1813" s="216">
        <v>2.5334724533978728E-3</v>
      </c>
      <c r="L1813" s="159"/>
    </row>
    <row r="1814" spans="2:12" ht="15.75" customHeight="1" x14ac:dyDescent="0.2">
      <c r="B1814" s="189">
        <v>41241</v>
      </c>
      <c r="C1814" s="143">
        <v>285475</v>
      </c>
      <c r="D1814" s="143" t="s">
        <v>1324</v>
      </c>
      <c r="E1814" s="143" t="s">
        <v>8854</v>
      </c>
      <c r="F1814" s="248" t="s">
        <v>146</v>
      </c>
      <c r="G1814" s="216">
        <v>8.66</v>
      </c>
      <c r="H1814" s="216">
        <v>34.999999998835847</v>
      </c>
      <c r="I1814" s="216">
        <v>303.09999998991844</v>
      </c>
      <c r="J1814" s="216">
        <v>3.0459086567057291E-4</v>
      </c>
      <c r="K1814" s="216">
        <v>8.7025961623058303E-6</v>
      </c>
      <c r="L1814" s="159"/>
    </row>
    <row r="1815" spans="2:12" ht="15.75" customHeight="1" x14ac:dyDescent="0.2">
      <c r="B1815" s="189">
        <v>41241</v>
      </c>
      <c r="C1815" s="143">
        <v>285475</v>
      </c>
      <c r="D1815" s="143" t="s">
        <v>1325</v>
      </c>
      <c r="E1815" s="143" t="s">
        <v>8854</v>
      </c>
      <c r="F1815" s="248" t="s">
        <v>146</v>
      </c>
      <c r="G1815" s="216">
        <v>7</v>
      </c>
      <c r="H1815" s="216">
        <v>157.99999999115244</v>
      </c>
      <c r="I1815" s="216">
        <v>1105.999999938067</v>
      </c>
      <c r="J1815" s="216">
        <v>1.1114401102738187E-3</v>
      </c>
      <c r="K1815" s="216">
        <v>7.034431078076306E-6</v>
      </c>
      <c r="L1815" s="159"/>
    </row>
    <row r="1816" spans="2:12" ht="15.75" customHeight="1" x14ac:dyDescent="0.2">
      <c r="B1816" s="189">
        <v>41241</v>
      </c>
      <c r="C1816" s="143">
        <v>285475</v>
      </c>
      <c r="D1816" s="143" t="s">
        <v>1037</v>
      </c>
      <c r="E1816" s="143" t="s">
        <v>8855</v>
      </c>
      <c r="F1816" s="248" t="s">
        <v>146</v>
      </c>
      <c r="G1816" s="216">
        <v>76.97999999999999</v>
      </c>
      <c r="H1816" s="216">
        <v>21.999999998370185</v>
      </c>
      <c r="I1816" s="216">
        <v>1693.559999874537</v>
      </c>
      <c r="J1816" s="216">
        <v>4.8600382948683716E-3</v>
      </c>
      <c r="K1816" s="216">
        <v>2.2091083160129154E-4</v>
      </c>
      <c r="L1816" s="159"/>
    </row>
    <row r="1817" spans="2:12" ht="15.75" customHeight="1" x14ac:dyDescent="0.2">
      <c r="B1817" s="189">
        <v>41241</v>
      </c>
      <c r="C1817" s="143">
        <v>285482</v>
      </c>
      <c r="D1817" s="143" t="s">
        <v>704</v>
      </c>
      <c r="E1817" s="143" t="s">
        <v>8855</v>
      </c>
      <c r="F1817" s="248" t="s">
        <v>147</v>
      </c>
      <c r="G1817" s="216">
        <v>531</v>
      </c>
      <c r="H1817" s="216">
        <v>80.79487179065697</v>
      </c>
      <c r="I1817" s="216">
        <v>51365.999997145263</v>
      </c>
      <c r="J1817" s="216">
        <v>0.14740589471812551</v>
      </c>
      <c r="K1817" s="216">
        <v>1.5238198438592599E-3</v>
      </c>
      <c r="L1817" s="159"/>
    </row>
    <row r="1818" spans="2:12" ht="15.75" customHeight="1" x14ac:dyDescent="0.2">
      <c r="B1818" s="189">
        <v>41241</v>
      </c>
      <c r="C1818" s="143">
        <v>285522</v>
      </c>
      <c r="D1818" s="143" t="s">
        <v>1134</v>
      </c>
      <c r="E1818" s="143" t="s">
        <v>8855</v>
      </c>
      <c r="F1818" s="248" t="s">
        <v>149</v>
      </c>
      <c r="G1818" s="216">
        <v>8.33</v>
      </c>
      <c r="H1818" s="216">
        <v>78.999999995576218</v>
      </c>
      <c r="I1818" s="216">
        <v>658.06999996314994</v>
      </c>
      <c r="J1818" s="216">
        <v>1.8884748109083058E-3</v>
      </c>
      <c r="K1818" s="216">
        <v>2.3904744443215887E-5</v>
      </c>
      <c r="L1818" s="159"/>
    </row>
    <row r="1819" spans="2:12" ht="15.75" customHeight="1" x14ac:dyDescent="0.2">
      <c r="B1819" s="189">
        <v>41241</v>
      </c>
      <c r="C1819" s="143">
        <v>286271</v>
      </c>
      <c r="D1819" s="143" t="s">
        <v>1246</v>
      </c>
      <c r="E1819" s="143" t="s">
        <v>8854</v>
      </c>
      <c r="F1819" s="248" t="s">
        <v>155</v>
      </c>
      <c r="G1819" s="216">
        <v>0.33</v>
      </c>
      <c r="H1819" s="216">
        <v>133.99999999674037</v>
      </c>
      <c r="I1819" s="216">
        <v>44.219999998924322</v>
      </c>
      <c r="J1819" s="216">
        <v>4.4437506037852499E-5</v>
      </c>
      <c r="K1819" s="216">
        <v>3.3162317939502588E-7</v>
      </c>
      <c r="L1819" s="159"/>
    </row>
    <row r="1820" spans="2:12" ht="15.75" customHeight="1" x14ac:dyDescent="0.2">
      <c r="B1820" s="189">
        <v>41241</v>
      </c>
      <c r="C1820" s="143">
        <v>286275</v>
      </c>
      <c r="D1820" s="143" t="s">
        <v>1312</v>
      </c>
      <c r="E1820" s="143" t="s">
        <v>8855</v>
      </c>
      <c r="F1820" s="248" t="s">
        <v>155</v>
      </c>
      <c r="G1820" s="216">
        <v>0.21780000000000002</v>
      </c>
      <c r="H1820" s="216">
        <v>7.0000000018626451</v>
      </c>
      <c r="I1820" s="216">
        <v>1.5246000004056843</v>
      </c>
      <c r="J1820" s="216">
        <v>4.3751708748889222E-6</v>
      </c>
      <c r="K1820" s="216">
        <v>6.2502441053210332E-7</v>
      </c>
      <c r="L1820" s="159"/>
    </row>
    <row r="1821" spans="2:12" ht="15.75" customHeight="1" x14ac:dyDescent="0.2">
      <c r="B1821" s="189">
        <v>41241</v>
      </c>
      <c r="C1821" s="143">
        <v>286283</v>
      </c>
      <c r="D1821" s="143" t="s">
        <v>1329</v>
      </c>
      <c r="E1821" s="143" t="s">
        <v>8854</v>
      </c>
      <c r="F1821" s="248" t="s">
        <v>150</v>
      </c>
      <c r="G1821" s="216">
        <v>14.85</v>
      </c>
      <c r="H1821" s="216">
        <v>91.999999996041879</v>
      </c>
      <c r="I1821" s="216">
        <v>1366.1999999412219</v>
      </c>
      <c r="J1821" s="216">
        <v>1.37291996263634E-3</v>
      </c>
      <c r="K1821" s="216">
        <v>1.4923043072776163E-5</v>
      </c>
      <c r="L1821" s="159"/>
    </row>
    <row r="1822" spans="2:12" ht="15.75" customHeight="1" x14ac:dyDescent="0.2">
      <c r="B1822" s="189">
        <v>41241</v>
      </c>
      <c r="C1822" s="143">
        <v>286561</v>
      </c>
      <c r="D1822" s="143" t="s">
        <v>545</v>
      </c>
      <c r="E1822" s="143" t="s">
        <v>8854</v>
      </c>
      <c r="F1822" s="248" t="s">
        <v>147</v>
      </c>
      <c r="G1822" s="216">
        <v>73</v>
      </c>
      <c r="H1822" s="216">
        <v>124.0000000060536</v>
      </c>
      <c r="I1822" s="216">
        <v>9052.0000004419126</v>
      </c>
      <c r="J1822" s="216">
        <v>9.0965243031221905E-3</v>
      </c>
      <c r="K1822" s="216">
        <v>7.3359066957081481E-5</v>
      </c>
      <c r="L1822" s="159"/>
    </row>
    <row r="1823" spans="2:12" ht="15.75" customHeight="1" x14ac:dyDescent="0.2">
      <c r="B1823" s="189">
        <v>41241</v>
      </c>
      <c r="C1823" s="143">
        <v>286563</v>
      </c>
      <c r="D1823" s="143" t="s">
        <v>1249</v>
      </c>
      <c r="E1823" s="143" t="s">
        <v>8854</v>
      </c>
      <c r="F1823" s="248" t="s">
        <v>155</v>
      </c>
      <c r="G1823" s="216">
        <v>87.5</v>
      </c>
      <c r="H1823" s="216">
        <v>107.99999999580905</v>
      </c>
      <c r="I1823" s="216">
        <v>9449.9999996332917</v>
      </c>
      <c r="J1823" s="216">
        <v>9.4964819550345022E-3</v>
      </c>
      <c r="K1823" s="216">
        <v>8.7930388475953832E-5</v>
      </c>
      <c r="L1823" s="159"/>
    </row>
    <row r="1824" spans="2:12" ht="15.75" customHeight="1" x14ac:dyDescent="0.2">
      <c r="B1824" s="189">
        <v>41241</v>
      </c>
      <c r="C1824" s="143">
        <v>286703</v>
      </c>
      <c r="D1824" s="143" t="s">
        <v>1312</v>
      </c>
      <c r="E1824" s="143" t="s">
        <v>8855</v>
      </c>
      <c r="F1824" s="248" t="s">
        <v>146</v>
      </c>
      <c r="G1824" s="216">
        <v>1.98</v>
      </c>
      <c r="H1824" s="216">
        <v>31.83333333581686</v>
      </c>
      <c r="I1824" s="216">
        <v>63.030000004917383</v>
      </c>
      <c r="J1824" s="216">
        <v>1.8087827639537166E-4</v>
      </c>
      <c r="K1824" s="216">
        <v>5.682040095746393E-6</v>
      </c>
      <c r="L1824" s="159"/>
    </row>
    <row r="1825" spans="2:12" ht="15.75" customHeight="1" x14ac:dyDescent="0.2">
      <c r="B1825" s="189">
        <v>41241</v>
      </c>
      <c r="C1825" s="143">
        <v>288269</v>
      </c>
      <c r="D1825" s="143" t="s">
        <v>697</v>
      </c>
      <c r="E1825" s="143" t="s">
        <v>8855</v>
      </c>
      <c r="F1825" s="248" t="s">
        <v>155</v>
      </c>
      <c r="G1825" s="216">
        <v>40.26</v>
      </c>
      <c r="H1825" s="216">
        <v>71.000000000931323</v>
      </c>
      <c r="I1825" s="216">
        <v>2858.4600000374949</v>
      </c>
      <c r="J1825" s="216">
        <v>8.2029718850001425E-3</v>
      </c>
      <c r="K1825" s="216">
        <v>1.1553481528017666E-4</v>
      </c>
      <c r="L1825" s="159"/>
    </row>
    <row r="1826" spans="2:12" ht="15.75" customHeight="1" x14ac:dyDescent="0.2">
      <c r="B1826" s="189">
        <v>41242</v>
      </c>
      <c r="C1826" s="143">
        <v>285481</v>
      </c>
      <c r="D1826" s="143" t="s">
        <v>1330</v>
      </c>
      <c r="E1826" s="143" t="s">
        <v>8854</v>
      </c>
      <c r="F1826" s="248" t="s">
        <v>147</v>
      </c>
      <c r="G1826" s="216">
        <v>1725</v>
      </c>
      <c r="H1826" s="216">
        <v>96.346153851526864</v>
      </c>
      <c r="I1826" s="216">
        <v>207082.26000801814</v>
      </c>
      <c r="J1826" s="216">
        <v>0.20818057910727231</v>
      </c>
      <c r="K1826" s="216">
        <v>1.7341490234177475E-3</v>
      </c>
      <c r="L1826" s="159"/>
    </row>
    <row r="1827" spans="2:12" ht="15.75" customHeight="1" x14ac:dyDescent="0.2">
      <c r="B1827" s="189">
        <v>41242</v>
      </c>
      <c r="C1827" s="143">
        <v>285483</v>
      </c>
      <c r="D1827" s="143" t="s">
        <v>1087</v>
      </c>
      <c r="E1827" s="143" t="s">
        <v>8854</v>
      </c>
      <c r="F1827" s="248" t="s">
        <v>155</v>
      </c>
      <c r="G1827" s="216">
        <v>8.15</v>
      </c>
      <c r="H1827" s="216">
        <v>95.000000005820766</v>
      </c>
      <c r="I1827" s="216">
        <v>774.25000004743924</v>
      </c>
      <c r="J1827" s="216">
        <v>7.7835645302229428E-4</v>
      </c>
      <c r="K1827" s="216">
        <v>8.1932258207853002E-6</v>
      </c>
      <c r="L1827" s="159"/>
    </row>
    <row r="1828" spans="2:12" ht="15.75" customHeight="1" x14ac:dyDescent="0.2">
      <c r="B1828" s="189">
        <v>41242</v>
      </c>
      <c r="C1828" s="143">
        <v>285485</v>
      </c>
      <c r="D1828" s="143" t="s">
        <v>495</v>
      </c>
      <c r="E1828" s="143" t="s">
        <v>8855</v>
      </c>
      <c r="F1828" s="248" t="s">
        <v>146</v>
      </c>
      <c r="G1828" s="216">
        <v>441.5</v>
      </c>
      <c r="H1828" s="216">
        <v>70.985507250677429</v>
      </c>
      <c r="I1828" s="216">
        <v>26957.000001813867</v>
      </c>
      <c r="J1828" s="216">
        <v>7.7368705180499847E-2</v>
      </c>
      <c r="K1828" s="216">
        <v>1.2671396422039641E-3</v>
      </c>
      <c r="L1828" s="159"/>
    </row>
    <row r="1829" spans="2:12" ht="15.75" customHeight="1" x14ac:dyDescent="0.2">
      <c r="B1829" s="189">
        <v>41242</v>
      </c>
      <c r="C1829" s="143">
        <v>285592</v>
      </c>
      <c r="D1829" s="143" t="s">
        <v>1331</v>
      </c>
      <c r="E1829" s="143" t="s">
        <v>8854</v>
      </c>
      <c r="F1829" s="248" t="s">
        <v>147</v>
      </c>
      <c r="G1829" s="216">
        <v>15.225000000000001</v>
      </c>
      <c r="H1829" s="216">
        <v>74.999999993015081</v>
      </c>
      <c r="I1829" s="216">
        <v>1141.8749998936546</v>
      </c>
      <c r="J1829" s="216">
        <v>1.1479312556120125E-3</v>
      </c>
      <c r="K1829" s="216">
        <v>1.5305750076252293E-5</v>
      </c>
      <c r="L1829" s="159"/>
    </row>
    <row r="1830" spans="2:12" ht="15.75" customHeight="1" x14ac:dyDescent="0.2">
      <c r="B1830" s="189">
        <v>41242</v>
      </c>
      <c r="C1830" s="143">
        <v>285594</v>
      </c>
      <c r="D1830" s="143" t="s">
        <v>834</v>
      </c>
      <c r="E1830" s="143" t="s">
        <v>8855</v>
      </c>
      <c r="F1830" s="248" t="s">
        <v>147</v>
      </c>
      <c r="G1830" s="216">
        <v>1023.99</v>
      </c>
      <c r="H1830" s="216">
        <v>90.794117639478131</v>
      </c>
      <c r="I1830" s="216">
        <v>83670.50999216277</v>
      </c>
      <c r="J1830" s="216">
        <v>0.2401409288663473</v>
      </c>
      <c r="K1830" s="216">
        <v>2.9389316471584081E-3</v>
      </c>
      <c r="L1830" s="159"/>
    </row>
    <row r="1831" spans="2:12" ht="15.75" customHeight="1" x14ac:dyDescent="0.2">
      <c r="B1831" s="189">
        <v>41242</v>
      </c>
      <c r="C1831" s="143">
        <v>285595</v>
      </c>
      <c r="D1831" s="143" t="s">
        <v>1036</v>
      </c>
      <c r="E1831" s="143" t="s">
        <v>8854</v>
      </c>
      <c r="F1831" s="248" t="s">
        <v>155</v>
      </c>
      <c r="G1831" s="216">
        <v>1290.99</v>
      </c>
      <c r="H1831" s="216">
        <v>60.999999999767169</v>
      </c>
      <c r="I1831" s="216">
        <v>78750.389999699401</v>
      </c>
      <c r="J1831" s="216">
        <v>7.9168064876374178E-2</v>
      </c>
      <c r="K1831" s="216">
        <v>1.2978371291258422E-3</v>
      </c>
      <c r="L1831" s="159"/>
    </row>
    <row r="1832" spans="2:12" ht="15.75" customHeight="1" x14ac:dyDescent="0.2">
      <c r="B1832" s="189">
        <v>41242</v>
      </c>
      <c r="C1832" s="143">
        <v>285622</v>
      </c>
      <c r="D1832" s="143" t="s">
        <v>1261</v>
      </c>
      <c r="E1832" s="143" t="s">
        <v>8855</v>
      </c>
      <c r="F1832" s="248" t="s">
        <v>147</v>
      </c>
      <c r="G1832" s="216">
        <v>8</v>
      </c>
      <c r="H1832" s="216">
        <v>197.0000000030268</v>
      </c>
      <c r="I1832" s="216">
        <v>1576.0000000242144</v>
      </c>
      <c r="J1832" s="216">
        <v>4.5232436605756069E-3</v>
      </c>
      <c r="K1832" s="216">
        <v>2.2960627718305128E-5</v>
      </c>
      <c r="L1832" s="159"/>
    </row>
    <row r="1833" spans="2:12" ht="15.75" customHeight="1" x14ac:dyDescent="0.2">
      <c r="B1833" s="189">
        <v>41242</v>
      </c>
      <c r="C1833" s="143">
        <v>286560</v>
      </c>
      <c r="D1833" s="143" t="s">
        <v>844</v>
      </c>
      <c r="E1833" s="143" t="s">
        <v>8854</v>
      </c>
      <c r="F1833" s="248" t="s">
        <v>155</v>
      </c>
      <c r="G1833" s="216">
        <v>115</v>
      </c>
      <c r="H1833" s="216">
        <v>117.00000000419095</v>
      </c>
      <c r="I1833" s="216">
        <v>13455.000000481959</v>
      </c>
      <c r="J1833" s="216">
        <v>1.3526362383142946E-2</v>
      </c>
      <c r="K1833" s="216">
        <v>1.1560993489451649E-4</v>
      </c>
      <c r="L1833" s="159"/>
    </row>
    <row r="1834" spans="2:12" ht="15.75" customHeight="1" x14ac:dyDescent="0.2">
      <c r="B1834" s="189">
        <v>41242</v>
      </c>
      <c r="C1834" s="143">
        <v>286565</v>
      </c>
      <c r="D1834" s="143" t="s">
        <v>741</v>
      </c>
      <c r="E1834" s="143" t="s">
        <v>8854</v>
      </c>
      <c r="F1834" s="248" t="s">
        <v>150</v>
      </c>
      <c r="G1834" s="216">
        <v>34.65</v>
      </c>
      <c r="H1834" s="216">
        <v>26.000000000931323</v>
      </c>
      <c r="I1834" s="216">
        <v>900.90000003227033</v>
      </c>
      <c r="J1834" s="216">
        <v>9.0567817695826676E-4</v>
      </c>
      <c r="K1834" s="216">
        <v>3.4833776035608661E-5</v>
      </c>
      <c r="L1834" s="159"/>
    </row>
    <row r="1835" spans="2:12" ht="15.75" customHeight="1" x14ac:dyDescent="0.2">
      <c r="B1835" s="189">
        <v>41242</v>
      </c>
      <c r="C1835" s="143">
        <v>286567</v>
      </c>
      <c r="D1835" s="143" t="s">
        <v>844</v>
      </c>
      <c r="E1835" s="143" t="s">
        <v>8854</v>
      </c>
      <c r="F1835" s="248" t="s">
        <v>155</v>
      </c>
      <c r="G1835" s="216">
        <v>54</v>
      </c>
      <c r="H1835" s="216">
        <v>82.999999998137355</v>
      </c>
      <c r="I1835" s="216">
        <v>4481.9999998994172</v>
      </c>
      <c r="J1835" s="216">
        <v>4.5057715494399523E-3</v>
      </c>
      <c r="K1835" s="216">
        <v>5.4286404211338183E-5</v>
      </c>
      <c r="L1835" s="159"/>
    </row>
    <row r="1836" spans="2:12" ht="15.75" customHeight="1" x14ac:dyDescent="0.2">
      <c r="B1836" s="189">
        <v>41242</v>
      </c>
      <c r="C1836" s="143">
        <v>287230</v>
      </c>
      <c r="D1836" s="143" t="s">
        <v>625</v>
      </c>
      <c r="E1836" s="143" t="s">
        <v>8855</v>
      </c>
      <c r="F1836" s="248" t="s">
        <v>155</v>
      </c>
      <c r="G1836" s="216">
        <v>1</v>
      </c>
      <c r="H1836" s="216">
        <v>123.99999999557622</v>
      </c>
      <c r="I1836" s="216">
        <v>123.99999999557622</v>
      </c>
      <c r="J1836" s="216">
        <v>3.5588972962103283E-4</v>
      </c>
      <c r="K1836" s="216">
        <v>2.8700784647881409E-6</v>
      </c>
      <c r="L1836" s="159"/>
    </row>
    <row r="1837" spans="2:12" ht="15.75" customHeight="1" x14ac:dyDescent="0.2">
      <c r="B1837" s="189">
        <v>41243</v>
      </c>
      <c r="C1837" s="143">
        <v>285602</v>
      </c>
      <c r="D1837" s="143" t="s">
        <v>1179</v>
      </c>
      <c r="E1837" s="143" t="s">
        <v>8855</v>
      </c>
      <c r="F1837" s="248" t="s">
        <v>147</v>
      </c>
      <c r="G1837" s="216">
        <v>1276.5</v>
      </c>
      <c r="H1837" s="216">
        <v>78.695652178063497</v>
      </c>
      <c r="I1837" s="216">
        <v>94977.500006328919</v>
      </c>
      <c r="J1837" s="216">
        <v>0.27270321175295331</v>
      </c>
      <c r="K1837" s="216">
        <v>3.6651380566918327E-3</v>
      </c>
      <c r="L1837" s="159"/>
    </row>
    <row r="1838" spans="2:12" ht="15.75" customHeight="1" x14ac:dyDescent="0.2">
      <c r="B1838" s="189">
        <v>41243</v>
      </c>
      <c r="C1838" s="143">
        <v>285604</v>
      </c>
      <c r="D1838" s="143" t="s">
        <v>1281</v>
      </c>
      <c r="E1838" s="143" t="s">
        <v>8855</v>
      </c>
      <c r="F1838" s="248" t="s">
        <v>151</v>
      </c>
      <c r="G1838" s="216">
        <v>388.32</v>
      </c>
      <c r="H1838" s="216">
        <v>14.99999999650754</v>
      </c>
      <c r="I1838" s="216">
        <v>5824.7999986438081</v>
      </c>
      <c r="J1838" s="216">
        <v>1.6724399645630991E-2</v>
      </c>
      <c r="K1838" s="216">
        <v>1.1149599766349962E-3</v>
      </c>
      <c r="L1838" s="159"/>
    </row>
    <row r="1839" spans="2:12" ht="15.75" customHeight="1" x14ac:dyDescent="0.2">
      <c r="B1839" s="189">
        <v>41243</v>
      </c>
      <c r="C1839" s="143">
        <v>285623</v>
      </c>
      <c r="D1839" s="143" t="s">
        <v>867</v>
      </c>
      <c r="E1839" s="143" t="s">
        <v>8855</v>
      </c>
      <c r="F1839" s="248" t="s">
        <v>155</v>
      </c>
      <c r="G1839" s="216">
        <v>3.5</v>
      </c>
      <c r="H1839" s="216">
        <v>4.9999999953433871</v>
      </c>
      <c r="I1839" s="216">
        <v>17.499999983701855</v>
      </c>
      <c r="J1839" s="216">
        <v>5.0246702649723561E-5</v>
      </c>
      <c r="K1839" s="216">
        <v>1.004934053930389E-5</v>
      </c>
      <c r="L1839" s="159"/>
    </row>
    <row r="1840" spans="2:12" ht="15.75" customHeight="1" x14ac:dyDescent="0.2">
      <c r="B1840" s="189">
        <v>41243</v>
      </c>
      <c r="C1840" s="143">
        <v>285640</v>
      </c>
      <c r="D1840" s="143" t="s">
        <v>1204</v>
      </c>
      <c r="E1840" s="143" t="s">
        <v>8855</v>
      </c>
      <c r="F1840" s="248" t="s">
        <v>147</v>
      </c>
      <c r="G1840" s="216">
        <v>1</v>
      </c>
      <c r="H1840" s="216">
        <v>82.000000005355105</v>
      </c>
      <c r="I1840" s="216">
        <v>82.000000005355105</v>
      </c>
      <c r="J1840" s="216">
        <v>2.354416926504955E-4</v>
      </c>
      <c r="K1840" s="216">
        <v>2.8712401540868254E-6</v>
      </c>
      <c r="L1840" s="159"/>
    </row>
    <row r="1841" spans="2:12" ht="15.75" customHeight="1" x14ac:dyDescent="0.2">
      <c r="B1841" s="189">
        <v>41243</v>
      </c>
      <c r="C1841" s="143">
        <v>285646</v>
      </c>
      <c r="D1841" s="143" t="s">
        <v>533</v>
      </c>
      <c r="E1841" s="143" t="s">
        <v>8855</v>
      </c>
      <c r="F1841" s="248" t="s">
        <v>147</v>
      </c>
      <c r="G1841" s="216">
        <v>27</v>
      </c>
      <c r="H1841" s="216">
        <v>213.00000000279397</v>
      </c>
      <c r="I1841" s="216">
        <v>5751.0000000754371</v>
      </c>
      <c r="J1841" s="216">
        <v>1.6512502126369934E-2</v>
      </c>
      <c r="K1841" s="216">
        <v>7.7523484160344286E-5</v>
      </c>
      <c r="L1841" s="159"/>
    </row>
    <row r="1842" spans="2:12" ht="15.75" customHeight="1" x14ac:dyDescent="0.2">
      <c r="B1842" s="189">
        <v>41243</v>
      </c>
      <c r="C1842" s="143">
        <v>285676</v>
      </c>
      <c r="D1842" s="143" t="s">
        <v>1332</v>
      </c>
      <c r="E1842" s="143" t="s">
        <v>8855</v>
      </c>
      <c r="F1842" s="248" t="s">
        <v>150</v>
      </c>
      <c r="G1842" s="216">
        <v>4</v>
      </c>
      <c r="H1842" s="216">
        <v>65.000000002328306</v>
      </c>
      <c r="I1842" s="216">
        <v>260.00000000931323</v>
      </c>
      <c r="J1842" s="216">
        <v>7.4652244008931515E-4</v>
      </c>
      <c r="K1842" s="216">
        <v>1.1484960616347302E-5</v>
      </c>
      <c r="L1842" s="159"/>
    </row>
    <row r="1843" spans="2:12" ht="15.75" customHeight="1" x14ac:dyDescent="0.2">
      <c r="B1843" s="189">
        <v>41243</v>
      </c>
      <c r="C1843" s="143">
        <v>285677</v>
      </c>
      <c r="D1843" s="143" t="s">
        <v>566</v>
      </c>
      <c r="E1843" s="143" t="s">
        <v>8854</v>
      </c>
      <c r="F1843" s="248" t="s">
        <v>150</v>
      </c>
      <c r="G1843" s="216">
        <v>289.5</v>
      </c>
      <c r="H1843" s="216">
        <v>28.000000007450581</v>
      </c>
      <c r="I1843" s="216">
        <v>8106.0000021569413</v>
      </c>
      <c r="J1843" s="216">
        <v>8.1513614318755711E-3</v>
      </c>
      <c r="K1843" s="216">
        <v>2.9112005106094856E-4</v>
      </c>
      <c r="L1843" s="159"/>
    </row>
    <row r="1844" spans="2:12" ht="15.75" customHeight="1" x14ac:dyDescent="0.2">
      <c r="B1844" s="189">
        <v>41243</v>
      </c>
      <c r="C1844" s="143">
        <v>285678</v>
      </c>
      <c r="D1844" s="143" t="s">
        <v>1333</v>
      </c>
      <c r="E1844" s="143" t="s">
        <v>8855</v>
      </c>
      <c r="F1844" s="248" t="s">
        <v>147</v>
      </c>
      <c r="G1844" s="216">
        <v>67</v>
      </c>
      <c r="H1844" s="216">
        <v>43.999999996740371</v>
      </c>
      <c r="I1844" s="216">
        <v>2947.9999997816049</v>
      </c>
      <c r="J1844" s="216">
        <v>8.4644159736208969E-3</v>
      </c>
      <c r="K1844" s="216">
        <v>1.9237309032381732E-4</v>
      </c>
      <c r="L1844" s="159"/>
    </row>
    <row r="1845" spans="2:12" ht="15.75" customHeight="1" x14ac:dyDescent="0.2">
      <c r="B1845" s="189">
        <v>41243</v>
      </c>
      <c r="C1845" s="143">
        <v>285678</v>
      </c>
      <c r="D1845" s="143" t="s">
        <v>1334</v>
      </c>
      <c r="E1845" s="143" t="s">
        <v>8854</v>
      </c>
      <c r="F1845" s="248" t="s">
        <v>147</v>
      </c>
      <c r="G1845" s="216">
        <v>41</v>
      </c>
      <c r="H1845" s="216">
        <v>11.999999997206032</v>
      </c>
      <c r="I1845" s="216">
        <v>491.99999988544732</v>
      </c>
      <c r="J1845" s="216">
        <v>4.94753247283724E-4</v>
      </c>
      <c r="K1845" s="216">
        <v>4.1229437283243145E-5</v>
      </c>
      <c r="L1845" s="159"/>
    </row>
    <row r="1846" spans="2:12" ht="15.75" customHeight="1" x14ac:dyDescent="0.2">
      <c r="B1846" s="189">
        <v>41243</v>
      </c>
      <c r="C1846" s="143">
        <v>285678</v>
      </c>
      <c r="D1846" s="143" t="s">
        <v>1335</v>
      </c>
      <c r="E1846" s="143" t="s">
        <v>8854</v>
      </c>
      <c r="F1846" s="248" t="s">
        <v>147</v>
      </c>
      <c r="G1846" s="216">
        <v>562.58000000000004</v>
      </c>
      <c r="H1846" s="216">
        <v>43.999999996740371</v>
      </c>
      <c r="I1846" s="216">
        <v>24753.519998166197</v>
      </c>
      <c r="J1846" s="216">
        <v>2.4892041470826787E-2</v>
      </c>
      <c r="K1846" s="216">
        <v>5.6572821528797391E-4</v>
      </c>
      <c r="L1846" s="159"/>
    </row>
    <row r="1847" spans="2:12" ht="15.75" customHeight="1" x14ac:dyDescent="0.2">
      <c r="B1847" s="189">
        <v>41243</v>
      </c>
      <c r="C1847" s="143">
        <v>285678</v>
      </c>
      <c r="D1847" s="143" t="s">
        <v>786</v>
      </c>
      <c r="E1847" s="143" t="s">
        <v>8854</v>
      </c>
      <c r="F1847" s="248" t="s">
        <v>147</v>
      </c>
      <c r="G1847" s="216">
        <v>1207</v>
      </c>
      <c r="H1847" s="216">
        <v>21.999999998370185</v>
      </c>
      <c r="I1847" s="216">
        <v>26553.999998032814</v>
      </c>
      <c r="J1847" s="216">
        <v>2.6702597013125183E-2</v>
      </c>
      <c r="K1847" s="216">
        <v>1.2137544097774262E-3</v>
      </c>
      <c r="L1847" s="159"/>
    </row>
    <row r="1848" spans="2:12" ht="15.75" customHeight="1" x14ac:dyDescent="0.2">
      <c r="B1848" s="189">
        <v>41243</v>
      </c>
      <c r="C1848" s="143">
        <v>285678</v>
      </c>
      <c r="D1848" s="143" t="s">
        <v>1274</v>
      </c>
      <c r="E1848" s="143" t="s">
        <v>8854</v>
      </c>
      <c r="F1848" s="248" t="s">
        <v>147</v>
      </c>
      <c r="G1848" s="216">
        <v>835.75</v>
      </c>
      <c r="H1848" s="216">
        <v>8.9999999979045242</v>
      </c>
      <c r="I1848" s="216">
        <v>7521.7499982487061</v>
      </c>
      <c r="J1848" s="216">
        <v>7.563841946659251E-3</v>
      </c>
      <c r="K1848" s="216">
        <v>8.404268831578161E-4</v>
      </c>
      <c r="L1848" s="159"/>
    </row>
    <row r="1849" spans="2:12" ht="15.75" customHeight="1" x14ac:dyDescent="0.2">
      <c r="B1849" s="189">
        <v>41243</v>
      </c>
      <c r="C1849" s="143">
        <v>285678</v>
      </c>
      <c r="D1849" s="143" t="s">
        <v>1128</v>
      </c>
      <c r="E1849" s="143" t="s">
        <v>8854</v>
      </c>
      <c r="F1849" s="248" t="s">
        <v>147</v>
      </c>
      <c r="G1849" s="216">
        <v>1730.25</v>
      </c>
      <c r="H1849" s="216">
        <v>43.999999996740371</v>
      </c>
      <c r="I1849" s="216">
        <v>76130.999994360027</v>
      </c>
      <c r="J1849" s="216">
        <v>7.6557031453123203E-2</v>
      </c>
      <c r="K1849" s="216">
        <v>1.7399325331544258E-3</v>
      </c>
      <c r="L1849" s="159"/>
    </row>
    <row r="1850" spans="2:12" ht="15.75" customHeight="1" x14ac:dyDescent="0.2">
      <c r="B1850" s="189">
        <v>41243</v>
      </c>
      <c r="C1850" s="143">
        <v>285678</v>
      </c>
      <c r="D1850" s="143" t="s">
        <v>1336</v>
      </c>
      <c r="E1850" s="143" t="s">
        <v>8854</v>
      </c>
      <c r="F1850" s="248" t="s">
        <v>147</v>
      </c>
      <c r="G1850" s="216">
        <v>71.489999999999995</v>
      </c>
      <c r="H1850" s="216">
        <v>6.9999999913852662</v>
      </c>
      <c r="I1850" s="216">
        <v>500.42999938413271</v>
      </c>
      <c r="J1850" s="216">
        <v>5.0323042132345141E-4</v>
      </c>
      <c r="K1850" s="216">
        <v>7.1890060277537862E-5</v>
      </c>
      <c r="L1850" s="159"/>
    </row>
    <row r="1851" spans="2:12" ht="15.75" customHeight="1" x14ac:dyDescent="0.2">
      <c r="B1851" s="189">
        <v>41243</v>
      </c>
      <c r="C1851" s="143">
        <v>285678</v>
      </c>
      <c r="D1851" s="143" t="s">
        <v>1189</v>
      </c>
      <c r="E1851" s="143" t="s">
        <v>8854</v>
      </c>
      <c r="F1851" s="248" t="s">
        <v>147</v>
      </c>
      <c r="G1851" s="216">
        <v>164.5</v>
      </c>
      <c r="H1851" s="216">
        <v>15.999999999767169</v>
      </c>
      <c r="I1851" s="216">
        <v>2631.9999999616994</v>
      </c>
      <c r="J1851" s="216">
        <v>2.6467287543394352E-3</v>
      </c>
      <c r="K1851" s="216">
        <v>1.654205471486219E-4</v>
      </c>
      <c r="L1851" s="159"/>
    </row>
    <row r="1852" spans="2:12" ht="15.75" customHeight="1" x14ac:dyDescent="0.2">
      <c r="B1852" s="189">
        <v>41243</v>
      </c>
      <c r="C1852" s="143">
        <v>285678</v>
      </c>
      <c r="D1852" s="143" t="s">
        <v>966</v>
      </c>
      <c r="E1852" s="143" t="s">
        <v>8854</v>
      </c>
      <c r="F1852" s="248" t="s">
        <v>147</v>
      </c>
      <c r="G1852" s="216">
        <v>1687.3400000000001</v>
      </c>
      <c r="H1852" s="216">
        <v>43.999999996740371</v>
      </c>
      <c r="I1852" s="216">
        <v>74242.959994499921</v>
      </c>
      <c r="J1852" s="216">
        <v>7.4658425922330837E-2</v>
      </c>
      <c r="K1852" s="216">
        <v>1.6967824074514025E-3</v>
      </c>
      <c r="L1852" s="159"/>
    </row>
    <row r="1853" spans="2:12" ht="15.75" customHeight="1" x14ac:dyDescent="0.2">
      <c r="B1853" s="189">
        <v>41243</v>
      </c>
      <c r="C1853" s="143">
        <v>285679</v>
      </c>
      <c r="D1853" s="143" t="s">
        <v>1080</v>
      </c>
      <c r="E1853" s="143" t="s">
        <v>8854</v>
      </c>
      <c r="F1853" s="248" t="s">
        <v>150</v>
      </c>
      <c r="G1853" s="216">
        <v>1681</v>
      </c>
      <c r="H1853" s="216">
        <v>85.315789471650007</v>
      </c>
      <c r="I1853" s="216">
        <v>133164.99999636551</v>
      </c>
      <c r="J1853" s="216">
        <v>0.13391019550422503</v>
      </c>
      <c r="K1853" s="216">
        <v>1.6904069286129691E-3</v>
      </c>
      <c r="L1853" s="159"/>
    </row>
    <row r="1854" spans="2:12" ht="15.75" customHeight="1" x14ac:dyDescent="0.2">
      <c r="B1854" s="189">
        <v>41243</v>
      </c>
      <c r="C1854" s="143">
        <v>285844</v>
      </c>
      <c r="D1854" s="143" t="s">
        <v>997</v>
      </c>
      <c r="E1854" s="143" t="s">
        <v>8855</v>
      </c>
      <c r="F1854" s="248" t="s">
        <v>155</v>
      </c>
      <c r="G1854" s="216">
        <v>3</v>
      </c>
      <c r="H1854" s="216">
        <v>136.99999999604188</v>
      </c>
      <c r="I1854" s="216">
        <v>410.99999998812564</v>
      </c>
      <c r="J1854" s="216">
        <v>1.1800797032955911E-3</v>
      </c>
      <c r="K1854" s="216">
        <v>8.6137204622604771E-6</v>
      </c>
      <c r="L1854" s="159"/>
    </row>
    <row r="1855" spans="2:12" ht="15.75" customHeight="1" x14ac:dyDescent="0.2">
      <c r="B1855" s="189">
        <v>41243</v>
      </c>
      <c r="C1855" s="143">
        <v>286022</v>
      </c>
      <c r="D1855" s="143" t="s">
        <v>1195</v>
      </c>
      <c r="E1855" s="143" t="s">
        <v>8854</v>
      </c>
      <c r="F1855" s="248" t="s">
        <v>150</v>
      </c>
      <c r="G1855" s="216">
        <v>49.5</v>
      </c>
      <c r="H1855" s="216">
        <v>290.00000000232831</v>
      </c>
      <c r="I1855" s="216">
        <v>14355.000000115251</v>
      </c>
      <c r="J1855" s="216">
        <v>1.4435331029407491E-2</v>
      </c>
      <c r="K1855" s="216">
        <v>4.977700354928136E-5</v>
      </c>
      <c r="L1855" s="159"/>
    </row>
    <row r="1856" spans="2:12" ht="15.75" customHeight="1" x14ac:dyDescent="0.2">
      <c r="B1856" s="189">
        <v>41243</v>
      </c>
      <c r="C1856" s="143">
        <v>286023</v>
      </c>
      <c r="D1856" s="143" t="s">
        <v>1285</v>
      </c>
      <c r="E1856" s="143" t="s">
        <v>8854</v>
      </c>
      <c r="F1856" s="248" t="s">
        <v>155</v>
      </c>
      <c r="G1856" s="216">
        <v>41.58</v>
      </c>
      <c r="H1856" s="216">
        <v>167.00000001001172</v>
      </c>
      <c r="I1856" s="216">
        <v>6943.8600004162872</v>
      </c>
      <c r="J1856" s="216">
        <v>6.9827180583118065E-3</v>
      </c>
      <c r="K1856" s="216">
        <v>4.1812682981396345E-5</v>
      </c>
      <c r="L1856" s="159"/>
    </row>
    <row r="1857" spans="2:12" ht="15.75" customHeight="1" x14ac:dyDescent="0.2">
      <c r="B1857" s="189">
        <v>41243</v>
      </c>
      <c r="C1857" s="143">
        <v>286566</v>
      </c>
      <c r="D1857" s="143" t="s">
        <v>1200</v>
      </c>
      <c r="E1857" s="143" t="s">
        <v>8854</v>
      </c>
      <c r="F1857" s="248" t="s">
        <v>155</v>
      </c>
      <c r="G1857" s="216">
        <v>119</v>
      </c>
      <c r="H1857" s="216">
        <v>135.99999999278225</v>
      </c>
      <c r="I1857" s="216">
        <v>16183.999999141088</v>
      </c>
      <c r="J1857" s="216">
        <v>1.627456616967304E-2</v>
      </c>
      <c r="K1857" s="216">
        <v>1.1966592772453498E-4</v>
      </c>
      <c r="L1857" s="159"/>
    </row>
    <row r="1858" spans="2:12" ht="15.75" customHeight="1" x14ac:dyDescent="0.2">
      <c r="B1858" s="189">
        <v>41244</v>
      </c>
      <c r="C1858" s="143">
        <v>285684</v>
      </c>
      <c r="D1858" s="143" t="s">
        <v>1337</v>
      </c>
      <c r="E1858" s="143" t="s">
        <v>8854</v>
      </c>
      <c r="F1858" s="248" t="s">
        <v>150</v>
      </c>
      <c r="G1858" s="216">
        <v>914.82999999999993</v>
      </c>
      <c r="H1858" s="216">
        <v>126.17391305115154</v>
      </c>
      <c r="I1858" s="216">
        <v>170251.83001012751</v>
      </c>
      <c r="J1858" s="216">
        <v>0.17125428408746188</v>
      </c>
      <c r="K1858" s="216">
        <v>9.2021657977134949E-4</v>
      </c>
      <c r="L1858" s="159"/>
    </row>
    <row r="1859" spans="2:12" ht="15.75" customHeight="1" x14ac:dyDescent="0.2">
      <c r="B1859" s="189">
        <v>41244</v>
      </c>
      <c r="C1859" s="143">
        <v>285685</v>
      </c>
      <c r="D1859" s="143" t="s">
        <v>1216</v>
      </c>
      <c r="E1859" s="143" t="s">
        <v>8854</v>
      </c>
      <c r="F1859" s="248" t="s">
        <v>150</v>
      </c>
      <c r="G1859" s="216">
        <v>146.5</v>
      </c>
      <c r="H1859" s="216">
        <v>125.50000000046566</v>
      </c>
      <c r="I1859" s="216">
        <v>28589.500000068219</v>
      </c>
      <c r="J1859" s="216">
        <v>2.8757836873993831E-2</v>
      </c>
      <c r="K1859" s="216">
        <v>1.4736260172546015E-4</v>
      </c>
      <c r="L1859" s="159"/>
    </row>
    <row r="1860" spans="2:12" ht="15.75" customHeight="1" x14ac:dyDescent="0.2">
      <c r="B1860" s="189">
        <v>41244</v>
      </c>
      <c r="C1860" s="143">
        <v>285690</v>
      </c>
      <c r="D1860" s="143" t="s">
        <v>817</v>
      </c>
      <c r="E1860" s="143" t="s">
        <v>8854</v>
      </c>
      <c r="F1860" s="248" t="s">
        <v>147</v>
      </c>
      <c r="G1860" s="216">
        <v>7.5600000000000005</v>
      </c>
      <c r="H1860" s="216">
        <v>76.999999999534339</v>
      </c>
      <c r="I1860" s="216">
        <v>582.11999999647969</v>
      </c>
      <c r="J1860" s="216">
        <v>5.8554756120072419E-4</v>
      </c>
      <c r="K1860" s="216">
        <v>7.6045137818735753E-6</v>
      </c>
      <c r="L1860" s="159"/>
    </row>
    <row r="1861" spans="2:12" ht="15.75" customHeight="1" x14ac:dyDescent="0.2">
      <c r="B1861" s="189">
        <v>41244</v>
      </c>
      <c r="C1861" s="143">
        <v>285693</v>
      </c>
      <c r="D1861" s="143" t="s">
        <v>673</v>
      </c>
      <c r="E1861" s="143" t="s">
        <v>8855</v>
      </c>
      <c r="F1861" s="248" t="s">
        <v>147</v>
      </c>
      <c r="G1861" s="216">
        <v>5</v>
      </c>
      <c r="H1861" s="216">
        <v>146.49999999557622</v>
      </c>
      <c r="I1861" s="216">
        <v>781.99999998207204</v>
      </c>
      <c r="J1861" s="216">
        <v>2.2462508507303746E-3</v>
      </c>
      <c r="K1861" s="216">
        <v>1.4362217715996623E-5</v>
      </c>
      <c r="L1861" s="159"/>
    </row>
    <row r="1862" spans="2:12" ht="15.75" customHeight="1" x14ac:dyDescent="0.2">
      <c r="B1862" s="189">
        <v>41244</v>
      </c>
      <c r="C1862" s="143">
        <v>285700</v>
      </c>
      <c r="D1862" s="143" t="s">
        <v>1338</v>
      </c>
      <c r="E1862" s="143" t="s">
        <v>8854</v>
      </c>
      <c r="F1862" s="248" t="s">
        <v>150</v>
      </c>
      <c r="G1862" s="216">
        <v>27.135000000000002</v>
      </c>
      <c r="H1862" s="216">
        <v>113.00000000162981</v>
      </c>
      <c r="I1862" s="216">
        <v>3066.2550000442252</v>
      </c>
      <c r="J1862" s="216">
        <v>3.0843093130390304E-3</v>
      </c>
      <c r="K1862" s="216">
        <v>2.7294772681367653E-5</v>
      </c>
      <c r="L1862" s="159"/>
    </row>
    <row r="1863" spans="2:12" ht="15.75" customHeight="1" x14ac:dyDescent="0.2">
      <c r="B1863" s="189">
        <v>41244</v>
      </c>
      <c r="C1863" s="143">
        <v>285846</v>
      </c>
      <c r="D1863" s="143" t="s">
        <v>802</v>
      </c>
      <c r="E1863" s="143" t="s">
        <v>8855</v>
      </c>
      <c r="F1863" s="248" t="s">
        <v>147</v>
      </c>
      <c r="G1863" s="216">
        <v>1</v>
      </c>
      <c r="H1863" s="216">
        <v>334.99999999185093</v>
      </c>
      <c r="I1863" s="216">
        <v>334.99999999185093</v>
      </c>
      <c r="J1863" s="216">
        <v>9.6226858694836595E-4</v>
      </c>
      <c r="K1863" s="216">
        <v>2.8724435431993245E-6</v>
      </c>
      <c r="L1863" s="159"/>
    </row>
    <row r="1864" spans="2:12" ht="15.75" customHeight="1" x14ac:dyDescent="0.2">
      <c r="B1864" s="189">
        <v>41244</v>
      </c>
      <c r="C1864" s="143">
        <v>285847</v>
      </c>
      <c r="D1864" s="143" t="s">
        <v>666</v>
      </c>
      <c r="E1864" s="143" t="s">
        <v>8855</v>
      </c>
      <c r="F1864" s="248" t="s">
        <v>155</v>
      </c>
      <c r="G1864" s="216">
        <v>4.3550000000000004</v>
      </c>
      <c r="H1864" s="216">
        <v>90</v>
      </c>
      <c r="I1864" s="216">
        <v>391.95000000000005</v>
      </c>
      <c r="J1864" s="216">
        <v>1.1258542467569754E-3</v>
      </c>
      <c r="K1864" s="216">
        <v>1.2509491630633059E-5</v>
      </c>
      <c r="L1864" s="159"/>
    </row>
    <row r="1865" spans="2:12" ht="15.75" customHeight="1" x14ac:dyDescent="0.2">
      <c r="B1865" s="189">
        <v>41244</v>
      </c>
      <c r="C1865" s="143">
        <v>286012</v>
      </c>
      <c r="D1865" s="143" t="s">
        <v>832</v>
      </c>
      <c r="E1865" s="143" t="s">
        <v>8854</v>
      </c>
      <c r="F1865" s="248" t="s">
        <v>150</v>
      </c>
      <c r="G1865" s="216">
        <v>38.19</v>
      </c>
      <c r="H1865" s="216">
        <v>112.00000000884756</v>
      </c>
      <c r="I1865" s="216">
        <v>4277.2800003378879</v>
      </c>
      <c r="J1865" s="216">
        <v>4.3024649089287931E-3</v>
      </c>
      <c r="K1865" s="216">
        <v>3.8414865255258178E-5</v>
      </c>
      <c r="L1865" s="159"/>
    </row>
    <row r="1866" spans="2:12" ht="15.75" customHeight="1" x14ac:dyDescent="0.2">
      <c r="B1866" s="189">
        <v>41244</v>
      </c>
      <c r="C1866" s="143">
        <v>286021</v>
      </c>
      <c r="D1866" s="143" t="s">
        <v>1337</v>
      </c>
      <c r="E1866" s="143" t="s">
        <v>8854</v>
      </c>
      <c r="F1866" s="248" t="s">
        <v>155</v>
      </c>
      <c r="G1866" s="216">
        <v>59.4</v>
      </c>
      <c r="H1866" s="216">
        <v>18.000000006286427</v>
      </c>
      <c r="I1866" s="216">
        <v>1069.2000003734138</v>
      </c>
      <c r="J1866" s="216">
        <v>1.0754955209548753E-3</v>
      </c>
      <c r="K1866" s="216">
        <v>5.9749751143292375E-5</v>
      </c>
      <c r="L1866" s="159"/>
    </row>
    <row r="1867" spans="2:12" ht="15.75" customHeight="1" x14ac:dyDescent="0.2">
      <c r="B1867" s="189">
        <v>41244</v>
      </c>
      <c r="C1867" s="143">
        <v>286665</v>
      </c>
      <c r="D1867" s="143" t="s">
        <v>832</v>
      </c>
      <c r="E1867" s="143" t="s">
        <v>8854</v>
      </c>
      <c r="F1867" s="248" t="s">
        <v>155</v>
      </c>
      <c r="G1867" s="216">
        <v>128.5</v>
      </c>
      <c r="H1867" s="216">
        <v>90</v>
      </c>
      <c r="I1867" s="216">
        <v>11565</v>
      </c>
      <c r="J1867" s="216">
        <v>1.1633095487747077E-2</v>
      </c>
      <c r="K1867" s="216">
        <v>1.2925661653052307E-4</v>
      </c>
      <c r="L1867" s="159"/>
    </row>
    <row r="1868" spans="2:12" ht="15.75" customHeight="1" x14ac:dyDescent="0.2">
      <c r="B1868" s="189">
        <v>41244</v>
      </c>
      <c r="C1868" s="143">
        <v>287224</v>
      </c>
      <c r="D1868" s="143" t="s">
        <v>696</v>
      </c>
      <c r="E1868" s="143" t="s">
        <v>8855</v>
      </c>
      <c r="F1868" s="248" t="s">
        <v>155</v>
      </c>
      <c r="G1868" s="216">
        <v>2</v>
      </c>
      <c r="H1868" s="216">
        <v>96.000000009080395</v>
      </c>
      <c r="I1868" s="216">
        <v>192.00000001816079</v>
      </c>
      <c r="J1868" s="216">
        <v>5.5150916034643616E-4</v>
      </c>
      <c r="K1868" s="216">
        <v>5.7448870863986491E-6</v>
      </c>
      <c r="L1868" s="159"/>
    </row>
    <row r="1869" spans="2:12" ht="15.75" customHeight="1" x14ac:dyDescent="0.2">
      <c r="B1869" s="189">
        <v>41244</v>
      </c>
      <c r="C1869" s="143">
        <v>288271</v>
      </c>
      <c r="D1869" s="143" t="s">
        <v>1339</v>
      </c>
      <c r="E1869" s="143" t="s">
        <v>8854</v>
      </c>
      <c r="F1869" s="248" t="s">
        <v>155</v>
      </c>
      <c r="G1869" s="216">
        <v>12.8</v>
      </c>
      <c r="H1869" s="216">
        <v>23.666666666977108</v>
      </c>
      <c r="I1869" s="216">
        <v>302.93333333730698</v>
      </c>
      <c r="J1869" s="216">
        <v>3.0471702491434557E-4</v>
      </c>
      <c r="K1869" s="216">
        <v>1.2875367249733038E-5</v>
      </c>
      <c r="L1869" s="159"/>
    </row>
    <row r="1870" spans="2:12" ht="15.75" customHeight="1" x14ac:dyDescent="0.2">
      <c r="B1870" s="189">
        <v>41245</v>
      </c>
      <c r="C1870" s="143">
        <v>285707</v>
      </c>
      <c r="D1870" s="143" t="s">
        <v>795</v>
      </c>
      <c r="E1870" s="143" t="s">
        <v>8854</v>
      </c>
      <c r="F1870" s="248" t="s">
        <v>150</v>
      </c>
      <c r="G1870" s="216">
        <v>1632.9899999999998</v>
      </c>
      <c r="H1870" s="216">
        <v>84.000000001396984</v>
      </c>
      <c r="I1870" s="216">
        <v>137171.16000228125</v>
      </c>
      <c r="J1870" s="216">
        <v>0.13800234398000247</v>
      </c>
      <c r="K1870" s="216">
        <v>1.6428850473536594E-3</v>
      </c>
      <c r="L1870" s="159"/>
    </row>
    <row r="1871" spans="2:12" ht="15.75" customHeight="1" x14ac:dyDescent="0.2">
      <c r="B1871" s="189">
        <v>41245</v>
      </c>
      <c r="C1871" s="143">
        <v>285710</v>
      </c>
      <c r="D1871" s="143" t="s">
        <v>615</v>
      </c>
      <c r="E1871" s="143" t="s">
        <v>8855</v>
      </c>
      <c r="F1871" s="248" t="s">
        <v>149</v>
      </c>
      <c r="G1871" s="216">
        <v>1525.4799999999996</v>
      </c>
      <c r="H1871" s="216">
        <v>21.151515155215748</v>
      </c>
      <c r="I1871" s="216">
        <v>23909.920005151325</v>
      </c>
      <c r="J1871" s="216">
        <v>6.8696772766954725E-2</v>
      </c>
      <c r="K1871" s="216">
        <v>4.3829319754292847E-3</v>
      </c>
      <c r="L1871" s="159"/>
    </row>
    <row r="1872" spans="2:12" ht="15.75" customHeight="1" x14ac:dyDescent="0.2">
      <c r="B1872" s="189">
        <v>41245</v>
      </c>
      <c r="C1872" s="143">
        <v>285740</v>
      </c>
      <c r="D1872" s="143" t="s">
        <v>605</v>
      </c>
      <c r="E1872" s="143" t="s">
        <v>8854</v>
      </c>
      <c r="F1872" s="248" t="s">
        <v>155</v>
      </c>
      <c r="G1872" s="216">
        <v>40.869999999999997</v>
      </c>
      <c r="H1872" s="216">
        <v>74.000000000232831</v>
      </c>
      <c r="I1872" s="216">
        <v>3024.3800000095157</v>
      </c>
      <c r="J1872" s="216">
        <v>3.0427061277356836E-3</v>
      </c>
      <c r="K1872" s="216">
        <v>4.1117650374677168E-5</v>
      </c>
      <c r="L1872" s="159"/>
    </row>
    <row r="1873" spans="2:12" ht="15.75" customHeight="1" x14ac:dyDescent="0.2">
      <c r="B1873" s="189">
        <v>41245</v>
      </c>
      <c r="C1873" s="143">
        <v>285848</v>
      </c>
      <c r="D1873" s="143" t="s">
        <v>971</v>
      </c>
      <c r="E1873" s="143" t="s">
        <v>8855</v>
      </c>
      <c r="F1873" s="248" t="s">
        <v>155</v>
      </c>
      <c r="G1873" s="216">
        <v>2.0100000000000002</v>
      </c>
      <c r="H1873" s="216">
        <v>137.99999999930151</v>
      </c>
      <c r="I1873" s="216">
        <v>277.37999999859608</v>
      </c>
      <c r="J1873" s="216">
        <v>7.969541857896675E-4</v>
      </c>
      <c r="K1873" s="216">
        <v>5.775030331838415E-6</v>
      </c>
      <c r="L1873" s="159"/>
    </row>
    <row r="1874" spans="2:12" ht="15.75" customHeight="1" x14ac:dyDescent="0.2">
      <c r="B1874" s="189">
        <v>41245</v>
      </c>
      <c r="C1874" s="143">
        <v>286550</v>
      </c>
      <c r="D1874" s="143" t="s">
        <v>834</v>
      </c>
      <c r="E1874" s="143" t="s">
        <v>8855</v>
      </c>
      <c r="F1874" s="248" t="s">
        <v>150</v>
      </c>
      <c r="G1874" s="216">
        <v>34.5</v>
      </c>
      <c r="H1874" s="216">
        <v>82.166666669072583</v>
      </c>
      <c r="I1874" s="216">
        <v>2834.7500000830041</v>
      </c>
      <c r="J1874" s="216">
        <v>8.1446603152528843E-3</v>
      </c>
      <c r="K1874" s="216">
        <v>9.9123654949465328E-5</v>
      </c>
      <c r="L1874" s="159"/>
    </row>
    <row r="1875" spans="2:12" ht="15.75" customHeight="1" x14ac:dyDescent="0.2">
      <c r="B1875" s="189">
        <v>41245</v>
      </c>
      <c r="C1875" s="143">
        <v>287027</v>
      </c>
      <c r="D1875" s="143" t="s">
        <v>567</v>
      </c>
      <c r="E1875" s="143" t="s">
        <v>8854</v>
      </c>
      <c r="F1875" s="248" t="s">
        <v>155</v>
      </c>
      <c r="G1875" s="216">
        <v>63.6</v>
      </c>
      <c r="H1875" s="216">
        <v>136.00000000325963</v>
      </c>
      <c r="I1875" s="216">
        <v>8649.6000002073124</v>
      </c>
      <c r="J1875" s="216">
        <v>8.7020119571649575E-3</v>
      </c>
      <c r="K1875" s="216">
        <v>6.3985382036444043E-5</v>
      </c>
      <c r="L1875" s="159"/>
    </row>
    <row r="1876" spans="2:12" ht="15.75" customHeight="1" x14ac:dyDescent="0.2">
      <c r="B1876" s="189">
        <v>41245</v>
      </c>
      <c r="C1876" s="143">
        <v>288272</v>
      </c>
      <c r="D1876" s="143" t="s">
        <v>1046</v>
      </c>
      <c r="E1876" s="143" t="s">
        <v>8854</v>
      </c>
      <c r="F1876" s="248" t="s">
        <v>155</v>
      </c>
      <c r="G1876" s="216">
        <v>66</v>
      </c>
      <c r="H1876" s="216">
        <v>75.99999999627471</v>
      </c>
      <c r="I1876" s="216">
        <v>5015.9999997541308</v>
      </c>
      <c r="J1876" s="216">
        <v>5.0463942811174731E-3</v>
      </c>
      <c r="K1876" s="216">
        <v>6.6399924754800417E-5</v>
      </c>
      <c r="L1876" s="159"/>
    </row>
    <row r="1877" spans="2:12" ht="15.75" customHeight="1" x14ac:dyDescent="0.2">
      <c r="B1877" s="189">
        <v>41246</v>
      </c>
      <c r="C1877" s="143">
        <v>285723</v>
      </c>
      <c r="D1877" s="143" t="s">
        <v>1340</v>
      </c>
      <c r="E1877" s="143" t="s">
        <v>8855</v>
      </c>
      <c r="F1877" s="248" t="s">
        <v>147</v>
      </c>
      <c r="G1877" s="216">
        <v>1289.83</v>
      </c>
      <c r="H1877" s="216">
        <v>115.10256410594313</v>
      </c>
      <c r="I1877" s="216">
        <v>141900.33000429615</v>
      </c>
      <c r="J1877" s="216">
        <v>0.40792956307337086</v>
      </c>
      <c r="K1877" s="216">
        <v>3.7079532395942701E-3</v>
      </c>
      <c r="L1877" s="159"/>
    </row>
    <row r="1878" spans="2:12" ht="15.75" customHeight="1" x14ac:dyDescent="0.2">
      <c r="B1878" s="189">
        <v>41246</v>
      </c>
      <c r="C1878" s="143">
        <v>285726</v>
      </c>
      <c r="D1878" s="143" t="s">
        <v>1341</v>
      </c>
      <c r="E1878" s="143" t="s">
        <v>8854</v>
      </c>
      <c r="F1878" s="248" t="s">
        <v>150</v>
      </c>
      <c r="G1878" s="216">
        <v>2</v>
      </c>
      <c r="H1878" s="216">
        <v>46.000000003259629</v>
      </c>
      <c r="I1878" s="216">
        <v>92.000000006519258</v>
      </c>
      <c r="J1878" s="216">
        <v>9.2595891607369319E-5</v>
      </c>
      <c r="K1878" s="216">
        <v>2.0129541652349531E-6</v>
      </c>
      <c r="L1878" s="159"/>
    </row>
    <row r="1879" spans="2:12" ht="15.75" customHeight="1" x14ac:dyDescent="0.2">
      <c r="B1879" s="189">
        <v>41246</v>
      </c>
      <c r="C1879" s="143">
        <v>285726</v>
      </c>
      <c r="D1879" s="143" t="s">
        <v>1248</v>
      </c>
      <c r="E1879" s="143" t="s">
        <v>8854</v>
      </c>
      <c r="F1879" s="248" t="s">
        <v>150</v>
      </c>
      <c r="G1879" s="216">
        <v>1666</v>
      </c>
      <c r="H1879" s="216">
        <v>46.000000003259629</v>
      </c>
      <c r="I1879" s="216">
        <v>76636.000005430542</v>
      </c>
      <c r="J1879" s="216">
        <v>7.7132377708938646E-2</v>
      </c>
      <c r="K1879" s="216">
        <v>1.6767908196407158E-3</v>
      </c>
      <c r="L1879" s="159"/>
    </row>
    <row r="1880" spans="2:12" ht="15.75" customHeight="1" x14ac:dyDescent="0.2">
      <c r="B1880" s="189">
        <v>41246</v>
      </c>
      <c r="C1880" s="143">
        <v>285726</v>
      </c>
      <c r="D1880" s="143" t="s">
        <v>1342</v>
      </c>
      <c r="E1880" s="143" t="s">
        <v>8854</v>
      </c>
      <c r="F1880" s="248" t="s">
        <v>150</v>
      </c>
      <c r="G1880" s="216">
        <v>5</v>
      </c>
      <c r="H1880" s="216">
        <v>46.000000003259629</v>
      </c>
      <c r="I1880" s="216">
        <v>230.00000001629815</v>
      </c>
      <c r="J1880" s="216">
        <v>2.314897290184233E-4</v>
      </c>
      <c r="K1880" s="216">
        <v>5.0323854130873823E-6</v>
      </c>
      <c r="L1880" s="159"/>
    </row>
    <row r="1881" spans="2:12" ht="15.75" customHeight="1" x14ac:dyDescent="0.2">
      <c r="B1881" s="189">
        <v>41246</v>
      </c>
      <c r="C1881" s="143">
        <v>285726</v>
      </c>
      <c r="D1881" s="143" t="s">
        <v>1343</v>
      </c>
      <c r="E1881" s="143" t="s">
        <v>8854</v>
      </c>
      <c r="F1881" s="248" t="s">
        <v>150</v>
      </c>
      <c r="G1881" s="216">
        <v>4</v>
      </c>
      <c r="H1881" s="216">
        <v>5.9999999986030161</v>
      </c>
      <c r="I1881" s="216">
        <v>23.999999994412065</v>
      </c>
      <c r="J1881" s="216">
        <v>2.4155449977195308E-5</v>
      </c>
      <c r="K1881" s="216">
        <v>4.0259083304699061E-6</v>
      </c>
      <c r="L1881" s="159"/>
    </row>
    <row r="1882" spans="2:12" ht="15.75" customHeight="1" x14ac:dyDescent="0.2">
      <c r="B1882" s="189">
        <v>41246</v>
      </c>
      <c r="C1882" s="143">
        <v>285726</v>
      </c>
      <c r="D1882" s="143" t="s">
        <v>1344</v>
      </c>
      <c r="E1882" s="143" t="s">
        <v>8854</v>
      </c>
      <c r="F1882" s="248" t="s">
        <v>150</v>
      </c>
      <c r="G1882" s="216">
        <v>2</v>
      </c>
      <c r="H1882" s="216">
        <v>5.9999999986030161</v>
      </c>
      <c r="I1882" s="216">
        <v>11.999999997206032</v>
      </c>
      <c r="J1882" s="216">
        <v>1.2077724988597654E-5</v>
      </c>
      <c r="K1882" s="216">
        <v>2.0129541652349531E-6</v>
      </c>
      <c r="L1882" s="159"/>
    </row>
    <row r="1883" spans="2:12" ht="15.75" customHeight="1" x14ac:dyDescent="0.2">
      <c r="B1883" s="189">
        <v>41246</v>
      </c>
      <c r="C1883" s="143">
        <v>285726</v>
      </c>
      <c r="D1883" s="143" t="s">
        <v>1345</v>
      </c>
      <c r="E1883" s="143" t="s">
        <v>8854</v>
      </c>
      <c r="F1883" s="248" t="s">
        <v>150</v>
      </c>
      <c r="G1883" s="216">
        <v>16</v>
      </c>
      <c r="H1883" s="216">
        <v>5.9999999986030161</v>
      </c>
      <c r="I1883" s="216">
        <v>95.999999977648258</v>
      </c>
      <c r="J1883" s="216">
        <v>9.662179990878123E-5</v>
      </c>
      <c r="K1883" s="216">
        <v>1.6103633321879625E-5</v>
      </c>
      <c r="L1883" s="159"/>
    </row>
    <row r="1884" spans="2:12" ht="15.75" customHeight="1" x14ac:dyDescent="0.2">
      <c r="B1884" s="189">
        <v>41246</v>
      </c>
      <c r="C1884" s="143">
        <v>285726</v>
      </c>
      <c r="D1884" s="143" t="s">
        <v>1346</v>
      </c>
      <c r="E1884" s="143" t="s">
        <v>8854</v>
      </c>
      <c r="F1884" s="248" t="s">
        <v>150</v>
      </c>
      <c r="G1884" s="216">
        <v>13</v>
      </c>
      <c r="H1884" s="216">
        <v>5.9999999986030161</v>
      </c>
      <c r="I1884" s="216">
        <v>77.99999998183921</v>
      </c>
      <c r="J1884" s="216">
        <v>7.8505212425884752E-5</v>
      </c>
      <c r="K1884" s="216">
        <v>1.3084202074027195E-5</v>
      </c>
      <c r="L1884" s="159"/>
    </row>
    <row r="1885" spans="2:12" ht="15.75" customHeight="1" x14ac:dyDescent="0.2">
      <c r="B1885" s="189">
        <v>41246</v>
      </c>
      <c r="C1885" s="143">
        <v>285726</v>
      </c>
      <c r="D1885" s="143" t="s">
        <v>1347</v>
      </c>
      <c r="E1885" s="143" t="s">
        <v>8854</v>
      </c>
      <c r="F1885" s="248" t="s">
        <v>150</v>
      </c>
      <c r="G1885" s="216">
        <v>2</v>
      </c>
      <c r="H1885" s="216">
        <v>5.9999999986030161</v>
      </c>
      <c r="I1885" s="216">
        <v>11.999999997206032</v>
      </c>
      <c r="J1885" s="216">
        <v>1.2077724988597654E-5</v>
      </c>
      <c r="K1885" s="216">
        <v>2.0129541652349531E-6</v>
      </c>
      <c r="L1885" s="159"/>
    </row>
    <row r="1886" spans="2:12" ht="15.75" customHeight="1" x14ac:dyDescent="0.2">
      <c r="B1886" s="189">
        <v>41246</v>
      </c>
      <c r="C1886" s="143">
        <v>285726</v>
      </c>
      <c r="D1886" s="143" t="s">
        <v>880</v>
      </c>
      <c r="E1886" s="143" t="s">
        <v>8854</v>
      </c>
      <c r="F1886" s="248" t="s">
        <v>150</v>
      </c>
      <c r="G1886" s="216">
        <v>1719.4899999999998</v>
      </c>
      <c r="H1886" s="216">
        <v>5.9999999986030161</v>
      </c>
      <c r="I1886" s="216">
        <v>10316.939997597899</v>
      </c>
      <c r="J1886" s="216">
        <v>1.0383763670321889E-2</v>
      </c>
      <c r="K1886" s="216">
        <v>1.7306272787899245E-3</v>
      </c>
      <c r="L1886" s="159"/>
    </row>
    <row r="1887" spans="2:12" ht="15.75" customHeight="1" x14ac:dyDescent="0.2">
      <c r="B1887" s="189">
        <v>41246</v>
      </c>
      <c r="C1887" s="143">
        <v>285726</v>
      </c>
      <c r="D1887" s="143" t="s">
        <v>1114</v>
      </c>
      <c r="E1887" s="143" t="s">
        <v>8854</v>
      </c>
      <c r="F1887" s="248" t="s">
        <v>150</v>
      </c>
      <c r="G1887" s="216">
        <v>654.5</v>
      </c>
      <c r="H1887" s="216">
        <v>5.9999999986030161</v>
      </c>
      <c r="I1887" s="216">
        <v>3926.9999990856741</v>
      </c>
      <c r="J1887" s="216">
        <v>3.9524355025185821E-3</v>
      </c>
      <c r="K1887" s="216">
        <v>6.5873925057313839E-4</v>
      </c>
      <c r="L1887" s="159"/>
    </row>
    <row r="1888" spans="2:12" ht="15.75" customHeight="1" x14ac:dyDescent="0.2">
      <c r="B1888" s="189">
        <v>41246</v>
      </c>
      <c r="C1888" s="143">
        <v>285726</v>
      </c>
      <c r="D1888" s="143" t="s">
        <v>1080</v>
      </c>
      <c r="E1888" s="143" t="s">
        <v>8854</v>
      </c>
      <c r="F1888" s="248" t="s">
        <v>150</v>
      </c>
      <c r="G1888" s="216">
        <v>1681</v>
      </c>
      <c r="H1888" s="216">
        <v>46.000000003259629</v>
      </c>
      <c r="I1888" s="216">
        <v>77326.000005479436</v>
      </c>
      <c r="J1888" s="216">
        <v>7.7826846895993923E-2</v>
      </c>
      <c r="K1888" s="216">
        <v>1.6918879758799779E-3</v>
      </c>
      <c r="L1888" s="159"/>
    </row>
    <row r="1889" spans="2:12" ht="15.75" customHeight="1" x14ac:dyDescent="0.2">
      <c r="B1889" s="189">
        <v>41246</v>
      </c>
      <c r="C1889" s="143">
        <v>285726</v>
      </c>
      <c r="D1889" s="143" t="s">
        <v>1202</v>
      </c>
      <c r="E1889" s="143" t="s">
        <v>8854</v>
      </c>
      <c r="F1889" s="248" t="s">
        <v>150</v>
      </c>
      <c r="G1889" s="216">
        <v>1157.5</v>
      </c>
      <c r="H1889" s="216">
        <v>5.9999999986030161</v>
      </c>
      <c r="I1889" s="216">
        <v>6944.9999983829912</v>
      </c>
      <c r="J1889" s="216">
        <v>6.9899833371508922E-3</v>
      </c>
      <c r="K1889" s="216">
        <v>1.1649972231297292E-3</v>
      </c>
      <c r="L1889" s="159"/>
    </row>
    <row r="1890" spans="2:12" ht="15.75" customHeight="1" x14ac:dyDescent="0.2">
      <c r="B1890" s="189">
        <v>41246</v>
      </c>
      <c r="C1890" s="143">
        <v>285726</v>
      </c>
      <c r="D1890" s="143" t="s">
        <v>546</v>
      </c>
      <c r="E1890" s="143" t="s">
        <v>8854</v>
      </c>
      <c r="F1890" s="248" t="s">
        <v>150</v>
      </c>
      <c r="G1890" s="216">
        <v>1203.5</v>
      </c>
      <c r="H1890" s="216">
        <v>46.000000003259629</v>
      </c>
      <c r="I1890" s="216">
        <v>55361.000003922964</v>
      </c>
      <c r="J1890" s="216">
        <v>5.5719577774734491E-2</v>
      </c>
      <c r="K1890" s="216">
        <v>1.2112951689301329E-3</v>
      </c>
      <c r="L1890" s="159"/>
    </row>
    <row r="1891" spans="2:12" ht="15.75" customHeight="1" x14ac:dyDescent="0.2">
      <c r="B1891" s="189">
        <v>41246</v>
      </c>
      <c r="C1891" s="143">
        <v>285726</v>
      </c>
      <c r="D1891" s="143" t="s">
        <v>1348</v>
      </c>
      <c r="E1891" s="143" t="s">
        <v>8854</v>
      </c>
      <c r="F1891" s="248" t="s">
        <v>150</v>
      </c>
      <c r="G1891" s="216">
        <v>1</v>
      </c>
      <c r="H1891" s="216">
        <v>5.9999999986030161</v>
      </c>
      <c r="I1891" s="216">
        <v>5.9999999986030161</v>
      </c>
      <c r="J1891" s="216">
        <v>6.0388624942988269E-6</v>
      </c>
      <c r="K1891" s="216">
        <v>1.0064770826174765E-6</v>
      </c>
      <c r="L1891" s="159"/>
    </row>
    <row r="1892" spans="2:12" ht="15.75" customHeight="1" x14ac:dyDescent="0.2">
      <c r="B1892" s="189">
        <v>41246</v>
      </c>
      <c r="C1892" s="143">
        <v>285726</v>
      </c>
      <c r="D1892" s="143" t="s">
        <v>596</v>
      </c>
      <c r="E1892" s="143" t="s">
        <v>8854</v>
      </c>
      <c r="F1892" s="248" t="s">
        <v>150</v>
      </c>
      <c r="G1892" s="216">
        <v>1998.6599999999999</v>
      </c>
      <c r="H1892" s="216">
        <v>46.000000003259629</v>
      </c>
      <c r="I1892" s="216">
        <v>91938.360006514878</v>
      </c>
      <c r="J1892" s="216">
        <v>9.2533852359992369E-2</v>
      </c>
      <c r="K1892" s="216">
        <v>2.0116054859442454E-3</v>
      </c>
      <c r="L1892" s="159"/>
    </row>
    <row r="1893" spans="2:12" ht="15.75" customHeight="1" x14ac:dyDescent="0.2">
      <c r="B1893" s="189">
        <v>41246</v>
      </c>
      <c r="C1893" s="143">
        <v>285726</v>
      </c>
      <c r="D1893" s="143" t="s">
        <v>1349</v>
      </c>
      <c r="E1893" s="143" t="s">
        <v>8855</v>
      </c>
      <c r="F1893" s="248" t="s">
        <v>150</v>
      </c>
      <c r="G1893" s="216">
        <v>55.5</v>
      </c>
      <c r="H1893" s="216">
        <v>5.9999999986030161</v>
      </c>
      <c r="I1893" s="216">
        <v>332.9999999224674</v>
      </c>
      <c r="J1893" s="216">
        <v>9.5729547963483927E-4</v>
      </c>
      <c r="K1893" s="216">
        <v>1.595492466429545E-4</v>
      </c>
      <c r="L1893" s="159"/>
    </row>
    <row r="1894" spans="2:12" ht="15.75" customHeight="1" x14ac:dyDescent="0.2">
      <c r="B1894" s="189">
        <v>41246</v>
      </c>
      <c r="C1894" s="143">
        <v>285726</v>
      </c>
      <c r="D1894" s="143" t="s">
        <v>1350</v>
      </c>
      <c r="E1894" s="143" t="s">
        <v>8854</v>
      </c>
      <c r="F1894" s="248" t="s">
        <v>150</v>
      </c>
      <c r="G1894" s="216">
        <v>1</v>
      </c>
      <c r="H1894" s="216">
        <v>5.9999999986030161</v>
      </c>
      <c r="I1894" s="216">
        <v>5.9999999986030161</v>
      </c>
      <c r="J1894" s="216">
        <v>6.0388624942988269E-6</v>
      </c>
      <c r="K1894" s="216">
        <v>1.0064770826174765E-6</v>
      </c>
      <c r="L1894" s="159"/>
    </row>
    <row r="1895" spans="2:12" ht="15.75" customHeight="1" x14ac:dyDescent="0.2">
      <c r="B1895" s="189">
        <v>41246</v>
      </c>
      <c r="C1895" s="143">
        <v>285726</v>
      </c>
      <c r="D1895" s="143" t="s">
        <v>1351</v>
      </c>
      <c r="E1895" s="143" t="s">
        <v>8854</v>
      </c>
      <c r="F1895" s="248" t="s">
        <v>150</v>
      </c>
      <c r="G1895" s="216">
        <v>1</v>
      </c>
      <c r="H1895" s="216">
        <v>5.9999999986030161</v>
      </c>
      <c r="I1895" s="216">
        <v>5.9999999986030161</v>
      </c>
      <c r="J1895" s="216">
        <v>6.0388624942988269E-6</v>
      </c>
      <c r="K1895" s="216">
        <v>1.0064770826174765E-6</v>
      </c>
      <c r="L1895" s="159"/>
    </row>
    <row r="1896" spans="2:12" ht="15.75" customHeight="1" x14ac:dyDescent="0.2">
      <c r="B1896" s="189">
        <v>41246</v>
      </c>
      <c r="C1896" s="143">
        <v>285762</v>
      </c>
      <c r="D1896" s="143" t="s">
        <v>502</v>
      </c>
      <c r="E1896" s="143" t="s">
        <v>8854</v>
      </c>
      <c r="F1896" s="248" t="s">
        <v>147</v>
      </c>
      <c r="G1896" s="216">
        <v>97.5</v>
      </c>
      <c r="H1896" s="216">
        <v>111.99999999837019</v>
      </c>
      <c r="I1896" s="216">
        <v>10919.999999841093</v>
      </c>
      <c r="J1896" s="216">
        <v>1.0990729742022908E-2</v>
      </c>
      <c r="K1896" s="216">
        <v>9.8131515555203956E-5</v>
      </c>
      <c r="L1896" s="159"/>
    </row>
    <row r="1897" spans="2:12" ht="15.75" customHeight="1" x14ac:dyDescent="0.2">
      <c r="B1897" s="189">
        <v>41246</v>
      </c>
      <c r="C1897" s="143">
        <v>285780</v>
      </c>
      <c r="D1897" s="143" t="s">
        <v>1012</v>
      </c>
      <c r="E1897" s="143" t="s">
        <v>8854</v>
      </c>
      <c r="F1897" s="248" t="s">
        <v>147</v>
      </c>
      <c r="G1897" s="216">
        <v>373</v>
      </c>
      <c r="H1897" s="216">
        <v>2.9999999993015081</v>
      </c>
      <c r="I1897" s="216">
        <v>1118.9999997394625</v>
      </c>
      <c r="J1897" s="216">
        <v>1.1262478551867313E-3</v>
      </c>
      <c r="K1897" s="216">
        <v>3.7541595181631872E-4</v>
      </c>
      <c r="L1897" s="159"/>
    </row>
    <row r="1898" spans="2:12" ht="15.75" customHeight="1" x14ac:dyDescent="0.2">
      <c r="B1898" s="189">
        <v>41246</v>
      </c>
      <c r="C1898" s="143">
        <v>285802</v>
      </c>
      <c r="D1898" s="143" t="s">
        <v>1352</v>
      </c>
      <c r="E1898" s="143" t="s">
        <v>8854</v>
      </c>
      <c r="F1898" s="248" t="s">
        <v>151</v>
      </c>
      <c r="G1898" s="216">
        <v>4.12</v>
      </c>
      <c r="H1898" s="216">
        <v>31.000000006752089</v>
      </c>
      <c r="I1898" s="216">
        <v>127.72000002781861</v>
      </c>
      <c r="J1898" s="216">
        <v>1.285472530199029E-4</v>
      </c>
      <c r="K1898" s="216">
        <v>4.1466855803840035E-6</v>
      </c>
      <c r="L1898" s="159"/>
    </row>
    <row r="1899" spans="2:12" ht="15.75" customHeight="1" x14ac:dyDescent="0.2">
      <c r="B1899" s="189">
        <v>41246</v>
      </c>
      <c r="C1899" s="143">
        <v>285805</v>
      </c>
      <c r="D1899" s="143" t="s">
        <v>1236</v>
      </c>
      <c r="E1899" s="143" t="s">
        <v>8854</v>
      </c>
      <c r="F1899" s="248" t="s">
        <v>155</v>
      </c>
      <c r="G1899" s="216">
        <v>729</v>
      </c>
      <c r="H1899" s="216">
        <v>34.000000006053597</v>
      </c>
      <c r="I1899" s="216">
        <v>24786.000004413072</v>
      </c>
      <c r="J1899" s="216">
        <v>2.494654097419843E-2</v>
      </c>
      <c r="K1899" s="216">
        <v>7.337217932281404E-4</v>
      </c>
      <c r="L1899" s="159"/>
    </row>
    <row r="1900" spans="2:12" ht="15.75" customHeight="1" x14ac:dyDescent="0.2">
      <c r="B1900" s="189">
        <v>41246</v>
      </c>
      <c r="C1900" s="143">
        <v>285805</v>
      </c>
      <c r="D1900" s="143" t="s">
        <v>1353</v>
      </c>
      <c r="E1900" s="143" t="s">
        <v>8854</v>
      </c>
      <c r="F1900" s="248" t="s">
        <v>155</v>
      </c>
      <c r="G1900" s="216">
        <v>397</v>
      </c>
      <c r="H1900" s="216">
        <v>34.000000006053597</v>
      </c>
      <c r="I1900" s="216">
        <v>13498.000002403278</v>
      </c>
      <c r="J1900" s="216">
        <v>1.3585427663589542E-2</v>
      </c>
      <c r="K1900" s="216">
        <v>3.9957140179913816E-4</v>
      </c>
      <c r="L1900" s="159"/>
    </row>
    <row r="1901" spans="2:12" ht="15.75" customHeight="1" x14ac:dyDescent="0.2">
      <c r="B1901" s="189">
        <v>41246</v>
      </c>
      <c r="C1901" s="143">
        <v>285821</v>
      </c>
      <c r="D1901" s="143" t="s">
        <v>1354</v>
      </c>
      <c r="E1901" s="143" t="s">
        <v>8854</v>
      </c>
      <c r="F1901" s="248" t="s">
        <v>147</v>
      </c>
      <c r="G1901" s="216">
        <v>3.67</v>
      </c>
      <c r="H1901" s="216">
        <v>27.999999996973202</v>
      </c>
      <c r="I1901" s="216">
        <v>102.75999998889165</v>
      </c>
      <c r="J1901" s="216">
        <v>1.0342558499859159E-4</v>
      </c>
      <c r="K1901" s="216">
        <v>3.6937708932061389E-6</v>
      </c>
      <c r="L1901" s="159"/>
    </row>
    <row r="1902" spans="2:12" ht="15.75" customHeight="1" x14ac:dyDescent="0.2">
      <c r="B1902" s="189">
        <v>41246</v>
      </c>
      <c r="C1902" s="143">
        <v>285823</v>
      </c>
      <c r="D1902" s="143" t="s">
        <v>543</v>
      </c>
      <c r="E1902" s="143" t="s">
        <v>8855</v>
      </c>
      <c r="F1902" s="248" t="s">
        <v>147</v>
      </c>
      <c r="G1902" s="216">
        <v>569.25</v>
      </c>
      <c r="H1902" s="216">
        <v>78.999999995576218</v>
      </c>
      <c r="I1902" s="216">
        <v>44970.749997481762</v>
      </c>
      <c r="J1902" s="216">
        <v>0.12928016726246599</v>
      </c>
      <c r="K1902" s="216">
        <v>1.6364578135405739E-3</v>
      </c>
      <c r="L1902" s="159"/>
    </row>
    <row r="1903" spans="2:12" ht="15.75" customHeight="1" x14ac:dyDescent="0.2">
      <c r="B1903" s="189">
        <v>41246</v>
      </c>
      <c r="C1903" s="143">
        <v>285824</v>
      </c>
      <c r="D1903" s="143" t="s">
        <v>874</v>
      </c>
      <c r="E1903" s="143" t="s">
        <v>8855</v>
      </c>
      <c r="F1903" s="248" t="s">
        <v>146</v>
      </c>
      <c r="G1903" s="216">
        <v>17.5</v>
      </c>
      <c r="H1903" s="216">
        <v>252.49999999272404</v>
      </c>
      <c r="I1903" s="216">
        <v>3865.9999998717103</v>
      </c>
      <c r="J1903" s="216">
        <v>1.1113826801823308E-2</v>
      </c>
      <c r="K1903" s="216">
        <v>5.0308321013544211E-5</v>
      </c>
      <c r="L1903" s="159"/>
    </row>
    <row r="1904" spans="2:12" ht="15.75" customHeight="1" x14ac:dyDescent="0.2">
      <c r="B1904" s="189">
        <v>41246</v>
      </c>
      <c r="C1904" s="143">
        <v>285825</v>
      </c>
      <c r="D1904" s="143" t="s">
        <v>584</v>
      </c>
      <c r="E1904" s="143" t="s">
        <v>8854</v>
      </c>
      <c r="F1904" s="248" t="s">
        <v>150</v>
      </c>
      <c r="G1904" s="216">
        <v>1565.4800000000002</v>
      </c>
      <c r="H1904" s="216">
        <v>89.629629628810406</v>
      </c>
      <c r="I1904" s="216">
        <v>144084.92999838275</v>
      </c>
      <c r="J1904" s="216">
        <v>0.14501817999391559</v>
      </c>
      <c r="K1904" s="216">
        <v>1.5756197432960073E-3</v>
      </c>
      <c r="L1904" s="159"/>
    </row>
    <row r="1905" spans="2:12" ht="15.75" customHeight="1" x14ac:dyDescent="0.2">
      <c r="B1905" s="189">
        <v>41246</v>
      </c>
      <c r="C1905" s="143">
        <v>285829</v>
      </c>
      <c r="D1905" s="143" t="s">
        <v>625</v>
      </c>
      <c r="E1905" s="143" t="s">
        <v>8855</v>
      </c>
      <c r="F1905" s="248" t="s">
        <v>146</v>
      </c>
      <c r="G1905" s="216">
        <v>6</v>
      </c>
      <c r="H1905" s="216">
        <v>515.00000000232831</v>
      </c>
      <c r="I1905" s="216">
        <v>3090.0000000139698</v>
      </c>
      <c r="J1905" s="216">
        <v>8.8830121104316803E-3</v>
      </c>
      <c r="K1905" s="216">
        <v>1.7248567204643728E-5</v>
      </c>
      <c r="L1905" s="159"/>
    </row>
    <row r="1906" spans="2:12" ht="15.75" customHeight="1" x14ac:dyDescent="0.2">
      <c r="B1906" s="189">
        <v>41246</v>
      </c>
      <c r="C1906" s="143">
        <v>285849</v>
      </c>
      <c r="D1906" s="143" t="s">
        <v>605</v>
      </c>
      <c r="E1906" s="143" t="s">
        <v>8854</v>
      </c>
      <c r="F1906" s="248" t="s">
        <v>147</v>
      </c>
      <c r="G1906" s="216">
        <v>40.869999999999997</v>
      </c>
      <c r="H1906" s="216">
        <v>66.999999998370185</v>
      </c>
      <c r="I1906" s="216">
        <v>2738.2899999333895</v>
      </c>
      <c r="J1906" s="216">
        <v>2.7560261304935677E-3</v>
      </c>
      <c r="K1906" s="216">
        <v>4.1134718366576263E-5</v>
      </c>
      <c r="L1906" s="159"/>
    </row>
    <row r="1907" spans="2:12" ht="15.75" customHeight="1" x14ac:dyDescent="0.2">
      <c r="B1907" s="189">
        <v>41246</v>
      </c>
      <c r="C1907" s="143">
        <v>286262</v>
      </c>
      <c r="D1907" s="143" t="s">
        <v>834</v>
      </c>
      <c r="E1907" s="143" t="s">
        <v>8855</v>
      </c>
      <c r="F1907" s="248" t="s">
        <v>155</v>
      </c>
      <c r="G1907" s="216">
        <v>9.6</v>
      </c>
      <c r="H1907" s="216">
        <v>153.89999999664724</v>
      </c>
      <c r="I1907" s="216">
        <v>1477.4399999678135</v>
      </c>
      <c r="J1907" s="216">
        <v>4.2472871883789433E-3</v>
      </c>
      <c r="K1907" s="216">
        <v>2.7597707527429965E-5</v>
      </c>
      <c r="L1907" s="159"/>
    </row>
    <row r="1908" spans="2:12" ht="15.75" customHeight="1" x14ac:dyDescent="0.2">
      <c r="B1908" s="189">
        <v>41246</v>
      </c>
      <c r="C1908" s="143">
        <v>286263</v>
      </c>
      <c r="D1908" s="143" t="s">
        <v>531</v>
      </c>
      <c r="E1908" s="143" t="s">
        <v>8855</v>
      </c>
      <c r="F1908" s="248" t="s">
        <v>155</v>
      </c>
      <c r="G1908" s="216">
        <v>3.2</v>
      </c>
      <c r="H1908" s="216">
        <v>143.70000000111759</v>
      </c>
      <c r="I1908" s="216">
        <v>459.84000000357628</v>
      </c>
      <c r="J1908" s="216">
        <v>1.3219301905741763E-3</v>
      </c>
      <c r="K1908" s="216">
        <v>9.1992358424766561E-6</v>
      </c>
      <c r="L1908" s="159"/>
    </row>
    <row r="1909" spans="2:12" ht="15.75" customHeight="1" x14ac:dyDescent="0.2">
      <c r="B1909" s="189">
        <v>41246</v>
      </c>
      <c r="C1909" s="143">
        <v>286549</v>
      </c>
      <c r="D1909" s="143" t="s">
        <v>1233</v>
      </c>
      <c r="E1909" s="143" t="s">
        <v>8854</v>
      </c>
      <c r="F1909" s="248" t="s">
        <v>155</v>
      </c>
      <c r="G1909" s="216">
        <v>46.4</v>
      </c>
      <c r="H1909" s="216">
        <v>78.999999995576218</v>
      </c>
      <c r="I1909" s="216">
        <v>3665.5999997947365</v>
      </c>
      <c r="J1909" s="216">
        <v>3.6893423938360289E-3</v>
      </c>
      <c r="K1909" s="216">
        <v>4.6700536633450909E-5</v>
      </c>
      <c r="L1909" s="159"/>
    </row>
    <row r="1910" spans="2:12" ht="15.75" customHeight="1" x14ac:dyDescent="0.2">
      <c r="B1910" s="189">
        <v>41246</v>
      </c>
      <c r="C1910" s="143">
        <v>286676</v>
      </c>
      <c r="D1910" s="143" t="s">
        <v>985</v>
      </c>
      <c r="E1910" s="143" t="s">
        <v>8854</v>
      </c>
      <c r="F1910" s="248" t="s">
        <v>147</v>
      </c>
      <c r="G1910" s="216">
        <v>40.4</v>
      </c>
      <c r="H1910" s="216">
        <v>118.00000000745058</v>
      </c>
      <c r="I1910" s="216">
        <v>4767.2000003010035</v>
      </c>
      <c r="J1910" s="216">
        <v>4.7980775485569876E-3</v>
      </c>
      <c r="K1910" s="216">
        <v>4.0661674137746049E-5</v>
      </c>
      <c r="L1910" s="159"/>
    </row>
    <row r="1911" spans="2:12" ht="15.75" customHeight="1" x14ac:dyDescent="0.2">
      <c r="B1911" s="189">
        <v>41246</v>
      </c>
      <c r="C1911" s="143">
        <v>287024</v>
      </c>
      <c r="D1911" s="143" t="s">
        <v>1135</v>
      </c>
      <c r="E1911" s="143" t="s">
        <v>8855</v>
      </c>
      <c r="F1911" s="248" t="s">
        <v>155</v>
      </c>
      <c r="G1911" s="216">
        <v>20.8</v>
      </c>
      <c r="H1911" s="216">
        <v>127.6166666590143</v>
      </c>
      <c r="I1911" s="216">
        <v>2654.4266665074974</v>
      </c>
      <c r="J1911" s="216">
        <v>7.6308427911754998E-3</v>
      </c>
      <c r="K1911" s="216">
        <v>5.9795032976098265E-5</v>
      </c>
      <c r="L1911" s="159"/>
    </row>
    <row r="1912" spans="2:12" ht="15.75" customHeight="1" x14ac:dyDescent="0.2">
      <c r="B1912" s="189">
        <v>41247</v>
      </c>
      <c r="C1912" s="143">
        <v>285828</v>
      </c>
      <c r="D1912" s="143" t="s">
        <v>1355</v>
      </c>
      <c r="E1912" s="143" t="s">
        <v>8854</v>
      </c>
      <c r="F1912" s="248" t="s">
        <v>155</v>
      </c>
      <c r="G1912" s="216">
        <v>42.17</v>
      </c>
      <c r="H1912" s="216">
        <v>108.99999999906868</v>
      </c>
      <c r="I1912" s="216">
        <v>4596.5299999607259</v>
      </c>
      <c r="J1912" s="216">
        <v>4.627663578494398E-3</v>
      </c>
      <c r="K1912" s="216">
        <v>4.2455629160861823E-5</v>
      </c>
      <c r="L1912" s="159"/>
    </row>
    <row r="1913" spans="2:12" ht="15.75" customHeight="1" x14ac:dyDescent="0.2">
      <c r="B1913" s="189">
        <v>41247</v>
      </c>
      <c r="C1913" s="143">
        <v>285830</v>
      </c>
      <c r="D1913" s="143" t="s">
        <v>927</v>
      </c>
      <c r="E1913" s="143" t="s">
        <v>8854</v>
      </c>
      <c r="F1913" s="248" t="s">
        <v>150</v>
      </c>
      <c r="G1913" s="216">
        <v>398.5</v>
      </c>
      <c r="H1913" s="216">
        <v>171.00000000209548</v>
      </c>
      <c r="I1913" s="216">
        <v>68143.500000835047</v>
      </c>
      <c r="J1913" s="216">
        <v>6.8605054914836136E-2</v>
      </c>
      <c r="K1913" s="216">
        <v>4.0119915154383296E-4</v>
      </c>
      <c r="L1913" s="159"/>
    </row>
    <row r="1914" spans="2:12" ht="15.75" customHeight="1" x14ac:dyDescent="0.2">
      <c r="B1914" s="189">
        <v>41247</v>
      </c>
      <c r="C1914" s="143">
        <v>285842</v>
      </c>
      <c r="D1914" s="143" t="s">
        <v>1356</v>
      </c>
      <c r="E1914" s="143" t="s">
        <v>8854</v>
      </c>
      <c r="F1914" s="248" t="s">
        <v>155</v>
      </c>
      <c r="G1914" s="216">
        <v>1</v>
      </c>
      <c r="H1914" s="216">
        <v>11.999999997206032</v>
      </c>
      <c r="I1914" s="216">
        <v>11.999999997206032</v>
      </c>
      <c r="J1914" s="216">
        <v>1.208127934104155E-5</v>
      </c>
      <c r="K1914" s="216">
        <v>1.006773278654537E-6</v>
      </c>
      <c r="L1914" s="159"/>
    </row>
    <row r="1915" spans="2:12" ht="15.75" customHeight="1" x14ac:dyDescent="0.2">
      <c r="B1915" s="189">
        <v>41247</v>
      </c>
      <c r="C1915" s="143">
        <v>285922</v>
      </c>
      <c r="D1915" s="143" t="s">
        <v>1357</v>
      </c>
      <c r="E1915" s="143" t="s">
        <v>8855</v>
      </c>
      <c r="F1915" s="248" t="s">
        <v>146</v>
      </c>
      <c r="G1915" s="216">
        <v>366</v>
      </c>
      <c r="H1915" s="216">
        <v>204.25000000083986</v>
      </c>
      <c r="I1915" s="216">
        <v>74628.00000027346</v>
      </c>
      <c r="J1915" s="216">
        <v>0.21462494673136245</v>
      </c>
      <c r="K1915" s="216">
        <v>1.0525905893684784E-3</v>
      </c>
      <c r="L1915" s="159"/>
    </row>
    <row r="1916" spans="2:12" ht="15.75" customHeight="1" x14ac:dyDescent="0.2">
      <c r="B1916" s="189">
        <v>41247</v>
      </c>
      <c r="C1916" s="143">
        <v>285923</v>
      </c>
      <c r="D1916" s="143" t="s">
        <v>535</v>
      </c>
      <c r="E1916" s="143" t="s">
        <v>8855</v>
      </c>
      <c r="F1916" s="248" t="s">
        <v>150</v>
      </c>
      <c r="G1916" s="216">
        <v>356.48999999999995</v>
      </c>
      <c r="H1916" s="216">
        <v>79.322580644830822</v>
      </c>
      <c r="I1916" s="216">
        <v>40045.309999936093</v>
      </c>
      <c r="J1916" s="216">
        <v>0.1151675312958365</v>
      </c>
      <c r="K1916" s="216">
        <v>1.0252404896283302E-3</v>
      </c>
      <c r="L1916" s="159"/>
    </row>
    <row r="1917" spans="2:12" ht="15.75" customHeight="1" x14ac:dyDescent="0.2">
      <c r="B1917" s="189">
        <v>41247</v>
      </c>
      <c r="C1917" s="143">
        <v>285924</v>
      </c>
      <c r="D1917" s="143" t="s">
        <v>1270</v>
      </c>
      <c r="E1917" s="143" t="s">
        <v>8854</v>
      </c>
      <c r="F1917" s="248" t="s">
        <v>147</v>
      </c>
      <c r="G1917" s="216">
        <v>57.28</v>
      </c>
      <c r="H1917" s="216">
        <v>56.333333335351199</v>
      </c>
      <c r="I1917" s="216">
        <v>3219.060000115307</v>
      </c>
      <c r="J1917" s="216">
        <v>3.2408635905017617E-3</v>
      </c>
      <c r="K1917" s="216">
        <v>5.7667973401331871E-5</v>
      </c>
      <c r="L1917" s="159"/>
    </row>
    <row r="1918" spans="2:12" ht="15.75" customHeight="1" x14ac:dyDescent="0.2">
      <c r="B1918" s="189">
        <v>41247</v>
      </c>
      <c r="C1918" s="143">
        <v>285925</v>
      </c>
      <c r="D1918" s="143" t="s">
        <v>531</v>
      </c>
      <c r="E1918" s="143" t="s">
        <v>8855</v>
      </c>
      <c r="F1918" s="248" t="s">
        <v>147</v>
      </c>
      <c r="G1918" s="216">
        <v>2.5</v>
      </c>
      <c r="H1918" s="216">
        <v>104.00000000372529</v>
      </c>
      <c r="I1918" s="216">
        <v>260.00000000931323</v>
      </c>
      <c r="J1918" s="216">
        <v>7.4774194875849018E-4</v>
      </c>
      <c r="K1918" s="216">
        <v>7.1898264301125577E-6</v>
      </c>
      <c r="L1918" s="159"/>
    </row>
    <row r="1919" spans="2:12" ht="15.75" customHeight="1" x14ac:dyDescent="0.2">
      <c r="B1919" s="189">
        <v>41247</v>
      </c>
      <c r="C1919" s="143">
        <v>285928</v>
      </c>
      <c r="D1919" s="143" t="s">
        <v>1358</v>
      </c>
      <c r="E1919" s="143" t="s">
        <v>8854</v>
      </c>
      <c r="F1919" s="248" t="s">
        <v>147</v>
      </c>
      <c r="G1919" s="216">
        <v>50</v>
      </c>
      <c r="H1919" s="216">
        <v>65.000000002328306</v>
      </c>
      <c r="I1919" s="216">
        <v>3250.0000001164153</v>
      </c>
      <c r="J1919" s="216">
        <v>3.2720131557444489E-3</v>
      </c>
      <c r="K1919" s="216">
        <v>5.0338663932726842E-5</v>
      </c>
      <c r="L1919" s="159"/>
    </row>
    <row r="1920" spans="2:12" ht="15.75" customHeight="1" x14ac:dyDescent="0.2">
      <c r="B1920" s="189">
        <v>41247</v>
      </c>
      <c r="C1920" s="143">
        <v>285956</v>
      </c>
      <c r="D1920" s="143" t="s">
        <v>1328</v>
      </c>
      <c r="E1920" s="143" t="s">
        <v>8855</v>
      </c>
      <c r="F1920" s="248" t="s">
        <v>147</v>
      </c>
      <c r="G1920" s="216">
        <v>6</v>
      </c>
      <c r="H1920" s="216">
        <v>76.000000006752089</v>
      </c>
      <c r="I1920" s="216">
        <v>456.00000004051253</v>
      </c>
      <c r="J1920" s="216">
        <v>1.3114243409690419E-3</v>
      </c>
      <c r="K1920" s="216">
        <v>1.725558343227014E-5</v>
      </c>
      <c r="L1920" s="159"/>
    </row>
    <row r="1921" spans="2:12" ht="15.75" customHeight="1" x14ac:dyDescent="0.2">
      <c r="B1921" s="189">
        <v>41247</v>
      </c>
      <c r="C1921" s="143">
        <v>285957</v>
      </c>
      <c r="D1921" s="143" t="s">
        <v>609</v>
      </c>
      <c r="E1921" s="143" t="s">
        <v>8854</v>
      </c>
      <c r="F1921" s="248" t="s">
        <v>147</v>
      </c>
      <c r="G1921" s="216">
        <v>1603.33</v>
      </c>
      <c r="H1921" s="216">
        <v>90.166666661098134</v>
      </c>
      <c r="I1921" s="216">
        <v>144534.36999113625</v>
      </c>
      <c r="J1921" s="216">
        <v>0.14551334155424414</v>
      </c>
      <c r="K1921" s="216">
        <v>1.6141898008651785E-3</v>
      </c>
      <c r="L1921" s="159"/>
    </row>
    <row r="1922" spans="2:12" ht="15.75" customHeight="1" x14ac:dyDescent="0.2">
      <c r="B1922" s="189">
        <v>41247</v>
      </c>
      <c r="C1922" s="143">
        <v>285958</v>
      </c>
      <c r="D1922" s="143" t="s">
        <v>1359</v>
      </c>
      <c r="E1922" s="143" t="s">
        <v>8854</v>
      </c>
      <c r="F1922" s="248" t="s">
        <v>151</v>
      </c>
      <c r="G1922" s="216">
        <v>98.665000000000006</v>
      </c>
      <c r="H1922" s="216">
        <v>29.000000000232831</v>
      </c>
      <c r="I1922" s="216">
        <v>2861.2850000229723</v>
      </c>
      <c r="J1922" s="216">
        <v>2.8806652806381743E-3</v>
      </c>
      <c r="K1922" s="216">
        <v>9.9333285538449892E-5</v>
      </c>
      <c r="L1922" s="159"/>
    </row>
    <row r="1923" spans="2:12" ht="15.75" customHeight="1" x14ac:dyDescent="0.2">
      <c r="B1923" s="189">
        <v>41247</v>
      </c>
      <c r="C1923" s="143">
        <v>285960</v>
      </c>
      <c r="D1923" s="143" t="s">
        <v>716</v>
      </c>
      <c r="E1923" s="143" t="s">
        <v>8854</v>
      </c>
      <c r="F1923" s="248" t="s">
        <v>147</v>
      </c>
      <c r="G1923" s="216">
        <v>8.5</v>
      </c>
      <c r="H1923" s="216">
        <v>80.999999991618097</v>
      </c>
      <c r="I1923" s="216">
        <v>688.49999992875382</v>
      </c>
      <c r="J1923" s="216">
        <v>6.9316340228191991E-4</v>
      </c>
      <c r="K1923" s="216">
        <v>8.5575728685635635E-6</v>
      </c>
      <c r="L1923" s="159"/>
    </row>
    <row r="1924" spans="2:12" ht="15.75" customHeight="1" x14ac:dyDescent="0.2">
      <c r="B1924" s="189">
        <v>41247</v>
      </c>
      <c r="C1924" s="143">
        <v>285961</v>
      </c>
      <c r="D1924" s="143" t="s">
        <v>1360</v>
      </c>
      <c r="E1924" s="143" t="s">
        <v>8854</v>
      </c>
      <c r="F1924" s="248" t="s">
        <v>151</v>
      </c>
      <c r="G1924" s="216">
        <v>3</v>
      </c>
      <c r="H1924" s="216">
        <v>187.6666666707024</v>
      </c>
      <c r="I1924" s="216">
        <v>563.00000001210719</v>
      </c>
      <c r="J1924" s="216">
        <v>5.6681335589469349E-4</v>
      </c>
      <c r="K1924" s="216">
        <v>3.0203198359636107E-6</v>
      </c>
      <c r="L1924" s="159"/>
    </row>
    <row r="1925" spans="2:12" ht="15.75" customHeight="1" x14ac:dyDescent="0.2">
      <c r="B1925" s="189">
        <v>41247</v>
      </c>
      <c r="C1925" s="143">
        <v>285961</v>
      </c>
      <c r="D1925" s="143" t="s">
        <v>1361</v>
      </c>
      <c r="E1925" s="143" t="s">
        <v>8854</v>
      </c>
      <c r="F1925" s="248" t="s">
        <v>151</v>
      </c>
      <c r="G1925" s="216">
        <v>2</v>
      </c>
      <c r="H1925" s="216">
        <v>204.99999999767169</v>
      </c>
      <c r="I1925" s="216">
        <v>409.99999999534339</v>
      </c>
      <c r="J1925" s="216">
        <v>4.1277704424367195E-4</v>
      </c>
      <c r="K1925" s="216">
        <v>2.0135465573090739E-6</v>
      </c>
      <c r="L1925" s="159"/>
    </row>
    <row r="1926" spans="2:12" ht="15.75" customHeight="1" x14ac:dyDescent="0.2">
      <c r="B1926" s="189">
        <v>41247</v>
      </c>
      <c r="C1926" s="143">
        <v>285962</v>
      </c>
      <c r="D1926" s="143" t="s">
        <v>1268</v>
      </c>
      <c r="E1926" s="143" t="s">
        <v>8854</v>
      </c>
      <c r="F1926" s="248" t="s">
        <v>147</v>
      </c>
      <c r="G1926" s="216">
        <v>2119</v>
      </c>
      <c r="H1926" s="216">
        <v>60.909090910942972</v>
      </c>
      <c r="I1926" s="216">
        <v>108268.00000475021</v>
      </c>
      <c r="J1926" s="216">
        <v>0.10900132933815178</v>
      </c>
      <c r="K1926" s="216">
        <v>2.1333525774689635E-3</v>
      </c>
      <c r="L1926" s="159"/>
    </row>
    <row r="1927" spans="2:12" ht="15.75" customHeight="1" x14ac:dyDescent="0.2">
      <c r="B1927" s="189">
        <v>41247</v>
      </c>
      <c r="C1927" s="143">
        <v>286000</v>
      </c>
      <c r="D1927" s="143" t="s">
        <v>1281</v>
      </c>
      <c r="E1927" s="143" t="s">
        <v>8855</v>
      </c>
      <c r="F1927" s="248" t="s">
        <v>150</v>
      </c>
      <c r="G1927" s="216">
        <v>1.5</v>
      </c>
      <c r="H1927" s="216">
        <v>132.00000000069849</v>
      </c>
      <c r="I1927" s="216">
        <v>198.00000000104774</v>
      </c>
      <c r="J1927" s="216">
        <v>5.6943425326792785E-4</v>
      </c>
      <c r="K1927" s="216">
        <v>4.3138958580675351E-6</v>
      </c>
      <c r="L1927" s="159"/>
    </row>
    <row r="1928" spans="2:12" ht="15.75" customHeight="1" x14ac:dyDescent="0.2">
      <c r="B1928" s="189">
        <v>41247</v>
      </c>
      <c r="C1928" s="143">
        <v>286005</v>
      </c>
      <c r="D1928" s="143" t="s">
        <v>1251</v>
      </c>
      <c r="E1928" s="143" t="s">
        <v>8855</v>
      </c>
      <c r="F1928" s="248" t="s">
        <v>148</v>
      </c>
      <c r="G1928" s="216">
        <v>4.62</v>
      </c>
      <c r="H1928" s="216">
        <v>107.0000000030268</v>
      </c>
      <c r="I1928" s="216">
        <v>494.3400000139838</v>
      </c>
      <c r="J1928" s="216">
        <v>1.4216875190249533E-3</v>
      </c>
      <c r="K1928" s="216">
        <v>1.3286799242848007E-5</v>
      </c>
      <c r="L1928" s="159"/>
    </row>
    <row r="1929" spans="2:12" ht="15.75" customHeight="1" x14ac:dyDescent="0.2">
      <c r="B1929" s="189">
        <v>41247</v>
      </c>
      <c r="C1929" s="143">
        <v>286018</v>
      </c>
      <c r="D1929" s="143" t="s">
        <v>864</v>
      </c>
      <c r="E1929" s="143" t="s">
        <v>8854</v>
      </c>
      <c r="F1929" s="248" t="s">
        <v>155</v>
      </c>
      <c r="G1929" s="216">
        <v>50.536000000000001</v>
      </c>
      <c r="H1929" s="216">
        <v>77.999999992316589</v>
      </c>
      <c r="I1929" s="216">
        <v>3941.8079996117112</v>
      </c>
      <c r="J1929" s="216">
        <v>3.9685069635957641E-3</v>
      </c>
      <c r="K1929" s="216">
        <v>5.0878294410085676E-5</v>
      </c>
      <c r="L1929" s="159"/>
    </row>
    <row r="1930" spans="2:12" ht="15.75" customHeight="1" x14ac:dyDescent="0.2">
      <c r="B1930" s="189">
        <v>41247</v>
      </c>
      <c r="C1930" s="143">
        <v>286019</v>
      </c>
      <c r="D1930" s="143" t="s">
        <v>644</v>
      </c>
      <c r="E1930" s="143" t="s">
        <v>8854</v>
      </c>
      <c r="F1930" s="248" t="s">
        <v>150</v>
      </c>
      <c r="G1930" s="216">
        <v>44.88</v>
      </c>
      <c r="H1930" s="216">
        <v>140.00000000582077</v>
      </c>
      <c r="I1930" s="216">
        <v>6283.2000002612367</v>
      </c>
      <c r="J1930" s="216">
        <v>6.3257578647051924E-3</v>
      </c>
      <c r="K1930" s="216">
        <v>4.5183984746015618E-5</v>
      </c>
      <c r="L1930" s="159"/>
    </row>
    <row r="1931" spans="2:12" ht="15.75" customHeight="1" x14ac:dyDescent="0.2">
      <c r="B1931" s="189">
        <v>41247</v>
      </c>
      <c r="C1931" s="143">
        <v>286261</v>
      </c>
      <c r="D1931" s="143" t="s">
        <v>968</v>
      </c>
      <c r="E1931" s="143" t="s">
        <v>8855</v>
      </c>
      <c r="F1931" s="248" t="s">
        <v>155</v>
      </c>
      <c r="G1931" s="216">
        <v>1.2</v>
      </c>
      <c r="H1931" s="216">
        <v>134.89999999757856</v>
      </c>
      <c r="I1931" s="216">
        <v>161.87999999709427</v>
      </c>
      <c r="J1931" s="216">
        <v>4.655556409942917E-4</v>
      </c>
      <c r="K1931" s="216">
        <v>3.4511166864540279E-6</v>
      </c>
      <c r="L1931" s="159"/>
    </row>
    <row r="1932" spans="2:12" ht="15.75" customHeight="1" x14ac:dyDescent="0.2">
      <c r="B1932" s="189">
        <v>41247</v>
      </c>
      <c r="C1932" s="143">
        <v>286264</v>
      </c>
      <c r="D1932" s="143" t="s">
        <v>968</v>
      </c>
      <c r="E1932" s="143" t="s">
        <v>8855</v>
      </c>
      <c r="F1932" s="248" t="s">
        <v>155</v>
      </c>
      <c r="G1932" s="216">
        <v>6.4</v>
      </c>
      <c r="H1932" s="216">
        <v>82.083333337213844</v>
      </c>
      <c r="I1932" s="216">
        <v>525.3333333581686</v>
      </c>
      <c r="J1932" s="216">
        <v>1.5108221939190767E-3</v>
      </c>
      <c r="K1932" s="216">
        <v>1.8405955661088151E-5</v>
      </c>
      <c r="L1932" s="159"/>
    </row>
    <row r="1933" spans="2:12" ht="15.75" customHeight="1" x14ac:dyDescent="0.2">
      <c r="B1933" s="189">
        <v>41247</v>
      </c>
      <c r="C1933" s="143">
        <v>286548</v>
      </c>
      <c r="D1933" s="143" t="s">
        <v>1362</v>
      </c>
      <c r="E1933" s="143" t="s">
        <v>8855</v>
      </c>
      <c r="F1933" s="248" t="s">
        <v>148</v>
      </c>
      <c r="G1933" s="216">
        <v>4.29</v>
      </c>
      <c r="H1933" s="216">
        <v>62.000000003026798</v>
      </c>
      <c r="I1933" s="216">
        <v>265.98000001298499</v>
      </c>
      <c r="J1933" s="216">
        <v>7.649400135898792E-4</v>
      </c>
      <c r="K1933" s="216">
        <v>1.233774215407315E-5</v>
      </c>
      <c r="L1933" s="159"/>
    </row>
    <row r="1934" spans="2:12" ht="15.75" customHeight="1" x14ac:dyDescent="0.2">
      <c r="B1934" s="189">
        <v>41247</v>
      </c>
      <c r="C1934" s="143">
        <v>286666</v>
      </c>
      <c r="D1934" s="143" t="s">
        <v>1363</v>
      </c>
      <c r="E1934" s="143" t="s">
        <v>8854</v>
      </c>
      <c r="F1934" s="248" t="s">
        <v>148</v>
      </c>
      <c r="G1934" s="216">
        <v>24.42</v>
      </c>
      <c r="H1934" s="216">
        <v>11.999999997206032</v>
      </c>
      <c r="I1934" s="216">
        <v>293.03999993177132</v>
      </c>
      <c r="J1934" s="216">
        <v>2.9502484150823469E-4</v>
      </c>
      <c r="K1934" s="216">
        <v>2.4585403464743791E-5</v>
      </c>
      <c r="L1934" s="159"/>
    </row>
    <row r="1935" spans="2:12" ht="15.75" customHeight="1" x14ac:dyDescent="0.2">
      <c r="B1935" s="189">
        <v>41247</v>
      </c>
      <c r="C1935" s="143">
        <v>286667</v>
      </c>
      <c r="D1935" s="143" t="s">
        <v>850</v>
      </c>
      <c r="E1935" s="143" t="s">
        <v>8854</v>
      </c>
      <c r="F1935" s="248" t="s">
        <v>146</v>
      </c>
      <c r="G1935" s="216">
        <v>76</v>
      </c>
      <c r="H1935" s="216">
        <v>28.499999998603016</v>
      </c>
      <c r="I1935" s="216">
        <v>2936.6399998418055</v>
      </c>
      <c r="J1935" s="216">
        <v>2.9565306808687934E-3</v>
      </c>
      <c r="K1935" s="216">
        <v>7.6514769177744805E-5</v>
      </c>
      <c r="L1935" s="159"/>
    </row>
    <row r="1936" spans="2:12" ht="15.75" customHeight="1" x14ac:dyDescent="0.2">
      <c r="B1936" s="189">
        <v>41247</v>
      </c>
      <c r="C1936" s="143">
        <v>286668</v>
      </c>
      <c r="D1936" s="143" t="s">
        <v>850</v>
      </c>
      <c r="E1936" s="143" t="s">
        <v>8854</v>
      </c>
      <c r="F1936" s="248" t="s">
        <v>155</v>
      </c>
      <c r="G1936" s="216">
        <v>25.080000000000002</v>
      </c>
      <c r="H1936" s="216">
        <v>46.000000003259629</v>
      </c>
      <c r="I1936" s="216">
        <v>1153.6800000817516</v>
      </c>
      <c r="J1936" s="216">
        <v>1.1614941962004713E-3</v>
      </c>
      <c r="K1936" s="216">
        <v>2.5249873828655788E-5</v>
      </c>
      <c r="L1936" s="159"/>
    </row>
    <row r="1937" spans="2:12" ht="15.75" customHeight="1" x14ac:dyDescent="0.2">
      <c r="B1937" s="189">
        <v>41247</v>
      </c>
      <c r="C1937" s="143">
        <v>286674</v>
      </c>
      <c r="D1937" s="143" t="s">
        <v>1355</v>
      </c>
      <c r="E1937" s="143" t="s">
        <v>8854</v>
      </c>
      <c r="F1937" s="248" t="s">
        <v>150</v>
      </c>
      <c r="G1937" s="216">
        <v>27.8322</v>
      </c>
      <c r="H1937" s="216">
        <v>105.99999999976717</v>
      </c>
      <c r="I1937" s="216">
        <v>2950.21319999352</v>
      </c>
      <c r="J1937" s="216">
        <v>2.9701958160873692E-3</v>
      </c>
      <c r="K1937" s="216">
        <v>2.8020715246168803E-5</v>
      </c>
      <c r="L1937" s="159"/>
    </row>
    <row r="1938" spans="2:12" ht="15.75" customHeight="1" x14ac:dyDescent="0.2">
      <c r="B1938" s="189">
        <v>41247</v>
      </c>
      <c r="C1938" s="143">
        <v>286701</v>
      </c>
      <c r="D1938" s="143" t="s">
        <v>954</v>
      </c>
      <c r="E1938" s="143" t="s">
        <v>8854</v>
      </c>
      <c r="F1938" s="248" t="s">
        <v>147</v>
      </c>
      <c r="G1938" s="216">
        <v>1</v>
      </c>
      <c r="H1938" s="216">
        <v>598.00000000046566</v>
      </c>
      <c r="I1938" s="216">
        <v>598.00000000046566</v>
      </c>
      <c r="J1938" s="216">
        <v>6.0205042063588184E-4</v>
      </c>
      <c r="K1938" s="216">
        <v>1.006773278654537E-6</v>
      </c>
      <c r="L1938" s="159"/>
    </row>
    <row r="1939" spans="2:12" ht="15.75" customHeight="1" x14ac:dyDescent="0.2">
      <c r="B1939" s="189">
        <v>41247</v>
      </c>
      <c r="C1939" s="143">
        <v>286704</v>
      </c>
      <c r="D1939" s="143" t="s">
        <v>837</v>
      </c>
      <c r="E1939" s="143" t="s">
        <v>8855</v>
      </c>
      <c r="F1939" s="248" t="s">
        <v>155</v>
      </c>
      <c r="G1939" s="216">
        <v>6</v>
      </c>
      <c r="H1939" s="216">
        <v>117.33333333162591</v>
      </c>
      <c r="I1939" s="216">
        <v>703.99999998975545</v>
      </c>
      <c r="J1939" s="216">
        <v>2.0246551226902336E-3</v>
      </c>
      <c r="K1939" s="216">
        <v>1.725558343227014E-5</v>
      </c>
      <c r="L1939" s="159"/>
    </row>
    <row r="1940" spans="2:12" ht="15.75" customHeight="1" x14ac:dyDescent="0.2">
      <c r="B1940" s="189">
        <v>41247</v>
      </c>
      <c r="C1940" s="143">
        <v>287025</v>
      </c>
      <c r="D1940" s="143" t="s">
        <v>1045</v>
      </c>
      <c r="E1940" s="143" t="s">
        <v>8854</v>
      </c>
      <c r="F1940" s="248" t="s">
        <v>155</v>
      </c>
      <c r="G1940" s="216">
        <v>221.73600000000002</v>
      </c>
      <c r="H1940" s="216">
        <v>646.48333334131166</v>
      </c>
      <c r="I1940" s="216">
        <v>143348.62840176909</v>
      </c>
      <c r="J1940" s="216">
        <v>0.14431956860667994</v>
      </c>
      <c r="K1940" s="216">
        <v>2.2323787971574241E-4</v>
      </c>
      <c r="L1940" s="159"/>
    </row>
    <row r="1941" spans="2:12" ht="15.75" customHeight="1" x14ac:dyDescent="0.2">
      <c r="B1941" s="189">
        <v>41247</v>
      </c>
      <c r="C1941" s="143">
        <v>287226</v>
      </c>
      <c r="D1941" s="143" t="s">
        <v>588</v>
      </c>
      <c r="E1941" s="143" t="s">
        <v>8855</v>
      </c>
      <c r="F1941" s="248" t="s">
        <v>155</v>
      </c>
      <c r="G1941" s="216">
        <v>8</v>
      </c>
      <c r="H1941" s="216">
        <v>271.24999999883585</v>
      </c>
      <c r="I1941" s="216">
        <v>2169.9999999906868</v>
      </c>
      <c r="J1941" s="216">
        <v>6.2407693413109163E-3</v>
      </c>
      <c r="K1941" s="216">
        <v>2.3007444576360187E-5</v>
      </c>
      <c r="L1941" s="159"/>
    </row>
    <row r="1942" spans="2:12" ht="15.75" customHeight="1" x14ac:dyDescent="0.2">
      <c r="B1942" s="189">
        <v>41247</v>
      </c>
      <c r="C1942" s="143">
        <v>288273</v>
      </c>
      <c r="D1942" s="143" t="s">
        <v>890</v>
      </c>
      <c r="E1942" s="143" t="s">
        <v>8855</v>
      </c>
      <c r="F1942" s="248" t="s">
        <v>155</v>
      </c>
      <c r="G1942" s="216">
        <v>2.64</v>
      </c>
      <c r="H1942" s="216">
        <v>148.99999999324791</v>
      </c>
      <c r="I1942" s="216">
        <v>393.35999998217449</v>
      </c>
      <c r="J1942" s="216">
        <v>1.1312760497683655E-3</v>
      </c>
      <c r="K1942" s="216">
        <v>7.5924567101988618E-6</v>
      </c>
      <c r="L1942" s="159"/>
    </row>
    <row r="1943" spans="2:12" ht="15.75" customHeight="1" x14ac:dyDescent="0.2">
      <c r="B1943" s="189">
        <v>41248</v>
      </c>
      <c r="C1943" s="143">
        <v>286001</v>
      </c>
      <c r="D1943" s="143" t="s">
        <v>693</v>
      </c>
      <c r="E1943" s="143" t="s">
        <v>8854</v>
      </c>
      <c r="F1943" s="248" t="s">
        <v>147</v>
      </c>
      <c r="G1943" s="216">
        <v>1</v>
      </c>
      <c r="H1943" s="216">
        <v>8.9999999979045242</v>
      </c>
      <c r="I1943" s="216">
        <v>8.9999999979045242</v>
      </c>
      <c r="J1943" s="216">
        <v>9.0636440909834421E-6</v>
      </c>
      <c r="K1943" s="216">
        <v>1.0070715658993039E-6</v>
      </c>
      <c r="L1943" s="159"/>
    </row>
    <row r="1944" spans="2:12" ht="15.75" customHeight="1" x14ac:dyDescent="0.2">
      <c r="B1944" s="189">
        <v>41248</v>
      </c>
      <c r="C1944" s="143">
        <v>286001</v>
      </c>
      <c r="D1944" s="143" t="s">
        <v>789</v>
      </c>
      <c r="E1944" s="143" t="s">
        <v>8854</v>
      </c>
      <c r="F1944" s="248" t="s">
        <v>147</v>
      </c>
      <c r="G1944" s="216">
        <v>2</v>
      </c>
      <c r="H1944" s="216">
        <v>7.0000000018626451</v>
      </c>
      <c r="I1944" s="216">
        <v>14.00000000372529</v>
      </c>
      <c r="J1944" s="216">
        <v>1.409900192634189E-5</v>
      </c>
      <c r="K1944" s="216">
        <v>2.0141431317986078E-6</v>
      </c>
      <c r="L1944" s="159"/>
    </row>
    <row r="1945" spans="2:12" ht="15.75" customHeight="1" x14ac:dyDescent="0.2">
      <c r="B1945" s="189">
        <v>41248</v>
      </c>
      <c r="C1945" s="143">
        <v>286001</v>
      </c>
      <c r="D1945" s="143" t="s">
        <v>960</v>
      </c>
      <c r="E1945" s="143" t="s">
        <v>8855</v>
      </c>
      <c r="F1945" s="248" t="s">
        <v>147</v>
      </c>
      <c r="G1945" s="216">
        <v>1137.9699999999998</v>
      </c>
      <c r="H1945" s="216">
        <v>7.0000000018626451</v>
      </c>
      <c r="I1945" s="216">
        <v>7965.7900021196328</v>
      </c>
      <c r="J1945" s="216">
        <v>2.2918382863547707E-2</v>
      </c>
      <c r="K1945" s="216">
        <v>3.274054693921329E-3</v>
      </c>
      <c r="L1945" s="159"/>
    </row>
    <row r="1946" spans="2:12" ht="15.75" customHeight="1" x14ac:dyDescent="0.2">
      <c r="B1946" s="189">
        <v>41248</v>
      </c>
      <c r="C1946" s="143">
        <v>286001</v>
      </c>
      <c r="D1946" s="143" t="s">
        <v>1364</v>
      </c>
      <c r="E1946" s="143" t="s">
        <v>8855</v>
      </c>
      <c r="F1946" s="248" t="s">
        <v>147</v>
      </c>
      <c r="G1946" s="216">
        <v>282</v>
      </c>
      <c r="H1946" s="216">
        <v>7.0000000018626451</v>
      </c>
      <c r="I1946" s="216">
        <v>1974.0000005252659</v>
      </c>
      <c r="J1946" s="216">
        <v>5.6793974951189E-3</v>
      </c>
      <c r="K1946" s="216">
        <v>8.1134249908680807E-4</v>
      </c>
      <c r="L1946" s="159"/>
    </row>
    <row r="1947" spans="2:12" ht="15.75" customHeight="1" x14ac:dyDescent="0.2">
      <c r="B1947" s="189">
        <v>41248</v>
      </c>
      <c r="C1947" s="143">
        <v>286001</v>
      </c>
      <c r="D1947" s="143" t="s">
        <v>1365</v>
      </c>
      <c r="E1947" s="143" t="s">
        <v>8855</v>
      </c>
      <c r="F1947" s="248" t="s">
        <v>147</v>
      </c>
      <c r="G1947" s="216">
        <v>699.5</v>
      </c>
      <c r="H1947" s="216">
        <v>7.0000000018626451</v>
      </c>
      <c r="I1947" s="216">
        <v>4896.5000013029203</v>
      </c>
      <c r="J1947" s="216">
        <v>1.4087725346935002E-2</v>
      </c>
      <c r="K1947" s="216">
        <v>2.0125321918837667E-3</v>
      </c>
      <c r="L1947" s="159"/>
    </row>
    <row r="1948" spans="2:12" ht="15.75" customHeight="1" x14ac:dyDescent="0.2">
      <c r="B1948" s="189">
        <v>41248</v>
      </c>
      <c r="C1948" s="143">
        <v>286001</v>
      </c>
      <c r="D1948" s="143" t="s">
        <v>636</v>
      </c>
      <c r="E1948" s="143" t="s">
        <v>8855</v>
      </c>
      <c r="F1948" s="248" t="s">
        <v>147</v>
      </c>
      <c r="G1948" s="216">
        <v>1355.9899999999998</v>
      </c>
      <c r="H1948" s="216">
        <v>7.0000000018626451</v>
      </c>
      <c r="I1948" s="216">
        <v>9491.9300025257289</v>
      </c>
      <c r="J1948" s="216">
        <v>2.7309241877327226E-2</v>
      </c>
      <c r="K1948" s="216">
        <v>3.9013202671514921E-3</v>
      </c>
      <c r="L1948" s="159"/>
    </row>
    <row r="1949" spans="2:12" ht="15.75" customHeight="1" x14ac:dyDescent="0.2">
      <c r="B1949" s="189">
        <v>41248</v>
      </c>
      <c r="C1949" s="143">
        <v>286001</v>
      </c>
      <c r="D1949" s="143" t="s">
        <v>1225</v>
      </c>
      <c r="E1949" s="143" t="s">
        <v>8855</v>
      </c>
      <c r="F1949" s="248" t="s">
        <v>147</v>
      </c>
      <c r="G1949" s="216">
        <v>940.01</v>
      </c>
      <c r="H1949" s="216">
        <v>7.0000000018626451</v>
      </c>
      <c r="I1949" s="216">
        <v>6580.0700017509043</v>
      </c>
      <c r="J1949" s="216">
        <v>1.8931526380803958E-2</v>
      </c>
      <c r="K1949" s="216">
        <v>2.704503767966633E-3</v>
      </c>
      <c r="L1949" s="159"/>
    </row>
    <row r="1950" spans="2:12" ht="15.75" customHeight="1" x14ac:dyDescent="0.2">
      <c r="B1950" s="189">
        <v>41248</v>
      </c>
      <c r="C1950" s="143">
        <v>286001</v>
      </c>
      <c r="D1950" s="143" t="s">
        <v>1356</v>
      </c>
      <c r="E1950" s="143" t="s">
        <v>8854</v>
      </c>
      <c r="F1950" s="248" t="s">
        <v>147</v>
      </c>
      <c r="G1950" s="216">
        <v>442.5</v>
      </c>
      <c r="H1950" s="216">
        <v>7.0000000018626451</v>
      </c>
      <c r="I1950" s="216">
        <v>3097.5000008242205</v>
      </c>
      <c r="J1950" s="216">
        <v>3.1194041762031433E-3</v>
      </c>
      <c r="K1950" s="216">
        <v>4.4562916791044202E-4</v>
      </c>
      <c r="L1950" s="159"/>
    </row>
    <row r="1951" spans="2:12" ht="15.75" customHeight="1" x14ac:dyDescent="0.2">
      <c r="B1951" s="189">
        <v>41248</v>
      </c>
      <c r="C1951" s="143">
        <v>286001</v>
      </c>
      <c r="D1951" s="143" t="s">
        <v>606</v>
      </c>
      <c r="E1951" s="143" t="s">
        <v>8855</v>
      </c>
      <c r="F1951" s="248" t="s">
        <v>147</v>
      </c>
      <c r="G1951" s="216">
        <v>728.97</v>
      </c>
      <c r="H1951" s="216">
        <v>7.0000000018626451</v>
      </c>
      <c r="I1951" s="216">
        <v>5102.790001357811</v>
      </c>
      <c r="J1951" s="216">
        <v>1.4681242524882352E-2</v>
      </c>
      <c r="K1951" s="216">
        <v>2.0973203601393989E-3</v>
      </c>
      <c r="L1951" s="159"/>
    </row>
    <row r="1952" spans="2:12" ht="15.75" customHeight="1" x14ac:dyDescent="0.2">
      <c r="B1952" s="189">
        <v>41248</v>
      </c>
      <c r="C1952" s="143">
        <v>286001</v>
      </c>
      <c r="D1952" s="143" t="s">
        <v>790</v>
      </c>
      <c r="E1952" s="143" t="s">
        <v>8855</v>
      </c>
      <c r="F1952" s="248" t="s">
        <v>147</v>
      </c>
      <c r="G1952" s="216">
        <v>327.48</v>
      </c>
      <c r="H1952" s="216">
        <v>7.0000000018626451</v>
      </c>
      <c r="I1952" s="216">
        <v>2292.3600006099791</v>
      </c>
      <c r="J1952" s="216">
        <v>6.5953513890125437E-3</v>
      </c>
      <c r="K1952" s="216">
        <v>9.4219305532251038E-4</v>
      </c>
      <c r="L1952" s="159"/>
    </row>
    <row r="1953" spans="2:12" ht="15.75" customHeight="1" x14ac:dyDescent="0.2">
      <c r="B1953" s="189">
        <v>41248</v>
      </c>
      <c r="C1953" s="143">
        <v>286001</v>
      </c>
      <c r="D1953" s="143" t="s">
        <v>791</v>
      </c>
      <c r="E1953" s="143" t="s">
        <v>8855</v>
      </c>
      <c r="F1953" s="248" t="s">
        <v>147</v>
      </c>
      <c r="G1953" s="216">
        <v>498.45999999999992</v>
      </c>
      <c r="H1953" s="216">
        <v>7.0000000018626451</v>
      </c>
      <c r="I1953" s="216">
        <v>3489.2200009284547</v>
      </c>
      <c r="J1953" s="216">
        <v>1.0038838565308395E-2</v>
      </c>
      <c r="K1953" s="216">
        <v>1.4341197946624478E-3</v>
      </c>
      <c r="L1953" s="159"/>
    </row>
    <row r="1954" spans="2:12" ht="15.75" customHeight="1" x14ac:dyDescent="0.2">
      <c r="B1954" s="189">
        <v>41248</v>
      </c>
      <c r="C1954" s="143">
        <v>286003</v>
      </c>
      <c r="D1954" s="143" t="s">
        <v>1366</v>
      </c>
      <c r="E1954" s="143" t="s">
        <v>8855</v>
      </c>
      <c r="F1954" s="248" t="s">
        <v>149</v>
      </c>
      <c r="G1954" s="216">
        <v>163</v>
      </c>
      <c r="H1954" s="216">
        <v>32.000000004773028</v>
      </c>
      <c r="I1954" s="216">
        <v>10432.000001556007</v>
      </c>
      <c r="J1954" s="216">
        <v>3.0013918268567506E-2</v>
      </c>
      <c r="K1954" s="216">
        <v>4.6896747287641742E-4</v>
      </c>
      <c r="L1954" s="159"/>
    </row>
    <row r="1955" spans="2:12" ht="15.75" customHeight="1" x14ac:dyDescent="0.2">
      <c r="B1955" s="189">
        <v>41248</v>
      </c>
      <c r="C1955" s="143">
        <v>286024</v>
      </c>
      <c r="D1955" s="143" t="s">
        <v>1367</v>
      </c>
      <c r="E1955" s="143" t="s">
        <v>8855</v>
      </c>
      <c r="F1955" s="248" t="s">
        <v>147</v>
      </c>
      <c r="G1955" s="216">
        <v>1101.33</v>
      </c>
      <c r="H1955" s="216">
        <v>36.558139544646366</v>
      </c>
      <c r="I1955" s="216">
        <v>44111.560010541558</v>
      </c>
      <c r="J1955" s="216">
        <v>0.12691341609067552</v>
      </c>
      <c r="K1955" s="216">
        <v>3.1686377110612565E-3</v>
      </c>
      <c r="L1955" s="159"/>
    </row>
    <row r="1956" spans="2:12" ht="15.75" customHeight="1" x14ac:dyDescent="0.2">
      <c r="B1956" s="189">
        <v>41248</v>
      </c>
      <c r="C1956" s="143">
        <v>286025</v>
      </c>
      <c r="D1956" s="143" t="s">
        <v>1276</v>
      </c>
      <c r="E1956" s="143" t="s">
        <v>8854</v>
      </c>
      <c r="F1956" s="248" t="s">
        <v>147</v>
      </c>
      <c r="G1956" s="216">
        <v>1290.6600000000001</v>
      </c>
      <c r="H1956" s="216">
        <v>50.869565213291459</v>
      </c>
      <c r="I1956" s="216">
        <v>41043.439994465953</v>
      </c>
      <c r="J1956" s="216">
        <v>4.1333681385120946E-2</v>
      </c>
      <c r="K1956" s="216">
        <v>1.2997869872435957E-3</v>
      </c>
      <c r="L1956" s="159"/>
    </row>
    <row r="1957" spans="2:12" ht="15.75" customHeight="1" x14ac:dyDescent="0.2">
      <c r="B1957" s="189">
        <v>41248</v>
      </c>
      <c r="C1957" s="143">
        <v>286029</v>
      </c>
      <c r="D1957" s="143" t="s">
        <v>1051</v>
      </c>
      <c r="E1957" s="143" t="s">
        <v>8855</v>
      </c>
      <c r="F1957" s="248" t="s">
        <v>155</v>
      </c>
      <c r="G1957" s="216">
        <v>15</v>
      </c>
      <c r="H1957" s="216">
        <v>8.0000000051222742</v>
      </c>
      <c r="I1957" s="216">
        <v>120.00000007683411</v>
      </c>
      <c r="J1957" s="216">
        <v>3.4525212749204166E-4</v>
      </c>
      <c r="K1957" s="216">
        <v>4.315651590887277E-5</v>
      </c>
      <c r="L1957" s="159"/>
    </row>
    <row r="1958" spans="2:12" ht="15.75" customHeight="1" x14ac:dyDescent="0.2">
      <c r="B1958" s="189">
        <v>41248</v>
      </c>
      <c r="C1958" s="143">
        <v>286030</v>
      </c>
      <c r="D1958" s="143" t="s">
        <v>1121</v>
      </c>
      <c r="E1958" s="143" t="s">
        <v>8854</v>
      </c>
      <c r="F1958" s="248" t="s">
        <v>147</v>
      </c>
      <c r="G1958" s="216">
        <v>419.25</v>
      </c>
      <c r="H1958" s="216">
        <v>2.000000006519258</v>
      </c>
      <c r="I1958" s="216">
        <v>838.50000273319893</v>
      </c>
      <c r="J1958" s="216">
        <v>8.4442951075909339E-4</v>
      </c>
      <c r="K1958" s="216">
        <v>4.2221475400328322E-4</v>
      </c>
      <c r="L1958" s="159"/>
    </row>
    <row r="1959" spans="2:12" ht="15.75" customHeight="1" x14ac:dyDescent="0.2">
      <c r="B1959" s="189">
        <v>41248</v>
      </c>
      <c r="C1959" s="143">
        <v>286030</v>
      </c>
      <c r="D1959" s="143" t="s">
        <v>1103</v>
      </c>
      <c r="E1959" s="143" t="s">
        <v>8854</v>
      </c>
      <c r="F1959" s="248" t="s">
        <v>147</v>
      </c>
      <c r="G1959" s="216">
        <v>328</v>
      </c>
      <c r="H1959" s="216">
        <v>2.000000006519258</v>
      </c>
      <c r="I1959" s="216">
        <v>656.00000213831663</v>
      </c>
      <c r="J1959" s="216">
        <v>6.6063894938338133E-4</v>
      </c>
      <c r="K1959" s="216">
        <v>3.3031947361497171E-4</v>
      </c>
      <c r="L1959" s="159"/>
    </row>
    <row r="1960" spans="2:12" ht="15.75" customHeight="1" x14ac:dyDescent="0.2">
      <c r="B1960" s="189">
        <v>41248</v>
      </c>
      <c r="C1960" s="143">
        <v>286030</v>
      </c>
      <c r="D1960" s="143" t="s">
        <v>992</v>
      </c>
      <c r="E1960" s="143" t="s">
        <v>8854</v>
      </c>
      <c r="F1960" s="248" t="s">
        <v>147</v>
      </c>
      <c r="G1960" s="216">
        <v>1723.5</v>
      </c>
      <c r="H1960" s="216">
        <v>2.000000006519258</v>
      </c>
      <c r="I1960" s="216">
        <v>3447.0000112359412</v>
      </c>
      <c r="J1960" s="216">
        <v>3.4713756989702979E-3</v>
      </c>
      <c r="K1960" s="216">
        <v>1.7356878438274505E-3</v>
      </c>
      <c r="L1960" s="159"/>
    </row>
    <row r="1961" spans="2:12" ht="15.75" customHeight="1" x14ac:dyDescent="0.2">
      <c r="B1961" s="189">
        <v>41248</v>
      </c>
      <c r="C1961" s="143">
        <v>286030</v>
      </c>
      <c r="D1961" s="143" t="s">
        <v>767</v>
      </c>
      <c r="E1961" s="143" t="s">
        <v>8854</v>
      </c>
      <c r="F1961" s="248" t="s">
        <v>147</v>
      </c>
      <c r="G1961" s="216">
        <v>531.82999999999993</v>
      </c>
      <c r="H1961" s="216">
        <v>2.000000006519258</v>
      </c>
      <c r="I1961" s="216">
        <v>1063.6600034671369</v>
      </c>
      <c r="J1961" s="216">
        <v>1.0711817452761087E-3</v>
      </c>
      <c r="K1961" s="216">
        <v>5.3559087089222678E-4</v>
      </c>
      <c r="L1961" s="159"/>
    </row>
    <row r="1962" spans="2:12" ht="15.75" customHeight="1" x14ac:dyDescent="0.2">
      <c r="B1962" s="189">
        <v>41248</v>
      </c>
      <c r="C1962" s="143">
        <v>286030</v>
      </c>
      <c r="D1962" s="143" t="s">
        <v>1368</v>
      </c>
      <c r="E1962" s="143" t="s">
        <v>8854</v>
      </c>
      <c r="F1962" s="248" t="s">
        <v>147</v>
      </c>
      <c r="G1962" s="216">
        <v>6</v>
      </c>
      <c r="H1962" s="216">
        <v>2.000000006519258</v>
      </c>
      <c r="I1962" s="216">
        <v>12.000000039115548</v>
      </c>
      <c r="J1962" s="216">
        <v>1.2084858830183804E-5</v>
      </c>
      <c r="K1962" s="216">
        <v>6.0424293953958244E-6</v>
      </c>
      <c r="L1962" s="159"/>
    </row>
    <row r="1963" spans="2:12" ht="15.75" customHeight="1" x14ac:dyDescent="0.2">
      <c r="B1963" s="189">
        <v>41248</v>
      </c>
      <c r="C1963" s="143">
        <v>286030</v>
      </c>
      <c r="D1963" s="143" t="s">
        <v>1071</v>
      </c>
      <c r="E1963" s="143" t="s">
        <v>8855</v>
      </c>
      <c r="F1963" s="248" t="s">
        <v>147</v>
      </c>
      <c r="G1963" s="216">
        <v>451.48999999999995</v>
      </c>
      <c r="H1963" s="216">
        <v>2.000000006519258</v>
      </c>
      <c r="I1963" s="216">
        <v>902.98000294337987</v>
      </c>
      <c r="J1963" s="216">
        <v>2.5979647241613302E-3</v>
      </c>
      <c r="K1963" s="216">
        <v>1.2989823578464644E-3</v>
      </c>
      <c r="L1963" s="159"/>
    </row>
    <row r="1964" spans="2:12" ht="15.75" customHeight="1" x14ac:dyDescent="0.2">
      <c r="B1964" s="189">
        <v>41248</v>
      </c>
      <c r="C1964" s="143">
        <v>286030</v>
      </c>
      <c r="D1964" s="143" t="s">
        <v>1369</v>
      </c>
      <c r="E1964" s="143" t="s">
        <v>8854</v>
      </c>
      <c r="F1964" s="248" t="s">
        <v>147</v>
      </c>
      <c r="G1964" s="216">
        <v>850.99</v>
      </c>
      <c r="H1964" s="216">
        <v>2.000000006519258</v>
      </c>
      <c r="I1964" s="216">
        <v>1701.9800055478231</v>
      </c>
      <c r="J1964" s="216">
        <v>1.7140156693163523E-3</v>
      </c>
      <c r="K1964" s="216">
        <v>8.5700783186464869E-4</v>
      </c>
      <c r="L1964" s="159"/>
    </row>
    <row r="1965" spans="2:12" ht="15.75" customHeight="1" x14ac:dyDescent="0.2">
      <c r="B1965" s="189">
        <v>41248</v>
      </c>
      <c r="C1965" s="143">
        <v>286030</v>
      </c>
      <c r="D1965" s="143" t="s">
        <v>664</v>
      </c>
      <c r="E1965" s="143" t="s">
        <v>8854</v>
      </c>
      <c r="F1965" s="248" t="s">
        <v>147</v>
      </c>
      <c r="G1965" s="216">
        <v>1089.68</v>
      </c>
      <c r="H1965" s="216">
        <v>2.000000006519258</v>
      </c>
      <c r="I1965" s="216">
        <v>2179.3600071039054</v>
      </c>
      <c r="J1965" s="216">
        <v>2.1947714950124484E-3</v>
      </c>
      <c r="K1965" s="216">
        <v>1.0973857439291537E-3</v>
      </c>
      <c r="L1965" s="159"/>
    </row>
    <row r="1966" spans="2:12" ht="15.75" customHeight="1" x14ac:dyDescent="0.2">
      <c r="B1966" s="189">
        <v>41248</v>
      </c>
      <c r="C1966" s="143">
        <v>286035</v>
      </c>
      <c r="D1966" s="143" t="s">
        <v>714</v>
      </c>
      <c r="E1966" s="143" t="s">
        <v>8854</v>
      </c>
      <c r="F1966" s="248" t="s">
        <v>151</v>
      </c>
      <c r="G1966" s="216">
        <v>39.270000000000003</v>
      </c>
      <c r="H1966" s="216">
        <v>69.999999997671694</v>
      </c>
      <c r="I1966" s="216">
        <v>2748.8999999085677</v>
      </c>
      <c r="J1966" s="216">
        <v>2.768339027408518E-3</v>
      </c>
      <c r="K1966" s="216">
        <v>3.9547700392865672E-5</v>
      </c>
      <c r="L1966" s="159"/>
    </row>
    <row r="1967" spans="2:12" ht="15.75" customHeight="1" x14ac:dyDescent="0.2">
      <c r="B1967" s="189">
        <v>41248</v>
      </c>
      <c r="C1967" s="143">
        <v>286036</v>
      </c>
      <c r="D1967" s="143" t="s">
        <v>1192</v>
      </c>
      <c r="E1967" s="143" t="s">
        <v>8855</v>
      </c>
      <c r="F1967" s="248" t="s">
        <v>147</v>
      </c>
      <c r="G1967" s="216">
        <v>1255</v>
      </c>
      <c r="H1967" s="216">
        <v>107.1538461561655</v>
      </c>
      <c r="I1967" s="216">
        <v>82293.000003020279</v>
      </c>
      <c r="J1967" s="216">
        <v>0.23676527758794744</v>
      </c>
      <c r="K1967" s="216">
        <v>3.6107618310423552E-3</v>
      </c>
      <c r="L1967" s="159"/>
    </row>
    <row r="1968" spans="2:12" ht="15.75" customHeight="1" x14ac:dyDescent="0.2">
      <c r="B1968" s="189">
        <v>41248</v>
      </c>
      <c r="C1968" s="143">
        <v>286062</v>
      </c>
      <c r="D1968" s="143" t="s">
        <v>1370</v>
      </c>
      <c r="E1968" s="143" t="s">
        <v>8854</v>
      </c>
      <c r="F1968" s="248" t="s">
        <v>151</v>
      </c>
      <c r="G1968" s="216">
        <v>1765.5</v>
      </c>
      <c r="H1968" s="216">
        <v>140.92682926537947</v>
      </c>
      <c r="I1968" s="216">
        <v>250506.99999276549</v>
      </c>
      <c r="J1968" s="216">
        <v>0.25227847675145126</v>
      </c>
      <c r="K1968" s="216">
        <v>1.7779848495952212E-3</v>
      </c>
      <c r="L1968" s="159"/>
    </row>
    <row r="1969" spans="2:12" ht="15.75" customHeight="1" x14ac:dyDescent="0.2">
      <c r="B1969" s="189">
        <v>41248</v>
      </c>
      <c r="C1969" s="143">
        <v>286062</v>
      </c>
      <c r="D1969" s="143" t="s">
        <v>1371</v>
      </c>
      <c r="E1969" s="143" t="s">
        <v>8855</v>
      </c>
      <c r="F1969" s="248" t="s">
        <v>151</v>
      </c>
      <c r="G1969" s="216">
        <v>1109.5</v>
      </c>
      <c r="H1969" s="216">
        <v>103.00000000046566</v>
      </c>
      <c r="I1969" s="216">
        <v>114278.50000051665</v>
      </c>
      <c r="J1969" s="216">
        <v>0.32879079355429425</v>
      </c>
      <c r="K1969" s="216">
        <v>3.1921436267262891E-3</v>
      </c>
      <c r="L1969" s="159"/>
    </row>
    <row r="1970" spans="2:12" ht="15.75" customHeight="1" x14ac:dyDescent="0.2">
      <c r="B1970" s="189">
        <v>41248</v>
      </c>
      <c r="C1970" s="143">
        <v>286065</v>
      </c>
      <c r="D1970" s="143" t="s">
        <v>1372</v>
      </c>
      <c r="E1970" s="143" t="s">
        <v>8854</v>
      </c>
      <c r="F1970" s="248" t="s">
        <v>151</v>
      </c>
      <c r="G1970" s="216">
        <v>3.91</v>
      </c>
      <c r="H1970" s="216">
        <v>139.99999999534339</v>
      </c>
      <c r="I1970" s="216">
        <v>547.39999998179269</v>
      </c>
      <c r="J1970" s="216">
        <v>5.5127097515494299E-4</v>
      </c>
      <c r="K1970" s="216">
        <v>3.9376498226662785E-6</v>
      </c>
      <c r="L1970" s="159"/>
    </row>
    <row r="1971" spans="2:12" ht="15.75" customHeight="1" x14ac:dyDescent="0.2">
      <c r="B1971" s="189">
        <v>41248</v>
      </c>
      <c r="C1971" s="143">
        <v>286066</v>
      </c>
      <c r="D1971" s="143" t="s">
        <v>1153</v>
      </c>
      <c r="E1971" s="143" t="s">
        <v>8855</v>
      </c>
      <c r="F1971" s="248" t="s">
        <v>148</v>
      </c>
      <c r="G1971" s="216">
        <v>659</v>
      </c>
      <c r="H1971" s="216">
        <v>91.518518519975871</v>
      </c>
      <c r="I1971" s="216">
        <v>58727.000002615387</v>
      </c>
      <c r="J1971" s="216">
        <v>0.16896351399288281</v>
      </c>
      <c r="K1971" s="216">
        <v>1.8960095989298104E-3</v>
      </c>
      <c r="L1971" s="159"/>
    </row>
    <row r="1972" spans="2:12" ht="15.75" customHeight="1" x14ac:dyDescent="0.2">
      <c r="B1972" s="189">
        <v>41248</v>
      </c>
      <c r="C1972" s="143">
        <v>286067</v>
      </c>
      <c r="D1972" s="143" t="s">
        <v>504</v>
      </c>
      <c r="E1972" s="143" t="s">
        <v>8855</v>
      </c>
      <c r="F1972" s="248" t="s">
        <v>147</v>
      </c>
      <c r="G1972" s="216">
        <v>1679.4899999999998</v>
      </c>
      <c r="H1972" s="216">
        <v>101.159999999078</v>
      </c>
      <c r="I1972" s="216">
        <v>180754.25999826123</v>
      </c>
      <c r="J1972" s="216">
        <v>0.5200482731474324</v>
      </c>
      <c r="K1972" s="216">
        <v>4.8320624602528478E-3</v>
      </c>
      <c r="L1972" s="159"/>
    </row>
    <row r="1973" spans="2:12" ht="15.75" customHeight="1" x14ac:dyDescent="0.2">
      <c r="B1973" s="189">
        <v>41248</v>
      </c>
      <c r="C1973" s="143">
        <v>286075</v>
      </c>
      <c r="D1973" s="143" t="s">
        <v>1204</v>
      </c>
      <c r="E1973" s="143" t="s">
        <v>8855</v>
      </c>
      <c r="F1973" s="248" t="s">
        <v>150</v>
      </c>
      <c r="G1973" s="216">
        <v>4</v>
      </c>
      <c r="H1973" s="216">
        <v>116.00000000093132</v>
      </c>
      <c r="I1973" s="216">
        <v>464.00000000372529</v>
      </c>
      <c r="J1973" s="216">
        <v>1.3349748921251824E-3</v>
      </c>
      <c r="K1973" s="216">
        <v>1.1508404242366073E-5</v>
      </c>
      <c r="L1973" s="159"/>
    </row>
    <row r="1974" spans="2:12" ht="15.75" customHeight="1" x14ac:dyDescent="0.2">
      <c r="B1974" s="189">
        <v>41248</v>
      </c>
      <c r="C1974" s="143">
        <v>286268</v>
      </c>
      <c r="D1974" s="143" t="s">
        <v>643</v>
      </c>
      <c r="E1974" s="143" t="s">
        <v>8855</v>
      </c>
      <c r="F1974" s="248" t="s">
        <v>155</v>
      </c>
      <c r="G1974" s="216">
        <v>9.2000000000000011</v>
      </c>
      <c r="H1974" s="216">
        <v>151.48333334131166</v>
      </c>
      <c r="I1974" s="216">
        <v>1393.6466667400675</v>
      </c>
      <c r="J1974" s="216">
        <v>4.009662302967682E-3</v>
      </c>
      <c r="K1974" s="216">
        <v>2.6469329757441968E-5</v>
      </c>
      <c r="L1974" s="159"/>
    </row>
    <row r="1975" spans="2:12" ht="15.75" customHeight="1" x14ac:dyDescent="0.2">
      <c r="B1975" s="189">
        <v>41248</v>
      </c>
      <c r="C1975" s="143">
        <v>286547</v>
      </c>
      <c r="D1975" s="143" t="s">
        <v>734</v>
      </c>
      <c r="E1975" s="143" t="s">
        <v>8854</v>
      </c>
      <c r="F1975" s="248" t="s">
        <v>155</v>
      </c>
      <c r="G1975" s="216">
        <v>10</v>
      </c>
      <c r="H1975" s="216">
        <v>1.9999999960418791</v>
      </c>
      <c r="I1975" s="216">
        <v>19.999999960418791</v>
      </c>
      <c r="J1975" s="216">
        <v>2.0141431278124971E-5</v>
      </c>
      <c r="K1975" s="216">
        <v>1.007071565899304E-5</v>
      </c>
      <c r="L1975" s="159"/>
    </row>
    <row r="1976" spans="2:12" ht="15.75" customHeight="1" x14ac:dyDescent="0.2">
      <c r="B1976" s="189">
        <v>41248</v>
      </c>
      <c r="C1976" s="143">
        <v>286670</v>
      </c>
      <c r="D1976" s="143" t="s">
        <v>1066</v>
      </c>
      <c r="E1976" s="143" t="s">
        <v>8854</v>
      </c>
      <c r="F1976" s="248" t="s">
        <v>149</v>
      </c>
      <c r="G1976" s="216">
        <v>65</v>
      </c>
      <c r="H1976" s="216">
        <v>177.00000000069849</v>
      </c>
      <c r="I1976" s="216">
        <v>11505.000000045402</v>
      </c>
      <c r="J1976" s="216">
        <v>1.1586358365717215E-2</v>
      </c>
      <c r="K1976" s="216">
        <v>6.5459651783454761E-5</v>
      </c>
      <c r="L1976" s="159"/>
    </row>
    <row r="1977" spans="2:12" ht="15.75" customHeight="1" x14ac:dyDescent="0.2">
      <c r="B1977" s="189">
        <v>41248</v>
      </c>
      <c r="C1977" s="143">
        <v>286685</v>
      </c>
      <c r="D1977" s="143" t="s">
        <v>1373</v>
      </c>
      <c r="E1977" s="143" t="s">
        <v>8854</v>
      </c>
      <c r="F1977" s="248" t="s">
        <v>155</v>
      </c>
      <c r="G1977" s="216">
        <v>111.21000000000001</v>
      </c>
      <c r="H1977" s="216">
        <v>62.000000003026798</v>
      </c>
      <c r="I1977" s="216">
        <v>6895.0200003366108</v>
      </c>
      <c r="J1977" s="216">
        <v>6.9437785886460107E-3</v>
      </c>
      <c r="K1977" s="216">
        <v>1.1199642884366161E-4</v>
      </c>
      <c r="L1977" s="159"/>
    </row>
    <row r="1978" spans="2:12" ht="15.75" customHeight="1" x14ac:dyDescent="0.2">
      <c r="B1978" s="189">
        <v>41248</v>
      </c>
      <c r="C1978" s="143">
        <v>286707</v>
      </c>
      <c r="D1978" s="143" t="s">
        <v>1374</v>
      </c>
      <c r="E1978" s="143" t="s">
        <v>8854</v>
      </c>
      <c r="F1978" s="248" t="s">
        <v>147</v>
      </c>
      <c r="G1978" s="216">
        <v>41.25</v>
      </c>
      <c r="H1978" s="216">
        <v>68.999999994412065</v>
      </c>
      <c r="I1978" s="216">
        <v>2846.2499997694977</v>
      </c>
      <c r="J1978" s="216">
        <v>2.8663774442087616E-3</v>
      </c>
      <c r="K1978" s="216">
        <v>4.1541702093346291E-5</v>
      </c>
      <c r="L1978" s="159"/>
    </row>
    <row r="1979" spans="2:12" ht="15.75" customHeight="1" x14ac:dyDescent="0.2">
      <c r="B1979" s="189">
        <v>41248</v>
      </c>
      <c r="C1979" s="143">
        <v>287227</v>
      </c>
      <c r="D1979" s="143" t="s">
        <v>1375</v>
      </c>
      <c r="E1979" s="143" t="s">
        <v>8854</v>
      </c>
      <c r="F1979" s="248" t="s">
        <v>155</v>
      </c>
      <c r="G1979" s="216">
        <v>37.855000000000004</v>
      </c>
      <c r="H1979" s="216">
        <v>115.00000000814907</v>
      </c>
      <c r="I1979" s="216">
        <v>4353.3250003084841</v>
      </c>
      <c r="J1979" s="216">
        <v>4.3841098249292531E-3</v>
      </c>
      <c r="K1979" s="216">
        <v>3.8122694127118155E-5</v>
      </c>
      <c r="L1979" s="159"/>
    </row>
    <row r="1980" spans="2:12" ht="15.75" customHeight="1" x14ac:dyDescent="0.2">
      <c r="B1980" s="189">
        <v>41249</v>
      </c>
      <c r="C1980" s="143">
        <v>286068</v>
      </c>
      <c r="D1980" s="143" t="s">
        <v>537</v>
      </c>
      <c r="E1980" s="143" t="s">
        <v>8855</v>
      </c>
      <c r="F1980" s="248" t="s">
        <v>149</v>
      </c>
      <c r="G1980" s="216">
        <v>71</v>
      </c>
      <c r="H1980" s="216">
        <v>118.00000000745058</v>
      </c>
      <c r="I1980" s="216">
        <v>8378.0000005289912</v>
      </c>
      <c r="J1980" s="216">
        <v>2.4114060833256193E-2</v>
      </c>
      <c r="K1980" s="216">
        <v>2.043564477265561E-4</v>
      </c>
      <c r="L1980" s="159"/>
    </row>
    <row r="1981" spans="2:12" ht="15.75" customHeight="1" x14ac:dyDescent="0.2">
      <c r="B1981" s="189">
        <v>41249</v>
      </c>
      <c r="C1981" s="143">
        <v>286074</v>
      </c>
      <c r="D1981" s="143" t="s">
        <v>1309</v>
      </c>
      <c r="E1981" s="143" t="s">
        <v>8854</v>
      </c>
      <c r="F1981" s="248" t="s">
        <v>147</v>
      </c>
      <c r="G1981" s="216">
        <v>772.17</v>
      </c>
      <c r="H1981" s="216">
        <v>16.000000010244548</v>
      </c>
      <c r="I1981" s="216">
        <v>12354.720007910535</v>
      </c>
      <c r="J1981" s="216">
        <v>1.2445780431643282E-2</v>
      </c>
      <c r="K1981" s="216">
        <v>7.7786127647965267E-4</v>
      </c>
      <c r="L1981" s="159"/>
    </row>
    <row r="1982" spans="2:12" ht="15.75" customHeight="1" x14ac:dyDescent="0.2">
      <c r="B1982" s="189">
        <v>41249</v>
      </c>
      <c r="C1982" s="143">
        <v>286080</v>
      </c>
      <c r="D1982" s="143" t="s">
        <v>544</v>
      </c>
      <c r="E1982" s="143" t="s">
        <v>8855</v>
      </c>
      <c r="F1982" s="248" t="s">
        <v>155</v>
      </c>
      <c r="G1982" s="216">
        <v>293</v>
      </c>
      <c r="H1982" s="216">
        <v>5.9999999986030161</v>
      </c>
      <c r="I1982" s="216">
        <v>1757.9999995906837</v>
      </c>
      <c r="J1982" s="216">
        <v>5.0599807749244956E-3</v>
      </c>
      <c r="K1982" s="216">
        <v>8.4333012935043574E-4</v>
      </c>
      <c r="L1982" s="159"/>
    </row>
    <row r="1983" spans="2:12" ht="15.75" customHeight="1" x14ac:dyDescent="0.2">
      <c r="B1983" s="189">
        <v>41249</v>
      </c>
      <c r="C1983" s="143">
        <v>286082</v>
      </c>
      <c r="D1983" s="143" t="s">
        <v>869</v>
      </c>
      <c r="E1983" s="143" t="s">
        <v>8855</v>
      </c>
      <c r="F1983" s="248" t="s">
        <v>146</v>
      </c>
      <c r="G1983" s="216">
        <v>271.49</v>
      </c>
      <c r="H1983" s="216">
        <v>2.000000006519258</v>
      </c>
      <c r="I1983" s="216">
        <v>542.98000176991332</v>
      </c>
      <c r="J1983" s="216">
        <v>1.5628375260318117E-3</v>
      </c>
      <c r="K1983" s="216">
        <v>7.8141876046877062E-4</v>
      </c>
      <c r="L1983" s="159"/>
    </row>
    <row r="1984" spans="2:12" ht="15.75" customHeight="1" x14ac:dyDescent="0.2">
      <c r="B1984" s="189">
        <v>41249</v>
      </c>
      <c r="C1984" s="143">
        <v>286093</v>
      </c>
      <c r="D1984" s="143" t="s">
        <v>588</v>
      </c>
      <c r="E1984" s="143" t="s">
        <v>8855</v>
      </c>
      <c r="F1984" s="248" t="s">
        <v>155</v>
      </c>
      <c r="G1984" s="216">
        <v>98</v>
      </c>
      <c r="H1984" s="216">
        <v>109.59999999421416</v>
      </c>
      <c r="I1984" s="216">
        <v>10178.99999933783</v>
      </c>
      <c r="J1984" s="216">
        <v>2.9297806778497124E-2</v>
      </c>
      <c r="K1984" s="216">
        <v>2.8206946305919009E-4</v>
      </c>
      <c r="L1984" s="159"/>
    </row>
    <row r="1985" spans="2:12" ht="15.75" customHeight="1" x14ac:dyDescent="0.2">
      <c r="B1985" s="189">
        <v>41249</v>
      </c>
      <c r="C1985" s="143">
        <v>286098</v>
      </c>
      <c r="D1985" s="143" t="s">
        <v>1376</v>
      </c>
      <c r="E1985" s="143" t="s">
        <v>8854</v>
      </c>
      <c r="F1985" s="248" t="s">
        <v>147</v>
      </c>
      <c r="G1985" s="216">
        <v>96</v>
      </c>
      <c r="H1985" s="216">
        <v>2.9999999993015081</v>
      </c>
      <c r="I1985" s="216">
        <v>287.99999993294477</v>
      </c>
      <c r="J1985" s="216">
        <v>2.9012270299801898E-4</v>
      </c>
      <c r="K1985" s="216">
        <v>9.6707567688522812E-5</v>
      </c>
      <c r="L1985" s="159"/>
    </row>
    <row r="1986" spans="2:12" ht="15.75" customHeight="1" x14ac:dyDescent="0.2">
      <c r="B1986" s="189">
        <v>41249</v>
      </c>
      <c r="C1986" s="143">
        <v>286103</v>
      </c>
      <c r="D1986" s="143" t="s">
        <v>1377</v>
      </c>
      <c r="E1986" s="143" t="s">
        <v>8854</v>
      </c>
      <c r="F1986" s="248" t="s">
        <v>147</v>
      </c>
      <c r="G1986" s="216">
        <v>24.42</v>
      </c>
      <c r="H1986" s="216">
        <v>69.999999997671694</v>
      </c>
      <c r="I1986" s="216">
        <v>1709.3999999431428</v>
      </c>
      <c r="J1986" s="216">
        <v>1.721999127096483E-3</v>
      </c>
      <c r="K1986" s="216">
        <v>2.4599987530767991E-5</v>
      </c>
      <c r="L1986" s="159"/>
    </row>
    <row r="1987" spans="2:12" ht="15.75" customHeight="1" x14ac:dyDescent="0.2">
      <c r="B1987" s="189">
        <v>41249</v>
      </c>
      <c r="C1987" s="143">
        <v>286129</v>
      </c>
      <c r="D1987" s="143" t="s">
        <v>1128</v>
      </c>
      <c r="E1987" s="143" t="s">
        <v>8854</v>
      </c>
      <c r="F1987" s="248" t="s">
        <v>147</v>
      </c>
      <c r="G1987" s="216">
        <v>1726.25</v>
      </c>
      <c r="H1987" s="216">
        <v>60.842105265719034</v>
      </c>
      <c r="I1987" s="216">
        <v>125478.75000565342</v>
      </c>
      <c r="J1987" s="216">
        <v>0.12640359072544749</v>
      </c>
      <c r="K1987" s="216">
        <v>1.7389733200240886E-3</v>
      </c>
      <c r="L1987" s="159"/>
    </row>
    <row r="1988" spans="2:12" ht="15.75" customHeight="1" x14ac:dyDescent="0.2">
      <c r="B1988" s="189">
        <v>41249</v>
      </c>
      <c r="C1988" s="143">
        <v>286135</v>
      </c>
      <c r="D1988" s="143" t="s">
        <v>1378</v>
      </c>
      <c r="E1988" s="143" t="s">
        <v>8854</v>
      </c>
      <c r="F1988" s="248" t="s">
        <v>150</v>
      </c>
      <c r="G1988" s="216">
        <v>25.25</v>
      </c>
      <c r="H1988" s="216">
        <v>166.0000000015134</v>
      </c>
      <c r="I1988" s="216">
        <v>4912.2500000733999</v>
      </c>
      <c r="J1988" s="216">
        <v>4.9484557227608798E-3</v>
      </c>
      <c r="K1988" s="216">
        <v>2.5436105043075009E-5</v>
      </c>
      <c r="L1988" s="159"/>
    </row>
    <row r="1989" spans="2:12" ht="15.75" customHeight="1" x14ac:dyDescent="0.2">
      <c r="B1989" s="189">
        <v>41249</v>
      </c>
      <c r="C1989" s="143">
        <v>286135</v>
      </c>
      <c r="D1989" s="143" t="s">
        <v>1379</v>
      </c>
      <c r="E1989" s="143" t="s">
        <v>8854</v>
      </c>
      <c r="F1989" s="248" t="s">
        <v>150</v>
      </c>
      <c r="G1989" s="216">
        <v>146.74</v>
      </c>
      <c r="H1989" s="216">
        <v>62.368421055204969</v>
      </c>
      <c r="I1989" s="216">
        <v>10263.290000326511</v>
      </c>
      <c r="J1989" s="216">
        <v>1.0338935545974119E-2</v>
      </c>
      <c r="K1989" s="216">
        <v>1.4782154669389414E-4</v>
      </c>
      <c r="L1989" s="159"/>
    </row>
    <row r="1990" spans="2:12" ht="15.75" customHeight="1" x14ac:dyDescent="0.2">
      <c r="B1990" s="189">
        <v>41249</v>
      </c>
      <c r="C1990" s="143">
        <v>286140</v>
      </c>
      <c r="D1990" s="143" t="s">
        <v>832</v>
      </c>
      <c r="E1990" s="143" t="s">
        <v>8854</v>
      </c>
      <c r="F1990" s="248" t="s">
        <v>155</v>
      </c>
      <c r="G1990" s="216">
        <v>0.1</v>
      </c>
      <c r="H1990" s="216">
        <v>159.99999999767169</v>
      </c>
      <c r="I1990" s="216">
        <v>15.999999999767169</v>
      </c>
      <c r="J1990" s="216">
        <v>1.611792794785259E-5</v>
      </c>
      <c r="K1990" s="216">
        <v>1.0073704967554461E-7</v>
      </c>
      <c r="L1990" s="159"/>
    </row>
    <row r="1991" spans="2:12" ht="15.75" customHeight="1" x14ac:dyDescent="0.2">
      <c r="B1991" s="189">
        <v>41249</v>
      </c>
      <c r="C1991" s="143">
        <v>286148</v>
      </c>
      <c r="D1991" s="143" t="s">
        <v>730</v>
      </c>
      <c r="E1991" s="143" t="s">
        <v>8855</v>
      </c>
      <c r="F1991" s="248" t="s">
        <v>155</v>
      </c>
      <c r="G1991" s="216">
        <v>1</v>
      </c>
      <c r="H1991" s="216">
        <v>69.999999997671694</v>
      </c>
      <c r="I1991" s="216">
        <v>69.999999997671694</v>
      </c>
      <c r="J1991" s="216">
        <v>2.0147818789272002E-4</v>
      </c>
      <c r="K1991" s="216">
        <v>2.8782598271345928E-6</v>
      </c>
      <c r="L1991" s="159"/>
    </row>
    <row r="1992" spans="2:12" ht="15.75" customHeight="1" x14ac:dyDescent="0.2">
      <c r="B1992" s="189">
        <v>41249</v>
      </c>
      <c r="C1992" s="143">
        <v>286149</v>
      </c>
      <c r="D1992" s="143" t="s">
        <v>901</v>
      </c>
      <c r="E1992" s="143" t="s">
        <v>8855</v>
      </c>
      <c r="F1992" s="248" t="s">
        <v>147</v>
      </c>
      <c r="G1992" s="216">
        <v>3</v>
      </c>
      <c r="H1992" s="216">
        <v>304.99999999883585</v>
      </c>
      <c r="I1992" s="216">
        <v>914.99999999650754</v>
      </c>
      <c r="J1992" s="216">
        <v>2.6336077418181001E-3</v>
      </c>
      <c r="K1992" s="216">
        <v>8.6347794814037792E-6</v>
      </c>
      <c r="L1992" s="159"/>
    </row>
    <row r="1993" spans="2:12" ht="15.75" customHeight="1" x14ac:dyDescent="0.2">
      <c r="B1993" s="189">
        <v>41249</v>
      </c>
      <c r="C1993" s="143">
        <v>286684</v>
      </c>
      <c r="D1993" s="143" t="s">
        <v>1380</v>
      </c>
      <c r="E1993" s="143" t="s">
        <v>8854</v>
      </c>
      <c r="F1993" s="248" t="s">
        <v>155</v>
      </c>
      <c r="G1993" s="216">
        <v>51.15</v>
      </c>
      <c r="H1993" s="216">
        <v>66.999999998370185</v>
      </c>
      <c r="I1993" s="216">
        <v>3427.049999916635</v>
      </c>
      <c r="J1993" s="216">
        <v>3.4523090608217714E-3</v>
      </c>
      <c r="K1993" s="216">
        <v>5.1527000909041061E-5</v>
      </c>
      <c r="L1993" s="159"/>
    </row>
    <row r="1994" spans="2:12" ht="15.75" customHeight="1" x14ac:dyDescent="0.2">
      <c r="B1994" s="189">
        <v>41249</v>
      </c>
      <c r="C1994" s="143">
        <v>288274</v>
      </c>
      <c r="D1994" s="143" t="s">
        <v>674</v>
      </c>
      <c r="E1994" s="143" t="s">
        <v>8854</v>
      </c>
      <c r="F1994" s="248" t="s">
        <v>155</v>
      </c>
      <c r="G1994" s="216">
        <v>39.6</v>
      </c>
      <c r="H1994" s="216">
        <v>60.000000006984919</v>
      </c>
      <c r="I1994" s="216">
        <v>2376.0000002766028</v>
      </c>
      <c r="J1994" s="216">
        <v>2.3935123005695809E-3</v>
      </c>
      <c r="K1994" s="216">
        <v>3.9891871671515663E-5</v>
      </c>
      <c r="L1994" s="159"/>
    </row>
    <row r="1995" spans="2:12" ht="15.75" customHeight="1" x14ac:dyDescent="0.2">
      <c r="B1995" s="189">
        <v>41250</v>
      </c>
      <c r="C1995" s="143">
        <v>286143</v>
      </c>
      <c r="D1995" s="143" t="s">
        <v>1090</v>
      </c>
      <c r="E1995" s="143" t="s">
        <v>8854</v>
      </c>
      <c r="F1995" s="248" t="s">
        <v>155</v>
      </c>
      <c r="G1995" s="216">
        <v>416.44</v>
      </c>
      <c r="H1995" s="216">
        <v>71.000000000931323</v>
      </c>
      <c r="I1995" s="216">
        <v>29567.240000387839</v>
      </c>
      <c r="J1995" s="216">
        <v>2.9794133049447277E-2</v>
      </c>
      <c r="K1995" s="216">
        <v>4.1963567674727412E-4</v>
      </c>
      <c r="L1995" s="159"/>
    </row>
    <row r="1996" spans="2:12" ht="15.75" customHeight="1" x14ac:dyDescent="0.2">
      <c r="B1996" s="189">
        <v>41250</v>
      </c>
      <c r="C1996" s="143">
        <v>286144</v>
      </c>
      <c r="D1996" s="143" t="s">
        <v>1381</v>
      </c>
      <c r="E1996" s="143" t="s">
        <v>8854</v>
      </c>
      <c r="F1996" s="248" t="s">
        <v>147</v>
      </c>
      <c r="G1996" s="216">
        <v>4.62</v>
      </c>
      <c r="H1996" s="216">
        <v>49.000000002561137</v>
      </c>
      <c r="I1996" s="216">
        <v>226.38000001183246</v>
      </c>
      <c r="J1996" s="216">
        <v>2.2811719457067821E-4</v>
      </c>
      <c r="K1996" s="216">
        <v>4.6554529501786726E-6</v>
      </c>
      <c r="L1996" s="159"/>
    </row>
    <row r="1997" spans="2:12" ht="15.75" customHeight="1" x14ac:dyDescent="0.2">
      <c r="B1997" s="189">
        <v>41250</v>
      </c>
      <c r="C1997" s="143">
        <v>286150</v>
      </c>
      <c r="D1997" s="143" t="s">
        <v>836</v>
      </c>
      <c r="E1997" s="143" t="s">
        <v>8855</v>
      </c>
      <c r="F1997" s="248" t="s">
        <v>146</v>
      </c>
      <c r="G1997" s="216">
        <v>705.5</v>
      </c>
      <c r="H1997" s="216">
        <v>63.240000005811453</v>
      </c>
      <c r="I1997" s="216">
        <v>46297.500004108879</v>
      </c>
      <c r="J1997" s="216">
        <v>0.13331001387077451</v>
      </c>
      <c r="K1997" s="216">
        <v>2.0314318219662943E-3</v>
      </c>
      <c r="L1997" s="159"/>
    </row>
    <row r="1998" spans="2:12" ht="15.75" customHeight="1" x14ac:dyDescent="0.2">
      <c r="B1998" s="189">
        <v>41250</v>
      </c>
      <c r="C1998" s="143">
        <v>286151</v>
      </c>
      <c r="D1998" s="143" t="s">
        <v>886</v>
      </c>
      <c r="E1998" s="143" t="s">
        <v>8855</v>
      </c>
      <c r="F1998" s="248" t="s">
        <v>147</v>
      </c>
      <c r="G1998" s="216">
        <v>300.84000000000003</v>
      </c>
      <c r="H1998" s="216">
        <v>113.20370370405726</v>
      </c>
      <c r="I1998" s="216">
        <v>34827.559999972771</v>
      </c>
      <c r="J1998" s="216">
        <v>0.10028322277163021</v>
      </c>
      <c r="K1998" s="216">
        <v>8.6624514432365695E-4</v>
      </c>
      <c r="L1998" s="159"/>
    </row>
    <row r="1999" spans="2:12" ht="15.75" customHeight="1" x14ac:dyDescent="0.2">
      <c r="B1999" s="189">
        <v>41250</v>
      </c>
      <c r="C1999" s="143">
        <v>286153</v>
      </c>
      <c r="D1999" s="143" t="s">
        <v>1278</v>
      </c>
      <c r="E1999" s="143" t="s">
        <v>8855</v>
      </c>
      <c r="F1999" s="248" t="s">
        <v>150</v>
      </c>
      <c r="G1999" s="216">
        <v>6</v>
      </c>
      <c r="H1999" s="216">
        <v>64.999999997089617</v>
      </c>
      <c r="I1999" s="216">
        <v>157.9999999597203</v>
      </c>
      <c r="J1999" s="216">
        <v>4.54948586518567E-4</v>
      </c>
      <c r="K1999" s="216">
        <v>1.7276528606375288E-5</v>
      </c>
      <c r="L1999" s="159"/>
    </row>
    <row r="2000" spans="2:12" ht="15.75" customHeight="1" x14ac:dyDescent="0.2">
      <c r="B2000" s="189">
        <v>41250</v>
      </c>
      <c r="C2000" s="143">
        <v>286156</v>
      </c>
      <c r="D2000" s="143" t="s">
        <v>1382</v>
      </c>
      <c r="E2000" s="143" t="s">
        <v>8854</v>
      </c>
      <c r="F2000" s="248" t="s">
        <v>151</v>
      </c>
      <c r="G2000" s="216">
        <v>82.9422</v>
      </c>
      <c r="H2000" s="216">
        <v>21.999999998370185</v>
      </c>
      <c r="I2000" s="216">
        <v>1824.7283998648195</v>
      </c>
      <c r="J2000" s="216">
        <v>1.8387309983604941E-3</v>
      </c>
      <c r="K2000" s="216">
        <v>8.3578681749850534E-5</v>
      </c>
      <c r="L2000" s="159"/>
    </row>
    <row r="2001" spans="2:12" ht="15.75" customHeight="1" x14ac:dyDescent="0.2">
      <c r="B2001" s="189">
        <v>41250</v>
      </c>
      <c r="C2001" s="143">
        <v>286159</v>
      </c>
      <c r="D2001" s="143" t="s">
        <v>497</v>
      </c>
      <c r="E2001" s="143" t="s">
        <v>8854</v>
      </c>
      <c r="F2001" s="248" t="s">
        <v>147</v>
      </c>
      <c r="G2001" s="216">
        <v>1237.5</v>
      </c>
      <c r="H2001" s="216">
        <v>62.000000003026798</v>
      </c>
      <c r="I2001" s="216">
        <v>76725.000003745663</v>
      </c>
      <c r="J2001" s="216">
        <v>7.7313772212098786E-2</v>
      </c>
      <c r="K2001" s="216">
        <v>1.2469963259407158E-3</v>
      </c>
      <c r="L2001" s="159"/>
    </row>
    <row r="2002" spans="2:12" ht="15.75" customHeight="1" x14ac:dyDescent="0.2">
      <c r="B2002" s="189">
        <v>41250</v>
      </c>
      <c r="C2002" s="143">
        <v>286159</v>
      </c>
      <c r="D2002" s="143" t="s">
        <v>498</v>
      </c>
      <c r="E2002" s="143" t="s">
        <v>8854</v>
      </c>
      <c r="F2002" s="248" t="s">
        <v>147</v>
      </c>
      <c r="G2002" s="216">
        <v>1461.5</v>
      </c>
      <c r="H2002" s="216">
        <v>131.89655172666696</v>
      </c>
      <c r="I2002" s="216">
        <v>169054.00000343216</v>
      </c>
      <c r="J2002" s="216">
        <v>0.17035128637564578</v>
      </c>
      <c r="K2002" s="216">
        <v>1.4727152568584697E-3</v>
      </c>
      <c r="L2002" s="159"/>
    </row>
    <row r="2003" spans="2:12" ht="15.75" customHeight="1" x14ac:dyDescent="0.2">
      <c r="B2003" s="189">
        <v>41250</v>
      </c>
      <c r="C2003" s="143">
        <v>286161</v>
      </c>
      <c r="D2003" s="143" t="s">
        <v>1005</v>
      </c>
      <c r="E2003" s="143" t="s">
        <v>8854</v>
      </c>
      <c r="F2003" s="248" t="s">
        <v>147</v>
      </c>
      <c r="G2003" s="216">
        <v>554.31999999999994</v>
      </c>
      <c r="H2003" s="216">
        <v>73.9999999972393</v>
      </c>
      <c r="I2003" s="216">
        <v>40878.359998432083</v>
      </c>
      <c r="J2003" s="216">
        <v>4.1192052305880189E-2</v>
      </c>
      <c r="K2003" s="216">
        <v>5.585737401175414E-4</v>
      </c>
      <c r="L2003" s="159"/>
    </row>
    <row r="2004" spans="2:12" ht="15.75" customHeight="1" x14ac:dyDescent="0.2">
      <c r="B2004" s="189">
        <v>41250</v>
      </c>
      <c r="C2004" s="143">
        <v>286188</v>
      </c>
      <c r="D2004" s="143" t="s">
        <v>1383</v>
      </c>
      <c r="E2004" s="143" t="s">
        <v>8854</v>
      </c>
      <c r="F2004" s="248" t="s">
        <v>147</v>
      </c>
      <c r="G2004" s="216">
        <v>2</v>
      </c>
      <c r="H2004" s="216">
        <v>670.00000000465661</v>
      </c>
      <c r="I2004" s="216">
        <v>1340.0000000093132</v>
      </c>
      <c r="J2004" s="216">
        <v>1.3502828903209478E-3</v>
      </c>
      <c r="K2004" s="216">
        <v>2.0153475974799447E-6</v>
      </c>
      <c r="L2004" s="159"/>
    </row>
    <row r="2005" spans="2:12" ht="15.75" customHeight="1" x14ac:dyDescent="0.2">
      <c r="B2005" s="189">
        <v>41250</v>
      </c>
      <c r="C2005" s="143">
        <v>286190</v>
      </c>
      <c r="D2005" s="143" t="s">
        <v>1204</v>
      </c>
      <c r="E2005" s="143" t="s">
        <v>8855</v>
      </c>
      <c r="F2005" s="248" t="s">
        <v>155</v>
      </c>
      <c r="G2005" s="216">
        <v>14</v>
      </c>
      <c r="H2005" s="216">
        <v>98.999999997904524</v>
      </c>
      <c r="I2005" s="216">
        <v>1385.9999999706633</v>
      </c>
      <c r="J2005" s="216">
        <v>3.9908781079882188E-3</v>
      </c>
      <c r="K2005" s="216">
        <v>4.031190008154234E-5</v>
      </c>
      <c r="L2005" s="159"/>
    </row>
    <row r="2006" spans="2:12" ht="15.75" customHeight="1" x14ac:dyDescent="0.2">
      <c r="B2006" s="189">
        <v>41250</v>
      </c>
      <c r="C2006" s="143">
        <v>286191</v>
      </c>
      <c r="D2006" s="143" t="s">
        <v>1002</v>
      </c>
      <c r="E2006" s="143" t="s">
        <v>8854</v>
      </c>
      <c r="F2006" s="248" t="s">
        <v>147</v>
      </c>
      <c r="G2006" s="216">
        <v>6.4</v>
      </c>
      <c r="H2006" s="216">
        <v>169.99999999883585</v>
      </c>
      <c r="I2006" s="216">
        <v>1087.9999999925494</v>
      </c>
      <c r="J2006" s="216">
        <v>1.0963490930215823E-3</v>
      </c>
      <c r="K2006" s="216">
        <v>6.4491123119358241E-6</v>
      </c>
      <c r="L2006" s="159"/>
    </row>
    <row r="2007" spans="2:12" ht="15.75" customHeight="1" x14ac:dyDescent="0.2">
      <c r="B2007" s="189">
        <v>41250</v>
      </c>
      <c r="C2007" s="143">
        <v>286266</v>
      </c>
      <c r="D2007" s="143" t="s">
        <v>534</v>
      </c>
      <c r="E2007" s="143" t="s">
        <v>8855</v>
      </c>
      <c r="F2007" s="248" t="s">
        <v>155</v>
      </c>
      <c r="G2007" s="216">
        <v>9.6</v>
      </c>
      <c r="H2007" s="216">
        <v>243.76666666357778</v>
      </c>
      <c r="I2007" s="216">
        <v>2340.1599999703467</v>
      </c>
      <c r="J2007" s="216">
        <v>6.7383068638304806E-3</v>
      </c>
      <c r="K2007" s="216">
        <v>2.7642445770200457E-5</v>
      </c>
      <c r="L2007" s="159"/>
    </row>
    <row r="2008" spans="2:12" ht="15.75" customHeight="1" x14ac:dyDescent="0.2">
      <c r="B2008" s="189">
        <v>41250</v>
      </c>
      <c r="C2008" s="143">
        <v>286267</v>
      </c>
      <c r="D2008" s="143" t="s">
        <v>528</v>
      </c>
      <c r="E2008" s="143" t="s">
        <v>8855</v>
      </c>
      <c r="F2008" s="248" t="s">
        <v>155</v>
      </c>
      <c r="G2008" s="216">
        <v>4</v>
      </c>
      <c r="H2008" s="216">
        <v>126.16666666581295</v>
      </c>
      <c r="I2008" s="216">
        <v>504.66666666325182</v>
      </c>
      <c r="J2008" s="216">
        <v>1.4531480172152887E-3</v>
      </c>
      <c r="K2008" s="216">
        <v>1.1517685737583524E-5</v>
      </c>
      <c r="L2008" s="159"/>
    </row>
    <row r="2009" spans="2:12" ht="15.75" customHeight="1" x14ac:dyDescent="0.2">
      <c r="B2009" s="189">
        <v>41250</v>
      </c>
      <c r="C2009" s="143">
        <v>286269</v>
      </c>
      <c r="D2009" s="143" t="s">
        <v>1069</v>
      </c>
      <c r="E2009" s="143" t="s">
        <v>8855</v>
      </c>
      <c r="F2009" s="248" t="s">
        <v>155</v>
      </c>
      <c r="G2009" s="216">
        <v>0.8</v>
      </c>
      <c r="H2009" s="216">
        <v>83.566666661063209</v>
      </c>
      <c r="I2009" s="216">
        <v>66.853333328850567</v>
      </c>
      <c r="J2009" s="216">
        <v>1.9249892094790486E-4</v>
      </c>
      <c r="K2009" s="216">
        <v>2.3035371475167052E-6</v>
      </c>
      <c r="L2009" s="159"/>
    </row>
    <row r="2010" spans="2:12" ht="15.75" customHeight="1" x14ac:dyDescent="0.2">
      <c r="B2010" s="189">
        <v>41250</v>
      </c>
      <c r="C2010" s="143">
        <v>286551</v>
      </c>
      <c r="D2010" s="143" t="s">
        <v>952</v>
      </c>
      <c r="E2010" s="143" t="s">
        <v>8855</v>
      </c>
      <c r="F2010" s="248" t="s">
        <v>155</v>
      </c>
      <c r="G2010" s="216">
        <v>5</v>
      </c>
      <c r="H2010" s="216">
        <v>67.833333337912336</v>
      </c>
      <c r="I2010" s="216">
        <v>339.16666668956168</v>
      </c>
      <c r="J2010" s="216">
        <v>9.7660376989852746E-4</v>
      </c>
      <c r="K2010" s="216">
        <v>1.4397107171979405E-5</v>
      </c>
      <c r="L2010" s="159"/>
    </row>
    <row r="2011" spans="2:12" ht="15.75" customHeight="1" x14ac:dyDescent="0.2">
      <c r="B2011" s="189">
        <v>41250</v>
      </c>
      <c r="C2011" s="143">
        <v>286681</v>
      </c>
      <c r="D2011" s="143" t="s">
        <v>634</v>
      </c>
      <c r="E2011" s="143" t="s">
        <v>8855</v>
      </c>
      <c r="F2011" s="248" t="s">
        <v>155</v>
      </c>
      <c r="G2011" s="216">
        <v>2.1978</v>
      </c>
      <c r="H2011" s="216">
        <v>149.00000000372529</v>
      </c>
      <c r="I2011" s="216">
        <v>327.47220000818743</v>
      </c>
      <c r="J2011" s="216">
        <v>9.4293047187234992E-4</v>
      </c>
      <c r="K2011" s="216">
        <v>6.3283924285152674E-6</v>
      </c>
      <c r="L2011" s="159"/>
    </row>
    <row r="2012" spans="2:12" ht="15.75" customHeight="1" x14ac:dyDescent="0.2">
      <c r="B2012" s="189">
        <v>41250</v>
      </c>
      <c r="C2012" s="143">
        <v>286682</v>
      </c>
      <c r="D2012" s="143" t="s">
        <v>562</v>
      </c>
      <c r="E2012" s="143" t="s">
        <v>8855</v>
      </c>
      <c r="F2012" s="248" t="s">
        <v>155</v>
      </c>
      <c r="G2012" s="216">
        <v>44.800000000000004</v>
      </c>
      <c r="H2012" s="216">
        <v>147.03333333833143</v>
      </c>
      <c r="I2012" s="216">
        <v>6587.093333557249</v>
      </c>
      <c r="J2012" s="216">
        <v>1.8967017735010961E-2</v>
      </c>
      <c r="K2012" s="216">
        <v>1.289980802609355E-4</v>
      </c>
      <c r="L2012" s="159"/>
    </row>
    <row r="2013" spans="2:12" ht="15.75" customHeight="1" x14ac:dyDescent="0.2">
      <c r="B2013" s="189">
        <v>41251</v>
      </c>
      <c r="C2013" s="143">
        <v>286203</v>
      </c>
      <c r="D2013" s="143" t="s">
        <v>1260</v>
      </c>
      <c r="E2013" s="143" t="s">
        <v>8854</v>
      </c>
      <c r="F2013" s="248" t="s">
        <v>147</v>
      </c>
      <c r="G2013" s="216">
        <v>771</v>
      </c>
      <c r="H2013" s="216">
        <v>87.77777778217569</v>
      </c>
      <c r="I2013" s="216">
        <v>59772.000003287103</v>
      </c>
      <c r="J2013" s="216">
        <v>6.0249016773671303E-2</v>
      </c>
      <c r="K2013" s="216">
        <v>7.7715304707799628E-4</v>
      </c>
      <c r="L2013" s="159"/>
    </row>
    <row r="2014" spans="2:12" ht="15.75" customHeight="1" x14ac:dyDescent="0.2">
      <c r="B2014" s="189">
        <v>41251</v>
      </c>
      <c r="C2014" s="143">
        <v>286204</v>
      </c>
      <c r="D2014" s="143" t="s">
        <v>1312</v>
      </c>
      <c r="E2014" s="143" t="s">
        <v>8855</v>
      </c>
      <c r="F2014" s="248" t="s">
        <v>155</v>
      </c>
      <c r="G2014" s="216">
        <v>10.5</v>
      </c>
      <c r="H2014" s="216">
        <v>46.999999996041879</v>
      </c>
      <c r="I2014" s="216">
        <v>493.49999995843973</v>
      </c>
      <c r="J2014" s="216">
        <v>1.4215760152225868E-3</v>
      </c>
      <c r="K2014" s="216">
        <v>3.0246298198772453E-5</v>
      </c>
      <c r="L2014" s="159"/>
    </row>
    <row r="2015" spans="2:12" ht="15.75" customHeight="1" x14ac:dyDescent="0.2">
      <c r="B2015" s="189">
        <v>41251</v>
      </c>
      <c r="C2015" s="143">
        <v>286204</v>
      </c>
      <c r="D2015" s="143" t="s">
        <v>1186</v>
      </c>
      <c r="E2015" s="143" t="s">
        <v>8854</v>
      </c>
      <c r="F2015" s="248" t="s">
        <v>155</v>
      </c>
      <c r="G2015" s="216">
        <v>53.16</v>
      </c>
      <c r="H2015" s="216">
        <v>31.999999999534339</v>
      </c>
      <c r="I2015" s="216">
        <v>1701.1199999752453</v>
      </c>
      <c r="J2015" s="216">
        <v>1.7146959681272151E-3</v>
      </c>
      <c r="K2015" s="216">
        <v>5.3584249004755231E-5</v>
      </c>
      <c r="L2015" s="159"/>
    </row>
    <row r="2016" spans="2:12" ht="15.75" customHeight="1" x14ac:dyDescent="0.2">
      <c r="B2016" s="189">
        <v>41251</v>
      </c>
      <c r="C2016" s="143">
        <v>286205</v>
      </c>
      <c r="D2016" s="143" t="s">
        <v>702</v>
      </c>
      <c r="E2016" s="143" t="s">
        <v>8855</v>
      </c>
      <c r="F2016" s="248" t="s">
        <v>147</v>
      </c>
      <c r="G2016" s="216">
        <v>66</v>
      </c>
      <c r="H2016" s="216">
        <v>303.99999999557622</v>
      </c>
      <c r="I2016" s="216">
        <v>20063.99999970803</v>
      </c>
      <c r="J2016" s="216">
        <v>5.7796354957270424E-2</v>
      </c>
      <c r="K2016" s="216">
        <v>1.9011958867799826E-4</v>
      </c>
      <c r="L2016" s="159"/>
    </row>
    <row r="2017" spans="2:12" ht="15.75" customHeight="1" x14ac:dyDescent="0.2">
      <c r="B2017" s="189">
        <v>41251</v>
      </c>
      <c r="C2017" s="143">
        <v>286208</v>
      </c>
      <c r="D2017" s="143" t="s">
        <v>1312</v>
      </c>
      <c r="E2017" s="143" t="s">
        <v>8855</v>
      </c>
      <c r="F2017" s="248" t="s">
        <v>155</v>
      </c>
      <c r="G2017" s="216">
        <v>1106.8300000000002</v>
      </c>
      <c r="H2017" s="216">
        <v>4.0000000025611371</v>
      </c>
      <c r="I2017" s="216">
        <v>4427.3200028347437</v>
      </c>
      <c r="J2017" s="216">
        <v>1.2753337240679024E-2</v>
      </c>
      <c r="K2017" s="216">
        <v>3.188334308128316E-3</v>
      </c>
      <c r="L2017" s="159"/>
    </row>
    <row r="2018" spans="2:12" ht="15.75" customHeight="1" x14ac:dyDescent="0.2">
      <c r="B2018" s="189">
        <v>41251</v>
      </c>
      <c r="C2018" s="143">
        <v>286211</v>
      </c>
      <c r="D2018" s="143" t="s">
        <v>513</v>
      </c>
      <c r="E2018" s="143" t="s">
        <v>8855</v>
      </c>
      <c r="F2018" s="248" t="s">
        <v>147</v>
      </c>
      <c r="G2018" s="216">
        <v>16</v>
      </c>
      <c r="H2018" s="216">
        <v>223.00000000395812</v>
      </c>
      <c r="I2018" s="216">
        <v>3568.0000000633299</v>
      </c>
      <c r="J2018" s="216">
        <v>1.0277980188108153E-2</v>
      </c>
      <c r="K2018" s="216">
        <v>4.6089597255272303E-5</v>
      </c>
      <c r="L2018" s="159"/>
    </row>
    <row r="2019" spans="2:12" ht="15.75" customHeight="1" x14ac:dyDescent="0.2">
      <c r="B2019" s="189">
        <v>41251</v>
      </c>
      <c r="C2019" s="143">
        <v>286545</v>
      </c>
      <c r="D2019" s="143" t="s">
        <v>1169</v>
      </c>
      <c r="E2019" s="143" t="s">
        <v>8854</v>
      </c>
      <c r="F2019" s="248" t="s">
        <v>155</v>
      </c>
      <c r="G2019" s="216">
        <v>139.5</v>
      </c>
      <c r="H2019" s="216">
        <v>60.999999999767169</v>
      </c>
      <c r="I2019" s="216">
        <v>8509.4999999675201</v>
      </c>
      <c r="J2019" s="216">
        <v>8.5774109650907492E-3</v>
      </c>
      <c r="K2019" s="216">
        <v>1.4061329451022113E-4</v>
      </c>
      <c r="L2019" s="159"/>
    </row>
    <row r="2020" spans="2:12" ht="15.75" customHeight="1" x14ac:dyDescent="0.2">
      <c r="B2020" s="189">
        <v>41251</v>
      </c>
      <c r="C2020" s="143">
        <v>286546</v>
      </c>
      <c r="D2020" s="143" t="s">
        <v>798</v>
      </c>
      <c r="E2020" s="143" t="s">
        <v>8854</v>
      </c>
      <c r="F2020" s="248" t="s">
        <v>150</v>
      </c>
      <c r="G2020" s="216">
        <v>33</v>
      </c>
      <c r="H2020" s="216">
        <v>98.999999997904524</v>
      </c>
      <c r="I2020" s="216">
        <v>3266.9999999308493</v>
      </c>
      <c r="J2020" s="216">
        <v>3.2930726391051535E-3</v>
      </c>
      <c r="K2020" s="216">
        <v>3.3263359991665211E-5</v>
      </c>
      <c r="L2020" s="159"/>
    </row>
    <row r="2021" spans="2:12" ht="15.75" customHeight="1" x14ac:dyDescent="0.2">
      <c r="B2021" s="189">
        <v>41251</v>
      </c>
      <c r="C2021" s="143">
        <v>286671</v>
      </c>
      <c r="D2021" s="143" t="s">
        <v>1384</v>
      </c>
      <c r="E2021" s="143" t="s">
        <v>8854</v>
      </c>
      <c r="F2021" s="248" t="s">
        <v>150</v>
      </c>
      <c r="G2021" s="216">
        <v>22.11</v>
      </c>
      <c r="H2021" s="216">
        <v>81.999999994877726</v>
      </c>
      <c r="I2021" s="216">
        <v>1813.0199998867465</v>
      </c>
      <c r="J2021" s="216">
        <v>1.8274889978279294E-3</v>
      </c>
      <c r="K2021" s="216">
        <v>2.2286451194415691E-5</v>
      </c>
      <c r="L2021" s="159"/>
    </row>
    <row r="2022" spans="2:12" ht="15.75" customHeight="1" x14ac:dyDescent="0.2">
      <c r="B2022" s="189">
        <v>41251</v>
      </c>
      <c r="C2022" s="143">
        <v>286683</v>
      </c>
      <c r="D2022" s="143" t="s">
        <v>865</v>
      </c>
      <c r="E2022" s="143" t="s">
        <v>8854</v>
      </c>
      <c r="F2022" s="248" t="s">
        <v>150</v>
      </c>
      <c r="G2022" s="216">
        <v>55.44</v>
      </c>
      <c r="H2022" s="216">
        <v>70.999999990453944</v>
      </c>
      <c r="I2022" s="216">
        <v>3936.2399994707666</v>
      </c>
      <c r="J2022" s="216">
        <v>3.9676535792723695E-3</v>
      </c>
      <c r="K2022" s="216">
        <v>5.5882444785997555E-5</v>
      </c>
      <c r="L2022" s="159"/>
    </row>
    <row r="2023" spans="2:12" ht="15.75" customHeight="1" x14ac:dyDescent="0.2">
      <c r="B2023" s="189">
        <v>41251</v>
      </c>
      <c r="C2023" s="143">
        <v>286708</v>
      </c>
      <c r="D2023" s="143" t="s">
        <v>1385</v>
      </c>
      <c r="E2023" s="143" t="s">
        <v>8854</v>
      </c>
      <c r="F2023" s="248" t="s">
        <v>155</v>
      </c>
      <c r="G2023" s="216">
        <v>46.86</v>
      </c>
      <c r="H2023" s="216">
        <v>107.99999999580905</v>
      </c>
      <c r="I2023" s="216">
        <v>5060.879999803612</v>
      </c>
      <c r="J2023" s="216">
        <v>5.1012688881238218E-3</v>
      </c>
      <c r="K2023" s="216">
        <v>4.7233971188164598E-5</v>
      </c>
      <c r="L2023" s="159"/>
    </row>
    <row r="2024" spans="2:12" ht="15.75" customHeight="1" x14ac:dyDescent="0.2">
      <c r="B2024" s="189">
        <v>41252</v>
      </c>
      <c r="C2024" s="143">
        <v>286210</v>
      </c>
      <c r="D2024" s="143" t="s">
        <v>1386</v>
      </c>
      <c r="E2024" s="143" t="s">
        <v>8854</v>
      </c>
      <c r="F2024" s="248" t="s">
        <v>155</v>
      </c>
      <c r="G2024" s="216">
        <v>6</v>
      </c>
      <c r="H2024" s="216">
        <v>20.000000002328306</v>
      </c>
      <c r="I2024" s="216">
        <v>120.00000001396984</v>
      </c>
      <c r="J2024" s="216">
        <v>1.2098828556531296E-4</v>
      </c>
      <c r="K2024" s="216">
        <v>6.0494142775614033E-6</v>
      </c>
      <c r="L2024" s="159"/>
    </row>
    <row r="2025" spans="2:12" ht="15.75" customHeight="1" x14ac:dyDescent="0.2">
      <c r="B2025" s="189">
        <v>41252</v>
      </c>
      <c r="C2025" s="143">
        <v>286216</v>
      </c>
      <c r="D2025" s="143" t="s">
        <v>1387</v>
      </c>
      <c r="E2025" s="143" t="s">
        <v>8854</v>
      </c>
      <c r="F2025" s="248" t="s">
        <v>151</v>
      </c>
      <c r="G2025" s="216">
        <v>105</v>
      </c>
      <c r="H2025" s="216">
        <v>137.99999999930151</v>
      </c>
      <c r="I2025" s="216">
        <v>14489.999999926658</v>
      </c>
      <c r="J2025" s="216">
        <v>1.4609335480236843E-2</v>
      </c>
      <c r="K2025" s="216">
        <v>1.0586474985732456E-4</v>
      </c>
      <c r="L2025" s="159"/>
    </row>
    <row r="2026" spans="2:12" ht="15.75" customHeight="1" x14ac:dyDescent="0.2">
      <c r="B2026" s="189">
        <v>41252</v>
      </c>
      <c r="C2026" s="143">
        <v>286219</v>
      </c>
      <c r="D2026" s="143" t="s">
        <v>1388</v>
      </c>
      <c r="E2026" s="143" t="s">
        <v>8854</v>
      </c>
      <c r="F2026" s="248" t="s">
        <v>147</v>
      </c>
      <c r="G2026" s="216">
        <v>2059.3999999999996</v>
      </c>
      <c r="H2026" s="216">
        <v>59.454545456894927</v>
      </c>
      <c r="I2026" s="216">
        <v>138285.38000597671</v>
      </c>
      <c r="J2026" s="216">
        <v>0.13942425869769329</v>
      </c>
      <c r="K2026" s="216">
        <v>2.0763606272016588E-3</v>
      </c>
      <c r="L2026" s="159"/>
    </row>
    <row r="2027" spans="2:12" ht="15.75" customHeight="1" x14ac:dyDescent="0.2">
      <c r="B2027" s="189">
        <v>41252</v>
      </c>
      <c r="C2027" s="143">
        <v>286233</v>
      </c>
      <c r="D2027" s="143" t="s">
        <v>972</v>
      </c>
      <c r="E2027" s="143" t="s">
        <v>8855</v>
      </c>
      <c r="F2027" s="248" t="s">
        <v>151</v>
      </c>
      <c r="G2027" s="216">
        <v>422.01000000000005</v>
      </c>
      <c r="H2027" s="216">
        <v>313.09756097554163</v>
      </c>
      <c r="I2027" s="216">
        <v>135999.3300001098</v>
      </c>
      <c r="J2027" s="216">
        <v>0.39189746275143167</v>
      </c>
      <c r="K2027" s="216">
        <v>1.2160695810457167E-3</v>
      </c>
      <c r="L2027" s="159"/>
    </row>
    <row r="2028" spans="2:12" ht="15.75" customHeight="1" x14ac:dyDescent="0.2">
      <c r="B2028" s="189">
        <v>41252</v>
      </c>
      <c r="C2028" s="143">
        <v>286242</v>
      </c>
      <c r="D2028" s="143" t="s">
        <v>1204</v>
      </c>
      <c r="E2028" s="143" t="s">
        <v>8855</v>
      </c>
      <c r="F2028" s="248" t="s">
        <v>147</v>
      </c>
      <c r="G2028" s="216">
        <v>5</v>
      </c>
      <c r="H2028" s="216">
        <v>150.00000000698492</v>
      </c>
      <c r="I2028" s="216">
        <v>750.0000000349246</v>
      </c>
      <c r="J2028" s="216">
        <v>2.1612098903503667E-3</v>
      </c>
      <c r="K2028" s="216">
        <v>1.4408065934998182E-5</v>
      </c>
      <c r="L2028" s="159"/>
    </row>
    <row r="2029" spans="2:12" ht="15.75" customHeight="1" x14ac:dyDescent="0.2">
      <c r="B2029" s="189">
        <v>41252</v>
      </c>
      <c r="C2029" s="143">
        <v>286243</v>
      </c>
      <c r="D2029" s="143" t="s">
        <v>503</v>
      </c>
      <c r="E2029" s="143" t="s">
        <v>8855</v>
      </c>
      <c r="F2029" s="248" t="s">
        <v>147</v>
      </c>
      <c r="G2029" s="216">
        <v>16.080000000000002</v>
      </c>
      <c r="H2029" s="216">
        <v>146.00000000442378</v>
      </c>
      <c r="I2029" s="216">
        <v>2347.6800000711346</v>
      </c>
      <c r="J2029" s="216">
        <v>6.7651056470602886E-3</v>
      </c>
      <c r="K2029" s="216">
        <v>4.6336340046954162E-5</v>
      </c>
      <c r="L2029" s="159"/>
    </row>
    <row r="2030" spans="2:12" ht="15.75" customHeight="1" x14ac:dyDescent="0.2">
      <c r="B2030" s="189">
        <v>41252</v>
      </c>
      <c r="C2030" s="143">
        <v>286544</v>
      </c>
      <c r="D2030" s="143" t="s">
        <v>525</v>
      </c>
      <c r="E2030" s="143" t="s">
        <v>8854</v>
      </c>
      <c r="F2030" s="248" t="s">
        <v>147</v>
      </c>
      <c r="G2030" s="216">
        <v>32.67</v>
      </c>
      <c r="H2030" s="216">
        <v>74.000000000232831</v>
      </c>
      <c r="I2030" s="216">
        <v>2417.5800000076065</v>
      </c>
      <c r="J2030" s="216">
        <v>2.4374904948654855E-3</v>
      </c>
      <c r="K2030" s="216">
        <v>3.2939060741321841E-5</v>
      </c>
      <c r="L2030" s="159"/>
    </row>
    <row r="2031" spans="2:12" ht="15.75" customHeight="1" x14ac:dyDescent="0.2">
      <c r="B2031" s="189">
        <v>41252</v>
      </c>
      <c r="C2031" s="143">
        <v>286574</v>
      </c>
      <c r="D2031" s="143" t="s">
        <v>1070</v>
      </c>
      <c r="E2031" s="143" t="s">
        <v>8855</v>
      </c>
      <c r="F2031" s="248" t="s">
        <v>155</v>
      </c>
      <c r="G2031" s="216">
        <v>10</v>
      </c>
      <c r="H2031" s="216">
        <v>81.999999994877726</v>
      </c>
      <c r="I2031" s="216">
        <v>819.99999994877726</v>
      </c>
      <c r="J2031" s="216">
        <v>2.3629228131920978E-3</v>
      </c>
      <c r="K2031" s="216">
        <v>2.8816131869996364E-5</v>
      </c>
      <c r="L2031" s="159"/>
    </row>
    <row r="2032" spans="2:12" ht="15.75" customHeight="1" x14ac:dyDescent="0.2">
      <c r="B2032" s="189">
        <v>41252</v>
      </c>
      <c r="C2032" s="143">
        <v>286692</v>
      </c>
      <c r="D2032" s="143" t="s">
        <v>1010</v>
      </c>
      <c r="E2032" s="143" t="s">
        <v>8854</v>
      </c>
      <c r="F2032" s="248" t="s">
        <v>155</v>
      </c>
      <c r="G2032" s="216">
        <v>37.29</v>
      </c>
      <c r="H2032" s="216">
        <v>284.00000000372529</v>
      </c>
      <c r="I2032" s="216">
        <v>10590.360000138915</v>
      </c>
      <c r="J2032" s="216">
        <v>1.067757916489259E-2</v>
      </c>
      <c r="K2032" s="216">
        <v>3.7597109735044123E-5</v>
      </c>
      <c r="L2032" s="159"/>
    </row>
    <row r="2033" spans="2:12" ht="15.75" customHeight="1" x14ac:dyDescent="0.2">
      <c r="B2033" s="189">
        <v>41252</v>
      </c>
      <c r="C2033" s="143">
        <v>287102</v>
      </c>
      <c r="D2033" s="143" t="s">
        <v>1017</v>
      </c>
      <c r="E2033" s="143" t="s">
        <v>8854</v>
      </c>
      <c r="F2033" s="248" t="s">
        <v>150</v>
      </c>
      <c r="G2033" s="216">
        <v>38.827800000000003</v>
      </c>
      <c r="H2033" s="216">
        <v>60.999999999767169</v>
      </c>
      <c r="I2033" s="216">
        <v>2368.4957999909598</v>
      </c>
      <c r="J2033" s="216">
        <v>2.3880020514682552E-3</v>
      </c>
      <c r="K2033" s="216">
        <v>3.914757461438311E-5</v>
      </c>
      <c r="L2033" s="159"/>
    </row>
    <row r="2034" spans="2:12" ht="15.75" customHeight="1" x14ac:dyDescent="0.2">
      <c r="B2034" s="189">
        <v>41252</v>
      </c>
      <c r="C2034" s="143">
        <v>287146</v>
      </c>
      <c r="D2034" s="143" t="s">
        <v>1389</v>
      </c>
      <c r="E2034" s="143" t="s">
        <v>8854</v>
      </c>
      <c r="F2034" s="248" t="s">
        <v>155</v>
      </c>
      <c r="G2034" s="216">
        <v>50</v>
      </c>
      <c r="H2034" s="216">
        <v>502.00000000186265</v>
      </c>
      <c r="I2034" s="216">
        <v>25100.000000093132</v>
      </c>
      <c r="J2034" s="216">
        <v>2.5306716394559104E-2</v>
      </c>
      <c r="K2034" s="216">
        <v>5.0411785646345028E-5</v>
      </c>
      <c r="L2034" s="159"/>
    </row>
    <row r="2035" spans="2:12" ht="15.75" customHeight="1" x14ac:dyDescent="0.2">
      <c r="B2035" s="189">
        <v>41253</v>
      </c>
      <c r="C2035" s="143">
        <v>286237</v>
      </c>
      <c r="D2035" s="143" t="s">
        <v>671</v>
      </c>
      <c r="E2035" s="143" t="s">
        <v>8854</v>
      </c>
      <c r="F2035" s="248" t="s">
        <v>150</v>
      </c>
      <c r="G2035" s="216">
        <v>2278.16</v>
      </c>
      <c r="H2035" s="216">
        <v>79.666666659848914</v>
      </c>
      <c r="I2035" s="216">
        <v>181639.03998452099</v>
      </c>
      <c r="J2035" s="216">
        <v>0.18319787805682161</v>
      </c>
      <c r="K2035" s="216">
        <v>2.2977113175091379E-3</v>
      </c>
      <c r="L2035" s="159"/>
    </row>
    <row r="2036" spans="2:12" ht="15.75" customHeight="1" x14ac:dyDescent="0.2">
      <c r="B2036" s="189">
        <v>41253</v>
      </c>
      <c r="C2036" s="143">
        <v>286244</v>
      </c>
      <c r="D2036" s="143" t="s">
        <v>1390</v>
      </c>
      <c r="E2036" s="143" t="s">
        <v>8854</v>
      </c>
      <c r="F2036" s="248" t="s">
        <v>147</v>
      </c>
      <c r="G2036" s="216">
        <v>99.5</v>
      </c>
      <c r="H2036" s="216">
        <v>69.999999997671694</v>
      </c>
      <c r="I2036" s="216">
        <v>6964.9999997683335</v>
      </c>
      <c r="J2036" s="216">
        <v>7.0247740834352475E-3</v>
      </c>
      <c r="K2036" s="216">
        <v>1.0035391548098432E-4</v>
      </c>
      <c r="L2036" s="159"/>
    </row>
    <row r="2037" spans="2:12" ht="15.75" customHeight="1" x14ac:dyDescent="0.2">
      <c r="B2037" s="189">
        <v>41253</v>
      </c>
      <c r="C2037" s="143">
        <v>286260</v>
      </c>
      <c r="D2037" s="143" t="s">
        <v>1391</v>
      </c>
      <c r="E2037" s="143" t="s">
        <v>8854</v>
      </c>
      <c r="F2037" s="248" t="s">
        <v>151</v>
      </c>
      <c r="G2037" s="216">
        <v>47.5</v>
      </c>
      <c r="H2037" s="216">
        <v>58.000000000465661</v>
      </c>
      <c r="I2037" s="216">
        <v>2755.0000000221189</v>
      </c>
      <c r="J2037" s="216">
        <v>2.7786435894706684E-3</v>
      </c>
      <c r="K2037" s="216">
        <v>4.7907648093937234E-5</v>
      </c>
      <c r="L2037" s="159"/>
    </row>
    <row r="2038" spans="2:12" ht="15.75" customHeight="1" x14ac:dyDescent="0.2">
      <c r="B2038" s="189">
        <v>41253</v>
      </c>
      <c r="C2038" s="143">
        <v>286276</v>
      </c>
      <c r="D2038" s="143" t="s">
        <v>1130</v>
      </c>
      <c r="E2038" s="143" t="s">
        <v>8854</v>
      </c>
      <c r="F2038" s="248" t="s">
        <v>155</v>
      </c>
      <c r="G2038" s="216">
        <v>154.5</v>
      </c>
      <c r="H2038" s="216">
        <v>67.000000008847564</v>
      </c>
      <c r="I2038" s="216">
        <v>10351.500001366949</v>
      </c>
      <c r="J2038" s="216">
        <v>1.0440337248629023E-2</v>
      </c>
      <c r="K2038" s="216">
        <v>1.5582592906343795E-4</v>
      </c>
      <c r="L2038" s="159"/>
    </row>
    <row r="2039" spans="2:12" ht="15.75" customHeight="1" x14ac:dyDescent="0.2">
      <c r="B2039" s="189">
        <v>41253</v>
      </c>
      <c r="C2039" s="143">
        <v>286288</v>
      </c>
      <c r="D2039" s="143" t="s">
        <v>1314</v>
      </c>
      <c r="E2039" s="143" t="s">
        <v>8854</v>
      </c>
      <c r="F2039" s="248" t="s">
        <v>147</v>
      </c>
      <c r="G2039" s="216">
        <v>15.9</v>
      </c>
      <c r="H2039" s="216">
        <v>10.999999993946403</v>
      </c>
      <c r="I2039" s="216">
        <v>174.89999990374781</v>
      </c>
      <c r="J2039" s="216">
        <v>1.7640100309512436E-4</v>
      </c>
      <c r="K2039" s="216">
        <v>1.603645483565478E-5</v>
      </c>
      <c r="L2039" s="159"/>
    </row>
    <row r="2040" spans="2:12" ht="15.75" customHeight="1" x14ac:dyDescent="0.2">
      <c r="B2040" s="189">
        <v>41253</v>
      </c>
      <c r="C2040" s="143">
        <v>286290</v>
      </c>
      <c r="D2040" s="143" t="s">
        <v>1164</v>
      </c>
      <c r="E2040" s="143" t="s">
        <v>8855</v>
      </c>
      <c r="F2040" s="248" t="s">
        <v>146</v>
      </c>
      <c r="G2040" s="216">
        <v>142</v>
      </c>
      <c r="H2040" s="216">
        <v>74.860465120047678</v>
      </c>
      <c r="I2040" s="216">
        <v>11690.500000843895</v>
      </c>
      <c r="J2040" s="216">
        <v>3.3703200288583618E-2</v>
      </c>
      <c r="K2040" s="216">
        <v>4.0937979048230621E-4</v>
      </c>
      <c r="L2040" s="159"/>
    </row>
    <row r="2041" spans="2:12" ht="15.75" customHeight="1" x14ac:dyDescent="0.2">
      <c r="B2041" s="189">
        <v>41253</v>
      </c>
      <c r="C2041" s="143">
        <v>286292</v>
      </c>
      <c r="D2041" s="143" t="s">
        <v>1061</v>
      </c>
      <c r="E2041" s="143" t="s">
        <v>8855</v>
      </c>
      <c r="F2041" s="248" t="s">
        <v>155</v>
      </c>
      <c r="G2041" s="216">
        <v>33.5</v>
      </c>
      <c r="H2041" s="216">
        <v>17.000000003026798</v>
      </c>
      <c r="I2041" s="216">
        <v>569.50000010139775</v>
      </c>
      <c r="J2041" s="216">
        <v>1.6418435966280534E-3</v>
      </c>
      <c r="K2041" s="216">
        <v>9.6579035078572234E-5</v>
      </c>
      <c r="L2041" s="159"/>
    </row>
    <row r="2042" spans="2:12" ht="15.75" customHeight="1" x14ac:dyDescent="0.2">
      <c r="B2042" s="189">
        <v>41253</v>
      </c>
      <c r="C2042" s="143">
        <v>286293</v>
      </c>
      <c r="D2042" s="143" t="s">
        <v>1254</v>
      </c>
      <c r="E2042" s="143" t="s">
        <v>8855</v>
      </c>
      <c r="F2042" s="248" t="s">
        <v>146</v>
      </c>
      <c r="G2042" s="216">
        <v>700.52</v>
      </c>
      <c r="H2042" s="216">
        <v>92.951219506226707</v>
      </c>
      <c r="I2042" s="216">
        <v>61174.199995892181</v>
      </c>
      <c r="J2042" s="216">
        <v>0.17636254350169744</v>
      </c>
      <c r="K2042" s="216">
        <v>2.0195685269624305E-3</v>
      </c>
      <c r="L2042" s="159"/>
    </row>
    <row r="2043" spans="2:12" ht="15.75" customHeight="1" x14ac:dyDescent="0.2">
      <c r="B2043" s="189">
        <v>41253</v>
      </c>
      <c r="C2043" s="143">
        <v>286309</v>
      </c>
      <c r="D2043" s="143" t="s">
        <v>643</v>
      </c>
      <c r="E2043" s="143" t="s">
        <v>8855</v>
      </c>
      <c r="F2043" s="248" t="s">
        <v>147</v>
      </c>
      <c r="G2043" s="216">
        <v>626.51</v>
      </c>
      <c r="H2043" s="216">
        <v>125.95454544887285</v>
      </c>
      <c r="I2043" s="216">
        <v>65886.789996141626</v>
      </c>
      <c r="J2043" s="216">
        <v>0.18994873439557863</v>
      </c>
      <c r="K2043" s="216">
        <v>1.806200933345561E-3</v>
      </c>
      <c r="L2043" s="159"/>
    </row>
    <row r="2044" spans="2:12" ht="15.75" customHeight="1" x14ac:dyDescent="0.2">
      <c r="B2044" s="189">
        <v>41253</v>
      </c>
      <c r="C2044" s="143">
        <v>286310</v>
      </c>
      <c r="D2044" s="143" t="s">
        <v>950</v>
      </c>
      <c r="E2044" s="143" t="s">
        <v>8855</v>
      </c>
      <c r="F2044" s="248" t="s">
        <v>150</v>
      </c>
      <c r="G2044" s="216">
        <v>830.82999999999993</v>
      </c>
      <c r="H2044" s="216">
        <v>45</v>
      </c>
      <c r="I2044" s="216">
        <v>37387.35</v>
      </c>
      <c r="J2044" s="216">
        <v>0.10778609513865246</v>
      </c>
      <c r="K2044" s="216">
        <v>2.3952465586367213E-3</v>
      </c>
      <c r="L2044" s="159"/>
    </row>
    <row r="2045" spans="2:12" ht="15.75" customHeight="1" x14ac:dyDescent="0.2">
      <c r="B2045" s="189">
        <v>41253</v>
      </c>
      <c r="C2045" s="143">
        <v>286310</v>
      </c>
      <c r="D2045" s="143" t="s">
        <v>997</v>
      </c>
      <c r="E2045" s="143" t="s">
        <v>8855</v>
      </c>
      <c r="F2045" s="248" t="s">
        <v>150</v>
      </c>
      <c r="G2045" s="216">
        <v>139.66</v>
      </c>
      <c r="H2045" s="216">
        <v>31.999999999534339</v>
      </c>
      <c r="I2045" s="216">
        <v>4469.1199999349665</v>
      </c>
      <c r="J2045" s="216">
        <v>1.2884277529673669E-2</v>
      </c>
      <c r="K2045" s="216">
        <v>4.0263367280816113E-4</v>
      </c>
      <c r="L2045" s="159"/>
    </row>
    <row r="2046" spans="2:12" ht="15.75" customHeight="1" x14ac:dyDescent="0.2">
      <c r="B2046" s="189">
        <v>41253</v>
      </c>
      <c r="C2046" s="143">
        <v>286310</v>
      </c>
      <c r="D2046" s="143" t="s">
        <v>626</v>
      </c>
      <c r="E2046" s="143" t="s">
        <v>8855</v>
      </c>
      <c r="F2046" s="248" t="s">
        <v>150</v>
      </c>
      <c r="G2046" s="216">
        <v>86.99</v>
      </c>
      <c r="H2046" s="216">
        <v>31.999999999534339</v>
      </c>
      <c r="I2046" s="216">
        <v>2783.6799999594919</v>
      </c>
      <c r="J2046" s="216">
        <v>8.0252277123464989E-3</v>
      </c>
      <c r="K2046" s="216">
        <v>2.5078836601447757E-4</v>
      </c>
      <c r="L2046" s="159"/>
    </row>
    <row r="2047" spans="2:12" ht="15.75" customHeight="1" x14ac:dyDescent="0.2">
      <c r="B2047" s="189">
        <v>41253</v>
      </c>
      <c r="C2047" s="143">
        <v>286310</v>
      </c>
      <c r="D2047" s="143" t="s">
        <v>1258</v>
      </c>
      <c r="E2047" s="143" t="s">
        <v>8855</v>
      </c>
      <c r="F2047" s="248" t="s">
        <v>150</v>
      </c>
      <c r="G2047" s="216">
        <v>605.5</v>
      </c>
      <c r="H2047" s="216">
        <v>31.999999999534339</v>
      </c>
      <c r="I2047" s="216">
        <v>19375.999999718042</v>
      </c>
      <c r="J2047" s="216">
        <v>5.5860160706124908E-2</v>
      </c>
      <c r="K2047" s="216">
        <v>1.7456300220918058E-3</v>
      </c>
      <c r="L2047" s="159"/>
    </row>
    <row r="2048" spans="2:12" ht="15.75" customHeight="1" x14ac:dyDescent="0.2">
      <c r="B2048" s="189">
        <v>41253</v>
      </c>
      <c r="C2048" s="143">
        <v>286310</v>
      </c>
      <c r="D2048" s="143" t="s">
        <v>970</v>
      </c>
      <c r="E2048" s="143" t="s">
        <v>8855</v>
      </c>
      <c r="F2048" s="248" t="s">
        <v>150</v>
      </c>
      <c r="G2048" s="216">
        <v>959.99</v>
      </c>
      <c r="H2048" s="216">
        <v>31.999999999534339</v>
      </c>
      <c r="I2048" s="216">
        <v>30719.679999552965</v>
      </c>
      <c r="J2048" s="216">
        <v>8.8563494097890744E-2</v>
      </c>
      <c r="K2048" s="216">
        <v>2.7676091905993599E-3</v>
      </c>
      <c r="L2048" s="159"/>
    </row>
    <row r="2049" spans="2:12" ht="15.75" customHeight="1" x14ac:dyDescent="0.2">
      <c r="B2049" s="189">
        <v>41253</v>
      </c>
      <c r="C2049" s="143">
        <v>286341</v>
      </c>
      <c r="D2049" s="143" t="s">
        <v>932</v>
      </c>
      <c r="E2049" s="143" t="s">
        <v>8855</v>
      </c>
      <c r="F2049" s="248" t="s">
        <v>146</v>
      </c>
      <c r="G2049" s="216">
        <v>2.0100000000000002</v>
      </c>
      <c r="H2049" s="216">
        <v>93.999999992083758</v>
      </c>
      <c r="I2049" s="216">
        <v>188.93999998408839</v>
      </c>
      <c r="J2049" s="216">
        <v>5.4470575779727495E-4</v>
      </c>
      <c r="K2049" s="216">
        <v>5.7947421047143351E-6</v>
      </c>
      <c r="L2049" s="159"/>
    </row>
    <row r="2050" spans="2:12" ht="15.75" customHeight="1" x14ac:dyDescent="0.2">
      <c r="B2050" s="189">
        <v>41253</v>
      </c>
      <c r="C2050" s="143">
        <v>286369</v>
      </c>
      <c r="D2050" s="143" t="s">
        <v>950</v>
      </c>
      <c r="E2050" s="143" t="s">
        <v>8855</v>
      </c>
      <c r="F2050" s="248" t="s">
        <v>150</v>
      </c>
      <c r="G2050" s="216">
        <v>50</v>
      </c>
      <c r="H2050" s="216">
        <v>122.50000000116415</v>
      </c>
      <c r="I2050" s="216">
        <v>6050.0000000651926</v>
      </c>
      <c r="J2050" s="216">
        <v>1.7441885439750993E-2</v>
      </c>
      <c r="K2050" s="216">
        <v>1.4414781355010783E-4</v>
      </c>
      <c r="L2050" s="159"/>
    </row>
    <row r="2051" spans="2:12" ht="15.75" customHeight="1" x14ac:dyDescent="0.2">
      <c r="B2051" s="189">
        <v>41253</v>
      </c>
      <c r="C2051" s="143">
        <v>286552</v>
      </c>
      <c r="D2051" s="143" t="s">
        <v>912</v>
      </c>
      <c r="E2051" s="143" t="s">
        <v>8855</v>
      </c>
      <c r="F2051" s="248" t="s">
        <v>146</v>
      </c>
      <c r="G2051" s="216">
        <v>43.83</v>
      </c>
      <c r="H2051" s="216">
        <v>71.000000000931323</v>
      </c>
      <c r="I2051" s="216">
        <v>3111.9300000408198</v>
      </c>
      <c r="J2051" s="216">
        <v>8.9715581085374214E-3</v>
      </c>
      <c r="K2051" s="216">
        <v>1.2635997335802451E-4</v>
      </c>
      <c r="L2051" s="159"/>
    </row>
    <row r="2052" spans="2:12" ht="15.75" customHeight="1" x14ac:dyDescent="0.2">
      <c r="B2052" s="189">
        <v>41253</v>
      </c>
      <c r="C2052" s="143">
        <v>286694</v>
      </c>
      <c r="D2052" s="143" t="s">
        <v>1392</v>
      </c>
      <c r="E2052" s="143" t="s">
        <v>8854</v>
      </c>
      <c r="F2052" s="248" t="s">
        <v>155</v>
      </c>
      <c r="G2052" s="216">
        <v>35.31</v>
      </c>
      <c r="H2052" s="216">
        <v>84.000000001396984</v>
      </c>
      <c r="I2052" s="216">
        <v>2966.0400000493278</v>
      </c>
      <c r="J2052" s="216">
        <v>2.991494748524311E-3</v>
      </c>
      <c r="K2052" s="216">
        <v>3.561303271993524E-5</v>
      </c>
      <c r="L2052" s="159"/>
    </row>
    <row r="2053" spans="2:12" ht="15.75" customHeight="1" x14ac:dyDescent="0.2">
      <c r="B2053" s="189">
        <v>41253</v>
      </c>
      <c r="C2053" s="143">
        <v>287383</v>
      </c>
      <c r="D2053" s="143" t="s">
        <v>1177</v>
      </c>
      <c r="E2053" s="143" t="s">
        <v>8855</v>
      </c>
      <c r="F2053" s="248" t="s">
        <v>155</v>
      </c>
      <c r="G2053" s="216">
        <v>56.1</v>
      </c>
      <c r="H2053" s="216">
        <v>76.999999999534339</v>
      </c>
      <c r="I2053" s="216">
        <v>4319.6999999738764</v>
      </c>
      <c r="J2053" s="216">
        <v>1.2453506203772701E-2</v>
      </c>
      <c r="K2053" s="216">
        <v>1.6173384680322097E-4</v>
      </c>
      <c r="L2053" s="159"/>
    </row>
    <row r="2054" spans="2:12" ht="15.75" customHeight="1" x14ac:dyDescent="0.2">
      <c r="B2054" s="189">
        <v>41253</v>
      </c>
      <c r="C2054" s="143">
        <v>287384</v>
      </c>
      <c r="D2054" s="143" t="s">
        <v>1071</v>
      </c>
      <c r="E2054" s="143" t="s">
        <v>8855</v>
      </c>
      <c r="F2054" s="248" t="s">
        <v>150</v>
      </c>
      <c r="G2054" s="216">
        <v>35.64</v>
      </c>
      <c r="H2054" s="216">
        <v>72.000000004190952</v>
      </c>
      <c r="I2054" s="216">
        <v>2566.0800001493653</v>
      </c>
      <c r="J2054" s="216">
        <v>7.3978964283238271E-3</v>
      </c>
      <c r="K2054" s="216">
        <v>1.0274856149851686E-4</v>
      </c>
      <c r="L2054" s="159"/>
    </row>
    <row r="2055" spans="2:12" ht="15.75" customHeight="1" x14ac:dyDescent="0.2">
      <c r="B2055" s="189">
        <v>41254</v>
      </c>
      <c r="C2055" s="143">
        <v>286319</v>
      </c>
      <c r="D2055" s="143" t="s">
        <v>1111</v>
      </c>
      <c r="E2055" s="143" t="s">
        <v>8854</v>
      </c>
      <c r="F2055" s="248" t="s">
        <v>155</v>
      </c>
      <c r="G2055" s="216">
        <v>1</v>
      </c>
      <c r="H2055" s="216">
        <v>218.00000000861473</v>
      </c>
      <c r="I2055" s="216">
        <v>218.00000000861473</v>
      </c>
      <c r="J2055" s="216">
        <v>2.1993609081800289E-4</v>
      </c>
      <c r="K2055" s="216">
        <v>1.0088811505014295E-6</v>
      </c>
      <c r="L2055" s="159"/>
    </row>
    <row r="2056" spans="2:12" ht="15.75" customHeight="1" x14ac:dyDescent="0.2">
      <c r="B2056" s="189">
        <v>41254</v>
      </c>
      <c r="C2056" s="143">
        <v>286355</v>
      </c>
      <c r="D2056" s="143" t="s">
        <v>735</v>
      </c>
      <c r="E2056" s="143" t="s">
        <v>8854</v>
      </c>
      <c r="F2056" s="248" t="s">
        <v>155</v>
      </c>
      <c r="G2056" s="216">
        <v>1722.75</v>
      </c>
      <c r="H2056" s="216">
        <v>89.218750003019522</v>
      </c>
      <c r="I2056" s="216">
        <v>155465.25000368507</v>
      </c>
      <c r="J2056" s="216">
        <v>0.15684596028671016</v>
      </c>
      <c r="K2056" s="216">
        <v>1.7380500020263377E-3</v>
      </c>
      <c r="L2056" s="159"/>
    </row>
    <row r="2057" spans="2:12" ht="15.75" customHeight="1" x14ac:dyDescent="0.2">
      <c r="B2057" s="189">
        <v>41254</v>
      </c>
      <c r="C2057" s="143">
        <v>286358</v>
      </c>
      <c r="D2057" s="143" t="s">
        <v>1393</v>
      </c>
      <c r="E2057" s="143" t="s">
        <v>8854</v>
      </c>
      <c r="F2057" s="248" t="s">
        <v>147</v>
      </c>
      <c r="G2057" s="216">
        <v>1547.5</v>
      </c>
      <c r="H2057" s="216">
        <v>60.791666674485896</v>
      </c>
      <c r="I2057" s="216">
        <v>107241.50001182919</v>
      </c>
      <c r="J2057" s="216">
        <v>0.10819392791343331</v>
      </c>
      <c r="K2057" s="216">
        <v>1.5612435804009622E-3</v>
      </c>
      <c r="L2057" s="159"/>
    </row>
    <row r="2058" spans="2:12" ht="15.75" customHeight="1" x14ac:dyDescent="0.2">
      <c r="B2058" s="189">
        <v>41254</v>
      </c>
      <c r="C2058" s="143">
        <v>286372</v>
      </c>
      <c r="D2058" s="143" t="s">
        <v>1130</v>
      </c>
      <c r="E2058" s="143" t="s">
        <v>8854</v>
      </c>
      <c r="F2058" s="248" t="s">
        <v>147</v>
      </c>
      <c r="G2058" s="216">
        <v>40.25</v>
      </c>
      <c r="H2058" s="216">
        <v>79.999999998835847</v>
      </c>
      <c r="I2058" s="216">
        <v>3219.9999999531428</v>
      </c>
      <c r="J2058" s="216">
        <v>3.2485973045673299E-3</v>
      </c>
      <c r="K2058" s="216">
        <v>4.0607466307682537E-5</v>
      </c>
      <c r="L2058" s="159"/>
    </row>
    <row r="2059" spans="2:12" ht="15.75" customHeight="1" x14ac:dyDescent="0.2">
      <c r="B2059" s="189">
        <v>41254</v>
      </c>
      <c r="C2059" s="143">
        <v>286374</v>
      </c>
      <c r="D2059" s="143" t="s">
        <v>1104</v>
      </c>
      <c r="E2059" s="143" t="s">
        <v>8855</v>
      </c>
      <c r="F2059" s="248" t="s">
        <v>147</v>
      </c>
      <c r="G2059" s="216">
        <v>6</v>
      </c>
      <c r="H2059" s="216">
        <v>127.99999999813735</v>
      </c>
      <c r="I2059" s="216">
        <v>767.99999998882413</v>
      </c>
      <c r="J2059" s="216">
        <v>2.2150324677867772E-3</v>
      </c>
      <c r="K2059" s="216">
        <v>1.7304941154836017E-5</v>
      </c>
      <c r="L2059" s="159"/>
    </row>
    <row r="2060" spans="2:12" ht="15.75" customHeight="1" x14ac:dyDescent="0.2">
      <c r="B2060" s="189">
        <v>41254</v>
      </c>
      <c r="C2060" s="143">
        <v>286398</v>
      </c>
      <c r="D2060" s="143" t="s">
        <v>1193</v>
      </c>
      <c r="E2060" s="143" t="s">
        <v>8854</v>
      </c>
      <c r="F2060" s="248" t="s">
        <v>147</v>
      </c>
      <c r="G2060" s="216">
        <v>8.4830000000000005</v>
      </c>
      <c r="H2060" s="216">
        <v>389.00000000023283</v>
      </c>
      <c r="I2060" s="216">
        <v>3299.8870000019751</v>
      </c>
      <c r="J2060" s="216">
        <v>3.3291937930867033E-3</v>
      </c>
      <c r="K2060" s="216">
        <v>8.5583387997036274E-6</v>
      </c>
      <c r="L2060" s="159"/>
    </row>
    <row r="2061" spans="2:12" ht="15.75" customHeight="1" x14ac:dyDescent="0.2">
      <c r="B2061" s="189">
        <v>41254</v>
      </c>
      <c r="C2061" s="143">
        <v>286489</v>
      </c>
      <c r="D2061" s="143" t="s">
        <v>1280</v>
      </c>
      <c r="E2061" s="143" t="s">
        <v>8854</v>
      </c>
      <c r="F2061" s="248" t="s">
        <v>155</v>
      </c>
      <c r="G2061" s="216">
        <v>102</v>
      </c>
      <c r="H2061" s="216">
        <v>124.99999999883585</v>
      </c>
      <c r="I2061" s="216">
        <v>12749.999999881256</v>
      </c>
      <c r="J2061" s="216">
        <v>1.2863234668773428E-2</v>
      </c>
      <c r="K2061" s="216">
        <v>1.0290587735114581E-4</v>
      </c>
      <c r="L2061" s="159"/>
    </row>
    <row r="2062" spans="2:12" ht="15.75" customHeight="1" x14ac:dyDescent="0.2">
      <c r="B2062" s="189">
        <v>41254</v>
      </c>
      <c r="C2062" s="143">
        <v>286490</v>
      </c>
      <c r="D2062" s="143" t="s">
        <v>1394</v>
      </c>
      <c r="E2062" s="143" t="s">
        <v>8855</v>
      </c>
      <c r="F2062" s="248" t="s">
        <v>147</v>
      </c>
      <c r="G2062" s="216">
        <v>45.56</v>
      </c>
      <c r="H2062" s="216">
        <v>126.99999999487773</v>
      </c>
      <c r="I2062" s="216">
        <v>5786.1199997666299</v>
      </c>
      <c r="J2062" s="216">
        <v>1.6688077685130219E-2</v>
      </c>
      <c r="K2062" s="216">
        <v>1.3140218650238816E-4</v>
      </c>
      <c r="L2062" s="159"/>
    </row>
    <row r="2063" spans="2:12" ht="15.75" customHeight="1" x14ac:dyDescent="0.2">
      <c r="B2063" s="189">
        <v>41254</v>
      </c>
      <c r="C2063" s="143">
        <v>286543</v>
      </c>
      <c r="D2063" s="143" t="s">
        <v>1395</v>
      </c>
      <c r="E2063" s="143" t="s">
        <v>8855</v>
      </c>
      <c r="F2063" s="248" t="s">
        <v>150</v>
      </c>
      <c r="G2063" s="216">
        <v>27</v>
      </c>
      <c r="H2063" s="216">
        <v>59.00000000372529</v>
      </c>
      <c r="I2063" s="216">
        <v>1593.0000001005828</v>
      </c>
      <c r="J2063" s="216">
        <v>4.5944618768990596E-3</v>
      </c>
      <c r="K2063" s="216">
        <v>7.787223519676208E-5</v>
      </c>
      <c r="L2063" s="159"/>
    </row>
    <row r="2064" spans="2:12" ht="15.75" customHeight="1" x14ac:dyDescent="0.2">
      <c r="B2064" s="189">
        <v>41254</v>
      </c>
      <c r="C2064" s="143">
        <v>286571</v>
      </c>
      <c r="D2064" s="143" t="s">
        <v>1291</v>
      </c>
      <c r="E2064" s="143" t="s">
        <v>8854</v>
      </c>
      <c r="F2064" s="248" t="s">
        <v>155</v>
      </c>
      <c r="G2064" s="216">
        <v>43.56</v>
      </c>
      <c r="H2064" s="216">
        <v>133.99999999674037</v>
      </c>
      <c r="I2064" s="216">
        <v>5837.0399998580106</v>
      </c>
      <c r="J2064" s="216">
        <v>5.8888796305796142E-3</v>
      </c>
      <c r="K2064" s="216">
        <v>4.3946862915842272E-5</v>
      </c>
      <c r="L2064" s="159"/>
    </row>
    <row r="2065" spans="2:12" ht="15.75" customHeight="1" x14ac:dyDescent="0.2">
      <c r="B2065" s="189">
        <v>41254</v>
      </c>
      <c r="C2065" s="143">
        <v>286572</v>
      </c>
      <c r="D2065" s="143" t="s">
        <v>1291</v>
      </c>
      <c r="E2065" s="143" t="s">
        <v>8854</v>
      </c>
      <c r="F2065" s="248" t="s">
        <v>151</v>
      </c>
      <c r="G2065" s="216">
        <v>42.9</v>
      </c>
      <c r="H2065" s="216">
        <v>43.999999996740371</v>
      </c>
      <c r="I2065" s="216">
        <v>1887.5999998601619</v>
      </c>
      <c r="J2065" s="216">
        <v>1.9043640595454185E-3</v>
      </c>
      <c r="K2065" s="216">
        <v>4.3281001356511326E-5</v>
      </c>
      <c r="L2065" s="159"/>
    </row>
    <row r="2066" spans="2:12" ht="15.75" customHeight="1" x14ac:dyDescent="0.2">
      <c r="B2066" s="189">
        <v>41254</v>
      </c>
      <c r="C2066" s="143">
        <v>286573</v>
      </c>
      <c r="D2066" s="143" t="s">
        <v>1396</v>
      </c>
      <c r="E2066" s="143" t="s">
        <v>8854</v>
      </c>
      <c r="F2066" s="248" t="s">
        <v>155</v>
      </c>
      <c r="G2066" s="216">
        <v>65</v>
      </c>
      <c r="H2066" s="216">
        <v>27.999999996973202</v>
      </c>
      <c r="I2066" s="216">
        <v>2557.0999997814652</v>
      </c>
      <c r="J2066" s="216">
        <v>2.57980998972673E-3</v>
      </c>
      <c r="K2066" s="216">
        <v>6.5577274782592919E-5</v>
      </c>
      <c r="L2066" s="159"/>
    </row>
    <row r="2067" spans="2:12" ht="15.75" customHeight="1" x14ac:dyDescent="0.2">
      <c r="B2067" s="189">
        <v>41254</v>
      </c>
      <c r="C2067" s="143">
        <v>286710</v>
      </c>
      <c r="D2067" s="143" t="s">
        <v>1193</v>
      </c>
      <c r="E2067" s="143" t="s">
        <v>8854</v>
      </c>
      <c r="F2067" s="248" t="s">
        <v>147</v>
      </c>
      <c r="G2067" s="216">
        <v>55.9878</v>
      </c>
      <c r="H2067" s="216">
        <v>42.000000000698492</v>
      </c>
      <c r="I2067" s="216">
        <v>2351.4876000391068</v>
      </c>
      <c r="J2067" s="216">
        <v>2.3723715153172995E-3</v>
      </c>
      <c r="K2067" s="216">
        <v>5.6485036078043939E-5</v>
      </c>
      <c r="L2067" s="159"/>
    </row>
    <row r="2068" spans="2:12" ht="15.75" customHeight="1" x14ac:dyDescent="0.2">
      <c r="B2068" s="189">
        <v>41254</v>
      </c>
      <c r="C2068" s="143">
        <v>286715</v>
      </c>
      <c r="D2068" s="143" t="s">
        <v>1188</v>
      </c>
      <c r="E2068" s="143" t="s">
        <v>8855</v>
      </c>
      <c r="F2068" s="248" t="s">
        <v>155</v>
      </c>
      <c r="G2068" s="216">
        <v>13.5</v>
      </c>
      <c r="H2068" s="216">
        <v>32.999999992316589</v>
      </c>
      <c r="I2068" s="216">
        <v>445.49999989627395</v>
      </c>
      <c r="J2068" s="216">
        <v>1.2848918804474121E-3</v>
      </c>
      <c r="K2068" s="216">
        <v>3.893611759838104E-5</v>
      </c>
      <c r="L2068" s="159"/>
    </row>
    <row r="2069" spans="2:12" ht="15.75" customHeight="1" x14ac:dyDescent="0.2">
      <c r="B2069" s="189">
        <v>41254</v>
      </c>
      <c r="C2069" s="143">
        <v>287401</v>
      </c>
      <c r="D2069" s="143" t="s">
        <v>1188</v>
      </c>
      <c r="E2069" s="143" t="s">
        <v>8855</v>
      </c>
      <c r="F2069" s="248" t="s">
        <v>155</v>
      </c>
      <c r="G2069" s="216">
        <v>8.91</v>
      </c>
      <c r="H2069" s="216">
        <v>97.999999994644895</v>
      </c>
      <c r="I2069" s="216">
        <v>873.17999995228604</v>
      </c>
      <c r="J2069" s="216">
        <v>2.5183880861256711E-3</v>
      </c>
      <c r="K2069" s="216">
        <v>2.5697837614931487E-5</v>
      </c>
      <c r="L2069" s="159"/>
    </row>
    <row r="2070" spans="2:12" ht="15.75" customHeight="1" x14ac:dyDescent="0.2">
      <c r="B2070" s="189">
        <v>41255</v>
      </c>
      <c r="C2070" s="143">
        <v>286396</v>
      </c>
      <c r="D2070" s="143" t="s">
        <v>1164</v>
      </c>
      <c r="E2070" s="143" t="s">
        <v>8855</v>
      </c>
      <c r="F2070" s="248" t="s">
        <v>147</v>
      </c>
      <c r="G2070" s="216">
        <v>12</v>
      </c>
      <c r="H2070" s="216">
        <v>73.000000007450581</v>
      </c>
      <c r="I2070" s="216">
        <v>876.00000008940697</v>
      </c>
      <c r="J2070" s="216">
        <v>2.5275718854411138E-3</v>
      </c>
      <c r="K2070" s="216">
        <v>3.4624272399769082E-5</v>
      </c>
      <c r="L2070" s="159"/>
    </row>
    <row r="2071" spans="2:12" ht="15.75" customHeight="1" x14ac:dyDescent="0.2">
      <c r="B2071" s="189">
        <v>41255</v>
      </c>
      <c r="C2071" s="143">
        <v>286399</v>
      </c>
      <c r="D2071" s="143" t="s">
        <v>819</v>
      </c>
      <c r="E2071" s="143" t="s">
        <v>8855</v>
      </c>
      <c r="F2071" s="248" t="s">
        <v>147</v>
      </c>
      <c r="G2071" s="216">
        <v>37</v>
      </c>
      <c r="H2071" s="216">
        <v>124.99999999883585</v>
      </c>
      <c r="I2071" s="216">
        <v>4624.9999999569263</v>
      </c>
      <c r="J2071" s="216">
        <v>1.3344771653953383E-2</v>
      </c>
      <c r="K2071" s="216">
        <v>1.0675817323262133E-4</v>
      </c>
      <c r="L2071" s="159"/>
    </row>
    <row r="2072" spans="2:12" ht="15.75" customHeight="1" x14ac:dyDescent="0.2">
      <c r="B2072" s="189">
        <v>41255</v>
      </c>
      <c r="C2072" s="143">
        <v>286400</v>
      </c>
      <c r="D2072" s="143" t="s">
        <v>1256</v>
      </c>
      <c r="E2072" s="143" t="s">
        <v>8854</v>
      </c>
      <c r="F2072" s="248" t="s">
        <v>147</v>
      </c>
      <c r="G2072" s="216">
        <v>1084.5</v>
      </c>
      <c r="H2072" s="216">
        <v>65.999999999301508</v>
      </c>
      <c r="I2072" s="216">
        <v>72154.499999188702</v>
      </c>
      <c r="J2072" s="216">
        <v>7.2816993373924277E-2</v>
      </c>
      <c r="K2072" s="216">
        <v>1.094457439451577E-3</v>
      </c>
      <c r="L2072" s="159"/>
    </row>
    <row r="2073" spans="2:12" ht="15.75" customHeight="1" x14ac:dyDescent="0.2">
      <c r="B2073" s="189">
        <v>41255</v>
      </c>
      <c r="C2073" s="143">
        <v>286440</v>
      </c>
      <c r="D2073" s="143" t="s">
        <v>596</v>
      </c>
      <c r="E2073" s="143" t="s">
        <v>8854</v>
      </c>
      <c r="F2073" s="248" t="s">
        <v>155</v>
      </c>
      <c r="G2073" s="216">
        <v>66.5</v>
      </c>
      <c r="H2073" s="216">
        <v>101.00000000442378</v>
      </c>
      <c r="I2073" s="216">
        <v>6716.5000002941815</v>
      </c>
      <c r="J2073" s="216">
        <v>6.7781681810958833E-3</v>
      </c>
      <c r="K2073" s="216">
        <v>6.711057604751485E-5</v>
      </c>
      <c r="L2073" s="159"/>
    </row>
    <row r="2074" spans="2:12" ht="15.75" customHeight="1" x14ac:dyDescent="0.2">
      <c r="B2074" s="189">
        <v>41255</v>
      </c>
      <c r="C2074" s="143">
        <v>286449</v>
      </c>
      <c r="D2074" s="143" t="s">
        <v>727</v>
      </c>
      <c r="E2074" s="143" t="s">
        <v>8855</v>
      </c>
      <c r="F2074" s="248" t="s">
        <v>146</v>
      </c>
      <c r="G2074" s="216">
        <v>75.5</v>
      </c>
      <c r="H2074" s="216">
        <v>51.999999991385266</v>
      </c>
      <c r="I2074" s="216">
        <v>3925.9999993495876</v>
      </c>
      <c r="J2074" s="216">
        <v>1.1327907784914446E-2</v>
      </c>
      <c r="K2074" s="216">
        <v>2.1784438051521379E-4</v>
      </c>
      <c r="L2074" s="159"/>
    </row>
    <row r="2075" spans="2:12" ht="15.75" customHeight="1" x14ac:dyDescent="0.2">
      <c r="B2075" s="189">
        <v>41255</v>
      </c>
      <c r="C2075" s="143">
        <v>286452</v>
      </c>
      <c r="D2075" s="143" t="s">
        <v>511</v>
      </c>
      <c r="E2075" s="143" t="s">
        <v>8855</v>
      </c>
      <c r="F2075" s="248" t="s">
        <v>147</v>
      </c>
      <c r="G2075" s="216">
        <v>1</v>
      </c>
      <c r="H2075" s="216">
        <v>17.999999995809048</v>
      </c>
      <c r="I2075" s="216">
        <v>17.999999995809048</v>
      </c>
      <c r="J2075" s="216">
        <v>5.1936408587561231E-5</v>
      </c>
      <c r="K2075" s="216">
        <v>2.88535603331409E-6</v>
      </c>
      <c r="L2075" s="159"/>
    </row>
    <row r="2076" spans="2:12" ht="15.75" customHeight="1" x14ac:dyDescent="0.2">
      <c r="B2076" s="189">
        <v>41255</v>
      </c>
      <c r="C2076" s="143">
        <v>286460</v>
      </c>
      <c r="D2076" s="143" t="s">
        <v>1397</v>
      </c>
      <c r="E2076" s="143" t="s">
        <v>8854</v>
      </c>
      <c r="F2076" s="248" t="s">
        <v>147</v>
      </c>
      <c r="G2076" s="216">
        <v>17.2</v>
      </c>
      <c r="H2076" s="216">
        <v>172.99999999813735</v>
      </c>
      <c r="I2076" s="216">
        <v>2975.5999999679625</v>
      </c>
      <c r="J2076" s="216">
        <v>3.0029207531554157E-3</v>
      </c>
      <c r="K2076" s="216">
        <v>1.7357923428830909E-5</v>
      </c>
      <c r="L2076" s="159"/>
    </row>
    <row r="2077" spans="2:12" ht="15.75" customHeight="1" x14ac:dyDescent="0.2">
      <c r="B2077" s="189">
        <v>41255</v>
      </c>
      <c r="C2077" s="143">
        <v>286497</v>
      </c>
      <c r="D2077" s="143" t="s">
        <v>626</v>
      </c>
      <c r="E2077" s="143" t="s">
        <v>8855</v>
      </c>
      <c r="F2077" s="248" t="s">
        <v>155</v>
      </c>
      <c r="G2077" s="216">
        <v>3</v>
      </c>
      <c r="H2077" s="216">
        <v>109.99999999185093</v>
      </c>
      <c r="I2077" s="216">
        <v>329.99999997555278</v>
      </c>
      <c r="J2077" s="216">
        <v>9.5216749092311072E-4</v>
      </c>
      <c r="K2077" s="216">
        <v>8.6560680999422704E-6</v>
      </c>
      <c r="L2077" s="159"/>
    </row>
    <row r="2078" spans="2:12" ht="15.75" customHeight="1" x14ac:dyDescent="0.2">
      <c r="B2078" s="189">
        <v>41255</v>
      </c>
      <c r="C2078" s="143">
        <v>286554</v>
      </c>
      <c r="D2078" s="143" t="s">
        <v>531</v>
      </c>
      <c r="E2078" s="143" t="s">
        <v>8855</v>
      </c>
      <c r="F2078" s="248" t="s">
        <v>155</v>
      </c>
      <c r="G2078" s="216">
        <v>9.5</v>
      </c>
      <c r="H2078" s="216">
        <v>77.666666664881632</v>
      </c>
      <c r="I2078" s="216">
        <v>737.8333333163755</v>
      </c>
      <c r="J2078" s="216">
        <v>2.1289118598646502E-3</v>
      </c>
      <c r="K2078" s="216">
        <v>2.7410882316483855E-5</v>
      </c>
      <c r="L2078" s="159"/>
    </row>
    <row r="2079" spans="2:12" ht="15.75" customHeight="1" x14ac:dyDescent="0.2">
      <c r="B2079" s="189">
        <v>41255</v>
      </c>
      <c r="C2079" s="143">
        <v>286555</v>
      </c>
      <c r="D2079" s="143" t="s">
        <v>732</v>
      </c>
      <c r="E2079" s="143" t="s">
        <v>8855</v>
      </c>
      <c r="F2079" s="248" t="s">
        <v>150</v>
      </c>
      <c r="G2079" s="216">
        <v>1.6500000000000001</v>
      </c>
      <c r="H2079" s="216">
        <v>64.150000002700835</v>
      </c>
      <c r="I2079" s="216">
        <v>105.84750000445639</v>
      </c>
      <c r="J2079" s="216">
        <v>3.0540772274907142E-4</v>
      </c>
      <c r="K2079" s="216">
        <v>4.7608374549682492E-6</v>
      </c>
      <c r="L2079" s="159"/>
    </row>
    <row r="2080" spans="2:12" ht="15.75" customHeight="1" x14ac:dyDescent="0.2">
      <c r="B2080" s="189">
        <v>41255</v>
      </c>
      <c r="C2080" s="143">
        <v>286558</v>
      </c>
      <c r="D2080" s="143" t="s">
        <v>1181</v>
      </c>
      <c r="E2080" s="143" t="s">
        <v>8854</v>
      </c>
      <c r="F2080" s="248" t="s">
        <v>155</v>
      </c>
      <c r="G2080" s="216">
        <v>44.5</v>
      </c>
      <c r="H2080" s="216">
        <v>47.000000006519258</v>
      </c>
      <c r="I2080" s="216">
        <v>2091.500000290107</v>
      </c>
      <c r="J2080" s="216">
        <v>2.1107033056067155E-3</v>
      </c>
      <c r="K2080" s="216">
        <v>4.4908580964126481E-5</v>
      </c>
      <c r="L2080" s="159"/>
    </row>
    <row r="2081" spans="2:12" ht="15.75" customHeight="1" x14ac:dyDescent="0.2">
      <c r="B2081" s="189">
        <v>41255</v>
      </c>
      <c r="C2081" s="143">
        <v>286570</v>
      </c>
      <c r="D2081" s="143" t="s">
        <v>596</v>
      </c>
      <c r="E2081" s="143" t="s">
        <v>8854</v>
      </c>
      <c r="F2081" s="248" t="s">
        <v>147</v>
      </c>
      <c r="G2081" s="216">
        <v>43.89</v>
      </c>
      <c r="H2081" s="216">
        <v>113.00000000162981</v>
      </c>
      <c r="I2081" s="216">
        <v>4959.5700000715324</v>
      </c>
      <c r="J2081" s="216">
        <v>5.0051067616958475E-3</v>
      </c>
      <c r="K2081" s="216">
        <v>4.4292980191359809E-5</v>
      </c>
      <c r="L2081" s="159"/>
    </row>
    <row r="2082" spans="2:12" ht="15.75" customHeight="1" x14ac:dyDescent="0.2">
      <c r="B2082" s="189">
        <v>41255</v>
      </c>
      <c r="C2082" s="143">
        <v>286687</v>
      </c>
      <c r="D2082" s="143" t="s">
        <v>656</v>
      </c>
      <c r="E2082" s="143" t="s">
        <v>8855</v>
      </c>
      <c r="F2082" s="248" t="s">
        <v>155</v>
      </c>
      <c r="G2082" s="216">
        <v>54.78</v>
      </c>
      <c r="H2082" s="216">
        <v>49.999999995343387</v>
      </c>
      <c r="I2082" s="216">
        <v>2738.9999997449108</v>
      </c>
      <c r="J2082" s="216">
        <v>7.9029901745112686E-3</v>
      </c>
      <c r="K2082" s="216">
        <v>1.5805980350494585E-4</v>
      </c>
      <c r="L2082" s="159"/>
    </row>
    <row r="2083" spans="2:12" ht="15.75" customHeight="1" x14ac:dyDescent="0.2">
      <c r="B2083" s="189">
        <v>41255</v>
      </c>
      <c r="C2083" s="143">
        <v>287228</v>
      </c>
      <c r="D2083" s="143" t="s">
        <v>790</v>
      </c>
      <c r="E2083" s="143" t="s">
        <v>8855</v>
      </c>
      <c r="F2083" s="248" t="s">
        <v>150</v>
      </c>
      <c r="G2083" s="216">
        <v>2.0100000000000002</v>
      </c>
      <c r="H2083" s="216">
        <v>88.000000003958121</v>
      </c>
      <c r="I2083" s="216">
        <v>176.88000000795586</v>
      </c>
      <c r="J2083" s="216">
        <v>5.1036177519555171E-4</v>
      </c>
      <c r="K2083" s="216">
        <v>5.7995656269613214E-6</v>
      </c>
      <c r="L2083" s="159"/>
    </row>
    <row r="2084" spans="2:12" ht="15.75" customHeight="1" x14ac:dyDescent="0.2">
      <c r="B2084" s="189">
        <v>41256</v>
      </c>
      <c r="C2084" s="143">
        <v>286491</v>
      </c>
      <c r="D2084" s="143" t="s">
        <v>602</v>
      </c>
      <c r="E2084" s="143" t="s">
        <v>8855</v>
      </c>
      <c r="F2084" s="248" t="s">
        <v>155</v>
      </c>
      <c r="G2084" s="216">
        <v>25</v>
      </c>
      <c r="H2084" s="216">
        <v>11.000000004423782</v>
      </c>
      <c r="I2084" s="216">
        <v>275.00000011059456</v>
      </c>
      <c r="J2084" s="216">
        <v>7.9381333670081814E-4</v>
      </c>
      <c r="K2084" s="216">
        <v>7.2164848761961507E-5</v>
      </c>
      <c r="L2084" s="159"/>
    </row>
    <row r="2085" spans="2:12" ht="15.75" customHeight="1" x14ac:dyDescent="0.2">
      <c r="B2085" s="189">
        <v>41256</v>
      </c>
      <c r="C2085" s="143">
        <v>286492</v>
      </c>
      <c r="D2085" s="143" t="s">
        <v>691</v>
      </c>
      <c r="E2085" s="143" t="s">
        <v>8855</v>
      </c>
      <c r="F2085" s="248" t="s">
        <v>149</v>
      </c>
      <c r="G2085" s="216">
        <v>180.67000000000002</v>
      </c>
      <c r="H2085" s="216">
        <v>14.99999999650754</v>
      </c>
      <c r="I2085" s="216">
        <v>2710.0499993690173</v>
      </c>
      <c r="J2085" s="216">
        <v>7.8228139336727603E-3</v>
      </c>
      <c r="K2085" s="216">
        <v>5.2152092903294349E-4</v>
      </c>
      <c r="L2085" s="159"/>
    </row>
    <row r="2086" spans="2:12" ht="15.75" customHeight="1" x14ac:dyDescent="0.2">
      <c r="B2086" s="189">
        <v>41256</v>
      </c>
      <c r="C2086" s="143">
        <v>286496</v>
      </c>
      <c r="D2086" s="143" t="s">
        <v>629</v>
      </c>
      <c r="E2086" s="143" t="s">
        <v>8855</v>
      </c>
      <c r="F2086" s="248" t="s">
        <v>155</v>
      </c>
      <c r="G2086" s="216">
        <v>15</v>
      </c>
      <c r="H2086" s="216">
        <v>33.000000002793968</v>
      </c>
      <c r="I2086" s="216">
        <v>495.00000004190952</v>
      </c>
      <c r="J2086" s="216">
        <v>1.4288640056078137E-3</v>
      </c>
      <c r="K2086" s="216">
        <v>4.3298909257176907E-5</v>
      </c>
      <c r="L2086" s="159"/>
    </row>
    <row r="2087" spans="2:12" ht="15.75" customHeight="1" x14ac:dyDescent="0.2">
      <c r="B2087" s="189">
        <v>41256</v>
      </c>
      <c r="C2087" s="143">
        <v>286499</v>
      </c>
      <c r="D2087" s="143" t="s">
        <v>494</v>
      </c>
      <c r="E2087" s="143" t="s">
        <v>8855</v>
      </c>
      <c r="F2087" s="248" t="s">
        <v>147</v>
      </c>
      <c r="G2087" s="216">
        <v>408</v>
      </c>
      <c r="H2087" s="216">
        <v>40.999999997438863</v>
      </c>
      <c r="I2087" s="216">
        <v>16727.999998955056</v>
      </c>
      <c r="J2087" s="216">
        <v>4.8286943600587356E-2</v>
      </c>
      <c r="K2087" s="216">
        <v>1.1777303317952118E-3</v>
      </c>
      <c r="L2087" s="159"/>
    </row>
    <row r="2088" spans="2:12" ht="15.75" customHeight="1" x14ac:dyDescent="0.2">
      <c r="B2088" s="189">
        <v>41256</v>
      </c>
      <c r="C2088" s="143">
        <v>286505</v>
      </c>
      <c r="D2088" s="143" t="s">
        <v>1398</v>
      </c>
      <c r="E2088" s="143" t="s">
        <v>8855</v>
      </c>
      <c r="F2088" s="248" t="s">
        <v>147</v>
      </c>
      <c r="G2088" s="216">
        <v>5</v>
      </c>
      <c r="H2088" s="216">
        <v>184.99999999534339</v>
      </c>
      <c r="I2088" s="216">
        <v>924.99999997671694</v>
      </c>
      <c r="J2088" s="216">
        <v>2.6700994041253668E-3</v>
      </c>
      <c r="K2088" s="216">
        <v>1.4432969752392302E-5</v>
      </c>
      <c r="L2088" s="159"/>
    </row>
    <row r="2089" spans="2:12" ht="15.75" customHeight="1" x14ac:dyDescent="0.2">
      <c r="B2089" s="189">
        <v>41256</v>
      </c>
      <c r="C2089" s="143">
        <v>286542</v>
      </c>
      <c r="D2089" s="143" t="s">
        <v>671</v>
      </c>
      <c r="E2089" s="143" t="s">
        <v>8854</v>
      </c>
      <c r="F2089" s="248" t="s">
        <v>147</v>
      </c>
      <c r="G2089" s="216">
        <v>54.4</v>
      </c>
      <c r="H2089" s="216">
        <v>42.000000000698492</v>
      </c>
      <c r="I2089" s="216">
        <v>2284.800000037998</v>
      </c>
      <c r="J2089" s="216">
        <v>2.306452375259315E-3</v>
      </c>
      <c r="K2089" s="216">
        <v>5.4915532743356115E-5</v>
      </c>
      <c r="L2089" s="159"/>
    </row>
    <row r="2090" spans="2:12" ht="15.75" customHeight="1" x14ac:dyDescent="0.2">
      <c r="B2090" s="189">
        <v>41256</v>
      </c>
      <c r="C2090" s="143">
        <v>286556</v>
      </c>
      <c r="D2090" s="143" t="s">
        <v>1399</v>
      </c>
      <c r="E2090" s="143" t="s">
        <v>8854</v>
      </c>
      <c r="F2090" s="248" t="s">
        <v>155</v>
      </c>
      <c r="G2090" s="216">
        <v>208.33</v>
      </c>
      <c r="H2090" s="216">
        <v>33.833333331858739</v>
      </c>
      <c r="I2090" s="216">
        <v>7048.4983330261311</v>
      </c>
      <c r="J2090" s="216">
        <v>7.1152948713012407E-3</v>
      </c>
      <c r="K2090" s="216">
        <v>2.1030428191954741E-4</v>
      </c>
      <c r="L2090" s="159"/>
    </row>
    <row r="2091" spans="2:12" ht="15.75" customHeight="1" x14ac:dyDescent="0.2">
      <c r="B2091" s="189">
        <v>41256</v>
      </c>
      <c r="C2091" s="143">
        <v>286569</v>
      </c>
      <c r="D2091" s="143" t="s">
        <v>990</v>
      </c>
      <c r="E2091" s="143" t="s">
        <v>8854</v>
      </c>
      <c r="F2091" s="248" t="s">
        <v>155</v>
      </c>
      <c r="G2091" s="216">
        <v>12.540000000000001</v>
      </c>
      <c r="H2091" s="216">
        <v>50.999999998603016</v>
      </c>
      <c r="I2091" s="216">
        <v>639.53999998248185</v>
      </c>
      <c r="J2091" s="216">
        <v>6.4560073179639613E-4</v>
      </c>
      <c r="K2091" s="216">
        <v>1.2658837878707457E-5</v>
      </c>
      <c r="L2091" s="159"/>
    </row>
    <row r="2092" spans="2:12" ht="15.75" customHeight="1" x14ac:dyDescent="0.2">
      <c r="B2092" s="189">
        <v>41257</v>
      </c>
      <c r="C2092" s="143">
        <v>286539</v>
      </c>
      <c r="D2092" s="143" t="s">
        <v>998</v>
      </c>
      <c r="E2092" s="143" t="s">
        <v>8855</v>
      </c>
      <c r="F2092" s="248" t="s">
        <v>155</v>
      </c>
      <c r="G2092" s="216">
        <v>860</v>
      </c>
      <c r="H2092" s="216">
        <v>56.999999999483727</v>
      </c>
      <c r="I2092" s="216">
        <v>48331.499999507214</v>
      </c>
      <c r="J2092" s="216">
        <v>0.13957351089463269</v>
      </c>
      <c r="K2092" s="216">
        <v>2.4835401212585577E-3</v>
      </c>
      <c r="L2092" s="159"/>
    </row>
    <row r="2093" spans="2:12" ht="15.75" customHeight="1" x14ac:dyDescent="0.2">
      <c r="B2093" s="189">
        <v>41257</v>
      </c>
      <c r="C2093" s="143">
        <v>286541</v>
      </c>
      <c r="D2093" s="143" t="s">
        <v>1400</v>
      </c>
      <c r="E2093" s="143" t="s">
        <v>8854</v>
      </c>
      <c r="F2093" s="248" t="s">
        <v>155</v>
      </c>
      <c r="G2093" s="216">
        <v>36.96</v>
      </c>
      <c r="H2093" s="216">
        <v>18.999999999068677</v>
      </c>
      <c r="I2093" s="216">
        <v>702.23999996557836</v>
      </c>
      <c r="J2093" s="216">
        <v>7.0910545259175381E-4</v>
      </c>
      <c r="K2093" s="216">
        <v>3.7321339611921685E-5</v>
      </c>
      <c r="L2093" s="159"/>
    </row>
    <row r="2094" spans="2:12" ht="15.75" customHeight="1" x14ac:dyDescent="0.2">
      <c r="B2094" s="189">
        <v>41257</v>
      </c>
      <c r="C2094" s="143">
        <v>286568</v>
      </c>
      <c r="D2094" s="143" t="s">
        <v>1039</v>
      </c>
      <c r="E2094" s="143" t="s">
        <v>8854</v>
      </c>
      <c r="F2094" s="248" t="s">
        <v>147</v>
      </c>
      <c r="G2094" s="216">
        <v>88.77</v>
      </c>
      <c r="H2094" s="216">
        <v>127.0000000053551</v>
      </c>
      <c r="I2094" s="216">
        <v>11273.790000475372</v>
      </c>
      <c r="J2094" s="216">
        <v>1.1384008260855737E-2</v>
      </c>
      <c r="K2094" s="216">
        <v>8.9637860317919033E-5</v>
      </c>
      <c r="L2094" s="159"/>
    </row>
    <row r="2095" spans="2:12" ht="15.75" customHeight="1" x14ac:dyDescent="0.2">
      <c r="B2095" s="189">
        <v>41257</v>
      </c>
      <c r="C2095" s="143">
        <v>286583</v>
      </c>
      <c r="D2095" s="143" t="s">
        <v>1401</v>
      </c>
      <c r="E2095" s="143" t="s">
        <v>8854</v>
      </c>
      <c r="F2095" s="248" t="s">
        <v>151</v>
      </c>
      <c r="G2095" s="216">
        <v>1</v>
      </c>
      <c r="H2095" s="216">
        <v>139.00000000256114</v>
      </c>
      <c r="I2095" s="216">
        <v>139.00000000256114</v>
      </c>
      <c r="J2095" s="216">
        <v>1.4035893414915312E-4</v>
      </c>
      <c r="K2095" s="216">
        <v>1.0097765046515608E-6</v>
      </c>
      <c r="L2095" s="159"/>
    </row>
    <row r="2096" spans="2:12" ht="15.75" customHeight="1" x14ac:dyDescent="0.2">
      <c r="B2096" s="189">
        <v>41257</v>
      </c>
      <c r="C2096" s="143">
        <v>286589</v>
      </c>
      <c r="D2096" s="143" t="s">
        <v>883</v>
      </c>
      <c r="E2096" s="143" t="s">
        <v>8855</v>
      </c>
      <c r="F2096" s="248" t="s">
        <v>147</v>
      </c>
      <c r="G2096" s="216">
        <v>265</v>
      </c>
      <c r="H2096" s="216">
        <v>168.00000000279397</v>
      </c>
      <c r="I2096" s="216">
        <v>44520.000000740401</v>
      </c>
      <c r="J2096" s="216">
        <v>0.12856651883752301</v>
      </c>
      <c r="K2096" s="216">
        <v>7.6527689782967178E-4</v>
      </c>
      <c r="L2096" s="159"/>
    </row>
    <row r="2097" spans="2:12" ht="15.75" customHeight="1" x14ac:dyDescent="0.2">
      <c r="B2097" s="189">
        <v>41257</v>
      </c>
      <c r="C2097" s="143">
        <v>286591</v>
      </c>
      <c r="D2097" s="143" t="s">
        <v>611</v>
      </c>
      <c r="E2097" s="143" t="s">
        <v>8855</v>
      </c>
      <c r="F2097" s="248" t="s">
        <v>146</v>
      </c>
      <c r="G2097" s="216">
        <v>853.31000000000006</v>
      </c>
      <c r="H2097" s="216">
        <v>131.16751268924435</v>
      </c>
      <c r="I2097" s="216">
        <v>111940.3099985906</v>
      </c>
      <c r="J2097" s="216">
        <v>0.32326540821816308</v>
      </c>
      <c r="K2097" s="216">
        <v>2.4642204893850464E-3</v>
      </c>
      <c r="L2097" s="159"/>
    </row>
    <row r="2098" spans="2:12" ht="15.75" customHeight="1" x14ac:dyDescent="0.2">
      <c r="B2098" s="189">
        <v>41257</v>
      </c>
      <c r="C2098" s="143">
        <v>286592</v>
      </c>
      <c r="D2098" s="143" t="s">
        <v>1233</v>
      </c>
      <c r="E2098" s="143" t="s">
        <v>8854</v>
      </c>
      <c r="F2098" s="248" t="s">
        <v>155</v>
      </c>
      <c r="G2098" s="216">
        <v>1392.9900000000002</v>
      </c>
      <c r="H2098" s="216">
        <v>15.000000006984919</v>
      </c>
      <c r="I2098" s="216">
        <v>20894.850009729926</v>
      </c>
      <c r="J2098" s="216">
        <v>2.1099128608043714E-2</v>
      </c>
      <c r="K2098" s="216">
        <v>1.4066085732145777E-3</v>
      </c>
      <c r="L2098" s="159"/>
    </row>
    <row r="2099" spans="2:12" ht="15.75" customHeight="1" x14ac:dyDescent="0.2">
      <c r="B2099" s="189">
        <v>41257</v>
      </c>
      <c r="C2099" s="143">
        <v>286619</v>
      </c>
      <c r="D2099" s="143" t="s">
        <v>1395</v>
      </c>
      <c r="E2099" s="143" t="s">
        <v>8855</v>
      </c>
      <c r="F2099" s="248" t="s">
        <v>147</v>
      </c>
      <c r="G2099" s="216">
        <v>10</v>
      </c>
      <c r="H2099" s="216">
        <v>86.999999990221113</v>
      </c>
      <c r="I2099" s="216">
        <v>869.99999990221113</v>
      </c>
      <c r="J2099" s="216">
        <v>2.5124184944791657E-3</v>
      </c>
      <c r="K2099" s="216">
        <v>2.8878373503006485E-5</v>
      </c>
      <c r="L2099" s="159"/>
    </row>
    <row r="2100" spans="2:12" ht="15.75" customHeight="1" x14ac:dyDescent="0.2">
      <c r="B2100" s="189">
        <v>41257</v>
      </c>
      <c r="C2100" s="143">
        <v>286625</v>
      </c>
      <c r="D2100" s="143" t="s">
        <v>1072</v>
      </c>
      <c r="E2100" s="143" t="s">
        <v>8854</v>
      </c>
      <c r="F2100" s="248" t="s">
        <v>155</v>
      </c>
      <c r="G2100" s="216">
        <v>1681.33</v>
      </c>
      <c r="H2100" s="216">
        <v>69.176470590002069</v>
      </c>
      <c r="I2100" s="216">
        <v>116350.44000297542</v>
      </c>
      <c r="J2100" s="216">
        <v>0.11748794062087564</v>
      </c>
      <c r="K2100" s="216">
        <v>1.6977675305658085E-3</v>
      </c>
      <c r="L2100" s="159"/>
    </row>
    <row r="2101" spans="2:12" ht="15.75" customHeight="1" x14ac:dyDescent="0.2">
      <c r="B2101" s="189">
        <v>41257</v>
      </c>
      <c r="C2101" s="143">
        <v>286625</v>
      </c>
      <c r="D2101" s="143" t="s">
        <v>1402</v>
      </c>
      <c r="E2101" s="143" t="s">
        <v>8854</v>
      </c>
      <c r="F2101" s="248" t="s">
        <v>155</v>
      </c>
      <c r="G2101" s="216">
        <v>1</v>
      </c>
      <c r="H2101" s="216">
        <v>25.000000008149073</v>
      </c>
      <c r="I2101" s="216">
        <v>25.000000008149073</v>
      </c>
      <c r="J2101" s="216">
        <v>2.5244412624517759E-5</v>
      </c>
      <c r="K2101" s="216">
        <v>1.0097765046515608E-6</v>
      </c>
      <c r="L2101" s="159"/>
    </row>
    <row r="2102" spans="2:12" ht="15.75" customHeight="1" x14ac:dyDescent="0.2">
      <c r="B2102" s="189">
        <v>41257</v>
      </c>
      <c r="C2102" s="143">
        <v>286625</v>
      </c>
      <c r="D2102" s="143" t="s">
        <v>632</v>
      </c>
      <c r="E2102" s="143" t="s">
        <v>8854</v>
      </c>
      <c r="F2102" s="248" t="s">
        <v>155</v>
      </c>
      <c r="G2102" s="216">
        <v>1610.67</v>
      </c>
      <c r="H2102" s="216">
        <v>27.26666667452082</v>
      </c>
      <c r="I2102" s="216">
        <v>52608.750011519631</v>
      </c>
      <c r="J2102" s="216">
        <v>5.3123079700720048E-2</v>
      </c>
      <c r="K2102" s="216">
        <v>1.6264167227471294E-3</v>
      </c>
      <c r="L2102" s="159"/>
    </row>
    <row r="2103" spans="2:12" ht="15.75" customHeight="1" x14ac:dyDescent="0.2">
      <c r="B2103" s="189">
        <v>41257</v>
      </c>
      <c r="C2103" s="143">
        <v>286672</v>
      </c>
      <c r="D2103" s="143" t="s">
        <v>1095</v>
      </c>
      <c r="E2103" s="143" t="s">
        <v>8855</v>
      </c>
      <c r="F2103" s="248" t="s">
        <v>147</v>
      </c>
      <c r="G2103" s="216">
        <v>4.62</v>
      </c>
      <c r="H2103" s="216">
        <v>37.999999998137355</v>
      </c>
      <c r="I2103" s="216">
        <v>175.55999999139459</v>
      </c>
      <c r="J2103" s="216">
        <v>5.0698872519393083E-4</v>
      </c>
      <c r="K2103" s="216">
        <v>1.3341808558388995E-5</v>
      </c>
      <c r="L2103" s="159"/>
    </row>
    <row r="2104" spans="2:12" ht="15.75" customHeight="1" x14ac:dyDescent="0.2">
      <c r="B2104" s="189">
        <v>41257</v>
      </c>
      <c r="C2104" s="143">
        <v>286711</v>
      </c>
      <c r="D2104" s="143" t="s">
        <v>966</v>
      </c>
      <c r="E2104" s="143" t="s">
        <v>8854</v>
      </c>
      <c r="F2104" s="248" t="s">
        <v>150</v>
      </c>
      <c r="G2104" s="216">
        <v>62</v>
      </c>
      <c r="H2104" s="216">
        <v>48.333333326736465</v>
      </c>
      <c r="I2104" s="216">
        <v>2996.6666662576608</v>
      </c>
      <c r="J2104" s="216">
        <v>3.0259635918595059E-3</v>
      </c>
      <c r="K2104" s="216">
        <v>6.2606143288396763E-5</v>
      </c>
      <c r="L2104" s="159"/>
    </row>
    <row r="2105" spans="2:12" ht="15.75" customHeight="1" x14ac:dyDescent="0.2">
      <c r="B2105" s="189">
        <v>41257</v>
      </c>
      <c r="C2105" s="143">
        <v>286714</v>
      </c>
      <c r="D2105" s="143" t="s">
        <v>864</v>
      </c>
      <c r="E2105" s="143" t="s">
        <v>8854</v>
      </c>
      <c r="F2105" s="248" t="s">
        <v>150</v>
      </c>
      <c r="G2105" s="216">
        <v>41.6922</v>
      </c>
      <c r="H2105" s="216">
        <v>8.9999999979045242</v>
      </c>
      <c r="I2105" s="216">
        <v>375.22979991263497</v>
      </c>
      <c r="J2105" s="216">
        <v>3.7889823579688502E-4</v>
      </c>
      <c r="K2105" s="216">
        <v>4.2099803987233801E-5</v>
      </c>
      <c r="L2105" s="159"/>
    </row>
    <row r="2106" spans="2:12" ht="15.75" customHeight="1" x14ac:dyDescent="0.2">
      <c r="B2106" s="189">
        <v>41257</v>
      </c>
      <c r="C2106" s="143">
        <v>286807</v>
      </c>
      <c r="D2106" s="143" t="s">
        <v>1403</v>
      </c>
      <c r="E2106" s="143" t="s">
        <v>8855</v>
      </c>
      <c r="F2106" s="248" t="s">
        <v>155</v>
      </c>
      <c r="G2106" s="216">
        <v>20.13</v>
      </c>
      <c r="H2106" s="216">
        <v>133.99999999674037</v>
      </c>
      <c r="I2106" s="216">
        <v>2697.4199999343837</v>
      </c>
      <c r="J2106" s="216">
        <v>7.7897102252584855E-3</v>
      </c>
      <c r="K2106" s="216">
        <v>5.8132165861552051E-5</v>
      </c>
      <c r="L2106" s="159"/>
    </row>
    <row r="2107" spans="2:12" ht="15.75" customHeight="1" x14ac:dyDescent="0.2">
      <c r="B2107" s="189">
        <v>41257</v>
      </c>
      <c r="C2107" s="143">
        <v>286820</v>
      </c>
      <c r="D2107" s="143" t="s">
        <v>1312</v>
      </c>
      <c r="E2107" s="143" t="s">
        <v>8855</v>
      </c>
      <c r="F2107" s="248" t="s">
        <v>155</v>
      </c>
      <c r="G2107" s="216">
        <v>5.3921999999999999</v>
      </c>
      <c r="H2107" s="216">
        <v>139.00000000256114</v>
      </c>
      <c r="I2107" s="216">
        <v>749.51580001381012</v>
      </c>
      <c r="J2107" s="216">
        <v>2.164479721920352E-3</v>
      </c>
      <c r="K2107" s="216">
        <v>1.5571796560291154E-5</v>
      </c>
      <c r="L2107" s="159"/>
    </row>
    <row r="2108" spans="2:12" ht="15.75" customHeight="1" x14ac:dyDescent="0.2">
      <c r="B2108" s="189">
        <v>41257</v>
      </c>
      <c r="C2108" s="143">
        <v>287389</v>
      </c>
      <c r="D2108" s="143" t="s">
        <v>1340</v>
      </c>
      <c r="E2108" s="143" t="s">
        <v>8855</v>
      </c>
      <c r="F2108" s="248" t="s">
        <v>155</v>
      </c>
      <c r="G2108" s="216">
        <v>2.64</v>
      </c>
      <c r="H2108" s="216">
        <v>85.000000004656613</v>
      </c>
      <c r="I2108" s="216">
        <v>224.40000001229348</v>
      </c>
      <c r="J2108" s="216">
        <v>6.4803070144296704E-4</v>
      </c>
      <c r="K2108" s="216">
        <v>7.6238906047937116E-6</v>
      </c>
      <c r="L2108" s="159"/>
    </row>
    <row r="2109" spans="2:12" ht="15.75" customHeight="1" x14ac:dyDescent="0.2">
      <c r="B2109" s="189">
        <v>41258</v>
      </c>
      <c r="C2109" s="143">
        <v>286627</v>
      </c>
      <c r="D2109" s="143" t="s">
        <v>516</v>
      </c>
      <c r="E2109" s="143" t="s">
        <v>8855</v>
      </c>
      <c r="F2109" s="248" t="s">
        <v>155</v>
      </c>
      <c r="G2109" s="216">
        <v>67</v>
      </c>
      <c r="H2109" s="216">
        <v>117.9999999969732</v>
      </c>
      <c r="I2109" s="216">
        <v>7905.9999997972045</v>
      </c>
      <c r="J2109" s="216">
        <v>2.282989120542462E-2</v>
      </c>
      <c r="K2109" s="216">
        <v>1.9347365428822226E-4</v>
      </c>
      <c r="L2109" s="159"/>
    </row>
    <row r="2110" spans="2:12" ht="15.75" customHeight="1" x14ac:dyDescent="0.2">
      <c r="B2110" s="189">
        <v>41258</v>
      </c>
      <c r="C2110" s="143">
        <v>286638</v>
      </c>
      <c r="D2110" s="143" t="s">
        <v>982</v>
      </c>
      <c r="E2110" s="143" t="s">
        <v>8855</v>
      </c>
      <c r="F2110" s="248" t="s">
        <v>147</v>
      </c>
      <c r="G2110" s="216">
        <v>644</v>
      </c>
      <c r="H2110" s="216">
        <v>42.000000000698492</v>
      </c>
      <c r="I2110" s="216">
        <v>27048.000000449829</v>
      </c>
      <c r="J2110" s="216">
        <v>7.8105603004102478E-2</v>
      </c>
      <c r="K2110" s="216">
        <v>1.8596572143524648E-3</v>
      </c>
      <c r="L2110" s="159"/>
    </row>
    <row r="2111" spans="2:12" ht="15.75" customHeight="1" x14ac:dyDescent="0.2">
      <c r="B2111" s="189">
        <v>41258</v>
      </c>
      <c r="C2111" s="143">
        <v>286642</v>
      </c>
      <c r="D2111" s="143" t="s">
        <v>602</v>
      </c>
      <c r="E2111" s="143" t="s">
        <v>8855</v>
      </c>
      <c r="F2111" s="248" t="s">
        <v>155</v>
      </c>
      <c r="G2111" s="216">
        <v>944</v>
      </c>
      <c r="H2111" s="216">
        <v>95.000000005820766</v>
      </c>
      <c r="I2111" s="216">
        <v>89680.000005494803</v>
      </c>
      <c r="J2111" s="216">
        <v>0.25896593011389363</v>
      </c>
      <c r="K2111" s="216">
        <v>2.7259571589265943E-3</v>
      </c>
      <c r="L2111" s="159"/>
    </row>
    <row r="2112" spans="2:12" ht="15.75" customHeight="1" x14ac:dyDescent="0.2">
      <c r="B2112" s="189">
        <v>41258</v>
      </c>
      <c r="C2112" s="143">
        <v>286642</v>
      </c>
      <c r="D2112" s="143" t="s">
        <v>939</v>
      </c>
      <c r="E2112" s="143" t="s">
        <v>8855</v>
      </c>
      <c r="F2112" s="248" t="s">
        <v>155</v>
      </c>
      <c r="G2112" s="216">
        <v>161</v>
      </c>
      <c r="H2112" s="216">
        <v>95.000000005820766</v>
      </c>
      <c r="I2112" s="216">
        <v>15295.000000937143</v>
      </c>
      <c r="J2112" s="216">
        <v>4.4166858843577197E-2</v>
      </c>
      <c r="K2112" s="216">
        <v>4.6491430358811621E-4</v>
      </c>
      <c r="L2112" s="159"/>
    </row>
    <row r="2113" spans="2:12" ht="15.75" customHeight="1" x14ac:dyDescent="0.2">
      <c r="B2113" s="189">
        <v>41258</v>
      </c>
      <c r="C2113" s="143">
        <v>286673</v>
      </c>
      <c r="D2113" s="143" t="s">
        <v>712</v>
      </c>
      <c r="E2113" s="143" t="s">
        <v>8854</v>
      </c>
      <c r="F2113" s="248" t="s">
        <v>150</v>
      </c>
      <c r="G2113" s="216">
        <v>105.71220000000001</v>
      </c>
      <c r="H2113" s="216">
        <v>74.000000000232831</v>
      </c>
      <c r="I2113" s="216">
        <v>7822.7028000246137</v>
      </c>
      <c r="J2113" s="216">
        <v>7.8990927936772124E-3</v>
      </c>
      <c r="K2113" s="216">
        <v>1.0674449721151836E-4</v>
      </c>
      <c r="L2113" s="159"/>
    </row>
    <row r="2114" spans="2:12" ht="15.75" customHeight="1" x14ac:dyDescent="0.2">
      <c r="B2114" s="189">
        <v>41258</v>
      </c>
      <c r="C2114" s="143">
        <v>286689</v>
      </c>
      <c r="D2114" s="143" t="s">
        <v>643</v>
      </c>
      <c r="E2114" s="143" t="s">
        <v>8855</v>
      </c>
      <c r="F2114" s="248" t="s">
        <v>150</v>
      </c>
      <c r="G2114" s="216">
        <v>3.3000000000000003</v>
      </c>
      <c r="H2114" s="216">
        <v>105.26666666264646</v>
      </c>
      <c r="I2114" s="216">
        <v>347.37999998673331</v>
      </c>
      <c r="J2114" s="216">
        <v>1.003117582448894E-3</v>
      </c>
      <c r="K2114" s="216">
        <v>9.5292993903154258E-6</v>
      </c>
      <c r="L2114" s="159"/>
    </row>
    <row r="2115" spans="2:12" ht="15.75" customHeight="1" x14ac:dyDescent="0.2">
      <c r="B2115" s="189">
        <v>41258</v>
      </c>
      <c r="C2115" s="143">
        <v>287140</v>
      </c>
      <c r="D2115" s="143" t="s">
        <v>834</v>
      </c>
      <c r="E2115" s="143" t="s">
        <v>8855</v>
      </c>
      <c r="F2115" s="248" t="s">
        <v>155</v>
      </c>
      <c r="G2115" s="216">
        <v>6.4</v>
      </c>
      <c r="H2115" s="216">
        <v>69.083333336748183</v>
      </c>
      <c r="I2115" s="216">
        <v>442.13333335518837</v>
      </c>
      <c r="J2115" s="216">
        <v>1.2767336072665827E-3</v>
      </c>
      <c r="K2115" s="216">
        <v>1.8481065484248098E-5</v>
      </c>
      <c r="L2115" s="159"/>
    </row>
    <row r="2116" spans="2:12" ht="15.75" customHeight="1" x14ac:dyDescent="0.2">
      <c r="B2116" s="189">
        <v>41258</v>
      </c>
      <c r="C2116" s="143">
        <v>287229</v>
      </c>
      <c r="D2116" s="143" t="s">
        <v>1404</v>
      </c>
      <c r="E2116" s="143" t="s">
        <v>8854</v>
      </c>
      <c r="F2116" s="248" t="s">
        <v>150</v>
      </c>
      <c r="G2116" s="216">
        <v>137</v>
      </c>
      <c r="H2116" s="216">
        <v>78.000000002793968</v>
      </c>
      <c r="I2116" s="216">
        <v>10686.000000382774</v>
      </c>
      <c r="J2116" s="216">
        <v>1.0790350567324717E-2</v>
      </c>
      <c r="K2116" s="216">
        <v>1.3833782778125905E-4</v>
      </c>
      <c r="L2116" s="159"/>
    </row>
    <row r="2117" spans="2:12" ht="15.75" customHeight="1" x14ac:dyDescent="0.2">
      <c r="B2117" s="189">
        <v>41259</v>
      </c>
      <c r="C2117" s="143">
        <v>286643</v>
      </c>
      <c r="D2117" s="143" t="s">
        <v>659</v>
      </c>
      <c r="E2117" s="143" t="s">
        <v>8854</v>
      </c>
      <c r="F2117" s="248" t="s">
        <v>155</v>
      </c>
      <c r="G2117" s="216">
        <v>1140.8400000000001</v>
      </c>
      <c r="H2117" s="216">
        <v>17.000000003026798</v>
      </c>
      <c r="I2117" s="216">
        <v>19394.280003453096</v>
      </c>
      <c r="J2117" s="216">
        <v>1.9583467066219665E-2</v>
      </c>
      <c r="K2117" s="216">
        <v>1.1519686507489933E-3</v>
      </c>
      <c r="L2117" s="159"/>
    </row>
    <row r="2118" spans="2:12" ht="15.75" customHeight="1" x14ac:dyDescent="0.2">
      <c r="B2118" s="189">
        <v>41259</v>
      </c>
      <c r="C2118" s="143">
        <v>286645</v>
      </c>
      <c r="D2118" s="143" t="s">
        <v>1312</v>
      </c>
      <c r="E2118" s="143" t="s">
        <v>8855</v>
      </c>
      <c r="F2118" s="248" t="s">
        <v>155</v>
      </c>
      <c r="G2118" s="216">
        <v>76</v>
      </c>
      <c r="H2118" s="216">
        <v>76.999999999534339</v>
      </c>
      <c r="I2118" s="216">
        <v>5851.9999999646097</v>
      </c>
      <c r="J2118" s="216">
        <v>1.6898134826396384E-2</v>
      </c>
      <c r="K2118" s="216">
        <v>2.1945629644803345E-4</v>
      </c>
      <c r="L2118" s="159"/>
    </row>
    <row r="2119" spans="2:12" ht="15.75" customHeight="1" x14ac:dyDescent="0.2">
      <c r="B2119" s="189">
        <v>41259</v>
      </c>
      <c r="C2119" s="143">
        <v>286646</v>
      </c>
      <c r="D2119" s="143" t="s">
        <v>927</v>
      </c>
      <c r="E2119" s="143" t="s">
        <v>8854</v>
      </c>
      <c r="F2119" s="248" t="s">
        <v>155</v>
      </c>
      <c r="G2119" s="216">
        <v>67.5</v>
      </c>
      <c r="H2119" s="216">
        <v>99.499999999534339</v>
      </c>
      <c r="I2119" s="216">
        <v>3496.4999997988343</v>
      </c>
      <c r="J2119" s="216">
        <v>3.5306076111567952E-3</v>
      </c>
      <c r="K2119" s="216">
        <v>6.8158448095751416E-5</v>
      </c>
      <c r="L2119" s="159"/>
    </row>
    <row r="2120" spans="2:12" ht="15.75" customHeight="1" x14ac:dyDescent="0.2">
      <c r="B2120" s="189">
        <v>41259</v>
      </c>
      <c r="C2120" s="143">
        <v>286648</v>
      </c>
      <c r="D2120" s="143" t="s">
        <v>1405</v>
      </c>
      <c r="E2120" s="143" t="s">
        <v>8855</v>
      </c>
      <c r="F2120" s="248" t="s">
        <v>149</v>
      </c>
      <c r="G2120" s="216">
        <v>223.49</v>
      </c>
      <c r="H2120" s="216">
        <v>79.444444444379769</v>
      </c>
      <c r="I2120" s="216">
        <v>18302.259999955644</v>
      </c>
      <c r="J2120" s="216">
        <v>5.2849292055516452E-2</v>
      </c>
      <c r="K2120" s="216">
        <v>6.4534589069961841E-4</v>
      </c>
      <c r="L2120" s="159"/>
    </row>
    <row r="2121" spans="2:12" ht="15.75" customHeight="1" x14ac:dyDescent="0.2">
      <c r="B2121" s="189">
        <v>41259</v>
      </c>
      <c r="C2121" s="143">
        <v>286658</v>
      </c>
      <c r="D2121" s="143" t="s">
        <v>732</v>
      </c>
      <c r="E2121" s="143" t="s">
        <v>8855</v>
      </c>
      <c r="F2121" s="248" t="s">
        <v>150</v>
      </c>
      <c r="G2121" s="216">
        <v>1293.0600000000002</v>
      </c>
      <c r="H2121" s="216">
        <v>27.415929200092695</v>
      </c>
      <c r="I2121" s="216">
        <v>39052.519995827206</v>
      </c>
      <c r="J2121" s="216">
        <v>0.11276738691114485</v>
      </c>
      <c r="K2121" s="216">
        <v>3.7338178774354493E-3</v>
      </c>
      <c r="L2121" s="159"/>
    </row>
    <row r="2122" spans="2:12" ht="15.75" customHeight="1" x14ac:dyDescent="0.2">
      <c r="B2122" s="189">
        <v>41259</v>
      </c>
      <c r="C2122" s="143">
        <v>286669</v>
      </c>
      <c r="D2122" s="143" t="s">
        <v>1330</v>
      </c>
      <c r="E2122" s="143" t="s">
        <v>8854</v>
      </c>
      <c r="F2122" s="248" t="s">
        <v>146</v>
      </c>
      <c r="G2122" s="216">
        <v>122</v>
      </c>
      <c r="H2122" s="216">
        <v>47.999999999301508</v>
      </c>
      <c r="I2122" s="216">
        <v>5855.999999914784</v>
      </c>
      <c r="J2122" s="216">
        <v>5.9131240302653645E-3</v>
      </c>
      <c r="K2122" s="216">
        <v>1.2319008396565441E-4</v>
      </c>
      <c r="L2122" s="159"/>
    </row>
    <row r="2123" spans="2:12" ht="15.75" customHeight="1" x14ac:dyDescent="0.2">
      <c r="B2123" s="189">
        <v>41259</v>
      </c>
      <c r="C2123" s="143">
        <v>286690</v>
      </c>
      <c r="D2123" s="143" t="s">
        <v>1295</v>
      </c>
      <c r="E2123" s="143" t="s">
        <v>8855</v>
      </c>
      <c r="F2123" s="248" t="s">
        <v>155</v>
      </c>
      <c r="G2123" s="216">
        <v>51.5</v>
      </c>
      <c r="H2123" s="216">
        <v>66.999999998370185</v>
      </c>
      <c r="I2123" s="216">
        <v>3450.4999999160646</v>
      </c>
      <c r="J2123" s="216">
        <v>9.963604616783148E-3</v>
      </c>
      <c r="K2123" s="216">
        <v>1.4871051667202266E-4</v>
      </c>
      <c r="L2123" s="159"/>
    </row>
    <row r="2124" spans="2:12" ht="15.75" customHeight="1" x14ac:dyDescent="0.2">
      <c r="B2124" s="189">
        <v>41259</v>
      </c>
      <c r="C2124" s="143">
        <v>286691</v>
      </c>
      <c r="D2124" s="143" t="s">
        <v>533</v>
      </c>
      <c r="E2124" s="143" t="s">
        <v>8855</v>
      </c>
      <c r="F2124" s="248" t="s">
        <v>155</v>
      </c>
      <c r="G2124" s="216">
        <v>6</v>
      </c>
      <c r="H2124" s="216">
        <v>193.16666666418314</v>
      </c>
      <c r="I2124" s="216">
        <v>1158.9999999850988</v>
      </c>
      <c r="J2124" s="216">
        <v>3.3467085207894817E-3</v>
      </c>
      <c r="K2124" s="216">
        <v>1.7325497088002641E-5</v>
      </c>
      <c r="L2124" s="159"/>
    </row>
    <row r="2125" spans="2:12" ht="15.75" customHeight="1" x14ac:dyDescent="0.2">
      <c r="B2125" s="189">
        <v>41259</v>
      </c>
      <c r="C2125" s="143">
        <v>286712</v>
      </c>
      <c r="D2125" s="143" t="s">
        <v>617</v>
      </c>
      <c r="E2125" s="143" t="s">
        <v>8854</v>
      </c>
      <c r="F2125" s="248" t="s">
        <v>150</v>
      </c>
      <c r="G2125" s="216">
        <v>92.070000000000007</v>
      </c>
      <c r="H2125" s="216">
        <v>47.999999999301508</v>
      </c>
      <c r="I2125" s="216">
        <v>4419.3599999356902</v>
      </c>
      <c r="J2125" s="216">
        <v>4.4624699136600991E-3</v>
      </c>
      <c r="K2125" s="216">
        <v>9.2968123202604933E-5</v>
      </c>
      <c r="L2125" s="159"/>
    </row>
    <row r="2126" spans="2:12" ht="15.75" customHeight="1" x14ac:dyDescent="0.2">
      <c r="B2126" s="189">
        <v>41259</v>
      </c>
      <c r="C2126" s="143">
        <v>286805</v>
      </c>
      <c r="D2126" s="143" t="s">
        <v>1229</v>
      </c>
      <c r="E2126" s="143" t="s">
        <v>8854</v>
      </c>
      <c r="F2126" s="248" t="s">
        <v>146</v>
      </c>
      <c r="G2126" s="216">
        <v>65.2</v>
      </c>
      <c r="H2126" s="216">
        <v>146.99999999720603</v>
      </c>
      <c r="I2126" s="216">
        <v>9584.3999998178333</v>
      </c>
      <c r="J2126" s="216">
        <v>9.6778937765407951E-3</v>
      </c>
      <c r="K2126" s="216">
        <v>6.5836012086562855E-5</v>
      </c>
      <c r="L2126" s="159"/>
    </row>
    <row r="2127" spans="2:12" ht="15.75" customHeight="1" x14ac:dyDescent="0.2">
      <c r="B2127" s="189">
        <v>41259</v>
      </c>
      <c r="C2127" s="143">
        <v>286818</v>
      </c>
      <c r="D2127" s="143" t="s">
        <v>1329</v>
      </c>
      <c r="E2127" s="143" t="s">
        <v>8854</v>
      </c>
      <c r="F2127" s="248" t="s">
        <v>155</v>
      </c>
      <c r="G2127" s="216">
        <v>29.7</v>
      </c>
      <c r="H2127" s="216">
        <v>113.00000000162981</v>
      </c>
      <c r="I2127" s="216">
        <v>3356.1000000484055</v>
      </c>
      <c r="J2127" s="216">
        <v>3.3888380393696381E-3</v>
      </c>
      <c r="K2127" s="216">
        <v>2.9989717162130622E-5</v>
      </c>
      <c r="L2127" s="159"/>
    </row>
    <row r="2128" spans="2:12" ht="15.75" customHeight="1" x14ac:dyDescent="0.2">
      <c r="B2128" s="189">
        <v>41260</v>
      </c>
      <c r="C2128" s="143">
        <v>286663</v>
      </c>
      <c r="D2128" s="143" t="s">
        <v>834</v>
      </c>
      <c r="E2128" s="143" t="s">
        <v>8855</v>
      </c>
      <c r="F2128" s="248" t="s">
        <v>147</v>
      </c>
      <c r="G2128" s="216">
        <v>1025.99</v>
      </c>
      <c r="H2128" s="216">
        <v>106.913043472349</v>
      </c>
      <c r="I2128" s="216">
        <v>130255.38499439751</v>
      </c>
      <c r="J2128" s="216">
        <v>0.37608612935741653</v>
      </c>
      <c r="K2128" s="216">
        <v>2.9623390071436377E-3</v>
      </c>
      <c r="L2128" s="159"/>
    </row>
    <row r="2129" spans="2:12" ht="15.75" customHeight="1" x14ac:dyDescent="0.2">
      <c r="B2129" s="189">
        <v>41260</v>
      </c>
      <c r="C2129" s="143">
        <v>286664</v>
      </c>
      <c r="D2129" s="143" t="s">
        <v>1406</v>
      </c>
      <c r="E2129" s="143" t="s">
        <v>8854</v>
      </c>
      <c r="F2129" s="248" t="s">
        <v>147</v>
      </c>
      <c r="G2129" s="216">
        <v>1578</v>
      </c>
      <c r="H2129" s="216">
        <v>58.550000001734588</v>
      </c>
      <c r="I2129" s="216">
        <v>132591.50000513589</v>
      </c>
      <c r="J2129" s="216">
        <v>0.13388152345730012</v>
      </c>
      <c r="K2129" s="216">
        <v>1.5933528469580351E-3</v>
      </c>
      <c r="L2129" s="159"/>
    </row>
    <row r="2130" spans="2:12" ht="15.75" customHeight="1" x14ac:dyDescent="0.2">
      <c r="B2130" s="189">
        <v>41260</v>
      </c>
      <c r="C2130" s="143">
        <v>286664</v>
      </c>
      <c r="D2130" s="143" t="s">
        <v>1407</v>
      </c>
      <c r="E2130" s="143" t="s">
        <v>8854</v>
      </c>
      <c r="F2130" s="248" t="s">
        <v>147</v>
      </c>
      <c r="G2130" s="216">
        <v>562.99</v>
      </c>
      <c r="H2130" s="216">
        <v>17.000000003026798</v>
      </c>
      <c r="I2130" s="216">
        <v>19141.660003408113</v>
      </c>
      <c r="J2130" s="216">
        <v>1.9327895096282046E-2</v>
      </c>
      <c r="K2130" s="216">
        <v>5.6846750273061096E-4</v>
      </c>
      <c r="L2130" s="159"/>
    </row>
    <row r="2131" spans="2:12" ht="15.75" customHeight="1" x14ac:dyDescent="0.2">
      <c r="B2131" s="189">
        <v>41260</v>
      </c>
      <c r="C2131" s="143">
        <v>286688</v>
      </c>
      <c r="D2131" s="143" t="s">
        <v>1408</v>
      </c>
      <c r="E2131" s="143" t="s">
        <v>8854</v>
      </c>
      <c r="F2131" s="248" t="s">
        <v>155</v>
      </c>
      <c r="G2131" s="216">
        <v>117.5</v>
      </c>
      <c r="H2131" s="216">
        <v>83.999999990919605</v>
      </c>
      <c r="I2131" s="216">
        <v>9869.9999989330536</v>
      </c>
      <c r="J2131" s="216">
        <v>9.9660282622153259E-3</v>
      </c>
      <c r="K2131" s="216">
        <v>1.1864319361062682E-4</v>
      </c>
      <c r="L2131" s="159"/>
    </row>
    <row r="2132" spans="2:12" ht="15.75" customHeight="1" x14ac:dyDescent="0.2">
      <c r="B2132" s="189">
        <v>41260</v>
      </c>
      <c r="C2132" s="143">
        <v>286705</v>
      </c>
      <c r="D2132" s="143" t="s">
        <v>655</v>
      </c>
      <c r="E2132" s="143" t="s">
        <v>8855</v>
      </c>
      <c r="F2132" s="248" t="s">
        <v>147</v>
      </c>
      <c r="G2132" s="216">
        <v>13</v>
      </c>
      <c r="H2132" s="216">
        <v>166.99999999953434</v>
      </c>
      <c r="I2132" s="216">
        <v>2170.9999999939464</v>
      </c>
      <c r="J2132" s="216">
        <v>6.2683242375568028E-3</v>
      </c>
      <c r="K2132" s="216">
        <v>3.7534875674097494E-5</v>
      </c>
      <c r="L2132" s="159"/>
    </row>
    <row r="2133" spans="2:12" ht="15.75" customHeight="1" x14ac:dyDescent="0.2">
      <c r="B2133" s="189">
        <v>41260</v>
      </c>
      <c r="C2133" s="143">
        <v>286713</v>
      </c>
      <c r="D2133" s="143" t="s">
        <v>1409</v>
      </c>
      <c r="E2133" s="143" t="s">
        <v>8854</v>
      </c>
      <c r="F2133" s="248" t="s">
        <v>150</v>
      </c>
      <c r="G2133" s="216">
        <v>47.85</v>
      </c>
      <c r="H2133" s="216">
        <v>89.00000000721775</v>
      </c>
      <c r="I2133" s="216">
        <v>4258.6500003453693</v>
      </c>
      <c r="J2133" s="216">
        <v>4.3000837149861412E-3</v>
      </c>
      <c r="K2133" s="216">
        <v>4.8315547355476537E-5</v>
      </c>
      <c r="L2133" s="159"/>
    </row>
    <row r="2134" spans="2:12" ht="15.75" customHeight="1" x14ac:dyDescent="0.2">
      <c r="B2134" s="189">
        <v>41260</v>
      </c>
      <c r="C2134" s="143">
        <v>286730</v>
      </c>
      <c r="D2134" s="143" t="s">
        <v>791</v>
      </c>
      <c r="E2134" s="143" t="s">
        <v>8855</v>
      </c>
      <c r="F2134" s="248" t="s">
        <v>149</v>
      </c>
      <c r="G2134" s="216">
        <v>156.99</v>
      </c>
      <c r="H2134" s="216">
        <v>207.9999999969732</v>
      </c>
      <c r="I2134" s="216">
        <v>32653.91999952482</v>
      </c>
      <c r="J2134" s="216">
        <v>9.4281602111853061E-2</v>
      </c>
      <c r="K2134" s="216">
        <v>4.5327693323665892E-4</v>
      </c>
      <c r="L2134" s="159"/>
    </row>
    <row r="2135" spans="2:12" ht="15.75" customHeight="1" x14ac:dyDescent="0.2">
      <c r="B2135" s="189">
        <v>41260</v>
      </c>
      <c r="C2135" s="143">
        <v>286734</v>
      </c>
      <c r="D2135" s="143" t="s">
        <v>1164</v>
      </c>
      <c r="E2135" s="143" t="s">
        <v>8855</v>
      </c>
      <c r="F2135" s="248" t="s">
        <v>146</v>
      </c>
      <c r="G2135" s="216">
        <v>19.5</v>
      </c>
      <c r="H2135" s="216">
        <v>60.00000000174623</v>
      </c>
      <c r="I2135" s="216">
        <v>937.50000000698492</v>
      </c>
      <c r="J2135" s="216">
        <v>2.706841995748352E-3</v>
      </c>
      <c r="K2135" s="216">
        <v>5.630231351114624E-5</v>
      </c>
      <c r="L2135" s="159"/>
    </row>
    <row r="2136" spans="2:12" ht="15.75" customHeight="1" x14ac:dyDescent="0.2">
      <c r="B2136" s="189">
        <v>41260</v>
      </c>
      <c r="C2136" s="143">
        <v>286744</v>
      </c>
      <c r="D2136" s="143" t="s">
        <v>1084</v>
      </c>
      <c r="E2136" s="143" t="s">
        <v>8854</v>
      </c>
      <c r="F2136" s="248" t="s">
        <v>151</v>
      </c>
      <c r="G2136" s="216">
        <v>94</v>
      </c>
      <c r="H2136" s="216">
        <v>7.0000000018626451</v>
      </c>
      <c r="I2136" s="216">
        <v>658.00000017508864</v>
      </c>
      <c r="J2136" s="216">
        <v>6.644018843963023E-4</v>
      </c>
      <c r="K2136" s="216">
        <v>9.491455488850146E-5</v>
      </c>
      <c r="L2136" s="159"/>
    </row>
    <row r="2137" spans="2:12" ht="15.75" customHeight="1" x14ac:dyDescent="0.2">
      <c r="B2137" s="189">
        <v>41260</v>
      </c>
      <c r="C2137" s="143">
        <v>286751</v>
      </c>
      <c r="D2137" s="143" t="s">
        <v>1410</v>
      </c>
      <c r="E2137" s="143" t="s">
        <v>8854</v>
      </c>
      <c r="F2137" s="248" t="s">
        <v>146</v>
      </c>
      <c r="G2137" s="216">
        <v>1</v>
      </c>
      <c r="H2137" s="216">
        <v>20.999999995110556</v>
      </c>
      <c r="I2137" s="216">
        <v>20.999999995110556</v>
      </c>
      <c r="J2137" s="216">
        <v>2.1204315448877139E-5</v>
      </c>
      <c r="K2137" s="216">
        <v>1.0097293073244837E-6</v>
      </c>
      <c r="L2137" s="159"/>
    </row>
    <row r="2138" spans="2:12" ht="15.75" customHeight="1" x14ac:dyDescent="0.2">
      <c r="B2138" s="189">
        <v>41260</v>
      </c>
      <c r="C2138" s="143">
        <v>286751</v>
      </c>
      <c r="D2138" s="143" t="s">
        <v>1411</v>
      </c>
      <c r="E2138" s="143" t="s">
        <v>8855</v>
      </c>
      <c r="F2138" s="248" t="s">
        <v>146</v>
      </c>
      <c r="G2138" s="216">
        <v>395.5</v>
      </c>
      <c r="H2138" s="216">
        <v>20.999999995110556</v>
      </c>
      <c r="I2138" s="216">
        <v>8305.4999980662251</v>
      </c>
      <c r="J2138" s="216">
        <v>2.3980454602971751E-2</v>
      </c>
      <c r="K2138" s="216">
        <v>1.1419264099311968E-3</v>
      </c>
      <c r="L2138" s="159"/>
    </row>
    <row r="2139" spans="2:12" ht="15.75" customHeight="1" x14ac:dyDescent="0.2">
      <c r="B2139" s="189">
        <v>41260</v>
      </c>
      <c r="C2139" s="143">
        <v>286751</v>
      </c>
      <c r="D2139" s="143" t="s">
        <v>1282</v>
      </c>
      <c r="E2139" s="143" t="s">
        <v>8855</v>
      </c>
      <c r="F2139" s="248" t="s">
        <v>146</v>
      </c>
      <c r="G2139" s="216">
        <v>138.59</v>
      </c>
      <c r="H2139" s="216">
        <v>20.999999995110556</v>
      </c>
      <c r="I2139" s="216">
        <v>2910.3899993223722</v>
      </c>
      <c r="J2139" s="216">
        <v>8.4031635990539956E-3</v>
      </c>
      <c r="K2139" s="216">
        <v>4.0015064766716707E-4</v>
      </c>
      <c r="L2139" s="159"/>
    </row>
    <row r="2140" spans="2:12" ht="15.75" customHeight="1" x14ac:dyDescent="0.2">
      <c r="B2140" s="189">
        <v>41260</v>
      </c>
      <c r="C2140" s="143">
        <v>286751</v>
      </c>
      <c r="D2140" s="143" t="s">
        <v>1127</v>
      </c>
      <c r="E2140" s="143" t="s">
        <v>8855</v>
      </c>
      <c r="F2140" s="248" t="s">
        <v>146</v>
      </c>
      <c r="G2140" s="216">
        <v>656.49</v>
      </c>
      <c r="H2140" s="216">
        <v>20.999999995110556</v>
      </c>
      <c r="I2140" s="216">
        <v>13786.28999679013</v>
      </c>
      <c r="J2140" s="216">
        <v>3.9805129310505498E-2</v>
      </c>
      <c r="K2140" s="216">
        <v>1.8954823485606356E-3</v>
      </c>
      <c r="L2140" s="159"/>
    </row>
    <row r="2141" spans="2:12" ht="15.75" customHeight="1" x14ac:dyDescent="0.2">
      <c r="B2141" s="189">
        <v>41260</v>
      </c>
      <c r="C2141" s="143">
        <v>286751</v>
      </c>
      <c r="D2141" s="143" t="s">
        <v>1206</v>
      </c>
      <c r="E2141" s="143" t="s">
        <v>8854</v>
      </c>
      <c r="F2141" s="248" t="s">
        <v>146</v>
      </c>
      <c r="G2141" s="216">
        <v>1</v>
      </c>
      <c r="H2141" s="216">
        <v>8.9999999979045242</v>
      </c>
      <c r="I2141" s="216">
        <v>8.9999999979045242</v>
      </c>
      <c r="J2141" s="216">
        <v>9.087563763804489E-6</v>
      </c>
      <c r="K2141" s="216">
        <v>1.0097293073244837E-6</v>
      </c>
      <c r="L2141" s="159"/>
    </row>
    <row r="2142" spans="2:12" ht="15.75" customHeight="1" x14ac:dyDescent="0.2">
      <c r="B2142" s="189">
        <v>41260</v>
      </c>
      <c r="C2142" s="143">
        <v>286751</v>
      </c>
      <c r="D2142" s="143" t="s">
        <v>903</v>
      </c>
      <c r="E2142" s="143" t="s">
        <v>8855</v>
      </c>
      <c r="F2142" s="248" t="s">
        <v>146</v>
      </c>
      <c r="G2142" s="216">
        <v>52.600000000000009</v>
      </c>
      <c r="H2142" s="216">
        <v>8.9999999979045242</v>
      </c>
      <c r="I2142" s="216">
        <v>473.39999988977803</v>
      </c>
      <c r="J2142" s="216">
        <v>1.3668469338446604E-3</v>
      </c>
      <c r="K2142" s="216">
        <v>1.5187188157365604E-4</v>
      </c>
      <c r="L2142" s="159"/>
    </row>
    <row r="2143" spans="2:12" ht="15.75" customHeight="1" x14ac:dyDescent="0.2">
      <c r="B2143" s="189">
        <v>41260</v>
      </c>
      <c r="C2143" s="143">
        <v>286751</v>
      </c>
      <c r="D2143" s="143" t="s">
        <v>1412</v>
      </c>
      <c r="E2143" s="143" t="s">
        <v>8855</v>
      </c>
      <c r="F2143" s="248" t="s">
        <v>146</v>
      </c>
      <c r="G2143" s="216">
        <v>196</v>
      </c>
      <c r="H2143" s="216">
        <v>17.999999995809048</v>
      </c>
      <c r="I2143" s="216">
        <v>3527.9999991785735</v>
      </c>
      <c r="J2143" s="216">
        <v>1.0186387795952601E-2</v>
      </c>
      <c r="K2143" s="216">
        <v>5.6591043324023913E-4</v>
      </c>
      <c r="L2143" s="159"/>
    </row>
    <row r="2144" spans="2:12" ht="15.75" customHeight="1" x14ac:dyDescent="0.2">
      <c r="B2144" s="189">
        <v>41260</v>
      </c>
      <c r="C2144" s="143">
        <v>286751</v>
      </c>
      <c r="D2144" s="143" t="s">
        <v>516</v>
      </c>
      <c r="E2144" s="143" t="s">
        <v>8855</v>
      </c>
      <c r="F2144" s="248" t="s">
        <v>146</v>
      </c>
      <c r="G2144" s="216">
        <v>444.03999999999991</v>
      </c>
      <c r="H2144" s="216">
        <v>20.999999995110556</v>
      </c>
      <c r="I2144" s="216">
        <v>9324.8399978288908</v>
      </c>
      <c r="J2144" s="216">
        <v>2.6923593076873767E-2</v>
      </c>
      <c r="K2144" s="216">
        <v>1.282075861102019E-3</v>
      </c>
      <c r="L2144" s="159"/>
    </row>
    <row r="2145" spans="2:12" ht="15.75" customHeight="1" x14ac:dyDescent="0.2">
      <c r="B2145" s="189">
        <v>41260</v>
      </c>
      <c r="C2145" s="143">
        <v>286751</v>
      </c>
      <c r="D2145" s="143" t="s">
        <v>723</v>
      </c>
      <c r="E2145" s="143" t="s">
        <v>8855</v>
      </c>
      <c r="F2145" s="248" t="s">
        <v>146</v>
      </c>
      <c r="G2145" s="216">
        <v>309.48999999999995</v>
      </c>
      <c r="H2145" s="216">
        <v>20.999999995110556</v>
      </c>
      <c r="I2145" s="216">
        <v>6499.2899984867654</v>
      </c>
      <c r="J2145" s="216">
        <v>1.8765387851008158E-2</v>
      </c>
      <c r="K2145" s="216">
        <v>8.9358989787511017E-4</v>
      </c>
      <c r="L2145" s="159"/>
    </row>
    <row r="2146" spans="2:12" ht="15.75" customHeight="1" x14ac:dyDescent="0.2">
      <c r="B2146" s="189">
        <v>41260</v>
      </c>
      <c r="C2146" s="143">
        <v>286751</v>
      </c>
      <c r="D2146" s="143" t="s">
        <v>568</v>
      </c>
      <c r="E2146" s="143" t="s">
        <v>8855</v>
      </c>
      <c r="F2146" s="248" t="s">
        <v>146</v>
      </c>
      <c r="G2146" s="216">
        <v>666.99999999999989</v>
      </c>
      <c r="H2146" s="216">
        <v>20.999999995110556</v>
      </c>
      <c r="I2146" s="216">
        <v>14006.999996738739</v>
      </c>
      <c r="J2146" s="216">
        <v>4.0442384880359429E-2</v>
      </c>
      <c r="K2146" s="216">
        <v>1.9258278518940789E-3</v>
      </c>
      <c r="L2146" s="159"/>
    </row>
    <row r="2147" spans="2:12" ht="15.75" customHeight="1" x14ac:dyDescent="0.2">
      <c r="B2147" s="189">
        <v>41260</v>
      </c>
      <c r="C2147" s="143">
        <v>286751</v>
      </c>
      <c r="D2147" s="143" t="s">
        <v>705</v>
      </c>
      <c r="E2147" s="143" t="s">
        <v>8855</v>
      </c>
      <c r="F2147" s="248" t="s">
        <v>146</v>
      </c>
      <c r="G2147" s="216">
        <v>631</v>
      </c>
      <c r="H2147" s="216">
        <v>20.999999995110556</v>
      </c>
      <c r="I2147" s="216">
        <v>13250.999996914761</v>
      </c>
      <c r="J2147" s="216">
        <v>3.8259587495512448E-2</v>
      </c>
      <c r="K2147" s="216">
        <v>1.8218851192581169E-3</v>
      </c>
      <c r="L2147" s="159"/>
    </row>
    <row r="2148" spans="2:12" ht="15.75" customHeight="1" x14ac:dyDescent="0.2">
      <c r="B2148" s="189">
        <v>41260</v>
      </c>
      <c r="C2148" s="143">
        <v>286761</v>
      </c>
      <c r="D2148" s="143" t="s">
        <v>643</v>
      </c>
      <c r="E2148" s="143" t="s">
        <v>8855</v>
      </c>
      <c r="F2148" s="248" t="s">
        <v>146</v>
      </c>
      <c r="G2148" s="216">
        <v>29.5</v>
      </c>
      <c r="H2148" s="216">
        <v>174.5000000030268</v>
      </c>
      <c r="I2148" s="216">
        <v>10295.500000178581</v>
      </c>
      <c r="J2148" s="216">
        <v>2.9726177885336443E-2</v>
      </c>
      <c r="K2148" s="216">
        <v>8.5175294798913549E-5</v>
      </c>
      <c r="L2148" s="159"/>
    </row>
    <row r="2149" spans="2:12" ht="15.75" customHeight="1" x14ac:dyDescent="0.2">
      <c r="B2149" s="189">
        <v>41260</v>
      </c>
      <c r="C2149" s="143">
        <v>286780</v>
      </c>
      <c r="D2149" s="143" t="s">
        <v>621</v>
      </c>
      <c r="E2149" s="143" t="s">
        <v>8855</v>
      </c>
      <c r="F2149" s="248" t="s">
        <v>155</v>
      </c>
      <c r="G2149" s="216">
        <v>2.31</v>
      </c>
      <c r="H2149" s="216">
        <v>21.999999998370185</v>
      </c>
      <c r="I2149" s="216">
        <v>50.819999996235133</v>
      </c>
      <c r="J2149" s="216">
        <v>1.4673249089356313E-4</v>
      </c>
      <c r="K2149" s="216">
        <v>6.6696586774742476E-6</v>
      </c>
      <c r="L2149" s="159"/>
    </row>
    <row r="2150" spans="2:12" ht="15.75" customHeight="1" x14ac:dyDescent="0.2">
      <c r="B2150" s="189">
        <v>41260</v>
      </c>
      <c r="C2150" s="143">
        <v>286800</v>
      </c>
      <c r="D2150" s="143" t="s">
        <v>1251</v>
      </c>
      <c r="E2150" s="143" t="s">
        <v>8855</v>
      </c>
      <c r="F2150" s="248" t="s">
        <v>155</v>
      </c>
      <c r="G2150" s="216">
        <v>3.2</v>
      </c>
      <c r="H2150" s="216">
        <v>172.0000000053551</v>
      </c>
      <c r="I2150" s="216">
        <v>550.40000001713634</v>
      </c>
      <c r="J2150" s="216">
        <v>1.5891688901281901E-3</v>
      </c>
      <c r="K2150" s="216">
        <v>9.2393540120855381E-6</v>
      </c>
      <c r="L2150" s="159"/>
    </row>
    <row r="2151" spans="2:12" ht="15.75" customHeight="1" x14ac:dyDescent="0.2">
      <c r="B2151" s="189">
        <v>41260</v>
      </c>
      <c r="C2151" s="143">
        <v>286801</v>
      </c>
      <c r="D2151" s="143" t="s">
        <v>1282</v>
      </c>
      <c r="E2151" s="143" t="s">
        <v>8855</v>
      </c>
      <c r="F2151" s="248" t="s">
        <v>146</v>
      </c>
      <c r="G2151" s="216">
        <v>3.2</v>
      </c>
      <c r="H2151" s="216">
        <v>79.999999998835847</v>
      </c>
      <c r="I2151" s="216">
        <v>255.99999999627471</v>
      </c>
      <c r="J2151" s="216">
        <v>7.3914832095608692E-4</v>
      </c>
      <c r="K2151" s="216">
        <v>9.2393540120855381E-6</v>
      </c>
      <c r="L2151" s="159"/>
    </row>
    <row r="2152" spans="2:12" ht="15.75" customHeight="1" x14ac:dyDescent="0.2">
      <c r="B2152" s="189">
        <v>41260</v>
      </c>
      <c r="C2152" s="143">
        <v>286802</v>
      </c>
      <c r="D2152" s="143" t="s">
        <v>872</v>
      </c>
      <c r="E2152" s="143" t="s">
        <v>8855</v>
      </c>
      <c r="F2152" s="248" t="s">
        <v>146</v>
      </c>
      <c r="G2152" s="216">
        <v>2</v>
      </c>
      <c r="H2152" s="216">
        <v>545.00000000582077</v>
      </c>
      <c r="I2152" s="216">
        <v>1090.0000000116415</v>
      </c>
      <c r="J2152" s="216">
        <v>3.1471549604002486E-3</v>
      </c>
      <c r="K2152" s="216">
        <v>5.7745962575534607E-6</v>
      </c>
      <c r="L2152" s="159"/>
    </row>
    <row r="2153" spans="2:12" ht="15.75" customHeight="1" x14ac:dyDescent="0.2">
      <c r="B2153" s="189">
        <v>41260</v>
      </c>
      <c r="C2153" s="143">
        <v>286803</v>
      </c>
      <c r="D2153" s="143" t="s">
        <v>1051</v>
      </c>
      <c r="E2153" s="143" t="s">
        <v>8855</v>
      </c>
      <c r="F2153" s="248" t="s">
        <v>146</v>
      </c>
      <c r="G2153" s="216">
        <v>2.4</v>
      </c>
      <c r="H2153" s="216">
        <v>248.00000000162981</v>
      </c>
      <c r="I2153" s="216">
        <v>595.20000000391155</v>
      </c>
      <c r="J2153" s="216">
        <v>1.7185198462592037E-3</v>
      </c>
      <c r="K2153" s="216">
        <v>6.9295155090641523E-6</v>
      </c>
      <c r="L2153" s="159"/>
    </row>
    <row r="2154" spans="2:12" ht="15.75" customHeight="1" x14ac:dyDescent="0.2">
      <c r="B2154" s="189">
        <v>41260</v>
      </c>
      <c r="C2154" s="143">
        <v>286804</v>
      </c>
      <c r="D2154" s="143" t="s">
        <v>773</v>
      </c>
      <c r="E2154" s="143" t="s">
        <v>8855</v>
      </c>
      <c r="F2154" s="248" t="s">
        <v>146</v>
      </c>
      <c r="G2154" s="216">
        <v>6</v>
      </c>
      <c r="H2154" s="216">
        <v>297.00000000419095</v>
      </c>
      <c r="I2154" s="216">
        <v>1782.0000000251457</v>
      </c>
      <c r="J2154" s="216">
        <v>5.1451652655527362E-3</v>
      </c>
      <c r="K2154" s="216">
        <v>1.7323788772660384E-5</v>
      </c>
      <c r="L2154" s="159"/>
    </row>
    <row r="2155" spans="2:12" ht="15.75" customHeight="1" x14ac:dyDescent="0.2">
      <c r="B2155" s="189">
        <v>41260</v>
      </c>
      <c r="C2155" s="143">
        <v>286812</v>
      </c>
      <c r="D2155" s="143" t="s">
        <v>888</v>
      </c>
      <c r="E2155" s="143" t="s">
        <v>8854</v>
      </c>
      <c r="F2155" s="248" t="s">
        <v>155</v>
      </c>
      <c r="G2155" s="216">
        <v>29.6</v>
      </c>
      <c r="H2155" s="216">
        <v>79.149999999208376</v>
      </c>
      <c r="I2155" s="216">
        <v>2342.8399999765679</v>
      </c>
      <c r="J2155" s="216">
        <v>2.3656342103484328E-3</v>
      </c>
      <c r="K2155" s="216">
        <v>2.9887987496804716E-5</v>
      </c>
      <c r="L2155" s="159"/>
    </row>
    <row r="2156" spans="2:12" ht="15.75" customHeight="1" x14ac:dyDescent="0.2">
      <c r="B2156" s="189">
        <v>41260</v>
      </c>
      <c r="C2156" s="143">
        <v>286815</v>
      </c>
      <c r="D2156" s="143" t="s">
        <v>763</v>
      </c>
      <c r="E2156" s="143" t="s">
        <v>8855</v>
      </c>
      <c r="F2156" s="248" t="s">
        <v>150</v>
      </c>
      <c r="G2156" s="216">
        <v>14.52</v>
      </c>
      <c r="H2156" s="216">
        <v>52.000000001862645</v>
      </c>
      <c r="I2156" s="216">
        <v>755.04000002704561</v>
      </c>
      <c r="J2156" s="216">
        <v>2.1800255792296711E-3</v>
      </c>
      <c r="K2156" s="216">
        <v>4.1923568829838123E-5</v>
      </c>
      <c r="L2156" s="159"/>
    </row>
    <row r="2157" spans="2:12" ht="15.75" customHeight="1" x14ac:dyDescent="0.2">
      <c r="B2157" s="189">
        <v>41260</v>
      </c>
      <c r="C2157" s="143">
        <v>286816</v>
      </c>
      <c r="D2157" s="143" t="s">
        <v>1413</v>
      </c>
      <c r="E2157" s="143" t="s">
        <v>8854</v>
      </c>
      <c r="F2157" s="248" t="s">
        <v>148</v>
      </c>
      <c r="G2157" s="216">
        <v>72</v>
      </c>
      <c r="H2157" s="216">
        <v>47.999999999301508</v>
      </c>
      <c r="I2157" s="216">
        <v>3455.9999999497086</v>
      </c>
      <c r="J2157" s="216">
        <v>3.4896244860626344E-3</v>
      </c>
      <c r="K2157" s="216">
        <v>7.2700510127362815E-5</v>
      </c>
      <c r="L2157" s="159"/>
    </row>
    <row r="2158" spans="2:12" ht="15.75" customHeight="1" x14ac:dyDescent="0.2">
      <c r="B2158" s="189">
        <v>41260</v>
      </c>
      <c r="C2158" s="143">
        <v>286817</v>
      </c>
      <c r="D2158" s="143" t="s">
        <v>1329</v>
      </c>
      <c r="E2158" s="143" t="s">
        <v>8854</v>
      </c>
      <c r="F2158" s="248" t="s">
        <v>155</v>
      </c>
      <c r="G2158" s="216">
        <v>26.400000000000002</v>
      </c>
      <c r="H2158" s="216">
        <v>85.000000004656613</v>
      </c>
      <c r="I2158" s="216">
        <v>2244.0000001229346</v>
      </c>
      <c r="J2158" s="216">
        <v>2.2658325657602717E-3</v>
      </c>
      <c r="K2158" s="216">
        <v>2.6656853713366368E-5</v>
      </c>
      <c r="L2158" s="159"/>
    </row>
    <row r="2159" spans="2:12" ht="15.75" customHeight="1" x14ac:dyDescent="0.2">
      <c r="B2159" s="189">
        <v>41260</v>
      </c>
      <c r="C2159" s="143">
        <v>286980</v>
      </c>
      <c r="D2159" s="143" t="s">
        <v>1414</v>
      </c>
      <c r="E2159" s="143" t="s">
        <v>8854</v>
      </c>
      <c r="F2159" s="248" t="s">
        <v>147</v>
      </c>
      <c r="G2159" s="216">
        <v>23</v>
      </c>
      <c r="H2159" s="216">
        <v>75.166666667209938</v>
      </c>
      <c r="I2159" s="216">
        <v>1728.8333333458286</v>
      </c>
      <c r="J2159" s="216">
        <v>1.7456536841587615E-3</v>
      </c>
      <c r="K2159" s="216">
        <v>2.322377406846312E-5</v>
      </c>
      <c r="L2159" s="159"/>
    </row>
    <row r="2160" spans="2:12" ht="15.75" customHeight="1" x14ac:dyDescent="0.2">
      <c r="B2160" s="189">
        <v>41260</v>
      </c>
      <c r="C2160" s="143">
        <v>287148</v>
      </c>
      <c r="D2160" s="143" t="s">
        <v>1415</v>
      </c>
      <c r="E2160" s="143" t="s">
        <v>8854</v>
      </c>
      <c r="F2160" s="248" t="s">
        <v>155</v>
      </c>
      <c r="G2160" s="216">
        <v>48.84</v>
      </c>
      <c r="H2160" s="216">
        <v>42.000000000698492</v>
      </c>
      <c r="I2160" s="216">
        <v>2051.2800000341144</v>
      </c>
      <c r="J2160" s="216">
        <v>2.0712375335630129E-3</v>
      </c>
      <c r="K2160" s="216">
        <v>4.9315179369727782E-5</v>
      </c>
      <c r="L2160" s="159"/>
    </row>
    <row r="2161" spans="2:12" ht="15.75" customHeight="1" x14ac:dyDescent="0.2">
      <c r="B2161" s="189">
        <v>41260</v>
      </c>
      <c r="C2161" s="143">
        <v>287149</v>
      </c>
      <c r="D2161" s="143" t="s">
        <v>929</v>
      </c>
      <c r="E2161" s="143" t="s">
        <v>8854</v>
      </c>
      <c r="F2161" s="248" t="s">
        <v>147</v>
      </c>
      <c r="G2161" s="216">
        <v>42.57</v>
      </c>
      <c r="H2161" s="216">
        <v>222.00000000069849</v>
      </c>
      <c r="I2161" s="216">
        <v>9450.5400000297341</v>
      </c>
      <c r="J2161" s="216">
        <v>9.5424872080723481E-3</v>
      </c>
      <c r="K2161" s="216">
        <v>4.2984176612803267E-5</v>
      </c>
      <c r="L2161" s="159"/>
    </row>
    <row r="2162" spans="2:12" ht="15.75" customHeight="1" x14ac:dyDescent="0.2">
      <c r="B2162" s="189">
        <v>41260</v>
      </c>
      <c r="C2162" s="143">
        <v>287390</v>
      </c>
      <c r="D2162" s="143" t="s">
        <v>786</v>
      </c>
      <c r="E2162" s="143" t="s">
        <v>8854</v>
      </c>
      <c r="F2162" s="248" t="s">
        <v>149</v>
      </c>
      <c r="G2162" s="216">
        <v>39.270000000000003</v>
      </c>
      <c r="H2162" s="216">
        <v>103.00000000046566</v>
      </c>
      <c r="I2162" s="216">
        <v>4044.8100000182867</v>
      </c>
      <c r="J2162" s="216">
        <v>4.0841631995776088E-3</v>
      </c>
      <c r="K2162" s="216">
        <v>3.9652069898632474E-5</v>
      </c>
      <c r="L2162" s="159"/>
    </row>
    <row r="2163" spans="2:12" ht="15.75" customHeight="1" x14ac:dyDescent="0.2">
      <c r="B2163" s="189">
        <v>41260</v>
      </c>
      <c r="C2163" s="143">
        <v>287391</v>
      </c>
      <c r="D2163" s="143" t="s">
        <v>514</v>
      </c>
      <c r="E2163" s="143" t="s">
        <v>8855</v>
      </c>
      <c r="F2163" s="248" t="s">
        <v>155</v>
      </c>
      <c r="G2163" s="216">
        <v>8.58</v>
      </c>
      <c r="H2163" s="216">
        <v>79.999999998835847</v>
      </c>
      <c r="I2163" s="216">
        <v>686.39999999001157</v>
      </c>
      <c r="J2163" s="216">
        <v>1.9818414355635082E-3</v>
      </c>
      <c r="K2163" s="216">
        <v>2.4773017944904346E-5</v>
      </c>
      <c r="L2163" s="159"/>
    </row>
    <row r="2164" spans="2:12" ht="15.75" customHeight="1" x14ac:dyDescent="0.2">
      <c r="B2164" s="189">
        <v>41261</v>
      </c>
      <c r="C2164" s="143">
        <v>286776</v>
      </c>
      <c r="D2164" s="143" t="s">
        <v>533</v>
      </c>
      <c r="E2164" s="143" t="s">
        <v>8855</v>
      </c>
      <c r="F2164" s="248" t="s">
        <v>147</v>
      </c>
      <c r="G2164" s="216">
        <v>95.49</v>
      </c>
      <c r="H2164" s="216">
        <v>160.76315790041056</v>
      </c>
      <c r="I2164" s="216">
        <v>33955.310001040547</v>
      </c>
      <c r="J2164" s="216">
        <v>9.8033187261341082E-2</v>
      </c>
      <c r="K2164" s="216">
        <v>2.7569146184495415E-4</v>
      </c>
      <c r="L2164" s="159"/>
    </row>
    <row r="2165" spans="2:12" ht="15.75" customHeight="1" x14ac:dyDescent="0.2">
      <c r="B2165" s="189">
        <v>41261</v>
      </c>
      <c r="C2165" s="143">
        <v>286806</v>
      </c>
      <c r="D2165" s="143" t="s">
        <v>565</v>
      </c>
      <c r="E2165" s="143" t="s">
        <v>8855</v>
      </c>
      <c r="F2165" s="248" t="s">
        <v>146</v>
      </c>
      <c r="G2165" s="216">
        <v>23</v>
      </c>
      <c r="H2165" s="216">
        <v>56.999999997206032</v>
      </c>
      <c r="I2165" s="216">
        <v>1310.9999999357387</v>
      </c>
      <c r="J2165" s="216">
        <v>3.7850194414181444E-3</v>
      </c>
      <c r="K2165" s="216">
        <v>6.640384985269605E-5</v>
      </c>
      <c r="L2165" s="159"/>
    </row>
    <row r="2166" spans="2:12" ht="15.75" customHeight="1" x14ac:dyDescent="0.2">
      <c r="B2166" s="189">
        <v>41261</v>
      </c>
      <c r="C2166" s="143">
        <v>286808</v>
      </c>
      <c r="D2166" s="143" t="s">
        <v>894</v>
      </c>
      <c r="E2166" s="143" t="s">
        <v>8855</v>
      </c>
      <c r="F2166" s="248" t="s">
        <v>151</v>
      </c>
      <c r="G2166" s="216">
        <v>1440.58</v>
      </c>
      <c r="H2166" s="216">
        <v>21.000000005587935</v>
      </c>
      <c r="I2166" s="216">
        <v>30252.180008049869</v>
      </c>
      <c r="J2166" s="216">
        <v>8.7341792129185941E-2</v>
      </c>
      <c r="K2166" s="216">
        <v>4.1591329574259504E-3</v>
      </c>
      <c r="L2166" s="159"/>
    </row>
    <row r="2167" spans="2:12" ht="15.75" customHeight="1" x14ac:dyDescent="0.2">
      <c r="B2167" s="189">
        <v>41261</v>
      </c>
      <c r="C2167" s="143">
        <v>286814</v>
      </c>
      <c r="D2167" s="143" t="s">
        <v>801</v>
      </c>
      <c r="E2167" s="143" t="s">
        <v>8855</v>
      </c>
      <c r="F2167" s="248" t="s">
        <v>155</v>
      </c>
      <c r="G2167" s="216">
        <v>5</v>
      </c>
      <c r="H2167" s="216">
        <v>15.999999999767169</v>
      </c>
      <c r="I2167" s="216">
        <v>79.999999998835847</v>
      </c>
      <c r="J2167" s="216">
        <v>2.3096991252775562E-4</v>
      </c>
      <c r="K2167" s="216">
        <v>1.4435619533194792E-5</v>
      </c>
      <c r="L2167" s="159"/>
    </row>
    <row r="2168" spans="2:12" ht="15.75" customHeight="1" x14ac:dyDescent="0.2">
      <c r="B2168" s="189">
        <v>41261</v>
      </c>
      <c r="C2168" s="143">
        <v>286840</v>
      </c>
      <c r="D2168" s="143" t="s">
        <v>548</v>
      </c>
      <c r="E2168" s="143" t="s">
        <v>8855</v>
      </c>
      <c r="F2168" s="248" t="s">
        <v>149</v>
      </c>
      <c r="G2168" s="216">
        <v>236.5</v>
      </c>
      <c r="H2168" s="216">
        <v>59.918918919126575</v>
      </c>
      <c r="I2168" s="216">
        <v>25549.000000053202</v>
      </c>
      <c r="J2168" s="216">
        <v>7.3763128690872357E-2</v>
      </c>
      <c r="K2168" s="216">
        <v>6.8280480392011371E-4</v>
      </c>
      <c r="L2168" s="159"/>
    </row>
    <row r="2169" spans="2:12" ht="15.75" customHeight="1" x14ac:dyDescent="0.2">
      <c r="B2169" s="189">
        <v>41261</v>
      </c>
      <c r="C2169" s="143">
        <v>286844</v>
      </c>
      <c r="D2169" s="143" t="s">
        <v>1416</v>
      </c>
      <c r="E2169" s="143" t="s">
        <v>8854</v>
      </c>
      <c r="F2169" s="248" t="s">
        <v>155</v>
      </c>
      <c r="G2169" s="216">
        <v>21.3</v>
      </c>
      <c r="H2169" s="216">
        <v>185.99999999860302</v>
      </c>
      <c r="I2169" s="216">
        <v>3961.7999999702442</v>
      </c>
      <c r="J2169" s="216">
        <v>4.0003000073247398E-3</v>
      </c>
      <c r="K2169" s="216">
        <v>2.150698928685368E-5</v>
      </c>
      <c r="L2169" s="159"/>
    </row>
    <row r="2170" spans="2:12" ht="15.75" customHeight="1" x14ac:dyDescent="0.2">
      <c r="B2170" s="189">
        <v>41261</v>
      </c>
      <c r="C2170" s="143">
        <v>286879</v>
      </c>
      <c r="D2170" s="143" t="s">
        <v>1051</v>
      </c>
      <c r="E2170" s="143" t="s">
        <v>8855</v>
      </c>
      <c r="F2170" s="248" t="s">
        <v>146</v>
      </c>
      <c r="G2170" s="216">
        <v>573.66000000000008</v>
      </c>
      <c r="H2170" s="216">
        <v>96.488888892461546</v>
      </c>
      <c r="I2170" s="216">
        <v>48976.50000212642</v>
      </c>
      <c r="J2170" s="216">
        <v>0.1414012240196422</v>
      </c>
      <c r="K2170" s="216">
        <v>1.6562275002825052E-3</v>
      </c>
      <c r="L2170" s="159"/>
    </row>
    <row r="2171" spans="2:12" ht="15.75" customHeight="1" x14ac:dyDescent="0.2">
      <c r="B2171" s="189">
        <v>41261</v>
      </c>
      <c r="C2171" s="143">
        <v>286880</v>
      </c>
      <c r="D2171" s="143" t="s">
        <v>920</v>
      </c>
      <c r="E2171" s="143" t="s">
        <v>8855</v>
      </c>
      <c r="F2171" s="248" t="s">
        <v>146</v>
      </c>
      <c r="G2171" s="216">
        <v>18</v>
      </c>
      <c r="H2171" s="216">
        <v>42.000000000698492</v>
      </c>
      <c r="I2171" s="216">
        <v>756.00000001257285</v>
      </c>
      <c r="J2171" s="216">
        <v>2.1826656734553521E-3</v>
      </c>
      <c r="K2171" s="216">
        <v>5.1968230319501252E-5</v>
      </c>
      <c r="L2171" s="159"/>
    </row>
    <row r="2172" spans="2:12" ht="15.75" customHeight="1" x14ac:dyDescent="0.2">
      <c r="B2172" s="189">
        <v>41261</v>
      </c>
      <c r="C2172" s="143">
        <v>286898</v>
      </c>
      <c r="D2172" s="143" t="s">
        <v>972</v>
      </c>
      <c r="E2172" s="143" t="s">
        <v>8855</v>
      </c>
      <c r="F2172" s="248" t="s">
        <v>146</v>
      </c>
      <c r="G2172" s="216">
        <v>32</v>
      </c>
      <c r="H2172" s="216">
        <v>131.07142857583571</v>
      </c>
      <c r="I2172" s="216">
        <v>3887.0000001497101</v>
      </c>
      <c r="J2172" s="216">
        <v>1.1222250625537864E-2</v>
      </c>
      <c r="K2172" s="216">
        <v>9.2387965012446669E-5</v>
      </c>
      <c r="L2172" s="159"/>
    </row>
    <row r="2173" spans="2:12" ht="15.75" customHeight="1" x14ac:dyDescent="0.2">
      <c r="B2173" s="189">
        <v>41261</v>
      </c>
      <c r="C2173" s="143">
        <v>286926</v>
      </c>
      <c r="D2173" s="143" t="s">
        <v>621</v>
      </c>
      <c r="E2173" s="143" t="s">
        <v>8855</v>
      </c>
      <c r="F2173" s="248" t="s">
        <v>146</v>
      </c>
      <c r="G2173" s="216">
        <v>18.760000000000002</v>
      </c>
      <c r="H2173" s="216">
        <v>140.99999999860302</v>
      </c>
      <c r="I2173" s="216">
        <v>2645.1599999737923</v>
      </c>
      <c r="J2173" s="216">
        <v>7.6369046728094426E-3</v>
      </c>
      <c r="K2173" s="216">
        <v>5.4162444488546868E-5</v>
      </c>
      <c r="L2173" s="159"/>
    </row>
    <row r="2174" spans="2:12" ht="15.75" customHeight="1" x14ac:dyDescent="0.2">
      <c r="B2174" s="189">
        <v>41261</v>
      </c>
      <c r="C2174" s="143">
        <v>286930</v>
      </c>
      <c r="D2174" s="143" t="s">
        <v>1328</v>
      </c>
      <c r="E2174" s="143" t="s">
        <v>8855</v>
      </c>
      <c r="F2174" s="248" t="s">
        <v>146</v>
      </c>
      <c r="G2174" s="216">
        <v>56.5</v>
      </c>
      <c r="H2174" s="216">
        <v>26.000000000931323</v>
      </c>
      <c r="I2174" s="216">
        <v>1469.0000000526197</v>
      </c>
      <c r="J2174" s="216">
        <v>4.2411850190045494E-3</v>
      </c>
      <c r="K2174" s="216">
        <v>1.6312250072510117E-4</v>
      </c>
      <c r="L2174" s="159"/>
    </row>
    <row r="2175" spans="2:12" ht="15.75" customHeight="1" x14ac:dyDescent="0.2">
      <c r="B2175" s="189">
        <v>41261</v>
      </c>
      <c r="C2175" s="143">
        <v>286931</v>
      </c>
      <c r="D2175" s="143" t="s">
        <v>647</v>
      </c>
      <c r="E2175" s="143" t="s">
        <v>8855</v>
      </c>
      <c r="F2175" s="248" t="s">
        <v>146</v>
      </c>
      <c r="G2175" s="216">
        <v>31</v>
      </c>
      <c r="H2175" s="216">
        <v>209.99999999301508</v>
      </c>
      <c r="I2175" s="216">
        <v>6509.9999997834675</v>
      </c>
      <c r="J2175" s="216">
        <v>1.8795176631594464E-2</v>
      </c>
      <c r="K2175" s="216">
        <v>8.9500841105807718E-5</v>
      </c>
      <c r="L2175" s="159"/>
    </row>
    <row r="2176" spans="2:12" ht="15.75" customHeight="1" x14ac:dyDescent="0.2">
      <c r="B2176" s="189">
        <v>41261</v>
      </c>
      <c r="C2176" s="143">
        <v>286932</v>
      </c>
      <c r="D2176" s="143" t="s">
        <v>1417</v>
      </c>
      <c r="E2176" s="143" t="s">
        <v>8854</v>
      </c>
      <c r="F2176" s="248" t="s">
        <v>147</v>
      </c>
      <c r="G2176" s="216">
        <v>30.525000000000002</v>
      </c>
      <c r="H2176" s="216">
        <v>23.000000001629815</v>
      </c>
      <c r="I2176" s="216">
        <v>702.07500004975009</v>
      </c>
      <c r="J2176" s="216">
        <v>7.0889762932571697E-4</v>
      </c>
      <c r="K2176" s="216">
        <v>3.0821636055455804E-5</v>
      </c>
      <c r="L2176" s="159"/>
    </row>
    <row r="2177" spans="2:12" ht="15.75" customHeight="1" x14ac:dyDescent="0.2">
      <c r="B2177" s="189">
        <v>41261</v>
      </c>
      <c r="C2177" s="143">
        <v>286935</v>
      </c>
      <c r="D2177" s="143" t="s">
        <v>1201</v>
      </c>
      <c r="E2177" s="143" t="s">
        <v>8854</v>
      </c>
      <c r="F2177" s="248" t="s">
        <v>146</v>
      </c>
      <c r="G2177" s="216">
        <v>1738.41</v>
      </c>
      <c r="H2177" s="216">
        <v>190.76470588169553</v>
      </c>
      <c r="I2177" s="216">
        <v>331855.34999885445</v>
      </c>
      <c r="J2177" s="216">
        <v>0.335080256207063</v>
      </c>
      <c r="K2177" s="216">
        <v>1.7553035326835357E-3</v>
      </c>
      <c r="L2177" s="159"/>
    </row>
    <row r="2178" spans="2:12" ht="15.75" customHeight="1" x14ac:dyDescent="0.2">
      <c r="B2178" s="189">
        <v>41261</v>
      </c>
      <c r="C2178" s="143">
        <v>286936</v>
      </c>
      <c r="D2178" s="143" t="s">
        <v>655</v>
      </c>
      <c r="E2178" s="143" t="s">
        <v>8855</v>
      </c>
      <c r="F2178" s="248" t="s">
        <v>147</v>
      </c>
      <c r="G2178" s="216">
        <v>40</v>
      </c>
      <c r="H2178" s="216">
        <v>72.999999999068677</v>
      </c>
      <c r="I2178" s="216">
        <v>3991.9999999366701</v>
      </c>
      <c r="J2178" s="216">
        <v>1.1525398635119881E-2</v>
      </c>
      <c r="K2178" s="216">
        <v>1.1548495626555834E-4</v>
      </c>
      <c r="L2178" s="159"/>
    </row>
    <row r="2179" spans="2:12" ht="15.75" customHeight="1" x14ac:dyDescent="0.2">
      <c r="B2179" s="189">
        <v>41261</v>
      </c>
      <c r="C2179" s="143">
        <v>286940</v>
      </c>
      <c r="D2179" s="143" t="s">
        <v>606</v>
      </c>
      <c r="E2179" s="143" t="s">
        <v>8855</v>
      </c>
      <c r="F2179" s="248" t="s">
        <v>146</v>
      </c>
      <c r="G2179" s="216">
        <v>1</v>
      </c>
      <c r="H2179" s="216">
        <v>338.99999999441206</v>
      </c>
      <c r="I2179" s="216">
        <v>338.99999999441206</v>
      </c>
      <c r="J2179" s="216">
        <v>9.7873500433447386E-4</v>
      </c>
      <c r="K2179" s="216">
        <v>2.8871239066389584E-6</v>
      </c>
      <c r="L2179" s="159"/>
    </row>
    <row r="2180" spans="2:12" ht="15.75" customHeight="1" x14ac:dyDescent="0.2">
      <c r="B2180" s="189">
        <v>41261</v>
      </c>
      <c r="C2180" s="143">
        <v>286960</v>
      </c>
      <c r="D2180" s="143" t="s">
        <v>526</v>
      </c>
      <c r="E2180" s="143" t="s">
        <v>8855</v>
      </c>
      <c r="F2180" s="248" t="s">
        <v>146</v>
      </c>
      <c r="G2180" s="216">
        <v>3.5</v>
      </c>
      <c r="H2180" s="216">
        <v>257.99999999231659</v>
      </c>
      <c r="I2180" s="216">
        <v>902.99999997310806</v>
      </c>
      <c r="J2180" s="216">
        <v>2.6070728876173392E-3</v>
      </c>
      <c r="K2180" s="216">
        <v>1.0104933673236354E-5</v>
      </c>
      <c r="L2180" s="159"/>
    </row>
    <row r="2181" spans="2:12" ht="15.75" customHeight="1" x14ac:dyDescent="0.2">
      <c r="B2181" s="189">
        <v>41261</v>
      </c>
      <c r="C2181" s="143">
        <v>286981</v>
      </c>
      <c r="D2181" s="143" t="s">
        <v>1069</v>
      </c>
      <c r="E2181" s="143" t="s">
        <v>8855</v>
      </c>
      <c r="F2181" s="248" t="s">
        <v>146</v>
      </c>
      <c r="G2181" s="216">
        <v>1.5</v>
      </c>
      <c r="H2181" s="216">
        <v>117.16666666790843</v>
      </c>
      <c r="I2181" s="216">
        <v>175.75000000186265</v>
      </c>
      <c r="J2181" s="216">
        <v>5.074120265971746E-4</v>
      </c>
      <c r="K2181" s="216">
        <v>4.3306858599584376E-6</v>
      </c>
      <c r="L2181" s="159"/>
    </row>
    <row r="2182" spans="2:12" ht="15.75" customHeight="1" x14ac:dyDescent="0.2">
      <c r="B2182" s="189">
        <v>41261</v>
      </c>
      <c r="C2182" s="143">
        <v>286982</v>
      </c>
      <c r="D2182" s="143" t="s">
        <v>611</v>
      </c>
      <c r="E2182" s="143" t="s">
        <v>8855</v>
      </c>
      <c r="F2182" s="248" t="s">
        <v>146</v>
      </c>
      <c r="G2182" s="216">
        <v>3</v>
      </c>
      <c r="H2182" s="216">
        <v>68.000000001629815</v>
      </c>
      <c r="I2182" s="216">
        <v>204.00000000488944</v>
      </c>
      <c r="J2182" s="216">
        <v>5.8897327696846402E-4</v>
      </c>
      <c r="K2182" s="216">
        <v>8.6613717199168753E-6</v>
      </c>
      <c r="L2182" s="159"/>
    </row>
    <row r="2183" spans="2:12" ht="15.75" customHeight="1" x14ac:dyDescent="0.2">
      <c r="B2183" s="189">
        <v>41261</v>
      </c>
      <c r="C2183" s="143">
        <v>286983</v>
      </c>
      <c r="D2183" s="143" t="s">
        <v>565</v>
      </c>
      <c r="E2183" s="143" t="s">
        <v>8855</v>
      </c>
      <c r="F2183" s="248" t="s">
        <v>146</v>
      </c>
      <c r="G2183" s="216">
        <v>9</v>
      </c>
      <c r="H2183" s="216">
        <v>55.666666666511446</v>
      </c>
      <c r="I2183" s="216">
        <v>500.99999999860302</v>
      </c>
      <c r="J2183" s="216">
        <v>1.4464490772220849E-3</v>
      </c>
      <c r="K2183" s="216">
        <v>2.5984115159750626E-5</v>
      </c>
      <c r="L2183" s="159"/>
    </row>
    <row r="2184" spans="2:12" ht="15.75" customHeight="1" x14ac:dyDescent="0.2">
      <c r="B2184" s="189">
        <v>41261</v>
      </c>
      <c r="C2184" s="143">
        <v>286984</v>
      </c>
      <c r="D2184" s="143" t="s">
        <v>565</v>
      </c>
      <c r="E2184" s="143" t="s">
        <v>8855</v>
      </c>
      <c r="F2184" s="248" t="s">
        <v>146</v>
      </c>
      <c r="G2184" s="216">
        <v>8</v>
      </c>
      <c r="H2184" s="216">
        <v>82.999999998137355</v>
      </c>
      <c r="I2184" s="216">
        <v>663.99999998509884</v>
      </c>
      <c r="J2184" s="216">
        <v>1.917050273965247E-3</v>
      </c>
      <c r="K2184" s="216">
        <v>2.3096991253111667E-5</v>
      </c>
      <c r="L2184" s="159"/>
    </row>
    <row r="2185" spans="2:12" ht="15.75" customHeight="1" x14ac:dyDescent="0.2">
      <c r="B2185" s="189">
        <v>41261</v>
      </c>
      <c r="C2185" s="143">
        <v>286985</v>
      </c>
      <c r="D2185" s="143" t="s">
        <v>511</v>
      </c>
      <c r="E2185" s="143" t="s">
        <v>8855</v>
      </c>
      <c r="F2185" s="248" t="s">
        <v>146</v>
      </c>
      <c r="G2185" s="216">
        <v>8.58</v>
      </c>
      <c r="H2185" s="216">
        <v>168.4999999939464</v>
      </c>
      <c r="I2185" s="216">
        <v>1445.7299999480601</v>
      </c>
      <c r="J2185" s="216">
        <v>4.1740016453951844E-3</v>
      </c>
      <c r="K2185" s="216">
        <v>2.4771523118962265E-5</v>
      </c>
      <c r="L2185" s="159"/>
    </row>
    <row r="2186" spans="2:12" ht="15.75" customHeight="1" x14ac:dyDescent="0.2">
      <c r="B2186" s="189">
        <v>41261</v>
      </c>
      <c r="C2186" s="143">
        <v>286986</v>
      </c>
      <c r="D2186" s="143" t="s">
        <v>948</v>
      </c>
      <c r="E2186" s="143" t="s">
        <v>8855</v>
      </c>
      <c r="F2186" s="248" t="s">
        <v>146</v>
      </c>
      <c r="G2186" s="216">
        <v>8</v>
      </c>
      <c r="H2186" s="216">
        <v>23.500000003259629</v>
      </c>
      <c r="I2186" s="216">
        <v>188.00000002607703</v>
      </c>
      <c r="J2186" s="216">
        <v>5.4277929452341181E-4</v>
      </c>
      <c r="K2186" s="216">
        <v>2.3096991253111667E-5</v>
      </c>
      <c r="L2186" s="159"/>
    </row>
    <row r="2187" spans="2:12" ht="15.75" customHeight="1" x14ac:dyDescent="0.2">
      <c r="B2187" s="189">
        <v>41261</v>
      </c>
      <c r="C2187" s="143">
        <v>286987</v>
      </c>
      <c r="D2187" s="143" t="s">
        <v>611</v>
      </c>
      <c r="E2187" s="143" t="s">
        <v>8855</v>
      </c>
      <c r="F2187" s="248" t="s">
        <v>146</v>
      </c>
      <c r="G2187" s="216">
        <v>8.5</v>
      </c>
      <c r="H2187" s="216">
        <v>220.66666667000391</v>
      </c>
      <c r="I2187" s="216">
        <v>1875.6666666950332</v>
      </c>
      <c r="J2187" s="216">
        <v>5.415282074301038E-3</v>
      </c>
      <c r="K2187" s="216">
        <v>2.4540553206431147E-5</v>
      </c>
      <c r="L2187" s="159"/>
    </row>
    <row r="2188" spans="2:12" ht="15.75" customHeight="1" x14ac:dyDescent="0.2">
      <c r="B2188" s="189">
        <v>41261</v>
      </c>
      <c r="C2188" s="143">
        <v>286988</v>
      </c>
      <c r="D2188" s="143" t="s">
        <v>555</v>
      </c>
      <c r="E2188" s="143" t="s">
        <v>8855</v>
      </c>
      <c r="F2188" s="248" t="s">
        <v>146</v>
      </c>
      <c r="G2188" s="216">
        <v>17</v>
      </c>
      <c r="H2188" s="216">
        <v>162.66666666953824</v>
      </c>
      <c r="I2188" s="216">
        <v>2765.3333333821502</v>
      </c>
      <c r="J2188" s="216">
        <v>7.9838599766332077E-3</v>
      </c>
      <c r="K2188" s="216">
        <v>4.9081106412862293E-5</v>
      </c>
      <c r="L2188" s="159"/>
    </row>
    <row r="2189" spans="2:12" ht="15.75" customHeight="1" x14ac:dyDescent="0.2">
      <c r="B2189" s="189">
        <v>41261</v>
      </c>
      <c r="C2189" s="143">
        <v>286989</v>
      </c>
      <c r="D2189" s="143" t="s">
        <v>527</v>
      </c>
      <c r="E2189" s="143" t="s">
        <v>8855</v>
      </c>
      <c r="F2189" s="248" t="s">
        <v>146</v>
      </c>
      <c r="G2189" s="216">
        <v>6</v>
      </c>
      <c r="H2189" s="216">
        <v>176.50000000954606</v>
      </c>
      <c r="I2189" s="216">
        <v>1059.0000000572763</v>
      </c>
      <c r="J2189" s="216">
        <v>3.0574642172960212E-3</v>
      </c>
      <c r="K2189" s="216">
        <v>1.7322743439833751E-5</v>
      </c>
      <c r="L2189" s="159"/>
    </row>
    <row r="2190" spans="2:12" ht="15.75" customHeight="1" x14ac:dyDescent="0.2">
      <c r="B2190" s="189">
        <v>41261</v>
      </c>
      <c r="C2190" s="143">
        <v>287002</v>
      </c>
      <c r="D2190" s="143" t="s">
        <v>1118</v>
      </c>
      <c r="E2190" s="143" t="s">
        <v>8855</v>
      </c>
      <c r="F2190" s="248" t="s">
        <v>146</v>
      </c>
      <c r="G2190" s="216">
        <v>0.8</v>
      </c>
      <c r="H2190" s="216">
        <v>190.00000000116415</v>
      </c>
      <c r="I2190" s="216">
        <v>152.00000000093132</v>
      </c>
      <c r="J2190" s="216">
        <v>4.3884283381181056E-4</v>
      </c>
      <c r="K2190" s="216">
        <v>2.3096991253111671E-6</v>
      </c>
      <c r="L2190" s="159"/>
    </row>
    <row r="2191" spans="2:12" ht="15.75" customHeight="1" x14ac:dyDescent="0.2">
      <c r="B2191" s="189">
        <v>41261</v>
      </c>
      <c r="C2191" s="143">
        <v>287003</v>
      </c>
      <c r="D2191" s="143" t="s">
        <v>932</v>
      </c>
      <c r="E2191" s="143" t="s">
        <v>8855</v>
      </c>
      <c r="F2191" s="248" t="s">
        <v>146</v>
      </c>
      <c r="G2191" s="216">
        <v>4.62</v>
      </c>
      <c r="H2191" s="216">
        <v>72.999999996973202</v>
      </c>
      <c r="I2191" s="216">
        <v>337.25999998601623</v>
      </c>
      <c r="J2191" s="216">
        <v>9.7371140871268223E-4</v>
      </c>
      <c r="K2191" s="216">
        <v>1.3338512448671989E-5</v>
      </c>
      <c r="L2191" s="159"/>
    </row>
    <row r="2192" spans="2:12" ht="15.75" customHeight="1" x14ac:dyDescent="0.2">
      <c r="B2192" s="189">
        <v>41261</v>
      </c>
      <c r="C2192" s="143">
        <v>287004</v>
      </c>
      <c r="D2192" s="143" t="s">
        <v>1118</v>
      </c>
      <c r="E2192" s="143" t="s">
        <v>8855</v>
      </c>
      <c r="F2192" s="248" t="s">
        <v>146</v>
      </c>
      <c r="G2192" s="216">
        <v>3</v>
      </c>
      <c r="H2192" s="216">
        <v>241.99999999254942</v>
      </c>
      <c r="I2192" s="216">
        <v>725.99999997764826</v>
      </c>
      <c r="J2192" s="216">
        <v>2.0960519561553518E-3</v>
      </c>
      <c r="K2192" s="216">
        <v>8.6613717199168753E-6</v>
      </c>
      <c r="L2192" s="159"/>
    </row>
    <row r="2193" spans="2:12" ht="15.75" customHeight="1" x14ac:dyDescent="0.2">
      <c r="B2193" s="189">
        <v>41261</v>
      </c>
      <c r="C2193" s="143">
        <v>287005</v>
      </c>
      <c r="D2193" s="143" t="s">
        <v>1226</v>
      </c>
      <c r="E2193" s="143" t="s">
        <v>8855</v>
      </c>
      <c r="F2193" s="248" t="s">
        <v>146</v>
      </c>
      <c r="G2193" s="216">
        <v>18.8</v>
      </c>
      <c r="H2193" s="216">
        <v>84.999999994179234</v>
      </c>
      <c r="I2193" s="216">
        <v>1597.9999998905696</v>
      </c>
      <c r="J2193" s="216">
        <v>4.613624002493117E-3</v>
      </c>
      <c r="K2193" s="216">
        <v>5.4277929444812424E-5</v>
      </c>
      <c r="L2193" s="159"/>
    </row>
    <row r="2194" spans="2:12" ht="15.75" customHeight="1" x14ac:dyDescent="0.2">
      <c r="B2194" s="189">
        <v>41261</v>
      </c>
      <c r="C2194" s="143">
        <v>287006</v>
      </c>
      <c r="D2194" s="143" t="s">
        <v>666</v>
      </c>
      <c r="E2194" s="143" t="s">
        <v>8855</v>
      </c>
      <c r="F2194" s="248" t="s">
        <v>146</v>
      </c>
      <c r="G2194" s="216">
        <v>1</v>
      </c>
      <c r="H2194" s="216">
        <v>184.00000000256114</v>
      </c>
      <c r="I2194" s="216">
        <v>184.00000000256114</v>
      </c>
      <c r="J2194" s="216">
        <v>5.3123079882896266E-4</v>
      </c>
      <c r="K2194" s="216">
        <v>2.8871239066389584E-6</v>
      </c>
      <c r="L2194" s="159"/>
    </row>
    <row r="2195" spans="2:12" ht="15.75" customHeight="1" x14ac:dyDescent="0.2">
      <c r="B2195" s="189">
        <v>41261</v>
      </c>
      <c r="C2195" s="143">
        <v>287007</v>
      </c>
      <c r="D2195" s="143" t="s">
        <v>972</v>
      </c>
      <c r="E2195" s="143" t="s">
        <v>8855</v>
      </c>
      <c r="F2195" s="248" t="s">
        <v>146</v>
      </c>
      <c r="G2195" s="216">
        <v>6</v>
      </c>
      <c r="H2195" s="216">
        <v>81.000000002095476</v>
      </c>
      <c r="I2195" s="216">
        <v>486.00000001257285</v>
      </c>
      <c r="J2195" s="216">
        <v>1.4031422186628333E-3</v>
      </c>
      <c r="K2195" s="216">
        <v>1.7322743439833751E-5</v>
      </c>
      <c r="L2195" s="159"/>
    </row>
    <row r="2196" spans="2:12" ht="15.75" customHeight="1" x14ac:dyDescent="0.2">
      <c r="B2196" s="189">
        <v>41261</v>
      </c>
      <c r="C2196" s="143">
        <v>287008</v>
      </c>
      <c r="D2196" s="143" t="s">
        <v>950</v>
      </c>
      <c r="E2196" s="143" t="s">
        <v>8855</v>
      </c>
      <c r="F2196" s="248" t="s">
        <v>146</v>
      </c>
      <c r="G2196" s="216">
        <v>3.3000000000000003</v>
      </c>
      <c r="H2196" s="216">
        <v>90.99999999278225</v>
      </c>
      <c r="I2196" s="216">
        <v>300.29999997618143</v>
      </c>
      <c r="J2196" s="216">
        <v>8.6700330909491208E-4</v>
      </c>
      <c r="K2196" s="216">
        <v>9.5275088919085648E-6</v>
      </c>
      <c r="L2196" s="159"/>
    </row>
    <row r="2197" spans="2:12" ht="15.75" customHeight="1" x14ac:dyDescent="0.2">
      <c r="B2197" s="189">
        <v>41261</v>
      </c>
      <c r="C2197" s="143">
        <v>287010</v>
      </c>
      <c r="D2197" s="143" t="s">
        <v>1418</v>
      </c>
      <c r="E2197" s="143" t="s">
        <v>8855</v>
      </c>
      <c r="F2197" s="248" t="s">
        <v>146</v>
      </c>
      <c r="G2197" s="216">
        <v>1</v>
      </c>
      <c r="H2197" s="216">
        <v>153.00000000628643</v>
      </c>
      <c r="I2197" s="216">
        <v>153.00000000628643</v>
      </c>
      <c r="J2197" s="216">
        <v>4.4172995773391038E-4</v>
      </c>
      <c r="K2197" s="216">
        <v>2.8871239066389584E-6</v>
      </c>
      <c r="L2197" s="159"/>
    </row>
    <row r="2198" spans="2:12" ht="15.75" customHeight="1" x14ac:dyDescent="0.2">
      <c r="B2198" s="189">
        <v>41261</v>
      </c>
      <c r="C2198" s="143">
        <v>287011</v>
      </c>
      <c r="D2198" s="143" t="s">
        <v>647</v>
      </c>
      <c r="E2198" s="143" t="s">
        <v>8855</v>
      </c>
      <c r="F2198" s="248" t="s">
        <v>146</v>
      </c>
      <c r="G2198" s="216">
        <v>4</v>
      </c>
      <c r="H2198" s="216">
        <v>197.0000000030268</v>
      </c>
      <c r="I2198" s="216">
        <v>788.00000001210719</v>
      </c>
      <c r="J2198" s="216">
        <v>2.2750536384664542E-3</v>
      </c>
      <c r="K2198" s="216">
        <v>1.1548495626555834E-5</v>
      </c>
      <c r="L2198" s="159"/>
    </row>
    <row r="2199" spans="2:12" ht="15.75" customHeight="1" x14ac:dyDescent="0.2">
      <c r="B2199" s="189">
        <v>41261</v>
      </c>
      <c r="C2199" s="143">
        <v>287012</v>
      </c>
      <c r="D2199" s="143" t="s">
        <v>1418</v>
      </c>
      <c r="E2199" s="143" t="s">
        <v>8855</v>
      </c>
      <c r="F2199" s="248" t="s">
        <v>146</v>
      </c>
      <c r="G2199" s="216">
        <v>0.8</v>
      </c>
      <c r="H2199" s="216">
        <v>152.99999999580905</v>
      </c>
      <c r="I2199" s="216">
        <v>122.39999999664724</v>
      </c>
      <c r="J2199" s="216">
        <v>3.5338396616292872E-4</v>
      </c>
      <c r="K2199" s="216">
        <v>2.3096991253111671E-6</v>
      </c>
      <c r="L2199" s="159"/>
    </row>
    <row r="2200" spans="2:12" ht="15.75" customHeight="1" x14ac:dyDescent="0.2">
      <c r="B2200" s="189">
        <v>41261</v>
      </c>
      <c r="C2200" s="143">
        <v>287013</v>
      </c>
      <c r="D2200" s="143" t="s">
        <v>647</v>
      </c>
      <c r="E2200" s="143" t="s">
        <v>8855</v>
      </c>
      <c r="F2200" s="248" t="s">
        <v>146</v>
      </c>
      <c r="G2200" s="216">
        <v>0.5</v>
      </c>
      <c r="H2200" s="216">
        <v>242.99999999580905</v>
      </c>
      <c r="I2200" s="216">
        <v>121.49999999790452</v>
      </c>
      <c r="J2200" s="216">
        <v>3.5078555465058354E-4</v>
      </c>
      <c r="K2200" s="216">
        <v>1.4435619533194792E-6</v>
      </c>
      <c r="L2200" s="159"/>
    </row>
    <row r="2201" spans="2:12" ht="15.75" customHeight="1" x14ac:dyDescent="0.2">
      <c r="B2201" s="189">
        <v>41261</v>
      </c>
      <c r="C2201" s="143">
        <v>287014</v>
      </c>
      <c r="D2201" s="143" t="s">
        <v>564</v>
      </c>
      <c r="E2201" s="143" t="s">
        <v>8855</v>
      </c>
      <c r="F2201" s="248" t="s">
        <v>146</v>
      </c>
      <c r="G2201" s="216">
        <v>4.8</v>
      </c>
      <c r="H2201" s="216">
        <v>98.999999997904524</v>
      </c>
      <c r="I2201" s="216">
        <v>475.19999998994172</v>
      </c>
      <c r="J2201" s="216">
        <v>1.3719612804057935E-3</v>
      </c>
      <c r="K2201" s="216">
        <v>1.3858194751867001E-5</v>
      </c>
      <c r="L2201" s="159"/>
    </row>
    <row r="2202" spans="2:12" ht="15.75" customHeight="1" x14ac:dyDescent="0.2">
      <c r="B2202" s="189">
        <v>41261</v>
      </c>
      <c r="C2202" s="143">
        <v>287015</v>
      </c>
      <c r="D2202" s="143" t="s">
        <v>1257</v>
      </c>
      <c r="E2202" s="143" t="s">
        <v>8855</v>
      </c>
      <c r="F2202" s="248" t="s">
        <v>146</v>
      </c>
      <c r="G2202" s="216">
        <v>1</v>
      </c>
      <c r="H2202" s="216">
        <v>117.00000000419095</v>
      </c>
      <c r="I2202" s="216">
        <v>117.00000000419095</v>
      </c>
      <c r="J2202" s="216">
        <v>3.3779349708885795E-4</v>
      </c>
      <c r="K2202" s="216">
        <v>2.8871239066389584E-6</v>
      </c>
      <c r="L2202" s="159"/>
    </row>
    <row r="2203" spans="2:12" ht="15.75" customHeight="1" x14ac:dyDescent="0.2">
      <c r="B2203" s="189">
        <v>41261</v>
      </c>
      <c r="C2203" s="143">
        <v>287016</v>
      </c>
      <c r="D2203" s="143" t="s">
        <v>568</v>
      </c>
      <c r="E2203" s="143" t="s">
        <v>8855</v>
      </c>
      <c r="F2203" s="248" t="s">
        <v>146</v>
      </c>
      <c r="G2203" s="216">
        <v>1</v>
      </c>
      <c r="H2203" s="216">
        <v>132.00000000069849</v>
      </c>
      <c r="I2203" s="216">
        <v>132.00000000069849</v>
      </c>
      <c r="J2203" s="216">
        <v>3.8110035567835915E-4</v>
      </c>
      <c r="K2203" s="216">
        <v>2.8871239066389584E-6</v>
      </c>
      <c r="L2203" s="159"/>
    </row>
    <row r="2204" spans="2:12" ht="15.75" customHeight="1" x14ac:dyDescent="0.2">
      <c r="B2204" s="189">
        <v>41261</v>
      </c>
      <c r="C2204" s="143">
        <v>287017</v>
      </c>
      <c r="D2204" s="143" t="s">
        <v>723</v>
      </c>
      <c r="E2204" s="143" t="s">
        <v>8855</v>
      </c>
      <c r="F2204" s="248" t="s">
        <v>146</v>
      </c>
      <c r="G2204" s="216">
        <v>2.4</v>
      </c>
      <c r="H2204" s="216">
        <v>164.00000000023283</v>
      </c>
      <c r="I2204" s="216">
        <v>393.60000000055879</v>
      </c>
      <c r="J2204" s="216">
        <v>1.1363719696547074E-3</v>
      </c>
      <c r="K2204" s="216">
        <v>6.9290973759335004E-6</v>
      </c>
      <c r="L2204" s="159"/>
    </row>
    <row r="2205" spans="2:12" ht="15.75" customHeight="1" x14ac:dyDescent="0.2">
      <c r="B2205" s="189">
        <v>41261</v>
      </c>
      <c r="C2205" s="143">
        <v>287018</v>
      </c>
      <c r="D2205" s="143" t="s">
        <v>516</v>
      </c>
      <c r="E2205" s="143" t="s">
        <v>8855</v>
      </c>
      <c r="F2205" s="248" t="s">
        <v>146</v>
      </c>
      <c r="G2205" s="216">
        <v>2.33</v>
      </c>
      <c r="H2205" s="216">
        <v>128.00000000861473</v>
      </c>
      <c r="I2205" s="216">
        <v>298.24000002007233</v>
      </c>
      <c r="J2205" s="216">
        <v>8.6105583397395435E-4</v>
      </c>
      <c r="K2205" s="216">
        <v>6.7269987024687733E-6</v>
      </c>
      <c r="L2205" s="159"/>
    </row>
    <row r="2206" spans="2:12" ht="15.75" customHeight="1" x14ac:dyDescent="0.2">
      <c r="B2206" s="189">
        <v>41261</v>
      </c>
      <c r="C2206" s="143">
        <v>287019</v>
      </c>
      <c r="D2206" s="143" t="s">
        <v>1282</v>
      </c>
      <c r="E2206" s="143" t="s">
        <v>8855</v>
      </c>
      <c r="F2206" s="248" t="s">
        <v>146</v>
      </c>
      <c r="G2206" s="216">
        <v>1</v>
      </c>
      <c r="H2206" s="216">
        <v>40.999999997438863</v>
      </c>
      <c r="I2206" s="216">
        <v>40.999999997438863</v>
      </c>
      <c r="J2206" s="216">
        <v>1.1837208016480298E-4</v>
      </c>
      <c r="K2206" s="216">
        <v>2.8871239066389584E-6</v>
      </c>
      <c r="L2206" s="159"/>
    </row>
    <row r="2207" spans="2:12" ht="15.75" customHeight="1" x14ac:dyDescent="0.2">
      <c r="B2207" s="189">
        <v>41261</v>
      </c>
      <c r="C2207" s="143">
        <v>287020</v>
      </c>
      <c r="D2207" s="143" t="s">
        <v>1282</v>
      </c>
      <c r="E2207" s="143" t="s">
        <v>8855</v>
      </c>
      <c r="F2207" s="248" t="s">
        <v>146</v>
      </c>
      <c r="G2207" s="216">
        <v>5</v>
      </c>
      <c r="H2207" s="216">
        <v>81.000000002095476</v>
      </c>
      <c r="I2207" s="216">
        <v>405.00000001047738</v>
      </c>
      <c r="J2207" s="216">
        <v>1.1692851822190278E-3</v>
      </c>
      <c r="K2207" s="216">
        <v>1.4435619533194792E-5</v>
      </c>
      <c r="L2207" s="159"/>
    </row>
    <row r="2208" spans="2:12" ht="15.75" customHeight="1" x14ac:dyDescent="0.2">
      <c r="B2208" s="189">
        <v>41261</v>
      </c>
      <c r="C2208" s="143">
        <v>287021</v>
      </c>
      <c r="D2208" s="143" t="s">
        <v>574</v>
      </c>
      <c r="E2208" s="143" t="s">
        <v>8855</v>
      </c>
      <c r="F2208" s="248" t="s">
        <v>146</v>
      </c>
      <c r="G2208" s="216">
        <v>21.12</v>
      </c>
      <c r="H2208" s="216">
        <v>162.9999999969732</v>
      </c>
      <c r="I2208" s="216">
        <v>3442.5599999360743</v>
      </c>
      <c r="J2208" s="216">
        <v>9.9390972758544513E-3</v>
      </c>
      <c r="K2208" s="216">
        <v>6.0976056908214808E-5</v>
      </c>
      <c r="L2208" s="159"/>
    </row>
    <row r="2209" spans="2:12" ht="15.75" customHeight="1" x14ac:dyDescent="0.2">
      <c r="B2209" s="189">
        <v>41261</v>
      </c>
      <c r="C2209" s="143">
        <v>287022</v>
      </c>
      <c r="D2209" s="143" t="s">
        <v>621</v>
      </c>
      <c r="E2209" s="143" t="s">
        <v>8855</v>
      </c>
      <c r="F2209" s="248" t="s">
        <v>146</v>
      </c>
      <c r="G2209" s="216">
        <v>1</v>
      </c>
      <c r="H2209" s="216">
        <v>135.99999999278225</v>
      </c>
      <c r="I2209" s="216">
        <v>135.99999999278225</v>
      </c>
      <c r="J2209" s="216">
        <v>3.9264885128205982E-4</v>
      </c>
      <c r="K2209" s="216">
        <v>2.8871239066389584E-6</v>
      </c>
      <c r="L2209" s="159"/>
    </row>
    <row r="2210" spans="2:12" ht="15.75" customHeight="1" x14ac:dyDescent="0.2">
      <c r="B2210" s="189">
        <v>41261</v>
      </c>
      <c r="C2210" s="143">
        <v>287023</v>
      </c>
      <c r="D2210" s="143" t="s">
        <v>1419</v>
      </c>
      <c r="E2210" s="143" t="s">
        <v>8854</v>
      </c>
      <c r="F2210" s="248" t="s">
        <v>155</v>
      </c>
      <c r="G2210" s="216">
        <v>23.43</v>
      </c>
      <c r="H2210" s="216">
        <v>110.00000000232831</v>
      </c>
      <c r="I2210" s="216">
        <v>2577.3000000545521</v>
      </c>
      <c r="J2210" s="216">
        <v>2.6023457037643778E-3</v>
      </c>
      <c r="K2210" s="216">
        <v>2.3657688215539049E-5</v>
      </c>
      <c r="L2210" s="159"/>
    </row>
    <row r="2211" spans="2:12" ht="15.75" customHeight="1" x14ac:dyDescent="0.2">
      <c r="B2211" s="189">
        <v>41261</v>
      </c>
      <c r="C2211" s="143">
        <v>287026</v>
      </c>
      <c r="D2211" s="143" t="s">
        <v>743</v>
      </c>
      <c r="E2211" s="143" t="s">
        <v>8855</v>
      </c>
      <c r="F2211" s="248" t="s">
        <v>155</v>
      </c>
      <c r="G2211" s="216">
        <v>418.33999999999992</v>
      </c>
      <c r="H2211" s="216">
        <v>19.999999991850927</v>
      </c>
      <c r="I2211" s="216">
        <v>8366.7999965909185</v>
      </c>
      <c r="J2211" s="216">
        <v>2.4155988292224397E-2</v>
      </c>
      <c r="K2211" s="216">
        <v>1.2077994151033417E-3</v>
      </c>
      <c r="L2211" s="159"/>
    </row>
    <row r="2212" spans="2:12" ht="15.75" customHeight="1" x14ac:dyDescent="0.2">
      <c r="B2212" s="189">
        <v>41261</v>
      </c>
      <c r="C2212" s="143">
        <v>287042</v>
      </c>
      <c r="D2212" s="143" t="s">
        <v>1127</v>
      </c>
      <c r="E2212" s="143" t="s">
        <v>8855</v>
      </c>
      <c r="F2212" s="248" t="s">
        <v>146</v>
      </c>
      <c r="G2212" s="216">
        <v>7</v>
      </c>
      <c r="H2212" s="216">
        <v>18.000000006286427</v>
      </c>
      <c r="I2212" s="216">
        <v>126.00000004400499</v>
      </c>
      <c r="J2212" s="216">
        <v>3.6377761236355664E-4</v>
      </c>
      <c r="K2212" s="216">
        <v>2.0209867346472709E-5</v>
      </c>
      <c r="L2212" s="159"/>
    </row>
    <row r="2213" spans="2:12" ht="15.75" customHeight="1" x14ac:dyDescent="0.2">
      <c r="B2213" s="189">
        <v>41261</v>
      </c>
      <c r="C2213" s="143">
        <v>287043</v>
      </c>
      <c r="D2213" s="143" t="s">
        <v>827</v>
      </c>
      <c r="E2213" s="143" t="s">
        <v>8854</v>
      </c>
      <c r="F2213" s="248" t="s">
        <v>151</v>
      </c>
      <c r="G2213" s="216">
        <v>14</v>
      </c>
      <c r="H2213" s="216">
        <v>151.99999999254942</v>
      </c>
      <c r="I2213" s="216">
        <v>2127.9999998956919</v>
      </c>
      <c r="J2213" s="216">
        <v>2.1486794929662574E-3</v>
      </c>
      <c r="K2213" s="216">
        <v>1.4136049296523547E-5</v>
      </c>
      <c r="L2213" s="159"/>
    </row>
    <row r="2214" spans="2:12" ht="15.75" customHeight="1" x14ac:dyDescent="0.2">
      <c r="B2214" s="189">
        <v>41261</v>
      </c>
      <c r="C2214" s="143">
        <v>287202</v>
      </c>
      <c r="D2214" s="143" t="s">
        <v>502</v>
      </c>
      <c r="E2214" s="143" t="s">
        <v>8854</v>
      </c>
      <c r="F2214" s="248" t="s">
        <v>155</v>
      </c>
      <c r="G2214" s="216">
        <v>36.465000000000003</v>
      </c>
      <c r="H2214" s="216">
        <v>60.999999999767169</v>
      </c>
      <c r="I2214" s="216">
        <v>2224.3649999915101</v>
      </c>
      <c r="J2214" s="216">
        <v>2.2459809495243991E-3</v>
      </c>
      <c r="K2214" s="216">
        <v>3.6819359828409366E-5</v>
      </c>
      <c r="L2214" s="159"/>
    </row>
    <row r="2215" spans="2:12" ht="15.75" customHeight="1" x14ac:dyDescent="0.2">
      <c r="B2215" s="189">
        <v>41261</v>
      </c>
      <c r="C2215" s="143">
        <v>287204</v>
      </c>
      <c r="D2215" s="143" t="s">
        <v>655</v>
      </c>
      <c r="E2215" s="143" t="s">
        <v>8855</v>
      </c>
      <c r="F2215" s="248" t="s">
        <v>155</v>
      </c>
      <c r="G2215" s="216">
        <v>12.8</v>
      </c>
      <c r="H2215" s="216">
        <v>225.98333333269693</v>
      </c>
      <c r="I2215" s="216">
        <v>2892.5866666585207</v>
      </c>
      <c r="J2215" s="216">
        <v>8.3512561173349105E-3</v>
      </c>
      <c r="K2215" s="216">
        <v>3.6955186004978673E-5</v>
      </c>
      <c r="L2215" s="159"/>
    </row>
    <row r="2216" spans="2:12" ht="15.75" customHeight="1" x14ac:dyDescent="0.2">
      <c r="B2216" s="189">
        <v>41261</v>
      </c>
      <c r="C2216" s="143">
        <v>287223</v>
      </c>
      <c r="D2216" s="143" t="s">
        <v>1418</v>
      </c>
      <c r="E2216" s="143" t="s">
        <v>8855</v>
      </c>
      <c r="F2216" s="248" t="s">
        <v>155</v>
      </c>
      <c r="G2216" s="216">
        <v>5.6000000000000005</v>
      </c>
      <c r="H2216" s="216">
        <v>103.56666666339152</v>
      </c>
      <c r="I2216" s="216">
        <v>579.97333331499249</v>
      </c>
      <c r="J2216" s="216">
        <v>1.6744548758267999E-3</v>
      </c>
      <c r="K2216" s="216">
        <v>1.6167893877178171E-5</v>
      </c>
      <c r="L2216" s="159"/>
    </row>
    <row r="2217" spans="2:12" ht="15.75" customHeight="1" x14ac:dyDescent="0.2">
      <c r="B2217" s="189">
        <v>41261</v>
      </c>
      <c r="C2217" s="143">
        <v>287392</v>
      </c>
      <c r="D2217" s="143" t="s">
        <v>1158</v>
      </c>
      <c r="E2217" s="143" t="s">
        <v>8855</v>
      </c>
      <c r="F2217" s="248" t="s">
        <v>147</v>
      </c>
      <c r="G2217" s="216">
        <v>3</v>
      </c>
      <c r="H2217" s="216">
        <v>122.16666666325182</v>
      </c>
      <c r="I2217" s="216">
        <v>366.49999998975545</v>
      </c>
      <c r="J2217" s="216">
        <v>1.058130911753601E-3</v>
      </c>
      <c r="K2217" s="216">
        <v>8.6613717199168753E-6</v>
      </c>
      <c r="L2217" s="159"/>
    </row>
    <row r="2218" spans="2:12" ht="15.75" customHeight="1" x14ac:dyDescent="0.2">
      <c r="B2218" s="189">
        <v>41262</v>
      </c>
      <c r="C2218" s="143">
        <v>286938</v>
      </c>
      <c r="D2218" s="143" t="s">
        <v>656</v>
      </c>
      <c r="E2218" s="143" t="s">
        <v>8855</v>
      </c>
      <c r="F2218" s="248" t="s">
        <v>147</v>
      </c>
      <c r="G2218" s="216">
        <v>132.5</v>
      </c>
      <c r="H2218" s="216">
        <v>78.000000002793968</v>
      </c>
      <c r="I2218" s="216">
        <v>10335.000000370201</v>
      </c>
      <c r="J2218" s="216">
        <v>2.9838166275268075E-2</v>
      </c>
      <c r="K2218" s="216">
        <v>3.8254059325896496E-4</v>
      </c>
      <c r="L2218" s="159"/>
    </row>
    <row r="2219" spans="2:12" ht="15.75" customHeight="1" x14ac:dyDescent="0.2">
      <c r="B2219" s="189">
        <v>41262</v>
      </c>
      <c r="C2219" s="143">
        <v>286939</v>
      </c>
      <c r="D2219" s="143" t="s">
        <v>1420</v>
      </c>
      <c r="E2219" s="143" t="s">
        <v>8854</v>
      </c>
      <c r="F2219" s="248" t="s">
        <v>147</v>
      </c>
      <c r="G2219" s="216">
        <v>1</v>
      </c>
      <c r="H2219" s="216">
        <v>76.999999999534339</v>
      </c>
      <c r="I2219" s="216">
        <v>76.999999999534339</v>
      </c>
      <c r="J2219" s="216">
        <v>7.7745972606695589E-5</v>
      </c>
      <c r="K2219" s="216">
        <v>1.0096879559372177E-6</v>
      </c>
      <c r="L2219" s="159"/>
    </row>
    <row r="2220" spans="2:12" ht="15.75" customHeight="1" x14ac:dyDescent="0.2">
      <c r="B2220" s="189">
        <v>41262</v>
      </c>
      <c r="C2220" s="143">
        <v>287000</v>
      </c>
      <c r="D2220" s="143" t="s">
        <v>1051</v>
      </c>
      <c r="E2220" s="143" t="s">
        <v>8855</v>
      </c>
      <c r="F2220" s="248" t="s">
        <v>146</v>
      </c>
      <c r="G2220" s="216">
        <v>0.66</v>
      </c>
      <c r="H2220" s="216">
        <v>107.0000000030268</v>
      </c>
      <c r="I2220" s="216">
        <v>70.620000001997695</v>
      </c>
      <c r="J2220" s="216">
        <v>2.0388691846575326E-4</v>
      </c>
      <c r="K2220" s="216">
        <v>1.9054852192522029E-6</v>
      </c>
      <c r="L2220" s="159"/>
    </row>
    <row r="2221" spans="2:12" ht="15.75" customHeight="1" x14ac:dyDescent="0.2">
      <c r="B2221" s="189">
        <v>41262</v>
      </c>
      <c r="C2221" s="143">
        <v>287001</v>
      </c>
      <c r="D2221" s="143" t="s">
        <v>972</v>
      </c>
      <c r="E2221" s="143" t="s">
        <v>8855</v>
      </c>
      <c r="F2221" s="248" t="s">
        <v>146</v>
      </c>
      <c r="G2221" s="216">
        <v>2.8000000000000003</v>
      </c>
      <c r="H2221" s="216">
        <v>127.99999999813735</v>
      </c>
      <c r="I2221" s="216">
        <v>358.39999999478465</v>
      </c>
      <c r="J2221" s="216">
        <v>1.0347362160152299E-3</v>
      </c>
      <c r="K2221" s="216">
        <v>8.0838766877366193E-6</v>
      </c>
      <c r="L2221" s="159"/>
    </row>
    <row r="2222" spans="2:12" ht="15.75" customHeight="1" x14ac:dyDescent="0.2">
      <c r="B2222" s="189">
        <v>41262</v>
      </c>
      <c r="C2222" s="143">
        <v>287009</v>
      </c>
      <c r="D2222" s="143" t="s">
        <v>647</v>
      </c>
      <c r="E2222" s="143" t="s">
        <v>8855</v>
      </c>
      <c r="F2222" s="248" t="s">
        <v>146</v>
      </c>
      <c r="G2222" s="216">
        <v>2</v>
      </c>
      <c r="H2222" s="216">
        <v>161.00000000093132</v>
      </c>
      <c r="I2222" s="216">
        <v>322.00000000186265</v>
      </c>
      <c r="J2222" s="216">
        <v>9.2964581909508873E-4</v>
      </c>
      <c r="K2222" s="216">
        <v>5.7741976340975844E-6</v>
      </c>
      <c r="L2222" s="159"/>
    </row>
    <row r="2223" spans="2:12" ht="15.75" customHeight="1" x14ac:dyDescent="0.2">
      <c r="B2223" s="189">
        <v>41262</v>
      </c>
      <c r="C2223" s="143">
        <v>287045</v>
      </c>
      <c r="D2223" s="143" t="s">
        <v>1421</v>
      </c>
      <c r="E2223" s="143" t="s">
        <v>8854</v>
      </c>
      <c r="F2223" s="248" t="s">
        <v>147</v>
      </c>
      <c r="G2223" s="216">
        <v>125</v>
      </c>
      <c r="H2223" s="216">
        <v>95.000000005820766</v>
      </c>
      <c r="I2223" s="216">
        <v>11875.000000727596</v>
      </c>
      <c r="J2223" s="216">
        <v>1.1990044477489104E-2</v>
      </c>
      <c r="K2223" s="216">
        <v>1.262109944921522E-4</v>
      </c>
      <c r="L2223" s="159"/>
    </row>
    <row r="2224" spans="2:12" ht="15.75" customHeight="1" x14ac:dyDescent="0.2">
      <c r="B2224" s="189">
        <v>41262</v>
      </c>
      <c r="C2224" s="143">
        <v>287052</v>
      </c>
      <c r="D2224" s="143" t="s">
        <v>593</v>
      </c>
      <c r="E2224" s="143" t="s">
        <v>8855</v>
      </c>
      <c r="F2224" s="248" t="s">
        <v>155</v>
      </c>
      <c r="G2224" s="216">
        <v>59.5</v>
      </c>
      <c r="H2224" s="216">
        <v>140.00000000582077</v>
      </c>
      <c r="I2224" s="216">
        <v>8330.0000003463356</v>
      </c>
      <c r="J2224" s="216">
        <v>2.4049533147016345E-2</v>
      </c>
      <c r="K2224" s="216">
        <v>1.7178237961440313E-4</v>
      </c>
      <c r="L2224" s="159"/>
    </row>
    <row r="2225" spans="2:12" ht="15.75" customHeight="1" x14ac:dyDescent="0.2">
      <c r="B2225" s="189">
        <v>41262</v>
      </c>
      <c r="C2225" s="143">
        <v>287052</v>
      </c>
      <c r="D2225" s="143" t="s">
        <v>962</v>
      </c>
      <c r="E2225" s="143" t="s">
        <v>8854</v>
      </c>
      <c r="F2225" s="248" t="s">
        <v>155</v>
      </c>
      <c r="G2225" s="216">
        <v>43</v>
      </c>
      <c r="H2225" s="216">
        <v>140.00000000582077</v>
      </c>
      <c r="I2225" s="216">
        <v>6020.0000002502929</v>
      </c>
      <c r="J2225" s="216">
        <v>6.0783214949947676E-3</v>
      </c>
      <c r="K2225" s="216">
        <v>4.3416582105300355E-5</v>
      </c>
      <c r="L2225" s="159"/>
    </row>
    <row r="2226" spans="2:12" ht="15.75" customHeight="1" x14ac:dyDescent="0.2">
      <c r="B2226" s="189">
        <v>41262</v>
      </c>
      <c r="C2226" s="143">
        <v>287061</v>
      </c>
      <c r="D2226" s="143" t="s">
        <v>837</v>
      </c>
      <c r="E2226" s="143" t="s">
        <v>8855</v>
      </c>
      <c r="F2226" s="248" t="s">
        <v>147</v>
      </c>
      <c r="G2226" s="216">
        <v>7</v>
      </c>
      <c r="H2226" s="216">
        <v>71.000000000931323</v>
      </c>
      <c r="I2226" s="216">
        <v>497.00000000651926</v>
      </c>
      <c r="J2226" s="216">
        <v>1.4348881120920716E-3</v>
      </c>
      <c r="K2226" s="216">
        <v>2.0209691719341544E-5</v>
      </c>
      <c r="L2226" s="159"/>
    </row>
    <row r="2227" spans="2:12" ht="15.75" customHeight="1" x14ac:dyDescent="0.2">
      <c r="B2227" s="189">
        <v>41262</v>
      </c>
      <c r="C2227" s="143">
        <v>287079</v>
      </c>
      <c r="D2227" s="143" t="s">
        <v>1061</v>
      </c>
      <c r="E2227" s="143" t="s">
        <v>8855</v>
      </c>
      <c r="F2227" s="248" t="s">
        <v>147</v>
      </c>
      <c r="G2227" s="216">
        <v>33.5</v>
      </c>
      <c r="H2227" s="216">
        <v>9.4666666646953672</v>
      </c>
      <c r="I2227" s="216">
        <v>316.4999999263091</v>
      </c>
      <c r="J2227" s="216">
        <v>9.1376677538318983E-4</v>
      </c>
      <c r="K2227" s="216">
        <v>9.6717810371134538E-5</v>
      </c>
      <c r="L2227" s="159"/>
    </row>
    <row r="2228" spans="2:12" ht="15.75" customHeight="1" x14ac:dyDescent="0.2">
      <c r="B2228" s="189">
        <v>41262</v>
      </c>
      <c r="C2228" s="143">
        <v>287079</v>
      </c>
      <c r="D2228" s="143" t="s">
        <v>845</v>
      </c>
      <c r="E2228" s="143" t="s">
        <v>8855</v>
      </c>
      <c r="F2228" s="248" t="s">
        <v>147</v>
      </c>
      <c r="G2228" s="216">
        <v>55</v>
      </c>
      <c r="H2228" s="216">
        <v>10.000000001164153</v>
      </c>
      <c r="I2228" s="216">
        <v>550.00000006402843</v>
      </c>
      <c r="J2228" s="216">
        <v>1.5879043495616921E-3</v>
      </c>
      <c r="K2228" s="216">
        <v>1.5879043493768357E-4</v>
      </c>
      <c r="L2228" s="159"/>
    </row>
    <row r="2229" spans="2:12" ht="15.75" customHeight="1" x14ac:dyDescent="0.2">
      <c r="B2229" s="189">
        <v>41262</v>
      </c>
      <c r="C2229" s="143">
        <v>287080</v>
      </c>
      <c r="D2229" s="143" t="s">
        <v>1422</v>
      </c>
      <c r="E2229" s="143" t="s">
        <v>8854</v>
      </c>
      <c r="F2229" s="248" t="s">
        <v>147</v>
      </c>
      <c r="G2229" s="216">
        <v>1</v>
      </c>
      <c r="H2229" s="216">
        <v>79.999999998835847</v>
      </c>
      <c r="I2229" s="216">
        <v>79.999999998835847</v>
      </c>
      <c r="J2229" s="216">
        <v>8.0775036473801977E-5</v>
      </c>
      <c r="K2229" s="216">
        <v>1.0096879559372177E-6</v>
      </c>
      <c r="L2229" s="159"/>
    </row>
    <row r="2230" spans="2:12" ht="15.75" customHeight="1" x14ac:dyDescent="0.2">
      <c r="B2230" s="189">
        <v>41262</v>
      </c>
      <c r="C2230" s="143">
        <v>287081</v>
      </c>
      <c r="D2230" s="143" t="s">
        <v>561</v>
      </c>
      <c r="E2230" s="143" t="s">
        <v>8854</v>
      </c>
      <c r="F2230" s="248" t="s">
        <v>150</v>
      </c>
      <c r="G2230" s="216">
        <v>341.5</v>
      </c>
      <c r="H2230" s="216">
        <v>52.000000001862645</v>
      </c>
      <c r="I2230" s="216">
        <v>17758.000000636093</v>
      </c>
      <c r="J2230" s="216">
        <v>1.7930038722175367E-2</v>
      </c>
      <c r="K2230" s="216">
        <v>3.448084369525598E-4</v>
      </c>
      <c r="L2230" s="159"/>
    </row>
    <row r="2231" spans="2:12" ht="15.75" customHeight="1" x14ac:dyDescent="0.2">
      <c r="B2231" s="189">
        <v>41262</v>
      </c>
      <c r="C2231" s="143">
        <v>287081</v>
      </c>
      <c r="D2231" s="143" t="s">
        <v>1423</v>
      </c>
      <c r="E2231" s="143" t="s">
        <v>8854</v>
      </c>
      <c r="F2231" s="248" t="s">
        <v>150</v>
      </c>
      <c r="G2231" s="216">
        <v>1</v>
      </c>
      <c r="H2231" s="216">
        <v>52.000000001862645</v>
      </c>
      <c r="I2231" s="216">
        <v>52.000000001862645</v>
      </c>
      <c r="J2231" s="216">
        <v>5.2503773710616004E-5</v>
      </c>
      <c r="K2231" s="216">
        <v>1.0096879559372177E-6</v>
      </c>
      <c r="L2231" s="159"/>
    </row>
    <row r="2232" spans="2:12" ht="15.75" customHeight="1" x14ac:dyDescent="0.2">
      <c r="B2232" s="189">
        <v>41262</v>
      </c>
      <c r="C2232" s="143">
        <v>287081</v>
      </c>
      <c r="D2232" s="143" t="s">
        <v>1424</v>
      </c>
      <c r="E2232" s="143" t="s">
        <v>8854</v>
      </c>
      <c r="F2232" s="248" t="s">
        <v>150</v>
      </c>
      <c r="G2232" s="216">
        <v>2</v>
      </c>
      <c r="H2232" s="216">
        <v>52.000000001862645</v>
      </c>
      <c r="I2232" s="216">
        <v>104.00000000372529</v>
      </c>
      <c r="J2232" s="216">
        <v>1.0500754742123201E-4</v>
      </c>
      <c r="K2232" s="216">
        <v>2.0193759118744354E-6</v>
      </c>
      <c r="L2232" s="159"/>
    </row>
    <row r="2233" spans="2:12" ht="15.75" customHeight="1" x14ac:dyDescent="0.2">
      <c r="B2233" s="189">
        <v>41262</v>
      </c>
      <c r="C2233" s="143">
        <v>287081</v>
      </c>
      <c r="D2233" s="143" t="s">
        <v>1090</v>
      </c>
      <c r="E2233" s="143" t="s">
        <v>8854</v>
      </c>
      <c r="F2233" s="248" t="s">
        <v>150</v>
      </c>
      <c r="G2233" s="216">
        <v>415.44</v>
      </c>
      <c r="H2233" s="216">
        <v>52.000000001862645</v>
      </c>
      <c r="I2233" s="216">
        <v>21602.880000773817</v>
      </c>
      <c r="J2233" s="216">
        <v>2.1812167750338313E-2</v>
      </c>
      <c r="K2233" s="216">
        <v>4.1946476441455767E-4</v>
      </c>
      <c r="L2233" s="159"/>
    </row>
    <row r="2234" spans="2:12" ht="15.75" customHeight="1" x14ac:dyDescent="0.2">
      <c r="B2234" s="189">
        <v>41262</v>
      </c>
      <c r="C2234" s="143">
        <v>287081</v>
      </c>
      <c r="D2234" s="143" t="s">
        <v>1425</v>
      </c>
      <c r="E2234" s="143" t="s">
        <v>8854</v>
      </c>
      <c r="F2234" s="248" t="s">
        <v>150</v>
      </c>
      <c r="G2234" s="216">
        <v>1</v>
      </c>
      <c r="H2234" s="216">
        <v>52.000000001862645</v>
      </c>
      <c r="I2234" s="216">
        <v>52.000000001862645</v>
      </c>
      <c r="J2234" s="216">
        <v>5.2503773710616004E-5</v>
      </c>
      <c r="K2234" s="216">
        <v>1.0096879559372177E-6</v>
      </c>
      <c r="L2234" s="159"/>
    </row>
    <row r="2235" spans="2:12" ht="15.75" customHeight="1" x14ac:dyDescent="0.2">
      <c r="B2235" s="189">
        <v>41262</v>
      </c>
      <c r="C2235" s="143">
        <v>287081</v>
      </c>
      <c r="D2235" s="143" t="s">
        <v>1426</v>
      </c>
      <c r="E2235" s="143" t="s">
        <v>8854</v>
      </c>
      <c r="F2235" s="248" t="s">
        <v>150</v>
      </c>
      <c r="G2235" s="216">
        <v>255.59000000000006</v>
      </c>
      <c r="H2235" s="216">
        <v>52.000000001862645</v>
      </c>
      <c r="I2235" s="216">
        <v>13290.680000476073</v>
      </c>
      <c r="J2235" s="216">
        <v>1.3419439522696345E-2</v>
      </c>
      <c r="K2235" s="216">
        <v>2.5806614465799353E-4</v>
      </c>
      <c r="L2235" s="159"/>
    </row>
    <row r="2236" spans="2:12" ht="15.75" customHeight="1" x14ac:dyDescent="0.2">
      <c r="B2236" s="189">
        <v>41262</v>
      </c>
      <c r="C2236" s="143">
        <v>287081</v>
      </c>
      <c r="D2236" s="143" t="s">
        <v>1183</v>
      </c>
      <c r="E2236" s="143" t="s">
        <v>8854</v>
      </c>
      <c r="F2236" s="248" t="s">
        <v>150</v>
      </c>
      <c r="G2236" s="216">
        <v>468.5</v>
      </c>
      <c r="H2236" s="216">
        <v>52.000000001862645</v>
      </c>
      <c r="I2236" s="216">
        <v>24362.000000872649</v>
      </c>
      <c r="J2236" s="216">
        <v>2.4598017983423599E-2</v>
      </c>
      <c r="K2236" s="216">
        <v>4.7303880735658643E-4</v>
      </c>
      <c r="L2236" s="159"/>
    </row>
    <row r="2237" spans="2:12" ht="15.75" customHeight="1" x14ac:dyDescent="0.2">
      <c r="B2237" s="189">
        <v>41262</v>
      </c>
      <c r="C2237" s="143">
        <v>287081</v>
      </c>
      <c r="D2237" s="143" t="s">
        <v>1427</v>
      </c>
      <c r="E2237" s="143" t="s">
        <v>8854</v>
      </c>
      <c r="F2237" s="248" t="s">
        <v>150</v>
      </c>
      <c r="G2237" s="216">
        <v>2018.5</v>
      </c>
      <c r="H2237" s="216">
        <v>52.000000001862645</v>
      </c>
      <c r="I2237" s="216">
        <v>104962.00000375975</v>
      </c>
      <c r="J2237" s="216">
        <v>0.10597886723487841</v>
      </c>
      <c r="K2237" s="216">
        <v>2.0380551390592736E-3</v>
      </c>
      <c r="L2237" s="159"/>
    </row>
    <row r="2238" spans="2:12" ht="15.75" customHeight="1" x14ac:dyDescent="0.2">
      <c r="B2238" s="189">
        <v>41262</v>
      </c>
      <c r="C2238" s="143">
        <v>287081</v>
      </c>
      <c r="D2238" s="143" t="s">
        <v>1428</v>
      </c>
      <c r="E2238" s="143" t="s">
        <v>8854</v>
      </c>
      <c r="F2238" s="248" t="s">
        <v>150</v>
      </c>
      <c r="G2238" s="216">
        <v>511.15999999999997</v>
      </c>
      <c r="H2238" s="216">
        <v>52.000000001862645</v>
      </c>
      <c r="I2238" s="216">
        <v>26580.32000095211</v>
      </c>
      <c r="J2238" s="216">
        <v>2.6837828969918476E-2</v>
      </c>
      <c r="K2238" s="216">
        <v>5.1611209555686808E-4</v>
      </c>
      <c r="L2238" s="159"/>
    </row>
    <row r="2239" spans="2:12" ht="15.75" customHeight="1" x14ac:dyDescent="0.2">
      <c r="B2239" s="189">
        <v>41262</v>
      </c>
      <c r="C2239" s="143">
        <v>287081</v>
      </c>
      <c r="D2239" s="143" t="s">
        <v>944</v>
      </c>
      <c r="E2239" s="143" t="s">
        <v>8854</v>
      </c>
      <c r="F2239" s="248" t="s">
        <v>150</v>
      </c>
      <c r="G2239" s="216">
        <v>158</v>
      </c>
      <c r="H2239" s="216">
        <v>52.000000001862645</v>
      </c>
      <c r="I2239" s="216">
        <v>8216.0000002942979</v>
      </c>
      <c r="J2239" s="216">
        <v>8.295596246277329E-3</v>
      </c>
      <c r="K2239" s="216">
        <v>1.5953069703808037E-4</v>
      </c>
      <c r="L2239" s="159"/>
    </row>
    <row r="2240" spans="2:12" ht="15.75" customHeight="1" x14ac:dyDescent="0.2">
      <c r="B2240" s="189">
        <v>41262</v>
      </c>
      <c r="C2240" s="143">
        <v>287081</v>
      </c>
      <c r="D2240" s="143" t="s">
        <v>1035</v>
      </c>
      <c r="E2240" s="143" t="s">
        <v>8854</v>
      </c>
      <c r="F2240" s="248" t="s">
        <v>150</v>
      </c>
      <c r="G2240" s="216">
        <v>347.15999999999997</v>
      </c>
      <c r="H2240" s="216">
        <v>52.000000001862645</v>
      </c>
      <c r="I2240" s="216">
        <v>18052.320000646636</v>
      </c>
      <c r="J2240" s="216">
        <v>1.8227210081377454E-2</v>
      </c>
      <c r="K2240" s="216">
        <v>3.5052327078316444E-4</v>
      </c>
      <c r="L2240" s="159"/>
    </row>
    <row r="2241" spans="2:12" ht="15.75" customHeight="1" x14ac:dyDescent="0.2">
      <c r="B2241" s="189">
        <v>41262</v>
      </c>
      <c r="C2241" s="143">
        <v>287081</v>
      </c>
      <c r="D2241" s="143" t="s">
        <v>1088</v>
      </c>
      <c r="E2241" s="143" t="s">
        <v>8854</v>
      </c>
      <c r="F2241" s="248" t="s">
        <v>150</v>
      </c>
      <c r="G2241" s="216">
        <v>509.6</v>
      </c>
      <c r="H2241" s="216">
        <v>52.000000001862645</v>
      </c>
      <c r="I2241" s="216">
        <v>26499.200000949204</v>
      </c>
      <c r="J2241" s="216">
        <v>2.6755923082929917E-2</v>
      </c>
      <c r="K2241" s="216">
        <v>5.1453698234560613E-4</v>
      </c>
      <c r="L2241" s="159"/>
    </row>
    <row r="2242" spans="2:12" ht="15.75" customHeight="1" x14ac:dyDescent="0.2">
      <c r="B2242" s="189">
        <v>41262</v>
      </c>
      <c r="C2242" s="143">
        <v>287081</v>
      </c>
      <c r="D2242" s="143" t="s">
        <v>1301</v>
      </c>
      <c r="E2242" s="143" t="s">
        <v>8854</v>
      </c>
      <c r="F2242" s="248" t="s">
        <v>150</v>
      </c>
      <c r="G2242" s="216">
        <v>491.35999999999996</v>
      </c>
      <c r="H2242" s="216">
        <v>52.000000001862645</v>
      </c>
      <c r="I2242" s="216">
        <v>25550.720000915229</v>
      </c>
      <c r="J2242" s="216">
        <v>2.579825425044828E-2</v>
      </c>
      <c r="K2242" s="216">
        <v>4.9612027402931125E-4</v>
      </c>
      <c r="L2242" s="159"/>
    </row>
    <row r="2243" spans="2:12" ht="15.75" customHeight="1" x14ac:dyDescent="0.2">
      <c r="B2243" s="189">
        <v>41262</v>
      </c>
      <c r="C2243" s="143">
        <v>287081</v>
      </c>
      <c r="D2243" s="143" t="s">
        <v>1337</v>
      </c>
      <c r="E2243" s="143" t="s">
        <v>8854</v>
      </c>
      <c r="F2243" s="248" t="s">
        <v>150</v>
      </c>
      <c r="G2243" s="216">
        <v>912.83</v>
      </c>
      <c r="H2243" s="216">
        <v>52.000000001862645</v>
      </c>
      <c r="I2243" s="216">
        <v>47467.160001700278</v>
      </c>
      <c r="J2243" s="216">
        <v>4.792701975626161E-2</v>
      </c>
      <c r="K2243" s="216">
        <v>9.2167345681817034E-4</v>
      </c>
      <c r="L2243" s="159"/>
    </row>
    <row r="2244" spans="2:12" ht="15.75" customHeight="1" x14ac:dyDescent="0.2">
      <c r="B2244" s="189">
        <v>41262</v>
      </c>
      <c r="C2244" s="143">
        <v>287081</v>
      </c>
      <c r="D2244" s="143" t="s">
        <v>1429</v>
      </c>
      <c r="E2244" s="143" t="s">
        <v>8854</v>
      </c>
      <c r="F2244" s="248" t="s">
        <v>150</v>
      </c>
      <c r="G2244" s="216">
        <v>12.260000000000002</v>
      </c>
      <c r="H2244" s="216">
        <v>52.000000001862645</v>
      </c>
      <c r="I2244" s="216">
        <v>637.52000002283603</v>
      </c>
      <c r="J2244" s="216">
        <v>6.4369626569215222E-4</v>
      </c>
      <c r="K2244" s="216">
        <v>1.2378774339790289E-5</v>
      </c>
      <c r="L2244" s="159"/>
    </row>
    <row r="2245" spans="2:12" ht="15.75" customHeight="1" x14ac:dyDescent="0.2">
      <c r="B2245" s="189">
        <v>41262</v>
      </c>
      <c r="C2245" s="143">
        <v>287081</v>
      </c>
      <c r="D2245" s="143" t="s">
        <v>1430</v>
      </c>
      <c r="E2245" s="143" t="s">
        <v>8854</v>
      </c>
      <c r="F2245" s="248" t="s">
        <v>150</v>
      </c>
      <c r="G2245" s="216">
        <v>0.71</v>
      </c>
      <c r="H2245" s="216">
        <v>52.000000001862645</v>
      </c>
      <c r="I2245" s="216">
        <v>36.920000001322478</v>
      </c>
      <c r="J2245" s="216">
        <v>3.7277679334537363E-5</v>
      </c>
      <c r="K2245" s="216">
        <v>7.1687844871542449E-7</v>
      </c>
      <c r="L2245" s="159"/>
    </row>
    <row r="2246" spans="2:12" ht="15.75" customHeight="1" x14ac:dyDescent="0.2">
      <c r="B2246" s="189">
        <v>41262</v>
      </c>
      <c r="C2246" s="143">
        <v>287120</v>
      </c>
      <c r="D2246" s="143" t="s">
        <v>1418</v>
      </c>
      <c r="E2246" s="143" t="s">
        <v>8855</v>
      </c>
      <c r="F2246" s="248" t="s">
        <v>155</v>
      </c>
      <c r="G2246" s="216">
        <v>1</v>
      </c>
      <c r="H2246" s="216">
        <v>81.000000002095476</v>
      </c>
      <c r="I2246" s="216">
        <v>81.000000002095476</v>
      </c>
      <c r="J2246" s="216">
        <v>2.3385500418700203E-4</v>
      </c>
      <c r="K2246" s="216">
        <v>2.8870988170487922E-6</v>
      </c>
      <c r="L2246" s="159"/>
    </row>
    <row r="2247" spans="2:12" ht="15.75" customHeight="1" x14ac:dyDescent="0.2">
      <c r="B2247" s="189">
        <v>41262</v>
      </c>
      <c r="C2247" s="143">
        <v>287121</v>
      </c>
      <c r="D2247" s="143" t="s">
        <v>621</v>
      </c>
      <c r="E2247" s="143" t="s">
        <v>8855</v>
      </c>
      <c r="F2247" s="248" t="s">
        <v>146</v>
      </c>
      <c r="G2247" s="216">
        <v>2.4</v>
      </c>
      <c r="H2247" s="216">
        <v>342.00000000419095</v>
      </c>
      <c r="I2247" s="216">
        <v>820.80000001005828</v>
      </c>
      <c r="J2247" s="216">
        <v>2.3697307090626879E-3</v>
      </c>
      <c r="K2247" s="216">
        <v>6.9290371609171014E-6</v>
      </c>
      <c r="L2247" s="159"/>
    </row>
    <row r="2248" spans="2:12" ht="15.75" customHeight="1" x14ac:dyDescent="0.2">
      <c r="B2248" s="189">
        <v>41262</v>
      </c>
      <c r="C2248" s="143">
        <v>287122</v>
      </c>
      <c r="D2248" s="143" t="s">
        <v>853</v>
      </c>
      <c r="E2248" s="143" t="s">
        <v>8855</v>
      </c>
      <c r="F2248" s="248" t="s">
        <v>155</v>
      </c>
      <c r="G2248" s="216">
        <v>0.66</v>
      </c>
      <c r="H2248" s="216">
        <v>144.0000000083819</v>
      </c>
      <c r="I2248" s="216">
        <v>95.040000005532065</v>
      </c>
      <c r="J2248" s="216">
        <v>2.7438987158828884E-4</v>
      </c>
      <c r="K2248" s="216">
        <v>1.9054852192522029E-6</v>
      </c>
      <c r="L2248" s="159"/>
    </row>
    <row r="2249" spans="2:12" ht="15.75" customHeight="1" x14ac:dyDescent="0.2">
      <c r="B2249" s="189">
        <v>41262</v>
      </c>
      <c r="C2249" s="143">
        <v>287123</v>
      </c>
      <c r="D2249" s="143" t="s">
        <v>621</v>
      </c>
      <c r="E2249" s="143" t="s">
        <v>8855</v>
      </c>
      <c r="F2249" s="248" t="s">
        <v>146</v>
      </c>
      <c r="G2249" s="216">
        <v>1.6</v>
      </c>
      <c r="H2249" s="216">
        <v>211.00000000675209</v>
      </c>
      <c r="I2249" s="216">
        <v>337.60000001080334</v>
      </c>
      <c r="J2249" s="216">
        <v>9.7468456066686262E-4</v>
      </c>
      <c r="K2249" s="216">
        <v>4.6193581072780682E-6</v>
      </c>
      <c r="L2249" s="159"/>
    </row>
    <row r="2250" spans="2:12" ht="15.75" customHeight="1" x14ac:dyDescent="0.2">
      <c r="B2250" s="189">
        <v>41262</v>
      </c>
      <c r="C2250" s="143">
        <v>287220</v>
      </c>
      <c r="D2250" s="143" t="s">
        <v>541</v>
      </c>
      <c r="E2250" s="143" t="s">
        <v>8855</v>
      </c>
      <c r="F2250" s="248" t="s">
        <v>147</v>
      </c>
      <c r="G2250" s="216">
        <v>46.33</v>
      </c>
      <c r="H2250" s="216">
        <v>93.783333337632939</v>
      </c>
      <c r="I2250" s="216">
        <v>4344.9818335325335</v>
      </c>
      <c r="J2250" s="216">
        <v>1.254439191169027E-2</v>
      </c>
      <c r="K2250" s="216">
        <v>1.3375928819387055E-4</v>
      </c>
      <c r="L2250" s="159"/>
    </row>
    <row r="2251" spans="2:12" ht="15.75" customHeight="1" x14ac:dyDescent="0.2">
      <c r="B2251" s="189">
        <v>41262</v>
      </c>
      <c r="C2251" s="143">
        <v>287620</v>
      </c>
      <c r="D2251" s="143" t="s">
        <v>541</v>
      </c>
      <c r="E2251" s="143" t="s">
        <v>8855</v>
      </c>
      <c r="F2251" s="248" t="s">
        <v>147</v>
      </c>
      <c r="G2251" s="216">
        <v>46.33</v>
      </c>
      <c r="H2251" s="216">
        <v>42.000000000698492</v>
      </c>
      <c r="I2251" s="216">
        <v>1945.8600000323611</v>
      </c>
      <c r="J2251" s="216">
        <v>5.6178901042359926E-3</v>
      </c>
      <c r="K2251" s="216">
        <v>1.3375928819387055E-4</v>
      </c>
      <c r="L2251" s="159"/>
    </row>
    <row r="2252" spans="2:12" ht="15.75" customHeight="1" x14ac:dyDescent="0.2">
      <c r="B2252" s="189">
        <v>41263</v>
      </c>
      <c r="C2252" s="143">
        <v>287128</v>
      </c>
      <c r="D2252" s="143" t="s">
        <v>838</v>
      </c>
      <c r="E2252" s="143" t="s">
        <v>8855</v>
      </c>
      <c r="F2252" s="248" t="s">
        <v>155</v>
      </c>
      <c r="G2252" s="216">
        <v>17</v>
      </c>
      <c r="H2252" s="216">
        <v>19.999999991850927</v>
      </c>
      <c r="I2252" s="216">
        <v>339.99999986146577</v>
      </c>
      <c r="J2252" s="216">
        <v>9.8160634237068182E-4</v>
      </c>
      <c r="K2252" s="216">
        <v>4.9080317138532047E-5</v>
      </c>
      <c r="L2252" s="159"/>
    </row>
    <row r="2253" spans="2:12" ht="15.75" customHeight="1" x14ac:dyDescent="0.2">
      <c r="B2253" s="189">
        <v>41263</v>
      </c>
      <c r="C2253" s="143">
        <v>287144</v>
      </c>
      <c r="D2253" s="143" t="s">
        <v>629</v>
      </c>
      <c r="E2253" s="143" t="s">
        <v>8855</v>
      </c>
      <c r="F2253" s="248" t="s">
        <v>155</v>
      </c>
      <c r="G2253" s="216">
        <v>10.5</v>
      </c>
      <c r="H2253" s="216">
        <v>13.000000000465661</v>
      </c>
      <c r="I2253" s="216">
        <v>136.50000000488944</v>
      </c>
      <c r="J2253" s="216">
        <v>3.9408607586174119E-4</v>
      </c>
      <c r="K2253" s="216">
        <v>3.0314313526740382E-5</v>
      </c>
      <c r="L2253" s="159"/>
    </row>
    <row r="2254" spans="2:12" ht="15.75" customHeight="1" x14ac:dyDescent="0.2">
      <c r="B2254" s="189">
        <v>41263</v>
      </c>
      <c r="C2254" s="143">
        <v>287150</v>
      </c>
      <c r="D2254" s="143" t="s">
        <v>1431</v>
      </c>
      <c r="E2254" s="143" t="s">
        <v>8854</v>
      </c>
      <c r="F2254" s="248" t="s">
        <v>151</v>
      </c>
      <c r="G2254" s="216">
        <v>31.02</v>
      </c>
      <c r="H2254" s="216">
        <v>42.000000000698492</v>
      </c>
      <c r="I2254" s="216">
        <v>1302.8400000216673</v>
      </c>
      <c r="J2254" s="216">
        <v>1.3154210154688653E-3</v>
      </c>
      <c r="K2254" s="216">
        <v>3.1319547986833064E-5</v>
      </c>
      <c r="L2254" s="159"/>
    </row>
    <row r="2255" spans="2:12" ht="15.75" customHeight="1" x14ac:dyDescent="0.2">
      <c r="B2255" s="189">
        <v>41263</v>
      </c>
      <c r="C2255" s="143">
        <v>287151</v>
      </c>
      <c r="D2255" s="143" t="s">
        <v>873</v>
      </c>
      <c r="E2255" s="143" t="s">
        <v>8854</v>
      </c>
      <c r="F2255" s="248" t="s">
        <v>147</v>
      </c>
      <c r="G2255" s="216">
        <v>985.75</v>
      </c>
      <c r="H2255" s="216">
        <v>5.3333333323826082</v>
      </c>
      <c r="I2255" s="216">
        <v>6737.2499989028438</v>
      </c>
      <c r="J2255" s="216">
        <v>6.8023089825895765E-3</v>
      </c>
      <c r="K2255" s="216">
        <v>9.9526900154805597E-4</v>
      </c>
      <c r="L2255" s="159"/>
    </row>
    <row r="2256" spans="2:12" ht="15.75" customHeight="1" x14ac:dyDescent="0.2">
      <c r="B2256" s="189">
        <v>41263</v>
      </c>
      <c r="C2256" s="143">
        <v>287160</v>
      </c>
      <c r="D2256" s="143" t="s">
        <v>864</v>
      </c>
      <c r="E2256" s="143" t="s">
        <v>8854</v>
      </c>
      <c r="F2256" s="248" t="s">
        <v>147</v>
      </c>
      <c r="G2256" s="216">
        <v>1416.32</v>
      </c>
      <c r="H2256" s="216">
        <v>33.999999995576218</v>
      </c>
      <c r="I2256" s="216">
        <v>48154.879993734503</v>
      </c>
      <c r="J2256" s="216">
        <v>4.861989280348019E-2</v>
      </c>
      <c r="K2256" s="216">
        <v>1.4299968473472408E-3</v>
      </c>
      <c r="L2256" s="159"/>
    </row>
    <row r="2257" spans="2:12" ht="15.75" customHeight="1" x14ac:dyDescent="0.2">
      <c r="B2257" s="189">
        <v>41263</v>
      </c>
      <c r="C2257" s="143">
        <v>287200</v>
      </c>
      <c r="D2257" s="143" t="s">
        <v>495</v>
      </c>
      <c r="E2257" s="143" t="s">
        <v>8855</v>
      </c>
      <c r="F2257" s="248" t="s">
        <v>155</v>
      </c>
      <c r="G2257" s="216">
        <v>3.7950000000000004</v>
      </c>
      <c r="H2257" s="216">
        <v>74.999999993015081</v>
      </c>
      <c r="I2257" s="216">
        <v>284.62499997349227</v>
      </c>
      <c r="J2257" s="216">
        <v>8.2173442730903979E-4</v>
      </c>
      <c r="K2257" s="216">
        <v>1.0956459031807597E-5</v>
      </c>
      <c r="L2257" s="159"/>
    </row>
    <row r="2258" spans="2:12" ht="15.75" customHeight="1" x14ac:dyDescent="0.2">
      <c r="B2258" s="189">
        <v>41263</v>
      </c>
      <c r="C2258" s="143">
        <v>287201</v>
      </c>
      <c r="D2258" s="143" t="s">
        <v>564</v>
      </c>
      <c r="E2258" s="143" t="s">
        <v>8855</v>
      </c>
      <c r="F2258" s="248" t="s">
        <v>146</v>
      </c>
      <c r="G2258" s="216">
        <v>0.8</v>
      </c>
      <c r="H2258" s="216">
        <v>85.999999997438863</v>
      </c>
      <c r="I2258" s="216">
        <v>68.79999999795109</v>
      </c>
      <c r="J2258" s="216">
        <v>1.9863093053120259E-4</v>
      </c>
      <c r="K2258" s="216">
        <v>2.3096619829897436E-6</v>
      </c>
      <c r="L2258" s="159"/>
    </row>
    <row r="2259" spans="2:12" ht="15.75" customHeight="1" x14ac:dyDescent="0.2">
      <c r="B2259" s="189">
        <v>41263</v>
      </c>
      <c r="C2259" s="143">
        <v>287203</v>
      </c>
      <c r="D2259" s="143" t="s">
        <v>1418</v>
      </c>
      <c r="E2259" s="143" t="s">
        <v>8855</v>
      </c>
      <c r="F2259" s="248" t="s">
        <v>146</v>
      </c>
      <c r="G2259" s="216">
        <v>3</v>
      </c>
      <c r="H2259" s="216">
        <v>114.00000000488944</v>
      </c>
      <c r="I2259" s="216">
        <v>342.00000001466833</v>
      </c>
      <c r="J2259" s="216">
        <v>9.873804977704639E-4</v>
      </c>
      <c r="K2259" s="216">
        <v>8.6612324362115377E-6</v>
      </c>
      <c r="L2259" s="159"/>
    </row>
    <row r="2260" spans="2:12" ht="15.75" customHeight="1" x14ac:dyDescent="0.2">
      <c r="B2260" s="189">
        <v>41263</v>
      </c>
      <c r="C2260" s="143">
        <v>287393</v>
      </c>
      <c r="D2260" s="143" t="s">
        <v>1391</v>
      </c>
      <c r="E2260" s="143" t="s">
        <v>8854</v>
      </c>
      <c r="F2260" s="248" t="s">
        <v>155</v>
      </c>
      <c r="G2260" s="216">
        <v>43</v>
      </c>
      <c r="H2260" s="216">
        <v>30.00000000349246</v>
      </c>
      <c r="I2260" s="216">
        <v>1290.0000001501758</v>
      </c>
      <c r="J2260" s="216">
        <v>1.3024570247491326E-3</v>
      </c>
      <c r="K2260" s="216">
        <v>4.3415234153250226E-5</v>
      </c>
      <c r="L2260" s="159"/>
    </row>
    <row r="2261" spans="2:12" ht="15.75" customHeight="1" x14ac:dyDescent="0.2">
      <c r="B2261" s="189">
        <v>41263</v>
      </c>
      <c r="C2261" s="143">
        <v>287799</v>
      </c>
      <c r="D2261" s="143" t="s">
        <v>1378</v>
      </c>
      <c r="E2261" s="143" t="s">
        <v>8854</v>
      </c>
      <c r="F2261" s="248" t="s">
        <v>147</v>
      </c>
      <c r="G2261" s="216">
        <v>45</v>
      </c>
      <c r="H2261" s="216">
        <v>400.00000000465661</v>
      </c>
      <c r="I2261" s="216">
        <v>18000.000000209548</v>
      </c>
      <c r="J2261" s="216">
        <v>1.8173818948083759E-2</v>
      </c>
      <c r="K2261" s="216">
        <v>4.5434547369680464E-5</v>
      </c>
      <c r="L2261" s="159"/>
    </row>
    <row r="2262" spans="2:12" ht="15.75" customHeight="1" x14ac:dyDescent="0.2">
      <c r="B2262" s="189">
        <v>41264</v>
      </c>
      <c r="C2262" s="143">
        <v>287243</v>
      </c>
      <c r="D2262" s="143" t="s">
        <v>1432</v>
      </c>
      <c r="E2262" s="143" t="s">
        <v>8854</v>
      </c>
      <c r="F2262" s="248" t="s">
        <v>155</v>
      </c>
      <c r="G2262" s="216">
        <v>26.1</v>
      </c>
      <c r="H2262" s="216">
        <v>140.00000000582077</v>
      </c>
      <c r="I2262" s="216">
        <v>3654.000000151922</v>
      </c>
      <c r="J2262" s="216">
        <v>3.6891762588886629E-3</v>
      </c>
      <c r="K2262" s="216">
        <v>2.6351258990966276E-5</v>
      </c>
      <c r="L2262" s="159"/>
    </row>
    <row r="2263" spans="2:12" ht="15.75" customHeight="1" x14ac:dyDescent="0.2">
      <c r="B2263" s="189">
        <v>41264</v>
      </c>
      <c r="C2263" s="143">
        <v>287244</v>
      </c>
      <c r="D2263" s="143" t="s">
        <v>1037</v>
      </c>
      <c r="E2263" s="143" t="s">
        <v>8855</v>
      </c>
      <c r="F2263" s="248" t="s">
        <v>146</v>
      </c>
      <c r="G2263" s="216">
        <v>76.97999999999999</v>
      </c>
      <c r="H2263" s="216">
        <v>22.000000008847564</v>
      </c>
      <c r="I2263" s="216">
        <v>1693.5600006810855</v>
      </c>
      <c r="J2263" s="216">
        <v>4.8894159275766329E-3</v>
      </c>
      <c r="K2263" s="216">
        <v>2.2224617843683158E-4</v>
      </c>
      <c r="L2263" s="159"/>
    </row>
    <row r="2264" spans="2:12" ht="15.75" customHeight="1" x14ac:dyDescent="0.2">
      <c r="B2264" s="189">
        <v>41264</v>
      </c>
      <c r="C2264" s="143">
        <v>287247</v>
      </c>
      <c r="D2264" s="143" t="s">
        <v>960</v>
      </c>
      <c r="E2264" s="143" t="s">
        <v>8855</v>
      </c>
      <c r="F2264" s="248" t="s">
        <v>146</v>
      </c>
      <c r="G2264" s="216">
        <v>670.5</v>
      </c>
      <c r="H2264" s="216">
        <v>24.999999997671694</v>
      </c>
      <c r="I2264" s="216">
        <v>16762.499998438871</v>
      </c>
      <c r="J2264" s="216">
        <v>4.8394408491821701E-2</v>
      </c>
      <c r="K2264" s="216">
        <v>1.9357763398531514E-3</v>
      </c>
      <c r="L2264" s="159"/>
    </row>
    <row r="2265" spans="2:12" ht="15.75" customHeight="1" x14ac:dyDescent="0.2">
      <c r="B2265" s="189">
        <v>41264</v>
      </c>
      <c r="C2265" s="143">
        <v>287268</v>
      </c>
      <c r="D2265" s="143" t="s">
        <v>1433</v>
      </c>
      <c r="E2265" s="143" t="s">
        <v>8854</v>
      </c>
      <c r="F2265" s="248" t="s">
        <v>147</v>
      </c>
      <c r="G2265" s="216">
        <v>14.875</v>
      </c>
      <c r="H2265" s="216">
        <v>139.99999999534339</v>
      </c>
      <c r="I2265" s="216">
        <v>2082.4999999307329</v>
      </c>
      <c r="J2265" s="216">
        <v>2.1025477719104212E-3</v>
      </c>
      <c r="K2265" s="216">
        <v>1.501819837128825E-5</v>
      </c>
      <c r="L2265" s="159"/>
    </row>
    <row r="2266" spans="2:12" ht="15.75" customHeight="1" x14ac:dyDescent="0.2">
      <c r="B2266" s="189">
        <v>41264</v>
      </c>
      <c r="C2266" s="143">
        <v>287269</v>
      </c>
      <c r="D2266" s="143" t="s">
        <v>1434</v>
      </c>
      <c r="E2266" s="143" t="s">
        <v>8855</v>
      </c>
      <c r="F2266" s="248" t="s">
        <v>150</v>
      </c>
      <c r="G2266" s="216">
        <v>2</v>
      </c>
      <c r="H2266" s="216">
        <v>168.00000000279397</v>
      </c>
      <c r="I2266" s="216">
        <v>336.00000000558794</v>
      </c>
      <c r="J2266" s="216">
        <v>9.7005346786200729E-4</v>
      </c>
      <c r="K2266" s="216">
        <v>5.774127784796872E-6</v>
      </c>
      <c r="L2266" s="159"/>
    </row>
    <row r="2267" spans="2:12" ht="15.75" customHeight="1" x14ac:dyDescent="0.2">
      <c r="B2267" s="189">
        <v>41264</v>
      </c>
      <c r="C2267" s="143">
        <v>287270</v>
      </c>
      <c r="D2267" s="143" t="s">
        <v>1435</v>
      </c>
      <c r="E2267" s="143" t="s">
        <v>8854</v>
      </c>
      <c r="F2267" s="248" t="s">
        <v>150</v>
      </c>
      <c r="G2267" s="216">
        <v>1249.99</v>
      </c>
      <c r="H2267" s="216">
        <v>60.538461538336165</v>
      </c>
      <c r="I2267" s="216">
        <v>79436.914999776433</v>
      </c>
      <c r="J2267" s="216">
        <v>8.0201636804692805E-2</v>
      </c>
      <c r="K2267" s="216">
        <v>1.2620233803110319E-3</v>
      </c>
      <c r="L2267" s="159"/>
    </row>
    <row r="2268" spans="2:12" ht="15.75" customHeight="1" x14ac:dyDescent="0.2">
      <c r="B2268" s="189">
        <v>41264</v>
      </c>
      <c r="C2268" s="143">
        <v>287271</v>
      </c>
      <c r="D2268" s="143" t="s">
        <v>1436</v>
      </c>
      <c r="E2268" s="143" t="s">
        <v>8854</v>
      </c>
      <c r="F2268" s="248" t="s">
        <v>147</v>
      </c>
      <c r="G2268" s="216">
        <v>364.66</v>
      </c>
      <c r="H2268" s="216">
        <v>76.111111111822538</v>
      </c>
      <c r="I2268" s="216">
        <v>24200.47000016486</v>
      </c>
      <c r="J2268" s="216">
        <v>2.4433442631320069E-2</v>
      </c>
      <c r="K2268" s="216">
        <v>3.6817050205539316E-4</v>
      </c>
      <c r="L2268" s="159"/>
    </row>
    <row r="2269" spans="2:12" ht="15.75" customHeight="1" x14ac:dyDescent="0.2">
      <c r="B2269" s="189">
        <v>41264</v>
      </c>
      <c r="C2269" s="143">
        <v>287323</v>
      </c>
      <c r="D2269" s="143" t="s">
        <v>613</v>
      </c>
      <c r="E2269" s="143" t="s">
        <v>8855</v>
      </c>
      <c r="F2269" s="248" t="s">
        <v>146</v>
      </c>
      <c r="G2269" s="216">
        <v>1.98</v>
      </c>
      <c r="H2269" s="216">
        <v>166.99999999953434</v>
      </c>
      <c r="I2269" s="216">
        <v>330.65999999907797</v>
      </c>
      <c r="J2269" s="216">
        <v>9.5463654665780488E-4</v>
      </c>
      <c r="K2269" s="216">
        <v>5.716386506948903E-6</v>
      </c>
      <c r="L2269" s="159"/>
    </row>
    <row r="2270" spans="2:12" ht="15.75" customHeight="1" x14ac:dyDescent="0.2">
      <c r="B2270" s="189">
        <v>41264</v>
      </c>
      <c r="C2270" s="143">
        <v>287324</v>
      </c>
      <c r="D2270" s="143" t="s">
        <v>613</v>
      </c>
      <c r="E2270" s="143" t="s">
        <v>8855</v>
      </c>
      <c r="F2270" s="248" t="s">
        <v>146</v>
      </c>
      <c r="G2270" s="216">
        <v>1.98</v>
      </c>
      <c r="H2270" s="216">
        <v>116.00000000093132</v>
      </c>
      <c r="I2270" s="216">
        <v>229.68000000184401</v>
      </c>
      <c r="J2270" s="216">
        <v>6.6310083481139657E-4</v>
      </c>
      <c r="K2270" s="216">
        <v>5.716386506948903E-6</v>
      </c>
      <c r="L2270" s="159"/>
    </row>
    <row r="2271" spans="2:12" ht="15.75" customHeight="1" x14ac:dyDescent="0.2">
      <c r="B2271" s="189">
        <v>41264</v>
      </c>
      <c r="C2271" s="143">
        <v>287565</v>
      </c>
      <c r="D2271" s="143" t="s">
        <v>1437</v>
      </c>
      <c r="E2271" s="143" t="s">
        <v>8854</v>
      </c>
      <c r="F2271" s="248" t="s">
        <v>155</v>
      </c>
      <c r="G2271" s="216">
        <v>132.5</v>
      </c>
      <c r="H2271" s="216">
        <v>53.000000005122274</v>
      </c>
      <c r="I2271" s="216">
        <v>7022.5000006787013</v>
      </c>
      <c r="J2271" s="216">
        <v>7.0901040721051837E-3</v>
      </c>
      <c r="K2271" s="216">
        <v>1.3377554851735752E-4</v>
      </c>
      <c r="L2271" s="159"/>
    </row>
    <row r="2272" spans="2:12" ht="15.75" customHeight="1" x14ac:dyDescent="0.2">
      <c r="B2272" s="189">
        <v>41264</v>
      </c>
      <c r="C2272" s="143">
        <v>287796</v>
      </c>
      <c r="D2272" s="143" t="s">
        <v>960</v>
      </c>
      <c r="E2272" s="143" t="s">
        <v>8855</v>
      </c>
      <c r="F2272" s="248" t="s">
        <v>155</v>
      </c>
      <c r="G2272" s="216">
        <v>8.4</v>
      </c>
      <c r="H2272" s="216">
        <v>29.999999993015081</v>
      </c>
      <c r="I2272" s="216">
        <v>251.99999994132668</v>
      </c>
      <c r="J2272" s="216">
        <v>7.2754010071501222E-4</v>
      </c>
      <c r="K2272" s="216">
        <v>2.4251336696146863E-5</v>
      </c>
      <c r="L2272" s="159"/>
    </row>
    <row r="2273" spans="2:12" ht="15.75" customHeight="1" x14ac:dyDescent="0.2">
      <c r="B2273" s="189">
        <v>41264</v>
      </c>
      <c r="C2273" s="143">
        <v>287797</v>
      </c>
      <c r="D2273" s="143" t="s">
        <v>1225</v>
      </c>
      <c r="E2273" s="143" t="s">
        <v>8855</v>
      </c>
      <c r="F2273" s="248" t="s">
        <v>155</v>
      </c>
      <c r="G2273" s="216">
        <v>0.8</v>
      </c>
      <c r="H2273" s="216">
        <v>207.00000000419095</v>
      </c>
      <c r="I2273" s="216">
        <v>165.60000000335276</v>
      </c>
      <c r="J2273" s="216">
        <v>4.7809778059086064E-4</v>
      </c>
      <c r="K2273" s="216">
        <v>2.3096511139187488E-6</v>
      </c>
      <c r="L2273" s="159"/>
    </row>
    <row r="2274" spans="2:12" ht="15.75" customHeight="1" x14ac:dyDescent="0.2">
      <c r="B2274" s="189">
        <v>41264</v>
      </c>
      <c r="C2274" s="143">
        <v>288275</v>
      </c>
      <c r="D2274" s="143" t="s">
        <v>699</v>
      </c>
      <c r="E2274" s="143" t="s">
        <v>8855</v>
      </c>
      <c r="F2274" s="248" t="s">
        <v>155</v>
      </c>
      <c r="G2274" s="216">
        <v>9.2000000000000011</v>
      </c>
      <c r="H2274" s="216">
        <v>126.66666666744277</v>
      </c>
      <c r="I2274" s="216">
        <v>1165.3333333404737</v>
      </c>
      <c r="J2274" s="216">
        <v>3.364391789295592E-3</v>
      </c>
      <c r="K2274" s="216">
        <v>2.6560987810065614E-5</v>
      </c>
      <c r="L2274" s="159"/>
    </row>
    <row r="2275" spans="2:12" ht="15.75" customHeight="1" x14ac:dyDescent="0.2">
      <c r="B2275" s="189">
        <v>41264</v>
      </c>
      <c r="C2275" s="143">
        <v>288276</v>
      </c>
      <c r="D2275" s="143" t="s">
        <v>699</v>
      </c>
      <c r="E2275" s="143" t="s">
        <v>8855</v>
      </c>
      <c r="F2275" s="248" t="s">
        <v>155</v>
      </c>
      <c r="G2275" s="216">
        <v>3.2</v>
      </c>
      <c r="H2275" s="216">
        <v>350.29999999562278</v>
      </c>
      <c r="I2275" s="216">
        <v>1120.9599999859929</v>
      </c>
      <c r="J2275" s="216">
        <v>3.2362831407825115E-3</v>
      </c>
      <c r="K2275" s="216">
        <v>9.2386044556749952E-6</v>
      </c>
      <c r="L2275" s="159"/>
    </row>
    <row r="2276" spans="2:12" ht="15.75" customHeight="1" x14ac:dyDescent="0.2">
      <c r="B2276" s="189">
        <v>41265</v>
      </c>
      <c r="C2276" s="143">
        <v>287274</v>
      </c>
      <c r="D2276" s="143" t="s">
        <v>524</v>
      </c>
      <c r="E2276" s="143" t="s">
        <v>8855</v>
      </c>
      <c r="F2276" s="248" t="s">
        <v>155</v>
      </c>
      <c r="G2276" s="216">
        <v>1769.2299999999996</v>
      </c>
      <c r="H2276" s="216">
        <v>147.19512195110593</v>
      </c>
      <c r="I2276" s="216">
        <v>255499.71999928745</v>
      </c>
      <c r="J2276" s="216">
        <v>0.7376408429996506</v>
      </c>
      <c r="K2276" s="216">
        <v>5.1078580777462737E-3</v>
      </c>
      <c r="L2276" s="159"/>
    </row>
    <row r="2277" spans="2:12" ht="15.75" customHeight="1" x14ac:dyDescent="0.2">
      <c r="B2277" s="189">
        <v>41265</v>
      </c>
      <c r="C2277" s="143">
        <v>287280</v>
      </c>
      <c r="D2277" s="143" t="s">
        <v>791</v>
      </c>
      <c r="E2277" s="143" t="s">
        <v>8855</v>
      </c>
      <c r="F2277" s="248" t="s">
        <v>147</v>
      </c>
      <c r="G2277" s="216">
        <v>499.46</v>
      </c>
      <c r="H2277" s="216">
        <v>45.972067034548388</v>
      </c>
      <c r="I2277" s="216">
        <v>17358.299997710066</v>
      </c>
      <c r="J2277" s="216">
        <v>5.0114305578837406E-2</v>
      </c>
      <c r="K2277" s="216">
        <v>1.4419667287527084E-3</v>
      </c>
      <c r="L2277" s="159"/>
    </row>
    <row r="2278" spans="2:12" ht="15.75" customHeight="1" x14ac:dyDescent="0.2">
      <c r="B2278" s="189">
        <v>41265</v>
      </c>
      <c r="C2278" s="143">
        <v>287281</v>
      </c>
      <c r="D2278" s="143" t="s">
        <v>1192</v>
      </c>
      <c r="E2278" s="143" t="s">
        <v>8855</v>
      </c>
      <c r="F2278" s="248" t="s">
        <v>150</v>
      </c>
      <c r="G2278" s="216">
        <v>77</v>
      </c>
      <c r="H2278" s="216">
        <v>2.000000006519258</v>
      </c>
      <c r="I2278" s="216">
        <v>154.00000050198287</v>
      </c>
      <c r="J2278" s="216">
        <v>4.4460592830608997E-4</v>
      </c>
      <c r="K2278" s="216">
        <v>2.2230296342841979E-4</v>
      </c>
      <c r="L2278" s="159"/>
    </row>
    <row r="2279" spans="2:12" ht="15.75" customHeight="1" x14ac:dyDescent="0.2">
      <c r="B2279" s="189">
        <v>41265</v>
      </c>
      <c r="C2279" s="143">
        <v>287285</v>
      </c>
      <c r="D2279" s="143" t="s">
        <v>1438</v>
      </c>
      <c r="E2279" s="143" t="s">
        <v>8855</v>
      </c>
      <c r="F2279" s="248" t="s">
        <v>150</v>
      </c>
      <c r="G2279" s="216">
        <v>924.99</v>
      </c>
      <c r="H2279" s="216">
        <v>16.999999992549419</v>
      </c>
      <c r="I2279" s="216">
        <v>15724.829993108287</v>
      </c>
      <c r="J2279" s="216">
        <v>4.5398393595793125E-2</v>
      </c>
      <c r="K2279" s="216">
        <v>2.6704937420994031E-3</v>
      </c>
      <c r="L2279" s="159"/>
    </row>
    <row r="2280" spans="2:12" ht="15.75" customHeight="1" x14ac:dyDescent="0.2">
      <c r="B2280" s="189">
        <v>41265</v>
      </c>
      <c r="C2280" s="143">
        <v>287285</v>
      </c>
      <c r="D2280" s="143" t="s">
        <v>1222</v>
      </c>
      <c r="E2280" s="143" t="s">
        <v>8854</v>
      </c>
      <c r="F2280" s="248" t="s">
        <v>150</v>
      </c>
      <c r="G2280" s="216">
        <v>423.94</v>
      </c>
      <c r="H2280" s="216">
        <v>54.437499998675776</v>
      </c>
      <c r="I2280" s="216">
        <v>56633.479999371833</v>
      </c>
      <c r="J2280" s="216">
        <v>5.7177083112270106E-2</v>
      </c>
      <c r="K2280" s="216">
        <v>4.2800923790811809E-4</v>
      </c>
      <c r="L2280" s="159"/>
    </row>
    <row r="2281" spans="2:12" ht="15.75" customHeight="1" x14ac:dyDescent="0.2">
      <c r="B2281" s="189">
        <v>41265</v>
      </c>
      <c r="C2281" s="143">
        <v>287394</v>
      </c>
      <c r="D2281" s="143" t="s">
        <v>562</v>
      </c>
      <c r="E2281" s="143" t="s">
        <v>8855</v>
      </c>
      <c r="F2281" s="248" t="s">
        <v>150</v>
      </c>
      <c r="G2281" s="216">
        <v>38.28</v>
      </c>
      <c r="H2281" s="216">
        <v>31.999999999534339</v>
      </c>
      <c r="I2281" s="216">
        <v>1224.9599999821746</v>
      </c>
      <c r="J2281" s="216">
        <v>3.5365225724326558E-3</v>
      </c>
      <c r="K2281" s="216">
        <v>1.105163303901287E-4</v>
      </c>
      <c r="L2281" s="159"/>
    </row>
    <row r="2282" spans="2:12" ht="15.75" customHeight="1" x14ac:dyDescent="0.2">
      <c r="B2282" s="189">
        <v>41265</v>
      </c>
      <c r="C2282" s="143">
        <v>287395</v>
      </c>
      <c r="D2282" s="143" t="s">
        <v>871</v>
      </c>
      <c r="E2282" s="143" t="s">
        <v>8855</v>
      </c>
      <c r="F2282" s="248" t="s">
        <v>147</v>
      </c>
      <c r="G2282" s="216">
        <v>25.41</v>
      </c>
      <c r="H2282" s="216">
        <v>121.99999999953434</v>
      </c>
      <c r="I2282" s="216">
        <v>3100.0199999881675</v>
      </c>
      <c r="J2282" s="216">
        <v>8.9499173075940196E-3</v>
      </c>
      <c r="K2282" s="216">
        <v>7.3359977931378536E-5</v>
      </c>
      <c r="L2282" s="159"/>
    </row>
    <row r="2283" spans="2:12" ht="15.75" customHeight="1" x14ac:dyDescent="0.2">
      <c r="B2283" s="189">
        <v>41265</v>
      </c>
      <c r="C2283" s="143">
        <v>287621</v>
      </c>
      <c r="D2283" s="143" t="s">
        <v>1002</v>
      </c>
      <c r="E2283" s="143" t="s">
        <v>8854</v>
      </c>
      <c r="F2283" s="248" t="s">
        <v>155</v>
      </c>
      <c r="G2283" s="216">
        <v>71.94</v>
      </c>
      <c r="H2283" s="216">
        <v>18.999999999068677</v>
      </c>
      <c r="I2283" s="216">
        <v>1366.8599999330006</v>
      </c>
      <c r="J2283" s="216">
        <v>1.3799799662650705E-3</v>
      </c>
      <c r="K2283" s="216">
        <v>7.2630524543826995E-5</v>
      </c>
      <c r="L2283" s="159"/>
    </row>
    <row r="2284" spans="2:12" ht="15.75" customHeight="1" x14ac:dyDescent="0.2">
      <c r="B2284" s="189">
        <v>41265</v>
      </c>
      <c r="C2284" s="143">
        <v>287794</v>
      </c>
      <c r="D2284" s="143" t="s">
        <v>1034</v>
      </c>
      <c r="E2284" s="143" t="s">
        <v>8854</v>
      </c>
      <c r="F2284" s="248" t="s">
        <v>155</v>
      </c>
      <c r="G2284" s="216">
        <v>1.2550000000000001</v>
      </c>
      <c r="H2284" s="216">
        <v>185.00000000582077</v>
      </c>
      <c r="I2284" s="216">
        <v>232.17500000730507</v>
      </c>
      <c r="J2284" s="216">
        <v>2.3440355902826807E-4</v>
      </c>
      <c r="K2284" s="216">
        <v>1.2670462649777994E-6</v>
      </c>
      <c r="L2284" s="159"/>
    </row>
    <row r="2285" spans="2:12" ht="15.75" customHeight="1" x14ac:dyDescent="0.2">
      <c r="B2285" s="189">
        <v>41266</v>
      </c>
      <c r="C2285" s="143">
        <v>287300</v>
      </c>
      <c r="D2285" s="143" t="s">
        <v>585</v>
      </c>
      <c r="E2285" s="143" t="s">
        <v>8854</v>
      </c>
      <c r="F2285" s="248" t="s">
        <v>147</v>
      </c>
      <c r="G2285" s="216">
        <v>736</v>
      </c>
      <c r="H2285" s="216">
        <v>3.9999999920837581</v>
      </c>
      <c r="I2285" s="216">
        <v>2943.999994173646</v>
      </c>
      <c r="J2285" s="216">
        <v>2.9722304470155307E-3</v>
      </c>
      <c r="K2285" s="216">
        <v>7.4305761322443855E-4</v>
      </c>
      <c r="L2285" s="159"/>
    </row>
    <row r="2286" spans="2:12" ht="15.75" customHeight="1" x14ac:dyDescent="0.2">
      <c r="B2286" s="189">
        <v>41266</v>
      </c>
      <c r="C2286" s="143">
        <v>287300</v>
      </c>
      <c r="D2286" s="143" t="s">
        <v>586</v>
      </c>
      <c r="E2286" s="143" t="s">
        <v>8854</v>
      </c>
      <c r="F2286" s="248" t="s">
        <v>147</v>
      </c>
      <c r="G2286" s="216">
        <v>854</v>
      </c>
      <c r="H2286" s="216">
        <v>103.68749999615829</v>
      </c>
      <c r="I2286" s="216">
        <v>107828.99999672372</v>
      </c>
      <c r="J2286" s="216">
        <v>0.10886298827981458</v>
      </c>
      <c r="K2286" s="216">
        <v>8.6218913273596542E-4</v>
      </c>
      <c r="L2286" s="159"/>
    </row>
    <row r="2287" spans="2:12" ht="15.75" customHeight="1" x14ac:dyDescent="0.2">
      <c r="B2287" s="189">
        <v>41266</v>
      </c>
      <c r="C2287" s="143">
        <v>287306</v>
      </c>
      <c r="D2287" s="143" t="s">
        <v>1439</v>
      </c>
      <c r="E2287" s="143" t="s">
        <v>8854</v>
      </c>
      <c r="F2287" s="248" t="s">
        <v>151</v>
      </c>
      <c r="G2287" s="216">
        <v>680.91000000000008</v>
      </c>
      <c r="H2287" s="216">
        <v>113.24999999458669</v>
      </c>
      <c r="I2287" s="216">
        <v>73380.239996160642</v>
      </c>
      <c r="J2287" s="216">
        <v>7.4083894007314688E-2</v>
      </c>
      <c r="K2287" s="216">
        <v>6.8743934703893012E-4</v>
      </c>
      <c r="L2287" s="159"/>
    </row>
    <row r="2288" spans="2:12" ht="15.75" customHeight="1" x14ac:dyDescent="0.2">
      <c r="B2288" s="189">
        <v>41266</v>
      </c>
      <c r="C2288" s="143">
        <v>287321</v>
      </c>
      <c r="D2288" s="143" t="s">
        <v>723</v>
      </c>
      <c r="E2288" s="143" t="s">
        <v>8855</v>
      </c>
      <c r="F2288" s="248" t="s">
        <v>146</v>
      </c>
      <c r="G2288" s="216">
        <v>1.98</v>
      </c>
      <c r="H2288" s="216">
        <v>95.999999998603016</v>
      </c>
      <c r="I2288" s="216">
        <v>190.07999999723398</v>
      </c>
      <c r="J2288" s="216">
        <v>5.4875745179660033E-4</v>
      </c>
      <c r="K2288" s="216">
        <v>5.7162234562977685E-6</v>
      </c>
      <c r="L2288" s="159"/>
    </row>
    <row r="2289" spans="2:12" ht="15.75" customHeight="1" x14ac:dyDescent="0.2">
      <c r="B2289" s="189">
        <v>41266</v>
      </c>
      <c r="C2289" s="143">
        <v>287322</v>
      </c>
      <c r="D2289" s="143" t="s">
        <v>872</v>
      </c>
      <c r="E2289" s="143" t="s">
        <v>8855</v>
      </c>
      <c r="F2289" s="248" t="s">
        <v>150</v>
      </c>
      <c r="G2289" s="216">
        <v>1</v>
      </c>
      <c r="H2289" s="216">
        <v>80.000000009313226</v>
      </c>
      <c r="I2289" s="216">
        <v>80.000000009313226</v>
      </c>
      <c r="J2289" s="216">
        <v>2.3095852351366565E-4</v>
      </c>
      <c r="K2289" s="216">
        <v>2.8869815435847315E-6</v>
      </c>
      <c r="L2289" s="159"/>
    </row>
    <row r="2290" spans="2:12" ht="15.75" customHeight="1" x14ac:dyDescent="0.2">
      <c r="B2290" s="189">
        <v>41266</v>
      </c>
      <c r="C2290" s="143">
        <v>287396</v>
      </c>
      <c r="D2290" s="143" t="s">
        <v>607</v>
      </c>
      <c r="E2290" s="143" t="s">
        <v>8854</v>
      </c>
      <c r="F2290" s="248" t="s">
        <v>155</v>
      </c>
      <c r="G2290" s="216">
        <v>40.26</v>
      </c>
      <c r="H2290" s="216">
        <v>65.999999995110556</v>
      </c>
      <c r="I2290" s="216">
        <v>2657.1599998031511</v>
      </c>
      <c r="J2290" s="216">
        <v>2.6826399013711675E-3</v>
      </c>
      <c r="K2290" s="216">
        <v>4.064605911469551E-5</v>
      </c>
      <c r="L2290" s="159"/>
    </row>
    <row r="2291" spans="2:12" ht="15.75" customHeight="1" x14ac:dyDescent="0.2">
      <c r="B2291" s="189">
        <v>41266</v>
      </c>
      <c r="C2291" s="143">
        <v>287793</v>
      </c>
      <c r="D2291" s="143" t="s">
        <v>1440</v>
      </c>
      <c r="E2291" s="143" t="s">
        <v>8854</v>
      </c>
      <c r="F2291" s="248" t="s">
        <v>155</v>
      </c>
      <c r="G2291" s="216">
        <v>32.799999999999997</v>
      </c>
      <c r="H2291" s="216">
        <v>111.99999999837019</v>
      </c>
      <c r="I2291" s="216">
        <v>3673.5999999465416</v>
      </c>
      <c r="J2291" s="216">
        <v>3.7088266955184442E-3</v>
      </c>
      <c r="K2291" s="216">
        <v>3.3114524067610849E-5</v>
      </c>
      <c r="L2291" s="159"/>
    </row>
    <row r="2292" spans="2:12" ht="15.75" customHeight="1" x14ac:dyDescent="0.2">
      <c r="B2292" s="189">
        <v>41267</v>
      </c>
      <c r="C2292" s="143">
        <v>287309</v>
      </c>
      <c r="D2292" s="143" t="s">
        <v>1441</v>
      </c>
      <c r="E2292" s="143" t="s">
        <v>8855</v>
      </c>
      <c r="F2292" s="248" t="s">
        <v>155</v>
      </c>
      <c r="G2292" s="216">
        <v>15</v>
      </c>
      <c r="H2292" s="216">
        <v>59.750000004423782</v>
      </c>
      <c r="I2292" s="216">
        <v>1848.0000001355074</v>
      </c>
      <c r="J2292" s="216">
        <v>5.3351462056270066E-3</v>
      </c>
      <c r="K2292" s="216">
        <v>4.3304758159381485E-5</v>
      </c>
      <c r="L2292" s="159"/>
    </row>
    <row r="2293" spans="2:12" ht="15.75" customHeight="1" x14ac:dyDescent="0.2">
      <c r="B2293" s="189">
        <v>41267</v>
      </c>
      <c r="C2293" s="143">
        <v>287310</v>
      </c>
      <c r="D2293" s="143" t="s">
        <v>1442</v>
      </c>
      <c r="E2293" s="143" t="s">
        <v>8854</v>
      </c>
      <c r="F2293" s="248" t="s">
        <v>147</v>
      </c>
      <c r="G2293" s="216">
        <v>1341.4900000000002</v>
      </c>
      <c r="H2293" s="216">
        <v>34.999999998835847</v>
      </c>
      <c r="I2293" s="216">
        <v>46952.149998438297</v>
      </c>
      <c r="J2293" s="216">
        <v>4.7399674499219425E-2</v>
      </c>
      <c r="K2293" s="216">
        <v>1.3542764143084577E-3</v>
      </c>
      <c r="L2293" s="159"/>
    </row>
    <row r="2294" spans="2:12" ht="15.75" customHeight="1" x14ac:dyDescent="0.2">
      <c r="B2294" s="189">
        <v>41267</v>
      </c>
      <c r="C2294" s="143">
        <v>287341</v>
      </c>
      <c r="D2294" s="143" t="s">
        <v>1443</v>
      </c>
      <c r="E2294" s="143" t="s">
        <v>8854</v>
      </c>
      <c r="F2294" s="248" t="s">
        <v>155</v>
      </c>
      <c r="G2294" s="216">
        <v>51.67</v>
      </c>
      <c r="H2294" s="216">
        <v>7.9999999946448952</v>
      </c>
      <c r="I2294" s="216">
        <v>413.35999972330177</v>
      </c>
      <c r="J2294" s="216">
        <v>4.1729994129200971E-4</v>
      </c>
      <c r="K2294" s="216">
        <v>5.2162492696418162E-5</v>
      </c>
      <c r="L2294" s="159"/>
    </row>
    <row r="2295" spans="2:12" ht="15.75" customHeight="1" x14ac:dyDescent="0.2">
      <c r="B2295" s="189">
        <v>41267</v>
      </c>
      <c r="C2295" s="143">
        <v>287342</v>
      </c>
      <c r="D2295" s="143" t="s">
        <v>969</v>
      </c>
      <c r="E2295" s="143" t="s">
        <v>8855</v>
      </c>
      <c r="F2295" s="248" t="s">
        <v>151</v>
      </c>
      <c r="G2295" s="216">
        <v>381.65999999999997</v>
      </c>
      <c r="H2295" s="216">
        <v>180.38461538103337</v>
      </c>
      <c r="I2295" s="216">
        <v>68528.129998706805</v>
      </c>
      <c r="J2295" s="216">
        <v>0.19783960644724358</v>
      </c>
      <c r="K2295" s="216">
        <v>1.1018462666073025E-3</v>
      </c>
      <c r="L2295" s="159"/>
    </row>
    <row r="2296" spans="2:12" ht="15.75" customHeight="1" x14ac:dyDescent="0.2">
      <c r="B2296" s="189">
        <v>41267</v>
      </c>
      <c r="C2296" s="143">
        <v>287566</v>
      </c>
      <c r="D2296" s="143" t="s">
        <v>1444</v>
      </c>
      <c r="E2296" s="143" t="s">
        <v>8854</v>
      </c>
      <c r="F2296" s="248" t="s">
        <v>155</v>
      </c>
      <c r="G2296" s="216">
        <v>41.761099999999999</v>
      </c>
      <c r="H2296" s="216">
        <v>32.999999992316589</v>
      </c>
      <c r="I2296" s="216">
        <v>1378.1162996791322</v>
      </c>
      <c r="J2296" s="216">
        <v>1.3912518176277832E-3</v>
      </c>
      <c r="K2296" s="216">
        <v>4.2159145998536646E-5</v>
      </c>
      <c r="L2296" s="159"/>
    </row>
    <row r="2297" spans="2:12" ht="15.75" customHeight="1" x14ac:dyDescent="0.2">
      <c r="B2297" s="189">
        <v>41267</v>
      </c>
      <c r="C2297" s="143">
        <v>287623</v>
      </c>
      <c r="D2297" s="143" t="s">
        <v>912</v>
      </c>
      <c r="E2297" s="143" t="s">
        <v>8855</v>
      </c>
      <c r="F2297" s="248" t="s">
        <v>155</v>
      </c>
      <c r="G2297" s="216">
        <v>12.5</v>
      </c>
      <c r="H2297" s="216">
        <v>49.999999995343387</v>
      </c>
      <c r="I2297" s="216">
        <v>624.99999994179234</v>
      </c>
      <c r="J2297" s="216">
        <v>1.8043649231395174E-3</v>
      </c>
      <c r="K2297" s="216">
        <v>3.6087298466151237E-5</v>
      </c>
      <c r="L2297" s="159"/>
    </row>
    <row r="2298" spans="2:12" ht="15.75" customHeight="1" x14ac:dyDescent="0.2">
      <c r="B2298" s="189">
        <v>41267</v>
      </c>
      <c r="C2298" s="143">
        <v>287624</v>
      </c>
      <c r="D2298" s="143" t="s">
        <v>598</v>
      </c>
      <c r="E2298" s="143" t="s">
        <v>8855</v>
      </c>
      <c r="F2298" s="248" t="s">
        <v>155</v>
      </c>
      <c r="G2298" s="216">
        <v>25</v>
      </c>
      <c r="H2298" s="216">
        <v>15.999999999767169</v>
      </c>
      <c r="I2298" s="216">
        <v>399.99999999417923</v>
      </c>
      <c r="J2298" s="216">
        <v>1.1547935509000351E-3</v>
      </c>
      <c r="K2298" s="216">
        <v>7.2174596932302474E-5</v>
      </c>
      <c r="L2298" s="159"/>
    </row>
    <row r="2299" spans="2:12" ht="15.75" customHeight="1" x14ac:dyDescent="0.2">
      <c r="B2299" s="189">
        <v>41268</v>
      </c>
      <c r="C2299" s="143">
        <v>287348</v>
      </c>
      <c r="D2299" s="143" t="s">
        <v>623</v>
      </c>
      <c r="E2299" s="143" t="s">
        <v>8855</v>
      </c>
      <c r="F2299" s="248" t="s">
        <v>147</v>
      </c>
      <c r="G2299" s="216">
        <v>3.5</v>
      </c>
      <c r="H2299" s="216">
        <v>71.000000000931323</v>
      </c>
      <c r="I2299" s="216">
        <v>248.50000000325963</v>
      </c>
      <c r="J2299" s="216">
        <v>7.1741936661962773E-4</v>
      </c>
      <c r="K2299" s="216">
        <v>1.0104498121270663E-5</v>
      </c>
      <c r="L2299" s="159"/>
    </row>
    <row r="2300" spans="2:12" ht="15.75" customHeight="1" x14ac:dyDescent="0.2">
      <c r="B2300" s="189">
        <v>41268</v>
      </c>
      <c r="C2300" s="143">
        <v>287397</v>
      </c>
      <c r="D2300" s="143" t="s">
        <v>1121</v>
      </c>
      <c r="E2300" s="143" t="s">
        <v>8854</v>
      </c>
      <c r="F2300" s="248" t="s">
        <v>150</v>
      </c>
      <c r="G2300" s="216">
        <v>56.76</v>
      </c>
      <c r="H2300" s="216">
        <v>71.000000000931323</v>
      </c>
      <c r="I2300" s="216">
        <v>4029.9600000528617</v>
      </c>
      <c r="J2300" s="216">
        <v>4.0682338218013545E-3</v>
      </c>
      <c r="K2300" s="216">
        <v>5.7299067911943526E-5</v>
      </c>
      <c r="L2300" s="159"/>
    </row>
    <row r="2301" spans="2:12" ht="15.75" customHeight="1" x14ac:dyDescent="0.2">
      <c r="B2301" s="189">
        <v>41268</v>
      </c>
      <c r="C2301" s="143">
        <v>287403</v>
      </c>
      <c r="D2301" s="143" t="s">
        <v>629</v>
      </c>
      <c r="E2301" s="143" t="s">
        <v>8855</v>
      </c>
      <c r="F2301" s="248" t="s">
        <v>150</v>
      </c>
      <c r="G2301" s="216">
        <v>18</v>
      </c>
      <c r="H2301" s="216">
        <v>114.00000000488944</v>
      </c>
      <c r="I2301" s="216">
        <v>2052.00000008801</v>
      </c>
      <c r="J2301" s="216">
        <v>5.9241228987819139E-3</v>
      </c>
      <c r="K2301" s="216">
        <v>5.1965990337963411E-5</v>
      </c>
      <c r="L2301" s="159"/>
    </row>
    <row r="2302" spans="2:12" ht="15.75" customHeight="1" x14ac:dyDescent="0.2">
      <c r="B2302" s="189">
        <v>41268</v>
      </c>
      <c r="C2302" s="143">
        <v>287404</v>
      </c>
      <c r="D2302" s="143" t="s">
        <v>794</v>
      </c>
      <c r="E2302" s="143" t="s">
        <v>8854</v>
      </c>
      <c r="F2302" s="248" t="s">
        <v>150</v>
      </c>
      <c r="G2302" s="216">
        <v>52</v>
      </c>
      <c r="H2302" s="216">
        <v>82.999999998137355</v>
      </c>
      <c r="I2302" s="216">
        <v>4315.9999999031425</v>
      </c>
      <c r="J2302" s="216">
        <v>4.3569904352078652E-3</v>
      </c>
      <c r="K2302" s="216">
        <v>5.2493860666333036E-5</v>
      </c>
      <c r="L2302" s="159"/>
    </row>
    <row r="2303" spans="2:12" ht="15.75" customHeight="1" x14ac:dyDescent="0.2">
      <c r="B2303" s="189">
        <v>41268</v>
      </c>
      <c r="C2303" s="143">
        <v>287406</v>
      </c>
      <c r="D2303" s="143" t="s">
        <v>937</v>
      </c>
      <c r="E2303" s="143" t="s">
        <v>8855</v>
      </c>
      <c r="F2303" s="248" t="s">
        <v>155</v>
      </c>
      <c r="G2303" s="216">
        <v>4</v>
      </c>
      <c r="H2303" s="216">
        <v>46.000000003259629</v>
      </c>
      <c r="I2303" s="216">
        <v>184.00000001303852</v>
      </c>
      <c r="J2303" s="216">
        <v>5.3120790127015704E-4</v>
      </c>
      <c r="K2303" s="216">
        <v>1.1547997852880758E-5</v>
      </c>
      <c r="L2303" s="159"/>
    </row>
    <row r="2304" spans="2:12" ht="15.75" customHeight="1" x14ac:dyDescent="0.2">
      <c r="B2304" s="189">
        <v>41268</v>
      </c>
      <c r="C2304" s="143">
        <v>287625</v>
      </c>
      <c r="D2304" s="143" t="s">
        <v>1022</v>
      </c>
      <c r="E2304" s="143" t="s">
        <v>8854</v>
      </c>
      <c r="F2304" s="248" t="s">
        <v>150</v>
      </c>
      <c r="G2304" s="216">
        <v>53</v>
      </c>
      <c r="H2304" s="216">
        <v>58.16666666418314</v>
      </c>
      <c r="I2304" s="216">
        <v>3082.8333332017064</v>
      </c>
      <c r="J2304" s="216">
        <v>3.1121119894349505E-3</v>
      </c>
      <c r="K2304" s="216">
        <v>5.3503357986839444E-5</v>
      </c>
      <c r="L2304" s="159"/>
    </row>
    <row r="2305" spans="2:12" ht="15.75" customHeight="1" x14ac:dyDescent="0.2">
      <c r="B2305" s="189">
        <v>41269</v>
      </c>
      <c r="C2305" s="143">
        <v>287354</v>
      </c>
      <c r="D2305" s="143" t="s">
        <v>978</v>
      </c>
      <c r="E2305" s="143" t="s">
        <v>8855</v>
      </c>
      <c r="F2305" s="248" t="s">
        <v>146</v>
      </c>
      <c r="G2305" s="216">
        <v>1823.5</v>
      </c>
      <c r="H2305" s="216">
        <v>92.999999999592546</v>
      </c>
      <c r="I2305" s="216">
        <v>174013.99999951478</v>
      </c>
      <c r="J2305" s="216">
        <v>0.5023746406888896</v>
      </c>
      <c r="K2305" s="216">
        <v>5.264404917413223E-3</v>
      </c>
      <c r="L2305" s="159"/>
    </row>
    <row r="2306" spans="2:12" ht="15.75" customHeight="1" x14ac:dyDescent="0.2">
      <c r="B2306" s="189">
        <v>41269</v>
      </c>
      <c r="C2306" s="143">
        <v>287355</v>
      </c>
      <c r="D2306" s="143" t="s">
        <v>548</v>
      </c>
      <c r="E2306" s="143" t="s">
        <v>8855</v>
      </c>
      <c r="F2306" s="248" t="s">
        <v>146</v>
      </c>
      <c r="G2306" s="216">
        <v>692</v>
      </c>
      <c r="H2306" s="216">
        <v>24.999999997671694</v>
      </c>
      <c r="I2306" s="216">
        <v>17299.999998388812</v>
      </c>
      <c r="J2306" s="216">
        <v>4.994472446546027E-2</v>
      </c>
      <c r="K2306" s="216">
        <v>1.9977889788044692E-3</v>
      </c>
      <c r="L2306" s="159"/>
    </row>
    <row r="2307" spans="2:12" ht="15.75" customHeight="1" x14ac:dyDescent="0.2">
      <c r="B2307" s="189">
        <v>41269</v>
      </c>
      <c r="C2307" s="143">
        <v>287357</v>
      </c>
      <c r="D2307" s="143" t="s">
        <v>1323</v>
      </c>
      <c r="E2307" s="143" t="s">
        <v>8854</v>
      </c>
      <c r="F2307" s="248" t="s">
        <v>147</v>
      </c>
      <c r="G2307" s="216">
        <v>631</v>
      </c>
      <c r="H2307" s="216">
        <v>140.38709677248863</v>
      </c>
      <c r="I2307" s="216">
        <v>88912.999997022562</v>
      </c>
      <c r="J2307" s="216">
        <v>8.9756328015978687E-2</v>
      </c>
      <c r="K2307" s="216">
        <v>6.3698495135670983E-4</v>
      </c>
      <c r="L2307" s="159"/>
    </row>
    <row r="2308" spans="2:12" ht="15.75" customHeight="1" x14ac:dyDescent="0.2">
      <c r="B2308" s="189">
        <v>41269</v>
      </c>
      <c r="C2308" s="143">
        <v>287358</v>
      </c>
      <c r="D2308" s="143" t="s">
        <v>1445</v>
      </c>
      <c r="E2308" s="143" t="s">
        <v>8854</v>
      </c>
      <c r="F2308" s="248" t="s">
        <v>150</v>
      </c>
      <c r="G2308" s="216">
        <v>1</v>
      </c>
      <c r="H2308" s="216">
        <v>84.999999994179234</v>
      </c>
      <c r="I2308" s="216">
        <v>84.999999994179234</v>
      </c>
      <c r="J2308" s="216">
        <v>8.5806213726802842E-5</v>
      </c>
      <c r="K2308" s="216">
        <v>1.0094848674432802E-6</v>
      </c>
      <c r="L2308" s="159"/>
    </row>
    <row r="2309" spans="2:12" ht="15.75" customHeight="1" x14ac:dyDescent="0.2">
      <c r="B2309" s="189">
        <v>41269</v>
      </c>
      <c r="C2309" s="143">
        <v>287358</v>
      </c>
      <c r="D2309" s="143" t="s">
        <v>951</v>
      </c>
      <c r="E2309" s="143" t="s">
        <v>8855</v>
      </c>
      <c r="F2309" s="248" t="s">
        <v>150</v>
      </c>
      <c r="G2309" s="216">
        <v>635.91</v>
      </c>
      <c r="H2309" s="216">
        <v>47.333333331771428</v>
      </c>
      <c r="I2309" s="216">
        <v>31170.409998914238</v>
      </c>
      <c r="J2309" s="216">
        <v>8.9988297052958813E-2</v>
      </c>
      <c r="K2309" s="216">
        <v>1.8358583663461707E-3</v>
      </c>
      <c r="L2309" s="159"/>
    </row>
    <row r="2310" spans="2:12" ht="15.75" customHeight="1" x14ac:dyDescent="0.2">
      <c r="B2310" s="189">
        <v>41269</v>
      </c>
      <c r="C2310" s="143">
        <v>287359</v>
      </c>
      <c r="D2310" s="143" t="s">
        <v>1442</v>
      </c>
      <c r="E2310" s="143" t="s">
        <v>8854</v>
      </c>
      <c r="F2310" s="248" t="s">
        <v>147</v>
      </c>
      <c r="G2310" s="216">
        <v>1341.4900000000002</v>
      </c>
      <c r="H2310" s="216">
        <v>57.619047621265054</v>
      </c>
      <c r="I2310" s="216">
        <v>80332.910004323392</v>
      </c>
      <c r="J2310" s="216">
        <v>8.1094857007047355E-2</v>
      </c>
      <c r="K2310" s="216">
        <v>1.3542138548264862E-3</v>
      </c>
      <c r="L2310" s="159"/>
    </row>
    <row r="2311" spans="2:12" ht="15.75" customHeight="1" x14ac:dyDescent="0.2">
      <c r="B2311" s="189">
        <v>41269</v>
      </c>
      <c r="C2311" s="143">
        <v>287360</v>
      </c>
      <c r="D2311" s="143" t="s">
        <v>496</v>
      </c>
      <c r="E2311" s="143" t="s">
        <v>8855</v>
      </c>
      <c r="F2311" s="248" t="s">
        <v>146</v>
      </c>
      <c r="G2311" s="216">
        <v>539</v>
      </c>
      <c r="H2311" s="216">
        <v>2.9999999993015081</v>
      </c>
      <c r="I2311" s="216">
        <v>1616.9999996235128</v>
      </c>
      <c r="J2311" s="216">
        <v>4.6682438988073487E-3</v>
      </c>
      <c r="K2311" s="216">
        <v>1.5560812999647529E-3</v>
      </c>
      <c r="L2311" s="159"/>
    </row>
    <row r="2312" spans="2:12" ht="15.75" customHeight="1" x14ac:dyDescent="0.2">
      <c r="B2312" s="189">
        <v>41269</v>
      </c>
      <c r="C2312" s="143">
        <v>287363</v>
      </c>
      <c r="D2312" s="143" t="s">
        <v>1340</v>
      </c>
      <c r="E2312" s="143" t="s">
        <v>8855</v>
      </c>
      <c r="F2312" s="248" t="s">
        <v>151</v>
      </c>
      <c r="G2312" s="216">
        <v>120</v>
      </c>
      <c r="H2312" s="216">
        <v>68.000000001629815</v>
      </c>
      <c r="I2312" s="216">
        <v>8160.0000001955777</v>
      </c>
      <c r="J2312" s="216">
        <v>2.3557742872016174E-2</v>
      </c>
      <c r="K2312" s="216">
        <v>3.4643739516840511E-4</v>
      </c>
      <c r="L2312" s="159"/>
    </row>
    <row r="2313" spans="2:12" ht="15.75" customHeight="1" x14ac:dyDescent="0.2">
      <c r="B2313" s="189">
        <v>41269</v>
      </c>
      <c r="C2313" s="143">
        <v>287398</v>
      </c>
      <c r="D2313" s="143" t="s">
        <v>1446</v>
      </c>
      <c r="E2313" s="143" t="s">
        <v>8854</v>
      </c>
      <c r="F2313" s="248" t="s">
        <v>151</v>
      </c>
      <c r="G2313" s="216">
        <v>19</v>
      </c>
      <c r="H2313" s="216">
        <v>43.999999996740371</v>
      </c>
      <c r="I2313" s="216">
        <v>835.99999993806705</v>
      </c>
      <c r="J2313" s="216">
        <v>8.4392934912006184E-4</v>
      </c>
      <c r="K2313" s="216">
        <v>1.9180212481422325E-5</v>
      </c>
      <c r="L2313" s="159"/>
    </row>
    <row r="2314" spans="2:12" ht="15.75" customHeight="1" x14ac:dyDescent="0.2">
      <c r="B2314" s="189">
        <v>41269</v>
      </c>
      <c r="C2314" s="143">
        <v>287399</v>
      </c>
      <c r="D2314" s="143" t="s">
        <v>888</v>
      </c>
      <c r="E2314" s="143" t="s">
        <v>8854</v>
      </c>
      <c r="F2314" s="248" t="s">
        <v>150</v>
      </c>
      <c r="G2314" s="216">
        <v>29.7</v>
      </c>
      <c r="H2314" s="216">
        <v>20.000000002328306</v>
      </c>
      <c r="I2314" s="216">
        <v>594.0000000691507</v>
      </c>
      <c r="J2314" s="216">
        <v>5.9963401133111501E-4</v>
      </c>
      <c r="K2314" s="216">
        <v>2.9981700563065421E-5</v>
      </c>
      <c r="L2314" s="159"/>
    </row>
    <row r="2315" spans="2:12" ht="15.75" customHeight="1" x14ac:dyDescent="0.2">
      <c r="B2315" s="189">
        <v>41269</v>
      </c>
      <c r="C2315" s="143">
        <v>287402</v>
      </c>
      <c r="D2315" s="143" t="s">
        <v>1447</v>
      </c>
      <c r="E2315" s="143" t="s">
        <v>8854</v>
      </c>
      <c r="F2315" s="248" t="s">
        <v>147</v>
      </c>
      <c r="G2315" s="216">
        <v>53.79</v>
      </c>
      <c r="H2315" s="216">
        <v>36.000000002095476</v>
      </c>
      <c r="I2315" s="216">
        <v>1936.4400001127156</v>
      </c>
      <c r="J2315" s="216">
        <v>1.9548068768256502E-3</v>
      </c>
      <c r="K2315" s="216">
        <v>5.4300191019774039E-5</v>
      </c>
      <c r="L2315" s="159"/>
    </row>
    <row r="2316" spans="2:12" ht="15.75" customHeight="1" x14ac:dyDescent="0.2">
      <c r="B2316" s="189">
        <v>41269</v>
      </c>
      <c r="C2316" s="143">
        <v>287405</v>
      </c>
      <c r="D2316" s="143" t="s">
        <v>587</v>
      </c>
      <c r="E2316" s="143" t="s">
        <v>8855</v>
      </c>
      <c r="F2316" s="248" t="s">
        <v>151</v>
      </c>
      <c r="G2316" s="216">
        <v>44.5</v>
      </c>
      <c r="H2316" s="216">
        <v>69.999999997671694</v>
      </c>
      <c r="I2316" s="216">
        <v>3114.9999998963904</v>
      </c>
      <c r="J2316" s="216">
        <v>8.9929373826140632E-3</v>
      </c>
      <c r="K2316" s="216">
        <v>1.2847053404161689E-4</v>
      </c>
      <c r="L2316" s="159"/>
    </row>
    <row r="2317" spans="2:12" ht="15.75" customHeight="1" x14ac:dyDescent="0.2">
      <c r="B2317" s="189">
        <v>41270</v>
      </c>
      <c r="C2317" s="143">
        <v>287367</v>
      </c>
      <c r="D2317" s="143" t="s">
        <v>1050</v>
      </c>
      <c r="E2317" s="143" t="s">
        <v>8854</v>
      </c>
      <c r="F2317" s="248" t="s">
        <v>150</v>
      </c>
      <c r="G2317" s="216">
        <v>1231.4000000000001</v>
      </c>
      <c r="H2317" s="216">
        <v>14.99999999650754</v>
      </c>
      <c r="I2317" s="216">
        <v>18470.999995699385</v>
      </c>
      <c r="J2317" s="216">
        <v>1.8645226774702508E-2</v>
      </c>
      <c r="K2317" s="216">
        <v>1.2430151186029125E-3</v>
      </c>
      <c r="L2317" s="159"/>
    </row>
    <row r="2318" spans="2:12" ht="15.75" customHeight="1" x14ac:dyDescent="0.2">
      <c r="B2318" s="189">
        <v>41270</v>
      </c>
      <c r="C2318" s="143">
        <v>287370</v>
      </c>
      <c r="D2318" s="143" t="s">
        <v>1050</v>
      </c>
      <c r="E2318" s="143" t="s">
        <v>8854</v>
      </c>
      <c r="F2318" s="248" t="s">
        <v>150</v>
      </c>
      <c r="G2318" s="216">
        <v>1231.4000000000001</v>
      </c>
      <c r="H2318" s="216">
        <v>7.9999999946448952</v>
      </c>
      <c r="I2318" s="216">
        <v>9851.1999934057239</v>
      </c>
      <c r="J2318" s="216">
        <v>9.9441209421668227E-3</v>
      </c>
      <c r="K2318" s="216">
        <v>1.2430151186029125E-3</v>
      </c>
      <c r="L2318" s="159"/>
    </row>
    <row r="2319" spans="2:12" ht="15.75" customHeight="1" x14ac:dyDescent="0.2">
      <c r="B2319" s="189">
        <v>41270</v>
      </c>
      <c r="C2319" s="143">
        <v>287371</v>
      </c>
      <c r="D2319" s="143" t="s">
        <v>1448</v>
      </c>
      <c r="E2319" s="143" t="s">
        <v>8854</v>
      </c>
      <c r="F2319" s="248" t="s">
        <v>147</v>
      </c>
      <c r="G2319" s="216">
        <v>67.2</v>
      </c>
      <c r="H2319" s="216">
        <v>111.99999999837019</v>
      </c>
      <c r="I2319" s="216">
        <v>7526.3999998904765</v>
      </c>
      <c r="J2319" s="216">
        <v>7.597392389570262E-3</v>
      </c>
      <c r="K2319" s="216">
        <v>6.7833860622150177E-5</v>
      </c>
      <c r="L2319" s="159"/>
    </row>
    <row r="2320" spans="2:12" ht="15.75" customHeight="1" x14ac:dyDescent="0.2">
      <c r="B2320" s="189">
        <v>41270</v>
      </c>
      <c r="C2320" s="143">
        <v>287400</v>
      </c>
      <c r="D2320" s="143" t="s">
        <v>805</v>
      </c>
      <c r="E2320" s="143" t="s">
        <v>8854</v>
      </c>
      <c r="F2320" s="248" t="s">
        <v>150</v>
      </c>
      <c r="G2320" s="216">
        <v>61.71</v>
      </c>
      <c r="H2320" s="216">
        <v>105.00000000698492</v>
      </c>
      <c r="I2320" s="216">
        <v>6479.5500004310397</v>
      </c>
      <c r="J2320" s="216">
        <v>6.5406680301114909E-3</v>
      </c>
      <c r="K2320" s="216">
        <v>6.2292076473108437E-5</v>
      </c>
      <c r="L2320" s="159"/>
    </row>
    <row r="2321" spans="2:12" ht="15.75" customHeight="1" x14ac:dyDescent="0.2">
      <c r="B2321" s="189">
        <v>41270</v>
      </c>
      <c r="C2321" s="143">
        <v>287409</v>
      </c>
      <c r="D2321" s="143" t="s">
        <v>1274</v>
      </c>
      <c r="E2321" s="143" t="s">
        <v>8854</v>
      </c>
      <c r="F2321" s="248" t="s">
        <v>147</v>
      </c>
      <c r="G2321" s="216">
        <v>11.6</v>
      </c>
      <c r="H2321" s="216">
        <v>110.00000000232831</v>
      </c>
      <c r="I2321" s="216">
        <v>1276.0000000270084</v>
      </c>
      <c r="J2321" s="216">
        <v>1.2880358058883288E-3</v>
      </c>
      <c r="K2321" s="216">
        <v>1.1709416416918779E-5</v>
      </c>
      <c r="L2321" s="159"/>
    </row>
    <row r="2322" spans="2:12" ht="15.75" customHeight="1" x14ac:dyDescent="0.2">
      <c r="B2322" s="189">
        <v>41270</v>
      </c>
      <c r="C2322" s="143">
        <v>287440</v>
      </c>
      <c r="D2322" s="143" t="s">
        <v>841</v>
      </c>
      <c r="E2322" s="143" t="s">
        <v>8855</v>
      </c>
      <c r="F2322" s="248" t="s">
        <v>150</v>
      </c>
      <c r="G2322" s="216">
        <v>25.080000000000002</v>
      </c>
      <c r="H2322" s="216">
        <v>116.00000000093132</v>
      </c>
      <c r="I2322" s="216">
        <v>2909.2800000233578</v>
      </c>
      <c r="J2322" s="216">
        <v>8.3990502740972466E-3</v>
      </c>
      <c r="K2322" s="216">
        <v>7.2405605810601834E-5</v>
      </c>
      <c r="L2322" s="159"/>
    </row>
    <row r="2323" spans="2:12" ht="15.75" customHeight="1" x14ac:dyDescent="0.2">
      <c r="B2323" s="189">
        <v>41270</v>
      </c>
      <c r="C2323" s="143">
        <v>287441</v>
      </c>
      <c r="D2323" s="143" t="s">
        <v>1330</v>
      </c>
      <c r="E2323" s="143" t="s">
        <v>8854</v>
      </c>
      <c r="F2323" s="248" t="s">
        <v>147</v>
      </c>
      <c r="G2323" s="216">
        <v>106.5</v>
      </c>
      <c r="H2323" s="216">
        <v>129.99999999417923</v>
      </c>
      <c r="I2323" s="216">
        <v>13844.999999380088</v>
      </c>
      <c r="J2323" s="216">
        <v>1.3975592265946697E-2</v>
      </c>
      <c r="K2323" s="216">
        <v>1.075045558967112E-4</v>
      </c>
      <c r="L2323" s="159"/>
    </row>
    <row r="2324" spans="2:12" ht="15.75" customHeight="1" x14ac:dyDescent="0.2">
      <c r="B2324" s="189">
        <v>41270</v>
      </c>
      <c r="C2324" s="143">
        <v>287442</v>
      </c>
      <c r="D2324" s="143" t="s">
        <v>999</v>
      </c>
      <c r="E2324" s="143" t="s">
        <v>8855</v>
      </c>
      <c r="F2324" s="248" t="s">
        <v>147</v>
      </c>
      <c r="G2324" s="216">
        <v>17.324999999999999</v>
      </c>
      <c r="H2324" s="216">
        <v>195.99999999976717</v>
      </c>
      <c r="I2324" s="216">
        <v>3395.6999999959662</v>
      </c>
      <c r="J2324" s="216">
        <v>9.8033379446079965E-3</v>
      </c>
      <c r="K2324" s="216">
        <v>5.0017030329692051E-5</v>
      </c>
      <c r="L2324" s="159"/>
    </row>
    <row r="2325" spans="2:12" ht="15.75" customHeight="1" x14ac:dyDescent="0.2">
      <c r="B2325" s="189">
        <v>41270</v>
      </c>
      <c r="C2325" s="143">
        <v>287569</v>
      </c>
      <c r="D2325" s="143" t="s">
        <v>1369</v>
      </c>
      <c r="E2325" s="143" t="s">
        <v>8854</v>
      </c>
      <c r="F2325" s="248" t="s">
        <v>155</v>
      </c>
      <c r="G2325" s="216">
        <v>21.12</v>
      </c>
      <c r="H2325" s="216">
        <v>165.99999999627471</v>
      </c>
      <c r="I2325" s="216">
        <v>3505.919999921322</v>
      </c>
      <c r="J2325" s="216">
        <v>3.5389894140933284E-3</v>
      </c>
      <c r="K2325" s="216">
        <v>2.1319213338390055E-5</v>
      </c>
      <c r="L2325" s="159"/>
    </row>
    <row r="2326" spans="2:12" ht="15.75" customHeight="1" x14ac:dyDescent="0.2">
      <c r="B2326" s="189">
        <v>41270</v>
      </c>
      <c r="C2326" s="143">
        <v>287626</v>
      </c>
      <c r="D2326" s="143" t="s">
        <v>881</v>
      </c>
      <c r="E2326" s="143" t="s">
        <v>8854</v>
      </c>
      <c r="F2326" s="248" t="s">
        <v>155</v>
      </c>
      <c r="G2326" s="216">
        <v>13.200000000000001</v>
      </c>
      <c r="H2326" s="216">
        <v>63.999999999068677</v>
      </c>
      <c r="I2326" s="216">
        <v>844.79999998770666</v>
      </c>
      <c r="J2326" s="216">
        <v>8.5276853352319281E-4</v>
      </c>
      <c r="K2326" s="216">
        <v>1.3324508336493784E-5</v>
      </c>
      <c r="L2326" s="159"/>
    </row>
    <row r="2327" spans="2:12" ht="15.75" customHeight="1" x14ac:dyDescent="0.2">
      <c r="B2327" s="189">
        <v>41270</v>
      </c>
      <c r="C2327" s="143">
        <v>287788</v>
      </c>
      <c r="D2327" s="143" t="s">
        <v>1449</v>
      </c>
      <c r="E2327" s="143" t="s">
        <v>8854</v>
      </c>
      <c r="F2327" s="248" t="s">
        <v>155</v>
      </c>
      <c r="G2327" s="216">
        <v>101</v>
      </c>
      <c r="H2327" s="216">
        <v>12.000000007683411</v>
      </c>
      <c r="I2327" s="216">
        <v>1212.0000007760245</v>
      </c>
      <c r="J2327" s="216">
        <v>1.2234321298614098E-3</v>
      </c>
      <c r="K2327" s="216">
        <v>1.0195267742317213E-4</v>
      </c>
      <c r="L2327" s="159"/>
    </row>
    <row r="2328" spans="2:12" ht="15.75" customHeight="1" x14ac:dyDescent="0.2">
      <c r="B2328" s="189">
        <v>41271</v>
      </c>
      <c r="C2328" s="143">
        <v>287438</v>
      </c>
      <c r="D2328" s="143" t="s">
        <v>1067</v>
      </c>
      <c r="E2328" s="143" t="s">
        <v>8854</v>
      </c>
      <c r="F2328" s="248" t="s">
        <v>155</v>
      </c>
      <c r="G2328" s="216">
        <v>829.5</v>
      </c>
      <c r="H2328" s="216">
        <v>85.999999997438863</v>
      </c>
      <c r="I2328" s="216">
        <v>71336.999997875537</v>
      </c>
      <c r="J2328" s="216">
        <v>7.2007744941228594E-2</v>
      </c>
      <c r="K2328" s="216">
        <v>8.372993598066631E-4</v>
      </c>
      <c r="L2328" s="159"/>
    </row>
    <row r="2329" spans="2:12" ht="15.75" customHeight="1" x14ac:dyDescent="0.2">
      <c r="B2329" s="189">
        <v>41271</v>
      </c>
      <c r="C2329" s="143">
        <v>287452</v>
      </c>
      <c r="D2329" s="143" t="s">
        <v>536</v>
      </c>
      <c r="E2329" s="143" t="s">
        <v>8855</v>
      </c>
      <c r="F2329" s="248" t="s">
        <v>155</v>
      </c>
      <c r="G2329" s="216">
        <v>493</v>
      </c>
      <c r="H2329" s="216">
        <v>87.527777781360783</v>
      </c>
      <c r="I2329" s="216">
        <v>41514.500001913402</v>
      </c>
      <c r="J2329" s="216">
        <v>0.11985118700703776</v>
      </c>
      <c r="K2329" s="216">
        <v>1.4232770523972663E-3</v>
      </c>
      <c r="L2329" s="159"/>
    </row>
    <row r="2330" spans="2:12" ht="15.75" customHeight="1" x14ac:dyDescent="0.2">
      <c r="B2330" s="189">
        <v>41271</v>
      </c>
      <c r="C2330" s="143">
        <v>287468</v>
      </c>
      <c r="D2330" s="143" t="s">
        <v>815</v>
      </c>
      <c r="E2330" s="143" t="s">
        <v>8855</v>
      </c>
      <c r="F2330" s="248" t="s">
        <v>146</v>
      </c>
      <c r="G2330" s="216">
        <v>1946</v>
      </c>
      <c r="H2330" s="216">
        <v>72.000000004190952</v>
      </c>
      <c r="I2330" s="216">
        <v>140112.00000815559</v>
      </c>
      <c r="J2330" s="216">
        <v>0.40449938007524028</v>
      </c>
      <c r="K2330" s="216">
        <v>5.6180469451624351E-3</v>
      </c>
      <c r="L2330" s="159"/>
    </row>
    <row r="2331" spans="2:12" ht="15.75" customHeight="1" x14ac:dyDescent="0.2">
      <c r="B2331" s="189">
        <v>41271</v>
      </c>
      <c r="C2331" s="143">
        <v>287471</v>
      </c>
      <c r="D2331" s="143" t="s">
        <v>874</v>
      </c>
      <c r="E2331" s="143" t="s">
        <v>8855</v>
      </c>
      <c r="F2331" s="248" t="s">
        <v>146</v>
      </c>
      <c r="G2331" s="216">
        <v>1.98</v>
      </c>
      <c r="H2331" s="216">
        <v>162.00000000419095</v>
      </c>
      <c r="I2331" s="216">
        <v>320.76000000829811</v>
      </c>
      <c r="J2331" s="216">
        <v>9.2602504531188166E-4</v>
      </c>
      <c r="K2331" s="216">
        <v>5.7162039832587975E-6</v>
      </c>
      <c r="L2331" s="159"/>
    </row>
    <row r="2332" spans="2:12" ht="15.75" customHeight="1" x14ac:dyDescent="0.2">
      <c r="B2332" s="189">
        <v>41271</v>
      </c>
      <c r="C2332" s="143">
        <v>287472</v>
      </c>
      <c r="D2332" s="143" t="s">
        <v>655</v>
      </c>
      <c r="E2332" s="143" t="s">
        <v>8855</v>
      </c>
      <c r="F2332" s="248" t="s">
        <v>146</v>
      </c>
      <c r="G2332" s="216">
        <v>189.99</v>
      </c>
      <c r="H2332" s="216">
        <v>142.94736842710623</v>
      </c>
      <c r="I2332" s="216">
        <v>28418.760001108214</v>
      </c>
      <c r="J2332" s="216">
        <v>8.2044156120005346E-2</v>
      </c>
      <c r="K2332" s="216">
        <v>5.4849575493906013E-4</v>
      </c>
      <c r="L2332" s="159"/>
    </row>
    <row r="2333" spans="2:12" ht="15.75" customHeight="1" x14ac:dyDescent="0.2">
      <c r="B2333" s="189">
        <v>41271</v>
      </c>
      <c r="C2333" s="143">
        <v>287473</v>
      </c>
      <c r="D2333" s="143" t="s">
        <v>637</v>
      </c>
      <c r="E2333" s="143" t="s">
        <v>8854</v>
      </c>
      <c r="F2333" s="248" t="s">
        <v>147</v>
      </c>
      <c r="G2333" s="216">
        <v>42.83</v>
      </c>
      <c r="H2333" s="216">
        <v>265.99999999743886</v>
      </c>
      <c r="I2333" s="216">
        <v>11392.779999890306</v>
      </c>
      <c r="J2333" s="216">
        <v>1.1499900422334309E-2</v>
      </c>
      <c r="K2333" s="216">
        <v>4.3232708355056518E-5</v>
      </c>
      <c r="L2333" s="159"/>
    </row>
    <row r="2334" spans="2:12" ht="15.75" customHeight="1" x14ac:dyDescent="0.2">
      <c r="B2334" s="189">
        <v>41271</v>
      </c>
      <c r="C2334" s="143">
        <v>287482</v>
      </c>
      <c r="D2334" s="143" t="s">
        <v>1450</v>
      </c>
      <c r="E2334" s="143" t="s">
        <v>8854</v>
      </c>
      <c r="F2334" s="248" t="s">
        <v>151</v>
      </c>
      <c r="G2334" s="216">
        <v>0.96</v>
      </c>
      <c r="H2334" s="216">
        <v>94.999999995343387</v>
      </c>
      <c r="I2334" s="216">
        <v>91.199999995529652</v>
      </c>
      <c r="J2334" s="216">
        <v>9.2057506462476981E-5</v>
      </c>
      <c r="K2334" s="216">
        <v>9.6902638386304594E-7</v>
      </c>
      <c r="L2334" s="159"/>
    </row>
    <row r="2335" spans="2:12" ht="15.75" customHeight="1" x14ac:dyDescent="0.2">
      <c r="B2335" s="189">
        <v>41271</v>
      </c>
      <c r="C2335" s="143">
        <v>287484</v>
      </c>
      <c r="D2335" s="143" t="s">
        <v>1409</v>
      </c>
      <c r="E2335" s="143" t="s">
        <v>8854</v>
      </c>
      <c r="F2335" s="248" t="s">
        <v>150</v>
      </c>
      <c r="G2335" s="216">
        <v>608.32999999999993</v>
      </c>
      <c r="H2335" s="216">
        <v>74.312499999941792</v>
      </c>
      <c r="I2335" s="216">
        <v>42449.129999959412</v>
      </c>
      <c r="J2335" s="216">
        <v>4.2848257231242713E-2</v>
      </c>
      <c r="K2335" s="216">
        <v>6.1404981259938196E-4</v>
      </c>
      <c r="L2335" s="159"/>
    </row>
    <row r="2336" spans="2:12" ht="15.75" customHeight="1" x14ac:dyDescent="0.2">
      <c r="B2336" s="189">
        <v>41271</v>
      </c>
      <c r="C2336" s="143">
        <v>287486</v>
      </c>
      <c r="D2336" s="143" t="s">
        <v>1153</v>
      </c>
      <c r="E2336" s="143" t="s">
        <v>8855</v>
      </c>
      <c r="F2336" s="248" t="s">
        <v>149</v>
      </c>
      <c r="G2336" s="216">
        <v>36</v>
      </c>
      <c r="H2336" s="216">
        <v>53.999999997904524</v>
      </c>
      <c r="I2336" s="216">
        <v>1943.9999999245629</v>
      </c>
      <c r="J2336" s="216">
        <v>5.6122730015272168E-3</v>
      </c>
      <c r="K2336" s="216">
        <v>1.0393098151379632E-4</v>
      </c>
      <c r="L2336" s="159"/>
    </row>
    <row r="2337" spans="2:12" ht="15.75" customHeight="1" x14ac:dyDescent="0.2">
      <c r="B2337" s="189">
        <v>41271</v>
      </c>
      <c r="C2337" s="143">
        <v>287534</v>
      </c>
      <c r="D2337" s="143" t="s">
        <v>638</v>
      </c>
      <c r="E2337" s="143" t="s">
        <v>8855</v>
      </c>
      <c r="F2337" s="248" t="s">
        <v>147</v>
      </c>
      <c r="G2337" s="216">
        <v>9.5</v>
      </c>
      <c r="H2337" s="216">
        <v>229.99999999534339</v>
      </c>
      <c r="I2337" s="216">
        <v>2184.9999999557622</v>
      </c>
      <c r="J2337" s="216">
        <v>6.3080331834179807E-3</v>
      </c>
      <c r="K2337" s="216">
        <v>2.7426231232807365E-5</v>
      </c>
      <c r="L2337" s="159"/>
    </row>
    <row r="2338" spans="2:12" ht="15.75" customHeight="1" x14ac:dyDescent="0.2">
      <c r="B2338" s="189">
        <v>41271</v>
      </c>
      <c r="C2338" s="143">
        <v>287535</v>
      </c>
      <c r="D2338" s="143" t="s">
        <v>1451</v>
      </c>
      <c r="E2338" s="143" t="s">
        <v>8855</v>
      </c>
      <c r="F2338" s="248" t="s">
        <v>147</v>
      </c>
      <c r="G2338" s="216">
        <v>9</v>
      </c>
      <c r="H2338" s="216">
        <v>84.999999994179234</v>
      </c>
      <c r="I2338" s="216">
        <v>764.99999994761311</v>
      </c>
      <c r="J2338" s="216">
        <v>2.2085333570169324E-3</v>
      </c>
      <c r="K2338" s="216">
        <v>2.598274537844908E-5</v>
      </c>
      <c r="L2338" s="159"/>
    </row>
    <row r="2339" spans="2:12" ht="15.75" customHeight="1" x14ac:dyDescent="0.2">
      <c r="B2339" s="189">
        <v>41271</v>
      </c>
      <c r="C2339" s="143">
        <v>287537</v>
      </c>
      <c r="D2339" s="143" t="s">
        <v>867</v>
      </c>
      <c r="E2339" s="143" t="s">
        <v>8855</v>
      </c>
      <c r="F2339" s="248" t="s">
        <v>146</v>
      </c>
      <c r="G2339" s="216">
        <v>3.5</v>
      </c>
      <c r="H2339" s="216">
        <v>117.9999999969732</v>
      </c>
      <c r="I2339" s="216">
        <v>412.99999998940621</v>
      </c>
      <c r="J2339" s="216">
        <v>1.1923193156693573E-3</v>
      </c>
      <c r="K2339" s="216">
        <v>1.0104400980507977E-5</v>
      </c>
      <c r="L2339" s="159"/>
    </row>
    <row r="2340" spans="2:12" ht="15.75" customHeight="1" x14ac:dyDescent="0.2">
      <c r="B2340" s="189">
        <v>41271</v>
      </c>
      <c r="C2340" s="143">
        <v>287576</v>
      </c>
      <c r="D2340" s="143" t="s">
        <v>797</v>
      </c>
      <c r="E2340" s="143" t="s">
        <v>8855</v>
      </c>
      <c r="F2340" s="248" t="s">
        <v>155</v>
      </c>
      <c r="G2340" s="216">
        <v>1.98</v>
      </c>
      <c r="H2340" s="216">
        <v>71.999999993713573</v>
      </c>
      <c r="I2340" s="216">
        <v>142.55999998755289</v>
      </c>
      <c r="J2340" s="216">
        <v>4.1156668675869899E-4</v>
      </c>
      <c r="K2340" s="216">
        <v>5.7162039832587975E-6</v>
      </c>
      <c r="L2340" s="159"/>
    </row>
    <row r="2341" spans="2:12" ht="15.75" customHeight="1" x14ac:dyDescent="0.2">
      <c r="B2341" s="189">
        <v>41272</v>
      </c>
      <c r="C2341" s="143">
        <v>287494</v>
      </c>
      <c r="D2341" s="143" t="s">
        <v>852</v>
      </c>
      <c r="E2341" s="143" t="s">
        <v>8855</v>
      </c>
      <c r="F2341" s="248" t="s">
        <v>147</v>
      </c>
      <c r="G2341" s="216">
        <v>45.5</v>
      </c>
      <c r="H2341" s="216">
        <v>161.00000000093132</v>
      </c>
      <c r="I2341" s="216">
        <v>7325.5000000423752</v>
      </c>
      <c r="J2341" s="216">
        <v>2.1148612604366332E-2</v>
      </c>
      <c r="K2341" s="216">
        <v>1.3135784226238508E-4</v>
      </c>
      <c r="L2341" s="159"/>
    </row>
    <row r="2342" spans="2:12" ht="15.75" customHeight="1" x14ac:dyDescent="0.2">
      <c r="B2342" s="189">
        <v>41272</v>
      </c>
      <c r="C2342" s="143">
        <v>287497</v>
      </c>
      <c r="D2342" s="143" t="s">
        <v>1452</v>
      </c>
      <c r="E2342" s="143" t="s">
        <v>8854</v>
      </c>
      <c r="F2342" s="248" t="s">
        <v>150</v>
      </c>
      <c r="G2342" s="216">
        <v>1739.83</v>
      </c>
      <c r="H2342" s="216">
        <v>100.00000000116415</v>
      </c>
      <c r="I2342" s="216">
        <v>173983.00000202542</v>
      </c>
      <c r="J2342" s="216">
        <v>0.17561338412342423</v>
      </c>
      <c r="K2342" s="216">
        <v>1.7561338412137983E-3</v>
      </c>
      <c r="L2342" s="159"/>
    </row>
    <row r="2343" spans="2:12" ht="15.75" customHeight="1" x14ac:dyDescent="0.2">
      <c r="B2343" s="189">
        <v>41272</v>
      </c>
      <c r="C2343" s="143">
        <v>287499</v>
      </c>
      <c r="D2343" s="143" t="s">
        <v>1453</v>
      </c>
      <c r="E2343" s="143" t="s">
        <v>8854</v>
      </c>
      <c r="F2343" s="248" t="s">
        <v>151</v>
      </c>
      <c r="G2343" s="216">
        <v>17.5</v>
      </c>
      <c r="H2343" s="216">
        <v>325.9999999939464</v>
      </c>
      <c r="I2343" s="216">
        <v>5704.9999998940621</v>
      </c>
      <c r="J2343" s="216">
        <v>5.7584612082437238E-3</v>
      </c>
      <c r="K2343" s="216">
        <v>1.7663991436658448E-5</v>
      </c>
      <c r="L2343" s="159"/>
    </row>
    <row r="2344" spans="2:12" ht="15.75" customHeight="1" x14ac:dyDescent="0.2">
      <c r="B2344" s="189">
        <v>41272</v>
      </c>
      <c r="C2344" s="143">
        <v>287559</v>
      </c>
      <c r="D2344" s="143" t="s">
        <v>872</v>
      </c>
      <c r="E2344" s="143" t="s">
        <v>8855</v>
      </c>
      <c r="F2344" s="248" t="s">
        <v>150</v>
      </c>
      <c r="G2344" s="216">
        <v>3</v>
      </c>
      <c r="H2344" s="216">
        <v>72.000000004190952</v>
      </c>
      <c r="I2344" s="216">
        <v>216.00000001257285</v>
      </c>
      <c r="J2344" s="216">
        <v>6.2358887758959822E-4</v>
      </c>
      <c r="K2344" s="216">
        <v>8.6609566326847296E-6</v>
      </c>
      <c r="L2344" s="159"/>
    </row>
    <row r="2345" spans="2:12" ht="15.75" customHeight="1" x14ac:dyDescent="0.2">
      <c r="B2345" s="189">
        <v>41272</v>
      </c>
      <c r="C2345" s="143">
        <v>287627</v>
      </c>
      <c r="D2345" s="143" t="s">
        <v>565</v>
      </c>
      <c r="E2345" s="143" t="s">
        <v>8855</v>
      </c>
      <c r="F2345" s="248" t="s">
        <v>146</v>
      </c>
      <c r="G2345" s="216">
        <v>1</v>
      </c>
      <c r="H2345" s="216">
        <v>299.99999999301508</v>
      </c>
      <c r="I2345" s="216">
        <v>299.99999999301508</v>
      </c>
      <c r="J2345" s="216">
        <v>8.6609566324830761E-4</v>
      </c>
      <c r="K2345" s="216">
        <v>2.8869855442282433E-6</v>
      </c>
      <c r="L2345" s="159"/>
    </row>
    <row r="2346" spans="2:12" ht="15.75" customHeight="1" x14ac:dyDescent="0.2">
      <c r="B2346" s="189">
        <v>41272</v>
      </c>
      <c r="C2346" s="143">
        <v>287630</v>
      </c>
      <c r="D2346" s="143" t="s">
        <v>744</v>
      </c>
      <c r="E2346" s="143" t="s">
        <v>8854</v>
      </c>
      <c r="F2346" s="248" t="s">
        <v>155</v>
      </c>
      <c r="G2346" s="216">
        <v>43.117800000000003</v>
      </c>
      <c r="H2346" s="216">
        <v>119.00000000023283</v>
      </c>
      <c r="I2346" s="216">
        <v>5131.0182000100394</v>
      </c>
      <c r="J2346" s="216">
        <v>5.179100659789485E-3</v>
      </c>
      <c r="K2346" s="216">
        <v>4.3521854283860102E-5</v>
      </c>
      <c r="L2346" s="159"/>
    </row>
    <row r="2347" spans="2:12" ht="15.75" customHeight="1" x14ac:dyDescent="0.2">
      <c r="B2347" s="189">
        <v>41272</v>
      </c>
      <c r="C2347" s="143">
        <v>287674</v>
      </c>
      <c r="D2347" s="143" t="s">
        <v>899</v>
      </c>
      <c r="E2347" s="143" t="s">
        <v>8854</v>
      </c>
      <c r="F2347" s="248" t="s">
        <v>147</v>
      </c>
      <c r="G2347" s="216">
        <v>67</v>
      </c>
      <c r="H2347" s="216">
        <v>100.00000000116415</v>
      </c>
      <c r="I2347" s="216">
        <v>6700.0000000779983</v>
      </c>
      <c r="J2347" s="216">
        <v>6.7627852929708215E-3</v>
      </c>
      <c r="K2347" s="216">
        <v>6.7627852928920927E-5</v>
      </c>
      <c r="L2347" s="159"/>
    </row>
    <row r="2348" spans="2:12" ht="15.75" customHeight="1" x14ac:dyDescent="0.2">
      <c r="B2348" s="189">
        <v>41272</v>
      </c>
      <c r="C2348" s="143">
        <v>287784</v>
      </c>
      <c r="D2348" s="143" t="s">
        <v>1405</v>
      </c>
      <c r="E2348" s="143" t="s">
        <v>8855</v>
      </c>
      <c r="F2348" s="248" t="s">
        <v>155</v>
      </c>
      <c r="G2348" s="216">
        <v>15</v>
      </c>
      <c r="H2348" s="216">
        <v>59.00000000372529</v>
      </c>
      <c r="I2348" s="216">
        <v>885.00000005587935</v>
      </c>
      <c r="J2348" s="216">
        <v>2.5549822068033183E-3</v>
      </c>
      <c r="K2348" s="216">
        <v>4.3304783163423649E-5</v>
      </c>
      <c r="L2348" s="159"/>
    </row>
    <row r="2349" spans="2:12" ht="15.75" customHeight="1" x14ac:dyDescent="0.2">
      <c r="B2349" s="189">
        <v>41273</v>
      </c>
      <c r="C2349" s="143">
        <v>287520</v>
      </c>
      <c r="D2349" s="143" t="s">
        <v>703</v>
      </c>
      <c r="E2349" s="143" t="s">
        <v>8855</v>
      </c>
      <c r="F2349" s="248" t="s">
        <v>147</v>
      </c>
      <c r="G2349" s="216">
        <v>661.49</v>
      </c>
      <c r="H2349" s="216">
        <v>85.373626375471105</v>
      </c>
      <c r="I2349" s="216">
        <v>58450.250000709872</v>
      </c>
      <c r="J2349" s="216">
        <v>0.16874518270134525</v>
      </c>
      <c r="K2349" s="216">
        <v>1.9097138319127331E-3</v>
      </c>
      <c r="L2349" s="159"/>
    </row>
    <row r="2350" spans="2:12" ht="15.75" customHeight="1" x14ac:dyDescent="0.2">
      <c r="B2350" s="189">
        <v>41273</v>
      </c>
      <c r="C2350" s="143">
        <v>287523</v>
      </c>
      <c r="D2350" s="143" t="s">
        <v>1395</v>
      </c>
      <c r="E2350" s="143" t="s">
        <v>8855</v>
      </c>
      <c r="F2350" s="248" t="s">
        <v>150</v>
      </c>
      <c r="G2350" s="216">
        <v>893</v>
      </c>
      <c r="H2350" s="216">
        <v>59.921348315566838</v>
      </c>
      <c r="I2350" s="216">
        <v>56993.000000363099</v>
      </c>
      <c r="J2350" s="216">
        <v>0.16453811912938338</v>
      </c>
      <c r="K2350" s="216">
        <v>2.5780804727177594E-3</v>
      </c>
      <c r="L2350" s="159"/>
    </row>
    <row r="2351" spans="2:12" ht="15.75" customHeight="1" x14ac:dyDescent="0.2">
      <c r="B2351" s="189">
        <v>41273</v>
      </c>
      <c r="C2351" s="143">
        <v>287530</v>
      </c>
      <c r="D2351" s="143" t="s">
        <v>1454</v>
      </c>
      <c r="E2351" s="143" t="s">
        <v>8854</v>
      </c>
      <c r="F2351" s="248" t="s">
        <v>147</v>
      </c>
      <c r="G2351" s="216">
        <v>17.82</v>
      </c>
      <c r="H2351" s="216">
        <v>95.999999998603016</v>
      </c>
      <c r="I2351" s="216">
        <v>1710.7199999751058</v>
      </c>
      <c r="J2351" s="216">
        <v>1.7266942528512208E-3</v>
      </c>
      <c r="K2351" s="216">
        <v>1.7986398467461955E-5</v>
      </c>
      <c r="L2351" s="159"/>
    </row>
    <row r="2352" spans="2:12" ht="15.75" customHeight="1" x14ac:dyDescent="0.2">
      <c r="B2352" s="189">
        <v>41273</v>
      </c>
      <c r="C2352" s="143">
        <v>287531</v>
      </c>
      <c r="D2352" s="143" t="s">
        <v>820</v>
      </c>
      <c r="E2352" s="143" t="s">
        <v>8855</v>
      </c>
      <c r="F2352" s="248" t="s">
        <v>155</v>
      </c>
      <c r="G2352" s="216">
        <v>2.97</v>
      </c>
      <c r="H2352" s="216">
        <v>100.00000000116415</v>
      </c>
      <c r="I2352" s="216">
        <v>297.00000000345756</v>
      </c>
      <c r="J2352" s="216">
        <v>8.5743549877501503E-4</v>
      </c>
      <c r="K2352" s="216">
        <v>8.5743549876503315E-6</v>
      </c>
      <c r="L2352" s="159"/>
    </row>
    <row r="2353" spans="2:12" ht="15.75" customHeight="1" x14ac:dyDescent="0.2">
      <c r="B2353" s="189">
        <v>41273</v>
      </c>
      <c r="C2353" s="143">
        <v>287532</v>
      </c>
      <c r="D2353" s="143" t="s">
        <v>1093</v>
      </c>
      <c r="E2353" s="143" t="s">
        <v>8854</v>
      </c>
      <c r="F2353" s="248" t="s">
        <v>149</v>
      </c>
      <c r="G2353" s="216">
        <v>125.5</v>
      </c>
      <c r="H2353" s="216">
        <v>68.000000001629815</v>
      </c>
      <c r="I2353" s="216">
        <v>8534.0000002045417</v>
      </c>
      <c r="J2353" s="216">
        <v>8.6136882449494544E-3</v>
      </c>
      <c r="K2353" s="216">
        <v>1.2667188595210299E-4</v>
      </c>
      <c r="L2353" s="159"/>
    </row>
    <row r="2354" spans="2:12" ht="15.75" customHeight="1" x14ac:dyDescent="0.2">
      <c r="B2354" s="189">
        <v>41273</v>
      </c>
      <c r="C2354" s="143">
        <v>287533</v>
      </c>
      <c r="D2354" s="143" t="s">
        <v>1194</v>
      </c>
      <c r="E2354" s="143" t="s">
        <v>8855</v>
      </c>
      <c r="F2354" s="248" t="s">
        <v>150</v>
      </c>
      <c r="G2354" s="216">
        <v>17.16</v>
      </c>
      <c r="H2354" s="216">
        <v>95.000000005820766</v>
      </c>
      <c r="I2354" s="216">
        <v>1630.2000000998844</v>
      </c>
      <c r="J2354" s="216">
        <v>4.7063681823986576E-3</v>
      </c>
      <c r="K2354" s="216">
        <v>4.9540717706424134E-5</v>
      </c>
      <c r="L2354" s="159"/>
    </row>
    <row r="2355" spans="2:12" ht="15.75" customHeight="1" x14ac:dyDescent="0.2">
      <c r="B2355" s="189">
        <v>41273</v>
      </c>
      <c r="C2355" s="143">
        <v>287560</v>
      </c>
      <c r="D2355" s="143" t="s">
        <v>602</v>
      </c>
      <c r="E2355" s="143" t="s">
        <v>8855</v>
      </c>
      <c r="F2355" s="248" t="s">
        <v>155</v>
      </c>
      <c r="G2355" s="216">
        <v>0.67</v>
      </c>
      <c r="H2355" s="216">
        <v>81.000000002095476</v>
      </c>
      <c r="I2355" s="216">
        <v>54.270000001403972</v>
      </c>
      <c r="J2355" s="216">
        <v>1.5667685023293656E-4</v>
      </c>
      <c r="K2355" s="216">
        <v>1.9342821015911524E-6</v>
      </c>
      <c r="L2355" s="159"/>
    </row>
    <row r="2356" spans="2:12" ht="15.75" customHeight="1" x14ac:dyDescent="0.2">
      <c r="B2356" s="189">
        <v>41273</v>
      </c>
      <c r="C2356" s="143">
        <v>287567</v>
      </c>
      <c r="D2356" s="143" t="s">
        <v>1455</v>
      </c>
      <c r="E2356" s="143" t="s">
        <v>8854</v>
      </c>
      <c r="F2356" s="248" t="s">
        <v>155</v>
      </c>
      <c r="G2356" s="216">
        <v>42.88</v>
      </c>
      <c r="H2356" s="216">
        <v>5.0000000058207661</v>
      </c>
      <c r="I2356" s="216">
        <v>214.40000024959446</v>
      </c>
      <c r="J2356" s="216">
        <v>2.1640201099400384E-4</v>
      </c>
      <c r="K2356" s="216">
        <v>4.328040214841575E-5</v>
      </c>
      <c r="L2356" s="159"/>
    </row>
    <row r="2357" spans="2:12" ht="15.75" customHeight="1" x14ac:dyDescent="0.2">
      <c r="B2357" s="189">
        <v>41274</v>
      </c>
      <c r="C2357" s="143">
        <v>287529</v>
      </c>
      <c r="D2357" s="143" t="s">
        <v>635</v>
      </c>
      <c r="E2357" s="143" t="s">
        <v>8855</v>
      </c>
      <c r="F2357" s="248" t="s">
        <v>150</v>
      </c>
      <c r="G2357" s="216">
        <v>17.600000000000001</v>
      </c>
      <c r="H2357" s="216">
        <v>83.000000008614734</v>
      </c>
      <c r="I2357" s="216">
        <v>1460.8000001516195</v>
      </c>
      <c r="J2357" s="216">
        <v>4.2173144493560079E-3</v>
      </c>
      <c r="K2357" s="216">
        <v>5.0811017456846798E-5</v>
      </c>
      <c r="L2357" s="159"/>
    </row>
    <row r="2358" spans="2:12" ht="15.75" customHeight="1" x14ac:dyDescent="0.2">
      <c r="B2358" s="189">
        <v>41274</v>
      </c>
      <c r="C2358" s="143">
        <v>287539</v>
      </c>
      <c r="D2358" s="143" t="s">
        <v>673</v>
      </c>
      <c r="E2358" s="143" t="s">
        <v>8855</v>
      </c>
      <c r="F2358" s="248" t="s">
        <v>149</v>
      </c>
      <c r="G2358" s="216">
        <v>20.5</v>
      </c>
      <c r="H2358" s="216">
        <v>18.999999999068677</v>
      </c>
      <c r="I2358" s="216">
        <v>389.49999998090789</v>
      </c>
      <c r="J2358" s="216">
        <v>1.1244824601404396E-3</v>
      </c>
      <c r="K2358" s="216">
        <v>5.9183287378713592E-5</v>
      </c>
      <c r="L2358" s="159"/>
    </row>
    <row r="2359" spans="2:12" ht="15.75" customHeight="1" x14ac:dyDescent="0.2">
      <c r="B2359" s="189">
        <v>41274</v>
      </c>
      <c r="C2359" s="143">
        <v>287541</v>
      </c>
      <c r="D2359" s="143" t="s">
        <v>1193</v>
      </c>
      <c r="E2359" s="143" t="s">
        <v>8854</v>
      </c>
      <c r="F2359" s="248" t="s">
        <v>147</v>
      </c>
      <c r="G2359" s="216">
        <v>58</v>
      </c>
      <c r="H2359" s="216">
        <v>56.000000004423782</v>
      </c>
      <c r="I2359" s="216">
        <v>3248.0000002565794</v>
      </c>
      <c r="J2359" s="216">
        <v>3.2782218620382728E-3</v>
      </c>
      <c r="K2359" s="216">
        <v>5.8539676103201897E-5</v>
      </c>
      <c r="L2359" s="159"/>
    </row>
    <row r="2360" spans="2:12" ht="15.75" customHeight="1" x14ac:dyDescent="0.2">
      <c r="B2360" s="189">
        <v>41274</v>
      </c>
      <c r="C2360" s="143">
        <v>287544</v>
      </c>
      <c r="D2360" s="143" t="s">
        <v>593</v>
      </c>
      <c r="E2360" s="143" t="s">
        <v>8855</v>
      </c>
      <c r="F2360" s="248" t="s">
        <v>147</v>
      </c>
      <c r="G2360" s="216">
        <v>595</v>
      </c>
      <c r="H2360" s="216">
        <v>29.000000000232831</v>
      </c>
      <c r="I2360" s="216">
        <v>17255.000000138534</v>
      </c>
      <c r="J2360" s="216">
        <v>4.9815006035507411E-2</v>
      </c>
      <c r="K2360" s="216">
        <v>1.7177588287968092E-3</v>
      </c>
      <c r="L2360" s="159"/>
    </row>
    <row r="2361" spans="2:12" ht="15.75" customHeight="1" x14ac:dyDescent="0.2">
      <c r="B2361" s="189">
        <v>41274</v>
      </c>
      <c r="C2361" s="143">
        <v>287549</v>
      </c>
      <c r="D2361" s="143" t="s">
        <v>561</v>
      </c>
      <c r="E2361" s="143" t="s">
        <v>8854</v>
      </c>
      <c r="F2361" s="248" t="s">
        <v>150</v>
      </c>
      <c r="G2361" s="216">
        <v>342.5</v>
      </c>
      <c r="H2361" s="216">
        <v>75.928571432097144</v>
      </c>
      <c r="I2361" s="216">
        <v>26149.000001212698</v>
      </c>
      <c r="J2361" s="216">
        <v>2.6392310180924437E-2</v>
      </c>
      <c r="K2361" s="216">
        <v>3.4568688043701122E-4</v>
      </c>
      <c r="L2361" s="159"/>
    </row>
    <row r="2362" spans="2:12" ht="15.75" customHeight="1" x14ac:dyDescent="0.2">
      <c r="B2362" s="189">
        <v>41274</v>
      </c>
      <c r="C2362" s="143">
        <v>287550</v>
      </c>
      <c r="D2362" s="143" t="s">
        <v>1402</v>
      </c>
      <c r="E2362" s="143" t="s">
        <v>8854</v>
      </c>
      <c r="F2362" s="248" t="s">
        <v>155</v>
      </c>
      <c r="G2362" s="216">
        <v>1</v>
      </c>
      <c r="H2362" s="216">
        <v>33.000000002793968</v>
      </c>
      <c r="I2362" s="216">
        <v>33.000000002793968</v>
      </c>
      <c r="J2362" s="216">
        <v>3.3307057096021045E-5</v>
      </c>
      <c r="K2362" s="216">
        <v>1.0093047604000326E-6</v>
      </c>
      <c r="L2362" s="159"/>
    </row>
    <row r="2363" spans="2:12" ht="15.75" customHeight="1" x14ac:dyDescent="0.2">
      <c r="B2363" s="189">
        <v>41274</v>
      </c>
      <c r="C2363" s="143">
        <v>287550</v>
      </c>
      <c r="D2363" s="143" t="s">
        <v>632</v>
      </c>
      <c r="E2363" s="143" t="s">
        <v>8854</v>
      </c>
      <c r="F2363" s="248" t="s">
        <v>155</v>
      </c>
      <c r="G2363" s="216">
        <v>1585.67</v>
      </c>
      <c r="H2363" s="216">
        <v>33.000000002793968</v>
      </c>
      <c r="I2363" s="216">
        <v>52327.110004430309</v>
      </c>
      <c r="J2363" s="216">
        <v>5.2814001225447688E-2</v>
      </c>
      <c r="K2363" s="216">
        <v>1.6004242794235199E-3</v>
      </c>
      <c r="L2363" s="159"/>
    </row>
    <row r="2364" spans="2:12" ht="15.75" customHeight="1" x14ac:dyDescent="0.2">
      <c r="B2364" s="189">
        <v>41274</v>
      </c>
      <c r="C2364" s="143">
        <v>287551</v>
      </c>
      <c r="D2364" s="143" t="s">
        <v>1456</v>
      </c>
      <c r="E2364" s="143" t="s">
        <v>8854</v>
      </c>
      <c r="F2364" s="248" t="s">
        <v>150</v>
      </c>
      <c r="G2364" s="216">
        <v>1646</v>
      </c>
      <c r="H2364" s="216">
        <v>159.4800000026822</v>
      </c>
      <c r="I2364" s="216">
        <v>257603.50000525767</v>
      </c>
      <c r="J2364" s="216">
        <v>0.26000043885101642</v>
      </c>
      <c r="K2364" s="216">
        <v>1.6613156356184537E-3</v>
      </c>
      <c r="L2364" s="159"/>
    </row>
    <row r="2365" spans="2:12" ht="15.75" customHeight="1" x14ac:dyDescent="0.2">
      <c r="B2365" s="189">
        <v>41274</v>
      </c>
      <c r="C2365" s="143">
        <v>287561</v>
      </c>
      <c r="D2365" s="143" t="s">
        <v>1257</v>
      </c>
      <c r="E2365" s="143" t="s">
        <v>8855</v>
      </c>
      <c r="F2365" s="248" t="s">
        <v>146</v>
      </c>
      <c r="G2365" s="216">
        <v>1.34</v>
      </c>
      <c r="H2365" s="216">
        <v>62.000000003026798</v>
      </c>
      <c r="I2365" s="216">
        <v>83.080000004055918</v>
      </c>
      <c r="J2365" s="216">
        <v>2.3985109832505211E-4</v>
      </c>
      <c r="K2365" s="216">
        <v>3.868566101828108E-6</v>
      </c>
      <c r="L2365" s="159"/>
    </row>
    <row r="2366" spans="2:12" ht="15.75" customHeight="1" x14ac:dyDescent="0.2">
      <c r="B2366" s="189">
        <v>41274</v>
      </c>
      <c r="C2366" s="143">
        <v>287562</v>
      </c>
      <c r="D2366" s="143" t="s">
        <v>901</v>
      </c>
      <c r="E2366" s="143" t="s">
        <v>8855</v>
      </c>
      <c r="F2366" s="248" t="s">
        <v>146</v>
      </c>
      <c r="G2366" s="216">
        <v>1</v>
      </c>
      <c r="H2366" s="216">
        <v>177.00000000069849</v>
      </c>
      <c r="I2366" s="216">
        <v>177.00000000069849</v>
      </c>
      <c r="J2366" s="216">
        <v>5.1099716419871443E-4</v>
      </c>
      <c r="K2366" s="216">
        <v>2.8869896282299315E-6</v>
      </c>
      <c r="L2366" s="159"/>
    </row>
    <row r="2367" spans="2:12" ht="15.75" customHeight="1" x14ac:dyDescent="0.2">
      <c r="B2367" s="189">
        <v>41274</v>
      </c>
      <c r="C2367" s="143">
        <v>287563</v>
      </c>
      <c r="D2367" s="143" t="s">
        <v>957</v>
      </c>
      <c r="E2367" s="143" t="s">
        <v>8855</v>
      </c>
      <c r="F2367" s="248" t="s">
        <v>155</v>
      </c>
      <c r="G2367" s="216">
        <v>1.34</v>
      </c>
      <c r="H2367" s="216">
        <v>220.99999999743886</v>
      </c>
      <c r="I2367" s="216">
        <v>296.13999999656812</v>
      </c>
      <c r="J2367" s="216">
        <v>8.5495310849410409E-4</v>
      </c>
      <c r="K2367" s="216">
        <v>3.868566101828108E-6</v>
      </c>
      <c r="L2367" s="159"/>
    </row>
    <row r="2368" spans="2:12" ht="15.75" customHeight="1" x14ac:dyDescent="0.2">
      <c r="B2368" s="189">
        <v>41274</v>
      </c>
      <c r="C2368" s="143">
        <v>287634</v>
      </c>
      <c r="D2368" s="143" t="s">
        <v>1014</v>
      </c>
      <c r="E2368" s="143" t="s">
        <v>8855</v>
      </c>
      <c r="F2368" s="248" t="s">
        <v>155</v>
      </c>
      <c r="G2368" s="216">
        <v>1.98</v>
      </c>
      <c r="H2368" s="216">
        <v>53.999999997904524</v>
      </c>
      <c r="I2368" s="216">
        <v>106.91999999585096</v>
      </c>
      <c r="J2368" s="216">
        <v>3.0867693103836606E-4</v>
      </c>
      <c r="K2368" s="216">
        <v>5.716239463895264E-6</v>
      </c>
      <c r="L2368" s="159"/>
    </row>
    <row r="2369" spans="2:12" ht="15.75" customHeight="1" x14ac:dyDescent="0.2">
      <c r="B2369" s="189">
        <v>41275</v>
      </c>
      <c r="C2369" s="143">
        <v>287552</v>
      </c>
      <c r="D2369" s="143" t="s">
        <v>870</v>
      </c>
      <c r="E2369" s="143" t="s">
        <v>8854</v>
      </c>
      <c r="F2369" s="248" t="s">
        <v>150</v>
      </c>
      <c r="G2369" s="216">
        <v>0.67</v>
      </c>
      <c r="H2369" s="216">
        <v>223.99999999674037</v>
      </c>
      <c r="I2369" s="216">
        <v>150.07999999781606</v>
      </c>
      <c r="J2369" s="216">
        <v>1.5147193162210628E-4</v>
      </c>
      <c r="K2369" s="216">
        <v>6.762139804656719E-7</v>
      </c>
      <c r="L2369" s="159"/>
    </row>
    <row r="2370" spans="2:12" ht="15.75" customHeight="1" x14ac:dyDescent="0.2">
      <c r="B2370" s="189">
        <v>41275</v>
      </c>
      <c r="C2370" s="143">
        <v>287553</v>
      </c>
      <c r="D2370" s="143" t="s">
        <v>1014</v>
      </c>
      <c r="E2370" s="143" t="s">
        <v>8855</v>
      </c>
      <c r="F2370" s="248" t="s">
        <v>155</v>
      </c>
      <c r="G2370" s="216">
        <v>9.57</v>
      </c>
      <c r="H2370" s="216">
        <v>114.99999999767169</v>
      </c>
      <c r="I2370" s="216">
        <v>1100.5499999777182</v>
      </c>
      <c r="J2370" s="216">
        <v>3.1773161538492492E-3</v>
      </c>
      <c r="K2370" s="216">
        <v>2.7628836120987629E-5</v>
      </c>
      <c r="L2370" s="159"/>
    </row>
    <row r="2371" spans="2:12" ht="15.75" customHeight="1" x14ac:dyDescent="0.2">
      <c r="B2371" s="189">
        <v>41275</v>
      </c>
      <c r="C2371" s="143">
        <v>287554</v>
      </c>
      <c r="D2371" s="143" t="s">
        <v>908</v>
      </c>
      <c r="E2371" s="143" t="s">
        <v>8855</v>
      </c>
      <c r="F2371" s="248" t="s">
        <v>147</v>
      </c>
      <c r="G2371" s="216">
        <v>1.2250000000000001</v>
      </c>
      <c r="H2371" s="216">
        <v>160.00000000814907</v>
      </c>
      <c r="I2371" s="216">
        <v>196.00000000998261</v>
      </c>
      <c r="J2371" s="216">
        <v>5.658570407512417E-4</v>
      </c>
      <c r="K2371" s="216">
        <v>3.5366065045151354E-6</v>
      </c>
      <c r="L2371" s="159"/>
    </row>
    <row r="2372" spans="2:12" ht="15.75" customHeight="1" x14ac:dyDescent="0.2">
      <c r="B2372" s="189">
        <v>41275</v>
      </c>
      <c r="C2372" s="143">
        <v>287555</v>
      </c>
      <c r="D2372" s="143" t="s">
        <v>1086</v>
      </c>
      <c r="E2372" s="143" t="s">
        <v>8854</v>
      </c>
      <c r="F2372" s="248" t="s">
        <v>155</v>
      </c>
      <c r="G2372" s="216">
        <v>16.61</v>
      </c>
      <c r="H2372" s="216">
        <v>50.999999998603016</v>
      </c>
      <c r="I2372" s="216">
        <v>847.10999997679608</v>
      </c>
      <c r="J2372" s="216">
        <v>8.5496660444266332E-4</v>
      </c>
      <c r="K2372" s="216">
        <v>1.67640510679624E-5</v>
      </c>
      <c r="L2372" s="159"/>
    </row>
    <row r="2373" spans="2:12" ht="15.75" customHeight="1" x14ac:dyDescent="0.2">
      <c r="B2373" s="189">
        <v>41275</v>
      </c>
      <c r="C2373" s="143">
        <v>287556</v>
      </c>
      <c r="D2373" s="143" t="s">
        <v>1314</v>
      </c>
      <c r="E2373" s="143" t="s">
        <v>8854</v>
      </c>
      <c r="F2373" s="248" t="s">
        <v>155</v>
      </c>
      <c r="G2373" s="216">
        <v>116</v>
      </c>
      <c r="H2373" s="216">
        <v>75.99999999627471</v>
      </c>
      <c r="I2373" s="216">
        <v>8815.9999995678663</v>
      </c>
      <c r="J2373" s="216">
        <v>8.8977648529748477E-3</v>
      </c>
      <c r="K2373" s="216">
        <v>1.1707585333435512E-4</v>
      </c>
      <c r="L2373" s="159"/>
    </row>
    <row r="2374" spans="2:12" ht="15.75" customHeight="1" x14ac:dyDescent="0.2">
      <c r="B2374" s="189">
        <v>41275</v>
      </c>
      <c r="C2374" s="143">
        <v>287622</v>
      </c>
      <c r="D2374" s="143" t="s">
        <v>657</v>
      </c>
      <c r="E2374" s="143" t="s">
        <v>8855</v>
      </c>
      <c r="F2374" s="248" t="s">
        <v>146</v>
      </c>
      <c r="G2374" s="216">
        <v>1</v>
      </c>
      <c r="H2374" s="216">
        <v>75.00000000349246</v>
      </c>
      <c r="I2374" s="216">
        <v>75.00000000349246</v>
      </c>
      <c r="J2374" s="216">
        <v>2.1652692885794825E-4</v>
      </c>
      <c r="K2374" s="216">
        <v>2.8870257179715388E-6</v>
      </c>
      <c r="L2374" s="159"/>
    </row>
    <row r="2375" spans="2:12" ht="15.75" customHeight="1" x14ac:dyDescent="0.2">
      <c r="B2375" s="189">
        <v>41276</v>
      </c>
      <c r="C2375" s="143">
        <v>287557</v>
      </c>
      <c r="D2375" s="143" t="s">
        <v>1457</v>
      </c>
      <c r="E2375" s="143" t="s">
        <v>8854</v>
      </c>
      <c r="F2375" s="248" t="s">
        <v>150</v>
      </c>
      <c r="G2375" s="216">
        <v>1188.5</v>
      </c>
      <c r="H2375" s="216">
        <v>129.99999999417923</v>
      </c>
      <c r="I2375" s="216">
        <v>151378.49999297003</v>
      </c>
      <c r="J2375" s="216">
        <v>0.15277833608065916</v>
      </c>
      <c r="K2375" s="216">
        <v>1.1994903664674693E-3</v>
      </c>
      <c r="L2375" s="159"/>
    </row>
    <row r="2376" spans="2:12" ht="15.75" customHeight="1" x14ac:dyDescent="0.2">
      <c r="B2376" s="189">
        <v>41276</v>
      </c>
      <c r="C2376" s="143">
        <v>287571</v>
      </c>
      <c r="D2376" s="143" t="s">
        <v>1362</v>
      </c>
      <c r="E2376" s="143" t="s">
        <v>8855</v>
      </c>
      <c r="F2376" s="248" t="s">
        <v>147</v>
      </c>
      <c r="G2376" s="216">
        <v>18</v>
      </c>
      <c r="H2376" s="216">
        <v>82.000000005355105</v>
      </c>
      <c r="I2376" s="216">
        <v>1476.0000000963919</v>
      </c>
      <c r="J2376" s="216">
        <v>4.2613037219005976E-3</v>
      </c>
      <c r="K2376" s="216">
        <v>5.1967118556369616E-5</v>
      </c>
      <c r="L2376" s="159"/>
    </row>
    <row r="2377" spans="2:12" ht="15.75" customHeight="1" x14ac:dyDescent="0.2">
      <c r="B2377" s="189">
        <v>41276</v>
      </c>
      <c r="C2377" s="143">
        <v>287577</v>
      </c>
      <c r="D2377" s="143" t="s">
        <v>1067</v>
      </c>
      <c r="E2377" s="143" t="s">
        <v>8854</v>
      </c>
      <c r="F2377" s="248" t="s">
        <v>147</v>
      </c>
      <c r="G2377" s="216">
        <v>67.320000000000007</v>
      </c>
      <c r="H2377" s="216">
        <v>137.99999999930151</v>
      </c>
      <c r="I2377" s="216">
        <v>9290.159999952979</v>
      </c>
      <c r="J2377" s="216">
        <v>9.3760685089482737E-3</v>
      </c>
      <c r="K2377" s="216">
        <v>6.7942525427505291E-5</v>
      </c>
      <c r="L2377" s="159"/>
    </row>
    <row r="2378" spans="2:12" ht="15.75" customHeight="1" x14ac:dyDescent="0.2">
      <c r="B2378" s="189">
        <v>41276</v>
      </c>
      <c r="C2378" s="143">
        <v>287582</v>
      </c>
      <c r="D2378" s="143" t="s">
        <v>662</v>
      </c>
      <c r="E2378" s="143" t="s">
        <v>8854</v>
      </c>
      <c r="F2378" s="248" t="s">
        <v>147</v>
      </c>
      <c r="G2378" s="216">
        <v>65.5</v>
      </c>
      <c r="H2378" s="216">
        <v>79.499999997206032</v>
      </c>
      <c r="I2378" s="216">
        <v>5218.4999998536659</v>
      </c>
      <c r="J2378" s="216">
        <v>5.2667568171939098E-3</v>
      </c>
      <c r="K2378" s="216">
        <v>6.6105695417433089E-5</v>
      </c>
      <c r="L2378" s="159"/>
    </row>
    <row r="2379" spans="2:12" ht="15.75" customHeight="1" x14ac:dyDescent="0.2">
      <c r="B2379" s="189">
        <v>41276</v>
      </c>
      <c r="C2379" s="143">
        <v>287583</v>
      </c>
      <c r="D2379" s="143" t="s">
        <v>1224</v>
      </c>
      <c r="E2379" s="143" t="s">
        <v>8854</v>
      </c>
      <c r="F2379" s="248" t="s">
        <v>147</v>
      </c>
      <c r="G2379" s="216">
        <v>50</v>
      </c>
      <c r="H2379" s="216">
        <v>114.00000000488944</v>
      </c>
      <c r="I2379" s="216">
        <v>5700.0000002444722</v>
      </c>
      <c r="J2379" s="216">
        <v>5.752709372450834E-3</v>
      </c>
      <c r="K2379" s="216">
        <v>5.0462362914071068E-5</v>
      </c>
      <c r="L2379" s="159"/>
    </row>
    <row r="2380" spans="2:12" ht="15.75" customHeight="1" x14ac:dyDescent="0.2">
      <c r="B2380" s="189">
        <v>41276</v>
      </c>
      <c r="C2380" s="143">
        <v>287600</v>
      </c>
      <c r="D2380" s="143" t="s">
        <v>857</v>
      </c>
      <c r="E2380" s="143" t="s">
        <v>8854</v>
      </c>
      <c r="F2380" s="248" t="s">
        <v>150</v>
      </c>
      <c r="G2380" s="216">
        <v>202.5</v>
      </c>
      <c r="H2380" s="216">
        <v>2.9999999993015081</v>
      </c>
      <c r="I2380" s="216">
        <v>607.49999985855538</v>
      </c>
      <c r="J2380" s="216">
        <v>6.1311770926321082E-4</v>
      </c>
      <c r="K2380" s="216">
        <v>2.0437256980198782E-4</v>
      </c>
      <c r="L2380" s="159"/>
    </row>
    <row r="2381" spans="2:12" ht="15.75" customHeight="1" x14ac:dyDescent="0.2">
      <c r="B2381" s="189">
        <v>41276</v>
      </c>
      <c r="C2381" s="143">
        <v>287601</v>
      </c>
      <c r="D2381" s="143" t="s">
        <v>1012</v>
      </c>
      <c r="E2381" s="143" t="s">
        <v>8854</v>
      </c>
      <c r="F2381" s="248" t="s">
        <v>150</v>
      </c>
      <c r="G2381" s="216">
        <v>46.5</v>
      </c>
      <c r="H2381" s="216">
        <v>107.99999999580905</v>
      </c>
      <c r="I2381" s="216">
        <v>5021.9999998051208</v>
      </c>
      <c r="J2381" s="216">
        <v>5.0684397308926165E-3</v>
      </c>
      <c r="K2381" s="216">
        <v>4.6929997510086092E-5</v>
      </c>
      <c r="L2381" s="159"/>
    </row>
    <row r="2382" spans="2:12" ht="15.75" customHeight="1" x14ac:dyDescent="0.2">
      <c r="B2382" s="189">
        <v>41276</v>
      </c>
      <c r="C2382" s="143">
        <v>287603</v>
      </c>
      <c r="D2382" s="143" t="s">
        <v>820</v>
      </c>
      <c r="E2382" s="143" t="s">
        <v>8855</v>
      </c>
      <c r="F2382" s="248" t="s">
        <v>149</v>
      </c>
      <c r="G2382" s="216">
        <v>66</v>
      </c>
      <c r="H2382" s="216">
        <v>32.999999992316589</v>
      </c>
      <c r="I2382" s="216">
        <v>2177.9999994928949</v>
      </c>
      <c r="J2382" s="216">
        <v>6.2880213438566796E-3</v>
      </c>
      <c r="K2382" s="216">
        <v>1.9054610137335525E-4</v>
      </c>
      <c r="L2382" s="159"/>
    </row>
    <row r="2383" spans="2:12" ht="15.75" customHeight="1" x14ac:dyDescent="0.2">
      <c r="B2383" s="189">
        <v>41277</v>
      </c>
      <c r="C2383" s="143">
        <v>287604</v>
      </c>
      <c r="D2383" s="143" t="s">
        <v>1245</v>
      </c>
      <c r="E2383" s="143" t="s">
        <v>8854</v>
      </c>
      <c r="F2383" s="248" t="s">
        <v>150</v>
      </c>
      <c r="G2383" s="216">
        <v>778</v>
      </c>
      <c r="H2383" s="216">
        <v>105.70588235668016</v>
      </c>
      <c r="I2383" s="216">
        <v>81260.00000290107</v>
      </c>
      <c r="J2383" s="216">
        <v>8.2009269492694117E-2</v>
      </c>
      <c r="K2383" s="216">
        <v>7.851736606330074E-4</v>
      </c>
      <c r="L2383" s="159"/>
    </row>
    <row r="2384" spans="2:12" ht="15.75" customHeight="1" x14ac:dyDescent="0.2">
      <c r="B2384" s="189">
        <v>41277</v>
      </c>
      <c r="C2384" s="143">
        <v>287605</v>
      </c>
      <c r="D2384" s="143" t="s">
        <v>623</v>
      </c>
      <c r="E2384" s="143" t="s">
        <v>8855</v>
      </c>
      <c r="F2384" s="248" t="s">
        <v>147</v>
      </c>
      <c r="G2384" s="216">
        <v>3</v>
      </c>
      <c r="H2384" s="216">
        <v>154.99999999185093</v>
      </c>
      <c r="I2384" s="216">
        <v>464.99999997555278</v>
      </c>
      <c r="J2384" s="216">
        <v>1.3425044769653162E-3</v>
      </c>
      <c r="K2384" s="216">
        <v>8.6613192066832134E-6</v>
      </c>
      <c r="L2384" s="159"/>
    </row>
    <row r="2385" spans="2:12" ht="15.75" customHeight="1" x14ac:dyDescent="0.2">
      <c r="B2385" s="189">
        <v>41277</v>
      </c>
      <c r="C2385" s="143">
        <v>287606</v>
      </c>
      <c r="D2385" s="143" t="s">
        <v>528</v>
      </c>
      <c r="E2385" s="143" t="s">
        <v>8855</v>
      </c>
      <c r="F2385" s="248" t="s">
        <v>147</v>
      </c>
      <c r="G2385" s="216">
        <v>51</v>
      </c>
      <c r="H2385" s="216">
        <v>168.00000000279397</v>
      </c>
      <c r="I2385" s="216">
        <v>8568.0000001424924</v>
      </c>
      <c r="J2385" s="216">
        <v>2.4736727654698646E-2</v>
      </c>
      <c r="K2385" s="216">
        <v>1.4724242651361461E-4</v>
      </c>
      <c r="L2385" s="159"/>
    </row>
    <row r="2386" spans="2:12" ht="15.75" customHeight="1" x14ac:dyDescent="0.2">
      <c r="B2386" s="189">
        <v>41277</v>
      </c>
      <c r="C2386" s="143">
        <v>287628</v>
      </c>
      <c r="D2386" s="143" t="s">
        <v>692</v>
      </c>
      <c r="E2386" s="143" t="s">
        <v>8855</v>
      </c>
      <c r="F2386" s="248" t="s">
        <v>147</v>
      </c>
      <c r="G2386" s="216">
        <v>29.97</v>
      </c>
      <c r="H2386" s="216">
        <v>50.999999998603016</v>
      </c>
      <c r="I2386" s="216">
        <v>1528.4699999581326</v>
      </c>
      <c r="J2386" s="216">
        <v>4.412855522492154E-3</v>
      </c>
      <c r="K2386" s="216">
        <v>8.6526578874765293E-5</v>
      </c>
      <c r="L2386" s="159"/>
    </row>
    <row r="2387" spans="2:12" ht="15.75" customHeight="1" x14ac:dyDescent="0.2">
      <c r="B2387" s="189">
        <v>41277</v>
      </c>
      <c r="C2387" s="143">
        <v>287646</v>
      </c>
      <c r="D2387" s="143" t="s">
        <v>716</v>
      </c>
      <c r="E2387" s="143" t="s">
        <v>8854</v>
      </c>
      <c r="F2387" s="248" t="s">
        <v>147</v>
      </c>
      <c r="G2387" s="216">
        <v>35</v>
      </c>
      <c r="H2387" s="216">
        <v>69.999999997671694</v>
      </c>
      <c r="I2387" s="216">
        <v>2449.9999999185093</v>
      </c>
      <c r="J2387" s="216">
        <v>2.4725905764612904E-3</v>
      </c>
      <c r="K2387" s="216">
        <v>3.5322722522050461E-5</v>
      </c>
      <c r="L2387" s="159"/>
    </row>
    <row r="2388" spans="2:12" ht="15.75" customHeight="1" x14ac:dyDescent="0.2">
      <c r="B2388" s="189">
        <v>41277</v>
      </c>
      <c r="C2388" s="143">
        <v>287662</v>
      </c>
      <c r="D2388" s="143" t="s">
        <v>1331</v>
      </c>
      <c r="E2388" s="143" t="s">
        <v>8854</v>
      </c>
      <c r="F2388" s="248" t="s">
        <v>147</v>
      </c>
      <c r="G2388" s="216">
        <v>104</v>
      </c>
      <c r="H2388" s="216">
        <v>107.0000000030268</v>
      </c>
      <c r="I2388" s="216">
        <v>11128.000000314787</v>
      </c>
      <c r="J2388" s="216">
        <v>1.1230607321042762E-2</v>
      </c>
      <c r="K2388" s="216">
        <v>1.0495894692266423E-4</v>
      </c>
      <c r="L2388" s="159"/>
    </row>
    <row r="2389" spans="2:12" ht="15.75" customHeight="1" x14ac:dyDescent="0.2">
      <c r="B2389" s="189">
        <v>41277</v>
      </c>
      <c r="C2389" s="143">
        <v>287663</v>
      </c>
      <c r="D2389" s="143" t="s">
        <v>1458</v>
      </c>
      <c r="E2389" s="143" t="s">
        <v>8855</v>
      </c>
      <c r="F2389" s="248" t="s">
        <v>149</v>
      </c>
      <c r="G2389" s="216">
        <v>20</v>
      </c>
      <c r="H2389" s="216">
        <v>8.9999999979045242</v>
      </c>
      <c r="I2389" s="216">
        <v>179.99999995809048</v>
      </c>
      <c r="J2389" s="216">
        <v>5.1967915227999547E-4</v>
      </c>
      <c r="K2389" s="216">
        <v>5.7742128044554754E-5</v>
      </c>
      <c r="L2389" s="159"/>
    </row>
    <row r="2390" spans="2:12" ht="15.75" customHeight="1" x14ac:dyDescent="0.2">
      <c r="B2390" s="189">
        <v>41277</v>
      </c>
      <c r="C2390" s="143">
        <v>287664</v>
      </c>
      <c r="D2390" s="143" t="s">
        <v>1459</v>
      </c>
      <c r="E2390" s="143" t="s">
        <v>8854</v>
      </c>
      <c r="F2390" s="248" t="s">
        <v>150</v>
      </c>
      <c r="G2390" s="216">
        <v>7</v>
      </c>
      <c r="H2390" s="216">
        <v>84.000000001396984</v>
      </c>
      <c r="I2390" s="216">
        <v>588.00000000977889</v>
      </c>
      <c r="J2390" s="216">
        <v>5.9342173838031686E-4</v>
      </c>
      <c r="K2390" s="216">
        <v>7.0645445044100922E-6</v>
      </c>
      <c r="L2390" s="159"/>
    </row>
    <row r="2391" spans="2:12" ht="15.75" customHeight="1" x14ac:dyDescent="0.2">
      <c r="B2391" s="189">
        <v>41277</v>
      </c>
      <c r="C2391" s="143">
        <v>287668</v>
      </c>
      <c r="D2391" s="143" t="s">
        <v>1361</v>
      </c>
      <c r="E2391" s="143" t="s">
        <v>8854</v>
      </c>
      <c r="F2391" s="248" t="s">
        <v>147</v>
      </c>
      <c r="G2391" s="216">
        <v>421</v>
      </c>
      <c r="H2391" s="216">
        <v>95.999999997206032</v>
      </c>
      <c r="I2391" s="216">
        <v>62363.999997780193</v>
      </c>
      <c r="J2391" s="216">
        <v>6.2939036208192731E-2</v>
      </c>
      <c r="K2391" s="216">
        <v>4.2488189090809269E-4</v>
      </c>
      <c r="L2391" s="159"/>
    </row>
    <row r="2392" spans="2:12" ht="15.75" customHeight="1" x14ac:dyDescent="0.2">
      <c r="B2392" s="189">
        <v>41277</v>
      </c>
      <c r="C2392" s="143">
        <v>287677</v>
      </c>
      <c r="D2392" s="143" t="s">
        <v>795</v>
      </c>
      <c r="E2392" s="143" t="s">
        <v>8854</v>
      </c>
      <c r="F2392" s="248" t="s">
        <v>151</v>
      </c>
      <c r="G2392" s="216">
        <v>42.4</v>
      </c>
      <c r="H2392" s="216">
        <v>575.00000000931323</v>
      </c>
      <c r="I2392" s="216">
        <v>24380.000000394881</v>
      </c>
      <c r="J2392" s="216">
        <v>2.4604799288615389E-2</v>
      </c>
      <c r="K2392" s="216">
        <v>4.2790955283855419E-5</v>
      </c>
      <c r="L2392" s="159"/>
    </row>
    <row r="2393" spans="2:12" ht="15.75" customHeight="1" x14ac:dyDescent="0.2">
      <c r="B2393" s="189">
        <v>41277</v>
      </c>
      <c r="C2393" s="143">
        <v>287682</v>
      </c>
      <c r="D2393" s="143" t="s">
        <v>865</v>
      </c>
      <c r="E2393" s="143" t="s">
        <v>8854</v>
      </c>
      <c r="F2393" s="248" t="s">
        <v>150</v>
      </c>
      <c r="G2393" s="216">
        <v>54.78</v>
      </c>
      <c r="H2393" s="216">
        <v>90.99999999278225</v>
      </c>
      <c r="I2393" s="216">
        <v>4984.9799996046122</v>
      </c>
      <c r="J2393" s="216">
        <v>5.0309447229715696E-3</v>
      </c>
      <c r="K2393" s="216">
        <v>5.5285106850226411E-5</v>
      </c>
      <c r="L2393" s="159"/>
    </row>
    <row r="2394" spans="2:12" ht="15.75" customHeight="1" x14ac:dyDescent="0.2">
      <c r="B2394" s="189">
        <v>41278</v>
      </c>
      <c r="C2394" s="143">
        <v>287675</v>
      </c>
      <c r="D2394" s="143" t="s">
        <v>1214</v>
      </c>
      <c r="E2394" s="143" t="s">
        <v>8854</v>
      </c>
      <c r="F2394" s="248" t="s">
        <v>155</v>
      </c>
      <c r="G2394" s="216">
        <v>139.92000000000002</v>
      </c>
      <c r="H2394" s="216">
        <v>68.000000001629815</v>
      </c>
      <c r="I2394" s="216">
        <v>9514.5600002280444</v>
      </c>
      <c r="J2394" s="216">
        <v>9.6020707767489315E-3</v>
      </c>
      <c r="K2394" s="216">
        <v>1.4120692318409986E-4</v>
      </c>
      <c r="L2394" s="159"/>
    </row>
    <row r="2395" spans="2:12" ht="15.75" customHeight="1" x14ac:dyDescent="0.2">
      <c r="B2395" s="189">
        <v>41278</v>
      </c>
      <c r="C2395" s="143">
        <v>287679</v>
      </c>
      <c r="D2395" s="143" t="s">
        <v>570</v>
      </c>
      <c r="E2395" s="143" t="s">
        <v>8854</v>
      </c>
      <c r="F2395" s="248" t="s">
        <v>147</v>
      </c>
      <c r="G2395" s="216">
        <v>112.5</v>
      </c>
      <c r="H2395" s="216">
        <v>65.000000002328306</v>
      </c>
      <c r="I2395" s="216">
        <v>7312.5000002619345</v>
      </c>
      <c r="J2395" s="216">
        <v>7.3797571885414323E-3</v>
      </c>
      <c r="K2395" s="216">
        <v>1.1353472597349367E-4</v>
      </c>
      <c r="L2395" s="159"/>
    </row>
    <row r="2396" spans="2:12" ht="15.75" customHeight="1" x14ac:dyDescent="0.2">
      <c r="B2396" s="189">
        <v>41278</v>
      </c>
      <c r="C2396" s="143">
        <v>287685</v>
      </c>
      <c r="D2396" s="143" t="s">
        <v>810</v>
      </c>
      <c r="E2396" s="143" t="s">
        <v>8855</v>
      </c>
      <c r="F2396" s="248" t="s">
        <v>149</v>
      </c>
      <c r="G2396" s="216">
        <v>1505</v>
      </c>
      <c r="H2396" s="216">
        <v>53.999999997904524</v>
      </c>
      <c r="I2396" s="216">
        <v>81269.999996846309</v>
      </c>
      <c r="J2396" s="216">
        <v>0.23463980479321256</v>
      </c>
      <c r="K2396" s="216">
        <v>4.3451815704132922E-3</v>
      </c>
      <c r="L2396" s="159"/>
    </row>
    <row r="2397" spans="2:12" ht="15.75" customHeight="1" x14ac:dyDescent="0.2">
      <c r="B2397" s="189">
        <v>41278</v>
      </c>
      <c r="C2397" s="143">
        <v>287685</v>
      </c>
      <c r="D2397" s="143" t="s">
        <v>811</v>
      </c>
      <c r="E2397" s="143" t="s">
        <v>8854</v>
      </c>
      <c r="F2397" s="248" t="s">
        <v>149</v>
      </c>
      <c r="G2397" s="216">
        <v>1779.99</v>
      </c>
      <c r="H2397" s="216">
        <v>69.866666665300727</v>
      </c>
      <c r="I2397" s="216">
        <v>138743.45999770905</v>
      </c>
      <c r="J2397" s="216">
        <v>0.14001956187959358</v>
      </c>
      <c r="K2397" s="216">
        <v>1.79636157231608E-3</v>
      </c>
      <c r="L2397" s="159"/>
    </row>
    <row r="2398" spans="2:12" ht="15.75" customHeight="1" x14ac:dyDescent="0.2">
      <c r="B2398" s="189">
        <v>41278</v>
      </c>
      <c r="C2398" s="143">
        <v>287686</v>
      </c>
      <c r="D2398" s="143" t="s">
        <v>1326</v>
      </c>
      <c r="E2398" s="143" t="s">
        <v>8854</v>
      </c>
      <c r="F2398" s="248" t="s">
        <v>147</v>
      </c>
      <c r="G2398" s="216">
        <v>1</v>
      </c>
      <c r="H2398" s="216">
        <v>159.00000000488944</v>
      </c>
      <c r="I2398" s="216">
        <v>159.00000000488944</v>
      </c>
      <c r="J2398" s="216">
        <v>1.6046241271413879E-4</v>
      </c>
      <c r="K2398" s="216">
        <v>1.0091975642088327E-6</v>
      </c>
      <c r="L2398" s="159"/>
    </row>
    <row r="2399" spans="2:12" ht="15.75" customHeight="1" x14ac:dyDescent="0.2">
      <c r="B2399" s="189">
        <v>41278</v>
      </c>
      <c r="C2399" s="143">
        <v>287687</v>
      </c>
      <c r="D2399" s="143" t="s">
        <v>1460</v>
      </c>
      <c r="E2399" s="143" t="s">
        <v>8854</v>
      </c>
      <c r="F2399" s="248" t="s">
        <v>147</v>
      </c>
      <c r="G2399" s="216">
        <v>41.160000000000004</v>
      </c>
      <c r="H2399" s="216">
        <v>333.99999999906868</v>
      </c>
      <c r="I2399" s="216">
        <v>14207.549999828871</v>
      </c>
      <c r="J2399" s="216">
        <v>1.4338224853202497E-2</v>
      </c>
      <c r="K2399" s="216">
        <v>4.1538571742835551E-5</v>
      </c>
      <c r="L2399" s="159"/>
    </row>
    <row r="2400" spans="2:12" ht="15.75" customHeight="1" x14ac:dyDescent="0.2">
      <c r="B2400" s="189">
        <v>41278</v>
      </c>
      <c r="C2400" s="143">
        <v>287702</v>
      </c>
      <c r="D2400" s="143" t="s">
        <v>620</v>
      </c>
      <c r="E2400" s="143" t="s">
        <v>8855</v>
      </c>
      <c r="F2400" s="248" t="s">
        <v>147</v>
      </c>
      <c r="G2400" s="216">
        <v>8</v>
      </c>
      <c r="H2400" s="216">
        <v>71.000000000931323</v>
      </c>
      <c r="I2400" s="216">
        <v>568.00000000745058</v>
      </c>
      <c r="J2400" s="216">
        <v>1.6399090578253317E-3</v>
      </c>
      <c r="K2400" s="216">
        <v>2.3097310673293246E-5</v>
      </c>
      <c r="L2400" s="159"/>
    </row>
    <row r="2401" spans="2:12" ht="15.75" customHeight="1" x14ac:dyDescent="0.2">
      <c r="B2401" s="189">
        <v>41278</v>
      </c>
      <c r="C2401" s="143">
        <v>287705</v>
      </c>
      <c r="D2401" s="143" t="s">
        <v>656</v>
      </c>
      <c r="E2401" s="143" t="s">
        <v>8855</v>
      </c>
      <c r="F2401" s="248" t="s">
        <v>150</v>
      </c>
      <c r="G2401" s="216">
        <v>74</v>
      </c>
      <c r="H2401" s="216">
        <v>36.000000002095476</v>
      </c>
      <c r="I2401" s="216">
        <v>2664.0000001550652</v>
      </c>
      <c r="J2401" s="216">
        <v>7.6914044546543504E-3</v>
      </c>
      <c r="K2401" s="216">
        <v>2.1365012372796254E-4</v>
      </c>
      <c r="L2401" s="159"/>
    </row>
    <row r="2402" spans="2:12" ht="15.75" customHeight="1" x14ac:dyDescent="0.2">
      <c r="B2402" s="189">
        <v>41279</v>
      </c>
      <c r="C2402" s="143">
        <v>287707</v>
      </c>
      <c r="D2402" s="143" t="s">
        <v>814</v>
      </c>
      <c r="E2402" s="143" t="s">
        <v>8855</v>
      </c>
      <c r="F2402" s="248" t="s">
        <v>150</v>
      </c>
      <c r="G2402" s="216">
        <v>38.28</v>
      </c>
      <c r="H2402" s="216">
        <v>58.000000000465661</v>
      </c>
      <c r="I2402" s="216">
        <v>2220.2400000178254</v>
      </c>
      <c r="J2402" s="216">
        <v>6.4103511707899784E-3</v>
      </c>
      <c r="K2402" s="216">
        <v>1.1052329604721574E-4</v>
      </c>
      <c r="L2402" s="159"/>
    </row>
    <row r="2403" spans="2:12" ht="15.75" customHeight="1" x14ac:dyDescent="0.2">
      <c r="B2403" s="189">
        <v>41279</v>
      </c>
      <c r="C2403" s="143">
        <v>287712</v>
      </c>
      <c r="D2403" s="143" t="s">
        <v>1461</v>
      </c>
      <c r="E2403" s="143" t="s">
        <v>8854</v>
      </c>
      <c r="F2403" s="248" t="s">
        <v>155</v>
      </c>
      <c r="G2403" s="216">
        <v>1995</v>
      </c>
      <c r="H2403" s="216">
        <v>40.999999997438863</v>
      </c>
      <c r="I2403" s="216">
        <v>81794.999994890532</v>
      </c>
      <c r="J2403" s="216">
        <v>8.2545931893758515E-2</v>
      </c>
      <c r="K2403" s="216">
        <v>2.0133154121686559E-3</v>
      </c>
      <c r="L2403" s="159"/>
    </row>
    <row r="2404" spans="2:12" ht="15.75" customHeight="1" x14ac:dyDescent="0.2">
      <c r="B2404" s="189">
        <v>41279</v>
      </c>
      <c r="C2404" s="143">
        <v>287718</v>
      </c>
      <c r="D2404" s="143" t="s">
        <v>1446</v>
      </c>
      <c r="E2404" s="143" t="s">
        <v>8854</v>
      </c>
      <c r="F2404" s="248" t="s">
        <v>150</v>
      </c>
      <c r="G2404" s="216">
        <v>20</v>
      </c>
      <c r="H2404" s="216">
        <v>49.999999995343387</v>
      </c>
      <c r="I2404" s="216">
        <v>999.99999990686774</v>
      </c>
      <c r="J2404" s="216">
        <v>1.0091806576346624E-3</v>
      </c>
      <c r="K2404" s="216">
        <v>2.0183613154572993E-5</v>
      </c>
      <c r="L2404" s="159"/>
    </row>
    <row r="2405" spans="2:12" ht="15.75" customHeight="1" x14ac:dyDescent="0.2">
      <c r="B2405" s="189">
        <v>41279</v>
      </c>
      <c r="C2405" s="143">
        <v>287719</v>
      </c>
      <c r="D2405" s="143" t="s">
        <v>1462</v>
      </c>
      <c r="E2405" s="143" t="s">
        <v>8854</v>
      </c>
      <c r="F2405" s="248" t="s">
        <v>151</v>
      </c>
      <c r="G2405" s="216">
        <v>113</v>
      </c>
      <c r="H2405" s="216">
        <v>21.999999998370185</v>
      </c>
      <c r="I2405" s="216">
        <v>2485.999999815831</v>
      </c>
      <c r="J2405" s="216">
        <v>2.508823114927563E-3</v>
      </c>
      <c r="K2405" s="216">
        <v>1.140374143233374E-4</v>
      </c>
      <c r="L2405" s="159"/>
    </row>
    <row r="2406" spans="2:12" ht="15.75" customHeight="1" x14ac:dyDescent="0.2">
      <c r="B2406" s="189">
        <v>41279</v>
      </c>
      <c r="C2406" s="143">
        <v>287762</v>
      </c>
      <c r="D2406" s="143" t="s">
        <v>972</v>
      </c>
      <c r="E2406" s="143" t="s">
        <v>8855</v>
      </c>
      <c r="F2406" s="248" t="s">
        <v>147</v>
      </c>
      <c r="G2406" s="216">
        <v>3.5</v>
      </c>
      <c r="H2406" s="216">
        <v>135.99999999278225</v>
      </c>
      <c r="I2406" s="216">
        <v>475.99999997473788</v>
      </c>
      <c r="J2406" s="216">
        <v>1.3743231169196092E-3</v>
      </c>
      <c r="K2406" s="216">
        <v>1.0105317036709903E-5</v>
      </c>
      <c r="L2406" s="159"/>
    </row>
    <row r="2407" spans="2:12" ht="15.75" customHeight="1" x14ac:dyDescent="0.2">
      <c r="B2407" s="189">
        <v>41280</v>
      </c>
      <c r="C2407" s="143">
        <v>287717</v>
      </c>
      <c r="D2407" s="143" t="s">
        <v>1208</v>
      </c>
      <c r="E2407" s="143" t="s">
        <v>8854</v>
      </c>
      <c r="F2407" s="248" t="s">
        <v>155</v>
      </c>
      <c r="G2407" s="216">
        <v>1340.67</v>
      </c>
      <c r="H2407" s="216">
        <v>40.999999997438863</v>
      </c>
      <c r="I2407" s="216">
        <v>54967.46999656636</v>
      </c>
      <c r="J2407" s="216">
        <v>5.5471013670259507E-2</v>
      </c>
      <c r="K2407" s="216">
        <v>1.3529515530176733E-3</v>
      </c>
      <c r="L2407" s="159"/>
    </row>
    <row r="2408" spans="2:12" ht="15.75" customHeight="1" x14ac:dyDescent="0.2">
      <c r="B2408" s="189">
        <v>41280</v>
      </c>
      <c r="C2408" s="143">
        <v>287721</v>
      </c>
      <c r="D2408" s="143" t="s">
        <v>1231</v>
      </c>
      <c r="E2408" s="143" t="s">
        <v>8854</v>
      </c>
      <c r="F2408" s="248" t="s">
        <v>147</v>
      </c>
      <c r="G2408" s="216">
        <v>255.51</v>
      </c>
      <c r="H2408" s="216">
        <v>26.28571428757693</v>
      </c>
      <c r="I2408" s="216">
        <v>10511.200000194785</v>
      </c>
      <c r="J2408" s="216">
        <v>1.0607490556470199E-2</v>
      </c>
      <c r="K2408" s="216">
        <v>2.5785066519840505E-4</v>
      </c>
      <c r="L2408" s="159"/>
    </row>
    <row r="2409" spans="2:12" ht="15.75" customHeight="1" x14ac:dyDescent="0.2">
      <c r="B2409" s="189">
        <v>41280</v>
      </c>
      <c r="C2409" s="143">
        <v>287721</v>
      </c>
      <c r="D2409" s="143" t="s">
        <v>1232</v>
      </c>
      <c r="E2409" s="143" t="s">
        <v>8854</v>
      </c>
      <c r="F2409" s="248" t="s">
        <v>147</v>
      </c>
      <c r="G2409" s="216">
        <v>1</v>
      </c>
      <c r="H2409" s="216">
        <v>20.000000002328306</v>
      </c>
      <c r="I2409" s="216">
        <v>20.000000002328306</v>
      </c>
      <c r="J2409" s="216">
        <v>2.0183215156230505E-5</v>
      </c>
      <c r="K2409" s="216">
        <v>1.0091607576940434E-6</v>
      </c>
      <c r="L2409" s="159"/>
    </row>
    <row r="2410" spans="2:12" ht="15.75" customHeight="1" x14ac:dyDescent="0.2">
      <c r="B2410" s="189">
        <v>41280</v>
      </c>
      <c r="C2410" s="143">
        <v>287722</v>
      </c>
      <c r="D2410" s="143" t="s">
        <v>1063</v>
      </c>
      <c r="E2410" s="143" t="s">
        <v>8855</v>
      </c>
      <c r="F2410" s="248" t="s">
        <v>151</v>
      </c>
      <c r="G2410" s="216">
        <v>587</v>
      </c>
      <c r="H2410" s="216">
        <v>91.076923075194756</v>
      </c>
      <c r="I2410" s="216">
        <v>58149.999998963904</v>
      </c>
      <c r="J2410" s="216">
        <v>0.16789385574018237</v>
      </c>
      <c r="K2410" s="216">
        <v>1.6948184578029757E-3</v>
      </c>
      <c r="L2410" s="159"/>
    </row>
    <row r="2411" spans="2:12" ht="15.75" customHeight="1" x14ac:dyDescent="0.2">
      <c r="B2411" s="189">
        <v>41280</v>
      </c>
      <c r="C2411" s="143">
        <v>287725</v>
      </c>
      <c r="D2411" s="143" t="s">
        <v>609</v>
      </c>
      <c r="E2411" s="143" t="s">
        <v>8854</v>
      </c>
      <c r="F2411" s="248" t="s">
        <v>155</v>
      </c>
      <c r="G2411" s="216">
        <v>18.5</v>
      </c>
      <c r="H2411" s="216">
        <v>62.999999995809048</v>
      </c>
      <c r="I2411" s="216">
        <v>1165.4999999224674</v>
      </c>
      <c r="J2411" s="216">
        <v>1.1761768630141648E-3</v>
      </c>
      <c r="K2411" s="216">
        <v>1.8669474017339805E-5</v>
      </c>
      <c r="L2411" s="159"/>
    </row>
    <row r="2412" spans="2:12" ht="15.75" customHeight="1" x14ac:dyDescent="0.2">
      <c r="B2412" s="189">
        <v>41280</v>
      </c>
      <c r="C2412" s="143">
        <v>287726</v>
      </c>
      <c r="D2412" s="143" t="s">
        <v>567</v>
      </c>
      <c r="E2412" s="143" t="s">
        <v>8854</v>
      </c>
      <c r="F2412" s="248" t="s">
        <v>149</v>
      </c>
      <c r="G2412" s="216">
        <v>2186.5</v>
      </c>
      <c r="H2412" s="216">
        <v>34.999999998835847</v>
      </c>
      <c r="I2412" s="216">
        <v>76527.499997454579</v>
      </c>
      <c r="J2412" s="216">
        <v>7.7228549881862174E-2</v>
      </c>
      <c r="K2412" s="216">
        <v>2.2065299966980258E-3</v>
      </c>
      <c r="L2412" s="159"/>
    </row>
    <row r="2413" spans="2:12" ht="15.75" customHeight="1" x14ac:dyDescent="0.2">
      <c r="B2413" s="189">
        <v>41280</v>
      </c>
      <c r="C2413" s="143">
        <v>287727</v>
      </c>
      <c r="D2413" s="143" t="s">
        <v>1330</v>
      </c>
      <c r="E2413" s="143" t="s">
        <v>8854</v>
      </c>
      <c r="F2413" s="248" t="s">
        <v>147</v>
      </c>
      <c r="G2413" s="216">
        <v>1</v>
      </c>
      <c r="H2413" s="216">
        <v>17.999999995809048</v>
      </c>
      <c r="I2413" s="216">
        <v>17.999999995809048</v>
      </c>
      <c r="J2413" s="216">
        <v>1.8164893634263438E-5</v>
      </c>
      <c r="K2413" s="216">
        <v>1.0091607576940434E-6</v>
      </c>
      <c r="L2413" s="159"/>
    </row>
    <row r="2414" spans="2:12" ht="15.75" customHeight="1" x14ac:dyDescent="0.2">
      <c r="B2414" s="189">
        <v>41280</v>
      </c>
      <c r="C2414" s="143">
        <v>287728</v>
      </c>
      <c r="D2414" s="143" t="s">
        <v>593</v>
      </c>
      <c r="E2414" s="143" t="s">
        <v>8855</v>
      </c>
      <c r="F2414" s="248" t="s">
        <v>147</v>
      </c>
      <c r="G2414" s="216">
        <v>26</v>
      </c>
      <c r="H2414" s="216">
        <v>145.9999999939464</v>
      </c>
      <c r="I2414" s="216">
        <v>3795.9999998426065</v>
      </c>
      <c r="J2414" s="216">
        <v>1.0960018510312338E-2</v>
      </c>
      <c r="K2414" s="216">
        <v>7.5068619936758727E-5</v>
      </c>
      <c r="L2414" s="159"/>
    </row>
    <row r="2415" spans="2:12" ht="15.75" customHeight="1" x14ac:dyDescent="0.2">
      <c r="B2415" s="189">
        <v>41280</v>
      </c>
      <c r="C2415" s="143">
        <v>287738</v>
      </c>
      <c r="D2415" s="143" t="s">
        <v>643</v>
      </c>
      <c r="E2415" s="143" t="s">
        <v>8855</v>
      </c>
      <c r="F2415" s="248" t="s">
        <v>149</v>
      </c>
      <c r="G2415" s="216">
        <v>103.5</v>
      </c>
      <c r="H2415" s="216">
        <v>18.999999999068677</v>
      </c>
      <c r="I2415" s="216">
        <v>1966.4999999036081</v>
      </c>
      <c r="J2415" s="216">
        <v>5.6777861960923088E-3</v>
      </c>
      <c r="K2415" s="216">
        <v>2.9883085244055877E-4</v>
      </c>
      <c r="L2415" s="159"/>
    </row>
    <row r="2416" spans="2:12" ht="15.75" customHeight="1" x14ac:dyDescent="0.2">
      <c r="B2416" s="189">
        <v>41280</v>
      </c>
      <c r="C2416" s="143">
        <v>287740</v>
      </c>
      <c r="D2416" s="143" t="s">
        <v>1463</v>
      </c>
      <c r="E2416" s="143" t="s">
        <v>8854</v>
      </c>
      <c r="F2416" s="248" t="s">
        <v>150</v>
      </c>
      <c r="G2416" s="216">
        <v>1235.4900000000002</v>
      </c>
      <c r="H2416" s="216">
        <v>199.94999999483116</v>
      </c>
      <c r="I2416" s="216">
        <v>247082.01999363553</v>
      </c>
      <c r="J2416" s="216">
        <v>0.24934547850935201</v>
      </c>
      <c r="K2416" s="216">
        <v>1.246808024523414E-3</v>
      </c>
      <c r="L2416" s="159"/>
    </row>
    <row r="2417" spans="2:12" ht="15.75" customHeight="1" x14ac:dyDescent="0.2">
      <c r="B2417" s="189">
        <v>41280</v>
      </c>
      <c r="C2417" s="143">
        <v>287763</v>
      </c>
      <c r="D2417" s="143" t="s">
        <v>1068</v>
      </c>
      <c r="E2417" s="143" t="s">
        <v>8854</v>
      </c>
      <c r="F2417" s="248" t="s">
        <v>155</v>
      </c>
      <c r="G2417" s="216">
        <v>35.0075</v>
      </c>
      <c r="H2417" s="216">
        <v>136.99999999604188</v>
      </c>
      <c r="I2417" s="216">
        <v>4796.0274998614359</v>
      </c>
      <c r="J2417" s="216">
        <v>4.8399627456816351E-3</v>
      </c>
      <c r="K2417" s="216">
        <v>3.5328195224974226E-5</v>
      </c>
      <c r="L2417" s="159"/>
    </row>
    <row r="2418" spans="2:12" ht="15.75" customHeight="1" x14ac:dyDescent="0.2">
      <c r="B2418" s="189">
        <v>41281</v>
      </c>
      <c r="C2418" s="143">
        <v>287782</v>
      </c>
      <c r="D2418" s="143" t="s">
        <v>609</v>
      </c>
      <c r="E2418" s="143" t="s">
        <v>8854</v>
      </c>
      <c r="F2418" s="248" t="s">
        <v>155</v>
      </c>
      <c r="G2418" s="216">
        <v>9.25</v>
      </c>
      <c r="H2418" s="216">
        <v>24.999999997671694</v>
      </c>
      <c r="I2418" s="216">
        <v>231.24999997846317</v>
      </c>
      <c r="J2418" s="216">
        <v>2.3336335250050895E-4</v>
      </c>
      <c r="K2418" s="216">
        <v>9.3345341008897045E-6</v>
      </c>
      <c r="L2418" s="159"/>
    </row>
    <row r="2419" spans="2:12" ht="15.75" customHeight="1" x14ac:dyDescent="0.2">
      <c r="B2419" s="189">
        <v>41281</v>
      </c>
      <c r="C2419" s="143">
        <v>287800</v>
      </c>
      <c r="D2419" s="143" t="s">
        <v>837</v>
      </c>
      <c r="E2419" s="143" t="s">
        <v>8855</v>
      </c>
      <c r="F2419" s="248" t="s">
        <v>149</v>
      </c>
      <c r="G2419" s="216">
        <v>1677.75</v>
      </c>
      <c r="H2419" s="216">
        <v>59.00000000372529</v>
      </c>
      <c r="I2419" s="216">
        <v>98987.250006250106</v>
      </c>
      <c r="J2419" s="216">
        <v>0.28581293895802717</v>
      </c>
      <c r="K2419" s="216">
        <v>4.8442871006776399E-3</v>
      </c>
      <c r="L2419" s="159"/>
    </row>
    <row r="2420" spans="2:12" ht="15.75" customHeight="1" x14ac:dyDescent="0.2">
      <c r="B2420" s="189">
        <v>41281</v>
      </c>
      <c r="C2420" s="143">
        <v>287805</v>
      </c>
      <c r="D2420" s="143" t="s">
        <v>909</v>
      </c>
      <c r="E2420" s="143" t="s">
        <v>8854</v>
      </c>
      <c r="F2420" s="248" t="s">
        <v>155</v>
      </c>
      <c r="G2420" s="216">
        <v>20.46</v>
      </c>
      <c r="H2420" s="216">
        <v>71.999999993713573</v>
      </c>
      <c r="I2420" s="216">
        <v>1473.1199998713798</v>
      </c>
      <c r="J2420" s="216">
        <v>1.4865825809191385E-3</v>
      </c>
      <c r="K2420" s="216">
        <v>2.0646980292346309E-5</v>
      </c>
      <c r="L2420" s="159"/>
    </row>
    <row r="2421" spans="2:12" ht="15.75" customHeight="1" x14ac:dyDescent="0.2">
      <c r="B2421" s="189">
        <v>41281</v>
      </c>
      <c r="C2421" s="143">
        <v>287818</v>
      </c>
      <c r="D2421" s="143" t="s">
        <v>1017</v>
      </c>
      <c r="E2421" s="143" t="s">
        <v>8854</v>
      </c>
      <c r="F2421" s="248" t="s">
        <v>147</v>
      </c>
      <c r="G2421" s="216">
        <v>9.25</v>
      </c>
      <c r="H2421" s="216">
        <v>37.000000005355105</v>
      </c>
      <c r="I2421" s="216">
        <v>342.25000004953472</v>
      </c>
      <c r="J2421" s="216">
        <v>3.4537776178290646E-4</v>
      </c>
      <c r="K2421" s="216">
        <v>9.3345341008897045E-6</v>
      </c>
      <c r="L2421" s="159"/>
    </row>
    <row r="2422" spans="2:12" ht="15.75" customHeight="1" x14ac:dyDescent="0.2">
      <c r="B2422" s="189">
        <v>41281</v>
      </c>
      <c r="C2422" s="143">
        <v>287819</v>
      </c>
      <c r="D2422" s="143" t="s">
        <v>588</v>
      </c>
      <c r="E2422" s="143" t="s">
        <v>8855</v>
      </c>
      <c r="F2422" s="248" t="s">
        <v>149</v>
      </c>
      <c r="G2422" s="216">
        <v>3.96</v>
      </c>
      <c r="H2422" s="216">
        <v>47.000000006519258</v>
      </c>
      <c r="I2422" s="216">
        <v>186.12000002581627</v>
      </c>
      <c r="J2422" s="216">
        <v>5.3739753557036736E-4</v>
      </c>
      <c r="K2422" s="216">
        <v>1.1433990116932472E-5</v>
      </c>
      <c r="L2422" s="159"/>
    </row>
    <row r="2423" spans="2:12" ht="15.75" customHeight="1" x14ac:dyDescent="0.2">
      <c r="B2423" s="189">
        <v>41281</v>
      </c>
      <c r="C2423" s="143">
        <v>287820</v>
      </c>
      <c r="D2423" s="143" t="s">
        <v>1174</v>
      </c>
      <c r="E2423" s="143" t="s">
        <v>8854</v>
      </c>
      <c r="F2423" s="248" t="s">
        <v>147</v>
      </c>
      <c r="G2423" s="216">
        <v>5.4450000000000003</v>
      </c>
      <c r="H2423" s="216">
        <v>66.999999998370185</v>
      </c>
      <c r="I2423" s="216">
        <v>364.81499999112566</v>
      </c>
      <c r="J2423" s="216">
        <v>3.6814897923602587E-4</v>
      </c>
      <c r="K2423" s="216">
        <v>5.4947608842534529E-6</v>
      </c>
      <c r="L2423" s="159"/>
    </row>
    <row r="2424" spans="2:12" ht="15.75" customHeight="1" x14ac:dyDescent="0.2">
      <c r="B2424" s="189">
        <v>41281</v>
      </c>
      <c r="C2424" s="143">
        <v>287847</v>
      </c>
      <c r="D2424" s="143" t="s">
        <v>788</v>
      </c>
      <c r="E2424" s="143" t="s">
        <v>8855</v>
      </c>
      <c r="F2424" s="248" t="s">
        <v>147</v>
      </c>
      <c r="G2424" s="216">
        <v>4</v>
      </c>
      <c r="H2424" s="216">
        <v>84.000000001396984</v>
      </c>
      <c r="I2424" s="216">
        <v>336.00000000558794</v>
      </c>
      <c r="J2424" s="216">
        <v>9.7015673721040482E-4</v>
      </c>
      <c r="K2424" s="216">
        <v>1.1549484966598458E-5</v>
      </c>
      <c r="L2424" s="159"/>
    </row>
    <row r="2425" spans="2:12" ht="15.75" customHeight="1" x14ac:dyDescent="0.2">
      <c r="B2425" s="189">
        <v>41281</v>
      </c>
      <c r="C2425" s="143">
        <v>287848</v>
      </c>
      <c r="D2425" s="143" t="s">
        <v>1395</v>
      </c>
      <c r="E2425" s="143" t="s">
        <v>8855</v>
      </c>
      <c r="F2425" s="248" t="s">
        <v>150</v>
      </c>
      <c r="G2425" s="216">
        <v>883</v>
      </c>
      <c r="H2425" s="216">
        <v>100.10112358911194</v>
      </c>
      <c r="I2425" s="216">
        <v>91677.499994959217</v>
      </c>
      <c r="J2425" s="216">
        <v>0.26470697699177792</v>
      </c>
      <c r="K2425" s="216">
        <v>2.5495488063766096E-3</v>
      </c>
      <c r="L2425" s="159"/>
    </row>
    <row r="2426" spans="2:12" ht="15.75" customHeight="1" x14ac:dyDescent="0.2">
      <c r="B2426" s="189">
        <v>41281</v>
      </c>
      <c r="C2426" s="143">
        <v>287850</v>
      </c>
      <c r="D2426" s="143" t="s">
        <v>1464</v>
      </c>
      <c r="E2426" s="143" t="s">
        <v>8854</v>
      </c>
      <c r="F2426" s="248" t="s">
        <v>151</v>
      </c>
      <c r="G2426" s="216">
        <v>33</v>
      </c>
      <c r="H2426" s="216">
        <v>177.99999999348074</v>
      </c>
      <c r="I2426" s="216">
        <v>5873.9999997848645</v>
      </c>
      <c r="J2426" s="216">
        <v>5.9276814385532898E-3</v>
      </c>
      <c r="K2426" s="216">
        <v>3.3301581116687592E-5</v>
      </c>
      <c r="L2426" s="159"/>
    </row>
    <row r="2427" spans="2:12" ht="15.75" customHeight="1" x14ac:dyDescent="0.2">
      <c r="B2427" s="189">
        <v>41281</v>
      </c>
      <c r="C2427" s="143">
        <v>287851</v>
      </c>
      <c r="D2427" s="143" t="s">
        <v>1369</v>
      </c>
      <c r="E2427" s="143" t="s">
        <v>8854</v>
      </c>
      <c r="F2427" s="248" t="s">
        <v>150</v>
      </c>
      <c r="G2427" s="216">
        <v>81</v>
      </c>
      <c r="H2427" s="216">
        <v>117.00000000419095</v>
      </c>
      <c r="I2427" s="216">
        <v>9477.0000003394671</v>
      </c>
      <c r="J2427" s="216">
        <v>9.5636086137622159E-3</v>
      </c>
      <c r="K2427" s="216">
        <v>8.1740244559142265E-5</v>
      </c>
      <c r="L2427" s="159"/>
    </row>
    <row r="2428" spans="2:12" ht="15.75" customHeight="1" x14ac:dyDescent="0.2">
      <c r="B2428" s="189">
        <v>41281</v>
      </c>
      <c r="C2428" s="143">
        <v>287860</v>
      </c>
      <c r="D2428" s="143" t="s">
        <v>606</v>
      </c>
      <c r="E2428" s="143" t="s">
        <v>8855</v>
      </c>
      <c r="F2428" s="248" t="s">
        <v>150</v>
      </c>
      <c r="G2428" s="216">
        <v>1</v>
      </c>
      <c r="H2428" s="216">
        <v>127.0000000053551</v>
      </c>
      <c r="I2428" s="216">
        <v>127.0000000053551</v>
      </c>
      <c r="J2428" s="216">
        <v>3.6669614770496318E-4</v>
      </c>
      <c r="K2428" s="216">
        <v>2.8873712416496144E-6</v>
      </c>
      <c r="L2428" s="159"/>
    </row>
    <row r="2429" spans="2:12" ht="15.75" customHeight="1" x14ac:dyDescent="0.2">
      <c r="B2429" s="189">
        <v>41282</v>
      </c>
      <c r="C2429" s="143">
        <v>287882</v>
      </c>
      <c r="D2429" s="143" t="s">
        <v>799</v>
      </c>
      <c r="E2429" s="143" t="s">
        <v>8855</v>
      </c>
      <c r="F2429" s="248" t="s">
        <v>147</v>
      </c>
      <c r="G2429" s="216">
        <v>1840</v>
      </c>
      <c r="H2429" s="216">
        <v>93.757575759664178</v>
      </c>
      <c r="I2429" s="216">
        <v>172453.50000381586</v>
      </c>
      <c r="J2429" s="216">
        <v>0.4979522580278074</v>
      </c>
      <c r="K2429" s="216">
        <v>5.3129229314040722E-3</v>
      </c>
      <c r="L2429" s="159"/>
    </row>
    <row r="2430" spans="2:12" ht="15.75" customHeight="1" x14ac:dyDescent="0.2">
      <c r="B2430" s="189">
        <v>41282</v>
      </c>
      <c r="C2430" s="143">
        <v>287882</v>
      </c>
      <c r="D2430" s="143" t="s">
        <v>1465</v>
      </c>
      <c r="E2430" s="143" t="s">
        <v>8854</v>
      </c>
      <c r="F2430" s="248" t="s">
        <v>147</v>
      </c>
      <c r="G2430" s="216">
        <v>1</v>
      </c>
      <c r="H2430" s="216">
        <v>72.000000004190952</v>
      </c>
      <c r="I2430" s="216">
        <v>72.000000004190952</v>
      </c>
      <c r="J2430" s="216">
        <v>7.265689022212024E-5</v>
      </c>
      <c r="K2430" s="216">
        <v>1.0091234752484868E-6</v>
      </c>
      <c r="L2430" s="159"/>
    </row>
    <row r="2431" spans="2:12" ht="15.75" customHeight="1" x14ac:dyDescent="0.2">
      <c r="B2431" s="189">
        <v>41282</v>
      </c>
      <c r="C2431" s="143">
        <v>287900</v>
      </c>
      <c r="D2431" s="143" t="s">
        <v>1356</v>
      </c>
      <c r="E2431" s="143" t="s">
        <v>8854</v>
      </c>
      <c r="F2431" s="248" t="s">
        <v>150</v>
      </c>
      <c r="G2431" s="216">
        <v>440.5</v>
      </c>
      <c r="H2431" s="216">
        <v>13.000000000465661</v>
      </c>
      <c r="I2431" s="216">
        <v>5726.5000002051238</v>
      </c>
      <c r="J2431" s="216">
        <v>5.7787455812174553E-3</v>
      </c>
      <c r="K2431" s="216">
        <v>4.4451889084695846E-4</v>
      </c>
      <c r="L2431" s="159"/>
    </row>
    <row r="2432" spans="2:12" ht="15.75" customHeight="1" x14ac:dyDescent="0.2">
      <c r="B2432" s="189">
        <v>41282</v>
      </c>
      <c r="C2432" s="143">
        <v>287902</v>
      </c>
      <c r="D2432" s="143" t="s">
        <v>823</v>
      </c>
      <c r="E2432" s="143" t="s">
        <v>8854</v>
      </c>
      <c r="F2432" s="248" t="s">
        <v>155</v>
      </c>
      <c r="G2432" s="216">
        <v>151</v>
      </c>
      <c r="H2432" s="216">
        <v>105.99999999976717</v>
      </c>
      <c r="I2432" s="216">
        <v>16005.999999964843</v>
      </c>
      <c r="J2432" s="216">
        <v>1.6152030344791801E-2</v>
      </c>
      <c r="K2432" s="216">
        <v>1.5237764476252151E-4</v>
      </c>
      <c r="L2432" s="159"/>
    </row>
    <row r="2433" spans="2:12" ht="15.75" customHeight="1" x14ac:dyDescent="0.2">
      <c r="B2433" s="189">
        <v>41282</v>
      </c>
      <c r="C2433" s="143">
        <v>287906</v>
      </c>
      <c r="D2433" s="143" t="s">
        <v>502</v>
      </c>
      <c r="E2433" s="143" t="s">
        <v>8854</v>
      </c>
      <c r="F2433" s="248" t="s">
        <v>147</v>
      </c>
      <c r="G2433" s="216">
        <v>4.2750000000000004</v>
      </c>
      <c r="H2433" s="216">
        <v>14.99999999650754</v>
      </c>
      <c r="I2433" s="216">
        <v>64.124999985069735</v>
      </c>
      <c r="J2433" s="216">
        <v>6.471004283524274E-5</v>
      </c>
      <c r="K2433" s="216">
        <v>4.3140028566872816E-6</v>
      </c>
      <c r="L2433" s="159"/>
    </row>
    <row r="2434" spans="2:12" ht="15.75" customHeight="1" x14ac:dyDescent="0.2">
      <c r="B2434" s="189">
        <v>41282</v>
      </c>
      <c r="C2434" s="143">
        <v>287909</v>
      </c>
      <c r="D2434" s="143" t="s">
        <v>1466</v>
      </c>
      <c r="E2434" s="143" t="s">
        <v>8854</v>
      </c>
      <c r="F2434" s="248" t="s">
        <v>147</v>
      </c>
      <c r="G2434" s="216">
        <v>61</v>
      </c>
      <c r="H2434" s="216">
        <v>201.99999999837019</v>
      </c>
      <c r="I2434" s="216">
        <v>4330.9999997372506</v>
      </c>
      <c r="J2434" s="216">
        <v>4.3705137710360496E-3</v>
      </c>
      <c r="K2434" s="216">
        <v>6.1556531990157701E-5</v>
      </c>
      <c r="L2434" s="159"/>
    </row>
    <row r="2435" spans="2:12" ht="15.75" customHeight="1" x14ac:dyDescent="0.2">
      <c r="B2435" s="189">
        <v>41282</v>
      </c>
      <c r="C2435" s="143">
        <v>287930</v>
      </c>
      <c r="D2435" s="143" t="s">
        <v>652</v>
      </c>
      <c r="E2435" s="143" t="s">
        <v>8855</v>
      </c>
      <c r="F2435" s="248" t="s">
        <v>155</v>
      </c>
      <c r="G2435" s="216">
        <v>148.5</v>
      </c>
      <c r="H2435" s="216">
        <v>95.999999998603016</v>
      </c>
      <c r="I2435" s="216">
        <v>14255.999999792548</v>
      </c>
      <c r="J2435" s="216">
        <v>4.1163602885322975E-2</v>
      </c>
      <c r="K2435" s="216">
        <v>4.2878753006168739E-4</v>
      </c>
      <c r="L2435" s="159"/>
    </row>
    <row r="2436" spans="2:12" ht="15.75" customHeight="1" x14ac:dyDescent="0.2">
      <c r="B2436" s="189">
        <v>41282</v>
      </c>
      <c r="C2436" s="143">
        <v>287936</v>
      </c>
      <c r="D2436" s="143" t="s">
        <v>794</v>
      </c>
      <c r="E2436" s="143" t="s">
        <v>8854</v>
      </c>
      <c r="F2436" s="248" t="s">
        <v>150</v>
      </c>
      <c r="G2436" s="216">
        <v>34.32</v>
      </c>
      <c r="H2436" s="216">
        <v>69.000000004889444</v>
      </c>
      <c r="I2436" s="216">
        <v>2368.0800001678058</v>
      </c>
      <c r="J2436" s="216">
        <v>2.3896851194357732E-3</v>
      </c>
      <c r="K2436" s="216">
        <v>3.4633117670528064E-5</v>
      </c>
      <c r="L2436" s="159"/>
    </row>
    <row r="2437" spans="2:12" ht="15.75" customHeight="1" x14ac:dyDescent="0.2">
      <c r="B2437" s="189">
        <v>41283</v>
      </c>
      <c r="C2437" s="143">
        <v>287940</v>
      </c>
      <c r="D2437" s="143" t="s">
        <v>568</v>
      </c>
      <c r="E2437" s="143" t="s">
        <v>8855</v>
      </c>
      <c r="F2437" s="248" t="s">
        <v>147</v>
      </c>
      <c r="G2437" s="216">
        <v>4</v>
      </c>
      <c r="H2437" s="216">
        <v>210.99999999627471</v>
      </c>
      <c r="I2437" s="216">
        <v>843.99999998509884</v>
      </c>
      <c r="J2437" s="216">
        <v>2.4370528592292402E-3</v>
      </c>
      <c r="K2437" s="216">
        <v>1.1550013551053398E-5</v>
      </c>
      <c r="L2437" s="159"/>
    </row>
    <row r="2438" spans="2:12" ht="15.75" customHeight="1" x14ac:dyDescent="0.2">
      <c r="B2438" s="189">
        <v>41283</v>
      </c>
      <c r="C2438" s="143">
        <v>287943</v>
      </c>
      <c r="D2438" s="143" t="s">
        <v>948</v>
      </c>
      <c r="E2438" s="143" t="s">
        <v>8855</v>
      </c>
      <c r="F2438" s="248" t="s">
        <v>147</v>
      </c>
      <c r="G2438" s="216">
        <v>23</v>
      </c>
      <c r="H2438" s="216">
        <v>216.99999999487773</v>
      </c>
      <c r="I2438" s="216">
        <v>4990.9999998821877</v>
      </c>
      <c r="J2438" s="216">
        <v>1.4411529407986694E-2</v>
      </c>
      <c r="K2438" s="216">
        <v>6.6412577918557045E-5</v>
      </c>
      <c r="L2438" s="159"/>
    </row>
    <row r="2439" spans="2:12" ht="15.75" customHeight="1" x14ac:dyDescent="0.2">
      <c r="B2439" s="189">
        <v>41283</v>
      </c>
      <c r="C2439" s="143">
        <v>287944</v>
      </c>
      <c r="D2439" s="143" t="s">
        <v>1067</v>
      </c>
      <c r="E2439" s="143" t="s">
        <v>8854</v>
      </c>
      <c r="F2439" s="248" t="s">
        <v>155</v>
      </c>
      <c r="G2439" s="216">
        <v>67.320000000000007</v>
      </c>
      <c r="H2439" s="216">
        <v>58.000000000465661</v>
      </c>
      <c r="I2439" s="216">
        <v>3904.5600000313489</v>
      </c>
      <c r="J2439" s="216">
        <v>3.9401148875559738E-3</v>
      </c>
      <c r="K2439" s="216">
        <v>6.793301530214379E-5</v>
      </c>
      <c r="L2439" s="159"/>
    </row>
    <row r="2440" spans="2:12" ht="15.75" customHeight="1" x14ac:dyDescent="0.2">
      <c r="B2440" s="189">
        <v>41283</v>
      </c>
      <c r="C2440" s="143">
        <v>287945</v>
      </c>
      <c r="D2440" s="143" t="s">
        <v>974</v>
      </c>
      <c r="E2440" s="143" t="s">
        <v>8854</v>
      </c>
      <c r="F2440" s="248" t="s">
        <v>155</v>
      </c>
      <c r="G2440" s="216">
        <v>23.5</v>
      </c>
      <c r="H2440" s="216">
        <v>61.999999992549419</v>
      </c>
      <c r="I2440" s="216">
        <v>1456.9999998249114</v>
      </c>
      <c r="J2440" s="216">
        <v>1.470267428451117E-3</v>
      </c>
      <c r="K2440" s="216">
        <v>2.3713990784319356E-5</v>
      </c>
      <c r="L2440" s="159"/>
    </row>
    <row r="2441" spans="2:12" ht="15.75" customHeight="1" x14ac:dyDescent="0.2">
      <c r="B2441" s="189">
        <v>41283</v>
      </c>
      <c r="C2441" s="143">
        <v>287947</v>
      </c>
      <c r="D2441" s="143" t="s">
        <v>620</v>
      </c>
      <c r="E2441" s="143" t="s">
        <v>8855</v>
      </c>
      <c r="F2441" s="248" t="s">
        <v>147</v>
      </c>
      <c r="G2441" s="216">
        <v>3</v>
      </c>
      <c r="H2441" s="216">
        <v>34.999999998835847</v>
      </c>
      <c r="I2441" s="216">
        <v>104.99999999650754</v>
      </c>
      <c r="J2441" s="216">
        <v>3.0318785570506725E-4</v>
      </c>
      <c r="K2441" s="216">
        <v>8.6625101632900488E-6</v>
      </c>
      <c r="L2441" s="159"/>
    </row>
    <row r="2442" spans="2:12" ht="15.75" customHeight="1" x14ac:dyDescent="0.2">
      <c r="B2442" s="189">
        <v>41283</v>
      </c>
      <c r="C2442" s="143">
        <v>287952</v>
      </c>
      <c r="D2442" s="143" t="s">
        <v>666</v>
      </c>
      <c r="E2442" s="143" t="s">
        <v>8855</v>
      </c>
      <c r="F2442" s="248" t="s">
        <v>147</v>
      </c>
      <c r="G2442" s="216">
        <v>220</v>
      </c>
      <c r="H2442" s="216">
        <v>99.878048778187889</v>
      </c>
      <c r="I2442" s="216">
        <v>21088.999999444932</v>
      </c>
      <c r="J2442" s="216">
        <v>6.089455894293852E-2</v>
      </c>
      <c r="K2442" s="216">
        <v>6.3525074530793697E-4</v>
      </c>
      <c r="L2442" s="159"/>
    </row>
    <row r="2443" spans="2:12" ht="15.75" customHeight="1" x14ac:dyDescent="0.2">
      <c r="B2443" s="189">
        <v>41283</v>
      </c>
      <c r="C2443" s="143">
        <v>287954</v>
      </c>
      <c r="D2443" s="143" t="s">
        <v>587</v>
      </c>
      <c r="E2443" s="143" t="s">
        <v>8855</v>
      </c>
      <c r="F2443" s="248" t="s">
        <v>147</v>
      </c>
      <c r="G2443" s="216">
        <v>270</v>
      </c>
      <c r="H2443" s="216">
        <v>44.00000000197906</v>
      </c>
      <c r="I2443" s="216">
        <v>16721.100000529321</v>
      </c>
      <c r="J2443" s="216">
        <v>4.8282232898658163E-2</v>
      </c>
      <c r="K2443" s="216">
        <v>7.7962591469610439E-4</v>
      </c>
      <c r="L2443" s="159"/>
    </row>
    <row r="2444" spans="2:12" ht="15.75" customHeight="1" x14ac:dyDescent="0.2">
      <c r="B2444" s="189">
        <v>41283</v>
      </c>
      <c r="C2444" s="143">
        <v>287955</v>
      </c>
      <c r="D2444" s="143" t="s">
        <v>874</v>
      </c>
      <c r="E2444" s="143" t="s">
        <v>8855</v>
      </c>
      <c r="F2444" s="248" t="s">
        <v>151</v>
      </c>
      <c r="G2444" s="216">
        <v>5.28</v>
      </c>
      <c r="H2444" s="216">
        <v>4.9999999953433871</v>
      </c>
      <c r="I2444" s="216">
        <v>26.399999975413085</v>
      </c>
      <c r="J2444" s="216">
        <v>7.6230089365957634E-5</v>
      </c>
      <c r="K2444" s="216">
        <v>1.5246017887390487E-5</v>
      </c>
      <c r="L2444" s="159"/>
    </row>
    <row r="2445" spans="2:12" ht="15.75" customHeight="1" x14ac:dyDescent="0.2">
      <c r="B2445" s="189">
        <v>41283</v>
      </c>
      <c r="C2445" s="143">
        <v>287958</v>
      </c>
      <c r="D2445" s="143" t="s">
        <v>587</v>
      </c>
      <c r="E2445" s="143" t="s">
        <v>8855</v>
      </c>
      <c r="F2445" s="248" t="s">
        <v>147</v>
      </c>
      <c r="G2445" s="216">
        <v>7.59</v>
      </c>
      <c r="H2445" s="216">
        <v>56.999999997206032</v>
      </c>
      <c r="I2445" s="216">
        <v>432.62999997879376</v>
      </c>
      <c r="J2445" s="216">
        <v>1.249220590586825E-3</v>
      </c>
      <c r="K2445" s="216">
        <v>2.1916150713123823E-5</v>
      </c>
      <c r="L2445" s="159"/>
    </row>
    <row r="2446" spans="2:12" ht="15.75" customHeight="1" x14ac:dyDescent="0.2">
      <c r="B2446" s="189">
        <v>41283</v>
      </c>
      <c r="C2446" s="143">
        <v>287959</v>
      </c>
      <c r="D2446" s="143" t="s">
        <v>1186</v>
      </c>
      <c r="E2446" s="143" t="s">
        <v>8854</v>
      </c>
      <c r="F2446" s="248" t="s">
        <v>147</v>
      </c>
      <c r="G2446" s="216">
        <v>1</v>
      </c>
      <c r="H2446" s="216">
        <v>58.999999993247911</v>
      </c>
      <c r="I2446" s="216">
        <v>58.999999993247911</v>
      </c>
      <c r="J2446" s="216">
        <v>5.9537253451690343E-5</v>
      </c>
      <c r="K2446" s="216">
        <v>1.0091059908221002E-6</v>
      </c>
      <c r="L2446" s="159"/>
    </row>
    <row r="2447" spans="2:12" ht="15.75" customHeight="1" x14ac:dyDescent="0.2">
      <c r="B2447" s="189">
        <v>41283</v>
      </c>
      <c r="C2447" s="143">
        <v>287960</v>
      </c>
      <c r="D2447" s="143" t="s">
        <v>850</v>
      </c>
      <c r="E2447" s="143" t="s">
        <v>8854</v>
      </c>
      <c r="F2447" s="248" t="s">
        <v>146</v>
      </c>
      <c r="G2447" s="216">
        <v>129</v>
      </c>
      <c r="H2447" s="216">
        <v>9.3333333323244005</v>
      </c>
      <c r="I2447" s="216">
        <v>1228.9999999513384</v>
      </c>
      <c r="J2447" s="216">
        <v>1.2401912626712566E-3</v>
      </c>
      <c r="K2447" s="216">
        <v>1.3017467281605094E-4</v>
      </c>
      <c r="L2447" s="159"/>
    </row>
    <row r="2448" spans="2:12" ht="15.75" customHeight="1" x14ac:dyDescent="0.2">
      <c r="B2448" s="189">
        <v>41283</v>
      </c>
      <c r="C2448" s="143">
        <v>287991</v>
      </c>
      <c r="D2448" s="143" t="s">
        <v>1467</v>
      </c>
      <c r="E2448" s="143" t="s">
        <v>8854</v>
      </c>
      <c r="F2448" s="248" t="s">
        <v>147</v>
      </c>
      <c r="G2448" s="216">
        <v>2363.5</v>
      </c>
      <c r="H2448" s="216">
        <v>82.76923077628733</v>
      </c>
      <c r="I2448" s="216">
        <v>198333.00001676485</v>
      </c>
      <c r="J2448" s="216">
        <v>0.20013901849463711</v>
      </c>
      <c r="K2448" s="216">
        <v>2.385022009308034E-3</v>
      </c>
      <c r="L2448" s="159"/>
    </row>
    <row r="2449" spans="2:12" ht="15.75" customHeight="1" x14ac:dyDescent="0.2">
      <c r="B2449" s="189">
        <v>41283</v>
      </c>
      <c r="C2449" s="143">
        <v>287995</v>
      </c>
      <c r="D2449" s="143" t="s">
        <v>494</v>
      </c>
      <c r="E2449" s="143" t="s">
        <v>8855</v>
      </c>
      <c r="F2449" s="248" t="s">
        <v>155</v>
      </c>
      <c r="G2449" s="216">
        <v>1240.9900000000002</v>
      </c>
      <c r="H2449" s="216">
        <v>95.999999998603016</v>
      </c>
      <c r="I2449" s="216">
        <v>119135.03999826637</v>
      </c>
      <c r="J2449" s="216">
        <v>0.34400283159631628</v>
      </c>
      <c r="K2449" s="216">
        <v>3.5833628291804401E-3</v>
      </c>
      <c r="L2449" s="159"/>
    </row>
    <row r="2450" spans="2:12" ht="15.75" customHeight="1" x14ac:dyDescent="0.2">
      <c r="B2450" s="189">
        <v>41283</v>
      </c>
      <c r="C2450" s="143">
        <v>287995</v>
      </c>
      <c r="D2450" s="143" t="s">
        <v>1468</v>
      </c>
      <c r="E2450" s="143" t="s">
        <v>8855</v>
      </c>
      <c r="F2450" s="248" t="s">
        <v>155</v>
      </c>
      <c r="G2450" s="216">
        <v>1364.0100000000002</v>
      </c>
      <c r="H2450" s="216">
        <v>95.999999998603016</v>
      </c>
      <c r="I2450" s="216">
        <v>130944.95999809449</v>
      </c>
      <c r="J2450" s="216">
        <v>0.37810401560503415</v>
      </c>
      <c r="K2450" s="216">
        <v>3.9385834959430868E-3</v>
      </c>
      <c r="L2450" s="159"/>
    </row>
    <row r="2451" spans="2:12" ht="15.75" customHeight="1" x14ac:dyDescent="0.2">
      <c r="B2451" s="189">
        <v>41283</v>
      </c>
      <c r="C2451" s="143">
        <v>287995</v>
      </c>
      <c r="D2451" s="143" t="s">
        <v>1469</v>
      </c>
      <c r="E2451" s="143" t="s">
        <v>8854</v>
      </c>
      <c r="F2451" s="248" t="s">
        <v>155</v>
      </c>
      <c r="G2451" s="216">
        <v>1</v>
      </c>
      <c r="H2451" s="216">
        <v>95.999999998603016</v>
      </c>
      <c r="I2451" s="216">
        <v>95.999999998603016</v>
      </c>
      <c r="J2451" s="216">
        <v>9.6874175117511916E-5</v>
      </c>
      <c r="K2451" s="216">
        <v>1.0091059908221002E-6</v>
      </c>
      <c r="L2451" s="159"/>
    </row>
    <row r="2452" spans="2:12" ht="15.75" customHeight="1" x14ac:dyDescent="0.2">
      <c r="B2452" s="189">
        <v>41283</v>
      </c>
      <c r="C2452" s="143">
        <v>287998</v>
      </c>
      <c r="D2452" s="143" t="s">
        <v>1204</v>
      </c>
      <c r="E2452" s="143" t="s">
        <v>8855</v>
      </c>
      <c r="F2452" s="248" t="s">
        <v>155</v>
      </c>
      <c r="G2452" s="216">
        <v>14</v>
      </c>
      <c r="H2452" s="216">
        <v>105.00000000698492</v>
      </c>
      <c r="I2452" s="216">
        <v>1470.0000000977889</v>
      </c>
      <c r="J2452" s="216">
        <v>4.2446299802944894E-3</v>
      </c>
      <c r="K2452" s="216">
        <v>4.0425047428686893E-5</v>
      </c>
      <c r="L2452" s="159"/>
    </row>
    <row r="2453" spans="2:12" ht="15.75" customHeight="1" x14ac:dyDescent="0.2">
      <c r="B2453" s="189">
        <v>41283</v>
      </c>
      <c r="C2453" s="143">
        <v>287999</v>
      </c>
      <c r="D2453" s="143" t="s">
        <v>499</v>
      </c>
      <c r="E2453" s="143" t="s">
        <v>8855</v>
      </c>
      <c r="F2453" s="248" t="s">
        <v>150</v>
      </c>
      <c r="G2453" s="216">
        <v>49.5</v>
      </c>
      <c r="H2453" s="216">
        <v>66.000000005587935</v>
      </c>
      <c r="I2453" s="216">
        <v>3267.0000002766028</v>
      </c>
      <c r="J2453" s="216">
        <v>9.4334735686215556E-3</v>
      </c>
      <c r="K2453" s="216">
        <v>1.4293141769428582E-4</v>
      </c>
      <c r="L2453" s="159"/>
    </row>
    <row r="2454" spans="2:12" ht="15.75" customHeight="1" x14ac:dyDescent="0.2">
      <c r="B2454" s="189">
        <v>41283</v>
      </c>
      <c r="C2454" s="143">
        <v>288025</v>
      </c>
      <c r="D2454" s="143" t="s">
        <v>948</v>
      </c>
      <c r="E2454" s="143" t="s">
        <v>8855</v>
      </c>
      <c r="F2454" s="248" t="s">
        <v>147</v>
      </c>
      <c r="G2454" s="216">
        <v>1</v>
      </c>
      <c r="H2454" s="216">
        <v>1226.999999997206</v>
      </c>
      <c r="I2454" s="216">
        <v>1226.999999997206</v>
      </c>
      <c r="J2454" s="216">
        <v>3.5429666567775623E-3</v>
      </c>
      <c r="K2454" s="216">
        <v>2.8875033877633495E-6</v>
      </c>
      <c r="L2454" s="159"/>
    </row>
    <row r="2455" spans="2:12" ht="15.75" customHeight="1" x14ac:dyDescent="0.2">
      <c r="B2455" s="189">
        <v>41283</v>
      </c>
      <c r="C2455" s="143">
        <v>288033</v>
      </c>
      <c r="D2455" s="143" t="s">
        <v>1285</v>
      </c>
      <c r="E2455" s="143" t="s">
        <v>8854</v>
      </c>
      <c r="F2455" s="248" t="s">
        <v>147</v>
      </c>
      <c r="G2455" s="216">
        <v>89</v>
      </c>
      <c r="H2455" s="216">
        <v>60.999999999767169</v>
      </c>
      <c r="I2455" s="216">
        <v>5428.9999999792781</v>
      </c>
      <c r="J2455" s="216">
        <v>5.4784364241522712E-3</v>
      </c>
      <c r="K2455" s="216">
        <v>8.9810433183166918E-5</v>
      </c>
      <c r="L2455" s="159"/>
    </row>
    <row r="2456" spans="2:12" ht="15.75" customHeight="1" x14ac:dyDescent="0.2">
      <c r="B2456" s="189">
        <v>41283</v>
      </c>
      <c r="C2456" s="143">
        <v>288042</v>
      </c>
      <c r="D2456" s="143" t="s">
        <v>1127</v>
      </c>
      <c r="E2456" s="143" t="s">
        <v>8855</v>
      </c>
      <c r="F2456" s="248" t="s">
        <v>148</v>
      </c>
      <c r="G2456" s="216">
        <v>5.28</v>
      </c>
      <c r="H2456" s="216">
        <v>75.99999999627471</v>
      </c>
      <c r="I2456" s="216">
        <v>401.2799999803305</v>
      </c>
      <c r="J2456" s="216">
        <v>1.1586973593848812E-3</v>
      </c>
      <c r="K2456" s="216">
        <v>1.5246017887390487E-5</v>
      </c>
      <c r="L2456" s="159"/>
    </row>
    <row r="2457" spans="2:12" ht="15.75" customHeight="1" x14ac:dyDescent="0.2">
      <c r="B2457" s="189">
        <v>41283</v>
      </c>
      <c r="C2457" s="143">
        <v>288043</v>
      </c>
      <c r="D2457" s="143" t="s">
        <v>1470</v>
      </c>
      <c r="E2457" s="143" t="s">
        <v>8855</v>
      </c>
      <c r="F2457" s="248" t="s">
        <v>146</v>
      </c>
      <c r="G2457" s="216">
        <v>8</v>
      </c>
      <c r="H2457" s="216">
        <v>426.00000000558794</v>
      </c>
      <c r="I2457" s="216">
        <v>3408.0000000447035</v>
      </c>
      <c r="J2457" s="216">
        <v>9.8406115456265777E-3</v>
      </c>
      <c r="K2457" s="216">
        <v>2.3100027102106796E-5</v>
      </c>
      <c r="L2457" s="159"/>
    </row>
    <row r="2458" spans="2:12" ht="15.75" customHeight="1" x14ac:dyDescent="0.2">
      <c r="B2458" s="189">
        <v>41283</v>
      </c>
      <c r="C2458" s="143">
        <v>288072</v>
      </c>
      <c r="D2458" s="143" t="s">
        <v>632</v>
      </c>
      <c r="E2458" s="143" t="s">
        <v>8854</v>
      </c>
      <c r="F2458" s="248" t="s">
        <v>155</v>
      </c>
      <c r="G2458" s="216">
        <v>81.405000000000001</v>
      </c>
      <c r="H2458" s="216">
        <v>119.00000000023283</v>
      </c>
      <c r="I2458" s="216">
        <v>9687.1950000189536</v>
      </c>
      <c r="J2458" s="216">
        <v>9.7754065087810212E-3</v>
      </c>
      <c r="K2458" s="216">
        <v>8.2146273182873074E-5</v>
      </c>
      <c r="L2458" s="159"/>
    </row>
    <row r="2459" spans="2:12" ht="15.75" customHeight="1" x14ac:dyDescent="0.2">
      <c r="B2459" s="189">
        <v>41283</v>
      </c>
      <c r="C2459" s="143">
        <v>296567</v>
      </c>
      <c r="D2459" s="143" t="s">
        <v>632</v>
      </c>
      <c r="E2459" s="143" t="s">
        <v>8854</v>
      </c>
      <c r="F2459" s="248" t="s">
        <v>155</v>
      </c>
      <c r="G2459" s="216">
        <v>40.200000000000003</v>
      </c>
      <c r="H2459" s="216">
        <v>27.000000004190952</v>
      </c>
      <c r="I2459" s="216">
        <v>1085.4000001684763</v>
      </c>
      <c r="J2459" s="216">
        <v>1.095283642608318E-3</v>
      </c>
      <c r="K2459" s="216">
        <v>4.0566060831048434E-5</v>
      </c>
      <c r="L2459" s="159"/>
    </row>
    <row r="2460" spans="2:12" ht="15.75" customHeight="1" x14ac:dyDescent="0.2">
      <c r="B2460" s="189">
        <v>41283</v>
      </c>
      <c r="C2460" s="143">
        <v>296576</v>
      </c>
      <c r="D2460" s="143" t="s">
        <v>830</v>
      </c>
      <c r="E2460" s="143" t="s">
        <v>8855</v>
      </c>
      <c r="F2460" s="248" t="s">
        <v>150</v>
      </c>
      <c r="G2460" s="216">
        <v>16.414999999999999</v>
      </c>
      <c r="H2460" s="216">
        <v>10.999999993946403</v>
      </c>
      <c r="I2460" s="216">
        <v>180.5649999006302</v>
      </c>
      <c r="J2460" s="216">
        <v>5.2138204892455855E-4</v>
      </c>
      <c r="K2460" s="216">
        <v>4.739836811013538E-5</v>
      </c>
      <c r="L2460" s="159"/>
    </row>
    <row r="2461" spans="2:12" ht="15.75" customHeight="1" x14ac:dyDescent="0.2">
      <c r="B2461" s="189">
        <v>41283</v>
      </c>
      <c r="C2461" s="143">
        <v>296578</v>
      </c>
      <c r="D2461" s="143" t="s">
        <v>870</v>
      </c>
      <c r="E2461" s="143" t="s">
        <v>8854</v>
      </c>
      <c r="F2461" s="248" t="s">
        <v>155</v>
      </c>
      <c r="G2461" s="216">
        <v>20.100000000000001</v>
      </c>
      <c r="H2461" s="216">
        <v>147.00000000768341</v>
      </c>
      <c r="I2461" s="216">
        <v>2954.7000001544366</v>
      </c>
      <c r="J2461" s="216">
        <v>2.9816054712379025E-3</v>
      </c>
      <c r="K2461" s="216">
        <v>2.0283030415524217E-5</v>
      </c>
      <c r="L2461" s="159"/>
    </row>
    <row r="2462" spans="2:12" ht="15.75" customHeight="1" x14ac:dyDescent="0.2">
      <c r="B2462" s="189">
        <v>41284</v>
      </c>
      <c r="C2462" s="143">
        <v>288001</v>
      </c>
      <c r="D2462" s="143" t="s">
        <v>594</v>
      </c>
      <c r="E2462" s="143" t="s">
        <v>8855</v>
      </c>
      <c r="F2462" s="248" t="s">
        <v>146</v>
      </c>
      <c r="G2462" s="216">
        <v>987.5</v>
      </c>
      <c r="H2462" s="216">
        <v>128.71014492889947</v>
      </c>
      <c r="I2462" s="216">
        <v>112767.50000126485</v>
      </c>
      <c r="J2462" s="216">
        <v>0.32562925994140524</v>
      </c>
      <c r="K2462" s="216">
        <v>2.8515209984129376E-3</v>
      </c>
      <c r="L2462" s="159"/>
    </row>
    <row r="2463" spans="2:12" ht="15.75" customHeight="1" x14ac:dyDescent="0.2">
      <c r="B2463" s="189">
        <v>41284</v>
      </c>
      <c r="C2463" s="143">
        <v>288002</v>
      </c>
      <c r="D2463" s="143" t="s">
        <v>1213</v>
      </c>
      <c r="E2463" s="143" t="s">
        <v>8854</v>
      </c>
      <c r="F2463" s="248" t="s">
        <v>150</v>
      </c>
      <c r="G2463" s="216">
        <v>97.350000000000009</v>
      </c>
      <c r="H2463" s="216">
        <v>110.00000000232831</v>
      </c>
      <c r="I2463" s="216">
        <v>10708.500000226662</v>
      </c>
      <c r="J2463" s="216">
        <v>1.0805837253270159E-2</v>
      </c>
      <c r="K2463" s="216">
        <v>9.8234884118558524E-5</v>
      </c>
      <c r="L2463" s="159"/>
    </row>
    <row r="2464" spans="2:12" ht="15.75" customHeight="1" x14ac:dyDescent="0.2">
      <c r="B2464" s="189">
        <v>41284</v>
      </c>
      <c r="C2464" s="143">
        <v>288020</v>
      </c>
      <c r="D2464" s="143" t="s">
        <v>920</v>
      </c>
      <c r="E2464" s="143" t="s">
        <v>8855</v>
      </c>
      <c r="F2464" s="248" t="s">
        <v>146</v>
      </c>
      <c r="G2464" s="216">
        <v>14</v>
      </c>
      <c r="H2464" s="216">
        <v>72.000000004190952</v>
      </c>
      <c r="I2464" s="216">
        <v>1008.0000000586733</v>
      </c>
      <c r="J2464" s="216">
        <v>2.9107171307013158E-3</v>
      </c>
      <c r="K2464" s="216">
        <v>4.0426626812942908E-5</v>
      </c>
      <c r="L2464" s="159"/>
    </row>
    <row r="2465" spans="2:12" ht="15.75" customHeight="1" x14ac:dyDescent="0.2">
      <c r="B2465" s="189">
        <v>41284</v>
      </c>
      <c r="C2465" s="143">
        <v>288021</v>
      </c>
      <c r="D2465" s="143" t="s">
        <v>717</v>
      </c>
      <c r="E2465" s="143" t="s">
        <v>8854</v>
      </c>
      <c r="F2465" s="248" t="s">
        <v>150</v>
      </c>
      <c r="G2465" s="216">
        <v>11</v>
      </c>
      <c r="H2465" s="216">
        <v>34.000000006053597</v>
      </c>
      <c r="I2465" s="216">
        <v>374.00000006658956</v>
      </c>
      <c r="J2465" s="216">
        <v>3.7739955487295639E-4</v>
      </c>
      <c r="K2465" s="216">
        <v>1.109998690605181E-5</v>
      </c>
      <c r="L2465" s="159"/>
    </row>
    <row r="2466" spans="2:12" ht="15.75" customHeight="1" x14ac:dyDescent="0.2">
      <c r="B2466" s="189">
        <v>41284</v>
      </c>
      <c r="C2466" s="143">
        <v>288023</v>
      </c>
      <c r="D2466" s="143" t="s">
        <v>1260</v>
      </c>
      <c r="E2466" s="143" t="s">
        <v>8854</v>
      </c>
      <c r="F2466" s="248" t="s">
        <v>155</v>
      </c>
      <c r="G2466" s="216">
        <v>17</v>
      </c>
      <c r="H2466" s="216">
        <v>10.000000001164153</v>
      </c>
      <c r="I2466" s="216">
        <v>170.0000000197906</v>
      </c>
      <c r="J2466" s="216">
        <v>1.7154525220440756E-4</v>
      </c>
      <c r="K2466" s="216">
        <v>1.7154525218443707E-5</v>
      </c>
      <c r="L2466" s="159"/>
    </row>
    <row r="2467" spans="2:12" ht="15.75" customHeight="1" x14ac:dyDescent="0.2">
      <c r="B2467" s="189">
        <v>41284</v>
      </c>
      <c r="C2467" s="143">
        <v>288026</v>
      </c>
      <c r="D2467" s="143" t="s">
        <v>568</v>
      </c>
      <c r="E2467" s="143" t="s">
        <v>8855</v>
      </c>
      <c r="F2467" s="248" t="s">
        <v>147</v>
      </c>
      <c r="G2467" s="216">
        <v>12</v>
      </c>
      <c r="H2467" s="216">
        <v>575.50000000395812</v>
      </c>
      <c r="I2467" s="216">
        <v>6906.0000000474975</v>
      </c>
      <c r="J2467" s="216">
        <v>1.9941877483721709E-2</v>
      </c>
      <c r="K2467" s="216">
        <v>3.4651394411093924E-5</v>
      </c>
      <c r="L2467" s="159"/>
    </row>
    <row r="2468" spans="2:12" ht="15.75" customHeight="1" x14ac:dyDescent="0.2">
      <c r="B2468" s="189">
        <v>41284</v>
      </c>
      <c r="C2468" s="143">
        <v>288027</v>
      </c>
      <c r="D2468" s="143" t="s">
        <v>989</v>
      </c>
      <c r="E2468" s="143" t="s">
        <v>8854</v>
      </c>
      <c r="F2468" s="248" t="s">
        <v>147</v>
      </c>
      <c r="G2468" s="216">
        <v>50.050000000000004</v>
      </c>
      <c r="H2468" s="216">
        <v>39.999999994179234</v>
      </c>
      <c r="I2468" s="216">
        <v>2001.9999997086709</v>
      </c>
      <c r="J2468" s="216">
        <v>2.0201976166074522E-3</v>
      </c>
      <c r="K2468" s="216">
        <v>5.0504940422535739E-5</v>
      </c>
      <c r="L2468" s="159"/>
    </row>
    <row r="2469" spans="2:12" ht="15.75" customHeight="1" x14ac:dyDescent="0.2">
      <c r="B2469" s="189">
        <v>41284</v>
      </c>
      <c r="C2469" s="143">
        <v>288031</v>
      </c>
      <c r="D2469" s="143" t="s">
        <v>494</v>
      </c>
      <c r="E2469" s="143" t="s">
        <v>8855</v>
      </c>
      <c r="F2469" s="248" t="s">
        <v>155</v>
      </c>
      <c r="G2469" s="216">
        <v>25.145</v>
      </c>
      <c r="H2469" s="216">
        <v>31.999999999534339</v>
      </c>
      <c r="I2469" s="216">
        <v>804.63999998829092</v>
      </c>
      <c r="J2469" s="216">
        <v>2.3234914998780734E-3</v>
      </c>
      <c r="K2469" s="216">
        <v>7.260910937224639E-5</v>
      </c>
      <c r="L2469" s="159"/>
    </row>
    <row r="2470" spans="2:12" ht="15.75" customHeight="1" x14ac:dyDescent="0.2">
      <c r="B2470" s="189">
        <v>41284</v>
      </c>
      <c r="C2470" s="143">
        <v>288034</v>
      </c>
      <c r="D2470" s="143" t="s">
        <v>1095</v>
      </c>
      <c r="E2470" s="143" t="s">
        <v>8855</v>
      </c>
      <c r="F2470" s="248" t="s">
        <v>146</v>
      </c>
      <c r="G2470" s="216">
        <v>8.5</v>
      </c>
      <c r="H2470" s="216">
        <v>30.99999999627471</v>
      </c>
      <c r="I2470" s="216">
        <v>263.49999996833503</v>
      </c>
      <c r="J2470" s="216">
        <v>7.6088686885216784E-4</v>
      </c>
      <c r="K2470" s="216">
        <v>2.4544737707858197E-5</v>
      </c>
      <c r="L2470" s="159"/>
    </row>
    <row r="2471" spans="2:12" ht="15.75" customHeight="1" x14ac:dyDescent="0.2">
      <c r="B2471" s="189">
        <v>41284</v>
      </c>
      <c r="C2471" s="143">
        <v>288036</v>
      </c>
      <c r="D2471" s="143" t="s">
        <v>531</v>
      </c>
      <c r="E2471" s="143" t="s">
        <v>8855</v>
      </c>
      <c r="F2471" s="248" t="s">
        <v>155</v>
      </c>
      <c r="G2471" s="216">
        <v>4</v>
      </c>
      <c r="H2471" s="216">
        <v>185.99999999860302</v>
      </c>
      <c r="I2471" s="216">
        <v>743.99999999441206</v>
      </c>
      <c r="J2471" s="216">
        <v>2.1483864534716872E-3</v>
      </c>
      <c r="K2471" s="216">
        <v>1.1550464803697975E-5</v>
      </c>
      <c r="L2471" s="159"/>
    </row>
    <row r="2472" spans="2:12" ht="15.75" customHeight="1" x14ac:dyDescent="0.2">
      <c r="B2472" s="189">
        <v>41284</v>
      </c>
      <c r="C2472" s="143">
        <v>288044</v>
      </c>
      <c r="D2472" s="143" t="s">
        <v>1462</v>
      </c>
      <c r="E2472" s="143" t="s">
        <v>8854</v>
      </c>
      <c r="F2472" s="248" t="s">
        <v>147</v>
      </c>
      <c r="G2472" s="216">
        <v>26.5</v>
      </c>
      <c r="H2472" s="216">
        <v>140.00000000582077</v>
      </c>
      <c r="I2472" s="216">
        <v>3710.0000001542503</v>
      </c>
      <c r="J2472" s="216">
        <v>3.7437228566513082E-3</v>
      </c>
      <c r="K2472" s="216">
        <v>2.6740877546397539E-5</v>
      </c>
      <c r="L2472" s="159"/>
    </row>
    <row r="2473" spans="2:12" ht="15.75" customHeight="1" x14ac:dyDescent="0.2">
      <c r="B2473" s="189">
        <v>41284</v>
      </c>
      <c r="C2473" s="143">
        <v>288045</v>
      </c>
      <c r="D2473" s="143" t="s">
        <v>564</v>
      </c>
      <c r="E2473" s="143" t="s">
        <v>8855</v>
      </c>
      <c r="F2473" s="248" t="s">
        <v>146</v>
      </c>
      <c r="G2473" s="216">
        <v>1</v>
      </c>
      <c r="H2473" s="216">
        <v>56.999999997206032</v>
      </c>
      <c r="I2473" s="216">
        <v>56.999999997206032</v>
      </c>
      <c r="J2473" s="216">
        <v>1.6459412344462822E-4</v>
      </c>
      <c r="K2473" s="216">
        <v>2.8876162009244937E-6</v>
      </c>
      <c r="L2473" s="159"/>
    </row>
    <row r="2474" spans="2:12" ht="15.75" customHeight="1" x14ac:dyDescent="0.2">
      <c r="B2474" s="189">
        <v>41284</v>
      </c>
      <c r="C2474" s="143">
        <v>288047</v>
      </c>
      <c r="D2474" s="143" t="s">
        <v>791</v>
      </c>
      <c r="E2474" s="143" t="s">
        <v>8855</v>
      </c>
      <c r="F2474" s="248" t="s">
        <v>146</v>
      </c>
      <c r="G2474" s="216">
        <v>3.3000000000000003</v>
      </c>
      <c r="H2474" s="216">
        <v>320.99999999860302</v>
      </c>
      <c r="I2474" s="216">
        <v>1059.29999999539</v>
      </c>
      <c r="J2474" s="216">
        <v>3.0588518416260041E-3</v>
      </c>
      <c r="K2474" s="216">
        <v>9.5291334630508303E-6</v>
      </c>
      <c r="L2474" s="159"/>
    </row>
    <row r="2475" spans="2:12" ht="15.75" customHeight="1" x14ac:dyDescent="0.2">
      <c r="B2475" s="189">
        <v>41284</v>
      </c>
      <c r="C2475" s="143">
        <v>288062</v>
      </c>
      <c r="D2475" s="143" t="s">
        <v>723</v>
      </c>
      <c r="E2475" s="143" t="s">
        <v>8855</v>
      </c>
      <c r="F2475" s="248" t="s">
        <v>147</v>
      </c>
      <c r="G2475" s="216">
        <v>1</v>
      </c>
      <c r="H2475" s="216">
        <v>50.999999998603016</v>
      </c>
      <c r="I2475" s="216">
        <v>50.999999998603016</v>
      </c>
      <c r="J2475" s="216">
        <v>1.4726842624311523E-4</v>
      </c>
      <c r="K2475" s="216">
        <v>2.8876162009244937E-6</v>
      </c>
      <c r="L2475" s="159"/>
    </row>
    <row r="2476" spans="2:12" ht="15.75" customHeight="1" x14ac:dyDescent="0.2">
      <c r="B2476" s="189">
        <v>41284</v>
      </c>
      <c r="C2476" s="143">
        <v>288063</v>
      </c>
      <c r="D2476" s="143" t="s">
        <v>1064</v>
      </c>
      <c r="E2476" s="143" t="s">
        <v>8854</v>
      </c>
      <c r="F2476" s="248" t="s">
        <v>147</v>
      </c>
      <c r="G2476" s="216">
        <v>21.12</v>
      </c>
      <c r="H2476" s="216">
        <v>106.99999999778811</v>
      </c>
      <c r="I2476" s="216">
        <v>1580.7999999023975</v>
      </c>
      <c r="J2476" s="216">
        <v>1.5951690272730285E-3</v>
      </c>
      <c r="K2476" s="216">
        <v>2.1311974859619475E-5</v>
      </c>
      <c r="L2476" s="159"/>
    </row>
    <row r="2477" spans="2:12" ht="15.75" customHeight="1" x14ac:dyDescent="0.2">
      <c r="B2477" s="189">
        <v>41284</v>
      </c>
      <c r="C2477" s="143">
        <v>288065</v>
      </c>
      <c r="D2477" s="143" t="s">
        <v>1459</v>
      </c>
      <c r="E2477" s="143" t="s">
        <v>8854</v>
      </c>
      <c r="F2477" s="248" t="s">
        <v>147</v>
      </c>
      <c r="G2477" s="216">
        <v>6</v>
      </c>
      <c r="H2477" s="216">
        <v>275.00000000582077</v>
      </c>
      <c r="I2477" s="216">
        <v>1650.0000000349246</v>
      </c>
      <c r="J2477" s="216">
        <v>1.6649980359430135E-3</v>
      </c>
      <c r="K2477" s="216">
        <v>6.0545383123918962E-6</v>
      </c>
      <c r="L2477" s="159"/>
    </row>
    <row r="2478" spans="2:12" ht="15.75" customHeight="1" x14ac:dyDescent="0.2">
      <c r="B2478" s="189">
        <v>41284</v>
      </c>
      <c r="C2478" s="143">
        <v>288073</v>
      </c>
      <c r="D2478" s="143" t="s">
        <v>702</v>
      </c>
      <c r="E2478" s="143" t="s">
        <v>8855</v>
      </c>
      <c r="F2478" s="248" t="s">
        <v>155</v>
      </c>
      <c r="G2478" s="216">
        <v>2.64</v>
      </c>
      <c r="H2478" s="216">
        <v>72.000000004190952</v>
      </c>
      <c r="I2478" s="216">
        <v>190.08000001106413</v>
      </c>
      <c r="J2478" s="216">
        <v>5.4887808750367676E-4</v>
      </c>
      <c r="K2478" s="216">
        <v>7.6233067704406639E-6</v>
      </c>
      <c r="L2478" s="159"/>
    </row>
    <row r="2479" spans="2:12" ht="15.75" customHeight="1" x14ac:dyDescent="0.2">
      <c r="B2479" s="189">
        <v>41284</v>
      </c>
      <c r="C2479" s="143">
        <v>288074</v>
      </c>
      <c r="D2479" s="143" t="s">
        <v>1471</v>
      </c>
      <c r="E2479" s="143" t="s">
        <v>8854</v>
      </c>
      <c r="F2479" s="248" t="s">
        <v>147</v>
      </c>
      <c r="G2479" s="216">
        <v>12.5</v>
      </c>
      <c r="H2479" s="216">
        <v>207.9999999969732</v>
      </c>
      <c r="I2479" s="216">
        <v>2599.999999962165</v>
      </c>
      <c r="J2479" s="216">
        <v>2.6236332686649759E-3</v>
      </c>
      <c r="K2479" s="216">
        <v>1.2613621484149784E-5</v>
      </c>
      <c r="L2479" s="159"/>
    </row>
    <row r="2480" spans="2:12" ht="15.75" customHeight="1" x14ac:dyDescent="0.2">
      <c r="B2480" s="189">
        <v>41284</v>
      </c>
      <c r="C2480" s="143">
        <v>288075</v>
      </c>
      <c r="D2480" s="143" t="s">
        <v>676</v>
      </c>
      <c r="E2480" s="143" t="s">
        <v>8855</v>
      </c>
      <c r="F2480" s="248" t="s">
        <v>147</v>
      </c>
      <c r="G2480" s="216">
        <v>9</v>
      </c>
      <c r="H2480" s="216">
        <v>114.99999999767169</v>
      </c>
      <c r="I2480" s="216">
        <v>1034.9999999790452</v>
      </c>
      <c r="J2480" s="216">
        <v>2.9886827678963414E-3</v>
      </c>
      <c r="K2480" s="216">
        <v>2.5988545808320441E-5</v>
      </c>
      <c r="L2480" s="159"/>
    </row>
    <row r="2481" spans="2:12" ht="15.75" customHeight="1" x14ac:dyDescent="0.2">
      <c r="B2481" s="189">
        <v>41284</v>
      </c>
      <c r="C2481" s="143">
        <v>288100</v>
      </c>
      <c r="D2481" s="143" t="s">
        <v>564</v>
      </c>
      <c r="E2481" s="143" t="s">
        <v>8855</v>
      </c>
      <c r="F2481" s="248" t="s">
        <v>147</v>
      </c>
      <c r="G2481" s="216">
        <v>6.5</v>
      </c>
      <c r="H2481" s="216">
        <v>246.00000000558794</v>
      </c>
      <c r="I2481" s="216">
        <v>1599.0000000363216</v>
      </c>
      <c r="J2481" s="216">
        <v>4.6172983053831482E-3</v>
      </c>
      <c r="K2481" s="216">
        <v>1.876950530600921E-5</v>
      </c>
      <c r="L2481" s="159"/>
    </row>
    <row r="2482" spans="2:12" ht="15.75" customHeight="1" x14ac:dyDescent="0.2">
      <c r="B2482" s="189">
        <v>41284</v>
      </c>
      <c r="C2482" s="143">
        <v>288101</v>
      </c>
      <c r="D2482" s="143" t="s">
        <v>602</v>
      </c>
      <c r="E2482" s="143" t="s">
        <v>8855</v>
      </c>
      <c r="F2482" s="248" t="s">
        <v>155</v>
      </c>
      <c r="G2482" s="216">
        <v>5.6950000000000003</v>
      </c>
      <c r="H2482" s="216">
        <v>214.99999999883585</v>
      </c>
      <c r="I2482" s="216">
        <v>1224.4249999933702</v>
      </c>
      <c r="J2482" s="216">
        <v>3.5356694667978287E-3</v>
      </c>
      <c r="K2482" s="216">
        <v>1.6444974264264991E-5</v>
      </c>
      <c r="L2482" s="159"/>
    </row>
    <row r="2483" spans="2:12" ht="15.75" customHeight="1" x14ac:dyDescent="0.2">
      <c r="B2483" s="189">
        <v>41284</v>
      </c>
      <c r="C2483" s="143">
        <v>288120</v>
      </c>
      <c r="D2483" s="143" t="s">
        <v>568</v>
      </c>
      <c r="E2483" s="143" t="s">
        <v>8855</v>
      </c>
      <c r="F2483" s="248" t="s">
        <v>146</v>
      </c>
      <c r="G2483" s="216">
        <v>1</v>
      </c>
      <c r="H2483" s="216">
        <v>230.99999999860302</v>
      </c>
      <c r="I2483" s="216">
        <v>230.99999999860302</v>
      </c>
      <c r="J2483" s="216">
        <v>6.6703934240952404E-4</v>
      </c>
      <c r="K2483" s="216">
        <v>2.8876162009244937E-6</v>
      </c>
      <c r="L2483" s="159"/>
    </row>
    <row r="2484" spans="2:12" ht="15.75" customHeight="1" x14ac:dyDescent="0.2">
      <c r="B2484" s="189">
        <v>41285</v>
      </c>
      <c r="C2484" s="143">
        <v>288085</v>
      </c>
      <c r="D2484" s="143" t="s">
        <v>732</v>
      </c>
      <c r="E2484" s="143" t="s">
        <v>8855</v>
      </c>
      <c r="F2484" s="248" t="s">
        <v>155</v>
      </c>
      <c r="G2484" s="216">
        <v>55</v>
      </c>
      <c r="H2484" s="216">
        <v>156.99999999837019</v>
      </c>
      <c r="I2484" s="216">
        <v>8634.9999999103602</v>
      </c>
      <c r="J2484" s="216">
        <v>2.493529241058744E-2</v>
      </c>
      <c r="K2484" s="216">
        <v>1.5882351854042226E-4</v>
      </c>
      <c r="L2484" s="159"/>
    </row>
    <row r="2485" spans="2:12" ht="15.75" customHeight="1" x14ac:dyDescent="0.2">
      <c r="B2485" s="189">
        <v>41285</v>
      </c>
      <c r="C2485" s="143">
        <v>288086</v>
      </c>
      <c r="D2485" s="143" t="s">
        <v>646</v>
      </c>
      <c r="E2485" s="143" t="s">
        <v>8854</v>
      </c>
      <c r="F2485" s="248" t="s">
        <v>147</v>
      </c>
      <c r="G2485" s="216">
        <v>98.83</v>
      </c>
      <c r="H2485" s="216">
        <v>49.999999995343387</v>
      </c>
      <c r="I2485" s="216">
        <v>4941.4999995397866</v>
      </c>
      <c r="J2485" s="216">
        <v>4.9863337216580041E-3</v>
      </c>
      <c r="K2485" s="216">
        <v>9.9726674442447867E-5</v>
      </c>
      <c r="L2485" s="159"/>
    </row>
    <row r="2486" spans="2:12" ht="15.75" customHeight="1" x14ac:dyDescent="0.2">
      <c r="B2486" s="189">
        <v>41285</v>
      </c>
      <c r="C2486" s="143">
        <v>288087</v>
      </c>
      <c r="D2486" s="143" t="s">
        <v>973</v>
      </c>
      <c r="E2486" s="143" t="s">
        <v>8855</v>
      </c>
      <c r="F2486" s="248" t="s">
        <v>147</v>
      </c>
      <c r="G2486" s="216">
        <v>711.50999999999988</v>
      </c>
      <c r="H2486" s="216">
        <v>46.763888892746763</v>
      </c>
      <c r="I2486" s="216">
        <v>22543.570001681674</v>
      </c>
      <c r="J2486" s="216">
        <v>6.5099074693261746E-2</v>
      </c>
      <c r="K2486" s="216">
        <v>2.0546276668490151E-3</v>
      </c>
      <c r="L2486" s="159"/>
    </row>
    <row r="2487" spans="2:12" ht="15.75" customHeight="1" x14ac:dyDescent="0.2">
      <c r="B2487" s="189">
        <v>41285</v>
      </c>
      <c r="C2487" s="143">
        <v>288102</v>
      </c>
      <c r="D2487" s="143" t="s">
        <v>945</v>
      </c>
      <c r="E2487" s="143" t="s">
        <v>8854</v>
      </c>
      <c r="F2487" s="248" t="s">
        <v>147</v>
      </c>
      <c r="G2487" s="216">
        <v>15.84</v>
      </c>
      <c r="H2487" s="216">
        <v>101.99999999720603</v>
      </c>
      <c r="I2487" s="216">
        <v>1615.6799999557436</v>
      </c>
      <c r="J2487" s="216">
        <v>1.6303388987024246E-3</v>
      </c>
      <c r="K2487" s="216">
        <v>1.5983714693598847E-5</v>
      </c>
      <c r="L2487" s="159"/>
    </row>
    <row r="2488" spans="2:12" ht="15.75" customHeight="1" x14ac:dyDescent="0.2">
      <c r="B2488" s="189">
        <v>41285</v>
      </c>
      <c r="C2488" s="143">
        <v>288122</v>
      </c>
      <c r="D2488" s="143" t="s">
        <v>734</v>
      </c>
      <c r="E2488" s="143" t="s">
        <v>8854</v>
      </c>
      <c r="F2488" s="248" t="s">
        <v>147</v>
      </c>
      <c r="G2488" s="216">
        <v>1448.18</v>
      </c>
      <c r="H2488" s="216">
        <v>2.9999999993015081</v>
      </c>
      <c r="I2488" s="216">
        <v>4344.5399989884572</v>
      </c>
      <c r="J2488" s="216">
        <v>4.3839575643156393E-3</v>
      </c>
      <c r="K2488" s="216">
        <v>1.4613191884454535E-3</v>
      </c>
      <c r="L2488" s="159"/>
    </row>
    <row r="2489" spans="2:12" ht="15.75" customHeight="1" x14ac:dyDescent="0.2">
      <c r="B2489" s="189">
        <v>41285</v>
      </c>
      <c r="C2489" s="143">
        <v>288122</v>
      </c>
      <c r="D2489" s="143" t="s">
        <v>1472</v>
      </c>
      <c r="E2489" s="143" t="s">
        <v>8854</v>
      </c>
      <c r="F2489" s="248" t="s">
        <v>147</v>
      </c>
      <c r="G2489" s="216">
        <v>275.5</v>
      </c>
      <c r="H2489" s="216">
        <v>2.9999999993015081</v>
      </c>
      <c r="I2489" s="216">
        <v>826.49999980756547</v>
      </c>
      <c r="J2489" s="216">
        <v>8.3399874944341094E-4</v>
      </c>
      <c r="K2489" s="216">
        <v>2.7799958321253048E-4</v>
      </c>
      <c r="L2489" s="159"/>
    </row>
    <row r="2490" spans="2:12" ht="15.75" customHeight="1" x14ac:dyDescent="0.2">
      <c r="B2490" s="189">
        <v>41285</v>
      </c>
      <c r="C2490" s="143">
        <v>288122</v>
      </c>
      <c r="D2490" s="143" t="s">
        <v>1473</v>
      </c>
      <c r="E2490" s="143" t="s">
        <v>8854</v>
      </c>
      <c r="F2490" s="248" t="s">
        <v>147</v>
      </c>
      <c r="G2490" s="216">
        <v>711.83</v>
      </c>
      <c r="H2490" s="216">
        <v>2.9999999993015081</v>
      </c>
      <c r="I2490" s="216">
        <v>2135.4899995027927</v>
      </c>
      <c r="J2490" s="216">
        <v>2.1548650810029159E-3</v>
      </c>
      <c r="K2490" s="216">
        <v>7.1828836050154472E-4</v>
      </c>
      <c r="L2490" s="159"/>
    </row>
    <row r="2491" spans="2:12" ht="15.75" customHeight="1" x14ac:dyDescent="0.2">
      <c r="B2491" s="189">
        <v>41285</v>
      </c>
      <c r="C2491" s="143">
        <v>288122</v>
      </c>
      <c r="D2491" s="143" t="s">
        <v>682</v>
      </c>
      <c r="E2491" s="143" t="s">
        <v>8854</v>
      </c>
      <c r="F2491" s="248" t="s">
        <v>147</v>
      </c>
      <c r="G2491" s="216">
        <v>1483.67</v>
      </c>
      <c r="H2491" s="216">
        <v>2.9999999993015081</v>
      </c>
      <c r="I2491" s="216">
        <v>4451.0099989636683</v>
      </c>
      <c r="J2491" s="216">
        <v>4.4913935556686229E-3</v>
      </c>
      <c r="K2491" s="216">
        <v>1.4971311855714524E-3</v>
      </c>
      <c r="L2491" s="159"/>
    </row>
    <row r="2492" spans="2:12" ht="15.75" customHeight="1" x14ac:dyDescent="0.2">
      <c r="B2492" s="189">
        <v>41285</v>
      </c>
      <c r="C2492" s="143">
        <v>288122</v>
      </c>
      <c r="D2492" s="143" t="s">
        <v>1474</v>
      </c>
      <c r="E2492" s="143" t="s">
        <v>8854</v>
      </c>
      <c r="F2492" s="248" t="s">
        <v>147</v>
      </c>
      <c r="G2492" s="216">
        <v>1934.1899999999996</v>
      </c>
      <c r="H2492" s="216">
        <v>2.9999999993015081</v>
      </c>
      <c r="I2492" s="216">
        <v>5802.5699986489826</v>
      </c>
      <c r="J2492" s="216">
        <v>5.855216120457171E-3</v>
      </c>
      <c r="K2492" s="216">
        <v>1.9517387072734817E-3</v>
      </c>
      <c r="L2492" s="159"/>
    </row>
    <row r="2493" spans="2:12" ht="15.75" customHeight="1" x14ac:dyDescent="0.2">
      <c r="B2493" s="189">
        <v>41285</v>
      </c>
      <c r="C2493" s="143">
        <v>288122</v>
      </c>
      <c r="D2493" s="143" t="s">
        <v>1045</v>
      </c>
      <c r="E2493" s="143" t="s">
        <v>8854</v>
      </c>
      <c r="F2493" s="248" t="s">
        <v>147</v>
      </c>
      <c r="G2493" s="216">
        <v>1950.5100000000002</v>
      </c>
      <c r="H2493" s="216">
        <v>2.9999999993015081</v>
      </c>
      <c r="I2493" s="216">
        <v>5851.529998637584</v>
      </c>
      <c r="J2493" s="216">
        <v>5.9046203294986109E-3</v>
      </c>
      <c r="K2493" s="216">
        <v>1.9682067769577964E-3</v>
      </c>
      <c r="L2493" s="159"/>
    </row>
    <row r="2494" spans="2:12" ht="15.75" customHeight="1" x14ac:dyDescent="0.2">
      <c r="B2494" s="189">
        <v>41285</v>
      </c>
      <c r="C2494" s="143">
        <v>288122</v>
      </c>
      <c r="D2494" s="143" t="s">
        <v>1475</v>
      </c>
      <c r="E2494" s="143" t="s">
        <v>8854</v>
      </c>
      <c r="F2494" s="248" t="s">
        <v>147</v>
      </c>
      <c r="G2494" s="216">
        <v>815</v>
      </c>
      <c r="H2494" s="216">
        <v>2.9999999993015081</v>
      </c>
      <c r="I2494" s="216">
        <v>2444.9999994307291</v>
      </c>
      <c r="J2494" s="216">
        <v>2.4671832333806893E-3</v>
      </c>
      <c r="K2494" s="216">
        <v>8.2239441131837514E-4</v>
      </c>
      <c r="L2494" s="159"/>
    </row>
    <row r="2495" spans="2:12" ht="15.75" customHeight="1" x14ac:dyDescent="0.2">
      <c r="B2495" s="189">
        <v>41285</v>
      </c>
      <c r="C2495" s="143">
        <v>288122</v>
      </c>
      <c r="D2495" s="143" t="s">
        <v>770</v>
      </c>
      <c r="E2495" s="143" t="s">
        <v>8854</v>
      </c>
      <c r="F2495" s="248" t="s">
        <v>147</v>
      </c>
      <c r="G2495" s="216">
        <v>1866.4899999999998</v>
      </c>
      <c r="H2495" s="216">
        <v>2.9999999993015081</v>
      </c>
      <c r="I2495" s="216">
        <v>5599.4699986962723</v>
      </c>
      <c r="J2495" s="216">
        <v>5.650273415058556E-3</v>
      </c>
      <c r="K2495" s="216">
        <v>1.883424472124704E-3</v>
      </c>
      <c r="L2495" s="159"/>
    </row>
    <row r="2496" spans="2:12" ht="15.75" customHeight="1" x14ac:dyDescent="0.2">
      <c r="B2496" s="189">
        <v>41285</v>
      </c>
      <c r="C2496" s="143">
        <v>288122</v>
      </c>
      <c r="D2496" s="143" t="s">
        <v>1476</v>
      </c>
      <c r="E2496" s="143" t="s">
        <v>8854</v>
      </c>
      <c r="F2496" s="248" t="s">
        <v>147</v>
      </c>
      <c r="G2496" s="216">
        <v>59</v>
      </c>
      <c r="H2496" s="216">
        <v>2.9999999993015081</v>
      </c>
      <c r="I2496" s="216">
        <v>176.99999995878898</v>
      </c>
      <c r="J2496" s="216">
        <v>1.7860590278461432E-4</v>
      </c>
      <c r="K2496" s="216">
        <v>5.9535300942066418E-5</v>
      </c>
      <c r="L2496" s="159"/>
    </row>
    <row r="2497" spans="2:12" ht="15.75" customHeight="1" x14ac:dyDescent="0.2">
      <c r="B2497" s="189">
        <v>41285</v>
      </c>
      <c r="C2497" s="143">
        <v>288122</v>
      </c>
      <c r="D2497" s="143" t="s">
        <v>1330</v>
      </c>
      <c r="E2497" s="143" t="s">
        <v>8854</v>
      </c>
      <c r="F2497" s="248" t="s">
        <v>147</v>
      </c>
      <c r="G2497" s="216">
        <v>1729</v>
      </c>
      <c r="H2497" s="216">
        <v>2.9999999993015081</v>
      </c>
      <c r="I2497" s="216">
        <v>5186.9999987923075</v>
      </c>
      <c r="J2497" s="216">
        <v>5.2340611171965788E-3</v>
      </c>
      <c r="K2497" s="216">
        <v>1.7446870394717429E-3</v>
      </c>
      <c r="L2497" s="159"/>
    </row>
    <row r="2498" spans="2:12" ht="15.75" customHeight="1" x14ac:dyDescent="0.2">
      <c r="B2498" s="189">
        <v>41285</v>
      </c>
      <c r="C2498" s="143">
        <v>288123</v>
      </c>
      <c r="D2498" s="143" t="s">
        <v>971</v>
      </c>
      <c r="E2498" s="143" t="s">
        <v>8855</v>
      </c>
      <c r="F2498" s="248" t="s">
        <v>146</v>
      </c>
      <c r="G2498" s="216">
        <v>2.68</v>
      </c>
      <c r="H2498" s="216">
        <v>230.00000000582077</v>
      </c>
      <c r="I2498" s="216">
        <v>616.40000001559974</v>
      </c>
      <c r="J2498" s="216">
        <v>1.7799784878326161E-3</v>
      </c>
      <c r="K2498" s="216">
        <v>7.7390369034242115E-6</v>
      </c>
      <c r="L2498" s="159"/>
    </row>
    <row r="2499" spans="2:12" ht="15.75" customHeight="1" x14ac:dyDescent="0.2">
      <c r="B2499" s="189">
        <v>41285</v>
      </c>
      <c r="C2499" s="143">
        <v>288125</v>
      </c>
      <c r="D2499" s="143" t="s">
        <v>1409</v>
      </c>
      <c r="E2499" s="143" t="s">
        <v>8854</v>
      </c>
      <c r="F2499" s="248" t="s">
        <v>147</v>
      </c>
      <c r="G2499" s="216">
        <v>11</v>
      </c>
      <c r="H2499" s="216">
        <v>76.999999999534339</v>
      </c>
      <c r="I2499" s="216">
        <v>846.99999999487773</v>
      </c>
      <c r="J2499" s="216">
        <v>8.5468474402754745E-4</v>
      </c>
      <c r="K2499" s="216">
        <v>1.1099801870554755E-5</v>
      </c>
      <c r="L2499" s="159"/>
    </row>
    <row r="2500" spans="2:12" ht="15.75" customHeight="1" x14ac:dyDescent="0.2">
      <c r="B2500" s="189">
        <v>41285</v>
      </c>
      <c r="C2500" s="143">
        <v>288126</v>
      </c>
      <c r="D2500" s="143" t="s">
        <v>972</v>
      </c>
      <c r="E2500" s="143" t="s">
        <v>8855</v>
      </c>
      <c r="F2500" s="248" t="s">
        <v>147</v>
      </c>
      <c r="G2500" s="216">
        <v>4</v>
      </c>
      <c r="H2500" s="216">
        <v>174.00000000139698</v>
      </c>
      <c r="I2500" s="216">
        <v>696.00000000558794</v>
      </c>
      <c r="J2500" s="216">
        <v>2.0098394346367526E-3</v>
      </c>
      <c r="K2500" s="216">
        <v>1.1550801348394345E-5</v>
      </c>
      <c r="L2500" s="159"/>
    </row>
    <row r="2501" spans="2:12" ht="15.75" customHeight="1" x14ac:dyDescent="0.2">
      <c r="B2501" s="189">
        <v>41285</v>
      </c>
      <c r="C2501" s="143">
        <v>288129</v>
      </c>
      <c r="D2501" s="143" t="s">
        <v>1314</v>
      </c>
      <c r="E2501" s="143" t="s">
        <v>8854</v>
      </c>
      <c r="F2501" s="248" t="s">
        <v>150</v>
      </c>
      <c r="G2501" s="216">
        <v>116</v>
      </c>
      <c r="H2501" s="216">
        <v>85.999999997438863</v>
      </c>
      <c r="I2501" s="216">
        <v>9975.9999997029081</v>
      </c>
      <c r="J2501" s="216">
        <v>1.0066511223396054E-2</v>
      </c>
      <c r="K2501" s="216">
        <v>1.1705245608948652E-4</v>
      </c>
      <c r="L2501" s="159"/>
    </row>
    <row r="2502" spans="2:12" ht="15.75" customHeight="1" x14ac:dyDescent="0.2">
      <c r="B2502" s="189">
        <v>41285</v>
      </c>
      <c r="C2502" s="143">
        <v>288132</v>
      </c>
      <c r="D2502" s="143" t="s">
        <v>968</v>
      </c>
      <c r="E2502" s="143" t="s">
        <v>8855</v>
      </c>
      <c r="F2502" s="248" t="s">
        <v>147</v>
      </c>
      <c r="G2502" s="216">
        <v>4</v>
      </c>
      <c r="H2502" s="216">
        <v>68.000000001629815</v>
      </c>
      <c r="I2502" s="216">
        <v>272.00000000651926</v>
      </c>
      <c r="J2502" s="216">
        <v>7.854544917096412E-4</v>
      </c>
      <c r="K2502" s="216">
        <v>1.1550801348394345E-5</v>
      </c>
      <c r="L2502" s="159"/>
    </row>
    <row r="2503" spans="2:12" ht="15.75" customHeight="1" x14ac:dyDescent="0.2">
      <c r="B2503" s="189">
        <v>41285</v>
      </c>
      <c r="C2503" s="143">
        <v>288133</v>
      </c>
      <c r="D2503" s="143" t="s">
        <v>1439</v>
      </c>
      <c r="E2503" s="143" t="s">
        <v>8854</v>
      </c>
      <c r="F2503" s="248" t="s">
        <v>148</v>
      </c>
      <c r="G2503" s="216">
        <v>1</v>
      </c>
      <c r="H2503" s="216">
        <v>143.99999999790452</v>
      </c>
      <c r="I2503" s="216">
        <v>143.99999999790452</v>
      </c>
      <c r="J2503" s="216">
        <v>1.4530649721242051E-4</v>
      </c>
      <c r="K2503" s="216">
        <v>1.0090728973231596E-6</v>
      </c>
      <c r="L2503" s="159"/>
    </row>
    <row r="2504" spans="2:12" ht="15.75" customHeight="1" x14ac:dyDescent="0.2">
      <c r="B2504" s="189">
        <v>41285</v>
      </c>
      <c r="C2504" s="143">
        <v>288136</v>
      </c>
      <c r="D2504" s="143" t="s">
        <v>1477</v>
      </c>
      <c r="E2504" s="143" t="s">
        <v>8854</v>
      </c>
      <c r="F2504" s="248" t="s">
        <v>147</v>
      </c>
      <c r="G2504" s="216">
        <v>17.25</v>
      </c>
      <c r="H2504" s="216">
        <v>133.99999999674037</v>
      </c>
      <c r="I2504" s="216">
        <v>2311.4999999437714</v>
      </c>
      <c r="J2504" s="216">
        <v>2.3324720021057448E-3</v>
      </c>
      <c r="K2504" s="216">
        <v>1.7406507478824502E-5</v>
      </c>
      <c r="L2504" s="159"/>
    </row>
    <row r="2505" spans="2:12" ht="15.75" customHeight="1" x14ac:dyDescent="0.2">
      <c r="B2505" s="189">
        <v>41285</v>
      </c>
      <c r="C2505" s="143">
        <v>288137</v>
      </c>
      <c r="D2505" s="143" t="s">
        <v>869</v>
      </c>
      <c r="E2505" s="143" t="s">
        <v>8855</v>
      </c>
      <c r="F2505" s="248" t="s">
        <v>147</v>
      </c>
      <c r="G2505" s="216">
        <v>15</v>
      </c>
      <c r="H2505" s="216">
        <v>42.000000000698492</v>
      </c>
      <c r="I2505" s="216">
        <v>630.00000001047738</v>
      </c>
      <c r="J2505" s="216">
        <v>1.819251212402365E-3</v>
      </c>
      <c r="K2505" s="216">
        <v>4.3315505056478798E-5</v>
      </c>
      <c r="L2505" s="159"/>
    </row>
    <row r="2506" spans="2:12" ht="15.75" customHeight="1" x14ac:dyDescent="0.2">
      <c r="B2506" s="189">
        <v>41285</v>
      </c>
      <c r="C2506" s="143">
        <v>288162</v>
      </c>
      <c r="D2506" s="143" t="s">
        <v>1127</v>
      </c>
      <c r="E2506" s="143" t="s">
        <v>8855</v>
      </c>
      <c r="F2506" s="248" t="s">
        <v>149</v>
      </c>
      <c r="G2506" s="216">
        <v>186.99</v>
      </c>
      <c r="H2506" s="216">
        <v>74.000000000232831</v>
      </c>
      <c r="I2506" s="216">
        <v>13837.260000043536</v>
      </c>
      <c r="J2506" s="216">
        <v>3.9957860366646503E-2</v>
      </c>
      <c r="K2506" s="216">
        <v>5.3997108603406473E-4</v>
      </c>
      <c r="L2506" s="159"/>
    </row>
    <row r="2507" spans="2:12" ht="15.75" customHeight="1" x14ac:dyDescent="0.2">
      <c r="B2507" s="189">
        <v>41285</v>
      </c>
      <c r="C2507" s="143">
        <v>288168</v>
      </c>
      <c r="D2507" s="143" t="s">
        <v>890</v>
      </c>
      <c r="E2507" s="143" t="s">
        <v>8855</v>
      </c>
      <c r="F2507" s="248" t="s">
        <v>155</v>
      </c>
      <c r="G2507" s="216">
        <v>153</v>
      </c>
      <c r="H2507" s="216">
        <v>72.000000004190952</v>
      </c>
      <c r="I2507" s="216">
        <v>11016.000000641216</v>
      </c>
      <c r="J2507" s="216">
        <v>3.1810906915329666E-2</v>
      </c>
      <c r="K2507" s="216">
        <v>4.4181815157608373E-4</v>
      </c>
      <c r="L2507" s="159"/>
    </row>
    <row r="2508" spans="2:12" ht="15.75" customHeight="1" x14ac:dyDescent="0.2">
      <c r="B2508" s="189">
        <v>41285</v>
      </c>
      <c r="C2508" s="143">
        <v>288174</v>
      </c>
      <c r="D2508" s="143" t="s">
        <v>549</v>
      </c>
      <c r="E2508" s="143" t="s">
        <v>8854</v>
      </c>
      <c r="F2508" s="248" t="s">
        <v>155</v>
      </c>
      <c r="G2508" s="216">
        <v>119</v>
      </c>
      <c r="H2508" s="216">
        <v>64.333333336981013</v>
      </c>
      <c r="I2508" s="216">
        <v>7655.6666671007406</v>
      </c>
      <c r="J2508" s="216">
        <v>7.7251257447116814E-3</v>
      </c>
      <c r="K2508" s="216">
        <v>1.20079674781456E-4</v>
      </c>
      <c r="L2508" s="159"/>
    </row>
    <row r="2509" spans="2:12" ht="15.75" customHeight="1" x14ac:dyDescent="0.2">
      <c r="B2509" s="189">
        <v>41285</v>
      </c>
      <c r="C2509" s="143">
        <v>288175</v>
      </c>
      <c r="D2509" s="143" t="s">
        <v>548</v>
      </c>
      <c r="E2509" s="143" t="s">
        <v>8855</v>
      </c>
      <c r="F2509" s="248" t="s">
        <v>148</v>
      </c>
      <c r="G2509" s="216">
        <v>16</v>
      </c>
      <c r="H2509" s="216">
        <v>46.333333341171965</v>
      </c>
      <c r="I2509" s="216">
        <v>741.33333345875144</v>
      </c>
      <c r="J2509" s="216">
        <v>2.1407485169312552E-3</v>
      </c>
      <c r="K2509" s="216">
        <v>4.6203205393577381E-5</v>
      </c>
      <c r="L2509" s="159"/>
    </row>
    <row r="2510" spans="2:12" ht="15.75" customHeight="1" x14ac:dyDescent="0.2">
      <c r="B2510" s="189">
        <v>41285</v>
      </c>
      <c r="C2510" s="143">
        <v>288320</v>
      </c>
      <c r="D2510" s="143" t="s">
        <v>972</v>
      </c>
      <c r="E2510" s="143" t="s">
        <v>8855</v>
      </c>
      <c r="F2510" s="248" t="s">
        <v>146</v>
      </c>
      <c r="G2510" s="216">
        <v>0.67</v>
      </c>
      <c r="H2510" s="216">
        <v>320.99999999860302</v>
      </c>
      <c r="I2510" s="216">
        <v>215.06999999906404</v>
      </c>
      <c r="J2510" s="216">
        <v>6.2105771149709025E-4</v>
      </c>
      <c r="K2510" s="216">
        <v>1.9347592258560529E-6</v>
      </c>
      <c r="L2510" s="159"/>
    </row>
    <row r="2511" spans="2:12" ht="15.75" customHeight="1" x14ac:dyDescent="0.2">
      <c r="B2511" s="189">
        <v>41286</v>
      </c>
      <c r="C2511" s="143">
        <v>288173</v>
      </c>
      <c r="D2511" s="143" t="s">
        <v>1478</v>
      </c>
      <c r="E2511" s="143" t="s">
        <v>8854</v>
      </c>
      <c r="F2511" s="248" t="s">
        <v>155</v>
      </c>
      <c r="G2511" s="216">
        <v>390.08</v>
      </c>
      <c r="H2511" s="216">
        <v>152.99999999580905</v>
      </c>
      <c r="I2511" s="216">
        <v>59682.239998365192</v>
      </c>
      <c r="J2511" s="216">
        <v>6.0223226445994087E-2</v>
      </c>
      <c r="K2511" s="216">
        <v>3.9361585913492622E-4</v>
      </c>
      <c r="L2511" s="159"/>
    </row>
    <row r="2512" spans="2:12" ht="15.75" customHeight="1" x14ac:dyDescent="0.2">
      <c r="B2512" s="189">
        <v>41286</v>
      </c>
      <c r="C2512" s="143">
        <v>288181</v>
      </c>
      <c r="D2512" s="143" t="s">
        <v>1479</v>
      </c>
      <c r="E2512" s="143" t="s">
        <v>8855</v>
      </c>
      <c r="F2512" s="248" t="s">
        <v>150</v>
      </c>
      <c r="G2512" s="216">
        <v>37</v>
      </c>
      <c r="H2512" s="216">
        <v>62.000000003026798</v>
      </c>
      <c r="I2512" s="216">
        <v>2294.0000001119915</v>
      </c>
      <c r="J2512" s="216">
        <v>6.6244815602819638E-3</v>
      </c>
      <c r="K2512" s="216">
        <v>1.0684647677352517E-4</v>
      </c>
      <c r="L2512" s="159"/>
    </row>
    <row r="2513" spans="2:12" ht="15.75" customHeight="1" x14ac:dyDescent="0.2">
      <c r="B2513" s="189">
        <v>41286</v>
      </c>
      <c r="C2513" s="143">
        <v>288182</v>
      </c>
      <c r="D2513" s="143" t="s">
        <v>569</v>
      </c>
      <c r="E2513" s="143" t="s">
        <v>8855</v>
      </c>
      <c r="F2513" s="248" t="s">
        <v>146</v>
      </c>
      <c r="G2513" s="216">
        <v>8.5</v>
      </c>
      <c r="H2513" s="216">
        <v>34.999999998835847</v>
      </c>
      <c r="I2513" s="216">
        <v>297.4999999901047</v>
      </c>
      <c r="J2513" s="216">
        <v>8.5910342808287736E-4</v>
      </c>
      <c r="K2513" s="216">
        <v>2.4545812231755784E-5</v>
      </c>
      <c r="L2513" s="159"/>
    </row>
    <row r="2514" spans="2:12" ht="15.75" customHeight="1" x14ac:dyDescent="0.2">
      <c r="B2514" s="189">
        <v>41286</v>
      </c>
      <c r="C2514" s="143">
        <v>288184</v>
      </c>
      <c r="D2514" s="143" t="s">
        <v>1164</v>
      </c>
      <c r="E2514" s="143" t="s">
        <v>8855</v>
      </c>
      <c r="F2514" s="248" t="s">
        <v>147</v>
      </c>
      <c r="G2514" s="216">
        <v>69</v>
      </c>
      <c r="H2514" s="216">
        <v>26.499999997322448</v>
      </c>
      <c r="I2514" s="216">
        <v>2507.459999816213</v>
      </c>
      <c r="J2514" s="216">
        <v>7.2408990981326065E-3</v>
      </c>
      <c r="K2514" s="216">
        <v>1.9925424046954694E-4</v>
      </c>
      <c r="L2514" s="159"/>
    </row>
    <row r="2515" spans="2:12" ht="15.75" customHeight="1" x14ac:dyDescent="0.2">
      <c r="B2515" s="189">
        <v>41286</v>
      </c>
      <c r="C2515" s="143">
        <v>288186</v>
      </c>
      <c r="D2515" s="143" t="s">
        <v>707</v>
      </c>
      <c r="E2515" s="143" t="s">
        <v>8855</v>
      </c>
      <c r="F2515" s="248" t="s">
        <v>147</v>
      </c>
      <c r="G2515" s="216">
        <v>986.40000000000009</v>
      </c>
      <c r="H2515" s="216">
        <v>73.41176470358144</v>
      </c>
      <c r="I2515" s="216">
        <v>74997.999997618084</v>
      </c>
      <c r="J2515" s="216">
        <v>0.21657492067044168</v>
      </c>
      <c r="K2515" s="216">
        <v>2.8484693159298714E-3</v>
      </c>
      <c r="L2515" s="159"/>
    </row>
    <row r="2516" spans="2:12" ht="15.75" customHeight="1" x14ac:dyDescent="0.2">
      <c r="B2516" s="189">
        <v>41286</v>
      </c>
      <c r="C2516" s="143">
        <v>288188</v>
      </c>
      <c r="D2516" s="143" t="s">
        <v>931</v>
      </c>
      <c r="E2516" s="143" t="s">
        <v>8854</v>
      </c>
      <c r="F2516" s="248" t="s">
        <v>151</v>
      </c>
      <c r="G2516" s="216">
        <v>150</v>
      </c>
      <c r="H2516" s="216">
        <v>76.999999999534339</v>
      </c>
      <c r="I2516" s="216">
        <v>11549.999999930151</v>
      </c>
      <c r="J2516" s="216">
        <v>1.1654694352391571E-2</v>
      </c>
      <c r="K2516" s="216">
        <v>1.5135966691509162E-4</v>
      </c>
      <c r="L2516" s="159"/>
    </row>
    <row r="2517" spans="2:12" ht="15.75" customHeight="1" x14ac:dyDescent="0.2">
      <c r="B2517" s="189">
        <v>41286</v>
      </c>
      <c r="C2517" s="143">
        <v>288189</v>
      </c>
      <c r="D2517" s="143" t="s">
        <v>1444</v>
      </c>
      <c r="E2517" s="143" t="s">
        <v>8854</v>
      </c>
      <c r="F2517" s="248" t="s">
        <v>155</v>
      </c>
      <c r="G2517" s="216">
        <v>109</v>
      </c>
      <c r="H2517" s="216">
        <v>40.000000004656613</v>
      </c>
      <c r="I2517" s="216">
        <v>4360.0000005075708</v>
      </c>
      <c r="J2517" s="216">
        <v>4.399520985510834E-3</v>
      </c>
      <c r="K2517" s="216">
        <v>1.0998802462496657E-4</v>
      </c>
      <c r="L2517" s="159"/>
    </row>
    <row r="2518" spans="2:12" ht="15.75" customHeight="1" x14ac:dyDescent="0.2">
      <c r="B2518" s="189">
        <v>41286</v>
      </c>
      <c r="C2518" s="143">
        <v>288190</v>
      </c>
      <c r="D2518" s="143" t="s">
        <v>548</v>
      </c>
      <c r="E2518" s="143" t="s">
        <v>8855</v>
      </c>
      <c r="F2518" s="248" t="s">
        <v>148</v>
      </c>
      <c r="G2518" s="216">
        <v>5.28</v>
      </c>
      <c r="H2518" s="216">
        <v>72.000000004190952</v>
      </c>
      <c r="I2518" s="216">
        <v>380.16000002212826</v>
      </c>
      <c r="J2518" s="216">
        <v>1.0978042327726395E-3</v>
      </c>
      <c r="K2518" s="216">
        <v>1.5247281009843594E-5</v>
      </c>
      <c r="L2518" s="159"/>
    </row>
    <row r="2519" spans="2:12" ht="15.75" customHeight="1" x14ac:dyDescent="0.2">
      <c r="B2519" s="189">
        <v>41286</v>
      </c>
      <c r="C2519" s="143">
        <v>288191</v>
      </c>
      <c r="D2519" s="143" t="s">
        <v>1405</v>
      </c>
      <c r="E2519" s="143" t="s">
        <v>8855</v>
      </c>
      <c r="F2519" s="248" t="s">
        <v>148</v>
      </c>
      <c r="G2519" s="216">
        <v>9.57</v>
      </c>
      <c r="H2519" s="216">
        <v>50.000000005820766</v>
      </c>
      <c r="I2519" s="216">
        <v>478.50000005570473</v>
      </c>
      <c r="J2519" s="216">
        <v>1.3817848416779366E-3</v>
      </c>
      <c r="K2519" s="216">
        <v>2.7635696830341512E-5</v>
      </c>
      <c r="L2519" s="159"/>
    </row>
    <row r="2520" spans="2:12" ht="15.75" customHeight="1" x14ac:dyDescent="0.2">
      <c r="B2520" s="189">
        <v>41286</v>
      </c>
      <c r="C2520" s="143">
        <v>288192</v>
      </c>
      <c r="D2520" s="143" t="s">
        <v>1480</v>
      </c>
      <c r="E2520" s="143" t="s">
        <v>8854</v>
      </c>
      <c r="F2520" s="248" t="s">
        <v>155</v>
      </c>
      <c r="G2520" s="216">
        <v>1</v>
      </c>
      <c r="H2520" s="216">
        <v>81.000000002095476</v>
      </c>
      <c r="I2520" s="216">
        <v>81.000000002095476</v>
      </c>
      <c r="J2520" s="216">
        <v>8.1734220136263941E-5</v>
      </c>
      <c r="K2520" s="216">
        <v>1.0090644461006108E-6</v>
      </c>
      <c r="L2520" s="159"/>
    </row>
    <row r="2521" spans="2:12" ht="15.75" customHeight="1" x14ac:dyDescent="0.2">
      <c r="B2521" s="189">
        <v>41286</v>
      </c>
      <c r="C2521" s="143">
        <v>288194</v>
      </c>
      <c r="D2521" s="143" t="s">
        <v>962</v>
      </c>
      <c r="E2521" s="143" t="s">
        <v>8854</v>
      </c>
      <c r="F2521" s="248" t="s">
        <v>147</v>
      </c>
      <c r="G2521" s="216">
        <v>1915.5</v>
      </c>
      <c r="H2521" s="216">
        <v>102.09677419377371</v>
      </c>
      <c r="I2521" s="216">
        <v>194613.00000055286</v>
      </c>
      <c r="J2521" s="216">
        <v>0.19637705904953603</v>
      </c>
      <c r="K2521" s="216">
        <v>1.9328629465057198E-3</v>
      </c>
      <c r="L2521" s="159"/>
    </row>
    <row r="2522" spans="2:12" ht="15.75" customHeight="1" x14ac:dyDescent="0.2">
      <c r="B2522" s="189">
        <v>41286</v>
      </c>
      <c r="C2522" s="143">
        <v>288195</v>
      </c>
      <c r="D2522" s="143" t="s">
        <v>1135</v>
      </c>
      <c r="E2522" s="143" t="s">
        <v>8855</v>
      </c>
      <c r="F2522" s="248" t="s">
        <v>148</v>
      </c>
      <c r="G2522" s="216">
        <v>14</v>
      </c>
      <c r="H2522" s="216">
        <v>120.99999999627471</v>
      </c>
      <c r="I2522" s="216">
        <v>1693.9999999478459</v>
      </c>
      <c r="J2522" s="216">
        <v>4.8918359905075455E-3</v>
      </c>
      <c r="K2522" s="216">
        <v>4.0428396617009526E-5</v>
      </c>
      <c r="L2522" s="159"/>
    </row>
    <row r="2523" spans="2:12" ht="15.75" customHeight="1" x14ac:dyDescent="0.2">
      <c r="B2523" s="189">
        <v>41286</v>
      </c>
      <c r="C2523" s="143">
        <v>288196</v>
      </c>
      <c r="D2523" s="143" t="s">
        <v>495</v>
      </c>
      <c r="E2523" s="143" t="s">
        <v>8855</v>
      </c>
      <c r="F2523" s="248" t="s">
        <v>155</v>
      </c>
      <c r="G2523" s="216">
        <v>14.025</v>
      </c>
      <c r="H2523" s="216">
        <v>66.999999998370185</v>
      </c>
      <c r="I2523" s="216">
        <v>939.67499997714185</v>
      </c>
      <c r="J2523" s="216">
        <v>2.7135395421545934E-3</v>
      </c>
      <c r="K2523" s="216">
        <v>4.0500590182397042E-5</v>
      </c>
      <c r="L2523" s="159"/>
    </row>
    <row r="2524" spans="2:12" ht="15.75" customHeight="1" x14ac:dyDescent="0.2">
      <c r="B2524" s="189">
        <v>41286</v>
      </c>
      <c r="C2524" s="143">
        <v>288197</v>
      </c>
      <c r="D2524" s="143" t="s">
        <v>871</v>
      </c>
      <c r="E2524" s="143" t="s">
        <v>8855</v>
      </c>
      <c r="F2524" s="248" t="s">
        <v>147</v>
      </c>
      <c r="G2524" s="216">
        <v>18.48</v>
      </c>
      <c r="H2524" s="216">
        <v>118.00000000745058</v>
      </c>
      <c r="I2524" s="216">
        <v>2180.6400001376869</v>
      </c>
      <c r="J2524" s="216">
        <v>6.2971270574630079E-3</v>
      </c>
      <c r="K2524" s="216">
        <v>5.3365483534452578E-5</v>
      </c>
      <c r="L2524" s="159"/>
    </row>
    <row r="2525" spans="2:12" ht="15.75" customHeight="1" x14ac:dyDescent="0.2">
      <c r="B2525" s="189">
        <v>41286</v>
      </c>
      <c r="C2525" s="143">
        <v>288198</v>
      </c>
      <c r="D2525" s="143" t="s">
        <v>834</v>
      </c>
      <c r="E2525" s="143" t="s">
        <v>8855</v>
      </c>
      <c r="F2525" s="248" t="s">
        <v>155</v>
      </c>
      <c r="G2525" s="216">
        <v>30</v>
      </c>
      <c r="H2525" s="216">
        <v>371.99999999720603</v>
      </c>
      <c r="I2525" s="216">
        <v>11159.999999916181</v>
      </c>
      <c r="J2525" s="216">
        <v>3.2227207588745546E-2</v>
      </c>
      <c r="K2525" s="216">
        <v>8.6632278465020418E-5</v>
      </c>
      <c r="L2525" s="159"/>
    </row>
    <row r="2526" spans="2:12" ht="15.75" customHeight="1" x14ac:dyDescent="0.2">
      <c r="B2526" s="189">
        <v>41286</v>
      </c>
      <c r="C2526" s="143">
        <v>288199</v>
      </c>
      <c r="D2526" s="143" t="s">
        <v>1288</v>
      </c>
      <c r="E2526" s="143" t="s">
        <v>8854</v>
      </c>
      <c r="F2526" s="248" t="s">
        <v>147</v>
      </c>
      <c r="G2526" s="216">
        <v>880.1500000000002</v>
      </c>
      <c r="H2526" s="216">
        <v>76.592592595843598</v>
      </c>
      <c r="I2526" s="216">
        <v>80210.180003347195</v>
      </c>
      <c r="J2526" s="216">
        <v>8.0937240856707823E-2</v>
      </c>
      <c r="K2526" s="216">
        <v>8.8812807223545272E-4</v>
      </c>
      <c r="L2526" s="159"/>
    </row>
    <row r="2527" spans="2:12" ht="15.75" customHeight="1" x14ac:dyDescent="0.2">
      <c r="B2527" s="189">
        <v>41286</v>
      </c>
      <c r="C2527" s="143">
        <v>288200</v>
      </c>
      <c r="D2527" s="143" t="s">
        <v>688</v>
      </c>
      <c r="E2527" s="143" t="s">
        <v>8855</v>
      </c>
      <c r="F2527" s="248" t="s">
        <v>149</v>
      </c>
      <c r="G2527" s="216">
        <v>1323</v>
      </c>
      <c r="H2527" s="216">
        <v>70.813333332398912</v>
      </c>
      <c r="I2527" s="216">
        <v>115633.49999855796</v>
      </c>
      <c r="J2527" s="216">
        <v>0.33391978572533371</v>
      </c>
      <c r="K2527" s="216">
        <v>3.8204834803074001E-3</v>
      </c>
      <c r="L2527" s="159"/>
    </row>
    <row r="2528" spans="2:12" ht="15.75" customHeight="1" x14ac:dyDescent="0.2">
      <c r="B2528" s="189">
        <v>41286</v>
      </c>
      <c r="C2528" s="143">
        <v>288200</v>
      </c>
      <c r="D2528" s="143" t="s">
        <v>834</v>
      </c>
      <c r="E2528" s="143" t="s">
        <v>8855</v>
      </c>
      <c r="F2528" s="248" t="s">
        <v>149</v>
      </c>
      <c r="G2528" s="216">
        <v>1763.98</v>
      </c>
      <c r="H2528" s="216">
        <v>46.000000003259629</v>
      </c>
      <c r="I2528" s="216">
        <v>81143.080005749915</v>
      </c>
      <c r="J2528" s="216">
        <v>0.23432033008558523</v>
      </c>
      <c r="K2528" s="216">
        <v>5.0939202188908907E-3</v>
      </c>
      <c r="L2528" s="159"/>
    </row>
    <row r="2529" spans="2:12" ht="15.75" customHeight="1" x14ac:dyDescent="0.2">
      <c r="B2529" s="189">
        <v>41286</v>
      </c>
      <c r="C2529" s="143">
        <v>288200</v>
      </c>
      <c r="D2529" s="143" t="s">
        <v>1012</v>
      </c>
      <c r="E2529" s="143" t="s">
        <v>8854</v>
      </c>
      <c r="F2529" s="248" t="s">
        <v>149</v>
      </c>
      <c r="G2529" s="216">
        <v>1466</v>
      </c>
      <c r="H2529" s="216">
        <v>46.000000003259629</v>
      </c>
      <c r="I2529" s="216">
        <v>67436.000004778616</v>
      </c>
      <c r="J2529" s="216">
        <v>6.8047269992062717E-2</v>
      </c>
      <c r="K2529" s="216">
        <v>1.4792884779834953E-3</v>
      </c>
      <c r="L2529" s="159"/>
    </row>
    <row r="2530" spans="2:12" ht="15.75" customHeight="1" x14ac:dyDescent="0.2">
      <c r="B2530" s="189">
        <v>41286</v>
      </c>
      <c r="C2530" s="143">
        <v>288200</v>
      </c>
      <c r="D2530" s="143" t="s">
        <v>543</v>
      </c>
      <c r="E2530" s="143" t="s">
        <v>8855</v>
      </c>
      <c r="F2530" s="248" t="s">
        <v>149</v>
      </c>
      <c r="G2530" s="216">
        <v>566.25</v>
      </c>
      <c r="H2530" s="216">
        <v>46.000000003259629</v>
      </c>
      <c r="I2530" s="216">
        <v>26047.500001845765</v>
      </c>
      <c r="J2530" s="216">
        <v>7.5218475782584074E-2</v>
      </c>
      <c r="K2530" s="216">
        <v>1.6351842560272602E-3</v>
      </c>
      <c r="L2530" s="159"/>
    </row>
    <row r="2531" spans="2:12" ht="15.75" customHeight="1" x14ac:dyDescent="0.2">
      <c r="B2531" s="189">
        <v>41286</v>
      </c>
      <c r="C2531" s="143">
        <v>288200</v>
      </c>
      <c r="D2531" s="143" t="s">
        <v>1295</v>
      </c>
      <c r="E2531" s="143" t="s">
        <v>8855</v>
      </c>
      <c r="F2531" s="248" t="s">
        <v>149</v>
      </c>
      <c r="G2531" s="216">
        <v>2075</v>
      </c>
      <c r="H2531" s="216">
        <v>46.000000003259629</v>
      </c>
      <c r="I2531" s="216">
        <v>95450.00000676373</v>
      </c>
      <c r="J2531" s="216">
        <v>0.27563503266907186</v>
      </c>
      <c r="K2531" s="216">
        <v>5.992065927163912E-3</v>
      </c>
      <c r="L2531" s="159"/>
    </row>
    <row r="2532" spans="2:12" ht="15.75" customHeight="1" x14ac:dyDescent="0.2">
      <c r="B2532" s="189">
        <v>41286</v>
      </c>
      <c r="C2532" s="143">
        <v>288201</v>
      </c>
      <c r="D2532" s="143" t="s">
        <v>800</v>
      </c>
      <c r="E2532" s="143" t="s">
        <v>8854</v>
      </c>
      <c r="F2532" s="248" t="s">
        <v>150</v>
      </c>
      <c r="G2532" s="216">
        <v>489.33</v>
      </c>
      <c r="H2532" s="216">
        <v>45</v>
      </c>
      <c r="I2532" s="216">
        <v>22019.85</v>
      </c>
      <c r="J2532" s="216">
        <v>2.2219447743468533E-2</v>
      </c>
      <c r="K2532" s="216">
        <v>4.9376550541041183E-4</v>
      </c>
      <c r="L2532" s="159"/>
    </row>
    <row r="2533" spans="2:12" ht="15.75" customHeight="1" x14ac:dyDescent="0.2">
      <c r="B2533" s="189">
        <v>41286</v>
      </c>
      <c r="C2533" s="143">
        <v>288203</v>
      </c>
      <c r="D2533" s="143" t="s">
        <v>647</v>
      </c>
      <c r="E2533" s="143" t="s">
        <v>8855</v>
      </c>
      <c r="F2533" s="248" t="s">
        <v>148</v>
      </c>
      <c r="G2533" s="216">
        <v>226.5</v>
      </c>
      <c r="H2533" s="216">
        <v>72.999999996973202</v>
      </c>
      <c r="I2533" s="216">
        <v>16534.49999931443</v>
      </c>
      <c r="J2533" s="216">
        <v>4.7747380274016253E-2</v>
      </c>
      <c r="K2533" s="216">
        <v>6.540737024109041E-4</v>
      </c>
      <c r="L2533" s="159"/>
    </row>
    <row r="2534" spans="2:12" ht="15.75" customHeight="1" x14ac:dyDescent="0.2">
      <c r="B2534" s="189">
        <v>41286</v>
      </c>
      <c r="C2534" s="143">
        <v>288209</v>
      </c>
      <c r="D2534" s="143" t="s">
        <v>759</v>
      </c>
      <c r="E2534" s="143" t="s">
        <v>8854</v>
      </c>
      <c r="F2534" s="248" t="s">
        <v>150</v>
      </c>
      <c r="G2534" s="216">
        <v>109</v>
      </c>
      <c r="H2534" s="216">
        <v>71.000000000931323</v>
      </c>
      <c r="I2534" s="216">
        <v>7739.0000001015142</v>
      </c>
      <c r="J2534" s="216">
        <v>7.809149748475061E-3</v>
      </c>
      <c r="K2534" s="216">
        <v>1.0998802462496657E-4</v>
      </c>
      <c r="L2534" s="159"/>
    </row>
    <row r="2535" spans="2:12" ht="15.75" customHeight="1" x14ac:dyDescent="0.2">
      <c r="B2535" s="189">
        <v>41286</v>
      </c>
      <c r="C2535" s="143">
        <v>288214</v>
      </c>
      <c r="D2535" s="143" t="s">
        <v>495</v>
      </c>
      <c r="E2535" s="143" t="s">
        <v>8855</v>
      </c>
      <c r="F2535" s="248" t="s">
        <v>148</v>
      </c>
      <c r="G2535" s="216">
        <v>14.025</v>
      </c>
      <c r="H2535" s="216">
        <v>87.000000000698492</v>
      </c>
      <c r="I2535" s="216">
        <v>1220.1750000097963</v>
      </c>
      <c r="J2535" s="216">
        <v>3.5235513458968322E-3</v>
      </c>
      <c r="K2535" s="216">
        <v>4.0500590182397042E-5</v>
      </c>
      <c r="L2535" s="159"/>
    </row>
    <row r="2536" spans="2:12" ht="15.75" customHeight="1" x14ac:dyDescent="0.2">
      <c r="B2536" s="189">
        <v>41286</v>
      </c>
      <c r="C2536" s="143">
        <v>288260</v>
      </c>
      <c r="D2536" s="143" t="s">
        <v>495</v>
      </c>
      <c r="E2536" s="143" t="s">
        <v>8855</v>
      </c>
      <c r="F2536" s="248" t="s">
        <v>148</v>
      </c>
      <c r="G2536" s="216">
        <v>14.025</v>
      </c>
      <c r="H2536" s="216">
        <v>47.999999999301508</v>
      </c>
      <c r="I2536" s="216">
        <v>673.19999999020365</v>
      </c>
      <c r="J2536" s="216">
        <v>1.9440283287267687E-3</v>
      </c>
      <c r="K2536" s="216">
        <v>4.0500590182397042E-5</v>
      </c>
      <c r="L2536" s="159"/>
    </row>
    <row r="2537" spans="2:12" ht="15.75" customHeight="1" x14ac:dyDescent="0.2">
      <c r="B2537" s="189">
        <v>41286</v>
      </c>
      <c r="C2537" s="143">
        <v>288321</v>
      </c>
      <c r="D2537" s="143" t="s">
        <v>953</v>
      </c>
      <c r="E2537" s="143" t="s">
        <v>8855</v>
      </c>
      <c r="F2537" s="248" t="s">
        <v>148</v>
      </c>
      <c r="G2537" s="216">
        <v>8</v>
      </c>
      <c r="H2537" s="216">
        <v>51.999999991385266</v>
      </c>
      <c r="I2537" s="216">
        <v>415.99999993108213</v>
      </c>
      <c r="J2537" s="216">
        <v>1.2013009278492659E-3</v>
      </c>
      <c r="K2537" s="216">
        <v>2.3101940924005443E-5</v>
      </c>
      <c r="L2537" s="159"/>
    </row>
    <row r="2538" spans="2:12" ht="15.75" customHeight="1" x14ac:dyDescent="0.2">
      <c r="B2538" s="189">
        <v>41287</v>
      </c>
      <c r="C2538" s="143">
        <v>288206</v>
      </c>
      <c r="D2538" s="143" t="s">
        <v>1046</v>
      </c>
      <c r="E2538" s="143" t="s">
        <v>8854</v>
      </c>
      <c r="F2538" s="248" t="s">
        <v>155</v>
      </c>
      <c r="G2538" s="216">
        <v>106</v>
      </c>
      <c r="H2538" s="216">
        <v>53.999999997904524</v>
      </c>
      <c r="I2538" s="216">
        <v>5723.9999997778796</v>
      </c>
      <c r="J2538" s="216">
        <v>5.7757697838079925E-3</v>
      </c>
      <c r="K2538" s="216">
        <v>1.0695869970429854E-4</v>
      </c>
      <c r="L2538" s="159"/>
    </row>
    <row r="2539" spans="2:12" ht="15.75" customHeight="1" x14ac:dyDescent="0.2">
      <c r="B2539" s="189">
        <v>41287</v>
      </c>
      <c r="C2539" s="143">
        <v>288208</v>
      </c>
      <c r="D2539" s="143" t="s">
        <v>1449</v>
      </c>
      <c r="E2539" s="143" t="s">
        <v>8854</v>
      </c>
      <c r="F2539" s="248" t="s">
        <v>147</v>
      </c>
      <c r="G2539" s="216">
        <v>912.5</v>
      </c>
      <c r="H2539" s="216">
        <v>102.90909090259282</v>
      </c>
      <c r="I2539" s="216">
        <v>92191.999993576901</v>
      </c>
      <c r="J2539" s="216">
        <v>9.3025815494827219E-2</v>
      </c>
      <c r="K2539" s="216">
        <v>9.2075295736011723E-4</v>
      </c>
      <c r="L2539" s="159"/>
    </row>
    <row r="2540" spans="2:12" ht="15.75" customHeight="1" x14ac:dyDescent="0.2">
      <c r="B2540" s="189">
        <v>41287</v>
      </c>
      <c r="C2540" s="143">
        <v>288210</v>
      </c>
      <c r="D2540" s="143" t="s">
        <v>1481</v>
      </c>
      <c r="E2540" s="143" t="s">
        <v>8854</v>
      </c>
      <c r="F2540" s="248" t="s">
        <v>149</v>
      </c>
      <c r="G2540" s="216">
        <v>39</v>
      </c>
      <c r="H2540" s="216">
        <v>3.9999999920837581</v>
      </c>
      <c r="I2540" s="216">
        <v>155.99999969126657</v>
      </c>
      <c r="J2540" s="216">
        <v>1.5741091623442307E-4</v>
      </c>
      <c r="K2540" s="216">
        <v>3.9352729136487202E-5</v>
      </c>
      <c r="L2540" s="159"/>
    </row>
    <row r="2541" spans="2:12" ht="15.75" customHeight="1" x14ac:dyDescent="0.2">
      <c r="B2541" s="189">
        <v>41287</v>
      </c>
      <c r="C2541" s="143">
        <v>288211</v>
      </c>
      <c r="D2541" s="143" t="s">
        <v>1225</v>
      </c>
      <c r="E2541" s="143" t="s">
        <v>8855</v>
      </c>
      <c r="F2541" s="248" t="s">
        <v>155</v>
      </c>
      <c r="G2541" s="216">
        <v>2</v>
      </c>
      <c r="H2541" s="216">
        <v>110.00000000232831</v>
      </c>
      <c r="I2541" s="216">
        <v>220.00000000465661</v>
      </c>
      <c r="J2541" s="216">
        <v>6.3531735532706708E-4</v>
      </c>
      <c r="K2541" s="216">
        <v>5.7756123210329059E-6</v>
      </c>
      <c r="L2541" s="159"/>
    </row>
    <row r="2542" spans="2:12" ht="15.75" customHeight="1" x14ac:dyDescent="0.2">
      <c r="B2542" s="189">
        <v>41287</v>
      </c>
      <c r="C2542" s="143">
        <v>288212</v>
      </c>
      <c r="D2542" s="143" t="s">
        <v>1482</v>
      </c>
      <c r="E2542" s="143" t="s">
        <v>8854</v>
      </c>
      <c r="F2542" s="248" t="s">
        <v>150</v>
      </c>
      <c r="G2542" s="216">
        <v>38.28</v>
      </c>
      <c r="H2542" s="216">
        <v>40.000000004656613</v>
      </c>
      <c r="I2542" s="216">
        <v>1531.2000001782551</v>
      </c>
      <c r="J2542" s="216">
        <v>1.5450486887385649E-3</v>
      </c>
      <c r="K2542" s="216">
        <v>3.862621721396744E-5</v>
      </c>
      <c r="L2542" s="159"/>
    </row>
    <row r="2543" spans="2:12" ht="15.75" customHeight="1" x14ac:dyDescent="0.2">
      <c r="B2543" s="189">
        <v>41287</v>
      </c>
      <c r="C2543" s="143">
        <v>288213</v>
      </c>
      <c r="D2543" s="143" t="s">
        <v>632</v>
      </c>
      <c r="E2543" s="143" t="s">
        <v>8854</v>
      </c>
      <c r="F2543" s="248" t="s">
        <v>150</v>
      </c>
      <c r="G2543" s="216">
        <v>80.19</v>
      </c>
      <c r="H2543" s="216">
        <v>25.000000008149073</v>
      </c>
      <c r="I2543" s="216">
        <v>2004.750000653474</v>
      </c>
      <c r="J2543" s="216">
        <v>2.0228816349253513E-3</v>
      </c>
      <c r="K2543" s="216">
        <v>8.0915265370638679E-5</v>
      </c>
      <c r="L2543" s="159"/>
    </row>
    <row r="2544" spans="2:12" ht="15.75" customHeight="1" x14ac:dyDescent="0.2">
      <c r="B2544" s="189">
        <v>41287</v>
      </c>
      <c r="C2544" s="143">
        <v>288216</v>
      </c>
      <c r="D2544" s="143" t="s">
        <v>1483</v>
      </c>
      <c r="E2544" s="143" t="s">
        <v>8854</v>
      </c>
      <c r="F2544" s="248" t="s">
        <v>149</v>
      </c>
      <c r="G2544" s="216">
        <v>61</v>
      </c>
      <c r="H2544" s="216">
        <v>102.00000000768341</v>
      </c>
      <c r="I2544" s="216">
        <v>6222.0000004686881</v>
      </c>
      <c r="J2544" s="216">
        <v>6.2782738642478851E-3</v>
      </c>
      <c r="K2544" s="216">
        <v>6.1551704546813313E-5</v>
      </c>
      <c r="L2544" s="159"/>
    </row>
    <row r="2545" spans="2:12" ht="15.75" customHeight="1" x14ac:dyDescent="0.2">
      <c r="B2545" s="189">
        <v>41287</v>
      </c>
      <c r="C2545" s="143">
        <v>288217</v>
      </c>
      <c r="D2545" s="143" t="s">
        <v>875</v>
      </c>
      <c r="E2545" s="143" t="s">
        <v>8855</v>
      </c>
      <c r="F2545" s="248" t="s">
        <v>149</v>
      </c>
      <c r="G2545" s="216">
        <v>14</v>
      </c>
      <c r="H2545" s="216">
        <v>30.00000000349246</v>
      </c>
      <c r="I2545" s="216">
        <v>420.00000004889444</v>
      </c>
      <c r="J2545" s="216">
        <v>1.2128785875581078E-3</v>
      </c>
      <c r="K2545" s="216">
        <v>4.0429286247230341E-5</v>
      </c>
      <c r="L2545" s="159"/>
    </row>
    <row r="2546" spans="2:12" ht="15.75" customHeight="1" x14ac:dyDescent="0.2">
      <c r="B2546" s="189">
        <v>41287</v>
      </c>
      <c r="C2546" s="143">
        <v>288218</v>
      </c>
      <c r="D2546" s="143" t="s">
        <v>1484</v>
      </c>
      <c r="E2546" s="143" t="s">
        <v>8854</v>
      </c>
      <c r="F2546" s="248" t="s">
        <v>147</v>
      </c>
      <c r="G2546" s="216">
        <v>2.0499999999999998</v>
      </c>
      <c r="H2546" s="216">
        <v>195.00000000698492</v>
      </c>
      <c r="I2546" s="216">
        <v>399.75000001431903</v>
      </c>
      <c r="J2546" s="216">
        <v>4.0336547366344238E-4</v>
      </c>
      <c r="K2546" s="216">
        <v>2.0685408905076604E-6</v>
      </c>
      <c r="L2546" s="159"/>
    </row>
    <row r="2547" spans="2:12" ht="15.75" customHeight="1" x14ac:dyDescent="0.2">
      <c r="B2547" s="189">
        <v>41287</v>
      </c>
      <c r="C2547" s="143">
        <v>288225</v>
      </c>
      <c r="D2547" s="143" t="s">
        <v>1253</v>
      </c>
      <c r="E2547" s="143" t="s">
        <v>8854</v>
      </c>
      <c r="F2547" s="248" t="s">
        <v>148</v>
      </c>
      <c r="G2547" s="216">
        <v>58.74</v>
      </c>
      <c r="H2547" s="216">
        <v>10.000000001164153</v>
      </c>
      <c r="I2547" s="216">
        <v>587.40000006838238</v>
      </c>
      <c r="J2547" s="216">
        <v>5.9271264352470814E-4</v>
      </c>
      <c r="K2547" s="216">
        <v>5.9271264345570724E-5</v>
      </c>
      <c r="L2547" s="159"/>
    </row>
    <row r="2548" spans="2:12" ht="15.75" customHeight="1" x14ac:dyDescent="0.2">
      <c r="B2548" s="189">
        <v>41287</v>
      </c>
      <c r="C2548" s="143">
        <v>288227</v>
      </c>
      <c r="D2548" s="143" t="s">
        <v>746</v>
      </c>
      <c r="E2548" s="143" t="s">
        <v>8854</v>
      </c>
      <c r="F2548" s="248" t="s">
        <v>155</v>
      </c>
      <c r="G2548" s="216">
        <v>41.58</v>
      </c>
      <c r="H2548" s="216">
        <v>54.000000008381903</v>
      </c>
      <c r="I2548" s="216">
        <v>2245.3200003485194</v>
      </c>
      <c r="J2548" s="216">
        <v>2.265627430729555E-3</v>
      </c>
      <c r="K2548" s="216">
        <v>4.1956063525516352E-5</v>
      </c>
      <c r="L2548" s="159"/>
    </row>
    <row r="2549" spans="2:12" ht="15.75" customHeight="1" x14ac:dyDescent="0.2">
      <c r="B2549" s="189">
        <v>41287</v>
      </c>
      <c r="C2549" s="143">
        <v>288228</v>
      </c>
      <c r="D2549" s="143" t="s">
        <v>1485</v>
      </c>
      <c r="E2549" s="143" t="s">
        <v>8854</v>
      </c>
      <c r="F2549" s="248" t="s">
        <v>147</v>
      </c>
      <c r="G2549" s="216">
        <v>17.16</v>
      </c>
      <c r="H2549" s="216">
        <v>136.99999999604188</v>
      </c>
      <c r="I2549" s="216">
        <v>2350.9199999320786</v>
      </c>
      <c r="J2549" s="216">
        <v>2.3721825122789129E-3</v>
      </c>
      <c r="K2549" s="216">
        <v>1.7315200820054368E-5</v>
      </c>
      <c r="L2549" s="159"/>
    </row>
    <row r="2550" spans="2:12" ht="15.75" customHeight="1" x14ac:dyDescent="0.2">
      <c r="B2550" s="189">
        <v>41287</v>
      </c>
      <c r="C2550" s="143">
        <v>288230</v>
      </c>
      <c r="D2550" s="143" t="s">
        <v>860</v>
      </c>
      <c r="E2550" s="143" t="s">
        <v>8855</v>
      </c>
      <c r="F2550" s="248" t="s">
        <v>148</v>
      </c>
      <c r="G2550" s="216">
        <v>5</v>
      </c>
      <c r="H2550" s="216">
        <v>87.000000000698492</v>
      </c>
      <c r="I2550" s="216">
        <v>435.00000000349246</v>
      </c>
      <c r="J2550" s="216">
        <v>1.2561956798347426E-3</v>
      </c>
      <c r="K2550" s="216">
        <v>1.4439030802582265E-5</v>
      </c>
      <c r="L2550" s="159"/>
    </row>
    <row r="2551" spans="2:12" ht="15.75" customHeight="1" x14ac:dyDescent="0.2">
      <c r="B2551" s="189">
        <v>41287</v>
      </c>
      <c r="C2551" s="143">
        <v>288231</v>
      </c>
      <c r="D2551" s="143" t="s">
        <v>495</v>
      </c>
      <c r="E2551" s="143" t="s">
        <v>8855</v>
      </c>
      <c r="F2551" s="248" t="s">
        <v>155</v>
      </c>
      <c r="G2551" s="216">
        <v>14.025</v>
      </c>
      <c r="H2551" s="216">
        <v>143.99999999790452</v>
      </c>
      <c r="I2551" s="216">
        <v>2019.599999970611</v>
      </c>
      <c r="J2551" s="216">
        <v>5.8322133216941584E-3</v>
      </c>
      <c r="K2551" s="216">
        <v>4.0501481401243254E-5</v>
      </c>
      <c r="L2551" s="159"/>
    </row>
    <row r="2552" spans="2:12" ht="15.75" customHeight="1" x14ac:dyDescent="0.2">
      <c r="B2552" s="189">
        <v>41287</v>
      </c>
      <c r="C2552" s="143">
        <v>288232</v>
      </c>
      <c r="D2552" s="143" t="s">
        <v>1486</v>
      </c>
      <c r="E2552" s="143" t="s">
        <v>8854</v>
      </c>
      <c r="F2552" s="248" t="s">
        <v>147</v>
      </c>
      <c r="G2552" s="216">
        <v>7.9750000000000005</v>
      </c>
      <c r="H2552" s="216">
        <v>110.00000000232831</v>
      </c>
      <c r="I2552" s="216">
        <v>877.25000001856836</v>
      </c>
      <c r="J2552" s="216">
        <v>8.8518414450549005E-4</v>
      </c>
      <c r="K2552" s="216">
        <v>8.0471285862432168E-6</v>
      </c>
      <c r="L2552" s="159"/>
    </row>
    <row r="2553" spans="2:12" ht="15.75" customHeight="1" x14ac:dyDescent="0.2">
      <c r="B2553" s="189">
        <v>41287</v>
      </c>
      <c r="C2553" s="143">
        <v>288233</v>
      </c>
      <c r="D2553" s="143" t="s">
        <v>766</v>
      </c>
      <c r="E2553" s="143" t="s">
        <v>8854</v>
      </c>
      <c r="F2553" s="248" t="s">
        <v>147</v>
      </c>
      <c r="G2553" s="216">
        <v>1216.99</v>
      </c>
      <c r="H2553" s="216">
        <v>51.299999995913822</v>
      </c>
      <c r="I2553" s="216">
        <v>67288.909994882502</v>
      </c>
      <c r="J2553" s="216">
        <v>6.789749356200199E-2</v>
      </c>
      <c r="K2553" s="216">
        <v>1.2279968674823989E-3</v>
      </c>
      <c r="L2553" s="159"/>
    </row>
    <row r="2554" spans="2:12" ht="15.75" customHeight="1" x14ac:dyDescent="0.2">
      <c r="B2554" s="189">
        <v>41287</v>
      </c>
      <c r="C2554" s="143">
        <v>288234</v>
      </c>
      <c r="D2554" s="143" t="s">
        <v>1479</v>
      </c>
      <c r="E2554" s="143" t="s">
        <v>8855</v>
      </c>
      <c r="F2554" s="248" t="s">
        <v>147</v>
      </c>
      <c r="G2554" s="216">
        <v>9.57</v>
      </c>
      <c r="H2554" s="216">
        <v>113.00000000162981</v>
      </c>
      <c r="I2554" s="216">
        <v>1081.4100000155975</v>
      </c>
      <c r="J2554" s="216">
        <v>3.1229024600891398E-3</v>
      </c>
      <c r="K2554" s="216">
        <v>2.7636304956142455E-5</v>
      </c>
      <c r="L2554" s="159"/>
    </row>
    <row r="2555" spans="2:12" ht="15.75" customHeight="1" x14ac:dyDescent="0.2">
      <c r="B2555" s="189">
        <v>41287</v>
      </c>
      <c r="C2555" s="143">
        <v>288235</v>
      </c>
      <c r="D2555" s="143" t="s">
        <v>1288</v>
      </c>
      <c r="E2555" s="143" t="s">
        <v>8854</v>
      </c>
      <c r="F2555" s="248" t="s">
        <v>155</v>
      </c>
      <c r="G2555" s="216">
        <v>75.5</v>
      </c>
      <c r="H2555" s="216">
        <v>55.000000006402843</v>
      </c>
      <c r="I2555" s="216">
        <v>3960.0000004610047</v>
      </c>
      <c r="J2555" s="216">
        <v>3.9958155743238747E-3</v>
      </c>
      <c r="K2555" s="216">
        <v>7.6182847430891895E-5</v>
      </c>
      <c r="L2555" s="159"/>
    </row>
    <row r="2556" spans="2:12" ht="15.75" customHeight="1" x14ac:dyDescent="0.2">
      <c r="B2556" s="189">
        <v>41287</v>
      </c>
      <c r="C2556" s="143">
        <v>288236</v>
      </c>
      <c r="D2556" s="143" t="s">
        <v>949</v>
      </c>
      <c r="E2556" s="143" t="s">
        <v>8855</v>
      </c>
      <c r="F2556" s="248" t="s">
        <v>147</v>
      </c>
      <c r="G2556" s="216">
        <v>13.530000000000001</v>
      </c>
      <c r="H2556" s="216">
        <v>117.9999999969732</v>
      </c>
      <c r="I2556" s="216">
        <v>1596.5399999590475</v>
      </c>
      <c r="J2556" s="216">
        <v>4.6104980473926751E-3</v>
      </c>
      <c r="K2556" s="216">
        <v>3.9072017351787611E-5</v>
      </c>
      <c r="L2556" s="159"/>
    </row>
    <row r="2557" spans="2:12" ht="15.75" customHeight="1" x14ac:dyDescent="0.2">
      <c r="B2557" s="189">
        <v>41287</v>
      </c>
      <c r="C2557" s="143">
        <v>288239</v>
      </c>
      <c r="D2557" s="143" t="s">
        <v>1316</v>
      </c>
      <c r="E2557" s="143" t="s">
        <v>8855</v>
      </c>
      <c r="F2557" s="248" t="s">
        <v>148</v>
      </c>
      <c r="G2557" s="216">
        <v>11</v>
      </c>
      <c r="H2557" s="216">
        <v>164.00000000023283</v>
      </c>
      <c r="I2557" s="216">
        <v>1804.0000000025611</v>
      </c>
      <c r="J2557" s="216">
        <v>5.2096023135790774E-3</v>
      </c>
      <c r="K2557" s="216">
        <v>3.1765867765680979E-5</v>
      </c>
      <c r="L2557" s="159"/>
    </row>
    <row r="2558" spans="2:12" ht="15.75" customHeight="1" x14ac:dyDescent="0.2">
      <c r="B2558" s="189">
        <v>41287</v>
      </c>
      <c r="C2558" s="143">
        <v>288240</v>
      </c>
      <c r="D2558" s="143" t="s">
        <v>1104</v>
      </c>
      <c r="E2558" s="143" t="s">
        <v>8855</v>
      </c>
      <c r="F2558" s="248" t="s">
        <v>147</v>
      </c>
      <c r="G2558" s="216">
        <v>501.94999999999987</v>
      </c>
      <c r="H2558" s="216">
        <v>66.588235291214119</v>
      </c>
      <c r="I2558" s="216">
        <v>38380.199998278651</v>
      </c>
      <c r="J2558" s="216">
        <v>0.11083457799688265</v>
      </c>
      <c r="K2558" s="216">
        <v>1.4495343022712332E-3</v>
      </c>
      <c r="L2558" s="159"/>
    </row>
    <row r="2559" spans="2:12" ht="15.75" customHeight="1" x14ac:dyDescent="0.2">
      <c r="B2559" s="189">
        <v>41287</v>
      </c>
      <c r="C2559" s="143">
        <v>288245</v>
      </c>
      <c r="D2559" s="143" t="s">
        <v>616</v>
      </c>
      <c r="E2559" s="143" t="s">
        <v>8854</v>
      </c>
      <c r="F2559" s="248" t="s">
        <v>155</v>
      </c>
      <c r="G2559" s="216">
        <v>138.5</v>
      </c>
      <c r="H2559" s="216">
        <v>95.999999998603016</v>
      </c>
      <c r="I2559" s="216">
        <v>13295.999999806518</v>
      </c>
      <c r="J2559" s="216">
        <v>1.3416253502336405E-2</v>
      </c>
      <c r="K2559" s="216">
        <v>1.3975264065137121E-4</v>
      </c>
      <c r="L2559" s="159"/>
    </row>
    <row r="2560" spans="2:12" ht="15.75" customHeight="1" x14ac:dyDescent="0.2">
      <c r="B2560" s="189">
        <v>41287</v>
      </c>
      <c r="C2560" s="143">
        <v>288246</v>
      </c>
      <c r="D2560" s="143" t="s">
        <v>548</v>
      </c>
      <c r="E2560" s="143" t="s">
        <v>8855</v>
      </c>
      <c r="F2560" s="248" t="s">
        <v>148</v>
      </c>
      <c r="G2560" s="216">
        <v>16</v>
      </c>
      <c r="H2560" s="216">
        <v>48.500000000931323</v>
      </c>
      <c r="I2560" s="216">
        <v>776.00000001490116</v>
      </c>
      <c r="J2560" s="216">
        <v>2.2409375806037991E-3</v>
      </c>
      <c r="K2560" s="216">
        <v>4.6204898568263247E-5</v>
      </c>
      <c r="L2560" s="159"/>
    </row>
    <row r="2561" spans="2:12" ht="15.75" customHeight="1" x14ac:dyDescent="0.2">
      <c r="B2561" s="189">
        <v>41287</v>
      </c>
      <c r="C2561" s="143">
        <v>288250</v>
      </c>
      <c r="D2561" s="143" t="s">
        <v>766</v>
      </c>
      <c r="E2561" s="143" t="s">
        <v>8854</v>
      </c>
      <c r="F2561" s="248" t="s">
        <v>147</v>
      </c>
      <c r="G2561" s="216">
        <v>3.96</v>
      </c>
      <c r="H2561" s="216">
        <v>74.000000000232831</v>
      </c>
      <c r="I2561" s="216">
        <v>293.04000000092202</v>
      </c>
      <c r="J2561" s="216">
        <v>2.9569035246647418E-4</v>
      </c>
      <c r="K2561" s="216">
        <v>3.9958155738587004E-6</v>
      </c>
      <c r="L2561" s="159"/>
    </row>
    <row r="2562" spans="2:12" ht="15.75" customHeight="1" x14ac:dyDescent="0.2">
      <c r="B2562" s="189">
        <v>41288</v>
      </c>
      <c r="C2562" s="143">
        <v>288266</v>
      </c>
      <c r="D2562" s="143" t="s">
        <v>568</v>
      </c>
      <c r="E2562" s="143" t="s">
        <v>8855</v>
      </c>
      <c r="F2562" s="248" t="s">
        <v>147</v>
      </c>
      <c r="G2562" s="216">
        <v>4</v>
      </c>
      <c r="H2562" s="216">
        <v>74.000000000232831</v>
      </c>
      <c r="I2562" s="216">
        <v>296.00000000093132</v>
      </c>
      <c r="J2562" s="216">
        <v>8.5482254201967218E-4</v>
      </c>
      <c r="K2562" s="216">
        <v>1.1551655973202467E-5</v>
      </c>
      <c r="L2562" s="159"/>
    </row>
    <row r="2563" spans="2:12" ht="15.75" customHeight="1" x14ac:dyDescent="0.2">
      <c r="B2563" s="189">
        <v>41288</v>
      </c>
      <c r="C2563" s="143">
        <v>288278</v>
      </c>
      <c r="D2563" s="143" t="s">
        <v>548</v>
      </c>
      <c r="E2563" s="143" t="s">
        <v>8855</v>
      </c>
      <c r="F2563" s="248" t="s">
        <v>155</v>
      </c>
      <c r="G2563" s="216">
        <v>17</v>
      </c>
      <c r="H2563" s="216">
        <v>61.999999992549419</v>
      </c>
      <c r="I2563" s="216">
        <v>1053.9999998733401</v>
      </c>
      <c r="J2563" s="216">
        <v>3.0438613485730677E-3</v>
      </c>
      <c r="K2563" s="216">
        <v>4.9094537886110491E-5</v>
      </c>
      <c r="L2563" s="159"/>
    </row>
    <row r="2564" spans="2:12" ht="15.75" customHeight="1" x14ac:dyDescent="0.2">
      <c r="B2564" s="189">
        <v>41288</v>
      </c>
      <c r="C2564" s="143">
        <v>288284</v>
      </c>
      <c r="D2564" s="143" t="s">
        <v>611</v>
      </c>
      <c r="E2564" s="143" t="s">
        <v>8855</v>
      </c>
      <c r="F2564" s="248" t="s">
        <v>151</v>
      </c>
      <c r="G2564" s="216">
        <v>153.99</v>
      </c>
      <c r="H2564" s="216">
        <v>164.99999999763745</v>
      </c>
      <c r="I2564" s="216">
        <v>27600.529999688733</v>
      </c>
      <c r="J2564" s="216">
        <v>7.9707956808614575E-2</v>
      </c>
      <c r="K2564" s="216">
        <v>4.4470987582836204E-4</v>
      </c>
      <c r="L2564" s="159"/>
    </row>
    <row r="2565" spans="2:12" ht="15.75" customHeight="1" x14ac:dyDescent="0.2">
      <c r="B2565" s="189">
        <v>41288</v>
      </c>
      <c r="C2565" s="143">
        <v>288288</v>
      </c>
      <c r="D2565" s="143" t="s">
        <v>1487</v>
      </c>
      <c r="E2565" s="143" t="s">
        <v>8854</v>
      </c>
      <c r="F2565" s="248" t="s">
        <v>147</v>
      </c>
      <c r="G2565" s="216">
        <v>1224.67</v>
      </c>
      <c r="H2565" s="216">
        <v>56.473684209876843</v>
      </c>
      <c r="I2565" s="216">
        <v>80529.209999457409</v>
      </c>
      <c r="J2565" s="216">
        <v>8.1256565141269055E-2</v>
      </c>
      <c r="K2565" s="216">
        <v>1.2357314523789378E-3</v>
      </c>
      <c r="L2565" s="159"/>
    </row>
    <row r="2566" spans="2:12" ht="15.75" customHeight="1" x14ac:dyDescent="0.2">
      <c r="B2566" s="189">
        <v>41288</v>
      </c>
      <c r="C2566" s="143">
        <v>288290</v>
      </c>
      <c r="D2566" s="143" t="s">
        <v>1033</v>
      </c>
      <c r="E2566" s="143" t="s">
        <v>8854</v>
      </c>
      <c r="F2566" s="248" t="s">
        <v>147</v>
      </c>
      <c r="G2566" s="216">
        <v>2228.34</v>
      </c>
      <c r="H2566" s="216">
        <v>157.39999999443535</v>
      </c>
      <c r="I2566" s="216">
        <v>366225.71998850221</v>
      </c>
      <c r="J2566" s="216">
        <v>0.36953354034957497</v>
      </c>
      <c r="K2566" s="216">
        <v>2.2484667907224655E-3</v>
      </c>
      <c r="L2566" s="159"/>
    </row>
    <row r="2567" spans="2:12" ht="15.75" customHeight="1" x14ac:dyDescent="0.2">
      <c r="B2567" s="189">
        <v>41288</v>
      </c>
      <c r="C2567" s="143">
        <v>288295</v>
      </c>
      <c r="D2567" s="143" t="s">
        <v>604</v>
      </c>
      <c r="E2567" s="143" t="s">
        <v>8855</v>
      </c>
      <c r="F2567" s="248" t="s">
        <v>149</v>
      </c>
      <c r="G2567" s="216">
        <v>144</v>
      </c>
      <c r="H2567" s="216">
        <v>15.000000006984919</v>
      </c>
      <c r="I2567" s="216">
        <v>2160.0000010058284</v>
      </c>
      <c r="J2567" s="216">
        <v>6.2378942284340788E-3</v>
      </c>
      <c r="K2567" s="216">
        <v>4.1585961503528884E-4</v>
      </c>
      <c r="L2567" s="159"/>
    </row>
    <row r="2568" spans="2:12" ht="15.75" customHeight="1" x14ac:dyDescent="0.2">
      <c r="B2568" s="189">
        <v>41288</v>
      </c>
      <c r="C2568" s="143">
        <v>288298</v>
      </c>
      <c r="D2568" s="143" t="s">
        <v>1488</v>
      </c>
      <c r="E2568" s="143" t="s">
        <v>8854</v>
      </c>
      <c r="F2568" s="248" t="s">
        <v>147</v>
      </c>
      <c r="G2568" s="216">
        <v>31</v>
      </c>
      <c r="H2568" s="216">
        <v>490.99999999743886</v>
      </c>
      <c r="I2568" s="216">
        <v>15220.999999920605</v>
      </c>
      <c r="J2568" s="216">
        <v>1.5358478967037405E-2</v>
      </c>
      <c r="K2568" s="216">
        <v>3.1279997896369686E-5</v>
      </c>
      <c r="L2568" s="159"/>
    </row>
    <row r="2569" spans="2:12" ht="15.75" customHeight="1" x14ac:dyDescent="0.2">
      <c r="B2569" s="189">
        <v>41288</v>
      </c>
      <c r="C2569" s="143">
        <v>288300</v>
      </c>
      <c r="D2569" s="143" t="s">
        <v>688</v>
      </c>
      <c r="E2569" s="143" t="s">
        <v>8855</v>
      </c>
      <c r="F2569" s="248" t="s">
        <v>147</v>
      </c>
      <c r="G2569" s="216">
        <v>426</v>
      </c>
      <c r="H2569" s="216">
        <v>326.99999999720603</v>
      </c>
      <c r="I2569" s="216">
        <v>139301.99999880977</v>
      </c>
      <c r="J2569" s="216">
        <v>0.40229219509132524</v>
      </c>
      <c r="K2569" s="216">
        <v>1.2302513611460628E-3</v>
      </c>
      <c r="L2569" s="159"/>
    </row>
    <row r="2570" spans="2:12" ht="15.75" customHeight="1" x14ac:dyDescent="0.2">
      <c r="B2570" s="189">
        <v>41288</v>
      </c>
      <c r="C2570" s="143">
        <v>288302</v>
      </c>
      <c r="D2570" s="143" t="s">
        <v>643</v>
      </c>
      <c r="E2570" s="143" t="s">
        <v>8855</v>
      </c>
      <c r="F2570" s="248" t="s">
        <v>149</v>
      </c>
      <c r="G2570" s="216">
        <v>625.51</v>
      </c>
      <c r="H2570" s="216">
        <v>223.77272727158427</v>
      </c>
      <c r="I2570" s="216">
        <v>123661.1699994244</v>
      </c>
      <c r="J2570" s="216">
        <v>0.35712282326926414</v>
      </c>
      <c r="K2570" s="216">
        <v>1.806419081949469E-3</v>
      </c>
      <c r="L2570" s="159"/>
    </row>
    <row r="2571" spans="2:12" ht="15.75" customHeight="1" x14ac:dyDescent="0.2">
      <c r="B2571" s="189">
        <v>41288</v>
      </c>
      <c r="C2571" s="143">
        <v>288308</v>
      </c>
      <c r="D2571" s="143" t="s">
        <v>922</v>
      </c>
      <c r="E2571" s="143" t="s">
        <v>8855</v>
      </c>
      <c r="F2571" s="248" t="s">
        <v>149</v>
      </c>
      <c r="G2571" s="216">
        <v>1595.87</v>
      </c>
      <c r="H2571" s="216">
        <v>40.416666671173353</v>
      </c>
      <c r="I2571" s="216">
        <v>125657.58001369152</v>
      </c>
      <c r="J2571" s="216">
        <v>0.3628882836858317</v>
      </c>
      <c r="K2571" s="216">
        <v>4.6087353044886557E-3</v>
      </c>
      <c r="L2571" s="159"/>
    </row>
    <row r="2572" spans="2:12" ht="15.75" customHeight="1" x14ac:dyDescent="0.2">
      <c r="B2572" s="189">
        <v>41288</v>
      </c>
      <c r="C2572" s="143">
        <v>288309</v>
      </c>
      <c r="D2572" s="143" t="s">
        <v>1489</v>
      </c>
      <c r="E2572" s="143" t="s">
        <v>8854</v>
      </c>
      <c r="F2572" s="248" t="s">
        <v>147</v>
      </c>
      <c r="G2572" s="216">
        <v>1</v>
      </c>
      <c r="H2572" s="216">
        <v>306.99999999487773</v>
      </c>
      <c r="I2572" s="216">
        <v>306.99999999487773</v>
      </c>
      <c r="J2572" s="216">
        <v>3.0977288238791191E-4</v>
      </c>
      <c r="K2572" s="216">
        <v>1.0090321902054738E-6</v>
      </c>
      <c r="L2572" s="159"/>
    </row>
    <row r="2573" spans="2:12" ht="15.75" customHeight="1" x14ac:dyDescent="0.2">
      <c r="B2573" s="189">
        <v>41288</v>
      </c>
      <c r="C2573" s="143">
        <v>288310</v>
      </c>
      <c r="D2573" s="143" t="s">
        <v>1490</v>
      </c>
      <c r="E2573" s="143" t="s">
        <v>8854</v>
      </c>
      <c r="F2573" s="248" t="s">
        <v>147</v>
      </c>
      <c r="G2573" s="216">
        <v>1</v>
      </c>
      <c r="H2573" s="216">
        <v>477.9999999969732</v>
      </c>
      <c r="I2573" s="216">
        <v>477.9999999969732</v>
      </c>
      <c r="J2573" s="216">
        <v>4.8231738691516235E-4</v>
      </c>
      <c r="K2573" s="216">
        <v>1.0090321902054738E-6</v>
      </c>
      <c r="L2573" s="159"/>
    </row>
    <row r="2574" spans="2:12" ht="15.75" customHeight="1" x14ac:dyDescent="0.2">
      <c r="B2574" s="189">
        <v>41288</v>
      </c>
      <c r="C2574" s="143">
        <v>288310</v>
      </c>
      <c r="D2574" s="143" t="s">
        <v>1491</v>
      </c>
      <c r="E2574" s="143" t="s">
        <v>8854</v>
      </c>
      <c r="F2574" s="248" t="s">
        <v>147</v>
      </c>
      <c r="G2574" s="216">
        <v>630</v>
      </c>
      <c r="H2574" s="216">
        <v>278.27272727016611</v>
      </c>
      <c r="I2574" s="216">
        <v>175643.99999859917</v>
      </c>
      <c r="J2574" s="216">
        <v>0.17723045001503676</v>
      </c>
      <c r="K2574" s="216">
        <v>6.3569027982944852E-4</v>
      </c>
      <c r="L2574" s="159"/>
    </row>
    <row r="2575" spans="2:12" ht="15.75" customHeight="1" x14ac:dyDescent="0.2">
      <c r="B2575" s="189">
        <v>41288</v>
      </c>
      <c r="C2575" s="143">
        <v>288312</v>
      </c>
      <c r="D2575" s="143" t="s">
        <v>955</v>
      </c>
      <c r="E2575" s="143" t="s">
        <v>8855</v>
      </c>
      <c r="F2575" s="248" t="s">
        <v>150</v>
      </c>
      <c r="G2575" s="216">
        <v>75</v>
      </c>
      <c r="H2575" s="216">
        <v>7.1666666655801237</v>
      </c>
      <c r="I2575" s="216">
        <v>537.49999991850927</v>
      </c>
      <c r="J2575" s="216">
        <v>1.5522537711637435E-3</v>
      </c>
      <c r="K2575" s="216">
        <v>2.1659354949754627E-4</v>
      </c>
      <c r="L2575" s="159"/>
    </row>
    <row r="2576" spans="2:12" ht="15.75" customHeight="1" x14ac:dyDescent="0.2">
      <c r="B2576" s="189">
        <v>41288</v>
      </c>
      <c r="C2576" s="143">
        <v>288313</v>
      </c>
      <c r="D2576" s="143" t="s">
        <v>671</v>
      </c>
      <c r="E2576" s="143" t="s">
        <v>8854</v>
      </c>
      <c r="F2576" s="248" t="s">
        <v>146</v>
      </c>
      <c r="G2576" s="216">
        <v>109</v>
      </c>
      <c r="H2576" s="216">
        <v>96.166666662320495</v>
      </c>
      <c r="I2576" s="216">
        <v>10482.166666192934</v>
      </c>
      <c r="J2576" s="216">
        <v>1.0576843589287467E-2</v>
      </c>
      <c r="K2576" s="216">
        <v>1.0998450873239665E-4</v>
      </c>
      <c r="L2576" s="159"/>
    </row>
    <row r="2577" spans="2:12" ht="15.75" customHeight="1" x14ac:dyDescent="0.2">
      <c r="B2577" s="189">
        <v>41288</v>
      </c>
      <c r="C2577" s="143">
        <v>288314</v>
      </c>
      <c r="D2577" s="143" t="s">
        <v>1463</v>
      </c>
      <c r="E2577" s="143" t="s">
        <v>8854</v>
      </c>
      <c r="F2577" s="248" t="s">
        <v>150</v>
      </c>
      <c r="G2577" s="216">
        <v>33.33</v>
      </c>
      <c r="H2577" s="216">
        <v>43.666666669305414</v>
      </c>
      <c r="I2577" s="216">
        <v>1455.4100000879494</v>
      </c>
      <c r="J2577" s="216">
        <v>1.4685555400356925E-3</v>
      </c>
      <c r="K2577" s="216">
        <v>3.363104289954844E-5</v>
      </c>
      <c r="L2577" s="159"/>
    </row>
    <row r="2578" spans="2:12" ht="15.75" customHeight="1" x14ac:dyDescent="0.2">
      <c r="B2578" s="189">
        <v>41288</v>
      </c>
      <c r="C2578" s="143">
        <v>288315</v>
      </c>
      <c r="D2578" s="143" t="s">
        <v>1492</v>
      </c>
      <c r="E2578" s="143" t="s">
        <v>8855</v>
      </c>
      <c r="F2578" s="248" t="s">
        <v>150</v>
      </c>
      <c r="G2578" s="216">
        <v>20</v>
      </c>
      <c r="H2578" s="216">
        <v>51.500000000232831</v>
      </c>
      <c r="I2578" s="216">
        <v>1030.0000000046566</v>
      </c>
      <c r="J2578" s="216">
        <v>2.9745514131130834E-3</v>
      </c>
      <c r="K2578" s="216">
        <v>5.7758279866012341E-5</v>
      </c>
      <c r="L2578" s="159"/>
    </row>
    <row r="2579" spans="2:12" ht="15.75" customHeight="1" x14ac:dyDescent="0.2">
      <c r="B2579" s="189">
        <v>41288</v>
      </c>
      <c r="C2579" s="143">
        <v>288322</v>
      </c>
      <c r="D2579" s="143" t="s">
        <v>793</v>
      </c>
      <c r="E2579" s="143" t="s">
        <v>8854</v>
      </c>
      <c r="F2579" s="248" t="s">
        <v>155</v>
      </c>
      <c r="G2579" s="216">
        <v>161</v>
      </c>
      <c r="H2579" s="216">
        <v>531.99999999487773</v>
      </c>
      <c r="I2579" s="216">
        <v>85651.999999175314</v>
      </c>
      <c r="J2579" s="216">
        <v>8.6425625154647107E-2</v>
      </c>
      <c r="K2579" s="216">
        <v>1.6245418262308129E-4</v>
      </c>
      <c r="L2579" s="159"/>
    </row>
    <row r="2580" spans="2:12" ht="15.75" customHeight="1" x14ac:dyDescent="0.2">
      <c r="B2580" s="189">
        <v>41288</v>
      </c>
      <c r="C2580" s="143">
        <v>288343</v>
      </c>
      <c r="D2580" s="143" t="s">
        <v>1091</v>
      </c>
      <c r="E2580" s="143" t="s">
        <v>8855</v>
      </c>
      <c r="F2580" s="248" t="s">
        <v>150</v>
      </c>
      <c r="G2580" s="216">
        <v>33</v>
      </c>
      <c r="H2580" s="216">
        <v>238.00000000046566</v>
      </c>
      <c r="I2580" s="216">
        <v>7854.0000000153668</v>
      </c>
      <c r="J2580" s="216">
        <v>2.2681676503427423E-2</v>
      </c>
      <c r="K2580" s="216">
        <v>9.5301161778920366E-5</v>
      </c>
      <c r="L2580" s="159"/>
    </row>
    <row r="2581" spans="2:12" ht="15.75" customHeight="1" x14ac:dyDescent="0.2">
      <c r="B2581" s="189">
        <v>41289</v>
      </c>
      <c r="C2581" s="143">
        <v>288311</v>
      </c>
      <c r="D2581" s="143" t="s">
        <v>588</v>
      </c>
      <c r="E2581" s="143" t="s">
        <v>8855</v>
      </c>
      <c r="F2581" s="248" t="s">
        <v>155</v>
      </c>
      <c r="G2581" s="216">
        <v>3</v>
      </c>
      <c r="H2581" s="216">
        <v>158.00000000162981</v>
      </c>
      <c r="I2581" s="216">
        <v>474.00000000488944</v>
      </c>
      <c r="J2581" s="216">
        <v>1.3689299796499877E-3</v>
      </c>
      <c r="K2581" s="216">
        <v>8.6641137951637136E-6</v>
      </c>
      <c r="L2581" s="159"/>
    </row>
    <row r="2582" spans="2:12" ht="15.75" customHeight="1" x14ac:dyDescent="0.2">
      <c r="B2582" s="189">
        <v>41289</v>
      </c>
      <c r="C2582" s="143">
        <v>288316</v>
      </c>
      <c r="D2582" s="143" t="s">
        <v>588</v>
      </c>
      <c r="E2582" s="143" t="s">
        <v>8855</v>
      </c>
      <c r="F2582" s="248" t="s">
        <v>146</v>
      </c>
      <c r="G2582" s="216">
        <v>4</v>
      </c>
      <c r="H2582" s="216">
        <v>88.999999996740371</v>
      </c>
      <c r="I2582" s="216">
        <v>355.99999998696148</v>
      </c>
      <c r="J2582" s="216">
        <v>1.028141503655105E-3</v>
      </c>
      <c r="K2582" s="216">
        <v>1.1552151726884953E-5</v>
      </c>
      <c r="L2582" s="159"/>
    </row>
    <row r="2583" spans="2:12" ht="15.75" customHeight="1" x14ac:dyDescent="0.2">
      <c r="B2583" s="189">
        <v>41289</v>
      </c>
      <c r="C2583" s="143">
        <v>288323</v>
      </c>
      <c r="D2583" s="143" t="s">
        <v>838</v>
      </c>
      <c r="E2583" s="143" t="s">
        <v>8855</v>
      </c>
      <c r="F2583" s="248" t="s">
        <v>147</v>
      </c>
      <c r="G2583" s="216">
        <v>46</v>
      </c>
      <c r="H2583" s="216">
        <v>176.00000000791624</v>
      </c>
      <c r="I2583" s="216">
        <v>8096.0000003641471</v>
      </c>
      <c r="J2583" s="216">
        <v>2.3381555096266812E-2</v>
      </c>
      <c r="K2583" s="216">
        <v>1.3284974485917696E-4</v>
      </c>
      <c r="L2583" s="159"/>
    </row>
    <row r="2584" spans="2:12" ht="15.75" customHeight="1" x14ac:dyDescent="0.2">
      <c r="B2584" s="189">
        <v>41289</v>
      </c>
      <c r="C2584" s="143">
        <v>288324</v>
      </c>
      <c r="D2584" s="143" t="s">
        <v>621</v>
      </c>
      <c r="E2584" s="143" t="s">
        <v>8855</v>
      </c>
      <c r="F2584" s="248" t="s">
        <v>155</v>
      </c>
      <c r="G2584" s="216">
        <v>5</v>
      </c>
      <c r="H2584" s="216">
        <v>97.000000001862645</v>
      </c>
      <c r="I2584" s="216">
        <v>485.00000000931323</v>
      </c>
      <c r="J2584" s="216">
        <v>1.4006983969116974E-3</v>
      </c>
      <c r="K2584" s="216">
        <v>1.444018965860619E-5</v>
      </c>
      <c r="L2584" s="159"/>
    </row>
    <row r="2585" spans="2:12" ht="15.75" customHeight="1" x14ac:dyDescent="0.2">
      <c r="B2585" s="189">
        <v>41289</v>
      </c>
      <c r="C2585" s="143">
        <v>288326</v>
      </c>
      <c r="D2585" s="143" t="s">
        <v>1493</v>
      </c>
      <c r="E2585" s="143" t="s">
        <v>8854</v>
      </c>
      <c r="F2585" s="248" t="s">
        <v>147</v>
      </c>
      <c r="G2585" s="216">
        <v>1</v>
      </c>
      <c r="H2585" s="216">
        <v>373.99999999324791</v>
      </c>
      <c r="I2585" s="216">
        <v>373.99999999324791</v>
      </c>
      <c r="J2585" s="216">
        <v>3.7737136025146244E-4</v>
      </c>
      <c r="K2585" s="216">
        <v>1.009014332241378E-6</v>
      </c>
      <c r="L2585" s="159"/>
    </row>
    <row r="2586" spans="2:12" ht="15.75" customHeight="1" x14ac:dyDescent="0.2">
      <c r="B2586" s="189">
        <v>41289</v>
      </c>
      <c r="C2586" s="143">
        <v>288327</v>
      </c>
      <c r="D2586" s="143" t="s">
        <v>1467</v>
      </c>
      <c r="E2586" s="143" t="s">
        <v>8854</v>
      </c>
      <c r="F2586" s="248" t="s">
        <v>147</v>
      </c>
      <c r="G2586" s="216">
        <v>2.85</v>
      </c>
      <c r="H2586" s="216">
        <v>42.999999993480742</v>
      </c>
      <c r="I2586" s="216">
        <v>122.54999998142011</v>
      </c>
      <c r="J2586" s="216">
        <v>1.236547063974335E-4</v>
      </c>
      <c r="K2586" s="216">
        <v>2.8756908468879276E-6</v>
      </c>
      <c r="L2586" s="159"/>
    </row>
    <row r="2587" spans="2:12" ht="15.75" customHeight="1" x14ac:dyDescent="0.2">
      <c r="B2587" s="189">
        <v>41289</v>
      </c>
      <c r="C2587" s="143">
        <v>288328</v>
      </c>
      <c r="D2587" s="143" t="s">
        <v>598</v>
      </c>
      <c r="E2587" s="143" t="s">
        <v>8855</v>
      </c>
      <c r="F2587" s="248" t="s">
        <v>155</v>
      </c>
      <c r="G2587" s="216">
        <v>51.5</v>
      </c>
      <c r="H2587" s="216">
        <v>140.00000000582077</v>
      </c>
      <c r="I2587" s="216">
        <v>7210.0000002997695</v>
      </c>
      <c r="J2587" s="216">
        <v>2.0822753488575874E-2</v>
      </c>
      <c r="K2587" s="216">
        <v>1.4873395348364375E-4</v>
      </c>
      <c r="L2587" s="159"/>
    </row>
    <row r="2588" spans="2:12" ht="15.75" customHeight="1" x14ac:dyDescent="0.2">
      <c r="B2588" s="189">
        <v>41289</v>
      </c>
      <c r="C2588" s="143">
        <v>288332</v>
      </c>
      <c r="D2588" s="143" t="s">
        <v>793</v>
      </c>
      <c r="E2588" s="143" t="s">
        <v>8854</v>
      </c>
      <c r="F2588" s="248" t="s">
        <v>147</v>
      </c>
      <c r="G2588" s="216">
        <v>161</v>
      </c>
      <c r="H2588" s="216">
        <v>259.99999999883585</v>
      </c>
      <c r="I2588" s="216">
        <v>41859.999999812571</v>
      </c>
      <c r="J2588" s="216">
        <v>4.223733994743497E-2</v>
      </c>
      <c r="K2588" s="216">
        <v>1.6245130749086188E-4</v>
      </c>
      <c r="L2588" s="159"/>
    </row>
    <row r="2589" spans="2:12" ht="15.75" customHeight="1" x14ac:dyDescent="0.2">
      <c r="B2589" s="189">
        <v>41289</v>
      </c>
      <c r="C2589" s="143">
        <v>288335</v>
      </c>
      <c r="D2589" s="143" t="s">
        <v>1002</v>
      </c>
      <c r="E2589" s="143" t="s">
        <v>8854</v>
      </c>
      <c r="F2589" s="248" t="s">
        <v>147</v>
      </c>
      <c r="G2589" s="216">
        <v>267</v>
      </c>
      <c r="H2589" s="216">
        <v>190.75000000360887</v>
      </c>
      <c r="I2589" s="216">
        <v>49462.000001720153</v>
      </c>
      <c r="J2589" s="216">
        <v>4.9907866903058699E-2</v>
      </c>
      <c r="K2589" s="216">
        <v>2.6940682670844793E-4</v>
      </c>
      <c r="L2589" s="159"/>
    </row>
    <row r="2590" spans="2:12" ht="15.75" customHeight="1" x14ac:dyDescent="0.2">
      <c r="B2590" s="189">
        <v>41289</v>
      </c>
      <c r="C2590" s="143">
        <v>288344</v>
      </c>
      <c r="D2590" s="143" t="s">
        <v>722</v>
      </c>
      <c r="E2590" s="143" t="s">
        <v>8854</v>
      </c>
      <c r="F2590" s="248" t="s">
        <v>147</v>
      </c>
      <c r="G2590" s="216">
        <v>45.5</v>
      </c>
      <c r="H2590" s="216">
        <v>121.99999999953434</v>
      </c>
      <c r="I2590" s="216">
        <v>5550.9999999788124</v>
      </c>
      <c r="J2590" s="216">
        <v>5.6010385582505109E-3</v>
      </c>
      <c r="K2590" s="216">
        <v>4.5910152116982699E-5</v>
      </c>
      <c r="L2590" s="159"/>
    </row>
    <row r="2591" spans="2:12" ht="15.75" customHeight="1" x14ac:dyDescent="0.2">
      <c r="B2591" s="189">
        <v>41289</v>
      </c>
      <c r="C2591" s="143">
        <v>288346</v>
      </c>
      <c r="D2591" s="143" t="s">
        <v>1069</v>
      </c>
      <c r="E2591" s="143" t="s">
        <v>8855</v>
      </c>
      <c r="F2591" s="248" t="s">
        <v>147</v>
      </c>
      <c r="G2591" s="216">
        <v>1</v>
      </c>
      <c r="H2591" s="216">
        <v>106.99999999254942</v>
      </c>
      <c r="I2591" s="216">
        <v>106.99999999254942</v>
      </c>
      <c r="J2591" s="216">
        <v>3.0902005867265492E-4</v>
      </c>
      <c r="K2591" s="216">
        <v>2.8880379317212382E-6</v>
      </c>
      <c r="L2591" s="159"/>
    </row>
    <row r="2592" spans="2:12" ht="15.75" customHeight="1" x14ac:dyDescent="0.2">
      <c r="B2592" s="189">
        <v>41289</v>
      </c>
      <c r="C2592" s="143">
        <v>288367</v>
      </c>
      <c r="D2592" s="143" t="s">
        <v>1494</v>
      </c>
      <c r="E2592" s="143" t="s">
        <v>8855</v>
      </c>
      <c r="F2592" s="248" t="s">
        <v>147</v>
      </c>
      <c r="G2592" s="216">
        <v>36.25</v>
      </c>
      <c r="H2592" s="216">
        <v>79.999999998835847</v>
      </c>
      <c r="I2592" s="216">
        <v>2899.9999999577994</v>
      </c>
      <c r="J2592" s="216">
        <v>8.3753100018697131E-3</v>
      </c>
      <c r="K2592" s="216">
        <v>1.0469137502489488E-4</v>
      </c>
      <c r="L2592" s="159"/>
    </row>
    <row r="2593" spans="2:12" ht="15.75" customHeight="1" x14ac:dyDescent="0.2">
      <c r="B2593" s="189">
        <v>41289</v>
      </c>
      <c r="C2593" s="143">
        <v>288368</v>
      </c>
      <c r="D2593" s="143" t="s">
        <v>606</v>
      </c>
      <c r="E2593" s="143" t="s">
        <v>8855</v>
      </c>
      <c r="F2593" s="248" t="s">
        <v>150</v>
      </c>
      <c r="G2593" s="216">
        <v>2.31</v>
      </c>
      <c r="H2593" s="216">
        <v>92.999999999301508</v>
      </c>
      <c r="I2593" s="216">
        <v>214.82999999838648</v>
      </c>
      <c r="J2593" s="216">
        <v>6.2043718886701366E-4</v>
      </c>
      <c r="K2593" s="216">
        <v>6.6713676222760597E-6</v>
      </c>
      <c r="L2593" s="159"/>
    </row>
    <row r="2594" spans="2:12" ht="15.75" customHeight="1" x14ac:dyDescent="0.2">
      <c r="B2594" s="189">
        <v>41289</v>
      </c>
      <c r="C2594" s="143">
        <v>288375</v>
      </c>
      <c r="D2594" s="143" t="s">
        <v>1045</v>
      </c>
      <c r="E2594" s="143" t="s">
        <v>8854</v>
      </c>
      <c r="F2594" s="248" t="s">
        <v>147</v>
      </c>
      <c r="G2594" s="216">
        <v>1950.5100000000002</v>
      </c>
      <c r="H2594" s="216">
        <v>203.70370369831411</v>
      </c>
      <c r="I2594" s="216">
        <v>340601.07998946437</v>
      </c>
      <c r="J2594" s="216">
        <v>0.34367137128626157</v>
      </c>
      <c r="K2594" s="216">
        <v>1.9680925451801305E-3</v>
      </c>
      <c r="L2594" s="159"/>
    </row>
    <row r="2595" spans="2:12" ht="15.75" customHeight="1" x14ac:dyDescent="0.2">
      <c r="B2595" s="189">
        <v>41289</v>
      </c>
      <c r="C2595" s="143">
        <v>288376</v>
      </c>
      <c r="D2595" s="143" t="s">
        <v>516</v>
      </c>
      <c r="E2595" s="143" t="s">
        <v>8855</v>
      </c>
      <c r="F2595" s="248" t="s">
        <v>147</v>
      </c>
      <c r="G2595" s="216">
        <v>0.67</v>
      </c>
      <c r="H2595" s="216">
        <v>168.00000000279397</v>
      </c>
      <c r="I2595" s="216">
        <v>112.56000000187197</v>
      </c>
      <c r="J2595" s="216">
        <v>3.2507754959994889E-4</v>
      </c>
      <c r="K2595" s="216">
        <v>1.9349854142532297E-6</v>
      </c>
      <c r="L2595" s="159"/>
    </row>
    <row r="2596" spans="2:12" ht="15.75" customHeight="1" x14ac:dyDescent="0.2">
      <c r="B2596" s="189">
        <v>41289</v>
      </c>
      <c r="C2596" s="143">
        <v>288377</v>
      </c>
      <c r="D2596" s="143" t="s">
        <v>621</v>
      </c>
      <c r="E2596" s="143" t="s">
        <v>8855</v>
      </c>
      <c r="F2596" s="248" t="s">
        <v>147</v>
      </c>
      <c r="G2596" s="216">
        <v>5</v>
      </c>
      <c r="H2596" s="216">
        <v>160.00000000814907</v>
      </c>
      <c r="I2596" s="216">
        <v>800.00000004074536</v>
      </c>
      <c r="J2596" s="216">
        <v>2.3104303454946646E-3</v>
      </c>
      <c r="K2596" s="216">
        <v>1.444018965860619E-5</v>
      </c>
      <c r="L2596" s="159"/>
    </row>
    <row r="2597" spans="2:12" ht="15.75" customHeight="1" x14ac:dyDescent="0.2">
      <c r="B2597" s="189">
        <v>41289</v>
      </c>
      <c r="C2597" s="143">
        <v>288378</v>
      </c>
      <c r="D2597" s="143" t="s">
        <v>1495</v>
      </c>
      <c r="E2597" s="143" t="s">
        <v>8854</v>
      </c>
      <c r="F2597" s="248" t="s">
        <v>147</v>
      </c>
      <c r="G2597" s="216">
        <v>1</v>
      </c>
      <c r="H2597" s="216">
        <v>515.00000000232831</v>
      </c>
      <c r="I2597" s="216">
        <v>515.00000000232831</v>
      </c>
      <c r="J2597" s="216">
        <v>5.1964238110665899E-4</v>
      </c>
      <c r="K2597" s="216">
        <v>1.009014332241378E-6</v>
      </c>
      <c r="L2597" s="159"/>
    </row>
    <row r="2598" spans="2:12" ht="15.75" customHeight="1" x14ac:dyDescent="0.2">
      <c r="B2598" s="189">
        <v>41289</v>
      </c>
      <c r="C2598" s="143">
        <v>288378</v>
      </c>
      <c r="D2598" s="143" t="s">
        <v>653</v>
      </c>
      <c r="E2598" s="143" t="s">
        <v>8854</v>
      </c>
      <c r="F2598" s="248" t="s">
        <v>147</v>
      </c>
      <c r="G2598" s="216">
        <v>117</v>
      </c>
      <c r="H2598" s="216">
        <v>129.99999999417923</v>
      </c>
      <c r="I2598" s="216">
        <v>15209.99999931897</v>
      </c>
      <c r="J2598" s="216">
        <v>1.5347107992704192E-2</v>
      </c>
      <c r="K2598" s="216">
        <v>1.1805467687224123E-4</v>
      </c>
      <c r="L2598" s="159"/>
    </row>
    <row r="2599" spans="2:12" ht="15.75" customHeight="1" x14ac:dyDescent="0.2">
      <c r="B2599" s="189">
        <v>41290</v>
      </c>
      <c r="C2599" s="143">
        <v>288373</v>
      </c>
      <c r="D2599" s="143" t="s">
        <v>1496</v>
      </c>
      <c r="E2599" s="143" t="s">
        <v>8855</v>
      </c>
      <c r="F2599" s="248" t="s">
        <v>150</v>
      </c>
      <c r="G2599" s="216">
        <v>159.57999999999998</v>
      </c>
      <c r="H2599" s="216">
        <v>23.000000001629815</v>
      </c>
      <c r="I2599" s="216">
        <v>3670.3400002600856</v>
      </c>
      <c r="J2599" s="216">
        <v>1.0600401981589257E-2</v>
      </c>
      <c r="K2599" s="216">
        <v>4.6088704264513465E-4</v>
      </c>
      <c r="L2599" s="159"/>
    </row>
    <row r="2600" spans="2:12" ht="15.75" customHeight="1" x14ac:dyDescent="0.2">
      <c r="B2600" s="189">
        <v>41290</v>
      </c>
      <c r="C2600" s="143">
        <v>288374</v>
      </c>
      <c r="D2600" s="143" t="s">
        <v>1238</v>
      </c>
      <c r="E2600" s="143" t="s">
        <v>8854</v>
      </c>
      <c r="F2600" s="248" t="s">
        <v>150</v>
      </c>
      <c r="G2600" s="216">
        <v>579.32999999999993</v>
      </c>
      <c r="H2600" s="216">
        <v>104.99999999650754</v>
      </c>
      <c r="I2600" s="216">
        <v>60829.64999797671</v>
      </c>
      <c r="J2600" s="216">
        <v>6.1376802712275698E-2</v>
      </c>
      <c r="K2600" s="216">
        <v>5.8454097823159223E-4</v>
      </c>
      <c r="L2600" s="159"/>
    </row>
    <row r="2601" spans="2:12" ht="15.75" customHeight="1" x14ac:dyDescent="0.2">
      <c r="B2601" s="189">
        <v>41290</v>
      </c>
      <c r="C2601" s="143">
        <v>288381</v>
      </c>
      <c r="D2601" s="143" t="s">
        <v>885</v>
      </c>
      <c r="E2601" s="143" t="s">
        <v>8854</v>
      </c>
      <c r="F2601" s="248" t="s">
        <v>155</v>
      </c>
      <c r="G2601" s="216">
        <v>173</v>
      </c>
      <c r="H2601" s="216">
        <v>95.000000005820766</v>
      </c>
      <c r="I2601" s="216">
        <v>16435.000001006993</v>
      </c>
      <c r="J2601" s="216">
        <v>1.6582830127604038E-2</v>
      </c>
      <c r="K2601" s="216">
        <v>1.7455610659566304E-4</v>
      </c>
      <c r="L2601" s="159"/>
    </row>
    <row r="2602" spans="2:12" ht="15.75" customHeight="1" x14ac:dyDescent="0.2">
      <c r="B2602" s="189">
        <v>41290</v>
      </c>
      <c r="C2602" s="143">
        <v>288382</v>
      </c>
      <c r="D2602" s="143" t="s">
        <v>1497</v>
      </c>
      <c r="E2602" s="143" t="s">
        <v>8854</v>
      </c>
      <c r="F2602" s="248" t="s">
        <v>155</v>
      </c>
      <c r="G2602" s="216">
        <v>57</v>
      </c>
      <c r="H2602" s="216">
        <v>126.99999999487773</v>
      </c>
      <c r="I2602" s="216">
        <v>7238.9999997080304</v>
      </c>
      <c r="J2602" s="216">
        <v>7.304113616156298E-3</v>
      </c>
      <c r="K2602" s="216">
        <v>5.7512705641345622E-5</v>
      </c>
      <c r="L2602" s="159"/>
    </row>
    <row r="2603" spans="2:12" ht="15.75" customHeight="1" x14ac:dyDescent="0.2">
      <c r="B2603" s="189">
        <v>41290</v>
      </c>
      <c r="C2603" s="143">
        <v>288386</v>
      </c>
      <c r="D2603" s="143" t="s">
        <v>611</v>
      </c>
      <c r="E2603" s="143" t="s">
        <v>8855</v>
      </c>
      <c r="F2603" s="248" t="s">
        <v>147</v>
      </c>
      <c r="G2603" s="216">
        <v>12</v>
      </c>
      <c r="H2603" s="216">
        <v>123.99999999557622</v>
      </c>
      <c r="I2603" s="216">
        <v>1487.9999999469146</v>
      </c>
      <c r="J2603" s="216">
        <v>4.2975305140462092E-3</v>
      </c>
      <c r="K2603" s="216">
        <v>3.4657504146770375E-5</v>
      </c>
      <c r="L2603" s="159"/>
    </row>
    <row r="2604" spans="2:12" ht="15.75" customHeight="1" x14ac:dyDescent="0.2">
      <c r="B2604" s="189">
        <v>41290</v>
      </c>
      <c r="C2604" s="143">
        <v>288414</v>
      </c>
      <c r="D2604" s="143" t="s">
        <v>1367</v>
      </c>
      <c r="E2604" s="143" t="s">
        <v>8855</v>
      </c>
      <c r="F2604" s="248" t="s">
        <v>150</v>
      </c>
      <c r="G2604" s="216">
        <v>31.35</v>
      </c>
      <c r="H2604" s="216">
        <v>103.00000000046566</v>
      </c>
      <c r="I2604" s="216">
        <v>3229.0500000145985</v>
      </c>
      <c r="J2604" s="216">
        <v>9.3259011471362348E-3</v>
      </c>
      <c r="K2604" s="216">
        <v>9.0542729583437597E-5</v>
      </c>
      <c r="L2604" s="159"/>
    </row>
    <row r="2605" spans="2:12" ht="15.75" customHeight="1" x14ac:dyDescent="0.2">
      <c r="B2605" s="189">
        <v>41290</v>
      </c>
      <c r="C2605" s="143">
        <v>288416</v>
      </c>
      <c r="D2605" s="143" t="s">
        <v>927</v>
      </c>
      <c r="E2605" s="143" t="s">
        <v>8854</v>
      </c>
      <c r="F2605" s="248" t="s">
        <v>147</v>
      </c>
      <c r="G2605" s="216">
        <v>67</v>
      </c>
      <c r="H2605" s="216">
        <v>490.99999999743886</v>
      </c>
      <c r="I2605" s="216">
        <v>32896.999999828404</v>
      </c>
      <c r="J2605" s="216">
        <v>3.3192903113569788E-2</v>
      </c>
      <c r="K2605" s="216">
        <v>6.7602653999476435E-5</v>
      </c>
      <c r="L2605" s="159"/>
    </row>
    <row r="2606" spans="2:12" ht="15.75" customHeight="1" x14ac:dyDescent="0.2">
      <c r="B2606" s="189">
        <v>41290</v>
      </c>
      <c r="C2606" s="143">
        <v>288422</v>
      </c>
      <c r="D2606" s="143" t="s">
        <v>950</v>
      </c>
      <c r="E2606" s="143" t="s">
        <v>8855</v>
      </c>
      <c r="F2606" s="248" t="s">
        <v>147</v>
      </c>
      <c r="G2606" s="216">
        <v>2.5</v>
      </c>
      <c r="H2606" s="216">
        <v>109.99999999185093</v>
      </c>
      <c r="I2606" s="216">
        <v>274.99999997962732</v>
      </c>
      <c r="J2606" s="216">
        <v>7.9423446997131555E-4</v>
      </c>
      <c r="K2606" s="216">
        <v>7.2203133639104939E-6</v>
      </c>
      <c r="L2606" s="159"/>
    </row>
    <row r="2607" spans="2:12" ht="15.75" customHeight="1" x14ac:dyDescent="0.2">
      <c r="B2607" s="189">
        <v>41290</v>
      </c>
      <c r="C2607" s="143">
        <v>288426</v>
      </c>
      <c r="D2607" s="143" t="s">
        <v>625</v>
      </c>
      <c r="E2607" s="143" t="s">
        <v>8855</v>
      </c>
      <c r="F2607" s="248" t="s">
        <v>150</v>
      </c>
      <c r="G2607" s="216">
        <v>16.5</v>
      </c>
      <c r="H2607" s="216">
        <v>94.000000002561137</v>
      </c>
      <c r="I2607" s="216">
        <v>1551.0000000422588</v>
      </c>
      <c r="J2607" s="216">
        <v>4.4794824110921195E-3</v>
      </c>
      <c r="K2607" s="216">
        <v>4.765406820180926E-5</v>
      </c>
      <c r="L2607" s="159"/>
    </row>
    <row r="2608" spans="2:12" ht="15.75" customHeight="1" x14ac:dyDescent="0.2">
      <c r="B2608" s="189">
        <v>41290</v>
      </c>
      <c r="C2608" s="143">
        <v>288434</v>
      </c>
      <c r="D2608" s="143" t="s">
        <v>1451</v>
      </c>
      <c r="E2608" s="143" t="s">
        <v>8855</v>
      </c>
      <c r="F2608" s="248" t="s">
        <v>150</v>
      </c>
      <c r="G2608" s="216">
        <v>8.91</v>
      </c>
      <c r="H2608" s="216">
        <v>49.999999995343387</v>
      </c>
      <c r="I2608" s="216">
        <v>445.49999995850959</v>
      </c>
      <c r="J2608" s="216">
        <v>1.2866598413290207E-3</v>
      </c>
      <c r="K2608" s="216">
        <v>2.5733196828977002E-5</v>
      </c>
      <c r="L2608" s="159"/>
    </row>
    <row r="2609" spans="2:12" ht="15.75" customHeight="1" x14ac:dyDescent="0.2">
      <c r="B2609" s="189">
        <v>41290</v>
      </c>
      <c r="C2609" s="143">
        <v>288436</v>
      </c>
      <c r="D2609" s="143" t="s">
        <v>971</v>
      </c>
      <c r="E2609" s="143" t="s">
        <v>8855</v>
      </c>
      <c r="F2609" s="248" t="s">
        <v>147</v>
      </c>
      <c r="G2609" s="216">
        <v>6</v>
      </c>
      <c r="H2609" s="216">
        <v>171.99999999487773</v>
      </c>
      <c r="I2609" s="216">
        <v>1031.9999999692664</v>
      </c>
      <c r="J2609" s="216">
        <v>2.9805453565334896E-3</v>
      </c>
      <c r="K2609" s="216">
        <v>1.7328752073385187E-5</v>
      </c>
      <c r="L2609" s="159"/>
    </row>
    <row r="2610" spans="2:12" ht="15.75" customHeight="1" x14ac:dyDescent="0.2">
      <c r="B2610" s="189">
        <v>41291</v>
      </c>
      <c r="C2610" s="143">
        <v>288435</v>
      </c>
      <c r="D2610" s="143" t="s">
        <v>1054</v>
      </c>
      <c r="E2610" s="143" t="s">
        <v>8854</v>
      </c>
      <c r="F2610" s="248" t="s">
        <v>150</v>
      </c>
      <c r="G2610" s="216">
        <v>633.5</v>
      </c>
      <c r="H2610" s="216">
        <v>50.000000005820766</v>
      </c>
      <c r="I2610" s="216">
        <v>31675.000003687455</v>
      </c>
      <c r="J2610" s="216">
        <v>3.1961835100429242E-2</v>
      </c>
      <c r="K2610" s="216">
        <v>6.3923670193416786E-4</v>
      </c>
      <c r="L2610" s="159"/>
    </row>
    <row r="2611" spans="2:12" ht="15.75" customHeight="1" x14ac:dyDescent="0.2">
      <c r="B2611" s="189">
        <v>41291</v>
      </c>
      <c r="C2611" s="143">
        <v>288438</v>
      </c>
      <c r="D2611" s="143" t="s">
        <v>1072</v>
      </c>
      <c r="E2611" s="143" t="s">
        <v>8854</v>
      </c>
      <c r="F2611" s="248" t="s">
        <v>155</v>
      </c>
      <c r="G2611" s="216">
        <v>165</v>
      </c>
      <c r="H2611" s="216">
        <v>83.000000008614734</v>
      </c>
      <c r="I2611" s="216">
        <v>13695.000001421431</v>
      </c>
      <c r="J2611" s="216">
        <v>1.3819015996680442E-2</v>
      </c>
      <c r="K2611" s="216">
        <v>1.6649416861742335E-4</v>
      </c>
      <c r="L2611" s="159"/>
    </row>
    <row r="2612" spans="2:12" ht="15.75" customHeight="1" x14ac:dyDescent="0.2">
      <c r="B2612" s="189">
        <v>41291</v>
      </c>
      <c r="C2612" s="143">
        <v>288460</v>
      </c>
      <c r="D2612" s="143" t="s">
        <v>527</v>
      </c>
      <c r="E2612" s="143" t="s">
        <v>8855</v>
      </c>
      <c r="F2612" s="248" t="s">
        <v>147</v>
      </c>
      <c r="G2612" s="216">
        <v>6</v>
      </c>
      <c r="H2612" s="216">
        <v>239.99999999650754</v>
      </c>
      <c r="I2612" s="216">
        <v>1439.9999999790452</v>
      </c>
      <c r="J2612" s="216">
        <v>4.1581381520005237E-3</v>
      </c>
      <c r="K2612" s="216">
        <v>1.7325575633587638E-5</v>
      </c>
      <c r="L2612" s="159"/>
    </row>
    <row r="2613" spans="2:12" ht="15.75" customHeight="1" x14ac:dyDescent="0.2">
      <c r="B2613" s="189">
        <v>41291</v>
      </c>
      <c r="C2613" s="143">
        <v>288488</v>
      </c>
      <c r="D2613" s="143" t="s">
        <v>1498</v>
      </c>
      <c r="E2613" s="143" t="s">
        <v>8854</v>
      </c>
      <c r="F2613" s="248" t="s">
        <v>147</v>
      </c>
      <c r="G2613" s="216">
        <v>5</v>
      </c>
      <c r="H2613" s="216">
        <v>26.000000000931323</v>
      </c>
      <c r="I2613" s="216">
        <v>130.00000000465661</v>
      </c>
      <c r="J2613" s="216">
        <v>1.311772237638808E-4</v>
      </c>
      <c r="K2613" s="216">
        <v>5.0452778368916168E-6</v>
      </c>
      <c r="L2613" s="159"/>
    </row>
    <row r="2614" spans="2:12" ht="15.75" customHeight="1" x14ac:dyDescent="0.2">
      <c r="B2614" s="189">
        <v>41291</v>
      </c>
      <c r="C2614" s="143">
        <v>288501</v>
      </c>
      <c r="D2614" s="143" t="s">
        <v>1190</v>
      </c>
      <c r="E2614" s="143" t="s">
        <v>8854</v>
      </c>
      <c r="F2614" s="248" t="s">
        <v>150</v>
      </c>
      <c r="G2614" s="216">
        <v>549</v>
      </c>
      <c r="H2614" s="216">
        <v>4.0000000025611371</v>
      </c>
      <c r="I2614" s="216">
        <v>2196.0000014060643</v>
      </c>
      <c r="J2614" s="216">
        <v>2.2158860273815951E-3</v>
      </c>
      <c r="K2614" s="216">
        <v>5.5397150649069953E-4</v>
      </c>
      <c r="L2614" s="159"/>
    </row>
    <row r="2615" spans="2:12" ht="15.75" customHeight="1" x14ac:dyDescent="0.2">
      <c r="B2615" s="189">
        <v>41291</v>
      </c>
      <c r="C2615" s="143">
        <v>288521</v>
      </c>
      <c r="D2615" s="143" t="s">
        <v>621</v>
      </c>
      <c r="E2615" s="143" t="s">
        <v>8855</v>
      </c>
      <c r="F2615" s="248" t="s">
        <v>155</v>
      </c>
      <c r="G2615" s="216">
        <v>28</v>
      </c>
      <c r="H2615" s="216">
        <v>165.00000000349246</v>
      </c>
      <c r="I2615" s="216">
        <v>4620.0000000977889</v>
      </c>
      <c r="J2615" s="216">
        <v>1.3340693238144855E-2</v>
      </c>
      <c r="K2615" s="216">
        <v>8.0852686290075636E-5</v>
      </c>
      <c r="L2615" s="159"/>
    </row>
    <row r="2616" spans="2:12" ht="15.75" customHeight="1" x14ac:dyDescent="0.2">
      <c r="B2616" s="189">
        <v>41291</v>
      </c>
      <c r="C2616" s="143">
        <v>288522</v>
      </c>
      <c r="D2616" s="143" t="s">
        <v>509</v>
      </c>
      <c r="E2616" s="143" t="s">
        <v>8855</v>
      </c>
      <c r="F2616" s="248" t="s">
        <v>150</v>
      </c>
      <c r="G2616" s="216">
        <v>735.51</v>
      </c>
      <c r="H2616" s="216">
        <v>56.999999997206032</v>
      </c>
      <c r="I2616" s="216">
        <v>41924.069997945015</v>
      </c>
      <c r="J2616" s="216">
        <v>0.12105977426953644</v>
      </c>
      <c r="K2616" s="216">
        <v>2.1238556890433406E-3</v>
      </c>
      <c r="L2616" s="159"/>
    </row>
    <row r="2617" spans="2:12" ht="15.75" customHeight="1" x14ac:dyDescent="0.2">
      <c r="B2617" s="189">
        <v>41291</v>
      </c>
      <c r="C2617" s="143">
        <v>288523</v>
      </c>
      <c r="D2617" s="143" t="s">
        <v>1466</v>
      </c>
      <c r="E2617" s="143" t="s">
        <v>8854</v>
      </c>
      <c r="F2617" s="248" t="s">
        <v>147</v>
      </c>
      <c r="G2617" s="216">
        <v>3.69</v>
      </c>
      <c r="H2617" s="216">
        <v>252.00000000419095</v>
      </c>
      <c r="I2617" s="216">
        <v>929.88000001546459</v>
      </c>
      <c r="J2617" s="216">
        <v>9.3830059100935993E-4</v>
      </c>
      <c r="K2617" s="216">
        <v>3.7234150436260131E-6</v>
      </c>
      <c r="L2617" s="159"/>
    </row>
    <row r="2618" spans="2:12" ht="15.75" customHeight="1" x14ac:dyDescent="0.2">
      <c r="B2618" s="189">
        <v>41291</v>
      </c>
      <c r="C2618" s="143">
        <v>288524</v>
      </c>
      <c r="D2618" s="143" t="s">
        <v>616</v>
      </c>
      <c r="E2618" s="143" t="s">
        <v>8854</v>
      </c>
      <c r="F2618" s="248" t="s">
        <v>150</v>
      </c>
      <c r="G2618" s="216">
        <v>98.60390000000001</v>
      </c>
      <c r="H2618" s="216">
        <v>40.999999997438863</v>
      </c>
      <c r="I2618" s="216">
        <v>4042.7598997474624</v>
      </c>
      <c r="J2618" s="216">
        <v>4.0793693844140095E-3</v>
      </c>
      <c r="K2618" s="216">
        <v>9.9496814260215471E-5</v>
      </c>
      <c r="L2618" s="159"/>
    </row>
    <row r="2619" spans="2:12" ht="15.75" customHeight="1" x14ac:dyDescent="0.2">
      <c r="B2619" s="189">
        <v>41291</v>
      </c>
      <c r="C2619" s="143">
        <v>288526</v>
      </c>
      <c r="D2619" s="143" t="s">
        <v>785</v>
      </c>
      <c r="E2619" s="143" t="s">
        <v>8855</v>
      </c>
      <c r="F2619" s="248" t="s">
        <v>147</v>
      </c>
      <c r="G2619" s="216">
        <v>13</v>
      </c>
      <c r="H2619" s="216">
        <v>84.000000001396984</v>
      </c>
      <c r="I2619" s="216">
        <v>1092.0000000181608</v>
      </c>
      <c r="J2619" s="216">
        <v>3.1532547653653907E-3</v>
      </c>
      <c r="K2619" s="216">
        <v>3.7538747206106544E-5</v>
      </c>
      <c r="L2619" s="159"/>
    </row>
    <row r="2620" spans="2:12" ht="15.75" customHeight="1" x14ac:dyDescent="0.2">
      <c r="B2620" s="189">
        <v>41291</v>
      </c>
      <c r="C2620" s="143">
        <v>288585</v>
      </c>
      <c r="D2620" s="143" t="s">
        <v>852</v>
      </c>
      <c r="E2620" s="143" t="s">
        <v>8855</v>
      </c>
      <c r="F2620" s="248" t="s">
        <v>147</v>
      </c>
      <c r="G2620" s="216">
        <v>0.66</v>
      </c>
      <c r="H2620" s="216">
        <v>31.000000006752089</v>
      </c>
      <c r="I2620" s="216">
        <v>20.460000004456379</v>
      </c>
      <c r="J2620" s="216">
        <v>5.9080212923402065E-5</v>
      </c>
      <c r="K2620" s="216">
        <v>1.9058133196946402E-6</v>
      </c>
      <c r="L2620" s="159"/>
    </row>
    <row r="2621" spans="2:12" ht="15.75" customHeight="1" x14ac:dyDescent="0.2">
      <c r="B2621" s="189">
        <v>41292</v>
      </c>
      <c r="C2621" s="143">
        <v>288531</v>
      </c>
      <c r="D2621" s="143" t="s">
        <v>1208</v>
      </c>
      <c r="E2621" s="143" t="s">
        <v>8854</v>
      </c>
      <c r="F2621" s="248" t="s">
        <v>148</v>
      </c>
      <c r="G2621" s="216">
        <v>54.605000000000004</v>
      </c>
      <c r="H2621" s="216">
        <v>21.999999998370185</v>
      </c>
      <c r="I2621" s="216">
        <v>1201.3099999110041</v>
      </c>
      <c r="J2621" s="216">
        <v>1.2121938276558717E-3</v>
      </c>
      <c r="K2621" s="216">
        <v>5.5099719442985183E-5</v>
      </c>
      <c r="L2621" s="159"/>
    </row>
    <row r="2622" spans="2:12" ht="15.75" customHeight="1" x14ac:dyDescent="0.2">
      <c r="B2622" s="189">
        <v>41292</v>
      </c>
      <c r="C2622" s="143">
        <v>288532</v>
      </c>
      <c r="D2622" s="143" t="s">
        <v>705</v>
      </c>
      <c r="E2622" s="143" t="s">
        <v>8855</v>
      </c>
      <c r="F2622" s="248" t="s">
        <v>147</v>
      </c>
      <c r="G2622" s="216">
        <v>633</v>
      </c>
      <c r="H2622" s="216">
        <v>108.70270270108547</v>
      </c>
      <c r="I2622" s="216">
        <v>70447.499998732237</v>
      </c>
      <c r="J2622" s="216">
        <v>0.20342076058251329</v>
      </c>
      <c r="K2622" s="216">
        <v>1.8278198864551355E-3</v>
      </c>
      <c r="L2622" s="159"/>
    </row>
    <row r="2623" spans="2:12" ht="15.75" customHeight="1" x14ac:dyDescent="0.2">
      <c r="B2623" s="189">
        <v>41292</v>
      </c>
      <c r="C2623" s="143">
        <v>288534</v>
      </c>
      <c r="D2623" s="143" t="s">
        <v>723</v>
      </c>
      <c r="E2623" s="143" t="s">
        <v>8855</v>
      </c>
      <c r="F2623" s="248" t="s">
        <v>155</v>
      </c>
      <c r="G2623" s="216">
        <v>60.5</v>
      </c>
      <c r="H2623" s="216">
        <v>4.9999999953433871</v>
      </c>
      <c r="I2623" s="216">
        <v>302.49999971827492</v>
      </c>
      <c r="J2623" s="216">
        <v>8.7348422612596496E-4</v>
      </c>
      <c r="K2623" s="216">
        <v>1.746968453878921E-4</v>
      </c>
      <c r="L2623" s="159"/>
    </row>
    <row r="2624" spans="2:12" ht="15.75" customHeight="1" x14ac:dyDescent="0.2">
      <c r="B2624" s="189">
        <v>41292</v>
      </c>
      <c r="C2624" s="143">
        <v>288536</v>
      </c>
      <c r="D2624" s="143" t="s">
        <v>851</v>
      </c>
      <c r="E2624" s="143" t="s">
        <v>8855</v>
      </c>
      <c r="F2624" s="248" t="s">
        <v>155</v>
      </c>
      <c r="G2624" s="216">
        <v>7</v>
      </c>
      <c r="H2624" s="216">
        <v>58.000000000465661</v>
      </c>
      <c r="I2624" s="216">
        <v>406.00000000325963</v>
      </c>
      <c r="J2624" s="216">
        <v>1.172345772364523E-3</v>
      </c>
      <c r="K2624" s="216">
        <v>2.0212858144053632E-5</v>
      </c>
      <c r="L2624" s="159"/>
    </row>
    <row r="2625" spans="2:12" ht="15.75" customHeight="1" x14ac:dyDescent="0.2">
      <c r="B2625" s="189">
        <v>41292</v>
      </c>
      <c r="C2625" s="143">
        <v>288537</v>
      </c>
      <c r="D2625" s="143" t="s">
        <v>544</v>
      </c>
      <c r="E2625" s="143" t="s">
        <v>8855</v>
      </c>
      <c r="F2625" s="248" t="s">
        <v>155</v>
      </c>
      <c r="G2625" s="216">
        <v>4.29</v>
      </c>
      <c r="H2625" s="216">
        <v>84.500000003026798</v>
      </c>
      <c r="I2625" s="216">
        <v>362.50500001298496</v>
      </c>
      <c r="J2625" s="216">
        <v>1.0467517345389464E-3</v>
      </c>
      <c r="K2625" s="216">
        <v>1.2387594491141439E-5</v>
      </c>
      <c r="L2625" s="159"/>
    </row>
    <row r="2626" spans="2:12" ht="15.75" customHeight="1" x14ac:dyDescent="0.2">
      <c r="B2626" s="189">
        <v>41292</v>
      </c>
      <c r="C2626" s="143">
        <v>288540</v>
      </c>
      <c r="D2626" s="143" t="s">
        <v>776</v>
      </c>
      <c r="E2626" s="143" t="s">
        <v>8854</v>
      </c>
      <c r="F2626" s="248" t="s">
        <v>147</v>
      </c>
      <c r="G2626" s="216">
        <v>10.950000000000001</v>
      </c>
      <c r="H2626" s="216">
        <v>59.00000000372529</v>
      </c>
      <c r="I2626" s="216">
        <v>646.05000004079204</v>
      </c>
      <c r="J2626" s="216">
        <v>6.5190319107019873E-4</v>
      </c>
      <c r="K2626" s="216">
        <v>1.1049206627610799E-5</v>
      </c>
      <c r="L2626" s="159"/>
    </row>
    <row r="2627" spans="2:12" ht="15.75" customHeight="1" x14ac:dyDescent="0.2">
      <c r="B2627" s="189">
        <v>41292</v>
      </c>
      <c r="C2627" s="143">
        <v>288542</v>
      </c>
      <c r="D2627" s="143" t="s">
        <v>1055</v>
      </c>
      <c r="E2627" s="143" t="s">
        <v>8855</v>
      </c>
      <c r="F2627" s="248" t="s">
        <v>147</v>
      </c>
      <c r="G2627" s="216">
        <v>34</v>
      </c>
      <c r="H2627" s="216">
        <v>81.000000002095476</v>
      </c>
      <c r="I2627" s="216">
        <v>2754.0000000712462</v>
      </c>
      <c r="J2627" s="216">
        <v>7.9523159043091134E-3</v>
      </c>
      <c r="K2627" s="216">
        <v>9.8176739556831929E-5</v>
      </c>
      <c r="L2627" s="159"/>
    </row>
    <row r="2628" spans="2:12" ht="15.75" customHeight="1" x14ac:dyDescent="0.2">
      <c r="B2628" s="189">
        <v>41292</v>
      </c>
      <c r="C2628" s="143">
        <v>288546</v>
      </c>
      <c r="D2628" s="143" t="s">
        <v>1466</v>
      </c>
      <c r="E2628" s="143" t="s">
        <v>8854</v>
      </c>
      <c r="F2628" s="248" t="s">
        <v>147</v>
      </c>
      <c r="G2628" s="216">
        <v>2.46</v>
      </c>
      <c r="H2628" s="216">
        <v>30.00000000349246</v>
      </c>
      <c r="I2628" s="216">
        <v>73.800000008591454</v>
      </c>
      <c r="J2628" s="216">
        <v>7.4468625498868107E-5</v>
      </c>
      <c r="K2628" s="216">
        <v>2.4822875163399604E-6</v>
      </c>
      <c r="L2628" s="159"/>
    </row>
    <row r="2629" spans="2:12" ht="15.75" customHeight="1" x14ac:dyDescent="0.2">
      <c r="B2629" s="189">
        <v>41292</v>
      </c>
      <c r="C2629" s="143">
        <v>288549</v>
      </c>
      <c r="D2629" s="143" t="s">
        <v>1451</v>
      </c>
      <c r="E2629" s="143" t="s">
        <v>8855</v>
      </c>
      <c r="F2629" s="248" t="s">
        <v>147</v>
      </c>
      <c r="G2629" s="216">
        <v>13.5</v>
      </c>
      <c r="H2629" s="216">
        <v>214.99999999883585</v>
      </c>
      <c r="I2629" s="216">
        <v>2902.4999999842839</v>
      </c>
      <c r="J2629" s="216">
        <v>8.3811172518282861E-3</v>
      </c>
      <c r="K2629" s="216">
        <v>3.8981940706389147E-5</v>
      </c>
      <c r="L2629" s="159"/>
    </row>
    <row r="2630" spans="2:12" ht="15.75" customHeight="1" x14ac:dyDescent="0.2">
      <c r="B2630" s="189">
        <v>41292</v>
      </c>
      <c r="C2630" s="143">
        <v>288551</v>
      </c>
      <c r="D2630" s="143" t="s">
        <v>1451</v>
      </c>
      <c r="E2630" s="143" t="s">
        <v>8855</v>
      </c>
      <c r="F2630" s="248" t="s">
        <v>149</v>
      </c>
      <c r="G2630" s="216">
        <v>339.49</v>
      </c>
      <c r="H2630" s="216">
        <v>37.000000005355105</v>
      </c>
      <c r="I2630" s="216">
        <v>12561.130001818005</v>
      </c>
      <c r="J2630" s="216">
        <v>3.6270905550823351E-2</v>
      </c>
      <c r="K2630" s="216">
        <v>9.8029474447496674E-4</v>
      </c>
      <c r="L2630" s="159"/>
    </row>
    <row r="2631" spans="2:12" ht="15.75" customHeight="1" x14ac:dyDescent="0.2">
      <c r="B2631" s="189">
        <v>41292</v>
      </c>
      <c r="C2631" s="143">
        <v>288558</v>
      </c>
      <c r="D2631" s="143" t="s">
        <v>589</v>
      </c>
      <c r="E2631" s="143" t="s">
        <v>8855</v>
      </c>
      <c r="F2631" s="248" t="s">
        <v>155</v>
      </c>
      <c r="G2631" s="216">
        <v>13</v>
      </c>
      <c r="H2631" s="216">
        <v>166.99999999953434</v>
      </c>
      <c r="I2631" s="216">
        <v>2170.9999999939464</v>
      </c>
      <c r="J2631" s="216">
        <v>6.2688735758025822E-3</v>
      </c>
      <c r="K2631" s="216">
        <v>3.7538165124671029E-5</v>
      </c>
      <c r="L2631" s="159"/>
    </row>
    <row r="2632" spans="2:12" ht="15.75" customHeight="1" x14ac:dyDescent="0.2">
      <c r="B2632" s="189">
        <v>41292</v>
      </c>
      <c r="C2632" s="143">
        <v>288559</v>
      </c>
      <c r="D2632" s="143" t="s">
        <v>653</v>
      </c>
      <c r="E2632" s="143" t="s">
        <v>8854</v>
      </c>
      <c r="F2632" s="248" t="s">
        <v>151</v>
      </c>
      <c r="G2632" s="216">
        <v>18.48</v>
      </c>
      <c r="H2632" s="216">
        <v>46.999999996041879</v>
      </c>
      <c r="I2632" s="216">
        <v>868.55999992685395</v>
      </c>
      <c r="J2632" s="216">
        <v>8.7642912398807574E-4</v>
      </c>
      <c r="K2632" s="216">
        <v>1.8647428171529458E-5</v>
      </c>
      <c r="L2632" s="159"/>
    </row>
    <row r="2633" spans="2:12" ht="15.75" customHeight="1" x14ac:dyDescent="0.2">
      <c r="B2633" s="189">
        <v>41292</v>
      </c>
      <c r="C2633" s="143">
        <v>288581</v>
      </c>
      <c r="D2633" s="143" t="s">
        <v>1014</v>
      </c>
      <c r="E2633" s="143" t="s">
        <v>8855</v>
      </c>
      <c r="F2633" s="248" t="s">
        <v>149</v>
      </c>
      <c r="G2633" s="216">
        <v>1311.5</v>
      </c>
      <c r="H2633" s="216">
        <v>82.541666666038509</v>
      </c>
      <c r="I2633" s="216">
        <v>109129.499999166</v>
      </c>
      <c r="J2633" s="216">
        <v>0.31511701468780617</v>
      </c>
      <c r="K2633" s="216">
        <v>3.7870233508466196E-3</v>
      </c>
      <c r="L2633" s="159"/>
    </row>
    <row r="2634" spans="2:12" ht="15.75" customHeight="1" x14ac:dyDescent="0.2">
      <c r="B2634" s="189">
        <v>41292</v>
      </c>
      <c r="C2634" s="143">
        <v>288584</v>
      </c>
      <c r="D2634" s="143" t="s">
        <v>513</v>
      </c>
      <c r="E2634" s="143" t="s">
        <v>8855</v>
      </c>
      <c r="F2634" s="248" t="s">
        <v>147</v>
      </c>
      <c r="G2634" s="216">
        <v>12.870000000000001</v>
      </c>
      <c r="H2634" s="216">
        <v>47.999999999301508</v>
      </c>
      <c r="I2634" s="216">
        <v>617.75999999101043</v>
      </c>
      <c r="J2634" s="216">
        <v>1.7838136066984096E-3</v>
      </c>
      <c r="K2634" s="216">
        <v>3.7162783473424322E-5</v>
      </c>
      <c r="L2634" s="159"/>
    </row>
    <row r="2635" spans="2:12" ht="15.75" customHeight="1" x14ac:dyDescent="0.2">
      <c r="B2635" s="189">
        <v>41292</v>
      </c>
      <c r="C2635" s="143">
        <v>288586</v>
      </c>
      <c r="D2635" s="143" t="s">
        <v>1499</v>
      </c>
      <c r="E2635" s="143" t="s">
        <v>8854</v>
      </c>
      <c r="F2635" s="248" t="s">
        <v>150</v>
      </c>
      <c r="G2635" s="216">
        <v>334.33</v>
      </c>
      <c r="H2635" s="216">
        <v>90</v>
      </c>
      <c r="I2635" s="216">
        <v>30089.7</v>
      </c>
      <c r="J2635" s="216">
        <v>3.0362311658705083E-2</v>
      </c>
      <c r="K2635" s="216">
        <v>3.3735901843005644E-4</v>
      </c>
      <c r="L2635" s="159"/>
    </row>
    <row r="2636" spans="2:12" ht="15.75" customHeight="1" x14ac:dyDescent="0.2">
      <c r="B2636" s="189">
        <v>41292</v>
      </c>
      <c r="C2636" s="143">
        <v>288592</v>
      </c>
      <c r="D2636" s="143" t="s">
        <v>1014</v>
      </c>
      <c r="E2636" s="143" t="s">
        <v>8855</v>
      </c>
      <c r="F2636" s="248" t="s">
        <v>147</v>
      </c>
      <c r="G2636" s="216">
        <v>4</v>
      </c>
      <c r="H2636" s="216">
        <v>79.999999998835847</v>
      </c>
      <c r="I2636" s="216">
        <v>319.99999999534339</v>
      </c>
      <c r="J2636" s="216">
        <v>9.2401637228614836E-4</v>
      </c>
      <c r="K2636" s="216">
        <v>1.1550204653744932E-5</v>
      </c>
      <c r="L2636" s="159"/>
    </row>
    <row r="2637" spans="2:12" ht="15.75" customHeight="1" x14ac:dyDescent="0.2">
      <c r="B2637" s="189">
        <v>41293</v>
      </c>
      <c r="C2637" s="143">
        <v>288593</v>
      </c>
      <c r="D2637" s="143" t="s">
        <v>854</v>
      </c>
      <c r="E2637" s="143" t="s">
        <v>8854</v>
      </c>
      <c r="F2637" s="248" t="s">
        <v>147</v>
      </c>
      <c r="G2637" s="216">
        <v>1868.0100000000002</v>
      </c>
      <c r="H2637" s="216">
        <v>74.72222222131677</v>
      </c>
      <c r="I2637" s="216">
        <v>160146.91999730057</v>
      </c>
      <c r="J2637" s="216">
        <v>0.16162305732065213</v>
      </c>
      <c r="K2637" s="216">
        <v>1.8852281849107086E-3</v>
      </c>
      <c r="L2637" s="159"/>
    </row>
    <row r="2638" spans="2:12" ht="15.75" customHeight="1" x14ac:dyDescent="0.2">
      <c r="B2638" s="189">
        <v>41293</v>
      </c>
      <c r="C2638" s="143">
        <v>288594</v>
      </c>
      <c r="D2638" s="143" t="s">
        <v>1091</v>
      </c>
      <c r="E2638" s="143" t="s">
        <v>8855</v>
      </c>
      <c r="F2638" s="248" t="s">
        <v>150</v>
      </c>
      <c r="G2638" s="216">
        <v>2211.5</v>
      </c>
      <c r="H2638" s="216">
        <v>122.01282051750101</v>
      </c>
      <c r="I2638" s="216">
        <v>269260.50001007854</v>
      </c>
      <c r="J2638" s="216">
        <v>0.77715137637328136</v>
      </c>
      <c r="K2638" s="216">
        <v>6.382927569343372E-3</v>
      </c>
      <c r="L2638" s="159"/>
    </row>
    <row r="2639" spans="2:12" ht="15.75" customHeight="1" x14ac:dyDescent="0.2">
      <c r="B2639" s="189">
        <v>41293</v>
      </c>
      <c r="C2639" s="143">
        <v>288595</v>
      </c>
      <c r="D2639" s="143" t="s">
        <v>578</v>
      </c>
      <c r="E2639" s="143" t="s">
        <v>8855</v>
      </c>
      <c r="F2639" s="248" t="s">
        <v>147</v>
      </c>
      <c r="G2639" s="216">
        <v>40</v>
      </c>
      <c r="H2639" s="216">
        <v>144.00000000314321</v>
      </c>
      <c r="I2639" s="216">
        <v>5220.000000083819</v>
      </c>
      <c r="J2639" s="216">
        <v>1.5066191233329149E-2</v>
      </c>
      <c r="K2639" s="216">
        <v>1.1544974124971055E-4</v>
      </c>
      <c r="L2639" s="159"/>
    </row>
    <row r="2640" spans="2:12" ht="15.75" customHeight="1" x14ac:dyDescent="0.2">
      <c r="B2640" s="189">
        <v>41293</v>
      </c>
      <c r="C2640" s="143">
        <v>288596</v>
      </c>
      <c r="D2640" s="143" t="s">
        <v>1500</v>
      </c>
      <c r="E2640" s="143" t="s">
        <v>8854</v>
      </c>
      <c r="F2640" s="248" t="s">
        <v>147</v>
      </c>
      <c r="G2640" s="216">
        <v>11.8</v>
      </c>
      <c r="H2640" s="216">
        <v>256.00000000675209</v>
      </c>
      <c r="I2640" s="216">
        <v>3020.8000000796746</v>
      </c>
      <c r="J2640" s="216">
        <v>3.0486439050799903E-3</v>
      </c>
      <c r="K2640" s="216">
        <v>1.1908765253904614E-5</v>
      </c>
      <c r="L2640" s="159"/>
    </row>
    <row r="2641" spans="2:12" ht="15.75" customHeight="1" x14ac:dyDescent="0.2">
      <c r="B2641" s="189">
        <v>41293</v>
      </c>
      <c r="C2641" s="143">
        <v>288598</v>
      </c>
      <c r="D2641" s="143" t="s">
        <v>1329</v>
      </c>
      <c r="E2641" s="143" t="s">
        <v>8854</v>
      </c>
      <c r="F2641" s="248" t="s">
        <v>147</v>
      </c>
      <c r="G2641" s="216">
        <v>5</v>
      </c>
      <c r="H2641" s="216">
        <v>103.00000000046566</v>
      </c>
      <c r="I2641" s="216">
        <v>515.00000000232831</v>
      </c>
      <c r="J2641" s="216">
        <v>5.1974695811767826E-4</v>
      </c>
      <c r="K2641" s="216">
        <v>5.04608697199348E-6</v>
      </c>
      <c r="L2641" s="159"/>
    </row>
    <row r="2642" spans="2:12" ht="15.75" customHeight="1" x14ac:dyDescent="0.2">
      <c r="B2642" s="189">
        <v>41293</v>
      </c>
      <c r="C2642" s="143">
        <v>288599</v>
      </c>
      <c r="D2642" s="143" t="s">
        <v>504</v>
      </c>
      <c r="E2642" s="143" t="s">
        <v>8855</v>
      </c>
      <c r="F2642" s="248" t="s">
        <v>148</v>
      </c>
      <c r="G2642" s="216">
        <v>39</v>
      </c>
      <c r="H2642" s="216">
        <v>46.999999996041879</v>
      </c>
      <c r="I2642" s="216">
        <v>1832.9999998456333</v>
      </c>
      <c r="J2642" s="216">
        <v>5.290484392322446E-3</v>
      </c>
      <c r="K2642" s="216">
        <v>1.1256349771846779E-4</v>
      </c>
      <c r="L2642" s="159"/>
    </row>
    <row r="2643" spans="2:12" ht="15.75" customHeight="1" x14ac:dyDescent="0.2">
      <c r="B2643" s="189">
        <v>41293</v>
      </c>
      <c r="C2643" s="143">
        <v>288600</v>
      </c>
      <c r="D2643" s="143" t="s">
        <v>901</v>
      </c>
      <c r="E2643" s="143" t="s">
        <v>8855</v>
      </c>
      <c r="F2643" s="248" t="s">
        <v>146</v>
      </c>
      <c r="G2643" s="216">
        <v>27</v>
      </c>
      <c r="H2643" s="216">
        <v>69.999999997671694</v>
      </c>
      <c r="I2643" s="216">
        <v>1889.9999999371357</v>
      </c>
      <c r="J2643" s="216">
        <v>5.4550002738673817E-3</v>
      </c>
      <c r="K2643" s="216">
        <v>7.7928575343554622E-5</v>
      </c>
      <c r="L2643" s="159"/>
    </row>
    <row r="2644" spans="2:12" ht="15.75" customHeight="1" x14ac:dyDescent="0.2">
      <c r="B2644" s="189">
        <v>41293</v>
      </c>
      <c r="C2644" s="143">
        <v>288601</v>
      </c>
      <c r="D2644" s="143" t="s">
        <v>1458</v>
      </c>
      <c r="E2644" s="143" t="s">
        <v>8855</v>
      </c>
      <c r="F2644" s="248" t="s">
        <v>155</v>
      </c>
      <c r="G2644" s="216">
        <v>9</v>
      </c>
      <c r="H2644" s="216">
        <v>21.999999998370185</v>
      </c>
      <c r="I2644" s="216">
        <v>197.99999998533167</v>
      </c>
      <c r="J2644" s="216">
        <v>5.7147621914373085E-4</v>
      </c>
      <c r="K2644" s="216">
        <v>2.5976191781184873E-5</v>
      </c>
      <c r="L2644" s="159"/>
    </row>
    <row r="2645" spans="2:12" ht="15.75" customHeight="1" x14ac:dyDescent="0.2">
      <c r="B2645" s="189">
        <v>41293</v>
      </c>
      <c r="C2645" s="143">
        <v>288603</v>
      </c>
      <c r="D2645" s="143" t="s">
        <v>851</v>
      </c>
      <c r="E2645" s="143" t="s">
        <v>8855</v>
      </c>
      <c r="F2645" s="248" t="s">
        <v>147</v>
      </c>
      <c r="G2645" s="216">
        <v>8.5</v>
      </c>
      <c r="H2645" s="216">
        <v>131.99999999022111</v>
      </c>
      <c r="I2645" s="216">
        <v>1121.9999999168795</v>
      </c>
      <c r="J2645" s="216">
        <v>3.2383652418144747E-3</v>
      </c>
      <c r="K2645" s="216">
        <v>2.453307001556349E-5</v>
      </c>
      <c r="L2645" s="159"/>
    </row>
    <row r="2646" spans="2:12" ht="15.75" customHeight="1" x14ac:dyDescent="0.2">
      <c r="B2646" s="189">
        <v>41293</v>
      </c>
      <c r="C2646" s="143">
        <v>288605</v>
      </c>
      <c r="D2646" s="143" t="s">
        <v>708</v>
      </c>
      <c r="E2646" s="143" t="s">
        <v>8854</v>
      </c>
      <c r="F2646" s="248" t="s">
        <v>155</v>
      </c>
      <c r="G2646" s="216">
        <v>1842.17</v>
      </c>
      <c r="H2646" s="216">
        <v>69.999999997671694</v>
      </c>
      <c r="I2646" s="216">
        <v>128951.89999571086</v>
      </c>
      <c r="J2646" s="216">
        <v>0.13014050051643256</v>
      </c>
      <c r="K2646" s="216">
        <v>1.8591500074394459E-3</v>
      </c>
      <c r="L2646" s="159"/>
    </row>
    <row r="2647" spans="2:12" ht="15.75" customHeight="1" x14ac:dyDescent="0.2">
      <c r="B2647" s="189">
        <v>41293</v>
      </c>
      <c r="C2647" s="143">
        <v>288605</v>
      </c>
      <c r="D2647" s="143" t="s">
        <v>843</v>
      </c>
      <c r="E2647" s="143" t="s">
        <v>8854</v>
      </c>
      <c r="F2647" s="248" t="s">
        <v>155</v>
      </c>
      <c r="G2647" s="216">
        <v>1238</v>
      </c>
      <c r="H2647" s="216">
        <v>69.999999997671694</v>
      </c>
      <c r="I2647" s="216">
        <v>86659.999997117557</v>
      </c>
      <c r="J2647" s="216">
        <v>8.7458779395681988E-2</v>
      </c>
      <c r="K2647" s="216">
        <v>1.2494111342655858E-3</v>
      </c>
      <c r="L2647" s="159"/>
    </row>
    <row r="2648" spans="2:12" ht="15.75" customHeight="1" x14ac:dyDescent="0.2">
      <c r="B2648" s="189">
        <v>41293</v>
      </c>
      <c r="C2648" s="143">
        <v>288607</v>
      </c>
      <c r="D2648" s="143" t="s">
        <v>1477</v>
      </c>
      <c r="E2648" s="143" t="s">
        <v>8854</v>
      </c>
      <c r="F2648" s="248" t="s">
        <v>147</v>
      </c>
      <c r="G2648" s="216">
        <v>1097.32</v>
      </c>
      <c r="H2648" s="216">
        <v>63.3999999971129</v>
      </c>
      <c r="I2648" s="216">
        <v>68278.779997153149</v>
      </c>
      <c r="J2648" s="216">
        <v>6.8908132441448708E-2</v>
      </c>
      <c r="K2648" s="216">
        <v>1.1074344312215771E-3</v>
      </c>
      <c r="L2648" s="159"/>
    </row>
    <row r="2649" spans="2:12" ht="15.75" customHeight="1" x14ac:dyDescent="0.2">
      <c r="B2649" s="189">
        <v>41293</v>
      </c>
      <c r="C2649" s="143">
        <v>288608</v>
      </c>
      <c r="D2649" s="143" t="s">
        <v>1386</v>
      </c>
      <c r="E2649" s="143" t="s">
        <v>8854</v>
      </c>
      <c r="F2649" s="248" t="s">
        <v>155</v>
      </c>
      <c r="G2649" s="216">
        <v>6</v>
      </c>
      <c r="H2649" s="216">
        <v>18.999999999068677</v>
      </c>
      <c r="I2649" s="216">
        <v>113.99999999441206</v>
      </c>
      <c r="J2649" s="216">
        <v>1.1505078295581191E-4</v>
      </c>
      <c r="K2649" s="216">
        <v>6.0553043663921765E-6</v>
      </c>
      <c r="L2649" s="159"/>
    </row>
    <row r="2650" spans="2:12" ht="15.75" customHeight="1" x14ac:dyDescent="0.2">
      <c r="B2650" s="189">
        <v>41293</v>
      </c>
      <c r="C2650" s="143">
        <v>288609</v>
      </c>
      <c r="D2650" s="143" t="s">
        <v>700</v>
      </c>
      <c r="E2650" s="143" t="s">
        <v>8855</v>
      </c>
      <c r="F2650" s="248" t="s">
        <v>148</v>
      </c>
      <c r="G2650" s="216">
        <v>1</v>
      </c>
      <c r="H2650" s="216">
        <v>98.999999997904524</v>
      </c>
      <c r="I2650" s="216">
        <v>98.999999997904524</v>
      </c>
      <c r="J2650" s="216">
        <v>2.8573810958698554E-4</v>
      </c>
      <c r="K2650" s="216">
        <v>2.8862435312427639E-6</v>
      </c>
      <c r="L2650" s="159"/>
    </row>
    <row r="2651" spans="2:12" ht="15.75" customHeight="1" x14ac:dyDescent="0.2">
      <c r="B2651" s="189">
        <v>41293</v>
      </c>
      <c r="C2651" s="143">
        <v>288611</v>
      </c>
      <c r="D2651" s="143" t="s">
        <v>777</v>
      </c>
      <c r="E2651" s="143" t="s">
        <v>8855</v>
      </c>
      <c r="F2651" s="248" t="s">
        <v>147</v>
      </c>
      <c r="G2651" s="216">
        <v>32.5</v>
      </c>
      <c r="H2651" s="216">
        <v>82.999999998137355</v>
      </c>
      <c r="I2651" s="216">
        <v>2697.499999939464</v>
      </c>
      <c r="J2651" s="216">
        <v>7.7856419253526333E-3</v>
      </c>
      <c r="K2651" s="216">
        <v>9.3802914765389828E-5</v>
      </c>
      <c r="L2651" s="159"/>
    </row>
    <row r="2652" spans="2:12" ht="15.75" customHeight="1" x14ac:dyDescent="0.2">
      <c r="B2652" s="189">
        <v>41293</v>
      </c>
      <c r="C2652" s="143">
        <v>288612</v>
      </c>
      <c r="D2652" s="143" t="s">
        <v>968</v>
      </c>
      <c r="E2652" s="143" t="s">
        <v>8855</v>
      </c>
      <c r="F2652" s="248" t="s">
        <v>148</v>
      </c>
      <c r="G2652" s="216">
        <v>14.5</v>
      </c>
      <c r="H2652" s="216">
        <v>210.99999999627471</v>
      </c>
      <c r="I2652" s="216">
        <v>3059.4999999459833</v>
      </c>
      <c r="J2652" s="216">
        <v>8.83046208368133E-3</v>
      </c>
      <c r="K2652" s="216">
        <v>4.1850531203020076E-5</v>
      </c>
      <c r="L2652" s="159"/>
    </row>
    <row r="2653" spans="2:12" ht="15.75" customHeight="1" x14ac:dyDescent="0.2">
      <c r="B2653" s="189">
        <v>41293</v>
      </c>
      <c r="C2653" s="143">
        <v>288613</v>
      </c>
      <c r="D2653" s="143" t="s">
        <v>815</v>
      </c>
      <c r="E2653" s="143" t="s">
        <v>8855</v>
      </c>
      <c r="F2653" s="248" t="s">
        <v>147</v>
      </c>
      <c r="G2653" s="216">
        <v>5</v>
      </c>
      <c r="H2653" s="216">
        <v>223.99999999674037</v>
      </c>
      <c r="I2653" s="216">
        <v>1119.9999999837019</v>
      </c>
      <c r="J2653" s="216">
        <v>3.2325927549448552E-3</v>
      </c>
      <c r="K2653" s="216">
        <v>1.4431217656213819E-5</v>
      </c>
      <c r="L2653" s="159"/>
    </row>
    <row r="2654" spans="2:12" ht="15.75" customHeight="1" x14ac:dyDescent="0.2">
      <c r="B2654" s="189">
        <v>41293</v>
      </c>
      <c r="C2654" s="143">
        <v>288614</v>
      </c>
      <c r="D2654" s="143" t="s">
        <v>1367</v>
      </c>
      <c r="E2654" s="143" t="s">
        <v>8855</v>
      </c>
      <c r="F2654" s="248" t="s">
        <v>147</v>
      </c>
      <c r="G2654" s="216">
        <v>21</v>
      </c>
      <c r="H2654" s="216">
        <v>168.00000000279397</v>
      </c>
      <c r="I2654" s="216">
        <v>3528.0000000586733</v>
      </c>
      <c r="J2654" s="216">
        <v>1.0182667178393816E-2</v>
      </c>
      <c r="K2654" s="216">
        <v>6.061111415609804E-5</v>
      </c>
      <c r="L2654" s="159"/>
    </row>
    <row r="2655" spans="2:12" ht="15.75" customHeight="1" x14ac:dyDescent="0.2">
      <c r="B2655" s="189">
        <v>41294</v>
      </c>
      <c r="C2655" s="143">
        <v>288617</v>
      </c>
      <c r="D2655" s="143" t="s">
        <v>942</v>
      </c>
      <c r="E2655" s="143" t="s">
        <v>8854</v>
      </c>
      <c r="F2655" s="248" t="s">
        <v>151</v>
      </c>
      <c r="G2655" s="216">
        <v>78.5</v>
      </c>
      <c r="H2655" s="216">
        <v>47.999999999301508</v>
      </c>
      <c r="I2655" s="216">
        <v>3767.9999999451684</v>
      </c>
      <c r="J2655" s="216">
        <v>3.8027653753662655E-3</v>
      </c>
      <c r="K2655" s="216">
        <v>7.9224278654616728E-5</v>
      </c>
      <c r="L2655" s="159"/>
    </row>
    <row r="2656" spans="2:12" ht="15.75" customHeight="1" x14ac:dyDescent="0.2">
      <c r="B2656" s="189">
        <v>41294</v>
      </c>
      <c r="C2656" s="143">
        <v>288618</v>
      </c>
      <c r="D2656" s="143" t="s">
        <v>840</v>
      </c>
      <c r="E2656" s="143" t="s">
        <v>8854</v>
      </c>
      <c r="F2656" s="248" t="s">
        <v>155</v>
      </c>
      <c r="G2656" s="216">
        <v>0.05</v>
      </c>
      <c r="H2656" s="216">
        <v>75.00000000349246</v>
      </c>
      <c r="I2656" s="216">
        <v>3.750000000174623</v>
      </c>
      <c r="J2656" s="216">
        <v>3.7845992989636575E-6</v>
      </c>
      <c r="K2656" s="216">
        <v>5.0461323983832313E-8</v>
      </c>
      <c r="L2656" s="159"/>
    </row>
    <row r="2657" spans="2:12" ht="15.75" customHeight="1" x14ac:dyDescent="0.2">
      <c r="B2657" s="189">
        <v>41294</v>
      </c>
      <c r="C2657" s="143">
        <v>288623</v>
      </c>
      <c r="D2657" s="143" t="s">
        <v>1501</v>
      </c>
      <c r="E2657" s="143" t="s">
        <v>8854</v>
      </c>
      <c r="F2657" s="248" t="s">
        <v>148</v>
      </c>
      <c r="G2657" s="216">
        <v>345.5</v>
      </c>
      <c r="H2657" s="216">
        <v>62.000000003026798</v>
      </c>
      <c r="I2657" s="216">
        <v>21421.000001045759</v>
      </c>
      <c r="J2657" s="216">
        <v>2.1618640422208846E-2</v>
      </c>
      <c r="K2657" s="216">
        <v>3.4868774872828128E-4</v>
      </c>
      <c r="L2657" s="159"/>
    </row>
    <row r="2658" spans="2:12" ht="15.75" customHeight="1" x14ac:dyDescent="0.2">
      <c r="B2658" s="189">
        <v>41294</v>
      </c>
      <c r="C2658" s="143">
        <v>288633</v>
      </c>
      <c r="D2658" s="143" t="s">
        <v>810</v>
      </c>
      <c r="E2658" s="143" t="s">
        <v>8855</v>
      </c>
      <c r="F2658" s="248" t="s">
        <v>151</v>
      </c>
      <c r="G2658" s="216">
        <v>1508</v>
      </c>
      <c r="H2658" s="216">
        <v>103.92307692292469</v>
      </c>
      <c r="I2658" s="216">
        <v>102187.99999758834</v>
      </c>
      <c r="J2658" s="216">
        <v>0.29493095005063291</v>
      </c>
      <c r="K2658" s="216">
        <v>4.3523297518970015E-3</v>
      </c>
      <c r="L2658" s="159"/>
    </row>
    <row r="2659" spans="2:12" ht="15.75" customHeight="1" x14ac:dyDescent="0.2">
      <c r="B2659" s="189">
        <v>41294</v>
      </c>
      <c r="C2659" s="143">
        <v>288633</v>
      </c>
      <c r="D2659" s="143" t="s">
        <v>811</v>
      </c>
      <c r="E2659" s="143" t="s">
        <v>8854</v>
      </c>
      <c r="F2659" s="248" t="s">
        <v>151</v>
      </c>
      <c r="G2659" s="216">
        <v>1781.99</v>
      </c>
      <c r="H2659" s="216">
        <v>9.1333333386573941</v>
      </c>
      <c r="I2659" s="216">
        <v>9157.9500103427436</v>
      </c>
      <c r="J2659" s="216">
        <v>9.2424456499929138E-3</v>
      </c>
      <c r="K2659" s="216">
        <v>1.7984314945189868E-3</v>
      </c>
      <c r="L2659" s="159"/>
    </row>
    <row r="2660" spans="2:12" ht="15.75" customHeight="1" x14ac:dyDescent="0.2">
      <c r="B2660" s="189">
        <v>41294</v>
      </c>
      <c r="C2660" s="143">
        <v>288635</v>
      </c>
      <c r="D2660" s="143" t="s">
        <v>1143</v>
      </c>
      <c r="E2660" s="143" t="s">
        <v>8854</v>
      </c>
      <c r="F2660" s="248" t="s">
        <v>147</v>
      </c>
      <c r="G2660" s="216">
        <v>837</v>
      </c>
      <c r="H2660" s="216">
        <v>43.499999995110556</v>
      </c>
      <c r="I2660" s="216">
        <v>72818.999991815072</v>
      </c>
      <c r="J2660" s="216">
        <v>7.3490863015313254E-2</v>
      </c>
      <c r="K2660" s="216">
        <v>8.4472256348935295E-4</v>
      </c>
      <c r="L2660" s="159"/>
    </row>
    <row r="2661" spans="2:12" ht="15.75" customHeight="1" x14ac:dyDescent="0.2">
      <c r="B2661" s="189">
        <v>41294</v>
      </c>
      <c r="C2661" s="143">
        <v>288635</v>
      </c>
      <c r="D2661" s="143" t="s">
        <v>1144</v>
      </c>
      <c r="E2661" s="143" t="s">
        <v>8854</v>
      </c>
      <c r="F2661" s="248" t="s">
        <v>147</v>
      </c>
      <c r="G2661" s="216">
        <v>953.5</v>
      </c>
      <c r="H2661" s="216">
        <v>43.499999995110556</v>
      </c>
      <c r="I2661" s="216">
        <v>82954.499990675831</v>
      </c>
      <c r="J2661" s="216">
        <v>8.3719877998926148E-2</v>
      </c>
      <c r="K2661" s="216">
        <v>9.6229744837168221E-4</v>
      </c>
      <c r="L2661" s="159"/>
    </row>
    <row r="2662" spans="2:12" ht="15.75" customHeight="1" x14ac:dyDescent="0.2">
      <c r="B2662" s="189">
        <v>41294</v>
      </c>
      <c r="C2662" s="143">
        <v>288646</v>
      </c>
      <c r="D2662" s="143" t="s">
        <v>1502</v>
      </c>
      <c r="E2662" s="143" t="s">
        <v>8854</v>
      </c>
      <c r="F2662" s="248" t="s">
        <v>147</v>
      </c>
      <c r="G2662" s="216">
        <v>58</v>
      </c>
      <c r="H2662" s="216">
        <v>72.999999996973202</v>
      </c>
      <c r="I2662" s="216">
        <v>4233.9999998244457</v>
      </c>
      <c r="J2662" s="216">
        <v>4.2730649147737464E-3</v>
      </c>
      <c r="K2662" s="216">
        <v>5.853513582124548E-5</v>
      </c>
      <c r="L2662" s="159"/>
    </row>
    <row r="2663" spans="2:12" ht="15.75" customHeight="1" x14ac:dyDescent="0.2">
      <c r="B2663" s="189">
        <v>41295</v>
      </c>
      <c r="C2663" s="143">
        <v>288636</v>
      </c>
      <c r="D2663" s="143" t="s">
        <v>683</v>
      </c>
      <c r="E2663" s="143" t="s">
        <v>8854</v>
      </c>
      <c r="F2663" s="248" t="s">
        <v>155</v>
      </c>
      <c r="G2663" s="216">
        <v>915.99</v>
      </c>
      <c r="H2663" s="216">
        <v>15.999999999767169</v>
      </c>
      <c r="I2663" s="216">
        <v>14655.839999786731</v>
      </c>
      <c r="J2663" s="216">
        <v>1.4792938139808228E-2</v>
      </c>
      <c r="K2663" s="216">
        <v>9.2455863375146821E-4</v>
      </c>
      <c r="L2663" s="159"/>
    </row>
    <row r="2664" spans="2:12" ht="15.75" customHeight="1" x14ac:dyDescent="0.2">
      <c r="B2664" s="189">
        <v>41295</v>
      </c>
      <c r="C2664" s="143">
        <v>288637</v>
      </c>
      <c r="D2664" s="143" t="s">
        <v>733</v>
      </c>
      <c r="E2664" s="143" t="s">
        <v>8855</v>
      </c>
      <c r="F2664" s="248" t="s">
        <v>146</v>
      </c>
      <c r="G2664" s="216">
        <v>1886.1599999999999</v>
      </c>
      <c r="H2664" s="216">
        <v>94.941176474060157</v>
      </c>
      <c r="I2664" s="216">
        <v>169187.52000685845</v>
      </c>
      <c r="J2664" s="216">
        <v>0.4880743280300428</v>
      </c>
      <c r="K2664" s="216">
        <v>5.4412185634012912E-3</v>
      </c>
      <c r="L2664" s="159"/>
    </row>
    <row r="2665" spans="2:12" ht="15.75" customHeight="1" x14ac:dyDescent="0.2">
      <c r="B2665" s="189">
        <v>41295</v>
      </c>
      <c r="C2665" s="143">
        <v>288640</v>
      </c>
      <c r="D2665" s="143" t="s">
        <v>1503</v>
      </c>
      <c r="E2665" s="143" t="s">
        <v>8854</v>
      </c>
      <c r="F2665" s="248" t="s">
        <v>155</v>
      </c>
      <c r="G2665" s="216">
        <v>1</v>
      </c>
      <c r="H2665" s="216">
        <v>39.000000001396984</v>
      </c>
      <c r="I2665" s="216">
        <v>39.000000001396984</v>
      </c>
      <c r="J2665" s="216">
        <v>3.9364825726917165E-5</v>
      </c>
      <c r="K2665" s="216">
        <v>1.0093545057822337E-6</v>
      </c>
      <c r="L2665" s="159"/>
    </row>
    <row r="2666" spans="2:12" ht="15.75" customHeight="1" x14ac:dyDescent="0.2">
      <c r="B2666" s="189">
        <v>41295</v>
      </c>
      <c r="C2666" s="143">
        <v>288640</v>
      </c>
      <c r="D2666" s="143" t="s">
        <v>1504</v>
      </c>
      <c r="E2666" s="143" t="s">
        <v>8854</v>
      </c>
      <c r="F2666" s="248" t="s">
        <v>155</v>
      </c>
      <c r="G2666" s="216">
        <v>992.5</v>
      </c>
      <c r="H2666" s="216">
        <v>39.000000001396984</v>
      </c>
      <c r="I2666" s="216">
        <v>38707.500001386506</v>
      </c>
      <c r="J2666" s="216">
        <v>3.906958953396529E-2</v>
      </c>
      <c r="K2666" s="216">
        <v>1.001784346988867E-3</v>
      </c>
      <c r="L2666" s="159"/>
    </row>
    <row r="2667" spans="2:12" ht="15.75" customHeight="1" x14ac:dyDescent="0.2">
      <c r="B2667" s="189">
        <v>41295</v>
      </c>
      <c r="C2667" s="143">
        <v>288640</v>
      </c>
      <c r="D2667" s="143" t="s">
        <v>1505</v>
      </c>
      <c r="E2667" s="143" t="s">
        <v>8855</v>
      </c>
      <c r="F2667" s="248" t="s">
        <v>155</v>
      </c>
      <c r="G2667" s="216">
        <v>570</v>
      </c>
      <c r="H2667" s="216">
        <v>39.000000001396984</v>
      </c>
      <c r="I2667" s="216">
        <v>22230.000000796281</v>
      </c>
      <c r="J2667" s="216">
        <v>6.4129389165682366E-2</v>
      </c>
      <c r="K2667" s="216">
        <v>1.6443433118816728E-3</v>
      </c>
      <c r="L2667" s="159"/>
    </row>
    <row r="2668" spans="2:12" ht="15.75" customHeight="1" x14ac:dyDescent="0.2">
      <c r="B2668" s="189">
        <v>41295</v>
      </c>
      <c r="C2668" s="143">
        <v>288640</v>
      </c>
      <c r="D2668" s="143" t="s">
        <v>1506</v>
      </c>
      <c r="E2668" s="143" t="s">
        <v>8854</v>
      </c>
      <c r="F2668" s="248" t="s">
        <v>155</v>
      </c>
      <c r="G2668" s="216">
        <v>739.16</v>
      </c>
      <c r="H2668" s="216">
        <v>39.000000001396984</v>
      </c>
      <c r="I2668" s="216">
        <v>28827.240001032595</v>
      </c>
      <c r="J2668" s="216">
        <v>2.9096904584308091E-2</v>
      </c>
      <c r="K2668" s="216">
        <v>7.4607447649399584E-4</v>
      </c>
      <c r="L2668" s="159"/>
    </row>
    <row r="2669" spans="2:12" ht="15.75" customHeight="1" x14ac:dyDescent="0.2">
      <c r="B2669" s="189">
        <v>41295</v>
      </c>
      <c r="C2669" s="143">
        <v>288640</v>
      </c>
      <c r="D2669" s="143" t="s">
        <v>1466</v>
      </c>
      <c r="E2669" s="143" t="s">
        <v>8854</v>
      </c>
      <c r="F2669" s="248" t="s">
        <v>155</v>
      </c>
      <c r="G2669" s="216">
        <v>1352.17</v>
      </c>
      <c r="H2669" s="216">
        <v>39.000000001396984</v>
      </c>
      <c r="I2669" s="216">
        <v>52734.63000188896</v>
      </c>
      <c r="J2669" s="216">
        <v>5.3227936403165588E-2</v>
      </c>
      <c r="K2669" s="216">
        <v>1.3648188820835629E-3</v>
      </c>
      <c r="L2669" s="159"/>
    </row>
    <row r="2670" spans="2:12" ht="15.75" customHeight="1" x14ac:dyDescent="0.2">
      <c r="B2670" s="189">
        <v>41295</v>
      </c>
      <c r="C2670" s="143">
        <v>288640</v>
      </c>
      <c r="D2670" s="143" t="s">
        <v>1253</v>
      </c>
      <c r="E2670" s="143" t="s">
        <v>8854</v>
      </c>
      <c r="F2670" s="248" t="s">
        <v>155</v>
      </c>
      <c r="G2670" s="216">
        <v>2477.3099999999995</v>
      </c>
      <c r="H2670" s="216">
        <v>39.000000001396984</v>
      </c>
      <c r="I2670" s="216">
        <v>96615.090003460762</v>
      </c>
      <c r="J2670" s="216">
        <v>9.7518876421549161E-2</v>
      </c>
      <c r="K2670" s="216">
        <v>2.5004840107193849E-3</v>
      </c>
      <c r="L2670" s="159"/>
    </row>
    <row r="2671" spans="2:12" ht="15.75" customHeight="1" x14ac:dyDescent="0.2">
      <c r="B2671" s="189">
        <v>41295</v>
      </c>
      <c r="C2671" s="143">
        <v>288640</v>
      </c>
      <c r="D2671" s="143" t="s">
        <v>1217</v>
      </c>
      <c r="E2671" s="143" t="s">
        <v>8854</v>
      </c>
      <c r="F2671" s="248" t="s">
        <v>155</v>
      </c>
      <c r="G2671" s="216">
        <v>1</v>
      </c>
      <c r="H2671" s="216">
        <v>39.000000001396984</v>
      </c>
      <c r="I2671" s="216">
        <v>39.000000001396984</v>
      </c>
      <c r="J2671" s="216">
        <v>3.9364825726917165E-5</v>
      </c>
      <c r="K2671" s="216">
        <v>1.0093545057822337E-6</v>
      </c>
      <c r="L2671" s="159"/>
    </row>
    <row r="2672" spans="2:12" ht="15.75" customHeight="1" x14ac:dyDescent="0.2">
      <c r="B2672" s="189">
        <v>41295</v>
      </c>
      <c r="C2672" s="143">
        <v>288640</v>
      </c>
      <c r="D2672" s="143" t="s">
        <v>1218</v>
      </c>
      <c r="E2672" s="143" t="s">
        <v>8855</v>
      </c>
      <c r="F2672" s="248" t="s">
        <v>155</v>
      </c>
      <c r="G2672" s="216">
        <v>1270.8400000000001</v>
      </c>
      <c r="H2672" s="216">
        <v>39.000000001396984</v>
      </c>
      <c r="I2672" s="216">
        <v>49562.760001775343</v>
      </c>
      <c r="J2672" s="216">
        <v>0.14297928583739608</v>
      </c>
      <c r="K2672" s="216">
        <v>3.6661355341608866E-3</v>
      </c>
      <c r="L2672" s="159"/>
    </row>
    <row r="2673" spans="2:12" ht="15.75" customHeight="1" x14ac:dyDescent="0.2">
      <c r="B2673" s="189">
        <v>41295</v>
      </c>
      <c r="C2673" s="143">
        <v>288640</v>
      </c>
      <c r="D2673" s="143" t="s">
        <v>1507</v>
      </c>
      <c r="E2673" s="143" t="s">
        <v>8855</v>
      </c>
      <c r="F2673" s="248" t="s">
        <v>155</v>
      </c>
      <c r="G2673" s="216">
        <v>522</v>
      </c>
      <c r="H2673" s="216">
        <v>39.000000001396984</v>
      </c>
      <c r="I2673" s="216">
        <v>20358.000000729226</v>
      </c>
      <c r="J2673" s="216">
        <v>5.8729019551730162E-2</v>
      </c>
      <c r="K2673" s="216">
        <v>1.5058722961442687E-3</v>
      </c>
      <c r="L2673" s="159"/>
    </row>
    <row r="2674" spans="2:12" ht="15.75" customHeight="1" x14ac:dyDescent="0.2">
      <c r="B2674" s="189">
        <v>41295</v>
      </c>
      <c r="C2674" s="143">
        <v>288640</v>
      </c>
      <c r="D2674" s="143" t="s">
        <v>1280</v>
      </c>
      <c r="E2674" s="143" t="s">
        <v>8854</v>
      </c>
      <c r="F2674" s="248" t="s">
        <v>155</v>
      </c>
      <c r="G2674" s="216">
        <v>1958.6599999999999</v>
      </c>
      <c r="H2674" s="216">
        <v>39.000000001396984</v>
      </c>
      <c r="I2674" s="216">
        <v>76387.740002736216</v>
      </c>
      <c r="J2674" s="216">
        <v>7.710230955828358E-2</v>
      </c>
      <c r="K2674" s="216">
        <v>1.9769822962954296E-3</v>
      </c>
      <c r="L2674" s="159"/>
    </row>
    <row r="2675" spans="2:12" ht="15.75" customHeight="1" x14ac:dyDescent="0.2">
      <c r="B2675" s="189">
        <v>41295</v>
      </c>
      <c r="C2675" s="143">
        <v>288641</v>
      </c>
      <c r="D2675" s="143" t="s">
        <v>1508</v>
      </c>
      <c r="E2675" s="143" t="s">
        <v>8855</v>
      </c>
      <c r="F2675" s="248" t="s">
        <v>147</v>
      </c>
      <c r="G2675" s="216">
        <v>8.1999999999999993</v>
      </c>
      <c r="H2675" s="216">
        <v>60.999999999767169</v>
      </c>
      <c r="I2675" s="216">
        <v>500.19999999809073</v>
      </c>
      <c r="J2675" s="216">
        <v>1.4429833764913566E-3</v>
      </c>
      <c r="K2675" s="216">
        <v>2.3655465188473184E-5</v>
      </c>
      <c r="L2675" s="159"/>
    </row>
    <row r="2676" spans="2:12" ht="15.75" customHeight="1" x14ac:dyDescent="0.2">
      <c r="B2676" s="189">
        <v>41295</v>
      </c>
      <c r="C2676" s="143">
        <v>288642</v>
      </c>
      <c r="D2676" s="143" t="s">
        <v>1125</v>
      </c>
      <c r="E2676" s="143" t="s">
        <v>8854</v>
      </c>
      <c r="F2676" s="248" t="s">
        <v>148</v>
      </c>
      <c r="G2676" s="216">
        <v>6.3500000000000005</v>
      </c>
      <c r="H2676" s="216">
        <v>20.000000002328306</v>
      </c>
      <c r="I2676" s="216">
        <v>127.00000001478476</v>
      </c>
      <c r="J2676" s="216">
        <v>1.2818802224926675E-4</v>
      </c>
      <c r="K2676" s="216">
        <v>6.4094011117171848E-6</v>
      </c>
      <c r="L2676" s="159"/>
    </row>
    <row r="2677" spans="2:12" ht="15.75" customHeight="1" x14ac:dyDescent="0.2">
      <c r="B2677" s="189">
        <v>41295</v>
      </c>
      <c r="C2677" s="143">
        <v>288649</v>
      </c>
      <c r="D2677" s="143" t="s">
        <v>895</v>
      </c>
      <c r="E2677" s="143" t="s">
        <v>8854</v>
      </c>
      <c r="F2677" s="248" t="s">
        <v>147</v>
      </c>
      <c r="G2677" s="216">
        <v>131</v>
      </c>
      <c r="H2677" s="216">
        <v>187.00000000186265</v>
      </c>
      <c r="I2677" s="216">
        <v>24497.000000244007</v>
      </c>
      <c r="J2677" s="216">
        <v>2.4726157328393669E-2</v>
      </c>
      <c r="K2677" s="216">
        <v>1.3222544025747262E-4</v>
      </c>
      <c r="L2677" s="159"/>
    </row>
    <row r="2678" spans="2:12" ht="15.75" customHeight="1" x14ac:dyDescent="0.2">
      <c r="B2678" s="189">
        <v>41295</v>
      </c>
      <c r="C2678" s="143">
        <v>288650</v>
      </c>
      <c r="D2678" s="143" t="s">
        <v>1509</v>
      </c>
      <c r="E2678" s="143" t="s">
        <v>8854</v>
      </c>
      <c r="F2678" s="248" t="s">
        <v>150</v>
      </c>
      <c r="G2678" s="216">
        <v>50.5</v>
      </c>
      <c r="H2678" s="216">
        <v>121.00000000675209</v>
      </c>
      <c r="I2678" s="216">
        <v>6110.5000003409805</v>
      </c>
      <c r="J2678" s="216">
        <v>6.1676607079265092E-3</v>
      </c>
      <c r="K2678" s="216">
        <v>5.0972402542002802E-5</v>
      </c>
      <c r="L2678" s="159"/>
    </row>
    <row r="2679" spans="2:12" ht="15.75" customHeight="1" x14ac:dyDescent="0.2">
      <c r="B2679" s="189">
        <v>41295</v>
      </c>
      <c r="C2679" s="143">
        <v>288651</v>
      </c>
      <c r="D2679" s="143" t="s">
        <v>1367</v>
      </c>
      <c r="E2679" s="143" t="s">
        <v>8855</v>
      </c>
      <c r="F2679" s="248" t="s">
        <v>147</v>
      </c>
      <c r="G2679" s="216">
        <v>14</v>
      </c>
      <c r="H2679" s="216">
        <v>15.999999999767169</v>
      </c>
      <c r="I2679" s="216">
        <v>223.99999999674037</v>
      </c>
      <c r="J2679" s="216">
        <v>6.4619807343181538E-4</v>
      </c>
      <c r="K2679" s="216">
        <v>4.0387379590076173E-5</v>
      </c>
      <c r="L2679" s="159"/>
    </row>
    <row r="2680" spans="2:12" ht="15.75" customHeight="1" x14ac:dyDescent="0.2">
      <c r="B2680" s="189">
        <v>41295</v>
      </c>
      <c r="C2680" s="143">
        <v>288652</v>
      </c>
      <c r="D2680" s="143" t="s">
        <v>697</v>
      </c>
      <c r="E2680" s="143" t="s">
        <v>8855</v>
      </c>
      <c r="F2680" s="248" t="s">
        <v>151</v>
      </c>
      <c r="G2680" s="216">
        <v>41</v>
      </c>
      <c r="H2680" s="216">
        <v>62.000000003026798</v>
      </c>
      <c r="I2680" s="216">
        <v>2542.0000001240987</v>
      </c>
      <c r="J2680" s="216">
        <v>7.3331942087846895E-3</v>
      </c>
      <c r="K2680" s="216">
        <v>1.1827732594236594E-4</v>
      </c>
      <c r="L2680" s="159"/>
    </row>
    <row r="2681" spans="2:12" ht="15.75" customHeight="1" x14ac:dyDescent="0.2">
      <c r="B2681" s="189">
        <v>41295</v>
      </c>
      <c r="C2681" s="143">
        <v>288653</v>
      </c>
      <c r="D2681" s="143" t="s">
        <v>937</v>
      </c>
      <c r="E2681" s="143" t="s">
        <v>8855</v>
      </c>
      <c r="F2681" s="248" t="s">
        <v>155</v>
      </c>
      <c r="G2681" s="216">
        <v>0.99</v>
      </c>
      <c r="H2681" s="216">
        <v>159.99999999767169</v>
      </c>
      <c r="I2681" s="216">
        <v>158.39999999769498</v>
      </c>
      <c r="J2681" s="216">
        <v>4.5695435192678375E-4</v>
      </c>
      <c r="K2681" s="216">
        <v>2.8559646995839579E-6</v>
      </c>
      <c r="L2681" s="159"/>
    </row>
    <row r="2682" spans="2:12" ht="15.75" customHeight="1" x14ac:dyDescent="0.2">
      <c r="B2682" s="189">
        <v>41295</v>
      </c>
      <c r="C2682" s="143">
        <v>288654</v>
      </c>
      <c r="D2682" s="143" t="s">
        <v>1510</v>
      </c>
      <c r="E2682" s="143" t="s">
        <v>8854</v>
      </c>
      <c r="F2682" s="248" t="s">
        <v>155</v>
      </c>
      <c r="G2682" s="216">
        <v>31</v>
      </c>
      <c r="H2682" s="216">
        <v>49.499999998952262</v>
      </c>
      <c r="I2682" s="216">
        <v>2113.5799998673378</v>
      </c>
      <c r="J2682" s="216">
        <v>2.1333514961973101E-3</v>
      </c>
      <c r="K2682" s="216">
        <v>3.1289989679249243E-5</v>
      </c>
      <c r="L2682" s="159"/>
    </row>
    <row r="2683" spans="2:12" ht="15.75" customHeight="1" x14ac:dyDescent="0.2">
      <c r="B2683" s="189">
        <v>41295</v>
      </c>
      <c r="C2683" s="143">
        <v>288657</v>
      </c>
      <c r="D2683" s="143" t="s">
        <v>1091</v>
      </c>
      <c r="E2683" s="143" t="s">
        <v>8855</v>
      </c>
      <c r="F2683" s="248" t="s">
        <v>147</v>
      </c>
      <c r="G2683" s="216">
        <v>130</v>
      </c>
      <c r="H2683" s="216">
        <v>21.000000005587935</v>
      </c>
      <c r="I2683" s="216">
        <v>2730.0000007264316</v>
      </c>
      <c r="J2683" s="216">
        <v>7.875539022160474E-3</v>
      </c>
      <c r="K2683" s="216">
        <v>3.7502566762213593E-4</v>
      </c>
      <c r="L2683" s="159"/>
    </row>
    <row r="2684" spans="2:12" ht="15.75" customHeight="1" x14ac:dyDescent="0.2">
      <c r="B2684" s="189">
        <v>41295</v>
      </c>
      <c r="C2684" s="143">
        <v>288670</v>
      </c>
      <c r="D2684" s="143" t="s">
        <v>993</v>
      </c>
      <c r="E2684" s="143" t="s">
        <v>8854</v>
      </c>
      <c r="F2684" s="248" t="s">
        <v>155</v>
      </c>
      <c r="G2684" s="216">
        <v>81.84</v>
      </c>
      <c r="H2684" s="216">
        <v>69.000000004889444</v>
      </c>
      <c r="I2684" s="216">
        <v>5646.9600004001522</v>
      </c>
      <c r="J2684" s="216">
        <v>5.6997845203759379E-3</v>
      </c>
      <c r="K2684" s="216">
        <v>8.2605572753218008E-5</v>
      </c>
      <c r="L2684" s="159"/>
    </row>
    <row r="2685" spans="2:12" ht="15.75" customHeight="1" x14ac:dyDescent="0.2">
      <c r="B2685" s="189">
        <v>41295</v>
      </c>
      <c r="C2685" s="143">
        <v>288671</v>
      </c>
      <c r="D2685" s="143" t="s">
        <v>993</v>
      </c>
      <c r="E2685" s="143" t="s">
        <v>8854</v>
      </c>
      <c r="F2685" s="248" t="s">
        <v>155</v>
      </c>
      <c r="G2685" s="216">
        <v>40.92</v>
      </c>
      <c r="H2685" s="216">
        <v>44.00000000721775</v>
      </c>
      <c r="I2685" s="216">
        <v>1800.4800002953505</v>
      </c>
      <c r="J2685" s="216">
        <v>1.8173226008689094E-3</v>
      </c>
      <c r="K2685" s="216">
        <v>4.1302786376609004E-5</v>
      </c>
      <c r="L2685" s="159"/>
    </row>
    <row r="2686" spans="2:12" ht="15.75" customHeight="1" x14ac:dyDescent="0.2">
      <c r="B2686" s="189">
        <v>41295</v>
      </c>
      <c r="C2686" s="143">
        <v>288672</v>
      </c>
      <c r="D2686" s="143" t="s">
        <v>1511</v>
      </c>
      <c r="E2686" s="143" t="s">
        <v>8855</v>
      </c>
      <c r="F2686" s="248" t="s">
        <v>147</v>
      </c>
      <c r="G2686" s="216">
        <v>120.5</v>
      </c>
      <c r="H2686" s="216">
        <v>108.00000000628643</v>
      </c>
      <c r="I2686" s="216">
        <v>13014.000000757514</v>
      </c>
      <c r="J2686" s="216">
        <v>3.7542954143988956E-2</v>
      </c>
      <c r="K2686" s="216">
        <v>3.4761994575744135E-4</v>
      </c>
      <c r="L2686" s="159"/>
    </row>
    <row r="2687" spans="2:12" ht="15.75" customHeight="1" x14ac:dyDescent="0.2">
      <c r="B2687" s="189">
        <v>41295</v>
      </c>
      <c r="C2687" s="143">
        <v>288678</v>
      </c>
      <c r="D2687" s="143" t="s">
        <v>1512</v>
      </c>
      <c r="E2687" s="143" t="s">
        <v>8854</v>
      </c>
      <c r="F2687" s="248" t="s">
        <v>147</v>
      </c>
      <c r="G2687" s="216">
        <v>67.165000000000006</v>
      </c>
      <c r="H2687" s="216">
        <v>316.00000000325963</v>
      </c>
      <c r="I2687" s="216">
        <v>21224.140000218937</v>
      </c>
      <c r="J2687" s="216">
        <v>2.1422681340573922E-2</v>
      </c>
      <c r="K2687" s="216">
        <v>6.7793295380863736E-5</v>
      </c>
      <c r="L2687" s="159"/>
    </row>
    <row r="2688" spans="2:12" ht="15.75" customHeight="1" x14ac:dyDescent="0.2">
      <c r="B2688" s="189">
        <v>41295</v>
      </c>
      <c r="C2688" s="143">
        <v>288701</v>
      </c>
      <c r="D2688" s="143" t="s">
        <v>646</v>
      </c>
      <c r="E2688" s="143" t="s">
        <v>8854</v>
      </c>
      <c r="F2688" s="248" t="s">
        <v>155</v>
      </c>
      <c r="G2688" s="216">
        <v>101.33</v>
      </c>
      <c r="H2688" s="216">
        <v>150.99999999976717</v>
      </c>
      <c r="I2688" s="216">
        <v>15300.829999976408</v>
      </c>
      <c r="J2688" s="216">
        <v>1.5443961702684162E-2</v>
      </c>
      <c r="K2688" s="216">
        <v>1.0227789207091374E-4</v>
      </c>
      <c r="L2688" s="159"/>
    </row>
    <row r="2689" spans="2:12" ht="15.75" customHeight="1" x14ac:dyDescent="0.2">
      <c r="B2689" s="189">
        <v>41295</v>
      </c>
      <c r="C2689" s="143">
        <v>288709</v>
      </c>
      <c r="D2689" s="143" t="s">
        <v>697</v>
      </c>
      <c r="E2689" s="143" t="s">
        <v>8855</v>
      </c>
      <c r="F2689" s="248" t="s">
        <v>155</v>
      </c>
      <c r="G2689" s="216">
        <v>26.73</v>
      </c>
      <c r="H2689" s="216">
        <v>145.00000000116415</v>
      </c>
      <c r="I2689" s="216">
        <v>3875.8500000311178</v>
      </c>
      <c r="J2689" s="216">
        <v>1.1181101798960966E-2</v>
      </c>
      <c r="K2689" s="216">
        <v>7.7111046888766864E-5</v>
      </c>
      <c r="L2689" s="159"/>
    </row>
    <row r="2690" spans="2:12" ht="15.75" customHeight="1" x14ac:dyDescent="0.2">
      <c r="B2690" s="189">
        <v>41296</v>
      </c>
      <c r="C2690" s="143">
        <v>288700</v>
      </c>
      <c r="D2690" s="143" t="s">
        <v>1513</v>
      </c>
      <c r="E2690" s="143" t="s">
        <v>8854</v>
      </c>
      <c r="F2690" s="248" t="s">
        <v>147</v>
      </c>
      <c r="G2690" s="216">
        <v>1</v>
      </c>
      <c r="H2690" s="216">
        <v>94.999999995343387</v>
      </c>
      <c r="I2690" s="216">
        <v>94.999999995343387</v>
      </c>
      <c r="J2690" s="216">
        <v>9.5895383824699145E-5</v>
      </c>
      <c r="K2690" s="216">
        <v>1.0094250929410489E-6</v>
      </c>
      <c r="L2690" s="159"/>
    </row>
    <row r="2691" spans="2:12" ht="15.75" customHeight="1" x14ac:dyDescent="0.2">
      <c r="B2691" s="189">
        <v>41296</v>
      </c>
      <c r="C2691" s="143">
        <v>288700</v>
      </c>
      <c r="D2691" s="143" t="s">
        <v>879</v>
      </c>
      <c r="E2691" s="143" t="s">
        <v>8854</v>
      </c>
      <c r="F2691" s="248" t="s">
        <v>147</v>
      </c>
      <c r="G2691" s="216">
        <v>1395.01</v>
      </c>
      <c r="H2691" s="216">
        <v>121.89999999536667</v>
      </c>
      <c r="I2691" s="216">
        <v>171982.22999347368</v>
      </c>
      <c r="J2691" s="216">
        <v>0.17360317849537102</v>
      </c>
      <c r="K2691" s="216">
        <v>1.4081580989036926E-3</v>
      </c>
      <c r="L2691" s="159"/>
    </row>
    <row r="2692" spans="2:12" ht="15.75" customHeight="1" x14ac:dyDescent="0.2">
      <c r="B2692" s="189">
        <v>41296</v>
      </c>
      <c r="C2692" s="143">
        <v>288702</v>
      </c>
      <c r="D2692" s="143" t="s">
        <v>598</v>
      </c>
      <c r="E2692" s="143" t="s">
        <v>8855</v>
      </c>
      <c r="F2692" s="248" t="s">
        <v>147</v>
      </c>
      <c r="G2692" s="216">
        <v>722.91</v>
      </c>
      <c r="H2692" s="216">
        <v>77.133333336794749</v>
      </c>
      <c r="I2692" s="216">
        <v>81901.130002121907</v>
      </c>
      <c r="J2692" s="216">
        <v>0.23621187711764891</v>
      </c>
      <c r="K2692" s="216">
        <v>2.0849520401329687E-3</v>
      </c>
      <c r="L2692" s="159"/>
    </row>
    <row r="2693" spans="2:12" ht="15.75" customHeight="1" x14ac:dyDescent="0.2">
      <c r="B2693" s="189">
        <v>41296</v>
      </c>
      <c r="C2693" s="143">
        <v>288741</v>
      </c>
      <c r="D2693" s="143" t="s">
        <v>923</v>
      </c>
      <c r="E2693" s="143" t="s">
        <v>8854</v>
      </c>
      <c r="F2693" s="248" t="s">
        <v>150</v>
      </c>
      <c r="G2693" s="216">
        <v>1980.3500000000001</v>
      </c>
      <c r="H2693" s="216">
        <v>20.000000002328306</v>
      </c>
      <c r="I2693" s="216">
        <v>39607.000004610854</v>
      </c>
      <c r="J2693" s="216">
        <v>3.9980299660770435E-2</v>
      </c>
      <c r="K2693" s="216">
        <v>1.9990149828058063E-3</v>
      </c>
      <c r="L2693" s="159"/>
    </row>
    <row r="2694" spans="2:12" ht="15.75" customHeight="1" x14ac:dyDescent="0.2">
      <c r="B2694" s="189">
        <v>41296</v>
      </c>
      <c r="C2694" s="143">
        <v>288744</v>
      </c>
      <c r="D2694" s="143" t="s">
        <v>1010</v>
      </c>
      <c r="E2694" s="143" t="s">
        <v>8854</v>
      </c>
      <c r="F2694" s="248" t="s">
        <v>147</v>
      </c>
      <c r="G2694" s="216">
        <v>2</v>
      </c>
      <c r="H2694" s="216">
        <v>210.00000000349246</v>
      </c>
      <c r="I2694" s="216">
        <v>420.00000000698492</v>
      </c>
      <c r="J2694" s="216">
        <v>4.2395853904229127E-4</v>
      </c>
      <c r="K2694" s="216">
        <v>2.0188501858820979E-6</v>
      </c>
      <c r="L2694" s="159"/>
    </row>
    <row r="2695" spans="2:12" ht="15.75" customHeight="1" x14ac:dyDescent="0.2">
      <c r="B2695" s="189">
        <v>41296</v>
      </c>
      <c r="C2695" s="143">
        <v>288749</v>
      </c>
      <c r="D2695" s="143" t="s">
        <v>1067</v>
      </c>
      <c r="E2695" s="143" t="s">
        <v>8854</v>
      </c>
      <c r="F2695" s="248" t="s">
        <v>155</v>
      </c>
      <c r="G2695" s="216">
        <v>67.320000000000007</v>
      </c>
      <c r="H2695" s="216">
        <v>46.833333332324401</v>
      </c>
      <c r="I2695" s="216">
        <v>3152.8199999320791</v>
      </c>
      <c r="J2695" s="216">
        <v>3.1825356214578368E-3</v>
      </c>
      <c r="K2695" s="216">
        <v>6.7954497256791414E-5</v>
      </c>
      <c r="L2695" s="159"/>
    </row>
    <row r="2696" spans="2:12" ht="15.75" customHeight="1" x14ac:dyDescent="0.2">
      <c r="B2696" s="189">
        <v>41296</v>
      </c>
      <c r="C2696" s="143">
        <v>288750</v>
      </c>
      <c r="D2696" s="143" t="s">
        <v>617</v>
      </c>
      <c r="E2696" s="143" t="s">
        <v>8854</v>
      </c>
      <c r="F2696" s="248" t="s">
        <v>150</v>
      </c>
      <c r="G2696" s="216">
        <v>134.5</v>
      </c>
      <c r="H2696" s="216">
        <v>39.500000003026798</v>
      </c>
      <c r="I2696" s="216">
        <v>5312.7500004071044</v>
      </c>
      <c r="J2696" s="216">
        <v>5.3628231629334992E-3</v>
      </c>
      <c r="K2696" s="216">
        <v>1.3576767500057108E-4</v>
      </c>
      <c r="L2696" s="159"/>
    </row>
    <row r="2697" spans="2:12" ht="15.75" customHeight="1" x14ac:dyDescent="0.2">
      <c r="B2697" s="189">
        <v>41296</v>
      </c>
      <c r="C2697" s="143">
        <v>288752</v>
      </c>
      <c r="D2697" s="143" t="s">
        <v>568</v>
      </c>
      <c r="E2697" s="143" t="s">
        <v>8855</v>
      </c>
      <c r="F2697" s="248" t="s">
        <v>155</v>
      </c>
      <c r="G2697" s="216">
        <v>2.68</v>
      </c>
      <c r="H2697" s="216">
        <v>130.99999999743886</v>
      </c>
      <c r="I2697" s="216">
        <v>351.0799999931362</v>
      </c>
      <c r="J2697" s="216">
        <v>1.012553377648078E-3</v>
      </c>
      <c r="K2697" s="216">
        <v>7.7294150967013286E-6</v>
      </c>
      <c r="L2697" s="159"/>
    </row>
    <row r="2698" spans="2:12" ht="15.75" customHeight="1" x14ac:dyDescent="0.2">
      <c r="B2698" s="189">
        <v>41296</v>
      </c>
      <c r="C2698" s="143">
        <v>288753</v>
      </c>
      <c r="D2698" s="143" t="s">
        <v>495</v>
      </c>
      <c r="E2698" s="143" t="s">
        <v>8855</v>
      </c>
      <c r="F2698" s="248" t="s">
        <v>155</v>
      </c>
      <c r="G2698" s="216">
        <v>1</v>
      </c>
      <c r="H2698" s="216">
        <v>135.99999999278225</v>
      </c>
      <c r="I2698" s="216">
        <v>135.99999999278225</v>
      </c>
      <c r="J2698" s="216">
        <v>3.9223897503566846E-4</v>
      </c>
      <c r="K2698" s="216">
        <v>2.8841101107094503E-6</v>
      </c>
      <c r="L2698" s="159"/>
    </row>
    <row r="2699" spans="2:12" ht="15.75" customHeight="1" x14ac:dyDescent="0.2">
      <c r="B2699" s="189">
        <v>41296</v>
      </c>
      <c r="C2699" s="143">
        <v>296574</v>
      </c>
      <c r="D2699" s="143" t="s">
        <v>1514</v>
      </c>
      <c r="E2699" s="143" t="s">
        <v>8855</v>
      </c>
      <c r="F2699" s="248" t="s">
        <v>155</v>
      </c>
      <c r="G2699" s="216">
        <v>5</v>
      </c>
      <c r="H2699" s="216">
        <v>155.00000000232831</v>
      </c>
      <c r="I2699" s="216">
        <v>775.00000001164153</v>
      </c>
      <c r="J2699" s="216">
        <v>2.2351853358333995E-3</v>
      </c>
      <c r="K2699" s="216">
        <v>1.4420550553547253E-5</v>
      </c>
      <c r="L2699" s="159"/>
    </row>
    <row r="2700" spans="2:12" ht="15.75" customHeight="1" x14ac:dyDescent="0.2">
      <c r="B2700" s="189">
        <v>41297</v>
      </c>
      <c r="C2700" s="143">
        <v>288746</v>
      </c>
      <c r="D2700" s="143" t="s">
        <v>1311</v>
      </c>
      <c r="E2700" s="143" t="s">
        <v>8854</v>
      </c>
      <c r="F2700" s="248" t="s">
        <v>150</v>
      </c>
      <c r="G2700" s="216">
        <v>941.5</v>
      </c>
      <c r="H2700" s="216">
        <v>15.999999999767169</v>
      </c>
      <c r="I2700" s="216">
        <v>15063.99999978079</v>
      </c>
      <c r="J2700" s="216">
        <v>1.5206266637121707E-2</v>
      </c>
      <c r="K2700" s="216">
        <v>9.5039166483393668E-4</v>
      </c>
      <c r="L2700" s="159"/>
    </row>
    <row r="2701" spans="2:12" ht="15.75" customHeight="1" x14ac:dyDescent="0.2">
      <c r="B2701" s="189">
        <v>41297</v>
      </c>
      <c r="C2701" s="143">
        <v>288751</v>
      </c>
      <c r="D2701" s="143" t="s">
        <v>679</v>
      </c>
      <c r="E2701" s="143" t="s">
        <v>8854</v>
      </c>
      <c r="F2701" s="248" t="s">
        <v>147</v>
      </c>
      <c r="G2701" s="216">
        <v>21.78</v>
      </c>
      <c r="H2701" s="216">
        <v>68.000000001629815</v>
      </c>
      <c r="I2701" s="216">
        <v>1481.0400000354975</v>
      </c>
      <c r="J2701" s="216">
        <v>1.4950271601905365E-3</v>
      </c>
      <c r="K2701" s="216">
        <v>2.1985693531686822E-5</v>
      </c>
      <c r="L2701" s="159"/>
    </row>
    <row r="2702" spans="2:12" ht="15.75" customHeight="1" x14ac:dyDescent="0.2">
      <c r="B2702" s="189">
        <v>41297</v>
      </c>
      <c r="C2702" s="143">
        <v>288760</v>
      </c>
      <c r="D2702" s="143" t="s">
        <v>672</v>
      </c>
      <c r="E2702" s="143" t="s">
        <v>8855</v>
      </c>
      <c r="F2702" s="248" t="s">
        <v>155</v>
      </c>
      <c r="G2702" s="216">
        <v>18</v>
      </c>
      <c r="H2702" s="216">
        <v>36.999999994877726</v>
      </c>
      <c r="I2702" s="216">
        <v>665.99999990779907</v>
      </c>
      <c r="J2702" s="216">
        <v>1.9207252655944838E-3</v>
      </c>
      <c r="K2702" s="216">
        <v>5.1911493671902401E-5</v>
      </c>
      <c r="L2702" s="159"/>
    </row>
    <row r="2703" spans="2:12" ht="15.75" customHeight="1" x14ac:dyDescent="0.2">
      <c r="B2703" s="189">
        <v>41297</v>
      </c>
      <c r="C2703" s="143">
        <v>288785</v>
      </c>
      <c r="D2703" s="143" t="s">
        <v>1131</v>
      </c>
      <c r="E2703" s="143" t="s">
        <v>8854</v>
      </c>
      <c r="F2703" s="248" t="s">
        <v>151</v>
      </c>
      <c r="G2703" s="216">
        <v>60.39</v>
      </c>
      <c r="H2703" s="216">
        <v>149.99999999650754</v>
      </c>
      <c r="I2703" s="216">
        <v>9058.49999978909</v>
      </c>
      <c r="J2703" s="216">
        <v>9.1440498095568448E-3</v>
      </c>
      <c r="K2703" s="216">
        <v>6.0960332065131644E-5</v>
      </c>
      <c r="L2703" s="159"/>
    </row>
    <row r="2704" spans="2:12" ht="15.75" customHeight="1" x14ac:dyDescent="0.2">
      <c r="B2704" s="189">
        <v>41297</v>
      </c>
      <c r="C2704" s="143">
        <v>288791</v>
      </c>
      <c r="D2704" s="143" t="s">
        <v>1010</v>
      </c>
      <c r="E2704" s="143" t="s">
        <v>8854</v>
      </c>
      <c r="F2704" s="248" t="s">
        <v>147</v>
      </c>
      <c r="G2704" s="216">
        <v>88.33</v>
      </c>
      <c r="H2704" s="216">
        <v>59.00000000372529</v>
      </c>
      <c r="I2704" s="216">
        <v>5211.4700003290545</v>
      </c>
      <c r="J2704" s="216">
        <v>5.2606878914974479E-3</v>
      </c>
      <c r="K2704" s="216">
        <v>8.9164201545174324E-5</v>
      </c>
      <c r="L2704" s="159"/>
    </row>
    <row r="2705" spans="2:12" ht="15.75" customHeight="1" x14ac:dyDescent="0.2">
      <c r="B2705" s="189">
        <v>41297</v>
      </c>
      <c r="C2705" s="143">
        <v>288792</v>
      </c>
      <c r="D2705" s="143" t="s">
        <v>1500</v>
      </c>
      <c r="E2705" s="143" t="s">
        <v>8854</v>
      </c>
      <c r="F2705" s="248" t="s">
        <v>147</v>
      </c>
      <c r="G2705" s="216">
        <v>672.5</v>
      </c>
      <c r="H2705" s="216">
        <v>75.941176466671209</v>
      </c>
      <c r="I2705" s="216">
        <v>43771.499997189967</v>
      </c>
      <c r="J2705" s="216">
        <v>4.4184884497724938E-2</v>
      </c>
      <c r="K2705" s="216">
        <v>6.7885118916709763E-4</v>
      </c>
      <c r="L2705" s="159"/>
    </row>
    <row r="2706" spans="2:12" ht="15.75" customHeight="1" x14ac:dyDescent="0.2">
      <c r="B2706" s="189">
        <v>41297</v>
      </c>
      <c r="C2706" s="143">
        <v>288792</v>
      </c>
      <c r="D2706" s="143" t="s">
        <v>1496</v>
      </c>
      <c r="E2706" s="143" t="s">
        <v>8855</v>
      </c>
      <c r="F2706" s="248" t="s">
        <v>147</v>
      </c>
      <c r="G2706" s="216">
        <v>2009.4099999999999</v>
      </c>
      <c r="H2706" s="216">
        <v>91.057142855200382</v>
      </c>
      <c r="I2706" s="216">
        <v>180601.48999457952</v>
      </c>
      <c r="J2706" s="216">
        <v>0.52084961694387555</v>
      </c>
      <c r="K2706" s="216">
        <v>5.7950819166254107E-3</v>
      </c>
      <c r="L2706" s="159"/>
    </row>
    <row r="2707" spans="2:12" ht="15.75" customHeight="1" x14ac:dyDescent="0.2">
      <c r="B2707" s="189">
        <v>41297</v>
      </c>
      <c r="C2707" s="143">
        <v>288794</v>
      </c>
      <c r="D2707" s="143" t="s">
        <v>883</v>
      </c>
      <c r="E2707" s="143" t="s">
        <v>8855</v>
      </c>
      <c r="F2707" s="248" t="s">
        <v>150</v>
      </c>
      <c r="G2707" s="216">
        <v>1126.25</v>
      </c>
      <c r="H2707" s="216">
        <v>89.166666663668664</v>
      </c>
      <c r="I2707" s="216">
        <v>109507.2499961828</v>
      </c>
      <c r="J2707" s="216">
        <v>0.31581582862245988</v>
      </c>
      <c r="K2707" s="216">
        <v>3.2480733193322267E-3</v>
      </c>
      <c r="L2707" s="159"/>
    </row>
    <row r="2708" spans="2:12" ht="15.75" customHeight="1" x14ac:dyDescent="0.2">
      <c r="B2708" s="189">
        <v>41297</v>
      </c>
      <c r="C2708" s="143">
        <v>288795</v>
      </c>
      <c r="D2708" s="143" t="s">
        <v>820</v>
      </c>
      <c r="E2708" s="143" t="s">
        <v>8855</v>
      </c>
      <c r="F2708" s="248" t="s">
        <v>155</v>
      </c>
      <c r="G2708" s="216">
        <v>15</v>
      </c>
      <c r="H2708" s="216">
        <v>139.00000000256114</v>
      </c>
      <c r="I2708" s="216">
        <v>2085.0000000384171</v>
      </c>
      <c r="J2708" s="216">
        <v>6.0130813504394882E-3</v>
      </c>
      <c r="K2708" s="216">
        <v>4.3259578059918665E-5</v>
      </c>
      <c r="L2708" s="159"/>
    </row>
    <row r="2709" spans="2:12" ht="15.75" customHeight="1" x14ac:dyDescent="0.2">
      <c r="B2709" s="189">
        <v>41297</v>
      </c>
      <c r="C2709" s="143">
        <v>288796</v>
      </c>
      <c r="D2709" s="143" t="s">
        <v>673</v>
      </c>
      <c r="E2709" s="143" t="s">
        <v>8855</v>
      </c>
      <c r="F2709" s="248" t="s">
        <v>150</v>
      </c>
      <c r="G2709" s="216">
        <v>4.0200000000000005</v>
      </c>
      <c r="H2709" s="216">
        <v>119.00000000023283</v>
      </c>
      <c r="I2709" s="216">
        <v>478.38000000093604</v>
      </c>
      <c r="J2709" s="216">
        <v>1.3796344634896256E-3</v>
      </c>
      <c r="K2709" s="216">
        <v>1.1593566920058204E-5</v>
      </c>
      <c r="L2709" s="159"/>
    </row>
    <row r="2710" spans="2:12" ht="15.75" customHeight="1" x14ac:dyDescent="0.2">
      <c r="B2710" s="189">
        <v>41297</v>
      </c>
      <c r="C2710" s="143">
        <v>288801</v>
      </c>
      <c r="D2710" s="143" t="s">
        <v>613</v>
      </c>
      <c r="E2710" s="143" t="s">
        <v>8855</v>
      </c>
      <c r="F2710" s="248" t="s">
        <v>155</v>
      </c>
      <c r="G2710" s="216">
        <v>1</v>
      </c>
      <c r="H2710" s="216">
        <v>146.99999999720603</v>
      </c>
      <c r="I2710" s="216">
        <v>146.99999999720603</v>
      </c>
      <c r="J2710" s="216">
        <v>4.239438649791452E-4</v>
      </c>
      <c r="K2710" s="216">
        <v>2.8839718706612444E-6</v>
      </c>
      <c r="L2710" s="159"/>
    </row>
    <row r="2711" spans="2:12" ht="15.75" customHeight="1" x14ac:dyDescent="0.2">
      <c r="B2711" s="189">
        <v>41298</v>
      </c>
      <c r="C2711" s="143">
        <v>288798</v>
      </c>
      <c r="D2711" s="143" t="s">
        <v>984</v>
      </c>
      <c r="E2711" s="143" t="s">
        <v>8854</v>
      </c>
      <c r="F2711" s="248" t="s">
        <v>151</v>
      </c>
      <c r="G2711" s="216">
        <v>62.5</v>
      </c>
      <c r="H2711" s="216">
        <v>130.99999999743886</v>
      </c>
      <c r="I2711" s="216">
        <v>8187.4999998399289</v>
      </c>
      <c r="J2711" s="216">
        <v>8.2658781308407175E-3</v>
      </c>
      <c r="K2711" s="216">
        <v>6.3098306343529169E-5</v>
      </c>
      <c r="L2711" s="159"/>
    </row>
    <row r="2712" spans="2:12" ht="15.75" customHeight="1" x14ac:dyDescent="0.2">
      <c r="B2712" s="189">
        <v>41298</v>
      </c>
      <c r="C2712" s="143">
        <v>288800</v>
      </c>
      <c r="D2712" s="143" t="s">
        <v>1395</v>
      </c>
      <c r="E2712" s="143" t="s">
        <v>8855</v>
      </c>
      <c r="F2712" s="248" t="s">
        <v>150</v>
      </c>
      <c r="G2712" s="216">
        <v>889</v>
      </c>
      <c r="H2712" s="216">
        <v>97.764044937578277</v>
      </c>
      <c r="I2712" s="216">
        <v>89814.499994785292</v>
      </c>
      <c r="J2712" s="216">
        <v>0.25890715922071866</v>
      </c>
      <c r="K2712" s="216">
        <v>2.5627094128518524E-3</v>
      </c>
      <c r="L2712" s="159"/>
    </row>
    <row r="2713" spans="2:12" ht="15.75" customHeight="1" x14ac:dyDescent="0.2">
      <c r="B2713" s="189">
        <v>41298</v>
      </c>
      <c r="C2713" s="143">
        <v>288802</v>
      </c>
      <c r="D2713" s="143" t="s">
        <v>1515</v>
      </c>
      <c r="E2713" s="143" t="s">
        <v>8854</v>
      </c>
      <c r="F2713" s="248" t="s">
        <v>155</v>
      </c>
      <c r="G2713" s="216">
        <v>1577</v>
      </c>
      <c r="H2713" s="216">
        <v>28.000000007450581</v>
      </c>
      <c r="I2713" s="216">
        <v>44156.000011749566</v>
      </c>
      <c r="J2713" s="216">
        <v>4.4578701050340029E-2</v>
      </c>
      <c r="K2713" s="216">
        <v>1.592096465659928E-3</v>
      </c>
      <c r="L2713" s="159"/>
    </row>
    <row r="2714" spans="2:12" ht="15.75" customHeight="1" x14ac:dyDescent="0.2">
      <c r="B2714" s="189">
        <v>41298</v>
      </c>
      <c r="C2714" s="143">
        <v>288804</v>
      </c>
      <c r="D2714" s="143" t="s">
        <v>932</v>
      </c>
      <c r="E2714" s="143" t="s">
        <v>8855</v>
      </c>
      <c r="F2714" s="248" t="s">
        <v>146</v>
      </c>
      <c r="G2714" s="216">
        <v>8</v>
      </c>
      <c r="H2714" s="216">
        <v>117.00000000419095</v>
      </c>
      <c r="I2714" s="216">
        <v>936.00000003352761</v>
      </c>
      <c r="J2714" s="216">
        <v>2.6981957373624918E-3</v>
      </c>
      <c r="K2714" s="216">
        <v>2.3061502027913183E-5</v>
      </c>
      <c r="L2714" s="159"/>
    </row>
    <row r="2715" spans="2:12" ht="15.75" customHeight="1" x14ac:dyDescent="0.2">
      <c r="B2715" s="189">
        <v>41298</v>
      </c>
      <c r="C2715" s="143">
        <v>288866</v>
      </c>
      <c r="D2715" s="143" t="s">
        <v>777</v>
      </c>
      <c r="E2715" s="143" t="s">
        <v>8855</v>
      </c>
      <c r="F2715" s="248" t="s">
        <v>150</v>
      </c>
      <c r="G2715" s="216">
        <v>9</v>
      </c>
      <c r="H2715" s="216">
        <v>90</v>
      </c>
      <c r="I2715" s="216">
        <v>810</v>
      </c>
      <c r="J2715" s="216">
        <v>2.3349770803262099E-3</v>
      </c>
      <c r="K2715" s="216">
        <v>2.5944189781402329E-5</v>
      </c>
      <c r="L2715" s="159"/>
    </row>
    <row r="2716" spans="2:12" ht="15.75" customHeight="1" x14ac:dyDescent="0.2">
      <c r="B2716" s="189">
        <v>41298</v>
      </c>
      <c r="C2716" s="143">
        <v>288870</v>
      </c>
      <c r="D2716" s="143" t="s">
        <v>526</v>
      </c>
      <c r="E2716" s="143" t="s">
        <v>8855</v>
      </c>
      <c r="F2716" s="248" t="s">
        <v>146</v>
      </c>
      <c r="G2716" s="216">
        <v>424.48999999999995</v>
      </c>
      <c r="H2716" s="216">
        <v>103.94285714050888</v>
      </c>
      <c r="I2716" s="216">
        <v>34921.929998908046</v>
      </c>
      <c r="J2716" s="216">
        <v>0.10066901993605751</v>
      </c>
      <c r="K2716" s="216">
        <v>1.2236721244786083E-3</v>
      </c>
      <c r="L2716" s="159"/>
    </row>
    <row r="2717" spans="2:12" ht="15.75" customHeight="1" x14ac:dyDescent="0.2">
      <c r="B2717" s="189">
        <v>41298</v>
      </c>
      <c r="C2717" s="143">
        <v>288871</v>
      </c>
      <c r="D2717" s="143" t="s">
        <v>1494</v>
      </c>
      <c r="E2717" s="143" t="s">
        <v>8855</v>
      </c>
      <c r="F2717" s="248" t="s">
        <v>147</v>
      </c>
      <c r="G2717" s="216">
        <v>10.200000000000001</v>
      </c>
      <c r="H2717" s="216">
        <v>145.00000000116415</v>
      </c>
      <c r="I2717" s="216">
        <v>1479.0000000118746</v>
      </c>
      <c r="J2717" s="216">
        <v>4.2634951874446804E-3</v>
      </c>
      <c r="K2717" s="216">
        <v>2.940341508558931E-5</v>
      </c>
      <c r="L2717" s="159"/>
    </row>
    <row r="2718" spans="2:12" ht="15.75" customHeight="1" x14ac:dyDescent="0.2">
      <c r="B2718" s="189">
        <v>41298</v>
      </c>
      <c r="C2718" s="143">
        <v>288880</v>
      </c>
      <c r="D2718" s="143" t="s">
        <v>1500</v>
      </c>
      <c r="E2718" s="143" t="s">
        <v>8854</v>
      </c>
      <c r="F2718" s="248" t="s">
        <v>155</v>
      </c>
      <c r="G2718" s="216">
        <v>2</v>
      </c>
      <c r="H2718" s="216">
        <v>82.999999998137355</v>
      </c>
      <c r="I2718" s="216">
        <v>165.99999999627471</v>
      </c>
      <c r="J2718" s="216">
        <v>1.6758910164465252E-4</v>
      </c>
      <c r="K2718" s="216">
        <v>2.0191458029929333E-6</v>
      </c>
      <c r="L2718" s="159"/>
    </row>
    <row r="2719" spans="2:12" ht="15.75" customHeight="1" x14ac:dyDescent="0.2">
      <c r="B2719" s="189">
        <v>41299</v>
      </c>
      <c r="C2719" s="143">
        <v>288883</v>
      </c>
      <c r="D2719" s="143" t="s">
        <v>860</v>
      </c>
      <c r="E2719" s="143" t="s">
        <v>8855</v>
      </c>
      <c r="F2719" s="248" t="s">
        <v>147</v>
      </c>
      <c r="G2719" s="216">
        <v>1377</v>
      </c>
      <c r="H2719" s="216">
        <v>101.63265305252898</v>
      </c>
      <c r="I2719" s="216">
        <v>122003.9999876346</v>
      </c>
      <c r="J2719" s="216">
        <v>0.35161557155062917</v>
      </c>
      <c r="K2719" s="216">
        <v>3.9685144919370564E-3</v>
      </c>
      <c r="L2719" s="159"/>
    </row>
    <row r="2720" spans="2:12" ht="15.75" customHeight="1" x14ac:dyDescent="0.2">
      <c r="B2720" s="189">
        <v>41299</v>
      </c>
      <c r="C2720" s="143">
        <v>288884</v>
      </c>
      <c r="D2720" s="143" t="s">
        <v>1212</v>
      </c>
      <c r="E2720" s="143" t="s">
        <v>8854</v>
      </c>
      <c r="F2720" s="248" t="s">
        <v>147</v>
      </c>
      <c r="G2720" s="216">
        <v>83.45</v>
      </c>
      <c r="H2720" s="216">
        <v>198.00000000104774</v>
      </c>
      <c r="I2720" s="216">
        <v>25175.250000146683</v>
      </c>
      <c r="J2720" s="216">
        <v>2.5418246145657013E-2</v>
      </c>
      <c r="K2720" s="216">
        <v>8.4255474755671501E-5</v>
      </c>
      <c r="L2720" s="159"/>
    </row>
    <row r="2721" spans="2:12" ht="15.75" customHeight="1" x14ac:dyDescent="0.2">
      <c r="B2721" s="189">
        <v>41299</v>
      </c>
      <c r="C2721" s="143">
        <v>288900</v>
      </c>
      <c r="D2721" s="143" t="s">
        <v>574</v>
      </c>
      <c r="E2721" s="143" t="s">
        <v>8855</v>
      </c>
      <c r="F2721" s="248" t="s">
        <v>155</v>
      </c>
      <c r="G2721" s="216">
        <v>14</v>
      </c>
      <c r="H2721" s="216">
        <v>72.000000004190952</v>
      </c>
      <c r="I2721" s="216">
        <v>1008.0000000586733</v>
      </c>
      <c r="J2721" s="216">
        <v>2.9050563602798832E-3</v>
      </c>
      <c r="K2721" s="216">
        <v>4.0348005001538701E-5</v>
      </c>
      <c r="L2721" s="159"/>
    </row>
    <row r="2722" spans="2:12" ht="15.75" customHeight="1" x14ac:dyDescent="0.2">
      <c r="B2722" s="189">
        <v>41299</v>
      </c>
      <c r="C2722" s="143">
        <v>288903</v>
      </c>
      <c r="D2722" s="143" t="s">
        <v>880</v>
      </c>
      <c r="E2722" s="143" t="s">
        <v>8854</v>
      </c>
      <c r="F2722" s="248" t="s">
        <v>147</v>
      </c>
      <c r="G2722" s="216">
        <v>70</v>
      </c>
      <c r="H2722" s="216">
        <v>55.999999993946403</v>
      </c>
      <c r="I2722" s="216">
        <v>3919.9999995762482</v>
      </c>
      <c r="J2722" s="216">
        <v>3.957836560893096E-3</v>
      </c>
      <c r="K2722" s="216">
        <v>7.0675652880731029E-5</v>
      </c>
      <c r="L2722" s="159"/>
    </row>
    <row r="2723" spans="2:12" ht="15.75" customHeight="1" x14ac:dyDescent="0.2">
      <c r="B2723" s="189">
        <v>41299</v>
      </c>
      <c r="C2723" s="143">
        <v>288907</v>
      </c>
      <c r="D2723" s="143" t="s">
        <v>1516</v>
      </c>
      <c r="E2723" s="143" t="s">
        <v>8855</v>
      </c>
      <c r="F2723" s="248" t="s">
        <v>147</v>
      </c>
      <c r="G2723" s="216">
        <v>6</v>
      </c>
      <c r="H2723" s="216">
        <v>68.999999994412065</v>
      </c>
      <c r="I2723" s="216">
        <v>413.99999996647239</v>
      </c>
      <c r="J2723" s="216">
        <v>1.1931481478060179E-3</v>
      </c>
      <c r="K2723" s="216">
        <v>1.7292002143516586E-5</v>
      </c>
      <c r="L2723" s="159"/>
    </row>
    <row r="2724" spans="2:12" ht="15.75" customHeight="1" x14ac:dyDescent="0.2">
      <c r="B2724" s="189">
        <v>41299</v>
      </c>
      <c r="C2724" s="143">
        <v>288911</v>
      </c>
      <c r="D2724" s="143" t="s">
        <v>1317</v>
      </c>
      <c r="E2724" s="143" t="s">
        <v>8854</v>
      </c>
      <c r="F2724" s="248" t="s">
        <v>151</v>
      </c>
      <c r="G2724" s="216">
        <v>328.99</v>
      </c>
      <c r="H2724" s="216">
        <v>102.90909090259282</v>
      </c>
      <c r="I2724" s="216">
        <v>34654.159997721843</v>
      </c>
      <c r="J2724" s="216">
        <v>3.4988648326747196E-2</v>
      </c>
      <c r="K2724" s="216">
        <v>3.3216547201759573E-4</v>
      </c>
      <c r="L2724" s="159"/>
    </row>
    <row r="2725" spans="2:12" ht="15.75" customHeight="1" x14ac:dyDescent="0.2">
      <c r="B2725" s="189">
        <v>41299</v>
      </c>
      <c r="C2725" s="143">
        <v>288912</v>
      </c>
      <c r="D2725" s="143" t="s">
        <v>643</v>
      </c>
      <c r="E2725" s="143" t="s">
        <v>8855</v>
      </c>
      <c r="F2725" s="248" t="s">
        <v>155</v>
      </c>
      <c r="G2725" s="216">
        <v>40</v>
      </c>
      <c r="H2725" s="216">
        <v>156.99999999837019</v>
      </c>
      <c r="I2725" s="216">
        <v>6279.9999999348074</v>
      </c>
      <c r="J2725" s="216">
        <v>1.8098962243359475E-2</v>
      </c>
      <c r="K2725" s="216">
        <v>1.1528001429011058E-4</v>
      </c>
      <c r="L2725" s="159"/>
    </row>
    <row r="2726" spans="2:12" ht="15.75" customHeight="1" x14ac:dyDescent="0.2">
      <c r="B2726" s="189">
        <v>41299</v>
      </c>
      <c r="C2726" s="143">
        <v>288916</v>
      </c>
      <c r="D2726" s="143" t="s">
        <v>1517</v>
      </c>
      <c r="E2726" s="143" t="s">
        <v>8854</v>
      </c>
      <c r="F2726" s="248" t="s">
        <v>146</v>
      </c>
      <c r="G2726" s="216">
        <v>3</v>
      </c>
      <c r="H2726" s="216">
        <v>74.000000000232831</v>
      </c>
      <c r="I2726" s="216">
        <v>222.00000000069849</v>
      </c>
      <c r="J2726" s="216">
        <v>2.2414278485102365E-4</v>
      </c>
      <c r="K2726" s="216">
        <v>3.0289565520313301E-6</v>
      </c>
      <c r="L2726" s="159"/>
    </row>
    <row r="2727" spans="2:12" ht="15.75" customHeight="1" x14ac:dyDescent="0.2">
      <c r="B2727" s="189">
        <v>41299</v>
      </c>
      <c r="C2727" s="143">
        <v>288918</v>
      </c>
      <c r="D2727" s="143" t="s">
        <v>588</v>
      </c>
      <c r="E2727" s="143" t="s">
        <v>8855</v>
      </c>
      <c r="F2727" s="248" t="s">
        <v>146</v>
      </c>
      <c r="G2727" s="216">
        <v>12</v>
      </c>
      <c r="H2727" s="216">
        <v>20.999999995110556</v>
      </c>
      <c r="I2727" s="216">
        <v>251.99999994132668</v>
      </c>
      <c r="J2727" s="216">
        <v>7.2626408985860017E-4</v>
      </c>
      <c r="K2727" s="216">
        <v>3.4584004287033171E-5</v>
      </c>
      <c r="L2727" s="159"/>
    </row>
    <row r="2728" spans="2:12" ht="15.75" customHeight="1" x14ac:dyDescent="0.2">
      <c r="B2728" s="189">
        <v>41299</v>
      </c>
      <c r="C2728" s="143">
        <v>288919</v>
      </c>
      <c r="D2728" s="143" t="s">
        <v>611</v>
      </c>
      <c r="E2728" s="143" t="s">
        <v>8855</v>
      </c>
      <c r="F2728" s="248" t="s">
        <v>155</v>
      </c>
      <c r="G2728" s="216">
        <v>67.5</v>
      </c>
      <c r="H2728" s="216">
        <v>79.000000006053597</v>
      </c>
      <c r="I2728" s="216">
        <v>5332.5000004086178</v>
      </c>
      <c r="J2728" s="216">
        <v>1.5368266906228003E-2</v>
      </c>
      <c r="K2728" s="216">
        <v>1.945350241145616E-4</v>
      </c>
      <c r="L2728" s="159"/>
    </row>
    <row r="2729" spans="2:12" ht="15.75" customHeight="1" x14ac:dyDescent="0.2">
      <c r="B2729" s="189">
        <v>41299</v>
      </c>
      <c r="C2729" s="143">
        <v>288932</v>
      </c>
      <c r="D2729" s="143" t="s">
        <v>611</v>
      </c>
      <c r="E2729" s="143" t="s">
        <v>8855</v>
      </c>
      <c r="F2729" s="248" t="s">
        <v>147</v>
      </c>
      <c r="G2729" s="216">
        <v>811.31</v>
      </c>
      <c r="H2729" s="216">
        <v>75.541208793673349</v>
      </c>
      <c r="I2729" s="216">
        <v>95698.652301892565</v>
      </c>
      <c r="J2729" s="216">
        <v>0.27580355012266244</v>
      </c>
      <c r="K2729" s="216">
        <v>2.3381957098427401E-3</v>
      </c>
      <c r="L2729" s="159"/>
    </row>
    <row r="2730" spans="2:12" ht="15.75" customHeight="1" x14ac:dyDescent="0.2">
      <c r="B2730" s="189">
        <v>41299</v>
      </c>
      <c r="C2730" s="143">
        <v>288943</v>
      </c>
      <c r="D2730" s="143" t="s">
        <v>604</v>
      </c>
      <c r="E2730" s="143" t="s">
        <v>8855</v>
      </c>
      <c r="F2730" s="248" t="s">
        <v>146</v>
      </c>
      <c r="G2730" s="216">
        <v>144</v>
      </c>
      <c r="H2730" s="216">
        <v>165.69565217329554</v>
      </c>
      <c r="I2730" s="216">
        <v>32227.499999830616</v>
      </c>
      <c r="J2730" s="216">
        <v>9.2879666512875297E-2</v>
      </c>
      <c r="K2730" s="216">
        <v>4.1500805144439808E-4</v>
      </c>
      <c r="L2730" s="159"/>
    </row>
    <row r="2731" spans="2:12" ht="15.75" customHeight="1" x14ac:dyDescent="0.2">
      <c r="B2731" s="189">
        <v>41299</v>
      </c>
      <c r="C2731" s="143">
        <v>288945</v>
      </c>
      <c r="D2731" s="143" t="s">
        <v>1419</v>
      </c>
      <c r="E2731" s="143" t="s">
        <v>8854</v>
      </c>
      <c r="F2731" s="248" t="s">
        <v>151</v>
      </c>
      <c r="G2731" s="216">
        <v>8.875</v>
      </c>
      <c r="H2731" s="216">
        <v>400.00000000465661</v>
      </c>
      <c r="I2731" s="216">
        <v>3550.0000000413274</v>
      </c>
      <c r="J2731" s="216">
        <v>3.5842652532788E-3</v>
      </c>
      <c r="K2731" s="216">
        <v>8.9606631330926836E-6</v>
      </c>
      <c r="L2731" s="159"/>
    </row>
    <row r="2732" spans="2:12" ht="15.75" customHeight="1" x14ac:dyDescent="0.2">
      <c r="B2732" s="189">
        <v>41299</v>
      </c>
      <c r="C2732" s="143">
        <v>288946</v>
      </c>
      <c r="D2732" s="143" t="s">
        <v>635</v>
      </c>
      <c r="E2732" s="143" t="s">
        <v>8855</v>
      </c>
      <c r="F2732" s="248" t="s">
        <v>146</v>
      </c>
      <c r="G2732" s="216">
        <v>34.5</v>
      </c>
      <c r="H2732" s="216">
        <v>407.00000000651926</v>
      </c>
      <c r="I2732" s="216">
        <v>14041.500000224914</v>
      </c>
      <c r="J2732" s="216">
        <v>4.0467608017012893E-2</v>
      </c>
      <c r="K2732" s="216">
        <v>9.9429012325220379E-5</v>
      </c>
      <c r="L2732" s="159"/>
    </row>
    <row r="2733" spans="2:12" ht="15.75" customHeight="1" x14ac:dyDescent="0.2">
      <c r="B2733" s="189">
        <v>41299</v>
      </c>
      <c r="C2733" s="143">
        <v>288947</v>
      </c>
      <c r="D2733" s="143" t="s">
        <v>1495</v>
      </c>
      <c r="E2733" s="143" t="s">
        <v>8854</v>
      </c>
      <c r="F2733" s="248" t="s">
        <v>147</v>
      </c>
      <c r="G2733" s="216">
        <v>1</v>
      </c>
      <c r="H2733" s="216">
        <v>288.00000000628643</v>
      </c>
      <c r="I2733" s="216">
        <v>288.00000000628643</v>
      </c>
      <c r="J2733" s="216">
        <v>2.9077982900135477E-4</v>
      </c>
      <c r="K2733" s="216">
        <v>1.0096521840104433E-6</v>
      </c>
      <c r="L2733" s="159"/>
    </row>
    <row r="2734" spans="2:12" ht="15.75" customHeight="1" x14ac:dyDescent="0.2">
      <c r="B2734" s="189">
        <v>41299</v>
      </c>
      <c r="C2734" s="143">
        <v>288949</v>
      </c>
      <c r="D2734" s="143" t="s">
        <v>1069</v>
      </c>
      <c r="E2734" s="143" t="s">
        <v>8855</v>
      </c>
      <c r="F2734" s="248" t="s">
        <v>147</v>
      </c>
      <c r="G2734" s="216">
        <v>26</v>
      </c>
      <c r="H2734" s="216">
        <v>56.999999997206032</v>
      </c>
      <c r="I2734" s="216">
        <v>1481.9999999273568</v>
      </c>
      <c r="J2734" s="216">
        <v>4.2711245292392395E-3</v>
      </c>
      <c r="K2734" s="216">
        <v>7.4932009288571872E-5</v>
      </c>
      <c r="L2734" s="159"/>
    </row>
    <row r="2735" spans="2:12" ht="15.75" customHeight="1" x14ac:dyDescent="0.2">
      <c r="B2735" s="189">
        <v>41299</v>
      </c>
      <c r="C2735" s="143">
        <v>288950</v>
      </c>
      <c r="D2735" s="143" t="s">
        <v>1518</v>
      </c>
      <c r="E2735" s="143" t="s">
        <v>8854</v>
      </c>
      <c r="F2735" s="248" t="s">
        <v>147</v>
      </c>
      <c r="G2735" s="216">
        <v>200</v>
      </c>
      <c r="H2735" s="216">
        <v>238.99999999534339</v>
      </c>
      <c r="I2735" s="216">
        <v>62504.999998700805</v>
      </c>
      <c r="J2735" s="216">
        <v>6.3108309760261022E-2</v>
      </c>
      <c r="K2735" s="216">
        <v>2.0193043680208865E-4</v>
      </c>
      <c r="L2735" s="159"/>
    </row>
    <row r="2736" spans="2:12" ht="15.75" customHeight="1" x14ac:dyDescent="0.2">
      <c r="B2736" s="189">
        <v>41299</v>
      </c>
      <c r="C2736" s="143">
        <v>288951</v>
      </c>
      <c r="D2736" s="143" t="s">
        <v>1519</v>
      </c>
      <c r="E2736" s="143" t="s">
        <v>8854</v>
      </c>
      <c r="F2736" s="248" t="s">
        <v>147</v>
      </c>
      <c r="G2736" s="216">
        <v>76.5</v>
      </c>
      <c r="H2736" s="216">
        <v>129.00000000139698</v>
      </c>
      <c r="I2736" s="216">
        <v>9868.5000001068693</v>
      </c>
      <c r="J2736" s="216">
        <v>9.9637525780149599E-3</v>
      </c>
      <c r="K2736" s="216">
        <v>7.7238392076798919E-5</v>
      </c>
      <c r="L2736" s="159"/>
    </row>
    <row r="2737" spans="2:12" ht="15.75" customHeight="1" x14ac:dyDescent="0.2">
      <c r="B2737" s="189">
        <v>41299</v>
      </c>
      <c r="C2737" s="143">
        <v>288955</v>
      </c>
      <c r="D2737" s="143" t="s">
        <v>1511</v>
      </c>
      <c r="E2737" s="143" t="s">
        <v>8855</v>
      </c>
      <c r="F2737" s="248" t="s">
        <v>147</v>
      </c>
      <c r="G2737" s="216">
        <v>6.5</v>
      </c>
      <c r="H2737" s="216">
        <v>85.000000004656613</v>
      </c>
      <c r="I2737" s="216">
        <v>552.50000003026798</v>
      </c>
      <c r="J2737" s="216">
        <v>1.5923051974693848E-3</v>
      </c>
      <c r="K2737" s="216">
        <v>1.8733002322142968E-5</v>
      </c>
      <c r="L2737" s="159"/>
    </row>
    <row r="2738" spans="2:12" ht="15.75" customHeight="1" x14ac:dyDescent="0.2">
      <c r="B2738" s="189">
        <v>41299</v>
      </c>
      <c r="C2738" s="143">
        <v>288956</v>
      </c>
      <c r="D2738" s="143" t="s">
        <v>652</v>
      </c>
      <c r="E2738" s="143" t="s">
        <v>8855</v>
      </c>
      <c r="F2738" s="248" t="s">
        <v>155</v>
      </c>
      <c r="G2738" s="216">
        <v>1</v>
      </c>
      <c r="H2738" s="216">
        <v>94.000000002561137</v>
      </c>
      <c r="I2738" s="216">
        <v>94.000000002561137</v>
      </c>
      <c r="J2738" s="216">
        <v>2.7090803358914106E-4</v>
      </c>
      <c r="K2738" s="216">
        <v>2.8820003572527644E-6</v>
      </c>
      <c r="L2738" s="159"/>
    </row>
    <row r="2739" spans="2:12" ht="15.75" customHeight="1" x14ac:dyDescent="0.2">
      <c r="B2739" s="189">
        <v>41299</v>
      </c>
      <c r="C2739" s="143">
        <v>288958</v>
      </c>
      <c r="D2739" s="143" t="s">
        <v>689</v>
      </c>
      <c r="E2739" s="143" t="s">
        <v>8855</v>
      </c>
      <c r="F2739" s="248" t="s">
        <v>155</v>
      </c>
      <c r="G2739" s="216">
        <v>4</v>
      </c>
      <c r="H2739" s="216">
        <v>45</v>
      </c>
      <c r="I2739" s="216">
        <v>180</v>
      </c>
      <c r="J2739" s="216">
        <v>5.1876006430549761E-4</v>
      </c>
      <c r="K2739" s="216">
        <v>1.1528001429011058E-5</v>
      </c>
      <c r="L2739" s="159"/>
    </row>
    <row r="2740" spans="2:12" ht="15.75" customHeight="1" x14ac:dyDescent="0.2">
      <c r="B2740" s="189">
        <v>41299</v>
      </c>
      <c r="C2740" s="143">
        <v>288959</v>
      </c>
      <c r="D2740" s="143" t="s">
        <v>1516</v>
      </c>
      <c r="E2740" s="143" t="s">
        <v>8855</v>
      </c>
      <c r="F2740" s="248" t="s">
        <v>146</v>
      </c>
      <c r="G2740" s="216">
        <v>5</v>
      </c>
      <c r="H2740" s="216">
        <v>78.000000002793968</v>
      </c>
      <c r="I2740" s="216">
        <v>390.00000001396984</v>
      </c>
      <c r="J2740" s="216">
        <v>1.1239801393688393E-3</v>
      </c>
      <c r="K2740" s="216">
        <v>1.4410001786263822E-5</v>
      </c>
      <c r="L2740" s="159"/>
    </row>
    <row r="2741" spans="2:12" ht="15.75" customHeight="1" x14ac:dyDescent="0.2">
      <c r="B2741" s="189">
        <v>41299</v>
      </c>
      <c r="C2741" s="143">
        <v>290730</v>
      </c>
      <c r="D2741" s="143" t="s">
        <v>832</v>
      </c>
      <c r="E2741" s="143" t="s">
        <v>8854</v>
      </c>
      <c r="F2741" s="248" t="s">
        <v>155</v>
      </c>
      <c r="G2741" s="216">
        <v>57</v>
      </c>
      <c r="H2741" s="216">
        <v>13.000000000465661</v>
      </c>
      <c r="I2741" s="216">
        <v>741.00000002654269</v>
      </c>
      <c r="J2741" s="216">
        <v>7.4815226837853736E-4</v>
      </c>
      <c r="K2741" s="216">
        <v>5.7550174488595267E-5</v>
      </c>
      <c r="L2741" s="159"/>
    </row>
    <row r="2742" spans="2:12" ht="15.75" customHeight="1" x14ac:dyDescent="0.2">
      <c r="B2742" s="189">
        <v>41300</v>
      </c>
      <c r="C2742" s="143">
        <v>288953</v>
      </c>
      <c r="D2742" s="143" t="s">
        <v>524</v>
      </c>
      <c r="E2742" s="143" t="s">
        <v>8855</v>
      </c>
      <c r="F2742" s="248" t="s">
        <v>146</v>
      </c>
      <c r="G2742" s="216">
        <v>1096.9900000000002</v>
      </c>
      <c r="H2742" s="216">
        <v>45.434210525318598</v>
      </c>
      <c r="I2742" s="216">
        <v>48535.857397317945</v>
      </c>
      <c r="J2742" s="216">
        <v>0.13984639440042843</v>
      </c>
      <c r="K2742" s="216">
        <v>3.1607579307294433E-3</v>
      </c>
      <c r="L2742" s="159"/>
    </row>
    <row r="2743" spans="2:12" ht="15.75" customHeight="1" x14ac:dyDescent="0.2">
      <c r="B2743" s="189">
        <v>41300</v>
      </c>
      <c r="C2743" s="143">
        <v>288962</v>
      </c>
      <c r="D2743" s="143" t="s">
        <v>1520</v>
      </c>
      <c r="E2743" s="143" t="s">
        <v>8854</v>
      </c>
      <c r="F2743" s="248" t="s">
        <v>147</v>
      </c>
      <c r="G2743" s="216">
        <v>430.5</v>
      </c>
      <c r="H2743" s="216">
        <v>168.83333333360497</v>
      </c>
      <c r="I2743" s="216">
        <v>79486.000000151689</v>
      </c>
      <c r="J2743" s="216">
        <v>8.025938586307918E-2</v>
      </c>
      <c r="K2743" s="216">
        <v>4.3468869504050591E-4</v>
      </c>
      <c r="L2743" s="159"/>
    </row>
    <row r="2744" spans="2:12" ht="15.75" customHeight="1" x14ac:dyDescent="0.2">
      <c r="B2744" s="189">
        <v>41300</v>
      </c>
      <c r="C2744" s="143">
        <v>288963</v>
      </c>
      <c r="D2744" s="143" t="s">
        <v>1093</v>
      </c>
      <c r="E2744" s="143" t="s">
        <v>8854</v>
      </c>
      <c r="F2744" s="248" t="s">
        <v>147</v>
      </c>
      <c r="G2744" s="216">
        <v>107.5</v>
      </c>
      <c r="H2744" s="216">
        <v>33.999999995576218</v>
      </c>
      <c r="I2744" s="216">
        <v>3654.9999995244434</v>
      </c>
      <c r="J2744" s="216">
        <v>3.6905625555547733E-3</v>
      </c>
      <c r="K2744" s="216">
        <v>1.0854595753043992E-4</v>
      </c>
      <c r="L2744" s="159"/>
    </row>
    <row r="2745" spans="2:12" ht="15.75" customHeight="1" x14ac:dyDescent="0.2">
      <c r="B2745" s="189">
        <v>41300</v>
      </c>
      <c r="C2745" s="143">
        <v>288964</v>
      </c>
      <c r="D2745" s="143" t="s">
        <v>561</v>
      </c>
      <c r="E2745" s="143" t="s">
        <v>8854</v>
      </c>
      <c r="F2745" s="248" t="s">
        <v>147</v>
      </c>
      <c r="G2745" s="216">
        <v>9.5</v>
      </c>
      <c r="H2745" s="216">
        <v>46.999999996041879</v>
      </c>
      <c r="I2745" s="216">
        <v>446.49999996239785</v>
      </c>
      <c r="J2745" s="216">
        <v>4.5084437240241733E-4</v>
      </c>
      <c r="K2745" s="216">
        <v>9.5924334561784115E-6</v>
      </c>
      <c r="L2745" s="159"/>
    </row>
    <row r="2746" spans="2:12" ht="15.75" customHeight="1" x14ac:dyDescent="0.2">
      <c r="B2746" s="189">
        <v>41300</v>
      </c>
      <c r="C2746" s="143">
        <v>288965</v>
      </c>
      <c r="D2746" s="143" t="s">
        <v>871</v>
      </c>
      <c r="E2746" s="143" t="s">
        <v>8855</v>
      </c>
      <c r="F2746" s="248" t="s">
        <v>146</v>
      </c>
      <c r="G2746" s="216">
        <v>923.32</v>
      </c>
      <c r="H2746" s="216">
        <v>104.31578947706025</v>
      </c>
      <c r="I2746" s="216">
        <v>93693.080003210765</v>
      </c>
      <c r="J2746" s="216">
        <v>0.26995792639369237</v>
      </c>
      <c r="K2746" s="216">
        <v>2.6603624578173993E-3</v>
      </c>
      <c r="L2746" s="159"/>
    </row>
    <row r="2747" spans="2:12" ht="15.75" customHeight="1" x14ac:dyDescent="0.2">
      <c r="B2747" s="189">
        <v>41300</v>
      </c>
      <c r="C2747" s="143">
        <v>288966</v>
      </c>
      <c r="D2747" s="143" t="s">
        <v>965</v>
      </c>
      <c r="E2747" s="143" t="s">
        <v>8855</v>
      </c>
      <c r="F2747" s="248" t="s">
        <v>146</v>
      </c>
      <c r="G2747" s="216">
        <v>906.51</v>
      </c>
      <c r="H2747" s="216">
        <v>101.99999999720603</v>
      </c>
      <c r="I2747" s="216">
        <v>92464.019997467229</v>
      </c>
      <c r="J2747" s="216">
        <v>0.26641663507791347</v>
      </c>
      <c r="K2747" s="216">
        <v>2.6119277949530504E-3</v>
      </c>
      <c r="L2747" s="159"/>
    </row>
    <row r="2748" spans="2:12" ht="15.75" customHeight="1" x14ac:dyDescent="0.2">
      <c r="B2748" s="189">
        <v>41300</v>
      </c>
      <c r="C2748" s="143">
        <v>288971</v>
      </c>
      <c r="D2748" s="143" t="s">
        <v>531</v>
      </c>
      <c r="E2748" s="143" t="s">
        <v>8855</v>
      </c>
      <c r="F2748" s="248" t="s">
        <v>146</v>
      </c>
      <c r="G2748" s="216">
        <v>736</v>
      </c>
      <c r="H2748" s="216">
        <v>70.647727275724961</v>
      </c>
      <c r="I2748" s="216">
        <v>58340.000004617614</v>
      </c>
      <c r="J2748" s="216">
        <v>0.16809507624805226</v>
      </c>
      <c r="K2748" s="216">
        <v>2.1206372318953405E-3</v>
      </c>
      <c r="L2748" s="159"/>
    </row>
    <row r="2749" spans="2:12" ht="15.75" customHeight="1" x14ac:dyDescent="0.2">
      <c r="B2749" s="189">
        <v>41300</v>
      </c>
      <c r="C2749" s="143">
        <v>288975</v>
      </c>
      <c r="D2749" s="143" t="s">
        <v>1185</v>
      </c>
      <c r="E2749" s="143" t="s">
        <v>8855</v>
      </c>
      <c r="F2749" s="248" t="s">
        <v>147</v>
      </c>
      <c r="G2749" s="216">
        <v>20.659999999999997</v>
      </c>
      <c r="H2749" s="216">
        <v>175.00000000465661</v>
      </c>
      <c r="I2749" s="216">
        <v>3615.5000000962054</v>
      </c>
      <c r="J2749" s="216">
        <v>1.0417342271904375E-2</v>
      </c>
      <c r="K2749" s="216">
        <v>5.9527670123583869E-5</v>
      </c>
      <c r="L2749" s="159"/>
    </row>
    <row r="2750" spans="2:12" ht="15.75" customHeight="1" x14ac:dyDescent="0.2">
      <c r="B2750" s="189">
        <v>41300</v>
      </c>
      <c r="C2750" s="143">
        <v>288979</v>
      </c>
      <c r="D2750" s="143" t="s">
        <v>1520</v>
      </c>
      <c r="E2750" s="143" t="s">
        <v>8854</v>
      </c>
      <c r="F2750" s="248" t="s">
        <v>147</v>
      </c>
      <c r="G2750" s="216">
        <v>42.24</v>
      </c>
      <c r="H2750" s="216">
        <v>174.00000000139698</v>
      </c>
      <c r="I2750" s="216">
        <v>7349.7600000590091</v>
      </c>
      <c r="J2750" s="216">
        <v>7.4212719704681981E-3</v>
      </c>
      <c r="K2750" s="216">
        <v>4.2650988335681694E-5</v>
      </c>
      <c r="L2750" s="159"/>
    </row>
    <row r="2751" spans="2:12" ht="15.75" customHeight="1" x14ac:dyDescent="0.2">
      <c r="B2751" s="189">
        <v>41300</v>
      </c>
      <c r="C2751" s="143">
        <v>288981</v>
      </c>
      <c r="D2751" s="143" t="s">
        <v>734</v>
      </c>
      <c r="E2751" s="143" t="s">
        <v>8854</v>
      </c>
      <c r="F2751" s="248" t="s">
        <v>147</v>
      </c>
      <c r="G2751" s="216">
        <v>79</v>
      </c>
      <c r="H2751" s="216">
        <v>108.99999999906868</v>
      </c>
      <c r="I2751" s="216">
        <v>8610.9999999264255</v>
      </c>
      <c r="J2751" s="216">
        <v>8.6947836305733203E-3</v>
      </c>
      <c r="K2751" s="216">
        <v>7.9768657161904686E-5</v>
      </c>
      <c r="L2751" s="159"/>
    </row>
    <row r="2752" spans="2:12" ht="15.75" customHeight="1" x14ac:dyDescent="0.2">
      <c r="B2752" s="189">
        <v>41300</v>
      </c>
      <c r="C2752" s="143">
        <v>288982</v>
      </c>
      <c r="D2752" s="143" t="s">
        <v>937</v>
      </c>
      <c r="E2752" s="143" t="s">
        <v>8855</v>
      </c>
      <c r="F2752" s="248" t="s">
        <v>146</v>
      </c>
      <c r="G2752" s="216">
        <v>694.75</v>
      </c>
      <c r="H2752" s="216">
        <v>26.306569345149274</v>
      </c>
      <c r="I2752" s="216">
        <v>18323.000001445762</v>
      </c>
      <c r="J2752" s="216">
        <v>5.2794070656364489E-2</v>
      </c>
      <c r="K2752" s="216">
        <v>2.0017835826892497E-3</v>
      </c>
      <c r="L2752" s="159"/>
    </row>
    <row r="2753" spans="2:12" ht="15.75" customHeight="1" x14ac:dyDescent="0.2">
      <c r="B2753" s="189">
        <v>41300</v>
      </c>
      <c r="C2753" s="143">
        <v>288984</v>
      </c>
      <c r="D2753" s="143" t="s">
        <v>647</v>
      </c>
      <c r="E2753" s="143" t="s">
        <v>8855</v>
      </c>
      <c r="F2753" s="248" t="s">
        <v>147</v>
      </c>
      <c r="G2753" s="216">
        <v>4</v>
      </c>
      <c r="H2753" s="216">
        <v>45</v>
      </c>
      <c r="I2753" s="216">
        <v>180</v>
      </c>
      <c r="J2753" s="216">
        <v>5.1863410562657782E-4</v>
      </c>
      <c r="K2753" s="216">
        <v>1.1525202347257286E-5</v>
      </c>
      <c r="L2753" s="159"/>
    </row>
    <row r="2754" spans="2:12" ht="15.75" customHeight="1" x14ac:dyDescent="0.2">
      <c r="B2754" s="189">
        <v>41300</v>
      </c>
      <c r="C2754" s="143">
        <v>288986</v>
      </c>
      <c r="D2754" s="143" t="s">
        <v>965</v>
      </c>
      <c r="E2754" s="143" t="s">
        <v>8855</v>
      </c>
      <c r="F2754" s="248" t="s">
        <v>155</v>
      </c>
      <c r="G2754" s="216">
        <v>906.51</v>
      </c>
      <c r="H2754" s="216">
        <v>49.999999995343387</v>
      </c>
      <c r="I2754" s="216">
        <v>45325.499995778729</v>
      </c>
      <c r="J2754" s="216">
        <v>0.13059638973548979</v>
      </c>
      <c r="K2754" s="216">
        <v>2.6119277949530504E-3</v>
      </c>
      <c r="L2754" s="159"/>
    </row>
    <row r="2755" spans="2:12" ht="15.75" customHeight="1" x14ac:dyDescent="0.2">
      <c r="B2755" s="189">
        <v>41300</v>
      </c>
      <c r="C2755" s="143">
        <v>288987</v>
      </c>
      <c r="D2755" s="143" t="s">
        <v>528</v>
      </c>
      <c r="E2755" s="143" t="s">
        <v>8855</v>
      </c>
      <c r="F2755" s="248" t="s">
        <v>146</v>
      </c>
      <c r="G2755" s="216">
        <v>23.5</v>
      </c>
      <c r="H2755" s="216">
        <v>140.00000000582077</v>
      </c>
      <c r="I2755" s="216">
        <v>3290.000000136788</v>
      </c>
      <c r="J2755" s="216">
        <v>9.4794789310132452E-3</v>
      </c>
      <c r="K2755" s="216">
        <v>6.7710563790136552E-5</v>
      </c>
      <c r="L2755" s="159"/>
    </row>
    <row r="2756" spans="2:12" ht="15.75" customHeight="1" x14ac:dyDescent="0.2">
      <c r="B2756" s="189">
        <v>41300</v>
      </c>
      <c r="C2756" s="143">
        <v>288988</v>
      </c>
      <c r="D2756" s="143" t="s">
        <v>643</v>
      </c>
      <c r="E2756" s="143" t="s">
        <v>8855</v>
      </c>
      <c r="F2756" s="248" t="s">
        <v>146</v>
      </c>
      <c r="G2756" s="216">
        <v>18</v>
      </c>
      <c r="H2756" s="216">
        <v>346.00000000675209</v>
      </c>
      <c r="I2756" s="216">
        <v>6228.0000001215376</v>
      </c>
      <c r="J2756" s="216">
        <v>1.794474005502978E-2</v>
      </c>
      <c r="K2756" s="216">
        <v>5.1863410562657786E-5</v>
      </c>
      <c r="L2756" s="159"/>
    </row>
    <row r="2757" spans="2:12" ht="15.75" customHeight="1" x14ac:dyDescent="0.2">
      <c r="B2757" s="189">
        <v>41300</v>
      </c>
      <c r="C2757" s="143">
        <v>288989</v>
      </c>
      <c r="D2757" s="143" t="s">
        <v>1332</v>
      </c>
      <c r="E2757" s="143" t="s">
        <v>8855</v>
      </c>
      <c r="F2757" s="248" t="s">
        <v>146</v>
      </c>
      <c r="G2757" s="216">
        <v>178</v>
      </c>
      <c r="H2757" s="216">
        <v>190.86792452853911</v>
      </c>
      <c r="I2757" s="216">
        <v>33501.000000057975</v>
      </c>
      <c r="J2757" s="216">
        <v>9.652645095903363E-2</v>
      </c>
      <c r="K2757" s="216">
        <v>5.1287150445294928E-4</v>
      </c>
      <c r="L2757" s="159"/>
    </row>
    <row r="2758" spans="2:12" ht="15.75" customHeight="1" x14ac:dyDescent="0.2">
      <c r="B2758" s="189">
        <v>41300</v>
      </c>
      <c r="C2758" s="143">
        <v>288990</v>
      </c>
      <c r="D2758" s="143" t="s">
        <v>651</v>
      </c>
      <c r="E2758" s="143" t="s">
        <v>8855</v>
      </c>
      <c r="F2758" s="248" t="s">
        <v>146</v>
      </c>
      <c r="G2758" s="216">
        <v>812.66</v>
      </c>
      <c r="H2758" s="216">
        <v>133.49425287142492</v>
      </c>
      <c r="I2758" s="216">
        <v>114454.67999801708</v>
      </c>
      <c r="J2758" s="216">
        <v>0.32977833664193201</v>
      </c>
      <c r="K2758" s="216">
        <v>2.3415177348805262E-3</v>
      </c>
      <c r="L2758" s="159"/>
    </row>
    <row r="2759" spans="2:12" ht="15.75" customHeight="1" x14ac:dyDescent="0.2">
      <c r="B2759" s="189">
        <v>41300</v>
      </c>
      <c r="C2759" s="143">
        <v>288991</v>
      </c>
      <c r="D2759" s="143" t="s">
        <v>543</v>
      </c>
      <c r="E2759" s="143" t="s">
        <v>8855</v>
      </c>
      <c r="F2759" s="248" t="s">
        <v>146</v>
      </c>
      <c r="G2759" s="216">
        <v>22</v>
      </c>
      <c r="H2759" s="216">
        <v>275.99999999860302</v>
      </c>
      <c r="I2759" s="216">
        <v>6071.9999999692664</v>
      </c>
      <c r="J2759" s="216">
        <v>1.7495257163048006E-2</v>
      </c>
      <c r="K2759" s="216">
        <v>6.3388612909915079E-5</v>
      </c>
      <c r="L2759" s="159"/>
    </row>
    <row r="2760" spans="2:12" ht="15.75" customHeight="1" x14ac:dyDescent="0.2">
      <c r="B2760" s="189">
        <v>41300</v>
      </c>
      <c r="C2760" s="143">
        <v>288995</v>
      </c>
      <c r="D2760" s="143" t="s">
        <v>951</v>
      </c>
      <c r="E2760" s="143" t="s">
        <v>8855</v>
      </c>
      <c r="F2760" s="248" t="s">
        <v>146</v>
      </c>
      <c r="G2760" s="216">
        <v>36.5</v>
      </c>
      <c r="H2760" s="216">
        <v>31.999999999534339</v>
      </c>
      <c r="I2760" s="216">
        <v>1167.9999999830034</v>
      </c>
      <c r="J2760" s="216">
        <v>3.365359085350155E-3</v>
      </c>
      <c r="K2760" s="216">
        <v>1.0516747141872273E-4</v>
      </c>
      <c r="L2760" s="159"/>
    </row>
    <row r="2761" spans="2:12" ht="15.75" customHeight="1" x14ac:dyDescent="0.2">
      <c r="B2761" s="189">
        <v>41300</v>
      </c>
      <c r="C2761" s="143">
        <v>288996</v>
      </c>
      <c r="D2761" s="143" t="s">
        <v>1316</v>
      </c>
      <c r="E2761" s="143" t="s">
        <v>8855</v>
      </c>
      <c r="F2761" s="248" t="s">
        <v>146</v>
      </c>
      <c r="G2761" s="216">
        <v>20</v>
      </c>
      <c r="H2761" s="216">
        <v>29.000000000232831</v>
      </c>
      <c r="I2761" s="216">
        <v>580.00000000465661</v>
      </c>
      <c r="J2761" s="216">
        <v>1.6711543403657237E-3</v>
      </c>
      <c r="K2761" s="216">
        <v>5.7626011736286429E-5</v>
      </c>
      <c r="L2761" s="159"/>
    </row>
    <row r="2762" spans="2:12" ht="15.75" customHeight="1" x14ac:dyDescent="0.2">
      <c r="B2762" s="189">
        <v>41300</v>
      </c>
      <c r="C2762" s="143">
        <v>288997</v>
      </c>
      <c r="D2762" s="143" t="s">
        <v>1316</v>
      </c>
      <c r="E2762" s="143" t="s">
        <v>8855</v>
      </c>
      <c r="F2762" s="248" t="s">
        <v>146</v>
      </c>
      <c r="G2762" s="216">
        <v>12</v>
      </c>
      <c r="H2762" s="216">
        <v>136.99999999604188</v>
      </c>
      <c r="I2762" s="216">
        <v>1643.9999999525025</v>
      </c>
      <c r="J2762" s="216">
        <v>4.7368581645858901E-3</v>
      </c>
      <c r="K2762" s="216">
        <v>3.4575607041771857E-5</v>
      </c>
      <c r="L2762" s="159"/>
    </row>
    <row r="2763" spans="2:12" ht="15.75" customHeight="1" x14ac:dyDescent="0.2">
      <c r="B2763" s="189">
        <v>41300</v>
      </c>
      <c r="C2763" s="143">
        <v>288998</v>
      </c>
      <c r="D2763" s="143" t="s">
        <v>894</v>
      </c>
      <c r="E2763" s="143" t="s">
        <v>8855</v>
      </c>
      <c r="F2763" s="248" t="s">
        <v>146</v>
      </c>
      <c r="G2763" s="216">
        <v>167</v>
      </c>
      <c r="H2763" s="216">
        <v>7.0000000018626451</v>
      </c>
      <c r="I2763" s="216">
        <v>1169.0000003110617</v>
      </c>
      <c r="J2763" s="216">
        <v>3.368240386882204E-3</v>
      </c>
      <c r="K2763" s="216">
        <v>4.811771979979917E-4</v>
      </c>
      <c r="L2763" s="159"/>
    </row>
    <row r="2764" spans="2:12" ht="15.75" customHeight="1" x14ac:dyDescent="0.2">
      <c r="B2764" s="189">
        <v>41300</v>
      </c>
      <c r="C2764" s="143">
        <v>289000</v>
      </c>
      <c r="D2764" s="143" t="s">
        <v>1186</v>
      </c>
      <c r="E2764" s="143" t="s">
        <v>8854</v>
      </c>
      <c r="F2764" s="248" t="s">
        <v>147</v>
      </c>
      <c r="G2764" s="216">
        <v>1</v>
      </c>
      <c r="H2764" s="216">
        <v>321.99999999138527</v>
      </c>
      <c r="I2764" s="216">
        <v>321.99999999138527</v>
      </c>
      <c r="J2764" s="216">
        <v>3.2513300766387498E-4</v>
      </c>
      <c r="K2764" s="216">
        <v>1.0097298374924643E-6</v>
      </c>
      <c r="L2764" s="159"/>
    </row>
    <row r="2765" spans="2:12" ht="15.75" customHeight="1" x14ac:dyDescent="0.2">
      <c r="B2765" s="189">
        <v>41300</v>
      </c>
      <c r="C2765" s="143">
        <v>289005</v>
      </c>
      <c r="D2765" s="143" t="s">
        <v>543</v>
      </c>
      <c r="E2765" s="143" t="s">
        <v>8855</v>
      </c>
      <c r="F2765" s="248" t="s">
        <v>146</v>
      </c>
      <c r="G2765" s="216">
        <v>105.75</v>
      </c>
      <c r="H2765" s="216">
        <v>238.00000000046566</v>
      </c>
      <c r="I2765" s="216">
        <v>25168.500000049244</v>
      </c>
      <c r="J2765" s="216">
        <v>7.2518013819378141E-2</v>
      </c>
      <c r="K2765" s="216">
        <v>3.0469753705561448E-4</v>
      </c>
      <c r="L2765" s="159"/>
    </row>
    <row r="2766" spans="2:12" ht="15.75" customHeight="1" x14ac:dyDescent="0.2">
      <c r="B2766" s="189">
        <v>41300</v>
      </c>
      <c r="C2766" s="143">
        <v>289006</v>
      </c>
      <c r="D2766" s="143" t="s">
        <v>643</v>
      </c>
      <c r="E2766" s="143" t="s">
        <v>8855</v>
      </c>
      <c r="F2766" s="248" t="s">
        <v>155</v>
      </c>
      <c r="G2766" s="216">
        <v>29.5</v>
      </c>
      <c r="H2766" s="216">
        <v>123.99999999557622</v>
      </c>
      <c r="I2766" s="216">
        <v>3657.9999998694984</v>
      </c>
      <c r="J2766" s="216">
        <v>1.0539797546190773E-2</v>
      </c>
      <c r="K2766" s="216">
        <v>8.4998367311022488E-5</v>
      </c>
      <c r="L2766" s="159"/>
    </row>
    <row r="2767" spans="2:12" ht="15.75" customHeight="1" x14ac:dyDescent="0.2">
      <c r="B2767" s="189">
        <v>41300</v>
      </c>
      <c r="C2767" s="143">
        <v>289008</v>
      </c>
      <c r="D2767" s="143" t="s">
        <v>606</v>
      </c>
      <c r="E2767" s="143" t="s">
        <v>8855</v>
      </c>
      <c r="F2767" s="248" t="s">
        <v>146</v>
      </c>
      <c r="G2767" s="216">
        <v>208</v>
      </c>
      <c r="H2767" s="216">
        <v>37.642857135340037</v>
      </c>
      <c r="I2767" s="216">
        <v>7643.9999984297901</v>
      </c>
      <c r="J2767" s="216">
        <v>2.2024661681084426E-2</v>
      </c>
      <c r="K2767" s="216">
        <v>5.9931052205737891E-4</v>
      </c>
      <c r="L2767" s="159"/>
    </row>
    <row r="2768" spans="2:12" ht="15.75" customHeight="1" x14ac:dyDescent="0.2">
      <c r="B2768" s="189">
        <v>41300</v>
      </c>
      <c r="C2768" s="143">
        <v>289009</v>
      </c>
      <c r="D2768" s="143" t="s">
        <v>841</v>
      </c>
      <c r="E2768" s="143" t="s">
        <v>8855</v>
      </c>
      <c r="F2768" s="248" t="s">
        <v>146</v>
      </c>
      <c r="G2768" s="216">
        <v>2140.5</v>
      </c>
      <c r="H2768" s="216">
        <v>33.999999995576218</v>
      </c>
      <c r="I2768" s="216">
        <v>72776.999990530894</v>
      </c>
      <c r="J2768" s="216">
        <v>0.20969241277930253</v>
      </c>
      <c r="K2768" s="216">
        <v>6.1674239060760553E-3</v>
      </c>
      <c r="L2768" s="159"/>
    </row>
    <row r="2769" spans="2:12" ht="15.75" customHeight="1" x14ac:dyDescent="0.2">
      <c r="B2769" s="189">
        <v>41300</v>
      </c>
      <c r="C2769" s="143">
        <v>289010</v>
      </c>
      <c r="D2769" s="143" t="s">
        <v>931</v>
      </c>
      <c r="E2769" s="143" t="s">
        <v>8854</v>
      </c>
      <c r="F2769" s="248" t="s">
        <v>151</v>
      </c>
      <c r="G2769" s="216">
        <v>1517.4099999999999</v>
      </c>
      <c r="H2769" s="216">
        <v>238.67857143648766</v>
      </c>
      <c r="I2769" s="216">
        <v>288150.71001201216</v>
      </c>
      <c r="J2769" s="216">
        <v>0.29095436959376725</v>
      </c>
      <c r="K2769" s="216">
        <v>1.5321741527094402E-3</v>
      </c>
      <c r="L2769" s="159"/>
    </row>
    <row r="2770" spans="2:12" ht="15.75" customHeight="1" x14ac:dyDescent="0.2">
      <c r="B2770" s="189">
        <v>41300</v>
      </c>
      <c r="C2770" s="143">
        <v>289012</v>
      </c>
      <c r="D2770" s="143" t="s">
        <v>590</v>
      </c>
      <c r="E2770" s="143" t="s">
        <v>8855</v>
      </c>
      <c r="F2770" s="248" t="s">
        <v>146</v>
      </c>
      <c r="G2770" s="216">
        <v>654.51</v>
      </c>
      <c r="H2770" s="216">
        <v>92.592592591245193</v>
      </c>
      <c r="I2770" s="216">
        <v>101669.25999906077</v>
      </c>
      <c r="J2770" s="216">
        <v>0.29293969849627161</v>
      </c>
      <c r="K2770" s="216">
        <v>1.8858400470758414E-3</v>
      </c>
      <c r="L2770" s="159"/>
    </row>
    <row r="2771" spans="2:12" ht="15.75" customHeight="1" x14ac:dyDescent="0.2">
      <c r="B2771" s="189">
        <v>41300</v>
      </c>
      <c r="C2771" s="143">
        <v>289013</v>
      </c>
      <c r="D2771" s="143" t="s">
        <v>909</v>
      </c>
      <c r="E2771" s="143" t="s">
        <v>8854</v>
      </c>
      <c r="F2771" s="248" t="s">
        <v>146</v>
      </c>
      <c r="G2771" s="216">
        <v>2542.9899999999998</v>
      </c>
      <c r="H2771" s="216">
        <v>104.28125000005821</v>
      </c>
      <c r="I2771" s="216">
        <v>264726.47000036319</v>
      </c>
      <c r="J2771" s="216">
        <v>0.26730221553342048</v>
      </c>
      <c r="K2771" s="216">
        <v>2.5677328794449618E-3</v>
      </c>
      <c r="L2771" s="159"/>
    </row>
    <row r="2772" spans="2:12" ht="15.75" customHeight="1" x14ac:dyDescent="0.2">
      <c r="B2772" s="189">
        <v>41300</v>
      </c>
      <c r="C2772" s="143">
        <v>289014</v>
      </c>
      <c r="D2772" s="143" t="s">
        <v>577</v>
      </c>
      <c r="E2772" s="143" t="s">
        <v>8854</v>
      </c>
      <c r="F2772" s="248" t="s">
        <v>146</v>
      </c>
      <c r="G2772" s="216">
        <v>1129.33</v>
      </c>
      <c r="H2772" s="216">
        <v>135</v>
      </c>
      <c r="I2772" s="216">
        <v>152459.54999999999</v>
      </c>
      <c r="J2772" s="216">
        <v>0.15394295664567423</v>
      </c>
      <c r="K2772" s="216">
        <v>1.1403181973753647E-3</v>
      </c>
      <c r="L2772" s="159"/>
    </row>
    <row r="2773" spans="2:12" ht="15.75" customHeight="1" x14ac:dyDescent="0.2">
      <c r="B2773" s="189">
        <v>41300</v>
      </c>
      <c r="C2773" s="143">
        <v>289017</v>
      </c>
      <c r="D2773" s="143" t="s">
        <v>604</v>
      </c>
      <c r="E2773" s="143" t="s">
        <v>8855</v>
      </c>
      <c r="F2773" s="248" t="s">
        <v>146</v>
      </c>
      <c r="G2773" s="216">
        <v>624.99</v>
      </c>
      <c r="H2773" s="216">
        <v>424.09433962122694</v>
      </c>
      <c r="I2773" s="216">
        <v>273875.32000025362</v>
      </c>
      <c r="J2773" s="216">
        <v>0.78911712023069081</v>
      </c>
      <c r="K2773" s="216">
        <v>1.8007840537530829E-3</v>
      </c>
      <c r="L2773" s="159"/>
    </row>
    <row r="2774" spans="2:12" ht="15.75" customHeight="1" x14ac:dyDescent="0.2">
      <c r="B2774" s="189">
        <v>41300</v>
      </c>
      <c r="C2774" s="143">
        <v>289018</v>
      </c>
      <c r="D2774" s="143" t="s">
        <v>869</v>
      </c>
      <c r="E2774" s="143" t="s">
        <v>8855</v>
      </c>
      <c r="F2774" s="248" t="s">
        <v>146</v>
      </c>
      <c r="G2774" s="216">
        <v>613.49</v>
      </c>
      <c r="H2774" s="216">
        <v>143.24358974843142</v>
      </c>
      <c r="I2774" s="216">
        <v>89794.280003259075</v>
      </c>
      <c r="J2774" s="216">
        <v>0.25872431166595988</v>
      </c>
      <c r="K2774" s="216">
        <v>1.7676490970047181E-3</v>
      </c>
      <c r="L2774" s="159"/>
    </row>
    <row r="2775" spans="2:12" ht="15.75" customHeight="1" x14ac:dyDescent="0.2">
      <c r="B2775" s="189">
        <v>41300</v>
      </c>
      <c r="C2775" s="143">
        <v>289019</v>
      </c>
      <c r="D2775" s="143" t="s">
        <v>867</v>
      </c>
      <c r="E2775" s="143" t="s">
        <v>8855</v>
      </c>
      <c r="F2775" s="248" t="s">
        <v>146</v>
      </c>
      <c r="G2775" s="216">
        <v>88</v>
      </c>
      <c r="H2775" s="216">
        <v>229.77777777976976</v>
      </c>
      <c r="I2775" s="216">
        <v>18736.000000261702</v>
      </c>
      <c r="J2775" s="216">
        <v>5.3984047795307168E-2</v>
      </c>
      <c r="K2775" s="216">
        <v>2.5355445163966031E-4</v>
      </c>
      <c r="L2775" s="159"/>
    </row>
    <row r="2776" spans="2:12" ht="15.75" customHeight="1" x14ac:dyDescent="0.2">
      <c r="B2776" s="189">
        <v>41300</v>
      </c>
      <c r="C2776" s="143">
        <v>289020</v>
      </c>
      <c r="D2776" s="143" t="s">
        <v>651</v>
      </c>
      <c r="E2776" s="143" t="s">
        <v>8855</v>
      </c>
      <c r="F2776" s="248" t="s">
        <v>146</v>
      </c>
      <c r="G2776" s="216">
        <v>812.66</v>
      </c>
      <c r="H2776" s="216">
        <v>173.7701149465484</v>
      </c>
      <c r="I2776" s="216">
        <v>131809.78000329962</v>
      </c>
      <c r="J2776" s="216">
        <v>0.37978359647137383</v>
      </c>
      <c r="K2776" s="216">
        <v>2.3415177348805262E-3</v>
      </c>
      <c r="L2776" s="159"/>
    </row>
    <row r="2777" spans="2:12" ht="15.75" customHeight="1" x14ac:dyDescent="0.2">
      <c r="B2777" s="189">
        <v>41300</v>
      </c>
      <c r="C2777" s="143">
        <v>289025</v>
      </c>
      <c r="D2777" s="143" t="s">
        <v>696</v>
      </c>
      <c r="E2777" s="143" t="s">
        <v>8855</v>
      </c>
      <c r="F2777" s="248" t="s">
        <v>147</v>
      </c>
      <c r="G2777" s="216">
        <v>562.34</v>
      </c>
      <c r="H2777" s="216">
        <v>170.16666666801029</v>
      </c>
      <c r="I2777" s="216">
        <v>88755.900000551803</v>
      </c>
      <c r="J2777" s="216">
        <v>0.25573242675482316</v>
      </c>
      <c r="K2777" s="216">
        <v>1.6202705719891657E-3</v>
      </c>
      <c r="L2777" s="159"/>
    </row>
    <row r="2778" spans="2:12" ht="15.75" customHeight="1" x14ac:dyDescent="0.2">
      <c r="B2778" s="189">
        <v>41300</v>
      </c>
      <c r="C2778" s="143">
        <v>289026</v>
      </c>
      <c r="D2778" s="143" t="s">
        <v>643</v>
      </c>
      <c r="E2778" s="143" t="s">
        <v>8855</v>
      </c>
      <c r="F2778" s="248" t="s">
        <v>146</v>
      </c>
      <c r="G2778" s="216">
        <v>625.51</v>
      </c>
      <c r="H2778" s="216">
        <v>189.22727272687055</v>
      </c>
      <c r="I2778" s="216">
        <v>109434.94999991103</v>
      </c>
      <c r="J2778" s="216">
        <v>0.31531498565273958</v>
      </c>
      <c r="K2778" s="216">
        <v>1.8022823300582263E-3</v>
      </c>
      <c r="L2778" s="159"/>
    </row>
    <row r="2779" spans="2:12" ht="15.75" customHeight="1" x14ac:dyDescent="0.2">
      <c r="B2779" s="189">
        <v>41300</v>
      </c>
      <c r="C2779" s="143">
        <v>289501</v>
      </c>
      <c r="D2779" s="143" t="s">
        <v>1332</v>
      </c>
      <c r="E2779" s="143" t="s">
        <v>8855</v>
      </c>
      <c r="F2779" s="248" t="s">
        <v>146</v>
      </c>
      <c r="G2779" s="216">
        <v>178</v>
      </c>
      <c r="H2779" s="216">
        <v>2026.5283018888088</v>
      </c>
      <c r="I2779" s="216">
        <v>300047.00000030862</v>
      </c>
      <c r="J2779" s="216">
        <v>0.86452559717276589</v>
      </c>
      <c r="K2779" s="216">
        <v>5.1287150445294928E-4</v>
      </c>
      <c r="L2779" s="159"/>
    </row>
    <row r="2780" spans="2:12" ht="15.75" customHeight="1" x14ac:dyDescent="0.2">
      <c r="B2780" s="189">
        <v>41300</v>
      </c>
      <c r="C2780" s="143">
        <v>289804</v>
      </c>
      <c r="D2780" s="143" t="s">
        <v>597</v>
      </c>
      <c r="E2780" s="143" t="s">
        <v>8855</v>
      </c>
      <c r="F2780" s="248" t="s">
        <v>146</v>
      </c>
      <c r="G2780" s="216">
        <v>818.01</v>
      </c>
      <c r="H2780" s="216">
        <v>5.9999999986030161</v>
      </c>
      <c r="I2780" s="216">
        <v>4908.059998857254</v>
      </c>
      <c r="J2780" s="216">
        <v>1.4141596154827303E-2</v>
      </c>
      <c r="K2780" s="216">
        <v>2.3569326930199829E-3</v>
      </c>
      <c r="L2780" s="159"/>
    </row>
    <row r="2781" spans="2:12" ht="15.75" customHeight="1" x14ac:dyDescent="0.2">
      <c r="B2781" s="189">
        <v>41300</v>
      </c>
      <c r="C2781" s="143">
        <v>289804</v>
      </c>
      <c r="D2781" s="143" t="s">
        <v>555</v>
      </c>
      <c r="E2781" s="143" t="s">
        <v>8855</v>
      </c>
      <c r="F2781" s="248" t="s">
        <v>146</v>
      </c>
      <c r="G2781" s="216">
        <v>2042.9799999999996</v>
      </c>
      <c r="H2781" s="216">
        <v>5.9999999986030161</v>
      </c>
      <c r="I2781" s="216">
        <v>12257.879997145992</v>
      </c>
      <c r="J2781" s="216">
        <v>3.5318636828876281E-2</v>
      </c>
      <c r="K2781" s="216">
        <v>5.8864394728499209E-3</v>
      </c>
      <c r="L2781" s="159"/>
    </row>
    <row r="2782" spans="2:12" ht="15.75" customHeight="1" x14ac:dyDescent="0.2">
      <c r="B2782" s="189">
        <v>41300</v>
      </c>
      <c r="C2782" s="143">
        <v>289804</v>
      </c>
      <c r="D2782" s="143" t="s">
        <v>604</v>
      </c>
      <c r="E2782" s="143" t="s">
        <v>8855</v>
      </c>
      <c r="F2782" s="248" t="s">
        <v>146</v>
      </c>
      <c r="G2782" s="216">
        <v>624.99</v>
      </c>
      <c r="H2782" s="216">
        <v>5.9999999986030161</v>
      </c>
      <c r="I2782" s="216">
        <v>3749.9399991268988</v>
      </c>
      <c r="J2782" s="216">
        <v>1.080470432000283E-2</v>
      </c>
      <c r="K2782" s="216">
        <v>1.8007840537530829E-3</v>
      </c>
      <c r="L2782" s="159"/>
    </row>
    <row r="2783" spans="2:12" ht="15.75" customHeight="1" x14ac:dyDescent="0.2">
      <c r="B2783" s="189">
        <v>41300</v>
      </c>
      <c r="C2783" s="143">
        <v>289804</v>
      </c>
      <c r="D2783" s="143" t="s">
        <v>869</v>
      </c>
      <c r="E2783" s="143" t="s">
        <v>8855</v>
      </c>
      <c r="F2783" s="248" t="s">
        <v>146</v>
      </c>
      <c r="G2783" s="216">
        <v>613.49</v>
      </c>
      <c r="H2783" s="216">
        <v>5.9999999986030161</v>
      </c>
      <c r="I2783" s="216">
        <v>3680.9399991429646</v>
      </c>
      <c r="J2783" s="216">
        <v>1.0605894579558931E-2</v>
      </c>
      <c r="K2783" s="216">
        <v>1.7676490970047181E-3</v>
      </c>
      <c r="L2783" s="159"/>
    </row>
    <row r="2784" spans="2:12" ht="15.75" customHeight="1" x14ac:dyDescent="0.2">
      <c r="B2784" s="189">
        <v>41300</v>
      </c>
      <c r="C2784" s="143">
        <v>289910</v>
      </c>
      <c r="D2784" s="143" t="s">
        <v>692</v>
      </c>
      <c r="E2784" s="143" t="s">
        <v>8855</v>
      </c>
      <c r="F2784" s="248" t="s">
        <v>146</v>
      </c>
      <c r="G2784" s="216">
        <v>344.96999999999997</v>
      </c>
      <c r="H2784" s="216">
        <v>1871.1145038229772</v>
      </c>
      <c r="I2784" s="216">
        <v>735004.46000195947</v>
      </c>
      <c r="J2784" s="216">
        <v>2.1177687819147892</v>
      </c>
      <c r="K2784" s="216">
        <v>9.9396226343333649E-4</v>
      </c>
      <c r="L2784" s="159"/>
    </row>
    <row r="2785" spans="2:12" ht="15.75" customHeight="1" x14ac:dyDescent="0.2">
      <c r="B2785" s="189">
        <v>41300</v>
      </c>
      <c r="C2785" s="143">
        <v>290050</v>
      </c>
      <c r="D2785" s="143" t="s">
        <v>820</v>
      </c>
      <c r="E2785" s="143" t="s">
        <v>8855</v>
      </c>
      <c r="F2785" s="248" t="s">
        <v>146</v>
      </c>
      <c r="G2785" s="216">
        <v>1</v>
      </c>
      <c r="H2785" s="216">
        <v>6587.999999995809</v>
      </c>
      <c r="I2785" s="216">
        <v>6587.999999995809</v>
      </c>
      <c r="J2785" s="216">
        <v>1.8982008265920676E-2</v>
      </c>
      <c r="K2785" s="216">
        <v>2.8813005868143214E-6</v>
      </c>
      <c r="L2785" s="159"/>
    </row>
    <row r="2786" spans="2:12" ht="15.75" customHeight="1" x14ac:dyDescent="0.2">
      <c r="B2786" s="189">
        <v>41300</v>
      </c>
      <c r="C2786" s="143">
        <v>290134</v>
      </c>
      <c r="D2786" s="143" t="s">
        <v>597</v>
      </c>
      <c r="E2786" s="143" t="s">
        <v>8855</v>
      </c>
      <c r="F2786" s="248" t="s">
        <v>146</v>
      </c>
      <c r="G2786" s="216">
        <v>818.01</v>
      </c>
      <c r="H2786" s="216">
        <v>5121.9857142859337</v>
      </c>
      <c r="I2786" s="216">
        <v>3877596.8299994841</v>
      </c>
      <c r="J2786" s="216">
        <v>11.172522021706866</v>
      </c>
      <c r="K2786" s="216">
        <v>2.3569326930199829E-3</v>
      </c>
      <c r="L2786" s="159"/>
    </row>
    <row r="2787" spans="2:12" ht="15.75" customHeight="1" x14ac:dyDescent="0.2">
      <c r="B2787" s="189">
        <v>41300</v>
      </c>
      <c r="C2787" s="143">
        <v>290370</v>
      </c>
      <c r="D2787" s="143" t="s">
        <v>869</v>
      </c>
      <c r="E2787" s="143" t="s">
        <v>8855</v>
      </c>
      <c r="F2787" s="248" t="s">
        <v>155</v>
      </c>
      <c r="G2787" s="216">
        <v>9</v>
      </c>
      <c r="H2787" s="216">
        <v>8190</v>
      </c>
      <c r="I2787" s="216">
        <v>73710</v>
      </c>
      <c r="J2787" s="216">
        <v>0.21238066625408364</v>
      </c>
      <c r="K2787" s="216">
        <v>2.5931705281328893E-5</v>
      </c>
      <c r="L2787" s="159"/>
    </row>
    <row r="2788" spans="2:12" ht="15.75" customHeight="1" x14ac:dyDescent="0.2">
      <c r="B2788" s="189">
        <v>41300</v>
      </c>
      <c r="C2788" s="143">
        <v>290622</v>
      </c>
      <c r="D2788" s="143" t="s">
        <v>1521</v>
      </c>
      <c r="E2788" s="143" t="s">
        <v>8854</v>
      </c>
      <c r="F2788" s="248" t="s">
        <v>151</v>
      </c>
      <c r="G2788" s="216">
        <v>87.25</v>
      </c>
      <c r="H2788" s="216">
        <v>164.99999999301508</v>
      </c>
      <c r="I2788" s="216">
        <v>14396.249999390566</v>
      </c>
      <c r="J2788" s="216">
        <v>1.4536323172385526E-2</v>
      </c>
      <c r="K2788" s="216">
        <v>8.8098928321217514E-5</v>
      </c>
      <c r="L2788" s="159"/>
    </row>
    <row r="2789" spans="2:12" ht="15.75" customHeight="1" x14ac:dyDescent="0.2">
      <c r="B2789" s="189">
        <v>41300</v>
      </c>
      <c r="C2789" s="143">
        <v>290627</v>
      </c>
      <c r="D2789" s="143" t="s">
        <v>820</v>
      </c>
      <c r="E2789" s="143" t="s">
        <v>8855</v>
      </c>
      <c r="F2789" s="248" t="s">
        <v>149</v>
      </c>
      <c r="G2789" s="216">
        <v>9</v>
      </c>
      <c r="H2789" s="216">
        <v>438.00000000279397</v>
      </c>
      <c r="I2789" s="216">
        <v>3942.0000000251457</v>
      </c>
      <c r="J2789" s="216">
        <v>1.1358086913294508E-2</v>
      </c>
      <c r="K2789" s="216">
        <v>2.5931705281328893E-5</v>
      </c>
      <c r="L2789" s="159"/>
    </row>
    <row r="2790" spans="2:12" ht="15.75" customHeight="1" x14ac:dyDescent="0.2">
      <c r="B2790" s="189">
        <v>41300</v>
      </c>
      <c r="C2790" s="143">
        <v>290628</v>
      </c>
      <c r="D2790" s="143" t="s">
        <v>820</v>
      </c>
      <c r="E2790" s="143" t="s">
        <v>8855</v>
      </c>
      <c r="F2790" s="248" t="s">
        <v>146</v>
      </c>
      <c r="G2790" s="216">
        <v>9</v>
      </c>
      <c r="H2790" s="216">
        <v>41.000000007916242</v>
      </c>
      <c r="I2790" s="216">
        <v>369.00000007124618</v>
      </c>
      <c r="J2790" s="216">
        <v>1.0631999167397663E-3</v>
      </c>
      <c r="K2790" s="216">
        <v>2.5931705281328893E-5</v>
      </c>
      <c r="L2790" s="159"/>
    </row>
    <row r="2791" spans="2:12" ht="15.75" customHeight="1" x14ac:dyDescent="0.2">
      <c r="B2791" s="189">
        <v>41300</v>
      </c>
      <c r="C2791" s="143">
        <v>290630</v>
      </c>
      <c r="D2791" s="143" t="s">
        <v>734</v>
      </c>
      <c r="E2791" s="143" t="s">
        <v>8854</v>
      </c>
      <c r="F2791" s="248" t="s">
        <v>147</v>
      </c>
      <c r="G2791" s="216">
        <v>58.74</v>
      </c>
      <c r="H2791" s="216">
        <v>188.00000000512227</v>
      </c>
      <c r="I2791" s="216">
        <v>11043.120000300883</v>
      </c>
      <c r="J2791" s="216">
        <v>1.1150567763313593E-2</v>
      </c>
      <c r="K2791" s="216">
        <v>5.9311530654307356E-5</v>
      </c>
      <c r="L2791" s="159"/>
    </row>
    <row r="2792" spans="2:12" ht="15.75" customHeight="1" x14ac:dyDescent="0.2">
      <c r="B2792" s="189">
        <v>41300</v>
      </c>
      <c r="C2792" s="143">
        <v>290736</v>
      </c>
      <c r="D2792" s="143" t="s">
        <v>528</v>
      </c>
      <c r="E2792" s="143" t="s">
        <v>8855</v>
      </c>
      <c r="F2792" s="248" t="s">
        <v>155</v>
      </c>
      <c r="G2792" s="216">
        <v>2.5</v>
      </c>
      <c r="H2792" s="216">
        <v>312.00000000069849</v>
      </c>
      <c r="I2792" s="216">
        <v>780.00000000174623</v>
      </c>
      <c r="J2792" s="216">
        <v>2.2474144577202021E-3</v>
      </c>
      <c r="K2792" s="216">
        <v>7.2032514670358036E-6</v>
      </c>
      <c r="L2792" s="159"/>
    </row>
    <row r="2793" spans="2:12" ht="15.75" customHeight="1" x14ac:dyDescent="0.2">
      <c r="B2793" s="189">
        <v>41300</v>
      </c>
      <c r="C2793" s="143">
        <v>290737</v>
      </c>
      <c r="D2793" s="143" t="s">
        <v>1277</v>
      </c>
      <c r="E2793" s="143" t="s">
        <v>8855</v>
      </c>
      <c r="F2793" s="248" t="s">
        <v>146</v>
      </c>
      <c r="G2793" s="216">
        <v>7.26</v>
      </c>
      <c r="H2793" s="216">
        <v>24.999999997671694</v>
      </c>
      <c r="I2793" s="216">
        <v>181.4999999830965</v>
      </c>
      <c r="J2793" s="216">
        <v>5.2295605645809524E-4</v>
      </c>
      <c r="K2793" s="216">
        <v>2.0918242260271975E-5</v>
      </c>
      <c r="L2793" s="159"/>
    </row>
    <row r="2794" spans="2:12" ht="15.75" customHeight="1" x14ac:dyDescent="0.2">
      <c r="B2794" s="189">
        <v>41300</v>
      </c>
      <c r="C2794" s="143">
        <v>290738</v>
      </c>
      <c r="D2794" s="143" t="s">
        <v>1522</v>
      </c>
      <c r="E2794" s="143" t="s">
        <v>8854</v>
      </c>
      <c r="F2794" s="248" t="s">
        <v>146</v>
      </c>
      <c r="G2794" s="216">
        <v>84.48</v>
      </c>
      <c r="H2794" s="216">
        <v>84.000000001396984</v>
      </c>
      <c r="I2794" s="216">
        <v>7096.3200001180176</v>
      </c>
      <c r="J2794" s="216">
        <v>7.1653660405136908E-3</v>
      </c>
      <c r="K2794" s="216">
        <v>8.5301976671363388E-5</v>
      </c>
      <c r="L2794" s="159"/>
    </row>
    <row r="2795" spans="2:12" ht="15.75" customHeight="1" x14ac:dyDescent="0.2">
      <c r="B2795" s="189">
        <v>41300</v>
      </c>
      <c r="C2795" s="143">
        <v>290780</v>
      </c>
      <c r="D2795" s="143" t="s">
        <v>920</v>
      </c>
      <c r="E2795" s="143" t="s">
        <v>8855</v>
      </c>
      <c r="F2795" s="248" t="s">
        <v>155</v>
      </c>
      <c r="G2795" s="216">
        <v>5</v>
      </c>
      <c r="H2795" s="216">
        <v>79.000000006053597</v>
      </c>
      <c r="I2795" s="216">
        <v>395.00000003026798</v>
      </c>
      <c r="J2795" s="216">
        <v>1.1381137318788681E-3</v>
      </c>
      <c r="K2795" s="216">
        <v>1.4406502934071607E-5</v>
      </c>
      <c r="L2795" s="159"/>
    </row>
    <row r="2796" spans="2:12" ht="15.75" customHeight="1" x14ac:dyDescent="0.2">
      <c r="B2796" s="189">
        <v>41300</v>
      </c>
      <c r="C2796" s="143">
        <v>292394</v>
      </c>
      <c r="D2796" s="143" t="s">
        <v>588</v>
      </c>
      <c r="E2796" s="143" t="s">
        <v>8855</v>
      </c>
      <c r="F2796" s="248" t="s">
        <v>146</v>
      </c>
      <c r="G2796" s="216">
        <v>584</v>
      </c>
      <c r="H2796" s="216">
        <v>4658.0999999988126</v>
      </c>
      <c r="I2796" s="216">
        <v>3880921.9999983958</v>
      </c>
      <c r="J2796" s="216">
        <v>11.182102835975988</v>
      </c>
      <c r="K2796" s="216">
        <v>1.6826795426995637E-3</v>
      </c>
      <c r="L2796" s="159"/>
    </row>
    <row r="2797" spans="2:12" ht="15.75" customHeight="1" x14ac:dyDescent="0.2">
      <c r="B2797" s="189">
        <v>41301</v>
      </c>
      <c r="C2797" s="143">
        <v>289023</v>
      </c>
      <c r="D2797" s="143" t="s">
        <v>820</v>
      </c>
      <c r="E2797" s="143" t="s">
        <v>8855</v>
      </c>
      <c r="F2797" s="248" t="s">
        <v>146</v>
      </c>
      <c r="G2797" s="216">
        <v>161</v>
      </c>
      <c r="H2797" s="216">
        <v>6713.0000000051223</v>
      </c>
      <c r="I2797" s="216">
        <v>1080793.0000008247</v>
      </c>
      <c r="J2797" s="216">
        <v>3.1138622450482116</v>
      </c>
      <c r="K2797" s="216">
        <v>4.6385554074867207E-4</v>
      </c>
      <c r="L2797" s="159"/>
    </row>
    <row r="2798" spans="2:12" ht="15.75" customHeight="1" x14ac:dyDescent="0.2">
      <c r="B2798" s="189">
        <v>41301</v>
      </c>
      <c r="C2798" s="143">
        <v>289029</v>
      </c>
      <c r="D2798" s="143" t="s">
        <v>986</v>
      </c>
      <c r="E2798" s="143" t="s">
        <v>8854</v>
      </c>
      <c r="F2798" s="248" t="s">
        <v>146</v>
      </c>
      <c r="G2798" s="216">
        <v>951.5</v>
      </c>
      <c r="H2798" s="216">
        <v>101.38888888759539</v>
      </c>
      <c r="I2798" s="216">
        <v>96409.999998944113</v>
      </c>
      <c r="J2798" s="216">
        <v>9.7350963257482701E-2</v>
      </c>
      <c r="K2798" s="216">
        <v>9.6078665636873013E-4</v>
      </c>
      <c r="L2798" s="159"/>
    </row>
    <row r="2799" spans="2:12" ht="15.75" customHeight="1" x14ac:dyDescent="0.2">
      <c r="B2799" s="189">
        <v>41301</v>
      </c>
      <c r="C2799" s="143">
        <v>289030</v>
      </c>
      <c r="D2799" s="143" t="s">
        <v>643</v>
      </c>
      <c r="E2799" s="143" t="s">
        <v>8855</v>
      </c>
      <c r="F2799" s="248" t="s">
        <v>146</v>
      </c>
      <c r="G2799" s="216">
        <v>625.51</v>
      </c>
      <c r="H2799" s="216">
        <v>20.318181820594791</v>
      </c>
      <c r="I2799" s="216">
        <v>10963.410001044789</v>
      </c>
      <c r="J2799" s="216">
        <v>3.1586574375677204E-2</v>
      </c>
      <c r="K2799" s="216">
        <v>1.8021508030664712E-3</v>
      </c>
      <c r="L2799" s="159"/>
    </row>
    <row r="2800" spans="2:12" ht="15.75" customHeight="1" x14ac:dyDescent="0.2">
      <c r="B2800" s="189">
        <v>41301</v>
      </c>
      <c r="C2800" s="143">
        <v>289031</v>
      </c>
      <c r="D2800" s="143" t="s">
        <v>877</v>
      </c>
      <c r="E2800" s="143" t="s">
        <v>8855</v>
      </c>
      <c r="F2800" s="248" t="s">
        <v>146</v>
      </c>
      <c r="G2800" s="216">
        <v>88.56</v>
      </c>
      <c r="H2800" s="216">
        <v>48.999999992083758</v>
      </c>
      <c r="I2800" s="216">
        <v>4339.4399992989383</v>
      </c>
      <c r="J2800" s="216">
        <v>1.2502318555411342E-2</v>
      </c>
      <c r="K2800" s="216">
        <v>2.5514935831492171E-4</v>
      </c>
      <c r="L2800" s="159"/>
    </row>
    <row r="2801" spans="2:12" ht="15.75" customHeight="1" x14ac:dyDescent="0.2">
      <c r="B2801" s="189">
        <v>41301</v>
      </c>
      <c r="C2801" s="143">
        <v>289040</v>
      </c>
      <c r="D2801" s="143" t="s">
        <v>951</v>
      </c>
      <c r="E2801" s="143" t="s">
        <v>8855</v>
      </c>
      <c r="F2801" s="248" t="s">
        <v>146</v>
      </c>
      <c r="G2801" s="216">
        <v>391.75</v>
      </c>
      <c r="H2801" s="216">
        <v>221.13559321253717</v>
      </c>
      <c r="I2801" s="216">
        <v>161473.49999473721</v>
      </c>
      <c r="J2801" s="216">
        <v>0.46521973699776104</v>
      </c>
      <c r="K2801" s="216">
        <v>1.1286671309831818E-3</v>
      </c>
      <c r="L2801" s="159"/>
    </row>
    <row r="2802" spans="2:12" ht="15.75" customHeight="1" x14ac:dyDescent="0.2">
      <c r="B2802" s="189">
        <v>41301</v>
      </c>
      <c r="C2802" s="143">
        <v>289041</v>
      </c>
      <c r="D2802" s="143" t="s">
        <v>1128</v>
      </c>
      <c r="E2802" s="143" t="s">
        <v>8854</v>
      </c>
      <c r="F2802" s="248" t="s">
        <v>155</v>
      </c>
      <c r="G2802" s="216">
        <v>1742.75</v>
      </c>
      <c r="H2802" s="216">
        <v>29.000000000232831</v>
      </c>
      <c r="I2802" s="216">
        <v>50539.750000405766</v>
      </c>
      <c r="J2802" s="216">
        <v>5.1033018829849064E-2</v>
      </c>
      <c r="K2802" s="216">
        <v>1.7597592699806668E-3</v>
      </c>
      <c r="L2802" s="159"/>
    </row>
    <row r="2803" spans="2:12" ht="15.75" customHeight="1" x14ac:dyDescent="0.2">
      <c r="B2803" s="189">
        <v>41301</v>
      </c>
      <c r="C2803" s="143">
        <v>289043</v>
      </c>
      <c r="D2803" s="143" t="s">
        <v>602</v>
      </c>
      <c r="E2803" s="143" t="s">
        <v>8855</v>
      </c>
      <c r="F2803" s="248" t="s">
        <v>146</v>
      </c>
      <c r="G2803" s="216">
        <v>62.310000000000009</v>
      </c>
      <c r="H2803" s="216">
        <v>24.000000004889444</v>
      </c>
      <c r="I2803" s="216">
        <v>1495.4400003046612</v>
      </c>
      <c r="J2803" s="216">
        <v>4.3084977018541179E-3</v>
      </c>
      <c r="K2803" s="216">
        <v>1.7952073754068173E-4</v>
      </c>
      <c r="L2803" s="159"/>
    </row>
    <row r="2804" spans="2:12" ht="15.75" customHeight="1" x14ac:dyDescent="0.2">
      <c r="B2804" s="189">
        <v>41301</v>
      </c>
      <c r="C2804" s="143">
        <v>289044</v>
      </c>
      <c r="D2804" s="143" t="s">
        <v>830</v>
      </c>
      <c r="E2804" s="143" t="s">
        <v>8855</v>
      </c>
      <c r="F2804" s="248" t="s">
        <v>146</v>
      </c>
      <c r="G2804" s="216">
        <v>968.5</v>
      </c>
      <c r="H2804" s="216">
        <v>35.256410257693808</v>
      </c>
      <c r="I2804" s="216">
        <v>64374.000001744134</v>
      </c>
      <c r="J2804" s="216">
        <v>0.1854673079562984</v>
      </c>
      <c r="K2804" s="216">
        <v>2.7903359702800552E-3</v>
      </c>
      <c r="L2804" s="159"/>
    </row>
    <row r="2805" spans="2:12" ht="15.75" customHeight="1" x14ac:dyDescent="0.2">
      <c r="B2805" s="189">
        <v>41301</v>
      </c>
      <c r="C2805" s="143">
        <v>289045</v>
      </c>
      <c r="D2805" s="143" t="s">
        <v>594</v>
      </c>
      <c r="E2805" s="143" t="s">
        <v>8855</v>
      </c>
      <c r="F2805" s="248" t="s">
        <v>146</v>
      </c>
      <c r="G2805" s="216">
        <v>986.5</v>
      </c>
      <c r="H2805" s="216">
        <v>55.000000001164153</v>
      </c>
      <c r="I2805" s="216">
        <v>54257.500001148437</v>
      </c>
      <c r="J2805" s="216">
        <v>0.15632075778076884</v>
      </c>
      <c r="K2805" s="216">
        <v>2.8421955959538198E-3</v>
      </c>
      <c r="L2805" s="159"/>
    </row>
    <row r="2806" spans="2:12" ht="15.75" customHeight="1" x14ac:dyDescent="0.2">
      <c r="B2806" s="189">
        <v>41301</v>
      </c>
      <c r="C2806" s="143">
        <v>289045</v>
      </c>
      <c r="D2806" s="143" t="s">
        <v>1523</v>
      </c>
      <c r="E2806" s="143" t="s">
        <v>8854</v>
      </c>
      <c r="F2806" s="248" t="s">
        <v>146</v>
      </c>
      <c r="G2806" s="216">
        <v>1</v>
      </c>
      <c r="H2806" s="216">
        <v>55.000000001164153</v>
      </c>
      <c r="I2806" s="216">
        <v>55.000000001164153</v>
      </c>
      <c r="J2806" s="216">
        <v>5.5536800947344891E-5</v>
      </c>
      <c r="K2806" s="216">
        <v>1.0097600172030795E-6</v>
      </c>
      <c r="L2806" s="159"/>
    </row>
    <row r="2807" spans="2:12" ht="15.75" customHeight="1" x14ac:dyDescent="0.2">
      <c r="B2807" s="189">
        <v>41301</v>
      </c>
      <c r="C2807" s="143">
        <v>289045</v>
      </c>
      <c r="D2807" s="143" t="s">
        <v>769</v>
      </c>
      <c r="E2807" s="143" t="s">
        <v>8855</v>
      </c>
      <c r="F2807" s="248" t="s">
        <v>146</v>
      </c>
      <c r="G2807" s="216">
        <v>782.33</v>
      </c>
      <c r="H2807" s="216">
        <v>55.000000001164153</v>
      </c>
      <c r="I2807" s="216">
        <v>43028.150000910748</v>
      </c>
      <c r="J2807" s="216">
        <v>0.12396798624899025</v>
      </c>
      <c r="K2807" s="216">
        <v>2.2539633862975689E-3</v>
      </c>
      <c r="L2807" s="159"/>
    </row>
    <row r="2808" spans="2:12" ht="15.75" customHeight="1" x14ac:dyDescent="0.2">
      <c r="B2808" s="189">
        <v>41301</v>
      </c>
      <c r="C2808" s="143">
        <v>289045</v>
      </c>
      <c r="D2808" s="143" t="s">
        <v>912</v>
      </c>
      <c r="E2808" s="143" t="s">
        <v>8855</v>
      </c>
      <c r="F2808" s="248" t="s">
        <v>146</v>
      </c>
      <c r="G2808" s="216">
        <v>761.07</v>
      </c>
      <c r="H2808" s="216">
        <v>55.000000001164153</v>
      </c>
      <c r="I2808" s="216">
        <v>41858.850000885999</v>
      </c>
      <c r="J2808" s="216">
        <v>0.12059912734334488</v>
      </c>
      <c r="K2808" s="216">
        <v>2.1927114061962229E-3</v>
      </c>
      <c r="L2808" s="159"/>
    </row>
    <row r="2809" spans="2:12" ht="15.75" customHeight="1" x14ac:dyDescent="0.2">
      <c r="B2809" s="189">
        <v>41301</v>
      </c>
      <c r="C2809" s="143">
        <v>289045</v>
      </c>
      <c r="D2809" s="143" t="s">
        <v>922</v>
      </c>
      <c r="E2809" s="143" t="s">
        <v>8855</v>
      </c>
      <c r="F2809" s="248" t="s">
        <v>146</v>
      </c>
      <c r="G2809" s="216">
        <v>1596.87</v>
      </c>
      <c r="H2809" s="216">
        <v>55.000000001164153</v>
      </c>
      <c r="I2809" s="216">
        <v>87827.850001858984</v>
      </c>
      <c r="J2809" s="216">
        <v>0.25303996804599727</v>
      </c>
      <c r="K2809" s="216">
        <v>4.6007266916480239E-3</v>
      </c>
      <c r="L2809" s="159"/>
    </row>
    <row r="2810" spans="2:12" ht="15.75" customHeight="1" x14ac:dyDescent="0.2">
      <c r="B2810" s="189">
        <v>41301</v>
      </c>
      <c r="C2810" s="143">
        <v>289046</v>
      </c>
      <c r="D2810" s="143" t="s">
        <v>1357</v>
      </c>
      <c r="E2810" s="143" t="s">
        <v>8855</v>
      </c>
      <c r="F2810" s="248" t="s">
        <v>146</v>
      </c>
      <c r="G2810" s="216">
        <v>52</v>
      </c>
      <c r="H2810" s="216">
        <v>6191.0000000009313</v>
      </c>
      <c r="I2810" s="216">
        <v>321932.00000004843</v>
      </c>
      <c r="J2810" s="216">
        <v>0.92751516735604944</v>
      </c>
      <c r="K2810" s="216">
        <v>1.4981669639087546E-4</v>
      </c>
      <c r="L2810" s="159"/>
    </row>
    <row r="2811" spans="2:12" ht="15.75" customHeight="1" x14ac:dyDescent="0.2">
      <c r="B2811" s="189">
        <v>41301</v>
      </c>
      <c r="C2811" s="143">
        <v>289047</v>
      </c>
      <c r="D2811" s="143" t="s">
        <v>702</v>
      </c>
      <c r="E2811" s="143" t="s">
        <v>8855</v>
      </c>
      <c r="F2811" s="248" t="s">
        <v>146</v>
      </c>
      <c r="G2811" s="216">
        <v>515.17000000000007</v>
      </c>
      <c r="H2811" s="216">
        <v>403.99999999674037</v>
      </c>
      <c r="I2811" s="216">
        <v>208128.67999832073</v>
      </c>
      <c r="J2811" s="216">
        <v>0.59963752426042471</v>
      </c>
      <c r="K2811" s="216">
        <v>1.4842512976862945E-3</v>
      </c>
      <c r="L2811" s="159"/>
    </row>
    <row r="2812" spans="2:12" ht="15.75" customHeight="1" x14ac:dyDescent="0.2">
      <c r="B2812" s="189">
        <v>41301</v>
      </c>
      <c r="C2812" s="143">
        <v>289048</v>
      </c>
      <c r="D2812" s="143" t="s">
        <v>1414</v>
      </c>
      <c r="E2812" s="143" t="s">
        <v>8854</v>
      </c>
      <c r="F2812" s="248" t="s">
        <v>146</v>
      </c>
      <c r="G2812" s="216">
        <v>570.41</v>
      </c>
      <c r="H2812" s="216">
        <v>228.99999999208376</v>
      </c>
      <c r="I2812" s="216">
        <v>130623.8899954845</v>
      </c>
      <c r="J2812" s="216">
        <v>0.1318987814089736</v>
      </c>
      <c r="K2812" s="216">
        <v>5.7597721141280857E-4</v>
      </c>
      <c r="L2812" s="159"/>
    </row>
    <row r="2813" spans="2:12" ht="15.75" customHeight="1" x14ac:dyDescent="0.2">
      <c r="B2813" s="189">
        <v>41301</v>
      </c>
      <c r="C2813" s="143">
        <v>289049</v>
      </c>
      <c r="D2813" s="143" t="s">
        <v>1357</v>
      </c>
      <c r="E2813" s="143" t="s">
        <v>8855</v>
      </c>
      <c r="F2813" s="248" t="s">
        <v>147</v>
      </c>
      <c r="G2813" s="216">
        <v>573.99999999999989</v>
      </c>
      <c r="H2813" s="216">
        <v>14.99999999650754</v>
      </c>
      <c r="I2813" s="216">
        <v>8609.9999979953282</v>
      </c>
      <c r="J2813" s="216">
        <v>2.4806187608175084E-2</v>
      </c>
      <c r="K2813" s="216">
        <v>1.6537458409300479E-3</v>
      </c>
      <c r="L2813" s="159"/>
    </row>
    <row r="2814" spans="2:12" ht="15.75" customHeight="1" x14ac:dyDescent="0.2">
      <c r="B2814" s="189">
        <v>41301</v>
      </c>
      <c r="C2814" s="143">
        <v>289049</v>
      </c>
      <c r="D2814" s="143" t="s">
        <v>1104</v>
      </c>
      <c r="E2814" s="143" t="s">
        <v>8855</v>
      </c>
      <c r="F2814" s="248" t="s">
        <v>147</v>
      </c>
      <c r="G2814" s="216">
        <v>843.95</v>
      </c>
      <c r="H2814" s="216">
        <v>14.99999999650754</v>
      </c>
      <c r="I2814" s="216">
        <v>12659.249997052539</v>
      </c>
      <c r="J2814" s="216">
        <v>3.6472442564319446E-2</v>
      </c>
      <c r="K2814" s="216">
        <v>2.4314961715207564E-3</v>
      </c>
      <c r="L2814" s="159"/>
    </row>
    <row r="2815" spans="2:12" ht="15.75" customHeight="1" x14ac:dyDescent="0.2">
      <c r="B2815" s="189">
        <v>41301</v>
      </c>
      <c r="C2815" s="143">
        <v>289049</v>
      </c>
      <c r="D2815" s="143" t="s">
        <v>1262</v>
      </c>
      <c r="E2815" s="143" t="s">
        <v>8855</v>
      </c>
      <c r="F2815" s="248" t="s">
        <v>147</v>
      </c>
      <c r="G2815" s="216">
        <v>418.97999999999985</v>
      </c>
      <c r="H2815" s="216">
        <v>14.99999999650754</v>
      </c>
      <c r="I2815" s="216">
        <v>6284.6999985367293</v>
      </c>
      <c r="J2815" s="216">
        <v>1.8106788299779086E-2</v>
      </c>
      <c r="K2815" s="216">
        <v>1.2071192202663264E-3</v>
      </c>
      <c r="L2815" s="159"/>
    </row>
    <row r="2816" spans="2:12" ht="15.75" customHeight="1" x14ac:dyDescent="0.2">
      <c r="B2816" s="189">
        <v>41301</v>
      </c>
      <c r="C2816" s="143">
        <v>289050</v>
      </c>
      <c r="D2816" s="143" t="s">
        <v>526</v>
      </c>
      <c r="E2816" s="143" t="s">
        <v>8855</v>
      </c>
      <c r="F2816" s="248" t="s">
        <v>146</v>
      </c>
      <c r="G2816" s="216">
        <v>427.48999999999995</v>
      </c>
      <c r="H2816" s="216">
        <v>3344.0000000037253</v>
      </c>
      <c r="I2816" s="216">
        <v>1429526.5600015924</v>
      </c>
      <c r="J2816" s="216">
        <v>4.1185951273548298</v>
      </c>
      <c r="K2816" s="216">
        <v>1.2316372988487566E-3</v>
      </c>
      <c r="L2816" s="159"/>
    </row>
    <row r="2817" spans="2:12" ht="15.75" customHeight="1" x14ac:dyDescent="0.2">
      <c r="B2817" s="189">
        <v>41301</v>
      </c>
      <c r="C2817" s="143">
        <v>289051</v>
      </c>
      <c r="D2817" s="143" t="s">
        <v>1165</v>
      </c>
      <c r="E2817" s="143" t="s">
        <v>8855</v>
      </c>
      <c r="F2817" s="248" t="s">
        <v>146</v>
      </c>
      <c r="G2817" s="216">
        <v>281.33</v>
      </c>
      <c r="H2817" s="216">
        <v>328.78125000333966</v>
      </c>
      <c r="I2817" s="216">
        <v>96563.180000950058</v>
      </c>
      <c r="J2817" s="216">
        <v>0.27820724270653441</v>
      </c>
      <c r="K2817" s="216">
        <v>8.1053713837778824E-4</v>
      </c>
      <c r="L2817" s="159"/>
    </row>
    <row r="2818" spans="2:12" ht="15.75" customHeight="1" x14ac:dyDescent="0.2">
      <c r="B2818" s="189">
        <v>41301</v>
      </c>
      <c r="C2818" s="143">
        <v>289052</v>
      </c>
      <c r="D2818" s="143" t="s">
        <v>905</v>
      </c>
      <c r="E2818" s="143" t="s">
        <v>8855</v>
      </c>
      <c r="F2818" s="248" t="s">
        <v>146</v>
      </c>
      <c r="G2818" s="216">
        <v>25.5</v>
      </c>
      <c r="H2818" s="216">
        <v>78.000000002793968</v>
      </c>
      <c r="I2818" s="216">
        <v>1989.0000000712462</v>
      </c>
      <c r="J2818" s="216">
        <v>5.7304886371562528E-3</v>
      </c>
      <c r="K2818" s="216">
        <v>7.346780303783315E-5</v>
      </c>
      <c r="L2818" s="159"/>
    </row>
    <row r="2819" spans="2:12" ht="15.75" customHeight="1" x14ac:dyDescent="0.2">
      <c r="B2819" s="189">
        <v>41301</v>
      </c>
      <c r="C2819" s="143">
        <v>289053</v>
      </c>
      <c r="D2819" s="143" t="s">
        <v>683</v>
      </c>
      <c r="E2819" s="143" t="s">
        <v>8854</v>
      </c>
      <c r="F2819" s="248" t="s">
        <v>147</v>
      </c>
      <c r="G2819" s="216">
        <v>915.99</v>
      </c>
      <c r="H2819" s="216">
        <v>242.0000000030268</v>
      </c>
      <c r="I2819" s="216">
        <v>221669.58000277251</v>
      </c>
      <c r="J2819" s="216">
        <v>0.22383307891699897</v>
      </c>
      <c r="K2819" s="216">
        <v>9.2493007815784881E-4</v>
      </c>
      <c r="L2819" s="159"/>
    </row>
    <row r="2820" spans="2:12" ht="15.75" customHeight="1" x14ac:dyDescent="0.2">
      <c r="B2820" s="189">
        <v>41301</v>
      </c>
      <c r="C2820" s="143">
        <v>289054</v>
      </c>
      <c r="D2820" s="143" t="s">
        <v>838</v>
      </c>
      <c r="E2820" s="143" t="s">
        <v>8855</v>
      </c>
      <c r="F2820" s="248" t="s">
        <v>146</v>
      </c>
      <c r="G2820" s="216">
        <v>430</v>
      </c>
      <c r="H2820" s="216">
        <v>709.0000000060536</v>
      </c>
      <c r="I2820" s="216">
        <v>304870.00000260305</v>
      </c>
      <c r="J2820" s="216">
        <v>0.87835800440531109</v>
      </c>
      <c r="K2820" s="216">
        <v>1.2388688355399315E-3</v>
      </c>
      <c r="L2820" s="159"/>
    </row>
    <row r="2821" spans="2:12" ht="15.75" customHeight="1" x14ac:dyDescent="0.2">
      <c r="B2821" s="189">
        <v>41301</v>
      </c>
      <c r="C2821" s="143">
        <v>289055</v>
      </c>
      <c r="D2821" s="143" t="s">
        <v>1458</v>
      </c>
      <c r="E2821" s="143" t="s">
        <v>8855</v>
      </c>
      <c r="F2821" s="248" t="s">
        <v>146</v>
      </c>
      <c r="G2821" s="216">
        <v>312.65999999999997</v>
      </c>
      <c r="H2821" s="216">
        <v>329.85416666902893</v>
      </c>
      <c r="I2821" s="216">
        <v>69388.66000097568</v>
      </c>
      <c r="J2821" s="216">
        <v>0.19991499631415108</v>
      </c>
      <c r="K2821" s="216">
        <v>9.0080169795329066E-4</v>
      </c>
      <c r="L2821" s="159"/>
    </row>
    <row r="2822" spans="2:12" ht="15.75" customHeight="1" x14ac:dyDescent="0.2">
      <c r="B2822" s="189">
        <v>41301</v>
      </c>
      <c r="C2822" s="143">
        <v>289056</v>
      </c>
      <c r="D2822" s="143" t="s">
        <v>845</v>
      </c>
      <c r="E2822" s="143" t="s">
        <v>8855</v>
      </c>
      <c r="F2822" s="248" t="s">
        <v>146</v>
      </c>
      <c r="G2822" s="216">
        <v>60</v>
      </c>
      <c r="H2822" s="216">
        <v>331.66666666711018</v>
      </c>
      <c r="I2822" s="216">
        <v>19834.000000047963</v>
      </c>
      <c r="J2822" s="216">
        <v>5.7143545311996335E-2</v>
      </c>
      <c r="K2822" s="216">
        <v>1.728654189125486E-4</v>
      </c>
      <c r="L2822" s="159"/>
    </row>
    <row r="2823" spans="2:12" ht="15.75" customHeight="1" x14ac:dyDescent="0.2">
      <c r="B2823" s="189">
        <v>41301</v>
      </c>
      <c r="C2823" s="143">
        <v>289057</v>
      </c>
      <c r="D2823" s="143" t="s">
        <v>579</v>
      </c>
      <c r="E2823" s="143" t="s">
        <v>8855</v>
      </c>
      <c r="F2823" s="248" t="s">
        <v>147</v>
      </c>
      <c r="G2823" s="216">
        <v>142.01</v>
      </c>
      <c r="H2823" s="216">
        <v>768.73684210255499</v>
      </c>
      <c r="I2823" s="216">
        <v>122560.1299996428</v>
      </c>
      <c r="J2823" s="216">
        <v>0.35310680357274443</v>
      </c>
      <c r="K2823" s="216">
        <v>4.0914363566285042E-4</v>
      </c>
      <c r="L2823" s="159"/>
    </row>
    <row r="2824" spans="2:12" ht="15.75" customHeight="1" x14ac:dyDescent="0.2">
      <c r="B2824" s="189">
        <v>41301</v>
      </c>
      <c r="C2824" s="143">
        <v>289058</v>
      </c>
      <c r="D2824" s="143" t="s">
        <v>551</v>
      </c>
      <c r="E2824" s="143" t="s">
        <v>8854</v>
      </c>
      <c r="F2824" s="248" t="s">
        <v>146</v>
      </c>
      <c r="G2824" s="216">
        <v>379.83</v>
      </c>
      <c r="H2824" s="216">
        <v>114.00000000488944</v>
      </c>
      <c r="I2824" s="216">
        <v>43300.620001857154</v>
      </c>
      <c r="J2824" s="216">
        <v>4.3723234797979287E-2</v>
      </c>
      <c r="K2824" s="216">
        <v>3.835371473342457E-4</v>
      </c>
      <c r="L2824" s="159"/>
    </row>
    <row r="2825" spans="2:12" ht="15.75" customHeight="1" x14ac:dyDescent="0.2">
      <c r="B2825" s="189">
        <v>41301</v>
      </c>
      <c r="C2825" s="143">
        <v>289059</v>
      </c>
      <c r="D2825" s="143" t="s">
        <v>1225</v>
      </c>
      <c r="E2825" s="143" t="s">
        <v>8855</v>
      </c>
      <c r="F2825" s="248" t="s">
        <v>146</v>
      </c>
      <c r="G2825" s="216">
        <v>115.01</v>
      </c>
      <c r="H2825" s="216">
        <v>207.58823529981515</v>
      </c>
      <c r="I2825" s="216">
        <v>23621.010000651051</v>
      </c>
      <c r="J2825" s="216">
        <v>6.8054263148334057E-2</v>
      </c>
      <c r="K2825" s="216">
        <v>3.3135419715220359E-4</v>
      </c>
      <c r="L2825" s="159"/>
    </row>
    <row r="2826" spans="2:12" ht="15.75" customHeight="1" x14ac:dyDescent="0.2">
      <c r="B2826" s="189">
        <v>41301</v>
      </c>
      <c r="C2826" s="143">
        <v>289060</v>
      </c>
      <c r="D2826" s="143" t="s">
        <v>732</v>
      </c>
      <c r="E2826" s="143" t="s">
        <v>8855</v>
      </c>
      <c r="F2826" s="248" t="s">
        <v>146</v>
      </c>
      <c r="G2826" s="216">
        <v>1013.32</v>
      </c>
      <c r="H2826" s="216">
        <v>751.21276595954225</v>
      </c>
      <c r="I2826" s="216">
        <v>743150.52000212343</v>
      </c>
      <c r="J2826" s="216">
        <v>2.1410837659207567</v>
      </c>
      <c r="K2826" s="216">
        <v>2.9194664382077291E-3</v>
      </c>
      <c r="L2826" s="159"/>
    </row>
    <row r="2827" spans="2:12" ht="15.75" customHeight="1" x14ac:dyDescent="0.2">
      <c r="B2827" s="189">
        <v>41301</v>
      </c>
      <c r="C2827" s="143">
        <v>289061</v>
      </c>
      <c r="D2827" s="143" t="s">
        <v>923</v>
      </c>
      <c r="E2827" s="143" t="s">
        <v>8854</v>
      </c>
      <c r="F2827" s="248" t="s">
        <v>146</v>
      </c>
      <c r="G2827" s="216">
        <v>1980.83</v>
      </c>
      <c r="H2827" s="216">
        <v>226.99999999604188</v>
      </c>
      <c r="I2827" s="216">
        <v>449648.40999215964</v>
      </c>
      <c r="J2827" s="216">
        <v>0.45403698620902044</v>
      </c>
      <c r="K2827" s="216">
        <v>2.0001629348763757E-3</v>
      </c>
      <c r="L2827" s="159"/>
    </row>
    <row r="2828" spans="2:12" ht="15.75" customHeight="1" x14ac:dyDescent="0.2">
      <c r="B2828" s="189">
        <v>41301</v>
      </c>
      <c r="C2828" s="143">
        <v>289062</v>
      </c>
      <c r="D2828" s="143" t="s">
        <v>979</v>
      </c>
      <c r="E2828" s="143" t="s">
        <v>8854</v>
      </c>
      <c r="F2828" s="248" t="s">
        <v>155</v>
      </c>
      <c r="G2828" s="216">
        <v>1398.83</v>
      </c>
      <c r="H2828" s="216">
        <v>15.999999999767169</v>
      </c>
      <c r="I2828" s="216">
        <v>22381.279999674309</v>
      </c>
      <c r="J2828" s="216">
        <v>2.2599721677498068E-2</v>
      </c>
      <c r="K2828" s="216">
        <v>1.4124826048641835E-3</v>
      </c>
      <c r="L2828" s="159"/>
    </row>
    <row r="2829" spans="2:12" ht="15.75" customHeight="1" x14ac:dyDescent="0.2">
      <c r="B2829" s="189">
        <v>41301</v>
      </c>
      <c r="C2829" s="143">
        <v>289063</v>
      </c>
      <c r="D2829" s="143" t="s">
        <v>1524</v>
      </c>
      <c r="E2829" s="143" t="s">
        <v>8854</v>
      </c>
      <c r="F2829" s="248" t="s">
        <v>146</v>
      </c>
      <c r="G2829" s="216">
        <v>1357.33</v>
      </c>
      <c r="H2829" s="216">
        <v>207.00000000419095</v>
      </c>
      <c r="I2829" s="216">
        <v>280967.31000568852</v>
      </c>
      <c r="J2829" s="216">
        <v>0.28370955578484702</v>
      </c>
      <c r="K2829" s="216">
        <v>1.3705775641502558E-3</v>
      </c>
      <c r="L2829" s="159"/>
    </row>
    <row r="2830" spans="2:12" ht="15.75" customHeight="1" x14ac:dyDescent="0.2">
      <c r="B2830" s="189">
        <v>41301</v>
      </c>
      <c r="C2830" s="143">
        <v>289064</v>
      </c>
      <c r="D2830" s="143" t="s">
        <v>1458</v>
      </c>
      <c r="E2830" s="143" t="s">
        <v>8855</v>
      </c>
      <c r="F2830" s="248" t="s">
        <v>146</v>
      </c>
      <c r="G2830" s="216">
        <v>245.99</v>
      </c>
      <c r="H2830" s="216">
        <v>121.99999999953434</v>
      </c>
      <c r="I2830" s="216">
        <v>30010.77999988545</v>
      </c>
      <c r="J2830" s="216">
        <v>8.6463767609542219E-2</v>
      </c>
      <c r="K2830" s="216">
        <v>7.0871940663829716E-4</v>
      </c>
      <c r="L2830" s="159"/>
    </row>
    <row r="2831" spans="2:12" ht="15.75" customHeight="1" x14ac:dyDescent="0.2">
      <c r="B2831" s="189">
        <v>41301</v>
      </c>
      <c r="C2831" s="143">
        <v>289065</v>
      </c>
      <c r="D2831" s="143" t="s">
        <v>1525</v>
      </c>
      <c r="E2831" s="143" t="s">
        <v>8854</v>
      </c>
      <c r="F2831" s="248" t="s">
        <v>147</v>
      </c>
      <c r="G2831" s="216">
        <v>445</v>
      </c>
      <c r="H2831" s="216">
        <v>158.00000000162981</v>
      </c>
      <c r="I2831" s="216">
        <v>70310.000000725267</v>
      </c>
      <c r="J2831" s="216">
        <v>7.0996226810280866E-2</v>
      </c>
      <c r="K2831" s="216">
        <v>4.4934320765537038E-4</v>
      </c>
      <c r="L2831" s="159"/>
    </row>
    <row r="2832" spans="2:12" ht="15.75" customHeight="1" x14ac:dyDescent="0.2">
      <c r="B2832" s="189">
        <v>41301</v>
      </c>
      <c r="C2832" s="143">
        <v>289066</v>
      </c>
      <c r="D2832" s="143" t="s">
        <v>883</v>
      </c>
      <c r="E2832" s="143" t="s">
        <v>8855</v>
      </c>
      <c r="F2832" s="248" t="s">
        <v>146</v>
      </c>
      <c r="G2832" s="216">
        <v>406</v>
      </c>
      <c r="H2832" s="216">
        <v>4531.9999999995343</v>
      </c>
      <c r="I2832" s="216">
        <v>1839991.9999998109</v>
      </c>
      <c r="J2832" s="216">
        <v>5.301183131261757</v>
      </c>
      <c r="K2832" s="216">
        <v>1.1697226679749121E-3</v>
      </c>
      <c r="L2832" s="159"/>
    </row>
    <row r="2833" spans="2:12" ht="15.75" customHeight="1" x14ac:dyDescent="0.2">
      <c r="B2833" s="189">
        <v>41301</v>
      </c>
      <c r="C2833" s="143">
        <v>289067</v>
      </c>
      <c r="D2833" s="143" t="s">
        <v>948</v>
      </c>
      <c r="E2833" s="143" t="s">
        <v>8855</v>
      </c>
      <c r="F2833" s="248" t="s">
        <v>146</v>
      </c>
      <c r="G2833" s="216">
        <v>98.01</v>
      </c>
      <c r="H2833" s="216">
        <v>165.00000000349246</v>
      </c>
      <c r="I2833" s="216">
        <v>16171.650000342297</v>
      </c>
      <c r="J2833" s="216">
        <v>4.6591984196938128E-2</v>
      </c>
      <c r="K2833" s="216">
        <v>2.8237566179364811E-4</v>
      </c>
      <c r="L2833" s="159"/>
    </row>
    <row r="2834" spans="2:12" ht="15.75" customHeight="1" x14ac:dyDescent="0.2">
      <c r="B2834" s="189">
        <v>41301</v>
      </c>
      <c r="C2834" s="143">
        <v>289068</v>
      </c>
      <c r="D2834" s="143" t="s">
        <v>544</v>
      </c>
      <c r="E2834" s="143" t="s">
        <v>8855</v>
      </c>
      <c r="F2834" s="248" t="s">
        <v>146</v>
      </c>
      <c r="G2834" s="216">
        <v>692.5</v>
      </c>
      <c r="H2834" s="216">
        <v>600.87878787815998</v>
      </c>
      <c r="I2834" s="216">
        <v>416076.99999946228</v>
      </c>
      <c r="J2834" s="216">
        <v>1.1987554150797255</v>
      </c>
      <c r="K2834" s="216">
        <v>1.9951550432823315E-3</v>
      </c>
      <c r="L2834" s="159"/>
    </row>
    <row r="2835" spans="2:12" ht="15.75" customHeight="1" x14ac:dyDescent="0.2">
      <c r="B2835" s="189">
        <v>41301</v>
      </c>
      <c r="C2835" s="143">
        <v>289068</v>
      </c>
      <c r="D2835" s="143" t="s">
        <v>1526</v>
      </c>
      <c r="E2835" s="143" t="s">
        <v>8855</v>
      </c>
      <c r="F2835" s="248" t="s">
        <v>146</v>
      </c>
      <c r="G2835" s="216">
        <v>477</v>
      </c>
      <c r="H2835" s="216">
        <v>599.99999999650754</v>
      </c>
      <c r="I2835" s="216">
        <v>286199.9999983341</v>
      </c>
      <c r="J2835" s="216">
        <v>0.82456804820805718</v>
      </c>
      <c r="K2835" s="216">
        <v>1.3742800803547613E-3</v>
      </c>
      <c r="L2835" s="159"/>
    </row>
    <row r="2836" spans="2:12" ht="15.75" customHeight="1" x14ac:dyDescent="0.2">
      <c r="B2836" s="189">
        <v>41301</v>
      </c>
      <c r="C2836" s="143">
        <v>289069</v>
      </c>
      <c r="D2836" s="143" t="s">
        <v>800</v>
      </c>
      <c r="E2836" s="143" t="s">
        <v>8854</v>
      </c>
      <c r="F2836" s="248" t="s">
        <v>146</v>
      </c>
      <c r="G2836" s="216">
        <v>514.81999999999994</v>
      </c>
      <c r="H2836" s="216">
        <v>214.99999999883585</v>
      </c>
      <c r="I2836" s="216">
        <v>110686.29999940068</v>
      </c>
      <c r="J2836" s="216">
        <v>0.11176660019154006</v>
      </c>
      <c r="K2836" s="216">
        <v>5.1984465205648931E-4</v>
      </c>
      <c r="L2836" s="159"/>
    </row>
    <row r="2837" spans="2:12" ht="15.75" customHeight="1" x14ac:dyDescent="0.2">
      <c r="B2837" s="189">
        <v>41301</v>
      </c>
      <c r="C2837" s="143">
        <v>289070</v>
      </c>
      <c r="D2837" s="143" t="s">
        <v>686</v>
      </c>
      <c r="E2837" s="143" t="s">
        <v>8854</v>
      </c>
      <c r="F2837" s="248" t="s">
        <v>146</v>
      </c>
      <c r="G2837" s="216">
        <v>2126.08</v>
      </c>
      <c r="H2837" s="216">
        <v>172.99999999813735</v>
      </c>
      <c r="I2837" s="216">
        <v>367811.83999603987</v>
      </c>
      <c r="J2837" s="216">
        <v>0.37140168988189753</v>
      </c>
      <c r="K2837" s="216">
        <v>2.1468305773751232E-3</v>
      </c>
      <c r="L2837" s="159"/>
    </row>
    <row r="2838" spans="2:12" ht="15.75" customHeight="1" x14ac:dyDescent="0.2">
      <c r="B2838" s="189">
        <v>41301</v>
      </c>
      <c r="C2838" s="143">
        <v>289071</v>
      </c>
      <c r="D2838" s="143" t="s">
        <v>697</v>
      </c>
      <c r="E2838" s="143" t="s">
        <v>8855</v>
      </c>
      <c r="F2838" s="248" t="s">
        <v>146</v>
      </c>
      <c r="G2838" s="216">
        <v>33</v>
      </c>
      <c r="H2838" s="216">
        <v>210.00000000349246</v>
      </c>
      <c r="I2838" s="216">
        <v>6930.0000001152512</v>
      </c>
      <c r="J2838" s="216">
        <v>1.996595588473141E-2</v>
      </c>
      <c r="K2838" s="216">
        <v>9.5075980401901719E-5</v>
      </c>
      <c r="L2838" s="159"/>
    </row>
    <row r="2839" spans="2:12" ht="15.75" customHeight="1" x14ac:dyDescent="0.2">
      <c r="B2839" s="189">
        <v>41301</v>
      </c>
      <c r="C2839" s="143">
        <v>289072</v>
      </c>
      <c r="D2839" s="143" t="s">
        <v>1527</v>
      </c>
      <c r="E2839" s="143" t="s">
        <v>8854</v>
      </c>
      <c r="F2839" s="248" t="s">
        <v>155</v>
      </c>
      <c r="G2839" s="216">
        <v>30.659999999999997</v>
      </c>
      <c r="H2839" s="216">
        <v>179.11111111054197</v>
      </c>
      <c r="I2839" s="216">
        <v>5493.4799999837878</v>
      </c>
      <c r="J2839" s="216">
        <v>5.5470964592884029E-3</v>
      </c>
      <c r="K2839" s="216">
        <v>3.0959242127446415E-5</v>
      </c>
      <c r="L2839" s="159"/>
    </row>
    <row r="2840" spans="2:12" ht="15.75" customHeight="1" x14ac:dyDescent="0.2">
      <c r="B2840" s="189">
        <v>41301</v>
      </c>
      <c r="C2840" s="143">
        <v>289073</v>
      </c>
      <c r="D2840" s="143" t="s">
        <v>624</v>
      </c>
      <c r="E2840" s="143" t="s">
        <v>8854</v>
      </c>
      <c r="F2840" s="248" t="s">
        <v>147</v>
      </c>
      <c r="G2840" s="216">
        <v>1</v>
      </c>
      <c r="H2840" s="216">
        <v>65.000000002328306</v>
      </c>
      <c r="I2840" s="216">
        <v>65.000000002328306</v>
      </c>
      <c r="J2840" s="216">
        <v>6.5634401120551205E-5</v>
      </c>
      <c r="K2840" s="216">
        <v>1.0097600172030795E-6</v>
      </c>
      <c r="L2840" s="159"/>
    </row>
    <row r="2841" spans="2:12" ht="15.75" customHeight="1" x14ac:dyDescent="0.2">
      <c r="B2841" s="189">
        <v>41301</v>
      </c>
      <c r="C2841" s="143">
        <v>289074</v>
      </c>
      <c r="D2841" s="143" t="s">
        <v>518</v>
      </c>
      <c r="E2841" s="143" t="s">
        <v>8854</v>
      </c>
      <c r="F2841" s="248" t="s">
        <v>146</v>
      </c>
      <c r="G2841" s="216">
        <v>2037.6499999999999</v>
      </c>
      <c r="H2841" s="216">
        <v>174.57142856870112</v>
      </c>
      <c r="I2841" s="216">
        <v>347396.6199928032</v>
      </c>
      <c r="J2841" s="216">
        <v>0.35078721698022464</v>
      </c>
      <c r="K2841" s="216">
        <v>2.057537499053855E-3</v>
      </c>
      <c r="L2841" s="159"/>
    </row>
    <row r="2842" spans="2:12" ht="15.75" customHeight="1" x14ac:dyDescent="0.2">
      <c r="B2842" s="189">
        <v>41301</v>
      </c>
      <c r="C2842" s="143">
        <v>289075</v>
      </c>
      <c r="D2842" s="143" t="s">
        <v>905</v>
      </c>
      <c r="E2842" s="143" t="s">
        <v>8855</v>
      </c>
      <c r="F2842" s="248" t="s">
        <v>146</v>
      </c>
      <c r="G2842" s="216">
        <v>185</v>
      </c>
      <c r="H2842" s="216">
        <v>200.99999999511056</v>
      </c>
      <c r="I2842" s="216">
        <v>37184.999999095453</v>
      </c>
      <c r="J2842" s="216">
        <v>0.1071333433684459</v>
      </c>
      <c r="K2842" s="216">
        <v>5.3300170831369151E-4</v>
      </c>
      <c r="L2842" s="159"/>
    </row>
    <row r="2843" spans="2:12" ht="15.75" customHeight="1" x14ac:dyDescent="0.2">
      <c r="B2843" s="189">
        <v>41301</v>
      </c>
      <c r="C2843" s="143">
        <v>289076</v>
      </c>
      <c r="D2843" s="143" t="s">
        <v>1528</v>
      </c>
      <c r="E2843" s="143" t="s">
        <v>8854</v>
      </c>
      <c r="F2843" s="248" t="s">
        <v>147</v>
      </c>
      <c r="G2843" s="216">
        <v>21</v>
      </c>
      <c r="H2843" s="216">
        <v>171.00000000209548</v>
      </c>
      <c r="I2843" s="216">
        <v>3591.000000044005</v>
      </c>
      <c r="J2843" s="216">
        <v>3.6260482218206931E-3</v>
      </c>
      <c r="K2843" s="216">
        <v>2.120496036126467E-5</v>
      </c>
      <c r="L2843" s="159"/>
    </row>
    <row r="2844" spans="2:12" ht="15.75" customHeight="1" x14ac:dyDescent="0.2">
      <c r="B2844" s="189">
        <v>41301</v>
      </c>
      <c r="C2844" s="143">
        <v>289077</v>
      </c>
      <c r="D2844" s="143" t="s">
        <v>1529</v>
      </c>
      <c r="E2844" s="143" t="s">
        <v>8854</v>
      </c>
      <c r="F2844" s="248" t="s">
        <v>146</v>
      </c>
      <c r="G2844" s="216">
        <v>90.5</v>
      </c>
      <c r="H2844" s="216">
        <v>129.99999999417923</v>
      </c>
      <c r="I2844" s="216">
        <v>11764.999999473221</v>
      </c>
      <c r="J2844" s="216">
        <v>1.187982660186231E-2</v>
      </c>
      <c r="K2844" s="216">
        <v>9.1383281556878699E-5</v>
      </c>
      <c r="L2844" s="159"/>
    </row>
    <row r="2845" spans="2:12" ht="15.75" customHeight="1" x14ac:dyDescent="0.2">
      <c r="B2845" s="189">
        <v>41301</v>
      </c>
      <c r="C2845" s="143">
        <v>289078</v>
      </c>
      <c r="D2845" s="143" t="s">
        <v>625</v>
      </c>
      <c r="E2845" s="143" t="s">
        <v>8855</v>
      </c>
      <c r="F2845" s="248" t="s">
        <v>146</v>
      </c>
      <c r="G2845" s="216">
        <v>376.5</v>
      </c>
      <c r="H2845" s="216">
        <v>3033.4716981135193</v>
      </c>
      <c r="I2845" s="216">
        <v>1065605.5000001541</v>
      </c>
      <c r="J2845" s="216">
        <v>3.0701056858840405</v>
      </c>
      <c r="K2845" s="216">
        <v>1.0847305036762423E-3</v>
      </c>
      <c r="L2845" s="159"/>
    </row>
    <row r="2846" spans="2:12" ht="15.75" customHeight="1" x14ac:dyDescent="0.2">
      <c r="B2846" s="189">
        <v>41301</v>
      </c>
      <c r="C2846" s="143">
        <v>289079</v>
      </c>
      <c r="D2846" s="143" t="s">
        <v>1128</v>
      </c>
      <c r="E2846" s="143" t="s">
        <v>8854</v>
      </c>
      <c r="F2846" s="248" t="s">
        <v>146</v>
      </c>
      <c r="G2846" s="216">
        <v>1742.75</v>
      </c>
      <c r="H2846" s="216">
        <v>315</v>
      </c>
      <c r="I2846" s="216">
        <v>548966.25</v>
      </c>
      <c r="J2846" s="216">
        <v>0.5543241700439101</v>
      </c>
      <c r="K2846" s="216">
        <v>1.7597592699806668E-3</v>
      </c>
      <c r="L2846" s="159"/>
    </row>
    <row r="2847" spans="2:12" ht="15.75" customHeight="1" x14ac:dyDescent="0.2">
      <c r="B2847" s="189">
        <v>41301</v>
      </c>
      <c r="C2847" s="143">
        <v>289080</v>
      </c>
      <c r="D2847" s="143" t="s">
        <v>510</v>
      </c>
      <c r="E2847" s="143" t="s">
        <v>8854</v>
      </c>
      <c r="F2847" s="248" t="s">
        <v>146</v>
      </c>
      <c r="G2847" s="216">
        <v>845.66000000000008</v>
      </c>
      <c r="H2847" s="216">
        <v>799.99999999883585</v>
      </c>
      <c r="I2847" s="216">
        <v>676527.99999901548</v>
      </c>
      <c r="J2847" s="216">
        <v>0.68313092491737082</v>
      </c>
      <c r="K2847" s="216">
        <v>8.5391365614795626E-4</v>
      </c>
      <c r="L2847" s="159"/>
    </row>
    <row r="2848" spans="2:12" ht="15.75" customHeight="1" x14ac:dyDescent="0.2">
      <c r="B2848" s="189">
        <v>41301</v>
      </c>
      <c r="C2848" s="143">
        <v>289081</v>
      </c>
      <c r="D2848" s="143" t="s">
        <v>1530</v>
      </c>
      <c r="E2848" s="143" t="s">
        <v>8855</v>
      </c>
      <c r="F2848" s="248" t="s">
        <v>146</v>
      </c>
      <c r="G2848" s="216">
        <v>995.5</v>
      </c>
      <c r="H2848" s="216">
        <v>161.99999999371357</v>
      </c>
      <c r="I2848" s="216">
        <v>161270.99999374186</v>
      </c>
      <c r="J2848" s="216">
        <v>0.46463631620606349</v>
      </c>
      <c r="K2848" s="216">
        <v>2.8681254087907018E-3</v>
      </c>
      <c r="L2848" s="159"/>
    </row>
    <row r="2849" spans="2:12" ht="15.75" customHeight="1" x14ac:dyDescent="0.2">
      <c r="B2849" s="189">
        <v>41301</v>
      </c>
      <c r="C2849" s="143">
        <v>289082</v>
      </c>
      <c r="D2849" s="143" t="s">
        <v>965</v>
      </c>
      <c r="E2849" s="143" t="s">
        <v>8855</v>
      </c>
      <c r="F2849" s="248" t="s">
        <v>146</v>
      </c>
      <c r="G2849" s="216">
        <v>446.5</v>
      </c>
      <c r="H2849" s="216">
        <v>159.79310344418928</v>
      </c>
      <c r="I2849" s="216">
        <v>89266.999998160754</v>
      </c>
      <c r="J2849" s="216">
        <v>0.25718628916247555</v>
      </c>
      <c r="K2849" s="216">
        <v>1.2864068257408825E-3</v>
      </c>
      <c r="L2849" s="159"/>
    </row>
    <row r="2850" spans="2:12" ht="15.75" customHeight="1" x14ac:dyDescent="0.2">
      <c r="B2850" s="189">
        <v>41301</v>
      </c>
      <c r="C2850" s="143">
        <v>289100</v>
      </c>
      <c r="D2850" s="143" t="s">
        <v>1301</v>
      </c>
      <c r="E2850" s="143" t="s">
        <v>8854</v>
      </c>
      <c r="F2850" s="248" t="s">
        <v>146</v>
      </c>
      <c r="G2850" s="216">
        <v>493.19</v>
      </c>
      <c r="H2850" s="216">
        <v>139.99999999534339</v>
      </c>
      <c r="I2850" s="216">
        <v>69046.599997703408</v>
      </c>
      <c r="J2850" s="216">
        <v>6.9720496001495144E-2</v>
      </c>
      <c r="K2850" s="216">
        <v>4.9800354288438676E-4</v>
      </c>
      <c r="L2850" s="159"/>
    </row>
    <row r="2851" spans="2:12" ht="15.75" customHeight="1" x14ac:dyDescent="0.2">
      <c r="B2851" s="189">
        <v>41301</v>
      </c>
      <c r="C2851" s="143">
        <v>289101</v>
      </c>
      <c r="D2851" s="143" t="s">
        <v>1531</v>
      </c>
      <c r="E2851" s="143" t="s">
        <v>8855</v>
      </c>
      <c r="F2851" s="248" t="s">
        <v>155</v>
      </c>
      <c r="G2851" s="216">
        <v>1206.5</v>
      </c>
      <c r="H2851" s="216">
        <v>758.27586206782144</v>
      </c>
      <c r="I2851" s="216">
        <v>663813.49999886588</v>
      </c>
      <c r="J2851" s="216">
        <v>1.912506645951817</v>
      </c>
      <c r="K2851" s="216">
        <v>3.4760354652998314E-3</v>
      </c>
      <c r="L2851" s="159"/>
    </row>
    <row r="2852" spans="2:12" ht="15.75" customHeight="1" x14ac:dyDescent="0.2">
      <c r="B2852" s="189">
        <v>41301</v>
      </c>
      <c r="C2852" s="143">
        <v>289102</v>
      </c>
      <c r="D2852" s="143" t="s">
        <v>676</v>
      </c>
      <c r="E2852" s="143" t="s">
        <v>8855</v>
      </c>
      <c r="F2852" s="248" t="s">
        <v>146</v>
      </c>
      <c r="G2852" s="216">
        <v>1415</v>
      </c>
      <c r="H2852" s="216">
        <v>637.17886179046729</v>
      </c>
      <c r="I2852" s="216">
        <v>759166.54000375874</v>
      </c>
      <c r="J2852" s="216">
        <v>2.187227366035664</v>
      </c>
      <c r="K2852" s="216">
        <v>4.0767427960209379E-3</v>
      </c>
      <c r="L2852" s="159"/>
    </row>
    <row r="2853" spans="2:12" ht="15.75" customHeight="1" x14ac:dyDescent="0.2">
      <c r="B2853" s="189">
        <v>41301</v>
      </c>
      <c r="C2853" s="143">
        <v>289103</v>
      </c>
      <c r="D2853" s="143" t="s">
        <v>540</v>
      </c>
      <c r="E2853" s="143" t="s">
        <v>8855</v>
      </c>
      <c r="F2853" s="248" t="s">
        <v>146</v>
      </c>
      <c r="G2853" s="216">
        <v>388.5</v>
      </c>
      <c r="H2853" s="216">
        <v>724.74999999583815</v>
      </c>
      <c r="I2853" s="216">
        <v>284152.49999794643</v>
      </c>
      <c r="J2853" s="216">
        <v>0.8186690157865496</v>
      </c>
      <c r="K2853" s="216">
        <v>1.1193035874587521E-3</v>
      </c>
      <c r="L2853" s="159"/>
    </row>
    <row r="2854" spans="2:12" ht="15.75" customHeight="1" x14ac:dyDescent="0.2">
      <c r="B2854" s="189">
        <v>41301</v>
      </c>
      <c r="C2854" s="143">
        <v>289105</v>
      </c>
      <c r="D2854" s="143" t="s">
        <v>1490</v>
      </c>
      <c r="E2854" s="143" t="s">
        <v>8854</v>
      </c>
      <c r="F2854" s="248" t="s">
        <v>146</v>
      </c>
      <c r="G2854" s="216">
        <v>1</v>
      </c>
      <c r="H2854" s="216">
        <v>20.000000002328306</v>
      </c>
      <c r="I2854" s="216">
        <v>20.000000002328306</v>
      </c>
      <c r="J2854" s="216">
        <v>2.0195200346412622E-5</v>
      </c>
      <c r="K2854" s="216">
        <v>1.0097600172030795E-6</v>
      </c>
      <c r="L2854" s="159"/>
    </row>
    <row r="2855" spans="2:12" ht="15.75" customHeight="1" x14ac:dyDescent="0.2">
      <c r="B2855" s="189">
        <v>41301</v>
      </c>
      <c r="C2855" s="143">
        <v>289105</v>
      </c>
      <c r="D2855" s="143" t="s">
        <v>1491</v>
      </c>
      <c r="E2855" s="143" t="s">
        <v>8854</v>
      </c>
      <c r="F2855" s="248" t="s">
        <v>146</v>
      </c>
      <c r="G2855" s="216">
        <v>643.05999999999995</v>
      </c>
      <c r="H2855" s="216">
        <v>20.000000002328306</v>
      </c>
      <c r="I2855" s="216">
        <v>12861.200001497242</v>
      </c>
      <c r="J2855" s="216">
        <v>1.29867255347641E-2</v>
      </c>
      <c r="K2855" s="216">
        <v>6.4933627666261223E-4</v>
      </c>
      <c r="L2855" s="159"/>
    </row>
    <row r="2856" spans="2:12" ht="15.75" customHeight="1" x14ac:dyDescent="0.2">
      <c r="B2856" s="189">
        <v>41301</v>
      </c>
      <c r="C2856" s="143">
        <v>289105</v>
      </c>
      <c r="D2856" s="143" t="s">
        <v>1532</v>
      </c>
      <c r="E2856" s="143" t="s">
        <v>8854</v>
      </c>
      <c r="F2856" s="248" t="s">
        <v>146</v>
      </c>
      <c r="G2856" s="216">
        <v>6</v>
      </c>
      <c r="H2856" s="216">
        <v>20.000000002328306</v>
      </c>
      <c r="I2856" s="216">
        <v>120.00000001396984</v>
      </c>
      <c r="J2856" s="216">
        <v>1.2117120207847572E-4</v>
      </c>
      <c r="K2856" s="216">
        <v>6.0585601032184774E-6</v>
      </c>
      <c r="L2856" s="159"/>
    </row>
    <row r="2857" spans="2:12" ht="15.75" customHeight="1" x14ac:dyDescent="0.2">
      <c r="B2857" s="189">
        <v>41301</v>
      </c>
      <c r="C2857" s="143">
        <v>289105</v>
      </c>
      <c r="D2857" s="143" t="s">
        <v>1169</v>
      </c>
      <c r="E2857" s="143" t="s">
        <v>8854</v>
      </c>
      <c r="F2857" s="248" t="s">
        <v>146</v>
      </c>
      <c r="G2857" s="216">
        <v>883.34</v>
      </c>
      <c r="H2857" s="216">
        <v>20.000000002328306</v>
      </c>
      <c r="I2857" s="216">
        <v>17666.800002056687</v>
      </c>
      <c r="J2857" s="216">
        <v>1.7839228274000127E-2</v>
      </c>
      <c r="K2857" s="216">
        <v>8.9196141359616831E-4</v>
      </c>
      <c r="L2857" s="159"/>
    </row>
    <row r="2858" spans="2:12" ht="15.75" customHeight="1" x14ac:dyDescent="0.2">
      <c r="B2858" s="189">
        <v>41301</v>
      </c>
      <c r="C2858" s="143">
        <v>289105</v>
      </c>
      <c r="D2858" s="143" t="s">
        <v>1093</v>
      </c>
      <c r="E2858" s="143" t="s">
        <v>8854</v>
      </c>
      <c r="F2858" s="248" t="s">
        <v>146</v>
      </c>
      <c r="G2858" s="216">
        <v>1864</v>
      </c>
      <c r="H2858" s="216">
        <v>20.000000002328306</v>
      </c>
      <c r="I2858" s="216">
        <v>37280.000004339963</v>
      </c>
      <c r="J2858" s="216">
        <v>3.7643853445713124E-2</v>
      </c>
      <c r="K2858" s="216">
        <v>1.8821926720665402E-3</v>
      </c>
      <c r="L2858" s="159"/>
    </row>
    <row r="2859" spans="2:12" ht="15.75" customHeight="1" x14ac:dyDescent="0.2">
      <c r="B2859" s="189">
        <v>41301</v>
      </c>
      <c r="C2859" s="143">
        <v>289105</v>
      </c>
      <c r="D2859" s="143" t="s">
        <v>686</v>
      </c>
      <c r="E2859" s="143" t="s">
        <v>8854</v>
      </c>
      <c r="F2859" s="248" t="s">
        <v>146</v>
      </c>
      <c r="G2859" s="216">
        <v>2126.08</v>
      </c>
      <c r="H2859" s="216">
        <v>20.000000002328306</v>
      </c>
      <c r="I2859" s="216">
        <v>42521.600004950167</v>
      </c>
      <c r="J2859" s="216">
        <v>4.2936611552500947E-2</v>
      </c>
      <c r="K2859" s="216">
        <v>2.1468305773751232E-3</v>
      </c>
      <c r="L2859" s="159"/>
    </row>
    <row r="2860" spans="2:12" ht="15.75" customHeight="1" x14ac:dyDescent="0.2">
      <c r="B2860" s="189">
        <v>41301</v>
      </c>
      <c r="C2860" s="143">
        <v>289105</v>
      </c>
      <c r="D2860" s="143" t="s">
        <v>1533</v>
      </c>
      <c r="E2860" s="143" t="s">
        <v>8854</v>
      </c>
      <c r="F2860" s="248" t="s">
        <v>146</v>
      </c>
      <c r="G2860" s="216">
        <v>369.5</v>
      </c>
      <c r="H2860" s="216">
        <v>20.000000002328306</v>
      </c>
      <c r="I2860" s="216">
        <v>7390.0000008603092</v>
      </c>
      <c r="J2860" s="216">
        <v>7.4621265279994631E-3</v>
      </c>
      <c r="K2860" s="216">
        <v>3.7310632635653788E-4</v>
      </c>
      <c r="L2860" s="159"/>
    </row>
    <row r="2861" spans="2:12" ht="15.75" customHeight="1" x14ac:dyDescent="0.2">
      <c r="B2861" s="189">
        <v>41301</v>
      </c>
      <c r="C2861" s="143">
        <v>289105</v>
      </c>
      <c r="D2861" s="143" t="s">
        <v>1534</v>
      </c>
      <c r="E2861" s="143" t="s">
        <v>8854</v>
      </c>
      <c r="F2861" s="248" t="s">
        <v>146</v>
      </c>
      <c r="G2861" s="216">
        <v>591.25</v>
      </c>
      <c r="H2861" s="216">
        <v>20.000000002328306</v>
      </c>
      <c r="I2861" s="216">
        <v>11825.000001376611</v>
      </c>
      <c r="J2861" s="216">
        <v>1.1940412204816462E-2</v>
      </c>
      <c r="K2861" s="216">
        <v>5.9702061017132078E-4</v>
      </c>
      <c r="L2861" s="159"/>
    </row>
    <row r="2862" spans="2:12" ht="15.75" customHeight="1" x14ac:dyDescent="0.2">
      <c r="B2862" s="189">
        <v>41301</v>
      </c>
      <c r="C2862" s="143">
        <v>289105</v>
      </c>
      <c r="D2862" s="143" t="s">
        <v>523</v>
      </c>
      <c r="E2862" s="143" t="s">
        <v>8854</v>
      </c>
      <c r="F2862" s="248" t="s">
        <v>146</v>
      </c>
      <c r="G2862" s="216">
        <v>1376.58</v>
      </c>
      <c r="H2862" s="216">
        <v>20.000000002328306</v>
      </c>
      <c r="I2862" s="216">
        <v>27531.600003205102</v>
      </c>
      <c r="J2862" s="216">
        <v>2.7800308892864688E-2</v>
      </c>
      <c r="K2862" s="216">
        <v>1.3900154444814151E-3</v>
      </c>
      <c r="L2862" s="159"/>
    </row>
    <row r="2863" spans="2:12" ht="15.75" customHeight="1" x14ac:dyDescent="0.2">
      <c r="B2863" s="189">
        <v>41301</v>
      </c>
      <c r="C2863" s="143">
        <v>289105</v>
      </c>
      <c r="D2863" s="143" t="s">
        <v>1535</v>
      </c>
      <c r="E2863" s="143" t="s">
        <v>8854</v>
      </c>
      <c r="F2863" s="248" t="s">
        <v>146</v>
      </c>
      <c r="G2863" s="216">
        <v>406.67</v>
      </c>
      <c r="H2863" s="216">
        <v>20.000000002328306</v>
      </c>
      <c r="I2863" s="216">
        <v>8133.4000009468527</v>
      </c>
      <c r="J2863" s="216">
        <v>8.2127821248756203E-3</v>
      </c>
      <c r="K2863" s="216">
        <v>4.1063910619597635E-4</v>
      </c>
      <c r="L2863" s="159"/>
    </row>
    <row r="2864" spans="2:12" ht="15.75" customHeight="1" x14ac:dyDescent="0.2">
      <c r="B2864" s="189">
        <v>41301</v>
      </c>
      <c r="C2864" s="143">
        <v>289106</v>
      </c>
      <c r="D2864" s="143" t="s">
        <v>906</v>
      </c>
      <c r="E2864" s="143" t="s">
        <v>8854</v>
      </c>
      <c r="F2864" s="248" t="s">
        <v>146</v>
      </c>
      <c r="G2864" s="216">
        <v>988.16</v>
      </c>
      <c r="H2864" s="216">
        <v>314.14285714455349</v>
      </c>
      <c r="I2864" s="216">
        <v>315889.44000199443</v>
      </c>
      <c r="J2864" s="216">
        <v>0.31897252637068507</v>
      </c>
      <c r="K2864" s="216">
        <v>9.9780445859939493E-4</v>
      </c>
      <c r="L2864" s="159"/>
    </row>
    <row r="2865" spans="2:12" ht="15.75" customHeight="1" x14ac:dyDescent="0.2">
      <c r="B2865" s="189">
        <v>41301</v>
      </c>
      <c r="C2865" s="143">
        <v>289107</v>
      </c>
      <c r="D2865" s="143" t="s">
        <v>1536</v>
      </c>
      <c r="E2865" s="143" t="s">
        <v>8854</v>
      </c>
      <c r="F2865" s="248" t="s">
        <v>146</v>
      </c>
      <c r="G2865" s="216">
        <v>120.99</v>
      </c>
      <c r="H2865" s="216">
        <v>82.000000005355105</v>
      </c>
      <c r="I2865" s="216">
        <v>9921.1800006479152</v>
      </c>
      <c r="J2865" s="216">
        <v>1.0018010888129087E-2</v>
      </c>
      <c r="K2865" s="216">
        <v>1.2217086448140059E-4</v>
      </c>
      <c r="L2865" s="159"/>
    </row>
    <row r="2866" spans="2:12" ht="15.75" customHeight="1" x14ac:dyDescent="0.2">
      <c r="B2866" s="189">
        <v>41301</v>
      </c>
      <c r="C2866" s="143">
        <v>289107</v>
      </c>
      <c r="D2866" s="143" t="s">
        <v>1525</v>
      </c>
      <c r="E2866" s="143" t="s">
        <v>8854</v>
      </c>
      <c r="F2866" s="248" t="s">
        <v>146</v>
      </c>
      <c r="G2866" s="216">
        <v>445</v>
      </c>
      <c r="H2866" s="216">
        <v>82.000000005355105</v>
      </c>
      <c r="I2866" s="216">
        <v>36490.000002383022</v>
      </c>
      <c r="J2866" s="216">
        <v>3.6846143030146654E-2</v>
      </c>
      <c r="K2866" s="216">
        <v>4.4934320765537038E-4</v>
      </c>
      <c r="L2866" s="159"/>
    </row>
    <row r="2867" spans="2:12" ht="15.75" customHeight="1" x14ac:dyDescent="0.2">
      <c r="B2867" s="189">
        <v>41301</v>
      </c>
      <c r="C2867" s="143">
        <v>289108</v>
      </c>
      <c r="D2867" s="143" t="s">
        <v>1277</v>
      </c>
      <c r="E2867" s="143" t="s">
        <v>8855</v>
      </c>
      <c r="F2867" s="248" t="s">
        <v>146</v>
      </c>
      <c r="G2867" s="216">
        <v>335</v>
      </c>
      <c r="H2867" s="216">
        <v>623.00000000861473</v>
      </c>
      <c r="I2867" s="216">
        <v>208705.00000288594</v>
      </c>
      <c r="J2867" s="216">
        <v>0.60129795424403887</v>
      </c>
      <c r="K2867" s="216">
        <v>9.6516525559506294E-4</v>
      </c>
      <c r="L2867" s="159"/>
    </row>
    <row r="2868" spans="2:12" ht="15.75" customHeight="1" x14ac:dyDescent="0.2">
      <c r="B2868" s="189">
        <v>41301</v>
      </c>
      <c r="C2868" s="143">
        <v>289109</v>
      </c>
      <c r="D2868" s="143" t="s">
        <v>779</v>
      </c>
      <c r="E2868" s="143" t="s">
        <v>8854</v>
      </c>
      <c r="F2868" s="248" t="s">
        <v>146</v>
      </c>
      <c r="G2868" s="216">
        <v>1220.49</v>
      </c>
      <c r="H2868" s="216">
        <v>580.00000000465661</v>
      </c>
      <c r="I2868" s="216">
        <v>707884.20000568335</v>
      </c>
      <c r="J2868" s="216">
        <v>0.714793161975527</v>
      </c>
      <c r="K2868" s="216">
        <v>1.2324020033961866E-3</v>
      </c>
      <c r="L2868" s="159"/>
    </row>
    <row r="2869" spans="2:12" ht="15.75" customHeight="1" x14ac:dyDescent="0.2">
      <c r="B2869" s="189">
        <v>41301</v>
      </c>
      <c r="C2869" s="143">
        <v>289110</v>
      </c>
      <c r="D2869" s="143" t="s">
        <v>1277</v>
      </c>
      <c r="E2869" s="143" t="s">
        <v>8855</v>
      </c>
      <c r="F2869" s="248" t="s">
        <v>146</v>
      </c>
      <c r="G2869" s="216">
        <v>436.99</v>
      </c>
      <c r="H2869" s="216">
        <v>624.00000000139698</v>
      </c>
      <c r="I2869" s="216">
        <v>272681.76000061043</v>
      </c>
      <c r="J2869" s="216">
        <v>0.78562077787194262</v>
      </c>
      <c r="K2869" s="216">
        <v>1.2590076568432436E-3</v>
      </c>
      <c r="L2869" s="159"/>
    </row>
    <row r="2870" spans="2:12" ht="15.75" customHeight="1" x14ac:dyDescent="0.2">
      <c r="B2870" s="189">
        <v>41301</v>
      </c>
      <c r="C2870" s="143">
        <v>289111</v>
      </c>
      <c r="D2870" s="143" t="s">
        <v>1481</v>
      </c>
      <c r="E2870" s="143" t="s">
        <v>8854</v>
      </c>
      <c r="F2870" s="248" t="s">
        <v>146</v>
      </c>
      <c r="G2870" s="216">
        <v>1212.1599999999999</v>
      </c>
      <c r="H2870" s="216">
        <v>571.99999999953434</v>
      </c>
      <c r="I2870" s="216">
        <v>693355.51999943552</v>
      </c>
      <c r="J2870" s="216">
        <v>0.70012268180248016</v>
      </c>
      <c r="K2870" s="216">
        <v>1.2239907024528848E-3</v>
      </c>
      <c r="L2870" s="159"/>
    </row>
    <row r="2871" spans="2:12" ht="15.75" customHeight="1" x14ac:dyDescent="0.2">
      <c r="B2871" s="189">
        <v>41301</v>
      </c>
      <c r="C2871" s="143">
        <v>289112</v>
      </c>
      <c r="D2871" s="143" t="s">
        <v>1225</v>
      </c>
      <c r="E2871" s="143" t="s">
        <v>8855</v>
      </c>
      <c r="F2871" s="248" t="s">
        <v>146</v>
      </c>
      <c r="G2871" s="216">
        <v>937.01</v>
      </c>
      <c r="H2871" s="216">
        <v>48.999999992083758</v>
      </c>
      <c r="I2871" s="216">
        <v>45913.489992582407</v>
      </c>
      <c r="J2871" s="216">
        <v>0.13228091135508108</v>
      </c>
      <c r="K2871" s="216">
        <v>2.6996104362541191E-3</v>
      </c>
      <c r="L2871" s="159"/>
    </row>
    <row r="2872" spans="2:12" ht="15.75" customHeight="1" x14ac:dyDescent="0.2">
      <c r="B2872" s="189">
        <v>41301</v>
      </c>
      <c r="C2872" s="143">
        <v>289113</v>
      </c>
      <c r="D2872" s="143" t="s">
        <v>1537</v>
      </c>
      <c r="E2872" s="143" t="s">
        <v>8854</v>
      </c>
      <c r="F2872" s="248" t="s">
        <v>146</v>
      </c>
      <c r="G2872" s="216">
        <v>1343.5</v>
      </c>
      <c r="H2872" s="216">
        <v>403.00000000395812</v>
      </c>
      <c r="I2872" s="216">
        <v>541430.50000531774</v>
      </c>
      <c r="J2872" s="216">
        <v>0.54671487099964156</v>
      </c>
      <c r="K2872" s="216">
        <v>1.3566125831123374E-3</v>
      </c>
      <c r="L2872" s="159"/>
    </row>
    <row r="2873" spans="2:12" ht="15.75" customHeight="1" x14ac:dyDescent="0.2">
      <c r="B2873" s="189">
        <v>41301</v>
      </c>
      <c r="C2873" s="143">
        <v>289115</v>
      </c>
      <c r="D2873" s="143" t="s">
        <v>1066</v>
      </c>
      <c r="E2873" s="143" t="s">
        <v>8854</v>
      </c>
      <c r="F2873" s="248" t="s">
        <v>146</v>
      </c>
      <c r="G2873" s="216">
        <v>2241.81</v>
      </c>
      <c r="H2873" s="216">
        <v>2353.2000000011176</v>
      </c>
      <c r="I2873" s="216">
        <v>5403124.5200025961</v>
      </c>
      <c r="J2873" s="216">
        <v>5.4558591082682018</v>
      </c>
      <c r="K2873" s="216">
        <v>2.2636901041660357E-3</v>
      </c>
      <c r="L2873" s="159"/>
    </row>
    <row r="2874" spans="2:12" ht="15.75" customHeight="1" x14ac:dyDescent="0.2">
      <c r="B2874" s="189">
        <v>41301</v>
      </c>
      <c r="C2874" s="143">
        <v>289116</v>
      </c>
      <c r="D2874" s="143" t="s">
        <v>1538</v>
      </c>
      <c r="E2874" s="143" t="s">
        <v>8854</v>
      </c>
      <c r="F2874" s="248" t="s">
        <v>146</v>
      </c>
      <c r="G2874" s="216">
        <v>2</v>
      </c>
      <c r="H2874" s="216">
        <v>533.9999999909196</v>
      </c>
      <c r="I2874" s="216">
        <v>1067.9999999818392</v>
      </c>
      <c r="J2874" s="216">
        <v>1.0784236983545508E-3</v>
      </c>
      <c r="K2874" s="216">
        <v>2.019520034406159E-6</v>
      </c>
      <c r="L2874" s="159"/>
    </row>
    <row r="2875" spans="2:12" ht="15.75" customHeight="1" x14ac:dyDescent="0.2">
      <c r="B2875" s="189">
        <v>41301</v>
      </c>
      <c r="C2875" s="143">
        <v>289117</v>
      </c>
      <c r="D2875" s="143" t="s">
        <v>1048</v>
      </c>
      <c r="E2875" s="143" t="s">
        <v>8854</v>
      </c>
      <c r="F2875" s="248" t="s">
        <v>146</v>
      </c>
      <c r="G2875" s="216">
        <v>1</v>
      </c>
      <c r="H2875" s="216">
        <v>345.00000000349246</v>
      </c>
      <c r="I2875" s="216">
        <v>345.00000000349246</v>
      </c>
      <c r="J2875" s="216">
        <v>3.4836720593858897E-4</v>
      </c>
      <c r="K2875" s="216">
        <v>1.0097600172030795E-6</v>
      </c>
      <c r="L2875" s="159"/>
    </row>
    <row r="2876" spans="2:12" ht="15.75" customHeight="1" x14ac:dyDescent="0.2">
      <c r="B2876" s="189">
        <v>41301</v>
      </c>
      <c r="C2876" s="143">
        <v>289117</v>
      </c>
      <c r="D2876" s="143" t="s">
        <v>1049</v>
      </c>
      <c r="E2876" s="143" t="s">
        <v>8854</v>
      </c>
      <c r="F2876" s="248" t="s">
        <v>146</v>
      </c>
      <c r="G2876" s="216">
        <v>906.5</v>
      </c>
      <c r="H2876" s="216">
        <v>709.57894737139884</v>
      </c>
      <c r="I2876" s="216">
        <v>1348619.0000026496</v>
      </c>
      <c r="J2876" s="216">
        <v>1.3617815446430754</v>
      </c>
      <c r="K2876" s="216">
        <v>9.1534745559459162E-4</v>
      </c>
      <c r="L2876" s="159"/>
    </row>
    <row r="2877" spans="2:12" ht="15.75" customHeight="1" x14ac:dyDescent="0.2">
      <c r="B2877" s="189">
        <v>41301</v>
      </c>
      <c r="C2877" s="143">
        <v>289118</v>
      </c>
      <c r="D2877" s="143" t="s">
        <v>1295</v>
      </c>
      <c r="E2877" s="143" t="s">
        <v>8855</v>
      </c>
      <c r="F2877" s="248" t="s">
        <v>146</v>
      </c>
      <c r="G2877" s="216">
        <v>2078</v>
      </c>
      <c r="H2877" s="216">
        <v>843.93548387354394</v>
      </c>
      <c r="I2877" s="216">
        <v>1753065.0000055006</v>
      </c>
      <c r="J2877" s="216">
        <v>5.0507385934479645</v>
      </c>
      <c r="K2877" s="216">
        <v>5.9869056750045998E-3</v>
      </c>
      <c r="L2877" s="159"/>
    </row>
    <row r="2878" spans="2:12" ht="15.75" customHeight="1" x14ac:dyDescent="0.2">
      <c r="B2878" s="189">
        <v>41301</v>
      </c>
      <c r="C2878" s="143">
        <v>289119</v>
      </c>
      <c r="D2878" s="143" t="s">
        <v>1539</v>
      </c>
      <c r="E2878" s="143" t="s">
        <v>8854</v>
      </c>
      <c r="F2878" s="248" t="s">
        <v>146</v>
      </c>
      <c r="G2878" s="216">
        <v>10.719999999999999</v>
      </c>
      <c r="H2878" s="216">
        <v>483.99999999557622</v>
      </c>
      <c r="I2878" s="216">
        <v>5188.4799999525785</v>
      </c>
      <c r="J2878" s="216">
        <v>5.2391196540099499E-3</v>
      </c>
      <c r="K2878" s="216">
        <v>1.0824627384417011E-5</v>
      </c>
      <c r="L2878" s="159"/>
    </row>
    <row r="2879" spans="2:12" ht="15.75" customHeight="1" x14ac:dyDescent="0.2">
      <c r="B2879" s="189">
        <v>41301</v>
      </c>
      <c r="C2879" s="143">
        <v>289120</v>
      </c>
      <c r="D2879" s="143" t="s">
        <v>1479</v>
      </c>
      <c r="E2879" s="143" t="s">
        <v>8855</v>
      </c>
      <c r="F2879" s="248" t="s">
        <v>146</v>
      </c>
      <c r="G2879" s="216">
        <v>1007.5</v>
      </c>
      <c r="H2879" s="216">
        <v>884.55357142724097</v>
      </c>
      <c r="I2879" s="216">
        <v>1018368.4999994526</v>
      </c>
      <c r="J2879" s="216">
        <v>2.9340116226624851</v>
      </c>
      <c r="K2879" s="216">
        <v>2.9026984925732118E-3</v>
      </c>
      <c r="L2879" s="159"/>
    </row>
    <row r="2880" spans="2:12" ht="15.75" customHeight="1" x14ac:dyDescent="0.2">
      <c r="B2880" s="189">
        <v>41301</v>
      </c>
      <c r="C2880" s="143">
        <v>289121</v>
      </c>
      <c r="D2880" s="143" t="s">
        <v>644</v>
      </c>
      <c r="E2880" s="143" t="s">
        <v>8854</v>
      </c>
      <c r="F2880" s="248" t="s">
        <v>146</v>
      </c>
      <c r="G2880" s="216">
        <v>1606.9899999999998</v>
      </c>
      <c r="H2880" s="216">
        <v>733.999999999235</v>
      </c>
      <c r="I2880" s="216">
        <v>1151545.7399976177</v>
      </c>
      <c r="J2880" s="216">
        <v>1.1627848462301273</v>
      </c>
      <c r="K2880" s="216">
        <v>1.6226742500451766E-3</v>
      </c>
      <c r="L2880" s="159"/>
    </row>
    <row r="2881" spans="2:12" ht="15.75" customHeight="1" x14ac:dyDescent="0.2">
      <c r="B2881" s="189">
        <v>41301</v>
      </c>
      <c r="C2881" s="143">
        <v>289121</v>
      </c>
      <c r="D2881" s="143" t="s">
        <v>645</v>
      </c>
      <c r="E2881" s="143" t="s">
        <v>8854</v>
      </c>
      <c r="F2881" s="248" t="s">
        <v>146</v>
      </c>
      <c r="G2881" s="216">
        <v>1</v>
      </c>
      <c r="H2881" s="216">
        <v>625.99999999743886</v>
      </c>
      <c r="I2881" s="216">
        <v>625.99999999743886</v>
      </c>
      <c r="J2881" s="216">
        <v>6.3210977076654168E-4</v>
      </c>
      <c r="K2881" s="216">
        <v>1.0097600172030795E-6</v>
      </c>
      <c r="L2881" s="159"/>
    </row>
    <row r="2882" spans="2:12" ht="15.75" customHeight="1" x14ac:dyDescent="0.2">
      <c r="B2882" s="189">
        <v>41301</v>
      </c>
      <c r="C2882" s="143">
        <v>289122</v>
      </c>
      <c r="D2882" s="143" t="s">
        <v>1313</v>
      </c>
      <c r="E2882" s="143" t="s">
        <v>8854</v>
      </c>
      <c r="F2882" s="248" t="s">
        <v>146</v>
      </c>
      <c r="G2882" s="216">
        <v>840.5</v>
      </c>
      <c r="H2882" s="216">
        <v>389.00000000023283</v>
      </c>
      <c r="I2882" s="216">
        <v>326954.50000019569</v>
      </c>
      <c r="J2882" s="216">
        <v>0.33014558154482188</v>
      </c>
      <c r="K2882" s="216">
        <v>8.4870329445918828E-4</v>
      </c>
      <c r="L2882" s="159"/>
    </row>
    <row r="2883" spans="2:12" ht="15.75" customHeight="1" x14ac:dyDescent="0.2">
      <c r="B2883" s="189">
        <v>41301</v>
      </c>
      <c r="C2883" s="143">
        <v>289123</v>
      </c>
      <c r="D2883" s="143" t="s">
        <v>1125</v>
      </c>
      <c r="E2883" s="143" t="s">
        <v>8854</v>
      </c>
      <c r="F2883" s="248" t="s">
        <v>146</v>
      </c>
      <c r="G2883" s="216">
        <v>1458.5</v>
      </c>
      <c r="H2883" s="216">
        <v>866.00000000442378</v>
      </c>
      <c r="I2883" s="216">
        <v>1263061.0000064522</v>
      </c>
      <c r="J2883" s="216">
        <v>1.275388497095054</v>
      </c>
      <c r="K2883" s="216">
        <v>1.4727349850906914E-3</v>
      </c>
      <c r="L2883" s="159"/>
    </row>
    <row r="2884" spans="2:12" ht="15.75" customHeight="1" x14ac:dyDescent="0.2">
      <c r="B2884" s="189">
        <v>41301</v>
      </c>
      <c r="C2884" s="143">
        <v>289124</v>
      </c>
      <c r="D2884" s="143" t="s">
        <v>1387</v>
      </c>
      <c r="E2884" s="143" t="s">
        <v>8854</v>
      </c>
      <c r="F2884" s="248" t="s">
        <v>146</v>
      </c>
      <c r="G2884" s="216">
        <v>2227.91</v>
      </c>
      <c r="H2884" s="216">
        <v>622.26666666660458</v>
      </c>
      <c r="I2884" s="216">
        <v>2589962.1700011017</v>
      </c>
      <c r="J2884" s="216">
        <v>2.6152402453356376</v>
      </c>
      <c r="K2884" s="216">
        <v>2.2496544399269128E-3</v>
      </c>
      <c r="L2884" s="159"/>
    </row>
    <row r="2885" spans="2:12" ht="15.75" customHeight="1" x14ac:dyDescent="0.2">
      <c r="B2885" s="189">
        <v>41301</v>
      </c>
      <c r="C2885" s="143">
        <v>289126</v>
      </c>
      <c r="D2885" s="143" t="s">
        <v>1540</v>
      </c>
      <c r="E2885" s="143" t="s">
        <v>8854</v>
      </c>
      <c r="F2885" s="248" t="s">
        <v>146</v>
      </c>
      <c r="G2885" s="216">
        <v>1534.65</v>
      </c>
      <c r="H2885" s="216">
        <v>868.00000000046566</v>
      </c>
      <c r="I2885" s="216">
        <v>1332076.2000007147</v>
      </c>
      <c r="J2885" s="216">
        <v>1.3450772866285345</v>
      </c>
      <c r="K2885" s="216">
        <v>1.5496282104007061E-3</v>
      </c>
      <c r="L2885" s="159"/>
    </row>
    <row r="2886" spans="2:12" ht="15.75" customHeight="1" x14ac:dyDescent="0.2">
      <c r="B2886" s="189">
        <v>41301</v>
      </c>
      <c r="C2886" s="143">
        <v>289127</v>
      </c>
      <c r="D2886" s="143" t="s">
        <v>720</v>
      </c>
      <c r="E2886" s="143" t="s">
        <v>8854</v>
      </c>
      <c r="F2886" s="248" t="s">
        <v>146</v>
      </c>
      <c r="G2886" s="216">
        <v>97.67</v>
      </c>
      <c r="H2886" s="216">
        <v>284.99999999650754</v>
      </c>
      <c r="I2886" s="216">
        <v>27835.949999658893</v>
      </c>
      <c r="J2886" s="216">
        <v>2.8107629350519626E-2</v>
      </c>
      <c r="K2886" s="216">
        <v>9.8623260880224779E-5</v>
      </c>
      <c r="L2886" s="159"/>
    </row>
    <row r="2887" spans="2:12" ht="15.75" customHeight="1" x14ac:dyDescent="0.2">
      <c r="B2887" s="189">
        <v>41301</v>
      </c>
      <c r="C2887" s="143">
        <v>289129</v>
      </c>
      <c r="D2887" s="143" t="s">
        <v>1541</v>
      </c>
      <c r="E2887" s="143" t="s">
        <v>8855</v>
      </c>
      <c r="F2887" s="248" t="s">
        <v>146</v>
      </c>
      <c r="G2887" s="216">
        <v>1408.9899999999998</v>
      </c>
      <c r="H2887" s="216">
        <v>382.07499999311403</v>
      </c>
      <c r="I2887" s="216">
        <v>598357.71998821374</v>
      </c>
      <c r="J2887" s="216">
        <v>1.7239226320886669</v>
      </c>
      <c r="K2887" s="216">
        <v>4.0594274432265301E-3</v>
      </c>
      <c r="L2887" s="159"/>
    </row>
    <row r="2888" spans="2:12" ht="15.75" customHeight="1" x14ac:dyDescent="0.2">
      <c r="B2888" s="189">
        <v>41301</v>
      </c>
      <c r="C2888" s="143">
        <v>289130</v>
      </c>
      <c r="D2888" s="143" t="s">
        <v>548</v>
      </c>
      <c r="E2888" s="143" t="s">
        <v>8855</v>
      </c>
      <c r="F2888" s="248" t="s">
        <v>146</v>
      </c>
      <c r="G2888" s="216">
        <v>700.5</v>
      </c>
      <c r="H2888" s="216">
        <v>1033.546875000502</v>
      </c>
      <c r="I2888" s="216">
        <v>690000.00000036322</v>
      </c>
      <c r="J2888" s="216">
        <v>1.9879523174953553</v>
      </c>
      <c r="K2888" s="216">
        <v>2.0182037658040049E-3</v>
      </c>
      <c r="L2888" s="159"/>
    </row>
    <row r="2889" spans="2:12" ht="15.75" customHeight="1" x14ac:dyDescent="0.2">
      <c r="B2889" s="189">
        <v>41301</v>
      </c>
      <c r="C2889" s="143">
        <v>289131</v>
      </c>
      <c r="D2889" s="143" t="s">
        <v>650</v>
      </c>
      <c r="E2889" s="143" t="s">
        <v>8854</v>
      </c>
      <c r="F2889" s="248" t="s">
        <v>147</v>
      </c>
      <c r="G2889" s="216">
        <v>1633.15</v>
      </c>
      <c r="H2889" s="216">
        <v>320.99999999805158</v>
      </c>
      <c r="I2889" s="216">
        <v>525294.6499968823</v>
      </c>
      <c r="J2889" s="216">
        <v>0.53042153481753751</v>
      </c>
      <c r="K2889" s="216">
        <v>1.6490895720952094E-3</v>
      </c>
      <c r="L2889" s="159"/>
    </row>
    <row r="2890" spans="2:12" ht="15.75" customHeight="1" x14ac:dyDescent="0.2">
      <c r="B2890" s="189">
        <v>41301</v>
      </c>
      <c r="C2890" s="143">
        <v>289132</v>
      </c>
      <c r="D2890" s="143" t="s">
        <v>627</v>
      </c>
      <c r="E2890" s="143" t="s">
        <v>8854</v>
      </c>
      <c r="F2890" s="248" t="s">
        <v>147</v>
      </c>
      <c r="G2890" s="216">
        <v>607.66</v>
      </c>
      <c r="H2890" s="216">
        <v>341.61764706115184</v>
      </c>
      <c r="I2890" s="216">
        <v>407746.90000282967</v>
      </c>
      <c r="J2890" s="216">
        <v>0.41172651676135963</v>
      </c>
      <c r="K2890" s="216">
        <v>6.135907720536233E-4</v>
      </c>
      <c r="L2890" s="159"/>
    </row>
    <row r="2891" spans="2:12" ht="15.75" customHeight="1" x14ac:dyDescent="0.2">
      <c r="B2891" s="189">
        <v>41301</v>
      </c>
      <c r="C2891" s="143">
        <v>289132</v>
      </c>
      <c r="D2891" s="143" t="s">
        <v>1542</v>
      </c>
      <c r="E2891" s="143" t="s">
        <v>8855</v>
      </c>
      <c r="F2891" s="248" t="s">
        <v>147</v>
      </c>
      <c r="G2891" s="216">
        <v>550</v>
      </c>
      <c r="H2891" s="216">
        <v>357.50000000232831</v>
      </c>
      <c r="I2891" s="216">
        <v>393250.00000256114</v>
      </c>
      <c r="J2891" s="216">
        <v>1.1329887664633744</v>
      </c>
      <c r="K2891" s="216">
        <v>1.5845996733650288E-3</v>
      </c>
      <c r="L2891" s="159"/>
    </row>
    <row r="2892" spans="2:12" ht="15.75" customHeight="1" x14ac:dyDescent="0.2">
      <c r="B2892" s="189">
        <v>41301</v>
      </c>
      <c r="C2892" s="143">
        <v>289132</v>
      </c>
      <c r="D2892" s="143" t="s">
        <v>1543</v>
      </c>
      <c r="E2892" s="143" t="s">
        <v>8854</v>
      </c>
      <c r="F2892" s="248" t="s">
        <v>147</v>
      </c>
      <c r="G2892" s="216">
        <v>309.17</v>
      </c>
      <c r="H2892" s="216">
        <v>149.00000000372529</v>
      </c>
      <c r="I2892" s="216">
        <v>46066.330001151749</v>
      </c>
      <c r="J2892" s="216">
        <v>4.6515938174445728E-2</v>
      </c>
      <c r="K2892" s="216">
        <v>3.1218750451867609E-4</v>
      </c>
      <c r="L2892" s="159"/>
    </row>
    <row r="2893" spans="2:12" ht="15.75" customHeight="1" x14ac:dyDescent="0.2">
      <c r="B2893" s="189">
        <v>41301</v>
      </c>
      <c r="C2893" s="143">
        <v>289133</v>
      </c>
      <c r="D2893" s="143" t="s">
        <v>1544</v>
      </c>
      <c r="E2893" s="143" t="s">
        <v>8854</v>
      </c>
      <c r="F2893" s="248" t="s">
        <v>147</v>
      </c>
      <c r="G2893" s="216">
        <v>274.83000000000004</v>
      </c>
      <c r="H2893" s="216">
        <v>2082.0000000024447</v>
      </c>
      <c r="I2893" s="216">
        <v>782869.20000044373</v>
      </c>
      <c r="J2893" s="216">
        <v>0.79051001686020916</v>
      </c>
      <c r="K2893" s="216">
        <v>2.775123455279224E-4</v>
      </c>
      <c r="L2893" s="159"/>
    </row>
    <row r="2894" spans="2:12" ht="15.75" customHeight="1" x14ac:dyDescent="0.2">
      <c r="B2894" s="189">
        <v>41301</v>
      </c>
      <c r="C2894" s="143">
        <v>289133</v>
      </c>
      <c r="D2894" s="143" t="s">
        <v>1207</v>
      </c>
      <c r="E2894" s="143" t="s">
        <v>8854</v>
      </c>
      <c r="F2894" s="248" t="s">
        <v>147</v>
      </c>
      <c r="G2894" s="216">
        <v>564.32999999999993</v>
      </c>
      <c r="H2894" s="216">
        <v>21.000000005587935</v>
      </c>
      <c r="I2894" s="216">
        <v>11850.93000315344</v>
      </c>
      <c r="J2894" s="216">
        <v>1.1966595283856709E-2</v>
      </c>
      <c r="K2894" s="216">
        <v>5.6983787050821381E-4</v>
      </c>
      <c r="L2894" s="159"/>
    </row>
    <row r="2895" spans="2:12" ht="15.75" customHeight="1" x14ac:dyDescent="0.2">
      <c r="B2895" s="189">
        <v>41301</v>
      </c>
      <c r="C2895" s="143">
        <v>289134</v>
      </c>
      <c r="D2895" s="143" t="s">
        <v>545</v>
      </c>
      <c r="E2895" s="143" t="s">
        <v>8854</v>
      </c>
      <c r="F2895" s="248" t="s">
        <v>147</v>
      </c>
      <c r="G2895" s="216">
        <v>1705</v>
      </c>
      <c r="H2895" s="216">
        <v>267.62962963432074</v>
      </c>
      <c r="I2895" s="216">
        <v>429966.00000936887</v>
      </c>
      <c r="J2895" s="216">
        <v>0.43416247556619958</v>
      </c>
      <c r="K2895" s="216">
        <v>1.7216408293312506E-3</v>
      </c>
      <c r="L2895" s="159"/>
    </row>
    <row r="2896" spans="2:12" ht="15.75" customHeight="1" x14ac:dyDescent="0.2">
      <c r="B2896" s="189">
        <v>41301</v>
      </c>
      <c r="C2896" s="143">
        <v>289134</v>
      </c>
      <c r="D2896" s="143" t="s">
        <v>1545</v>
      </c>
      <c r="E2896" s="143" t="s">
        <v>8854</v>
      </c>
      <c r="F2896" s="248" t="s">
        <v>147</v>
      </c>
      <c r="G2896" s="216">
        <v>1</v>
      </c>
      <c r="H2896" s="216">
        <v>181.00000000325963</v>
      </c>
      <c r="I2896" s="216">
        <v>181.00000000325963</v>
      </c>
      <c r="J2896" s="216">
        <v>1.8276656311704885E-4</v>
      </c>
      <c r="K2896" s="216">
        <v>1.0097600172030795E-6</v>
      </c>
      <c r="L2896" s="159"/>
    </row>
    <row r="2897" spans="2:12" ht="15.75" customHeight="1" x14ac:dyDescent="0.2">
      <c r="B2897" s="189">
        <v>41301</v>
      </c>
      <c r="C2897" s="143">
        <v>289135</v>
      </c>
      <c r="D2897" s="143" t="s">
        <v>615</v>
      </c>
      <c r="E2897" s="143" t="s">
        <v>8855</v>
      </c>
      <c r="F2897" s="248" t="s">
        <v>147</v>
      </c>
      <c r="G2897" s="216">
        <v>1525.49</v>
      </c>
      <c r="H2897" s="216">
        <v>587.86597938268426</v>
      </c>
      <c r="I2897" s="216">
        <v>769800.49000299198</v>
      </c>
      <c r="J2897" s="216">
        <v>2.2178647363908732</v>
      </c>
      <c r="K2897" s="216">
        <v>4.3950744649483954E-3</v>
      </c>
      <c r="L2897" s="159"/>
    </row>
    <row r="2898" spans="2:12" ht="15.75" customHeight="1" x14ac:dyDescent="0.2">
      <c r="B2898" s="189">
        <v>41301</v>
      </c>
      <c r="C2898" s="143">
        <v>289136</v>
      </c>
      <c r="D2898" s="143" t="s">
        <v>1546</v>
      </c>
      <c r="E2898" s="143" t="s">
        <v>8855</v>
      </c>
      <c r="F2898" s="248" t="s">
        <v>146</v>
      </c>
      <c r="G2898" s="216">
        <v>1283.5</v>
      </c>
      <c r="H2898" s="216">
        <v>773.00000000512227</v>
      </c>
      <c r="I2898" s="216">
        <v>992145.50000657444</v>
      </c>
      <c r="J2898" s="216">
        <v>2.8584607913472744</v>
      </c>
      <c r="K2898" s="216">
        <v>3.6978794195709351E-3</v>
      </c>
      <c r="L2898" s="159"/>
    </row>
    <row r="2899" spans="2:12" ht="15.75" customHeight="1" x14ac:dyDescent="0.2">
      <c r="B2899" s="189">
        <v>41301</v>
      </c>
      <c r="C2899" s="143">
        <v>289137</v>
      </c>
      <c r="D2899" s="143" t="s">
        <v>982</v>
      </c>
      <c r="E2899" s="143" t="s">
        <v>8855</v>
      </c>
      <c r="F2899" s="248" t="s">
        <v>147</v>
      </c>
      <c r="G2899" s="216">
        <v>697</v>
      </c>
      <c r="H2899" s="216">
        <v>180.99999999278225</v>
      </c>
      <c r="I2899" s="216">
        <v>126156.99999496923</v>
      </c>
      <c r="J2899" s="216">
        <v>0.36346971088134578</v>
      </c>
      <c r="K2899" s="216">
        <v>2.0081199497007729E-3</v>
      </c>
      <c r="L2899" s="159"/>
    </row>
    <row r="2900" spans="2:12" ht="15.75" customHeight="1" x14ac:dyDescent="0.2">
      <c r="B2900" s="189">
        <v>41301</v>
      </c>
      <c r="C2900" s="143">
        <v>289138</v>
      </c>
      <c r="D2900" s="143" t="s">
        <v>1009</v>
      </c>
      <c r="E2900" s="143" t="s">
        <v>8854</v>
      </c>
      <c r="F2900" s="248" t="s">
        <v>146</v>
      </c>
      <c r="G2900" s="216">
        <v>1223.2</v>
      </c>
      <c r="H2900" s="216">
        <v>255.21739130809337</v>
      </c>
      <c r="I2900" s="216">
        <v>310752.10000531655</v>
      </c>
      <c r="J2900" s="216">
        <v>0.31378504584726152</v>
      </c>
      <c r="K2900" s="216">
        <v>1.2351384530428068E-3</v>
      </c>
      <c r="L2900" s="159"/>
    </row>
    <row r="2901" spans="2:12" ht="15.75" customHeight="1" x14ac:dyDescent="0.2">
      <c r="B2901" s="189">
        <v>41301</v>
      </c>
      <c r="C2901" s="143">
        <v>289138</v>
      </c>
      <c r="D2901" s="143" t="s">
        <v>642</v>
      </c>
      <c r="E2901" s="143" t="s">
        <v>8854</v>
      </c>
      <c r="F2901" s="248" t="s">
        <v>146</v>
      </c>
      <c r="G2901" s="216">
        <v>2082.46</v>
      </c>
      <c r="H2901" s="216">
        <v>191.00000000442378</v>
      </c>
      <c r="I2901" s="216">
        <v>397749.86000921234</v>
      </c>
      <c r="J2901" s="216">
        <v>0.40163190548542471</v>
      </c>
      <c r="K2901" s="216">
        <v>2.1027848454247249E-3</v>
      </c>
      <c r="L2901" s="159"/>
    </row>
    <row r="2902" spans="2:12" ht="15.75" customHeight="1" x14ac:dyDescent="0.2">
      <c r="B2902" s="189">
        <v>41301</v>
      </c>
      <c r="C2902" s="143">
        <v>289140</v>
      </c>
      <c r="D2902" s="143" t="s">
        <v>731</v>
      </c>
      <c r="E2902" s="143" t="s">
        <v>8854</v>
      </c>
      <c r="F2902" s="248" t="s">
        <v>146</v>
      </c>
      <c r="G2902" s="216">
        <v>1288</v>
      </c>
      <c r="H2902" s="216">
        <v>973.11111111426726</v>
      </c>
      <c r="I2902" s="216">
        <v>1246732.0000043395</v>
      </c>
      <c r="J2902" s="216">
        <v>1.2589001257720116</v>
      </c>
      <c r="K2902" s="216">
        <v>1.3005709021575663E-3</v>
      </c>
      <c r="L2902" s="159"/>
    </row>
    <row r="2903" spans="2:12" ht="15.75" customHeight="1" x14ac:dyDescent="0.2">
      <c r="B2903" s="189">
        <v>41301</v>
      </c>
      <c r="C2903" s="143">
        <v>289142</v>
      </c>
      <c r="D2903" s="143" t="s">
        <v>841</v>
      </c>
      <c r="E2903" s="143" t="s">
        <v>8855</v>
      </c>
      <c r="F2903" s="248" t="s">
        <v>146</v>
      </c>
      <c r="G2903" s="216">
        <v>2140.5</v>
      </c>
      <c r="H2903" s="216">
        <v>1419.6380952392772</v>
      </c>
      <c r="I2903" s="216">
        <v>1739672.9999992677</v>
      </c>
      <c r="J2903" s="216">
        <v>5.0121550319287262</v>
      </c>
      <c r="K2903" s="216">
        <v>6.166973819705171E-3</v>
      </c>
      <c r="L2903" s="159"/>
    </row>
    <row r="2904" spans="2:12" ht="15.75" customHeight="1" x14ac:dyDescent="0.2">
      <c r="B2904" s="189">
        <v>41301</v>
      </c>
      <c r="C2904" s="143">
        <v>289143</v>
      </c>
      <c r="D2904" s="143" t="s">
        <v>1547</v>
      </c>
      <c r="E2904" s="143" t="s">
        <v>8854</v>
      </c>
      <c r="F2904" s="248" t="s">
        <v>146</v>
      </c>
      <c r="G2904" s="216">
        <v>1</v>
      </c>
      <c r="H2904" s="216">
        <v>956.00000000442378</v>
      </c>
      <c r="I2904" s="216">
        <v>956.00000000442378</v>
      </c>
      <c r="J2904" s="216">
        <v>9.6533057645061102E-4</v>
      </c>
      <c r="K2904" s="216">
        <v>1.0097600172030795E-6</v>
      </c>
      <c r="L2904" s="159"/>
    </row>
    <row r="2905" spans="2:12" ht="15.75" customHeight="1" x14ac:dyDescent="0.2">
      <c r="B2905" s="189">
        <v>41301</v>
      </c>
      <c r="C2905" s="143">
        <v>289143</v>
      </c>
      <c r="D2905" s="143" t="s">
        <v>1319</v>
      </c>
      <c r="E2905" s="143" t="s">
        <v>8854</v>
      </c>
      <c r="F2905" s="248" t="s">
        <v>146</v>
      </c>
      <c r="G2905" s="216">
        <v>741.83</v>
      </c>
      <c r="H2905" s="216">
        <v>1273.5625000055734</v>
      </c>
      <c r="I2905" s="216">
        <v>862694.58000424213</v>
      </c>
      <c r="J2905" s="216">
        <v>0.87111449394608698</v>
      </c>
      <c r="K2905" s="216">
        <v>7.4907027356176049E-4</v>
      </c>
      <c r="L2905" s="159"/>
    </row>
    <row r="2906" spans="2:12" ht="15.75" customHeight="1" x14ac:dyDescent="0.2">
      <c r="B2906" s="189">
        <v>41301</v>
      </c>
      <c r="C2906" s="143">
        <v>289146</v>
      </c>
      <c r="D2906" s="143" t="s">
        <v>1548</v>
      </c>
      <c r="E2906" s="143" t="s">
        <v>8854</v>
      </c>
      <c r="F2906" s="248" t="s">
        <v>146</v>
      </c>
      <c r="G2906" s="216">
        <v>274</v>
      </c>
      <c r="H2906" s="216">
        <v>1160.5999999997439</v>
      </c>
      <c r="I2906" s="216">
        <v>314476.00000013597</v>
      </c>
      <c r="J2906" s="216">
        <v>0.31754529117009295</v>
      </c>
      <c r="K2906" s="216">
        <v>2.766742447136438E-4</v>
      </c>
      <c r="L2906" s="159"/>
    </row>
    <row r="2907" spans="2:12" ht="15.75" customHeight="1" x14ac:dyDescent="0.2">
      <c r="B2907" s="189">
        <v>41301</v>
      </c>
      <c r="C2907" s="143">
        <v>289147</v>
      </c>
      <c r="D2907" s="143" t="s">
        <v>1367</v>
      </c>
      <c r="E2907" s="143" t="s">
        <v>8855</v>
      </c>
      <c r="F2907" s="248" t="s">
        <v>146</v>
      </c>
      <c r="G2907" s="216">
        <v>1107.33</v>
      </c>
      <c r="H2907" s="216">
        <v>802.0000000053551</v>
      </c>
      <c r="I2907" s="216">
        <v>888078.66000592988</v>
      </c>
      <c r="J2907" s="216">
        <v>2.558634826486998</v>
      </c>
      <c r="K2907" s="216">
        <v>3.1903177387405403E-3</v>
      </c>
      <c r="L2907" s="159"/>
    </row>
    <row r="2908" spans="2:12" ht="15.75" customHeight="1" x14ac:dyDescent="0.2">
      <c r="B2908" s="189">
        <v>41301</v>
      </c>
      <c r="C2908" s="143">
        <v>289148</v>
      </c>
      <c r="D2908" s="143" t="s">
        <v>524</v>
      </c>
      <c r="E2908" s="143" t="s">
        <v>8855</v>
      </c>
      <c r="F2908" s="248" t="s">
        <v>146</v>
      </c>
      <c r="G2908" s="216">
        <v>1147.9900000000002</v>
      </c>
      <c r="H2908" s="216">
        <v>258.63013698282487</v>
      </c>
      <c r="I2908" s="216">
        <v>446016.52999266749</v>
      </c>
      <c r="J2908" s="216">
        <v>1.2850139049850626</v>
      </c>
      <c r="K2908" s="216">
        <v>3.3074628709569452E-3</v>
      </c>
      <c r="L2908" s="159"/>
    </row>
    <row r="2909" spans="2:12" ht="15.75" customHeight="1" x14ac:dyDescent="0.2">
      <c r="B2909" s="189">
        <v>41301</v>
      </c>
      <c r="C2909" s="143">
        <v>289148</v>
      </c>
      <c r="D2909" s="143" t="s">
        <v>500</v>
      </c>
      <c r="E2909" s="143" t="s">
        <v>8855</v>
      </c>
      <c r="F2909" s="248" t="s">
        <v>146</v>
      </c>
      <c r="G2909" s="216">
        <v>76.5</v>
      </c>
      <c r="H2909" s="216">
        <v>27.999999996973202</v>
      </c>
      <c r="I2909" s="216">
        <v>2141.9999997684499</v>
      </c>
      <c r="J2909" s="216">
        <v>6.1712954545108684E-3</v>
      </c>
      <c r="K2909" s="216">
        <v>2.2040340911349946E-4</v>
      </c>
      <c r="L2909" s="159"/>
    </row>
    <row r="2910" spans="2:12" ht="15.75" customHeight="1" x14ac:dyDescent="0.2">
      <c r="B2910" s="189">
        <v>41301</v>
      </c>
      <c r="C2910" s="143">
        <v>289150</v>
      </c>
      <c r="D2910" s="143" t="s">
        <v>1549</v>
      </c>
      <c r="E2910" s="143" t="s">
        <v>8854</v>
      </c>
      <c r="F2910" s="248" t="s">
        <v>146</v>
      </c>
      <c r="G2910" s="216">
        <v>1488.25</v>
      </c>
      <c r="H2910" s="216">
        <v>1030.9999999974389</v>
      </c>
      <c r="I2910" s="216">
        <v>1534385.7499961883</v>
      </c>
      <c r="J2910" s="216">
        <v>1.5493613813123113</v>
      </c>
      <c r="K2910" s="216">
        <v>1.5027753456024831E-3</v>
      </c>
      <c r="L2910" s="159"/>
    </row>
    <row r="2911" spans="2:12" ht="15.75" customHeight="1" x14ac:dyDescent="0.2">
      <c r="B2911" s="189">
        <v>41301</v>
      </c>
      <c r="C2911" s="143">
        <v>289151</v>
      </c>
      <c r="D2911" s="143" t="s">
        <v>510</v>
      </c>
      <c r="E2911" s="143" t="s">
        <v>8854</v>
      </c>
      <c r="F2911" s="248" t="s">
        <v>155</v>
      </c>
      <c r="G2911" s="216">
        <v>845.6600000000002</v>
      </c>
      <c r="H2911" s="216">
        <v>1780.3124999980355</v>
      </c>
      <c r="I2911" s="216">
        <v>1502985.5999993312</v>
      </c>
      <c r="J2911" s="216">
        <v>1.5176547653113055</v>
      </c>
      <c r="K2911" s="216">
        <v>8.5391365614795637E-4</v>
      </c>
      <c r="L2911" s="159"/>
    </row>
    <row r="2912" spans="2:12" ht="15.75" customHeight="1" x14ac:dyDescent="0.2">
      <c r="B2912" s="189">
        <v>41301</v>
      </c>
      <c r="C2912" s="143">
        <v>289155</v>
      </c>
      <c r="D2912" s="143" t="s">
        <v>1042</v>
      </c>
      <c r="E2912" s="143" t="s">
        <v>8854</v>
      </c>
      <c r="F2912" s="248" t="s">
        <v>146</v>
      </c>
      <c r="G2912" s="216">
        <v>201</v>
      </c>
      <c r="H2912" s="216">
        <v>1172.9999999993015</v>
      </c>
      <c r="I2912" s="216">
        <v>235772.9999998596</v>
      </c>
      <c r="J2912" s="216">
        <v>0.23807414853587991</v>
      </c>
      <c r="K2912" s="216">
        <v>2.0296176345781897E-4</v>
      </c>
      <c r="L2912" s="159"/>
    </row>
    <row r="2913" spans="2:12" ht="15.75" customHeight="1" x14ac:dyDescent="0.2">
      <c r="B2913" s="189">
        <v>41301</v>
      </c>
      <c r="C2913" s="143">
        <v>289156</v>
      </c>
      <c r="D2913" s="143" t="s">
        <v>595</v>
      </c>
      <c r="E2913" s="143" t="s">
        <v>8854</v>
      </c>
      <c r="F2913" s="248" t="s">
        <v>147</v>
      </c>
      <c r="G2913" s="216">
        <v>229.5</v>
      </c>
      <c r="H2913" s="216">
        <v>1888.0000000039581</v>
      </c>
      <c r="I2913" s="216">
        <v>433296.00000090839</v>
      </c>
      <c r="J2913" s="216">
        <v>0.43752497641494281</v>
      </c>
      <c r="K2913" s="216">
        <v>2.3173992394810676E-4</v>
      </c>
      <c r="L2913" s="159"/>
    </row>
    <row r="2914" spans="2:12" ht="15.75" customHeight="1" x14ac:dyDescent="0.2">
      <c r="B2914" s="189">
        <v>41301</v>
      </c>
      <c r="C2914" s="143">
        <v>289157</v>
      </c>
      <c r="D2914" s="143" t="s">
        <v>828</v>
      </c>
      <c r="E2914" s="143" t="s">
        <v>8854</v>
      </c>
      <c r="F2914" s="248" t="s">
        <v>146</v>
      </c>
      <c r="G2914" s="216">
        <v>853.66</v>
      </c>
      <c r="H2914" s="216">
        <v>1136.8421052615035</v>
      </c>
      <c r="I2914" s="216">
        <v>969684.77999914205</v>
      </c>
      <c r="J2914" s="216">
        <v>0.97914892013349808</v>
      </c>
      <c r="K2914" s="216">
        <v>8.6199173628558078E-4</v>
      </c>
      <c r="L2914" s="159"/>
    </row>
    <row r="2915" spans="2:12" ht="15.75" customHeight="1" x14ac:dyDescent="0.2">
      <c r="B2915" s="189">
        <v>41301</v>
      </c>
      <c r="C2915" s="143">
        <v>289160</v>
      </c>
      <c r="D2915" s="143" t="s">
        <v>522</v>
      </c>
      <c r="E2915" s="143" t="s">
        <v>8855</v>
      </c>
      <c r="F2915" s="248" t="s">
        <v>146</v>
      </c>
      <c r="G2915" s="216">
        <v>1318.5</v>
      </c>
      <c r="H2915" s="216">
        <v>1266.9999999913853</v>
      </c>
      <c r="I2915" s="216">
        <v>1670539.4999886411</v>
      </c>
      <c r="J2915" s="216">
        <v>4.8129751745915987</v>
      </c>
      <c r="K2915" s="216">
        <v>3.7987175806032552E-3</v>
      </c>
      <c r="L2915" s="159"/>
    </row>
    <row r="2916" spans="2:12" ht="15.75" customHeight="1" x14ac:dyDescent="0.2">
      <c r="B2916" s="189">
        <v>41301</v>
      </c>
      <c r="C2916" s="143">
        <v>289161</v>
      </c>
      <c r="D2916" s="143" t="s">
        <v>1550</v>
      </c>
      <c r="E2916" s="143" t="s">
        <v>8854</v>
      </c>
      <c r="F2916" s="248" t="s">
        <v>146</v>
      </c>
      <c r="G2916" s="216">
        <v>512.5</v>
      </c>
      <c r="H2916" s="216">
        <v>1155.9999999962747</v>
      </c>
      <c r="I2916" s="216">
        <v>592449.99999809079</v>
      </c>
      <c r="J2916" s="216">
        <v>0.59823232219003664</v>
      </c>
      <c r="K2916" s="216">
        <v>5.175020088165782E-4</v>
      </c>
      <c r="L2916" s="159"/>
    </row>
    <row r="2917" spans="2:12" ht="15.75" customHeight="1" x14ac:dyDescent="0.2">
      <c r="B2917" s="189">
        <v>41301</v>
      </c>
      <c r="C2917" s="143">
        <v>289162</v>
      </c>
      <c r="D2917" s="143" t="s">
        <v>551</v>
      </c>
      <c r="E2917" s="143" t="s">
        <v>8854</v>
      </c>
      <c r="F2917" s="248" t="s">
        <v>146</v>
      </c>
      <c r="G2917" s="216">
        <v>417.83</v>
      </c>
      <c r="H2917" s="216">
        <v>957.47619048043691</v>
      </c>
      <c r="I2917" s="216">
        <v>399873.31000313815</v>
      </c>
      <c r="J2917" s="216">
        <v>0.40377608038782115</v>
      </c>
      <c r="K2917" s="216">
        <v>4.2190802798796272E-4</v>
      </c>
      <c r="L2917" s="159"/>
    </row>
    <row r="2918" spans="2:12" ht="15.75" customHeight="1" x14ac:dyDescent="0.2">
      <c r="B2918" s="189">
        <v>41301</v>
      </c>
      <c r="C2918" s="143">
        <v>289164</v>
      </c>
      <c r="D2918" s="143" t="s">
        <v>1487</v>
      </c>
      <c r="E2918" s="143" t="s">
        <v>8854</v>
      </c>
      <c r="F2918" s="248" t="s">
        <v>147</v>
      </c>
      <c r="G2918" s="216">
        <v>1223.67</v>
      </c>
      <c r="H2918" s="216">
        <v>1088.5263157896943</v>
      </c>
      <c r="I2918" s="216">
        <v>1584981.7800003886</v>
      </c>
      <c r="J2918" s="216">
        <v>1.6004512294397599</v>
      </c>
      <c r="K2918" s="216">
        <v>1.2356130402508925E-3</v>
      </c>
      <c r="L2918" s="159"/>
    </row>
    <row r="2919" spans="2:12" ht="15.75" customHeight="1" x14ac:dyDescent="0.2">
      <c r="B2919" s="189">
        <v>41301</v>
      </c>
      <c r="C2919" s="143">
        <v>289165</v>
      </c>
      <c r="D2919" s="143" t="s">
        <v>991</v>
      </c>
      <c r="E2919" s="143" t="s">
        <v>8855</v>
      </c>
      <c r="F2919" s="248" t="s">
        <v>146</v>
      </c>
      <c r="G2919" s="216">
        <v>1047.9900000000002</v>
      </c>
      <c r="H2919" s="216">
        <v>1269.9277108384952</v>
      </c>
      <c r="I2919" s="216">
        <v>1266859.4199953196</v>
      </c>
      <c r="J2919" s="216">
        <v>3.6499364056799877</v>
      </c>
      <c r="K2919" s="216">
        <v>3.0193538394360305E-3</v>
      </c>
      <c r="L2919" s="159"/>
    </row>
    <row r="2920" spans="2:12" ht="15.75" customHeight="1" x14ac:dyDescent="0.2">
      <c r="B2920" s="189">
        <v>41301</v>
      </c>
      <c r="C2920" s="143">
        <v>289167</v>
      </c>
      <c r="D2920" s="143" t="s">
        <v>1551</v>
      </c>
      <c r="E2920" s="143" t="s">
        <v>8854</v>
      </c>
      <c r="F2920" s="248" t="s">
        <v>146</v>
      </c>
      <c r="G2920" s="216">
        <v>1127.5</v>
      </c>
      <c r="H2920" s="216">
        <v>911.00000000442378</v>
      </c>
      <c r="I2920" s="216">
        <v>1027152.5000049877</v>
      </c>
      <c r="J2920" s="216">
        <v>1.0371775260752225</v>
      </c>
      <c r="K2920" s="216">
        <v>1.1385044193964722E-3</v>
      </c>
      <c r="L2920" s="159"/>
    </row>
    <row r="2921" spans="2:12" ht="15.75" customHeight="1" x14ac:dyDescent="0.2">
      <c r="B2921" s="189">
        <v>41301</v>
      </c>
      <c r="C2921" s="143">
        <v>289169</v>
      </c>
      <c r="D2921" s="143" t="s">
        <v>1552</v>
      </c>
      <c r="E2921" s="143" t="s">
        <v>8854</v>
      </c>
      <c r="F2921" s="248" t="s">
        <v>146</v>
      </c>
      <c r="G2921" s="216">
        <v>435</v>
      </c>
      <c r="H2921" s="216">
        <v>1368.9999999990687</v>
      </c>
      <c r="I2921" s="216">
        <v>595514.99999959487</v>
      </c>
      <c r="J2921" s="216">
        <v>0.60132723664428278</v>
      </c>
      <c r="K2921" s="216">
        <v>4.3924560748333957E-4</v>
      </c>
      <c r="L2921" s="159"/>
    </row>
    <row r="2922" spans="2:12" ht="15.75" customHeight="1" x14ac:dyDescent="0.2">
      <c r="B2922" s="189">
        <v>41301</v>
      </c>
      <c r="C2922" s="143">
        <v>289171</v>
      </c>
      <c r="D2922" s="143" t="s">
        <v>875</v>
      </c>
      <c r="E2922" s="143" t="s">
        <v>8855</v>
      </c>
      <c r="F2922" s="248" t="s">
        <v>146</v>
      </c>
      <c r="G2922" s="216">
        <v>807.70999999999992</v>
      </c>
      <c r="H2922" s="216">
        <v>611.14000000358794</v>
      </c>
      <c r="I2922" s="216">
        <v>531507.58000247111</v>
      </c>
      <c r="J2922" s="216">
        <v>1.5313213412053683</v>
      </c>
      <c r="K2922" s="216">
        <v>2.3270854584975767E-3</v>
      </c>
      <c r="L2922" s="159"/>
    </row>
    <row r="2923" spans="2:12" ht="15.75" customHeight="1" x14ac:dyDescent="0.2">
      <c r="B2923" s="189">
        <v>41301</v>
      </c>
      <c r="C2923" s="143">
        <v>289172</v>
      </c>
      <c r="D2923" s="143" t="s">
        <v>778</v>
      </c>
      <c r="E2923" s="143" t="s">
        <v>8854</v>
      </c>
      <c r="F2923" s="248" t="s">
        <v>146</v>
      </c>
      <c r="G2923" s="216">
        <v>1733</v>
      </c>
      <c r="H2923" s="216">
        <v>1605.9999999962747</v>
      </c>
      <c r="I2923" s="216">
        <v>2783197.9999935441</v>
      </c>
      <c r="J2923" s="216">
        <v>2.8103620603530577</v>
      </c>
      <c r="K2923" s="216">
        <v>1.7499141098129367E-3</v>
      </c>
      <c r="L2923" s="159"/>
    </row>
    <row r="2924" spans="2:12" ht="15.75" customHeight="1" x14ac:dyDescent="0.2">
      <c r="B2924" s="189">
        <v>41301</v>
      </c>
      <c r="C2924" s="143">
        <v>289173</v>
      </c>
      <c r="D2924" s="143" t="s">
        <v>1515</v>
      </c>
      <c r="E2924" s="143" t="s">
        <v>8854</v>
      </c>
      <c r="F2924" s="248" t="s">
        <v>146</v>
      </c>
      <c r="G2924" s="216">
        <v>1579</v>
      </c>
      <c r="H2924" s="216">
        <v>1030.9999999974389</v>
      </c>
      <c r="I2924" s="216">
        <v>1627948.999995956</v>
      </c>
      <c r="J2924" s="216">
        <v>1.6438378102416527</v>
      </c>
      <c r="K2924" s="216">
        <v>1.5944110671636627E-3</v>
      </c>
      <c r="L2924" s="159"/>
    </row>
    <row r="2925" spans="2:12" ht="15.75" customHeight="1" x14ac:dyDescent="0.2">
      <c r="B2925" s="189">
        <v>41301</v>
      </c>
      <c r="C2925" s="143">
        <v>289175</v>
      </c>
      <c r="D2925" s="143" t="s">
        <v>587</v>
      </c>
      <c r="E2925" s="143" t="s">
        <v>8855</v>
      </c>
      <c r="F2925" s="248" t="s">
        <v>146</v>
      </c>
      <c r="G2925" s="216">
        <v>84.5</v>
      </c>
      <c r="H2925" s="216">
        <v>1608.0833333311602</v>
      </c>
      <c r="I2925" s="216">
        <v>139690.99999981583</v>
      </c>
      <c r="J2925" s="216">
        <v>0.4024623872213498</v>
      </c>
      <c r="K2925" s="216">
        <v>2.4345213163517261E-4</v>
      </c>
      <c r="L2925" s="159"/>
    </row>
    <row r="2926" spans="2:12" ht="15.75" customHeight="1" x14ac:dyDescent="0.2">
      <c r="B2926" s="189">
        <v>41301</v>
      </c>
      <c r="C2926" s="143">
        <v>289177</v>
      </c>
      <c r="D2926" s="143" t="s">
        <v>759</v>
      </c>
      <c r="E2926" s="143" t="s">
        <v>8854</v>
      </c>
      <c r="F2926" s="248" t="s">
        <v>155</v>
      </c>
      <c r="G2926" s="216">
        <v>1789</v>
      </c>
      <c r="H2926" s="216">
        <v>589.99999999534339</v>
      </c>
      <c r="I2926" s="216">
        <v>1055509.9999916693</v>
      </c>
      <c r="J2926" s="216">
        <v>1.0658117957496105</v>
      </c>
      <c r="K2926" s="216">
        <v>1.8064606707763092E-3</v>
      </c>
      <c r="L2926" s="159"/>
    </row>
    <row r="2927" spans="2:12" ht="15.75" customHeight="1" x14ac:dyDescent="0.2">
      <c r="B2927" s="189">
        <v>41301</v>
      </c>
      <c r="C2927" s="143">
        <v>289178</v>
      </c>
      <c r="D2927" s="143" t="s">
        <v>1213</v>
      </c>
      <c r="E2927" s="143" t="s">
        <v>8854</v>
      </c>
      <c r="F2927" s="248" t="s">
        <v>155</v>
      </c>
      <c r="G2927" s="216">
        <v>2032.5</v>
      </c>
      <c r="H2927" s="216">
        <v>750.00000000349246</v>
      </c>
      <c r="I2927" s="216">
        <v>1524375.0000070981</v>
      </c>
      <c r="J2927" s="216">
        <v>1.5392529262311117</v>
      </c>
      <c r="K2927" s="216">
        <v>2.0523372349652591E-3</v>
      </c>
      <c r="L2927" s="159"/>
    </row>
    <row r="2928" spans="2:12" ht="15.75" customHeight="1" x14ac:dyDescent="0.2">
      <c r="B2928" s="189">
        <v>41301</v>
      </c>
      <c r="C2928" s="143">
        <v>289179</v>
      </c>
      <c r="D2928" s="143" t="s">
        <v>837</v>
      </c>
      <c r="E2928" s="143" t="s">
        <v>8855</v>
      </c>
      <c r="F2928" s="248" t="s">
        <v>146</v>
      </c>
      <c r="G2928" s="216">
        <v>1678.75</v>
      </c>
      <c r="H2928" s="216">
        <v>2709.3582089533579</v>
      </c>
      <c r="I2928" s="216">
        <v>4229783.99999722</v>
      </c>
      <c r="J2928" s="216">
        <v>12.186389717818582</v>
      </c>
      <c r="K2928" s="216">
        <v>4.8366303666573492E-3</v>
      </c>
      <c r="L2928" s="159"/>
    </row>
    <row r="2929" spans="2:12" ht="15.75" customHeight="1" x14ac:dyDescent="0.2">
      <c r="B2929" s="189">
        <v>41301</v>
      </c>
      <c r="C2929" s="143">
        <v>289180</v>
      </c>
      <c r="D2929" s="143" t="s">
        <v>1553</v>
      </c>
      <c r="E2929" s="143" t="s">
        <v>8855</v>
      </c>
      <c r="F2929" s="248" t="s">
        <v>146</v>
      </c>
      <c r="G2929" s="216">
        <v>625.5</v>
      </c>
      <c r="H2929" s="216">
        <v>3550.7058823574334</v>
      </c>
      <c r="I2929" s="216">
        <v>2195611.500002773</v>
      </c>
      <c r="J2929" s="216">
        <v>6.3257550286198088</v>
      </c>
      <c r="K2929" s="216">
        <v>1.802121992163319E-3</v>
      </c>
      <c r="L2929" s="159"/>
    </row>
    <row r="2930" spans="2:12" ht="15.75" customHeight="1" x14ac:dyDescent="0.2">
      <c r="B2930" s="189">
        <v>41301</v>
      </c>
      <c r="C2930" s="143">
        <v>289181</v>
      </c>
      <c r="D2930" s="143" t="s">
        <v>830</v>
      </c>
      <c r="E2930" s="143" t="s">
        <v>8855</v>
      </c>
      <c r="F2930" s="248" t="s">
        <v>147</v>
      </c>
      <c r="G2930" s="216">
        <v>968.5</v>
      </c>
      <c r="H2930" s="216">
        <v>1273.2954545487883</v>
      </c>
      <c r="I2930" s="216">
        <v>1258713.5000035807</v>
      </c>
      <c r="J2930" s="216">
        <v>3.62646727448332</v>
      </c>
      <c r="K2930" s="216">
        <v>2.7903359702800552E-3</v>
      </c>
      <c r="L2930" s="159"/>
    </row>
    <row r="2931" spans="2:12" ht="15.75" customHeight="1" x14ac:dyDescent="0.2">
      <c r="B2931" s="189">
        <v>41301</v>
      </c>
      <c r="C2931" s="143">
        <v>289184</v>
      </c>
      <c r="D2931" s="143" t="s">
        <v>1554</v>
      </c>
      <c r="E2931" s="143" t="s">
        <v>8855</v>
      </c>
      <c r="F2931" s="248" t="s">
        <v>147</v>
      </c>
      <c r="G2931" s="216">
        <v>1068.5</v>
      </c>
      <c r="H2931" s="216">
        <v>1117.9999999981374</v>
      </c>
      <c r="I2931" s="216">
        <v>1194582.9999980098</v>
      </c>
      <c r="J2931" s="216">
        <v>3.4417015120077497</v>
      </c>
      <c r="K2931" s="216">
        <v>3.0784450018009695E-3</v>
      </c>
      <c r="L2931" s="159"/>
    </row>
    <row r="2932" spans="2:12" ht="15.75" customHeight="1" x14ac:dyDescent="0.2">
      <c r="B2932" s="189">
        <v>41301</v>
      </c>
      <c r="C2932" s="143">
        <v>289188</v>
      </c>
      <c r="D2932" s="143" t="s">
        <v>1123</v>
      </c>
      <c r="E2932" s="143" t="s">
        <v>8854</v>
      </c>
      <c r="F2932" s="248" t="s">
        <v>146</v>
      </c>
      <c r="G2932" s="216">
        <v>301</v>
      </c>
      <c r="H2932" s="216">
        <v>1312.0000000018626</v>
      </c>
      <c r="I2932" s="216">
        <v>394912.00000056066</v>
      </c>
      <c r="J2932" s="216">
        <v>0.39876634791426868</v>
      </c>
      <c r="K2932" s="216">
        <v>3.0393776517812692E-4</v>
      </c>
      <c r="L2932" s="159"/>
    </row>
    <row r="2933" spans="2:12" ht="15.75" customHeight="1" x14ac:dyDescent="0.2">
      <c r="B2933" s="189">
        <v>41301</v>
      </c>
      <c r="C2933" s="143">
        <v>289190</v>
      </c>
      <c r="D2933" s="143" t="s">
        <v>497</v>
      </c>
      <c r="E2933" s="143" t="s">
        <v>8854</v>
      </c>
      <c r="F2933" s="248" t="s">
        <v>146</v>
      </c>
      <c r="G2933" s="216">
        <v>1241.5</v>
      </c>
      <c r="H2933" s="216">
        <v>1106.9999999937136</v>
      </c>
      <c r="I2933" s="216">
        <v>1374340.4999921955</v>
      </c>
      <c r="J2933" s="216">
        <v>1.3877540869150082</v>
      </c>
      <c r="K2933" s="216">
        <v>1.2536170613576232E-3</v>
      </c>
      <c r="L2933" s="159"/>
    </row>
    <row r="2934" spans="2:12" ht="15.75" customHeight="1" x14ac:dyDescent="0.2">
      <c r="B2934" s="189">
        <v>41301</v>
      </c>
      <c r="C2934" s="143">
        <v>289190</v>
      </c>
      <c r="D2934" s="143" t="s">
        <v>498</v>
      </c>
      <c r="E2934" s="143" t="s">
        <v>8854</v>
      </c>
      <c r="F2934" s="248" t="s">
        <v>146</v>
      </c>
      <c r="G2934" s="216">
        <v>1462.5</v>
      </c>
      <c r="H2934" s="216">
        <v>1179.6206896507647</v>
      </c>
      <c r="I2934" s="216">
        <v>1711749.4999922342</v>
      </c>
      <c r="J2934" s="216">
        <v>1.7284562045595211</v>
      </c>
      <c r="K2934" s="216">
        <v>1.4767740251595037E-3</v>
      </c>
      <c r="L2934" s="159"/>
    </row>
    <row r="2935" spans="2:12" ht="15.75" customHeight="1" x14ac:dyDescent="0.2">
      <c r="B2935" s="189">
        <v>41301</v>
      </c>
      <c r="C2935" s="143">
        <v>289199</v>
      </c>
      <c r="D2935" s="143" t="s">
        <v>808</v>
      </c>
      <c r="E2935" s="143" t="s">
        <v>8854</v>
      </c>
      <c r="F2935" s="248" t="s">
        <v>146</v>
      </c>
      <c r="G2935" s="216">
        <v>1857.6000000000004</v>
      </c>
      <c r="H2935" s="216">
        <v>1473.3157894764047</v>
      </c>
      <c r="I2935" s="216">
        <v>2736556.8000051174</v>
      </c>
      <c r="J2935" s="216">
        <v>2.7632656414503716</v>
      </c>
      <c r="K2935" s="216">
        <v>1.8757302079564408E-3</v>
      </c>
      <c r="L2935" s="159"/>
    </row>
    <row r="2936" spans="2:12" ht="15.75" customHeight="1" x14ac:dyDescent="0.2">
      <c r="B2936" s="189">
        <v>41301</v>
      </c>
      <c r="C2936" s="143">
        <v>289204</v>
      </c>
      <c r="D2936" s="143" t="s">
        <v>1555</v>
      </c>
      <c r="E2936" s="143" t="s">
        <v>8854</v>
      </c>
      <c r="F2936" s="248" t="s">
        <v>146</v>
      </c>
      <c r="G2936" s="216">
        <v>1867.1599999999999</v>
      </c>
      <c r="H2936" s="216">
        <v>1264.9999999953434</v>
      </c>
      <c r="I2936" s="216">
        <v>2361957.3999913055</v>
      </c>
      <c r="J2936" s="216">
        <v>2.3850101448481618</v>
      </c>
      <c r="K2936" s="216">
        <v>1.8853835137209018E-3</v>
      </c>
      <c r="L2936" s="159"/>
    </row>
    <row r="2937" spans="2:12" ht="15.75" customHeight="1" x14ac:dyDescent="0.2">
      <c r="B2937" s="189">
        <v>41301</v>
      </c>
      <c r="C2937" s="143">
        <v>289208</v>
      </c>
      <c r="D2937" s="143" t="s">
        <v>865</v>
      </c>
      <c r="E2937" s="143" t="s">
        <v>8854</v>
      </c>
      <c r="F2937" s="248" t="s">
        <v>155</v>
      </c>
      <c r="G2937" s="216">
        <v>1440.4899999999998</v>
      </c>
      <c r="H2937" s="216">
        <v>367.9999999946449</v>
      </c>
      <c r="I2937" s="216">
        <v>530100.31999228604</v>
      </c>
      <c r="J2937" s="216">
        <v>0.53527410823476873</v>
      </c>
      <c r="K2937" s="216">
        <v>1.4545492071808637E-3</v>
      </c>
      <c r="L2937" s="159"/>
    </row>
    <row r="2938" spans="2:12" ht="15.75" customHeight="1" x14ac:dyDescent="0.2">
      <c r="B2938" s="189">
        <v>41301</v>
      </c>
      <c r="C2938" s="143">
        <v>289209</v>
      </c>
      <c r="D2938" s="143" t="s">
        <v>1556</v>
      </c>
      <c r="E2938" s="143" t="s">
        <v>8854</v>
      </c>
      <c r="F2938" s="248" t="s">
        <v>146</v>
      </c>
      <c r="G2938" s="216">
        <v>2454</v>
      </c>
      <c r="H2938" s="216">
        <v>1090.0000000011642</v>
      </c>
      <c r="I2938" s="216">
        <v>2674860.0000028568</v>
      </c>
      <c r="J2938" s="216">
        <v>2.700966679618714</v>
      </c>
      <c r="K2938" s="216">
        <v>2.4779510822163569E-3</v>
      </c>
      <c r="L2938" s="159"/>
    </row>
    <row r="2939" spans="2:12" ht="15.75" customHeight="1" x14ac:dyDescent="0.2">
      <c r="B2939" s="189">
        <v>41301</v>
      </c>
      <c r="C2939" s="143">
        <v>289210</v>
      </c>
      <c r="D2939" s="143" t="s">
        <v>1008</v>
      </c>
      <c r="E2939" s="143" t="s">
        <v>8855</v>
      </c>
      <c r="F2939" s="248" t="s">
        <v>146</v>
      </c>
      <c r="G2939" s="216">
        <v>284</v>
      </c>
      <c r="H2939" s="216">
        <v>1878.6666666700462</v>
      </c>
      <c r="I2939" s="216">
        <v>546277.0000009361</v>
      </c>
      <c r="J2939" s="216">
        <v>1.5738733741242021</v>
      </c>
      <c r="K2939" s="216">
        <v>8.1822964951939667E-4</v>
      </c>
      <c r="L2939" s="159"/>
    </row>
    <row r="2940" spans="2:12" ht="15.75" customHeight="1" x14ac:dyDescent="0.2">
      <c r="B2940" s="189">
        <v>41301</v>
      </c>
      <c r="C2940" s="143">
        <v>289211</v>
      </c>
      <c r="D2940" s="143" t="s">
        <v>1557</v>
      </c>
      <c r="E2940" s="143" t="s">
        <v>8854</v>
      </c>
      <c r="F2940" s="248" t="s">
        <v>146</v>
      </c>
      <c r="G2940" s="216">
        <v>6</v>
      </c>
      <c r="H2940" s="216">
        <v>1834.9999999988358</v>
      </c>
      <c r="I2940" s="216">
        <v>11009.999999993015</v>
      </c>
      <c r="J2940" s="216">
        <v>1.1117457789398853E-2</v>
      </c>
      <c r="K2940" s="216">
        <v>6.0585601032184774E-6</v>
      </c>
      <c r="L2940" s="159"/>
    </row>
    <row r="2941" spans="2:12" ht="15.75" customHeight="1" x14ac:dyDescent="0.2">
      <c r="B2941" s="189">
        <v>41301</v>
      </c>
      <c r="C2941" s="143">
        <v>289211</v>
      </c>
      <c r="D2941" s="143" t="s">
        <v>886</v>
      </c>
      <c r="E2941" s="143" t="s">
        <v>8855</v>
      </c>
      <c r="F2941" s="248" t="s">
        <v>146</v>
      </c>
      <c r="G2941" s="216">
        <v>339.34000000000003</v>
      </c>
      <c r="H2941" s="216">
        <v>1834.9999999988358</v>
      </c>
      <c r="I2941" s="216">
        <v>622688.89999960491</v>
      </c>
      <c r="J2941" s="216">
        <v>1.7940229591770964</v>
      </c>
      <c r="K2941" s="216">
        <v>9.7766918756307078E-4</v>
      </c>
      <c r="L2941" s="159"/>
    </row>
    <row r="2942" spans="2:12" ht="15.75" customHeight="1" x14ac:dyDescent="0.2">
      <c r="B2942" s="189">
        <v>41301</v>
      </c>
      <c r="C2942" s="143">
        <v>289212</v>
      </c>
      <c r="D2942" s="143" t="s">
        <v>984</v>
      </c>
      <c r="E2942" s="143" t="s">
        <v>8854</v>
      </c>
      <c r="F2942" s="248" t="s">
        <v>146</v>
      </c>
      <c r="G2942" s="216">
        <v>1524.82</v>
      </c>
      <c r="H2942" s="216">
        <v>715.00000000465661</v>
      </c>
      <c r="I2942" s="216">
        <v>1090246.3000071007</v>
      </c>
      <c r="J2942" s="216">
        <v>1.1008871226507637</v>
      </c>
      <c r="K2942" s="216">
        <v>1.5397022694315996E-3</v>
      </c>
      <c r="L2942" s="159"/>
    </row>
    <row r="2943" spans="2:12" ht="15.75" customHeight="1" x14ac:dyDescent="0.2">
      <c r="B2943" s="189">
        <v>41301</v>
      </c>
      <c r="C2943" s="143">
        <v>289214</v>
      </c>
      <c r="D2943" s="143" t="s">
        <v>735</v>
      </c>
      <c r="E2943" s="143" t="s">
        <v>8854</v>
      </c>
      <c r="F2943" s="248" t="s">
        <v>155</v>
      </c>
      <c r="G2943" s="216">
        <v>1723.75</v>
      </c>
      <c r="H2943" s="216">
        <v>434.00000000023283</v>
      </c>
      <c r="I2943" s="216">
        <v>748107.5000004014</v>
      </c>
      <c r="J2943" s="216">
        <v>0.75540904207015813</v>
      </c>
      <c r="K2943" s="216">
        <v>1.7405738296538084E-3</v>
      </c>
      <c r="L2943" s="159"/>
    </row>
    <row r="2944" spans="2:12" ht="15.75" customHeight="1" x14ac:dyDescent="0.2">
      <c r="B2944" s="189">
        <v>41301</v>
      </c>
      <c r="C2944" s="143">
        <v>289218</v>
      </c>
      <c r="D2944" s="143" t="s">
        <v>948</v>
      </c>
      <c r="E2944" s="143" t="s">
        <v>8855</v>
      </c>
      <c r="F2944" s="248" t="s">
        <v>146</v>
      </c>
      <c r="G2944" s="216">
        <v>407.49000000000012</v>
      </c>
      <c r="H2944" s="216">
        <v>1522.9999999981374</v>
      </c>
      <c r="I2944" s="216">
        <v>620607.26999924099</v>
      </c>
      <c r="J2944" s="216">
        <v>1.7880255951431991</v>
      </c>
      <c r="K2944" s="216">
        <v>1.1740154925445742E-3</v>
      </c>
      <c r="L2944" s="159"/>
    </row>
    <row r="2945" spans="2:12" ht="15.75" customHeight="1" x14ac:dyDescent="0.2">
      <c r="B2945" s="189">
        <v>41301</v>
      </c>
      <c r="C2945" s="143">
        <v>289219</v>
      </c>
      <c r="D2945" s="143" t="s">
        <v>1402</v>
      </c>
      <c r="E2945" s="143" t="s">
        <v>8854</v>
      </c>
      <c r="F2945" s="248" t="s">
        <v>146</v>
      </c>
      <c r="G2945" s="216">
        <v>1</v>
      </c>
      <c r="H2945" s="216">
        <v>1835.9999999916181</v>
      </c>
      <c r="I2945" s="216">
        <v>1835.9999999916181</v>
      </c>
      <c r="J2945" s="216">
        <v>1.8539193915763903E-3</v>
      </c>
      <c r="K2945" s="216">
        <v>1.0097600172030795E-6</v>
      </c>
      <c r="L2945" s="159"/>
    </row>
    <row r="2946" spans="2:12" ht="15.75" customHeight="1" x14ac:dyDescent="0.2">
      <c r="B2946" s="189">
        <v>41301</v>
      </c>
      <c r="C2946" s="143">
        <v>289219</v>
      </c>
      <c r="D2946" s="143" t="s">
        <v>632</v>
      </c>
      <c r="E2946" s="143" t="s">
        <v>8854</v>
      </c>
      <c r="F2946" s="248" t="s">
        <v>146</v>
      </c>
      <c r="G2946" s="216">
        <v>1600.1800000000003</v>
      </c>
      <c r="H2946" s="216">
        <v>2035.69999999227</v>
      </c>
      <c r="I2946" s="216">
        <v>3389765.0899881609</v>
      </c>
      <c r="J2946" s="216">
        <v>3.4228492555808439</v>
      </c>
      <c r="K2946" s="216">
        <v>1.6157977843280242E-3</v>
      </c>
      <c r="L2946" s="159"/>
    </row>
    <row r="2947" spans="2:12" ht="15.75" customHeight="1" x14ac:dyDescent="0.2">
      <c r="B2947" s="189">
        <v>41301</v>
      </c>
      <c r="C2947" s="143">
        <v>289220</v>
      </c>
      <c r="D2947" s="143" t="s">
        <v>948</v>
      </c>
      <c r="E2947" s="143" t="s">
        <v>8855</v>
      </c>
      <c r="F2947" s="248" t="s">
        <v>146</v>
      </c>
      <c r="G2947" s="216">
        <v>208.49999999999997</v>
      </c>
      <c r="H2947" s="216">
        <v>1538.9999999979045</v>
      </c>
      <c r="I2947" s="216">
        <v>320881.49999956309</v>
      </c>
      <c r="J2947" s="216">
        <v>0.9244885819785239</v>
      </c>
      <c r="K2947" s="216">
        <v>6.0070733072110623E-4</v>
      </c>
      <c r="L2947" s="159"/>
    </row>
    <row r="2948" spans="2:12" ht="15.75" customHeight="1" x14ac:dyDescent="0.2">
      <c r="B2948" s="189">
        <v>41301</v>
      </c>
      <c r="C2948" s="143">
        <v>289221</v>
      </c>
      <c r="D2948" s="143" t="s">
        <v>1028</v>
      </c>
      <c r="E2948" s="143" t="s">
        <v>8855</v>
      </c>
      <c r="F2948" s="248" t="s">
        <v>146</v>
      </c>
      <c r="G2948" s="216">
        <v>1924.65</v>
      </c>
      <c r="H2948" s="216">
        <v>736.34090909488305</v>
      </c>
      <c r="I2948" s="216">
        <v>1446688.9400067567</v>
      </c>
      <c r="J2948" s="216">
        <v>4.1680414941736474</v>
      </c>
      <c r="K2948" s="216">
        <v>5.5450904751672778E-3</v>
      </c>
      <c r="L2948" s="159"/>
    </row>
    <row r="2949" spans="2:12" ht="15.75" customHeight="1" x14ac:dyDescent="0.2">
      <c r="B2949" s="189">
        <v>41301</v>
      </c>
      <c r="C2949" s="143">
        <v>289224</v>
      </c>
      <c r="D2949" s="143" t="s">
        <v>1275</v>
      </c>
      <c r="E2949" s="143" t="s">
        <v>8854</v>
      </c>
      <c r="F2949" s="248" t="s">
        <v>146</v>
      </c>
      <c r="G2949" s="216">
        <v>584</v>
      </c>
      <c r="H2949" s="216">
        <v>984.00000000139698</v>
      </c>
      <c r="I2949" s="216">
        <v>574656.00000081584</v>
      </c>
      <c r="J2949" s="216">
        <v>0.58026465244667669</v>
      </c>
      <c r="K2949" s="216">
        <v>5.8969985004659838E-4</v>
      </c>
      <c r="L2949" s="159"/>
    </row>
    <row r="2950" spans="2:12" ht="15.75" customHeight="1" x14ac:dyDescent="0.2">
      <c r="B2950" s="189">
        <v>41301</v>
      </c>
      <c r="C2950" s="143">
        <v>289225</v>
      </c>
      <c r="D2950" s="143" t="s">
        <v>1557</v>
      </c>
      <c r="E2950" s="143" t="s">
        <v>8854</v>
      </c>
      <c r="F2950" s="248" t="s">
        <v>146</v>
      </c>
      <c r="G2950" s="216">
        <v>6</v>
      </c>
      <c r="H2950" s="216">
        <v>4247.999999995809</v>
      </c>
      <c r="I2950" s="216">
        <v>25487.999999974854</v>
      </c>
      <c r="J2950" s="216">
        <v>2.5736763318446699E-2</v>
      </c>
      <c r="K2950" s="216">
        <v>6.0585601032184774E-6</v>
      </c>
      <c r="L2950" s="159"/>
    </row>
    <row r="2951" spans="2:12" ht="15.75" customHeight="1" x14ac:dyDescent="0.2">
      <c r="B2951" s="189">
        <v>41301</v>
      </c>
      <c r="C2951" s="143">
        <v>289225</v>
      </c>
      <c r="D2951" s="143" t="s">
        <v>886</v>
      </c>
      <c r="E2951" s="143" t="s">
        <v>8855</v>
      </c>
      <c r="F2951" s="248" t="s">
        <v>146</v>
      </c>
      <c r="G2951" s="216">
        <v>339.34000000000003</v>
      </c>
      <c r="H2951" s="216">
        <v>2369.1666666625533</v>
      </c>
      <c r="I2951" s="216">
        <v>842988.89999873331</v>
      </c>
      <c r="J2951" s="216">
        <v>2.4287271556151593</v>
      </c>
      <c r="K2951" s="216">
        <v>9.7766918756307078E-4</v>
      </c>
      <c r="L2951" s="159"/>
    </row>
    <row r="2952" spans="2:12" ht="15.75" customHeight="1" x14ac:dyDescent="0.2">
      <c r="B2952" s="189">
        <v>41301</v>
      </c>
      <c r="C2952" s="143">
        <v>289227</v>
      </c>
      <c r="D2952" s="143" t="s">
        <v>914</v>
      </c>
      <c r="E2952" s="143" t="s">
        <v>8854</v>
      </c>
      <c r="F2952" s="248" t="s">
        <v>146</v>
      </c>
      <c r="G2952" s="216">
        <v>1341.5</v>
      </c>
      <c r="H2952" s="216">
        <v>426.00000000558794</v>
      </c>
      <c r="I2952" s="216">
        <v>571479.00000749622</v>
      </c>
      <c r="J2952" s="216">
        <v>0.57705664487876807</v>
      </c>
      <c r="K2952" s="216">
        <v>1.3545930630779312E-3</v>
      </c>
      <c r="L2952" s="159"/>
    </row>
    <row r="2953" spans="2:12" ht="15.75" customHeight="1" x14ac:dyDescent="0.2">
      <c r="B2953" s="189">
        <v>41301</v>
      </c>
      <c r="C2953" s="143">
        <v>289228</v>
      </c>
      <c r="D2953" s="143" t="s">
        <v>1558</v>
      </c>
      <c r="E2953" s="143" t="s">
        <v>8854</v>
      </c>
      <c r="F2953" s="248" t="s">
        <v>146</v>
      </c>
      <c r="G2953" s="216">
        <v>1709</v>
      </c>
      <c r="H2953" s="216">
        <v>2021.0000000079162</v>
      </c>
      <c r="I2953" s="216">
        <v>3453889.0000135289</v>
      </c>
      <c r="J2953" s="216">
        <v>3.4875990160711878</v>
      </c>
      <c r="K2953" s="216">
        <v>1.7256798694000629E-3</v>
      </c>
      <c r="L2953" s="159"/>
    </row>
    <row r="2954" spans="2:12" ht="15.75" customHeight="1" x14ac:dyDescent="0.2">
      <c r="B2954" s="189">
        <v>41301</v>
      </c>
      <c r="C2954" s="143">
        <v>289231</v>
      </c>
      <c r="D2954" s="143" t="s">
        <v>641</v>
      </c>
      <c r="E2954" s="143" t="s">
        <v>8854</v>
      </c>
      <c r="F2954" s="248" t="s">
        <v>146</v>
      </c>
      <c r="G2954" s="216">
        <v>938.32999999999993</v>
      </c>
      <c r="H2954" s="216">
        <v>2180.421052629214</v>
      </c>
      <c r="I2954" s="216">
        <v>2113847.5199977029</v>
      </c>
      <c r="J2954" s="216">
        <v>2.1344787081575674</v>
      </c>
      <c r="K2954" s="216">
        <v>9.474881169421655E-4</v>
      </c>
      <c r="L2954" s="159"/>
    </row>
    <row r="2955" spans="2:12" ht="15.75" customHeight="1" x14ac:dyDescent="0.2">
      <c r="B2955" s="189">
        <v>41301</v>
      </c>
      <c r="C2955" s="143">
        <v>289251</v>
      </c>
      <c r="D2955" s="143" t="s">
        <v>982</v>
      </c>
      <c r="E2955" s="143" t="s">
        <v>8855</v>
      </c>
      <c r="F2955" s="248" t="s">
        <v>146</v>
      </c>
      <c r="G2955" s="216">
        <v>1190</v>
      </c>
      <c r="H2955" s="216">
        <v>785.00000000232831</v>
      </c>
      <c r="I2955" s="216">
        <v>934150.00000277068</v>
      </c>
      <c r="J2955" s="216">
        <v>2.6913705179606038</v>
      </c>
      <c r="K2955" s="216">
        <v>3.4284974750988803E-3</v>
      </c>
      <c r="L2955" s="159"/>
    </row>
    <row r="2956" spans="2:12" ht="15.75" customHeight="1" x14ac:dyDescent="0.2">
      <c r="B2956" s="189">
        <v>41301</v>
      </c>
      <c r="C2956" s="143">
        <v>289252</v>
      </c>
      <c r="D2956" s="143" t="s">
        <v>787</v>
      </c>
      <c r="E2956" s="143" t="s">
        <v>8855</v>
      </c>
      <c r="F2956" s="248" t="s">
        <v>146</v>
      </c>
      <c r="G2956" s="216">
        <v>308.5</v>
      </c>
      <c r="H2956" s="216">
        <v>685.00000000116415</v>
      </c>
      <c r="I2956" s="216">
        <v>211322.50000035914</v>
      </c>
      <c r="J2956" s="216">
        <v>0.60883920813681891</v>
      </c>
      <c r="K2956" s="216">
        <v>8.8881636224202062E-4</v>
      </c>
      <c r="L2956" s="159"/>
    </row>
    <row r="2957" spans="2:12" ht="15.75" customHeight="1" x14ac:dyDescent="0.2">
      <c r="B2957" s="189">
        <v>41301</v>
      </c>
      <c r="C2957" s="143">
        <v>289272</v>
      </c>
      <c r="D2957" s="143" t="s">
        <v>1559</v>
      </c>
      <c r="E2957" s="143" t="s">
        <v>8855</v>
      </c>
      <c r="F2957" s="248" t="s">
        <v>146</v>
      </c>
      <c r="G2957" s="216">
        <v>1046</v>
      </c>
      <c r="H2957" s="216">
        <v>204.45454545520161</v>
      </c>
      <c r="I2957" s="216">
        <v>224547.00000098557</v>
      </c>
      <c r="J2957" s="216">
        <v>0.64694018701210698</v>
      </c>
      <c r="K2957" s="216">
        <v>3.0136204697087639E-3</v>
      </c>
      <c r="L2957" s="159"/>
    </row>
    <row r="2958" spans="2:12" ht="15.75" customHeight="1" x14ac:dyDescent="0.2">
      <c r="B2958" s="189">
        <v>41301</v>
      </c>
      <c r="C2958" s="143">
        <v>289291</v>
      </c>
      <c r="D2958" s="143" t="s">
        <v>1355</v>
      </c>
      <c r="E2958" s="143" t="s">
        <v>8854</v>
      </c>
      <c r="F2958" s="248" t="s">
        <v>146</v>
      </c>
      <c r="G2958" s="216">
        <v>1060.9900000000002</v>
      </c>
      <c r="H2958" s="216">
        <v>2632.7500000008149</v>
      </c>
      <c r="I2958" s="216">
        <v>2793774.9300009152</v>
      </c>
      <c r="J2958" s="216">
        <v>2.8210422213792565</v>
      </c>
      <c r="K2958" s="216">
        <v>1.0713452806522955E-3</v>
      </c>
      <c r="L2958" s="159"/>
    </row>
    <row r="2959" spans="2:12" ht="15.75" customHeight="1" x14ac:dyDescent="0.2">
      <c r="B2959" s="189">
        <v>41301</v>
      </c>
      <c r="C2959" s="143">
        <v>289291</v>
      </c>
      <c r="D2959" s="143" t="s">
        <v>1560</v>
      </c>
      <c r="E2959" s="143" t="s">
        <v>8854</v>
      </c>
      <c r="F2959" s="248" t="s">
        <v>146</v>
      </c>
      <c r="G2959" s="216">
        <v>1</v>
      </c>
      <c r="H2959" s="216">
        <v>2617.0000000018626</v>
      </c>
      <c r="I2959" s="216">
        <v>2617.0000000018626</v>
      </c>
      <c r="J2959" s="216">
        <v>2.6425419650223398E-3</v>
      </c>
      <c r="K2959" s="216">
        <v>1.0097600172030795E-6</v>
      </c>
      <c r="L2959" s="159"/>
    </row>
    <row r="2960" spans="2:12" ht="15.75" customHeight="1" x14ac:dyDescent="0.2">
      <c r="B2960" s="189">
        <v>41301</v>
      </c>
      <c r="C2960" s="143">
        <v>289292</v>
      </c>
      <c r="D2960" s="143" t="s">
        <v>1392</v>
      </c>
      <c r="E2960" s="143" t="s">
        <v>8854</v>
      </c>
      <c r="F2960" s="248" t="s">
        <v>146</v>
      </c>
      <c r="G2960" s="216">
        <v>2136.5</v>
      </c>
      <c r="H2960" s="216">
        <v>2705.999999998603</v>
      </c>
      <c r="I2960" s="216">
        <v>5781368.9999970151</v>
      </c>
      <c r="J2960" s="216">
        <v>5.8377952608943362</v>
      </c>
      <c r="K2960" s="216">
        <v>2.1573522767543794E-3</v>
      </c>
      <c r="L2960" s="159"/>
    </row>
    <row r="2961" spans="2:12" ht="15.75" customHeight="1" x14ac:dyDescent="0.2">
      <c r="B2961" s="189">
        <v>41301</v>
      </c>
      <c r="C2961" s="143">
        <v>289310</v>
      </c>
      <c r="D2961" s="143" t="s">
        <v>914</v>
      </c>
      <c r="E2961" s="143" t="s">
        <v>8854</v>
      </c>
      <c r="F2961" s="248" t="s">
        <v>147</v>
      </c>
      <c r="G2961" s="216">
        <v>1341.5</v>
      </c>
      <c r="H2961" s="216">
        <v>2371.6111111076316</v>
      </c>
      <c r="I2961" s="216">
        <v>3183025.4999951026</v>
      </c>
      <c r="J2961" s="216">
        <v>3.2140918836328956</v>
      </c>
      <c r="K2961" s="216">
        <v>1.3545930630779312E-3</v>
      </c>
      <c r="L2961" s="159"/>
    </row>
    <row r="2962" spans="2:12" ht="15.75" customHeight="1" x14ac:dyDescent="0.2">
      <c r="B2962" s="189">
        <v>41301</v>
      </c>
      <c r="C2962" s="143">
        <v>289311</v>
      </c>
      <c r="D2962" s="143" t="s">
        <v>496</v>
      </c>
      <c r="E2962" s="143" t="s">
        <v>8855</v>
      </c>
      <c r="F2962" s="248" t="s">
        <v>147</v>
      </c>
      <c r="G2962" s="216">
        <v>533</v>
      </c>
      <c r="H2962" s="216">
        <v>2110.0000000046566</v>
      </c>
      <c r="I2962" s="216">
        <v>1124630.000002482</v>
      </c>
      <c r="J2962" s="216">
        <v>3.2401606012008095</v>
      </c>
      <c r="K2962" s="216">
        <v>1.5356211380064733E-3</v>
      </c>
      <c r="L2962" s="159"/>
    </row>
    <row r="2963" spans="2:12" ht="15.75" customHeight="1" x14ac:dyDescent="0.2">
      <c r="B2963" s="189">
        <v>41301</v>
      </c>
      <c r="C2963" s="143">
        <v>289312</v>
      </c>
      <c r="D2963" s="143" t="s">
        <v>1213</v>
      </c>
      <c r="E2963" s="143" t="s">
        <v>8854</v>
      </c>
      <c r="F2963" s="248" t="s">
        <v>146</v>
      </c>
      <c r="G2963" s="216">
        <v>2032.5</v>
      </c>
      <c r="H2963" s="216">
        <v>833.00000000162981</v>
      </c>
      <c r="I2963" s="216">
        <v>1693072.5000033122</v>
      </c>
      <c r="J2963" s="216">
        <v>1.7095969167294054</v>
      </c>
      <c r="K2963" s="216">
        <v>2.0523372349652591E-3</v>
      </c>
      <c r="L2963" s="159"/>
    </row>
    <row r="2964" spans="2:12" ht="15.75" customHeight="1" x14ac:dyDescent="0.2">
      <c r="B2964" s="189">
        <v>41301</v>
      </c>
      <c r="C2964" s="143">
        <v>289390</v>
      </c>
      <c r="D2964" s="143" t="s">
        <v>952</v>
      </c>
      <c r="E2964" s="143" t="s">
        <v>8855</v>
      </c>
      <c r="F2964" s="248" t="s">
        <v>146</v>
      </c>
      <c r="G2964" s="216">
        <v>428</v>
      </c>
      <c r="H2964" s="216">
        <v>3317.9999999923166</v>
      </c>
      <c r="I2964" s="216">
        <v>1420103.9999967115</v>
      </c>
      <c r="J2964" s="216">
        <v>4.091447880980291</v>
      </c>
      <c r="K2964" s="216">
        <v>1.2331066549095132E-3</v>
      </c>
      <c r="L2964" s="159"/>
    </row>
    <row r="2965" spans="2:12" ht="15.75" customHeight="1" x14ac:dyDescent="0.2">
      <c r="B2965" s="189">
        <v>41301</v>
      </c>
      <c r="C2965" s="143">
        <v>289391</v>
      </c>
      <c r="D2965" s="143" t="s">
        <v>1518</v>
      </c>
      <c r="E2965" s="143" t="s">
        <v>8854</v>
      </c>
      <c r="F2965" s="248" t="s">
        <v>146</v>
      </c>
      <c r="G2965" s="216">
        <v>1067.33</v>
      </c>
      <c r="H2965" s="216">
        <v>973.66666666301899</v>
      </c>
      <c r="I2965" s="216">
        <v>1014850.3499954334</v>
      </c>
      <c r="J2965" s="216">
        <v>1.02475530686994</v>
      </c>
      <c r="K2965" s="216">
        <v>1.0777471591613627E-3</v>
      </c>
      <c r="L2965" s="159"/>
    </row>
    <row r="2966" spans="2:12" ht="15.75" customHeight="1" x14ac:dyDescent="0.2">
      <c r="B2966" s="189">
        <v>41301</v>
      </c>
      <c r="C2966" s="143">
        <v>289392</v>
      </c>
      <c r="D2966" s="143" t="s">
        <v>922</v>
      </c>
      <c r="E2966" s="143" t="s">
        <v>8855</v>
      </c>
      <c r="F2966" s="248" t="s">
        <v>146</v>
      </c>
      <c r="G2966" s="216">
        <v>32</v>
      </c>
      <c r="H2966" s="216">
        <v>1393.9999999967404</v>
      </c>
      <c r="I2966" s="216">
        <v>44607.999999895692</v>
      </c>
      <c r="J2966" s="216">
        <v>0.12851967678054893</v>
      </c>
      <c r="K2966" s="216">
        <v>9.2194890086692589E-5</v>
      </c>
      <c r="L2966" s="159"/>
    </row>
    <row r="2967" spans="2:12" ht="15.75" customHeight="1" x14ac:dyDescent="0.2">
      <c r="B2967" s="189">
        <v>41301</v>
      </c>
      <c r="C2967" s="143">
        <v>289433</v>
      </c>
      <c r="D2967" s="143" t="s">
        <v>998</v>
      </c>
      <c r="E2967" s="143" t="s">
        <v>8855</v>
      </c>
      <c r="F2967" s="248" t="s">
        <v>146</v>
      </c>
      <c r="G2967" s="216">
        <v>1767.0100000000002</v>
      </c>
      <c r="H2967" s="216">
        <v>2254.196428574443</v>
      </c>
      <c r="I2967" s="216">
        <v>4246399.6600052146</v>
      </c>
      <c r="J2967" s="216">
        <v>12.234260934948422</v>
      </c>
      <c r="K2967" s="216">
        <v>5.0909153978777088E-3</v>
      </c>
      <c r="L2967" s="159"/>
    </row>
    <row r="2968" spans="2:12" ht="15.75" customHeight="1" x14ac:dyDescent="0.2">
      <c r="B2968" s="189">
        <v>41301</v>
      </c>
      <c r="C2968" s="143">
        <v>289434</v>
      </c>
      <c r="D2968" s="143" t="s">
        <v>644</v>
      </c>
      <c r="E2968" s="143" t="s">
        <v>8854</v>
      </c>
      <c r="F2968" s="248" t="s">
        <v>146</v>
      </c>
      <c r="G2968" s="216">
        <v>1606.99</v>
      </c>
      <c r="H2968" s="216">
        <v>1334.0571428554665</v>
      </c>
      <c r="I2968" s="216">
        <v>1756278.7499960477</v>
      </c>
      <c r="J2968" s="216">
        <v>1.7734200608094122</v>
      </c>
      <c r="K2968" s="216">
        <v>1.6226742500451768E-3</v>
      </c>
      <c r="L2968" s="159"/>
    </row>
    <row r="2969" spans="2:12" ht="15.75" customHeight="1" x14ac:dyDescent="0.2">
      <c r="B2969" s="189">
        <v>41301</v>
      </c>
      <c r="C2969" s="143">
        <v>289434</v>
      </c>
      <c r="D2969" s="143" t="s">
        <v>645</v>
      </c>
      <c r="E2969" s="143" t="s">
        <v>8854</v>
      </c>
      <c r="F2969" s="248" t="s">
        <v>146</v>
      </c>
      <c r="G2969" s="216">
        <v>1</v>
      </c>
      <c r="H2969" s="216">
        <v>624.99999999417923</v>
      </c>
      <c r="I2969" s="216">
        <v>624.99999999417923</v>
      </c>
      <c r="J2969" s="216">
        <v>6.3110001074604717E-4</v>
      </c>
      <c r="K2969" s="216">
        <v>1.0097600172030795E-6</v>
      </c>
      <c r="L2969" s="159"/>
    </row>
    <row r="2970" spans="2:12" ht="15.75" customHeight="1" x14ac:dyDescent="0.2">
      <c r="B2970" s="189">
        <v>41301</v>
      </c>
      <c r="C2970" s="143">
        <v>289435</v>
      </c>
      <c r="D2970" s="143" t="s">
        <v>902</v>
      </c>
      <c r="E2970" s="143" t="s">
        <v>8855</v>
      </c>
      <c r="F2970" s="248" t="s">
        <v>146</v>
      </c>
      <c r="G2970" s="216">
        <v>2524.4699999999993</v>
      </c>
      <c r="H2970" s="216">
        <v>2700</v>
      </c>
      <c r="I2970" s="216">
        <v>6816069</v>
      </c>
      <c r="J2970" s="216">
        <v>19.637710383697268</v>
      </c>
      <c r="K2970" s="216">
        <v>7.2732260680360237E-3</v>
      </c>
      <c r="L2970" s="159"/>
    </row>
    <row r="2971" spans="2:12" ht="15.75" customHeight="1" x14ac:dyDescent="0.2">
      <c r="B2971" s="189">
        <v>41301</v>
      </c>
      <c r="C2971" s="143">
        <v>289452</v>
      </c>
      <c r="D2971" s="143" t="s">
        <v>629</v>
      </c>
      <c r="E2971" s="143" t="s">
        <v>8855</v>
      </c>
      <c r="F2971" s="248" t="s">
        <v>146</v>
      </c>
      <c r="G2971" s="216">
        <v>932.49</v>
      </c>
      <c r="H2971" s="216">
        <v>3193.7999999981839</v>
      </c>
      <c r="I2971" s="216">
        <v>2975378.4899981432</v>
      </c>
      <c r="J2971" s="216">
        <v>8.5723341516152551</v>
      </c>
      <c r="K2971" s="216">
        <v>2.6865879080293737E-3</v>
      </c>
      <c r="L2971" s="159"/>
    </row>
    <row r="2972" spans="2:12" ht="15.75" customHeight="1" x14ac:dyDescent="0.2">
      <c r="B2972" s="189">
        <v>41301</v>
      </c>
      <c r="C2972" s="143">
        <v>289454</v>
      </c>
      <c r="D2972" s="143" t="s">
        <v>1540</v>
      </c>
      <c r="E2972" s="143" t="s">
        <v>8854</v>
      </c>
      <c r="F2972" s="248" t="s">
        <v>146</v>
      </c>
      <c r="G2972" s="216">
        <v>1534.65</v>
      </c>
      <c r="H2972" s="216">
        <v>1177.1111111106195</v>
      </c>
      <c r="I2972" s="216">
        <v>1824341.3399992571</v>
      </c>
      <c r="J2972" s="216">
        <v>1.842146942861939</v>
      </c>
      <c r="K2972" s="216">
        <v>1.5496282104007061E-3</v>
      </c>
      <c r="L2972" s="159"/>
    </row>
    <row r="2973" spans="2:12" ht="15.75" customHeight="1" x14ac:dyDescent="0.2">
      <c r="B2973" s="189">
        <v>41301</v>
      </c>
      <c r="C2973" s="143">
        <v>289455</v>
      </c>
      <c r="D2973" s="143" t="s">
        <v>1126</v>
      </c>
      <c r="E2973" s="143" t="s">
        <v>8854</v>
      </c>
      <c r="F2973" s="248" t="s">
        <v>146</v>
      </c>
      <c r="G2973" s="216">
        <v>2378.33</v>
      </c>
      <c r="H2973" s="216">
        <v>2406.9999999983702</v>
      </c>
      <c r="I2973" s="216">
        <v>5724640.3099961234</v>
      </c>
      <c r="J2973" s="216">
        <v>5.7805128979031277</v>
      </c>
      <c r="K2973" s="216">
        <v>2.4015425417145998E-3</v>
      </c>
      <c r="L2973" s="159"/>
    </row>
    <row r="2974" spans="2:12" ht="15.75" customHeight="1" x14ac:dyDescent="0.2">
      <c r="B2974" s="189">
        <v>41301</v>
      </c>
      <c r="C2974" s="143">
        <v>289456</v>
      </c>
      <c r="D2974" s="143" t="s">
        <v>1561</v>
      </c>
      <c r="E2974" s="143" t="s">
        <v>8855</v>
      </c>
      <c r="F2974" s="248" t="s">
        <v>146</v>
      </c>
      <c r="G2974" s="216">
        <v>1164.6599999999999</v>
      </c>
      <c r="H2974" s="216">
        <v>2582.0000000030268</v>
      </c>
      <c r="I2974" s="216">
        <v>3007152.1200035252</v>
      </c>
      <c r="J2974" s="216">
        <v>8.6638768493027989</v>
      </c>
      <c r="K2974" s="216">
        <v>3.3554906465114802E-3</v>
      </c>
      <c r="L2974" s="159"/>
    </row>
    <row r="2975" spans="2:12" ht="15.75" customHeight="1" x14ac:dyDescent="0.2">
      <c r="B2975" s="189">
        <v>41301</v>
      </c>
      <c r="C2975" s="143">
        <v>289460</v>
      </c>
      <c r="D2975" s="143" t="s">
        <v>937</v>
      </c>
      <c r="E2975" s="143" t="s">
        <v>8855</v>
      </c>
      <c r="F2975" s="248" t="s">
        <v>146</v>
      </c>
      <c r="G2975" s="216">
        <v>694.75</v>
      </c>
      <c r="H2975" s="216">
        <v>2469.9999999941792</v>
      </c>
      <c r="I2975" s="216">
        <v>1716032.4999959555</v>
      </c>
      <c r="J2975" s="216">
        <v>4.9440446163224818</v>
      </c>
      <c r="K2975" s="216">
        <v>2.0016374964915524E-3</v>
      </c>
      <c r="L2975" s="159"/>
    </row>
    <row r="2976" spans="2:12" ht="15.75" customHeight="1" x14ac:dyDescent="0.2">
      <c r="B2976" s="189">
        <v>41301</v>
      </c>
      <c r="C2976" s="143">
        <v>289464</v>
      </c>
      <c r="D2976" s="143" t="s">
        <v>1157</v>
      </c>
      <c r="E2976" s="143" t="s">
        <v>8855</v>
      </c>
      <c r="F2976" s="248" t="s">
        <v>146</v>
      </c>
      <c r="G2976" s="216">
        <v>729</v>
      </c>
      <c r="H2976" s="216">
        <v>2805.0000000069849</v>
      </c>
      <c r="I2976" s="216">
        <v>2044845.000005092</v>
      </c>
      <c r="J2976" s="216">
        <v>5.8913831256185105</v>
      </c>
      <c r="K2976" s="216">
        <v>2.1003148397874655E-3</v>
      </c>
      <c r="L2976" s="159"/>
    </row>
    <row r="2977" spans="2:12" ht="15.75" customHeight="1" x14ac:dyDescent="0.2">
      <c r="B2977" s="189">
        <v>41301</v>
      </c>
      <c r="C2977" s="143">
        <v>289466</v>
      </c>
      <c r="D2977" s="143" t="s">
        <v>1562</v>
      </c>
      <c r="E2977" s="143" t="s">
        <v>8854</v>
      </c>
      <c r="F2977" s="248" t="s">
        <v>147</v>
      </c>
      <c r="G2977" s="216">
        <v>1</v>
      </c>
      <c r="H2977" s="216">
        <v>11020.000000004657</v>
      </c>
      <c r="I2977" s="216">
        <v>11020.000000004657</v>
      </c>
      <c r="J2977" s="216">
        <v>1.1127555389582638E-2</v>
      </c>
      <c r="K2977" s="216">
        <v>1.0097600172030795E-6</v>
      </c>
      <c r="L2977" s="159"/>
    </row>
    <row r="2978" spans="2:12" ht="15.75" customHeight="1" x14ac:dyDescent="0.2">
      <c r="B2978" s="189">
        <v>41301</v>
      </c>
      <c r="C2978" s="143">
        <v>289473</v>
      </c>
      <c r="D2978" s="143" t="s">
        <v>563</v>
      </c>
      <c r="E2978" s="143" t="s">
        <v>8854</v>
      </c>
      <c r="F2978" s="248" t="s">
        <v>146</v>
      </c>
      <c r="G2978" s="216">
        <v>429</v>
      </c>
      <c r="H2978" s="216">
        <v>3855.0000000034925</v>
      </c>
      <c r="I2978" s="216">
        <v>1653795.0000014983</v>
      </c>
      <c r="J2978" s="216">
        <v>1.6699360676518797</v>
      </c>
      <c r="K2978" s="216">
        <v>4.3318704738012112E-4</v>
      </c>
      <c r="L2978" s="159"/>
    </row>
    <row r="2979" spans="2:12" ht="15.75" customHeight="1" x14ac:dyDescent="0.2">
      <c r="B2979" s="189">
        <v>41301</v>
      </c>
      <c r="C2979" s="143">
        <v>289474</v>
      </c>
      <c r="D2979" s="143" t="s">
        <v>1563</v>
      </c>
      <c r="E2979" s="143" t="s">
        <v>8854</v>
      </c>
      <c r="F2979" s="248" t="s">
        <v>146</v>
      </c>
      <c r="G2979" s="216">
        <v>812</v>
      </c>
      <c r="H2979" s="216">
        <v>1551.0000000055879</v>
      </c>
      <c r="I2979" s="216">
        <v>1259412.0000045374</v>
      </c>
      <c r="J2979" s="216">
        <v>1.2717038827903464</v>
      </c>
      <c r="K2979" s="216">
        <v>8.1992513396890053E-4</v>
      </c>
      <c r="L2979" s="159"/>
    </row>
    <row r="2980" spans="2:12" ht="15.75" customHeight="1" x14ac:dyDescent="0.2">
      <c r="B2980" s="189">
        <v>41301</v>
      </c>
      <c r="C2980" s="143">
        <v>289477</v>
      </c>
      <c r="D2980" s="143" t="s">
        <v>1564</v>
      </c>
      <c r="E2980" s="143" t="s">
        <v>8854</v>
      </c>
      <c r="F2980" s="248" t="s">
        <v>147</v>
      </c>
      <c r="G2980" s="216">
        <v>1</v>
      </c>
      <c r="H2980" s="216">
        <v>5466.9999999983702</v>
      </c>
      <c r="I2980" s="216">
        <v>5466.9999999983702</v>
      </c>
      <c r="J2980" s="216">
        <v>5.5203580140475899E-3</v>
      </c>
      <c r="K2980" s="216">
        <v>1.0097600172030795E-6</v>
      </c>
      <c r="L2980" s="159"/>
    </row>
    <row r="2981" spans="2:12" ht="15.75" customHeight="1" x14ac:dyDescent="0.2">
      <c r="B2981" s="189">
        <v>41301</v>
      </c>
      <c r="C2981" s="143">
        <v>289479</v>
      </c>
      <c r="D2981" s="143" t="s">
        <v>1273</v>
      </c>
      <c r="E2981" s="143" t="s">
        <v>8854</v>
      </c>
      <c r="F2981" s="248" t="s">
        <v>146</v>
      </c>
      <c r="G2981" s="216">
        <v>1104.83</v>
      </c>
      <c r="H2981" s="216">
        <v>1347.9999999934807</v>
      </c>
      <c r="I2981" s="216">
        <v>1489310.8399927975</v>
      </c>
      <c r="J2981" s="216">
        <v>1.5038465394118599</v>
      </c>
      <c r="K2981" s="216">
        <v>1.1156131598064783E-3</v>
      </c>
      <c r="L2981" s="159"/>
    </row>
    <row r="2982" spans="2:12" ht="15.75" customHeight="1" x14ac:dyDescent="0.2">
      <c r="B2982" s="189">
        <v>41301</v>
      </c>
      <c r="C2982" s="143">
        <v>289480</v>
      </c>
      <c r="D2982" s="143" t="s">
        <v>1062</v>
      </c>
      <c r="E2982" s="143" t="s">
        <v>8854</v>
      </c>
      <c r="F2982" s="248" t="s">
        <v>155</v>
      </c>
      <c r="G2982" s="216">
        <v>0.75</v>
      </c>
      <c r="H2982" s="216">
        <v>2871.0000000020955</v>
      </c>
      <c r="I2982" s="216">
        <v>2153.2500000015716</v>
      </c>
      <c r="J2982" s="216">
        <v>2.1742657570441178E-3</v>
      </c>
      <c r="K2982" s="216">
        <v>7.5732001290230968E-7</v>
      </c>
      <c r="L2982" s="159"/>
    </row>
    <row r="2983" spans="2:12" ht="15.75" customHeight="1" x14ac:dyDescent="0.2">
      <c r="B2983" s="189">
        <v>41301</v>
      </c>
      <c r="C2983" s="143">
        <v>289482</v>
      </c>
      <c r="D2983" s="143" t="s">
        <v>1225</v>
      </c>
      <c r="E2983" s="143" t="s">
        <v>8855</v>
      </c>
      <c r="F2983" s="248" t="s">
        <v>146</v>
      </c>
      <c r="G2983" s="216">
        <v>115.01</v>
      </c>
      <c r="H2983" s="216">
        <v>3228.000000002794</v>
      </c>
      <c r="I2983" s="216">
        <v>371252.28000032133</v>
      </c>
      <c r="J2983" s="216">
        <v>1.0696113484082388</v>
      </c>
      <c r="K2983" s="216">
        <v>3.3135419715220359E-4</v>
      </c>
      <c r="L2983" s="159"/>
    </row>
    <row r="2984" spans="2:12" ht="15.75" customHeight="1" x14ac:dyDescent="0.2">
      <c r="B2984" s="189">
        <v>41301</v>
      </c>
      <c r="C2984" s="143">
        <v>289487</v>
      </c>
      <c r="D2984" s="143" t="s">
        <v>699</v>
      </c>
      <c r="E2984" s="143" t="s">
        <v>8855</v>
      </c>
      <c r="F2984" s="248" t="s">
        <v>147</v>
      </c>
      <c r="G2984" s="216">
        <v>1001.3299999999999</v>
      </c>
      <c r="H2984" s="216">
        <v>3158.6545454574198</v>
      </c>
      <c r="I2984" s="216">
        <v>3109245.5200030413</v>
      </c>
      <c r="J2984" s="216">
        <v>8.9580171552881787</v>
      </c>
      <c r="K2984" s="216">
        <v>2.8849221653283711E-3</v>
      </c>
      <c r="L2984" s="159"/>
    </row>
    <row r="2985" spans="2:12" ht="15.75" customHeight="1" x14ac:dyDescent="0.2">
      <c r="B2985" s="189">
        <v>41301</v>
      </c>
      <c r="C2985" s="143">
        <v>289490</v>
      </c>
      <c r="D2985" s="143" t="s">
        <v>695</v>
      </c>
      <c r="E2985" s="143" t="s">
        <v>8855</v>
      </c>
      <c r="F2985" s="248" t="s">
        <v>146</v>
      </c>
      <c r="G2985" s="216">
        <v>385.98999999999995</v>
      </c>
      <c r="H2985" s="216">
        <v>2981.0000000044238</v>
      </c>
      <c r="I2985" s="216">
        <v>1150636.1900017073</v>
      </c>
      <c r="J2985" s="216">
        <v>3.3150867833430664</v>
      </c>
      <c r="K2985" s="216">
        <v>1.112072050767577E-3</v>
      </c>
      <c r="L2985" s="159"/>
    </row>
    <row r="2986" spans="2:12" ht="15.75" customHeight="1" x14ac:dyDescent="0.2">
      <c r="B2986" s="189">
        <v>41301</v>
      </c>
      <c r="C2986" s="143">
        <v>289492</v>
      </c>
      <c r="D2986" s="143" t="s">
        <v>523</v>
      </c>
      <c r="E2986" s="143" t="s">
        <v>8854</v>
      </c>
      <c r="F2986" s="248" t="s">
        <v>146</v>
      </c>
      <c r="G2986" s="216">
        <v>1376.58</v>
      </c>
      <c r="H2986" s="216">
        <v>1271.5333333304152</v>
      </c>
      <c r="I2986" s="216">
        <v>1626563.2999982112</v>
      </c>
      <c r="J2986" s="216">
        <v>1.6424385857880914</v>
      </c>
      <c r="K2986" s="216">
        <v>1.3900154444814151E-3</v>
      </c>
      <c r="L2986" s="159"/>
    </row>
    <row r="2987" spans="2:12" ht="15.75" customHeight="1" x14ac:dyDescent="0.2">
      <c r="B2987" s="189">
        <v>41301</v>
      </c>
      <c r="C2987" s="143">
        <v>289493</v>
      </c>
      <c r="D2987" s="143" t="s">
        <v>697</v>
      </c>
      <c r="E2987" s="143" t="s">
        <v>8855</v>
      </c>
      <c r="F2987" s="248" t="s">
        <v>146</v>
      </c>
      <c r="G2987" s="216">
        <v>1222.99</v>
      </c>
      <c r="H2987" s="216">
        <v>4661.9999999937136</v>
      </c>
      <c r="I2987" s="216">
        <v>5701579.37999231</v>
      </c>
      <c r="J2987" s="216">
        <v>16.426765133091994</v>
      </c>
      <c r="K2987" s="216">
        <v>3.52354464459763E-3</v>
      </c>
      <c r="L2987" s="159"/>
    </row>
    <row r="2988" spans="2:12" ht="15.75" customHeight="1" x14ac:dyDescent="0.2">
      <c r="B2988" s="189">
        <v>41301</v>
      </c>
      <c r="C2988" s="143">
        <v>289494</v>
      </c>
      <c r="D2988" s="143" t="s">
        <v>555</v>
      </c>
      <c r="E2988" s="143" t="s">
        <v>8855</v>
      </c>
      <c r="F2988" s="248" t="s">
        <v>146</v>
      </c>
      <c r="G2988" s="216">
        <v>1819.99</v>
      </c>
      <c r="H2988" s="216">
        <v>1083.1200000066078</v>
      </c>
      <c r="I2988" s="216">
        <v>1713448.6800128154</v>
      </c>
      <c r="J2988" s="216">
        <v>4.9366003975928123</v>
      </c>
      <c r="K2988" s="216">
        <v>5.2435555627774882E-3</v>
      </c>
      <c r="L2988" s="159"/>
    </row>
    <row r="2989" spans="2:12" ht="15.75" customHeight="1" x14ac:dyDescent="0.2">
      <c r="B2989" s="189">
        <v>41301</v>
      </c>
      <c r="C2989" s="143">
        <v>289497</v>
      </c>
      <c r="D2989" s="143" t="s">
        <v>1479</v>
      </c>
      <c r="E2989" s="143" t="s">
        <v>8855</v>
      </c>
      <c r="F2989" s="248" t="s">
        <v>146</v>
      </c>
      <c r="G2989" s="216">
        <v>364.5</v>
      </c>
      <c r="H2989" s="216">
        <v>1023.7599999981467</v>
      </c>
      <c r="I2989" s="216">
        <v>377768.49999907252</v>
      </c>
      <c r="J2989" s="216">
        <v>1.088385166738413</v>
      </c>
      <c r="K2989" s="216">
        <v>1.0501574198937328E-3</v>
      </c>
      <c r="L2989" s="159"/>
    </row>
    <row r="2990" spans="2:12" ht="15.75" customHeight="1" x14ac:dyDescent="0.2">
      <c r="B2990" s="189">
        <v>41301</v>
      </c>
      <c r="C2990" s="143">
        <v>289498</v>
      </c>
      <c r="D2990" s="143" t="s">
        <v>555</v>
      </c>
      <c r="E2990" s="143" t="s">
        <v>8855</v>
      </c>
      <c r="F2990" s="248" t="s">
        <v>146</v>
      </c>
      <c r="G2990" s="216">
        <v>222.99</v>
      </c>
      <c r="H2990" s="216">
        <v>3627.000000004191</v>
      </c>
      <c r="I2990" s="216">
        <v>808784.73000093456</v>
      </c>
      <c r="J2990" s="216">
        <v>2.3301818526947344</v>
      </c>
      <c r="K2990" s="216">
        <v>6.4245432938848685E-4</v>
      </c>
      <c r="L2990" s="159"/>
    </row>
    <row r="2991" spans="2:12" ht="15.75" customHeight="1" x14ac:dyDescent="0.2">
      <c r="B2991" s="189">
        <v>41301</v>
      </c>
      <c r="C2991" s="143">
        <v>289500</v>
      </c>
      <c r="D2991" s="143" t="s">
        <v>672</v>
      </c>
      <c r="E2991" s="143" t="s">
        <v>8855</v>
      </c>
      <c r="F2991" s="248" t="s">
        <v>146</v>
      </c>
      <c r="G2991" s="216">
        <v>404</v>
      </c>
      <c r="H2991" s="216">
        <v>3606.0000000090804</v>
      </c>
      <c r="I2991" s="216">
        <v>1456824.0000036685</v>
      </c>
      <c r="J2991" s="216">
        <v>4.1972415173748141</v>
      </c>
      <c r="K2991" s="216">
        <v>1.1639604873444939E-3</v>
      </c>
      <c r="L2991" s="159"/>
    </row>
    <row r="2992" spans="2:12" ht="15.75" customHeight="1" x14ac:dyDescent="0.2">
      <c r="B2992" s="189">
        <v>41301</v>
      </c>
      <c r="C2992" s="143">
        <v>289503</v>
      </c>
      <c r="D2992" s="143" t="s">
        <v>536</v>
      </c>
      <c r="E2992" s="143" t="s">
        <v>8855</v>
      </c>
      <c r="F2992" s="248" t="s">
        <v>146</v>
      </c>
      <c r="G2992" s="216">
        <v>110</v>
      </c>
      <c r="H2992" s="216">
        <v>3236.8823529390261</v>
      </c>
      <c r="I2992" s="216">
        <v>357307.99999976414</v>
      </c>
      <c r="J2992" s="216">
        <v>1.029436618346069</v>
      </c>
      <c r="K2992" s="216">
        <v>3.1691993467300575E-4</v>
      </c>
      <c r="L2992" s="159"/>
    </row>
    <row r="2993" spans="2:12" ht="15.75" customHeight="1" x14ac:dyDescent="0.2">
      <c r="B2993" s="189">
        <v>41301</v>
      </c>
      <c r="C2993" s="143">
        <v>289508</v>
      </c>
      <c r="D2993" s="143" t="s">
        <v>1565</v>
      </c>
      <c r="E2993" s="143" t="s">
        <v>8854</v>
      </c>
      <c r="F2993" s="248" t="s">
        <v>146</v>
      </c>
      <c r="G2993" s="216">
        <v>612</v>
      </c>
      <c r="H2993" s="216">
        <v>6.0000000090803951</v>
      </c>
      <c r="I2993" s="216">
        <v>3672.0000055572018</v>
      </c>
      <c r="J2993" s="216">
        <v>3.7078387887811482E-3</v>
      </c>
      <c r="K2993" s="216">
        <v>6.1797313052828465E-4</v>
      </c>
      <c r="L2993" s="159"/>
    </row>
    <row r="2994" spans="2:12" ht="15.75" customHeight="1" x14ac:dyDescent="0.2">
      <c r="B2994" s="189">
        <v>41301</v>
      </c>
      <c r="C2994" s="143">
        <v>289508</v>
      </c>
      <c r="D2994" s="143" t="s">
        <v>801</v>
      </c>
      <c r="E2994" s="143" t="s">
        <v>8855</v>
      </c>
      <c r="F2994" s="248" t="s">
        <v>146</v>
      </c>
      <c r="G2994" s="216">
        <v>358.26000000000005</v>
      </c>
      <c r="H2994" s="216">
        <v>6.0000000090803951</v>
      </c>
      <c r="I2994" s="216">
        <v>2149.5600032531424</v>
      </c>
      <c r="J2994" s="216">
        <v>6.1930765073335628E-3</v>
      </c>
      <c r="K2994" s="216">
        <v>1.0321794163268279E-3</v>
      </c>
      <c r="L2994" s="159"/>
    </row>
    <row r="2995" spans="2:12" ht="15.75" customHeight="1" x14ac:dyDescent="0.2">
      <c r="B2995" s="189">
        <v>41301</v>
      </c>
      <c r="C2995" s="143">
        <v>289508</v>
      </c>
      <c r="D2995" s="143" t="s">
        <v>1566</v>
      </c>
      <c r="E2995" s="143" t="s">
        <v>8854</v>
      </c>
      <c r="F2995" s="248" t="s">
        <v>146</v>
      </c>
      <c r="G2995" s="216">
        <v>5.6499999999999995</v>
      </c>
      <c r="H2995" s="216">
        <v>6.0000000090803951</v>
      </c>
      <c r="I2995" s="216">
        <v>33.900000051304232</v>
      </c>
      <c r="J2995" s="216">
        <v>3.4230864634989361E-5</v>
      </c>
      <c r="K2995" s="216">
        <v>5.7051440971973985E-6</v>
      </c>
      <c r="L2995" s="159"/>
    </row>
    <row r="2996" spans="2:12" ht="15.75" customHeight="1" x14ac:dyDescent="0.2">
      <c r="B2996" s="189">
        <v>41301</v>
      </c>
      <c r="C2996" s="143">
        <v>289508</v>
      </c>
      <c r="D2996" s="143" t="s">
        <v>867</v>
      </c>
      <c r="E2996" s="143" t="s">
        <v>8855</v>
      </c>
      <c r="F2996" s="248" t="s">
        <v>146</v>
      </c>
      <c r="G2996" s="216">
        <v>698.12000000000012</v>
      </c>
      <c r="H2996" s="216">
        <v>6.0000000090803951</v>
      </c>
      <c r="I2996" s="216">
        <v>4188.7200063392047</v>
      </c>
      <c r="J2996" s="216">
        <v>1.2068080643386664E-2</v>
      </c>
      <c r="K2996" s="216">
        <v>2.0113467708538072E-3</v>
      </c>
      <c r="L2996" s="159"/>
    </row>
    <row r="2997" spans="2:12" ht="15.75" customHeight="1" x14ac:dyDescent="0.2">
      <c r="B2997" s="189">
        <v>41301</v>
      </c>
      <c r="C2997" s="143">
        <v>289508</v>
      </c>
      <c r="D2997" s="143" t="s">
        <v>638</v>
      </c>
      <c r="E2997" s="143" t="s">
        <v>8855</v>
      </c>
      <c r="F2997" s="248" t="s">
        <v>146</v>
      </c>
      <c r="G2997" s="216">
        <v>524</v>
      </c>
      <c r="H2997" s="216">
        <v>6.0000000090803951</v>
      </c>
      <c r="I2997" s="216">
        <v>3144.000004758127</v>
      </c>
      <c r="J2997" s="216">
        <v>9.05814796472614E-3</v>
      </c>
      <c r="K2997" s="216">
        <v>1.509691325169591E-3</v>
      </c>
      <c r="L2997" s="159"/>
    </row>
    <row r="2998" spans="2:12" ht="15.75" customHeight="1" x14ac:dyDescent="0.2">
      <c r="B2998" s="189">
        <v>41301</v>
      </c>
      <c r="C2998" s="143">
        <v>289508</v>
      </c>
      <c r="D2998" s="143" t="s">
        <v>692</v>
      </c>
      <c r="E2998" s="143" t="s">
        <v>8855</v>
      </c>
      <c r="F2998" s="248" t="s">
        <v>146</v>
      </c>
      <c r="G2998" s="216">
        <v>344.96999999999986</v>
      </c>
      <c r="H2998" s="216">
        <v>6.0000000090803951</v>
      </c>
      <c r="I2998" s="216">
        <v>2069.8200031324632</v>
      </c>
      <c r="J2998" s="216">
        <v>5.9633383652510979E-3</v>
      </c>
      <c r="K2998" s="216">
        <v>9.9388972603769781E-4</v>
      </c>
      <c r="L2998" s="159"/>
    </row>
    <row r="2999" spans="2:12" ht="15.75" customHeight="1" x14ac:dyDescent="0.2">
      <c r="B2999" s="189">
        <v>41301</v>
      </c>
      <c r="C2999" s="143">
        <v>289508</v>
      </c>
      <c r="D2999" s="143" t="s">
        <v>1567</v>
      </c>
      <c r="E2999" s="143" t="s">
        <v>8854</v>
      </c>
      <c r="F2999" s="248" t="s">
        <v>146</v>
      </c>
      <c r="G2999" s="216">
        <v>1</v>
      </c>
      <c r="H2999" s="216">
        <v>6.0000000090803951</v>
      </c>
      <c r="I2999" s="216">
        <v>6.0000000090803951</v>
      </c>
      <c r="J2999" s="216">
        <v>6.0585601123874973E-6</v>
      </c>
      <c r="K2999" s="216">
        <v>1.0097600172030795E-6</v>
      </c>
      <c r="L2999" s="159"/>
    </row>
    <row r="3000" spans="2:12" ht="15.75" customHeight="1" x14ac:dyDescent="0.2">
      <c r="B3000" s="189">
        <v>41301</v>
      </c>
      <c r="C3000" s="143">
        <v>289508</v>
      </c>
      <c r="D3000" s="143" t="s">
        <v>592</v>
      </c>
      <c r="E3000" s="143" t="s">
        <v>8855</v>
      </c>
      <c r="F3000" s="248" t="s">
        <v>146</v>
      </c>
      <c r="G3000" s="216">
        <v>802.78000000000009</v>
      </c>
      <c r="H3000" s="216">
        <v>6.0000000090803951</v>
      </c>
      <c r="I3000" s="216">
        <v>4816.6800072895594</v>
      </c>
      <c r="J3000" s="216">
        <v>1.3877290120463456E-2</v>
      </c>
      <c r="K3000" s="216">
        <v>2.3128816832435964E-3</v>
      </c>
      <c r="L3000" s="159"/>
    </row>
    <row r="3001" spans="2:12" ht="15.75" customHeight="1" x14ac:dyDescent="0.2">
      <c r="B3001" s="189">
        <v>41301</v>
      </c>
      <c r="C3001" s="143">
        <v>289508</v>
      </c>
      <c r="D3001" s="143" t="s">
        <v>575</v>
      </c>
      <c r="E3001" s="143" t="s">
        <v>8855</v>
      </c>
      <c r="F3001" s="248" t="s">
        <v>146</v>
      </c>
      <c r="G3001" s="216">
        <v>245.18000000000006</v>
      </c>
      <c r="H3001" s="216">
        <v>6.0000000090803951</v>
      </c>
      <c r="I3001" s="216">
        <v>1471.0800022263315</v>
      </c>
      <c r="J3001" s="216">
        <v>4.2383143473121287E-3</v>
      </c>
      <c r="K3001" s="216">
        <v>7.0638572348297787E-4</v>
      </c>
      <c r="L3001" s="159"/>
    </row>
    <row r="3002" spans="2:12" ht="15.75" customHeight="1" x14ac:dyDescent="0.2">
      <c r="B3002" s="189">
        <v>41301</v>
      </c>
      <c r="C3002" s="143">
        <v>289508</v>
      </c>
      <c r="D3002" s="143" t="s">
        <v>513</v>
      </c>
      <c r="E3002" s="143" t="s">
        <v>8855</v>
      </c>
      <c r="F3002" s="248" t="s">
        <v>146</v>
      </c>
      <c r="G3002" s="216">
        <v>549.51</v>
      </c>
      <c r="H3002" s="216">
        <v>6.0000000090803951</v>
      </c>
      <c r="I3002" s="216">
        <v>3297.0600049897685</v>
      </c>
      <c r="J3002" s="216">
        <v>9.4991276490394311E-3</v>
      </c>
      <c r="K3002" s="216">
        <v>1.5831879391105762E-3</v>
      </c>
      <c r="L3002" s="159"/>
    </row>
    <row r="3003" spans="2:12" ht="15.75" customHeight="1" x14ac:dyDescent="0.2">
      <c r="B3003" s="189">
        <v>41301</v>
      </c>
      <c r="C3003" s="143">
        <v>289508</v>
      </c>
      <c r="D3003" s="143" t="s">
        <v>1568</v>
      </c>
      <c r="E3003" s="143" t="s">
        <v>8855</v>
      </c>
      <c r="F3003" s="248" t="s">
        <v>146</v>
      </c>
      <c r="G3003" s="216">
        <v>357.22</v>
      </c>
      <c r="H3003" s="216">
        <v>6.0000000090803951</v>
      </c>
      <c r="I3003" s="216">
        <v>2143.3200032436989</v>
      </c>
      <c r="J3003" s="216">
        <v>6.1750985037394507E-3</v>
      </c>
      <c r="K3003" s="216">
        <v>1.0291830823990103E-3</v>
      </c>
      <c r="L3003" s="159"/>
    </row>
    <row r="3004" spans="2:12" ht="15.75" customHeight="1" x14ac:dyDescent="0.2">
      <c r="B3004" s="189">
        <v>41301</v>
      </c>
      <c r="C3004" s="143">
        <v>289510</v>
      </c>
      <c r="D3004" s="143" t="s">
        <v>649</v>
      </c>
      <c r="E3004" s="143" t="s">
        <v>8855</v>
      </c>
      <c r="F3004" s="248" t="s">
        <v>146</v>
      </c>
      <c r="G3004" s="216">
        <v>1474.99</v>
      </c>
      <c r="H3004" s="216">
        <v>3583.4347826136914</v>
      </c>
      <c r="I3004" s="216">
        <v>5290927.6100084083</v>
      </c>
      <c r="J3004" s="216">
        <v>15.243640295667884</v>
      </c>
      <c r="K3004" s="216">
        <v>4.2495794040303342E-3</v>
      </c>
      <c r="L3004" s="159"/>
    </row>
    <row r="3005" spans="2:12" ht="15.75" customHeight="1" x14ac:dyDescent="0.2">
      <c r="B3005" s="189">
        <v>41301</v>
      </c>
      <c r="C3005" s="143">
        <v>289511</v>
      </c>
      <c r="D3005" s="143" t="s">
        <v>1546</v>
      </c>
      <c r="E3005" s="143" t="s">
        <v>8855</v>
      </c>
      <c r="F3005" s="248" t="s">
        <v>146</v>
      </c>
      <c r="G3005" s="216">
        <v>438</v>
      </c>
      <c r="H3005" s="216">
        <v>3807.000000004191</v>
      </c>
      <c r="I3005" s="216">
        <v>1667466.0000018356</v>
      </c>
      <c r="J3005" s="216">
        <v>4.8041201435458181</v>
      </c>
      <c r="K3005" s="216">
        <v>1.2619175580616047E-3</v>
      </c>
      <c r="L3005" s="159"/>
    </row>
    <row r="3006" spans="2:12" ht="15.75" customHeight="1" x14ac:dyDescent="0.2">
      <c r="B3006" s="189">
        <v>41301</v>
      </c>
      <c r="C3006" s="143">
        <v>289512</v>
      </c>
      <c r="D3006" s="143" t="s">
        <v>922</v>
      </c>
      <c r="E3006" s="143" t="s">
        <v>8855</v>
      </c>
      <c r="F3006" s="248" t="s">
        <v>146</v>
      </c>
      <c r="G3006" s="216">
        <v>756.37000000000012</v>
      </c>
      <c r="H3006" s="216">
        <v>2194.9999999988358</v>
      </c>
      <c r="I3006" s="216">
        <v>1660232.1499991193</v>
      </c>
      <c r="J3006" s="216">
        <v>4.783278768361316</v>
      </c>
      <c r="K3006" s="216">
        <v>2.1791702817147399E-3</v>
      </c>
      <c r="L3006" s="159"/>
    </row>
    <row r="3007" spans="2:12" ht="15.75" customHeight="1" x14ac:dyDescent="0.2">
      <c r="B3007" s="189">
        <v>41301</v>
      </c>
      <c r="C3007" s="143">
        <v>289514</v>
      </c>
      <c r="D3007" s="143" t="s">
        <v>1070</v>
      </c>
      <c r="E3007" s="143" t="s">
        <v>8855</v>
      </c>
      <c r="F3007" s="248" t="s">
        <v>146</v>
      </c>
      <c r="G3007" s="216">
        <v>390</v>
      </c>
      <c r="H3007" s="216">
        <v>3385.4489795878358</v>
      </c>
      <c r="I3007" s="216">
        <v>1326883.9999978873</v>
      </c>
      <c r="J3007" s="216">
        <v>3.822872641799882</v>
      </c>
      <c r="K3007" s="216">
        <v>1.1236252229315658E-3</v>
      </c>
      <c r="L3007" s="159"/>
    </row>
    <row r="3008" spans="2:12" ht="15.75" customHeight="1" x14ac:dyDescent="0.2">
      <c r="B3008" s="189">
        <v>41301</v>
      </c>
      <c r="C3008" s="143">
        <v>289516</v>
      </c>
      <c r="D3008" s="143" t="s">
        <v>1427</v>
      </c>
      <c r="E3008" s="143" t="s">
        <v>8854</v>
      </c>
      <c r="F3008" s="248" t="s">
        <v>146</v>
      </c>
      <c r="G3008" s="216">
        <v>2021</v>
      </c>
      <c r="H3008" s="216">
        <v>3089.1666666622041</v>
      </c>
      <c r="I3008" s="216">
        <v>6245620.9999909718</v>
      </c>
      <c r="J3008" s="216">
        <v>6.3065783683947982</v>
      </c>
      <c r="K3008" s="216">
        <v>2.0407249947674237E-3</v>
      </c>
      <c r="L3008" s="159"/>
    </row>
    <row r="3009" spans="2:12" ht="15.75" customHeight="1" x14ac:dyDescent="0.2">
      <c r="B3009" s="189">
        <v>41301</v>
      </c>
      <c r="C3009" s="143">
        <v>289571</v>
      </c>
      <c r="D3009" s="143" t="s">
        <v>1563</v>
      </c>
      <c r="E3009" s="143" t="s">
        <v>8854</v>
      </c>
      <c r="F3009" s="248" t="s">
        <v>146</v>
      </c>
      <c r="G3009" s="216">
        <v>812</v>
      </c>
      <c r="H3009" s="216">
        <v>1438.9999999967404</v>
      </c>
      <c r="I3009" s="216">
        <v>1168467.9999973532</v>
      </c>
      <c r="J3009" s="216">
        <v>1.1798722677785753</v>
      </c>
      <c r="K3009" s="216">
        <v>8.1992513396890053E-4</v>
      </c>
      <c r="L3009" s="159"/>
    </row>
    <row r="3010" spans="2:12" ht="15.75" customHeight="1" x14ac:dyDescent="0.2">
      <c r="B3010" s="189">
        <v>41301</v>
      </c>
      <c r="C3010" s="143">
        <v>289592</v>
      </c>
      <c r="D3010" s="143" t="s">
        <v>1535</v>
      </c>
      <c r="E3010" s="143" t="s">
        <v>8854</v>
      </c>
      <c r="F3010" s="248" t="s">
        <v>146</v>
      </c>
      <c r="G3010" s="216">
        <v>406.67</v>
      </c>
      <c r="H3010" s="216">
        <v>654.00000000488944</v>
      </c>
      <c r="I3010" s="216">
        <v>265962.18000198842</v>
      </c>
      <c r="J3010" s="216">
        <v>0.26855797545417637</v>
      </c>
      <c r="K3010" s="216">
        <v>4.1063910619597635E-4</v>
      </c>
      <c r="L3010" s="159"/>
    </row>
    <row r="3011" spans="2:12" ht="15.75" customHeight="1" x14ac:dyDescent="0.2">
      <c r="B3011" s="189">
        <v>41301</v>
      </c>
      <c r="C3011" s="143">
        <v>289595</v>
      </c>
      <c r="D3011" s="143" t="s">
        <v>909</v>
      </c>
      <c r="E3011" s="143" t="s">
        <v>8854</v>
      </c>
      <c r="F3011" s="248" t="s">
        <v>146</v>
      </c>
      <c r="G3011" s="216">
        <v>494</v>
      </c>
      <c r="H3011" s="216">
        <v>7.9999999946448952</v>
      </c>
      <c r="I3011" s="216">
        <v>3951.9999973545782</v>
      </c>
      <c r="J3011" s="216">
        <v>3.9905715853153292E-3</v>
      </c>
      <c r="K3011" s="216">
        <v>4.9882144849832126E-4</v>
      </c>
      <c r="L3011" s="159"/>
    </row>
    <row r="3012" spans="2:12" ht="15.75" customHeight="1" x14ac:dyDescent="0.2">
      <c r="B3012" s="189">
        <v>41301</v>
      </c>
      <c r="C3012" s="143">
        <v>289612</v>
      </c>
      <c r="D3012" s="143" t="s">
        <v>1162</v>
      </c>
      <c r="E3012" s="143" t="s">
        <v>8855</v>
      </c>
      <c r="F3012" s="248" t="s">
        <v>147</v>
      </c>
      <c r="G3012" s="216">
        <v>92.99</v>
      </c>
      <c r="H3012" s="216">
        <v>3250.0000000037835</v>
      </c>
      <c r="I3012" s="216">
        <v>296371.01000032842</v>
      </c>
      <c r="J3012" s="216">
        <v>0.85387164662069837</v>
      </c>
      <c r="K3012" s="216">
        <v>2.6791258841129823E-4</v>
      </c>
      <c r="L3012" s="159"/>
    </row>
    <row r="3013" spans="2:12" ht="15.75" customHeight="1" x14ac:dyDescent="0.2">
      <c r="B3013" s="189">
        <v>41301</v>
      </c>
      <c r="C3013" s="143">
        <v>289671</v>
      </c>
      <c r="D3013" s="143" t="s">
        <v>912</v>
      </c>
      <c r="E3013" s="143" t="s">
        <v>8855</v>
      </c>
      <c r="F3013" s="248" t="s">
        <v>146</v>
      </c>
      <c r="G3013" s="216">
        <v>761.06999999999994</v>
      </c>
      <c r="H3013" s="216">
        <v>2591.1749999920721</v>
      </c>
      <c r="I3013" s="216">
        <v>1981236.6899942951</v>
      </c>
      <c r="J3013" s="216">
        <v>5.708121839679583</v>
      </c>
      <c r="K3013" s="216">
        <v>2.1927114061962225E-3</v>
      </c>
      <c r="L3013" s="159"/>
    </row>
    <row r="3014" spans="2:12" ht="15.75" customHeight="1" x14ac:dyDescent="0.2">
      <c r="B3014" s="189">
        <v>41301</v>
      </c>
      <c r="C3014" s="143">
        <v>289690</v>
      </c>
      <c r="D3014" s="143" t="s">
        <v>1299</v>
      </c>
      <c r="E3014" s="143" t="s">
        <v>8854</v>
      </c>
      <c r="F3014" s="248" t="s">
        <v>146</v>
      </c>
      <c r="G3014" s="216">
        <v>524</v>
      </c>
      <c r="H3014" s="216">
        <v>4156.9999999925494</v>
      </c>
      <c r="I3014" s="216">
        <v>2178267.9999960959</v>
      </c>
      <c r="J3014" s="216">
        <v>2.1995279331489752</v>
      </c>
      <c r="K3014" s="216">
        <v>5.2911424901441371E-4</v>
      </c>
      <c r="L3014" s="159"/>
    </row>
    <row r="3015" spans="2:12" ht="15.75" customHeight="1" x14ac:dyDescent="0.2">
      <c r="B3015" s="189">
        <v>41301</v>
      </c>
      <c r="C3015" s="143">
        <v>289692</v>
      </c>
      <c r="D3015" s="143" t="s">
        <v>1305</v>
      </c>
      <c r="E3015" s="143" t="s">
        <v>8854</v>
      </c>
      <c r="F3015" s="248" t="s">
        <v>146</v>
      </c>
      <c r="G3015" s="216">
        <v>399</v>
      </c>
      <c r="H3015" s="216">
        <v>4202.0000000030268</v>
      </c>
      <c r="I3015" s="216">
        <v>1676598.0000012077</v>
      </c>
      <c r="J3015" s="216">
        <v>1.6929616253238682</v>
      </c>
      <c r="K3015" s="216">
        <v>4.0289424686402873E-4</v>
      </c>
      <c r="L3015" s="159"/>
    </row>
    <row r="3016" spans="2:12" ht="15.75" customHeight="1" x14ac:dyDescent="0.2">
      <c r="B3016" s="189">
        <v>41301</v>
      </c>
      <c r="C3016" s="143">
        <v>289710</v>
      </c>
      <c r="D3016" s="143" t="s">
        <v>1308</v>
      </c>
      <c r="E3016" s="143" t="s">
        <v>8855</v>
      </c>
      <c r="F3016" s="248" t="s">
        <v>146</v>
      </c>
      <c r="G3016" s="216">
        <v>373.34</v>
      </c>
      <c r="H3016" s="216">
        <v>3694.4444444437977</v>
      </c>
      <c r="I3016" s="216">
        <v>1377787.6399997806</v>
      </c>
      <c r="J3016" s="216">
        <v>3.9695306260182295</v>
      </c>
      <c r="K3016" s="216">
        <v>1.0756262582801814E-3</v>
      </c>
      <c r="L3016" s="159"/>
    </row>
    <row r="3017" spans="2:12" ht="15.75" customHeight="1" x14ac:dyDescent="0.2">
      <c r="B3017" s="189">
        <v>41301</v>
      </c>
      <c r="C3017" s="143">
        <v>289754</v>
      </c>
      <c r="D3017" s="143" t="s">
        <v>603</v>
      </c>
      <c r="E3017" s="143" t="s">
        <v>8855</v>
      </c>
      <c r="F3017" s="248" t="s">
        <v>146</v>
      </c>
      <c r="G3017" s="216">
        <v>464.48999999999995</v>
      </c>
      <c r="H3017" s="216">
        <v>3946.9999999995343</v>
      </c>
      <c r="I3017" s="216">
        <v>1833342.0299997837</v>
      </c>
      <c r="J3017" s="216">
        <v>5.2820239670982474</v>
      </c>
      <c r="K3017" s="216">
        <v>1.3382376405114947E-3</v>
      </c>
      <c r="L3017" s="159"/>
    </row>
    <row r="3018" spans="2:12" ht="15.75" customHeight="1" x14ac:dyDescent="0.2">
      <c r="B3018" s="189">
        <v>41301</v>
      </c>
      <c r="C3018" s="143">
        <v>289756</v>
      </c>
      <c r="D3018" s="143" t="s">
        <v>801</v>
      </c>
      <c r="E3018" s="143" t="s">
        <v>8855</v>
      </c>
      <c r="F3018" s="248" t="s">
        <v>146</v>
      </c>
      <c r="G3018" s="216">
        <v>144.49999999999997</v>
      </c>
      <c r="H3018" s="216">
        <v>1931.9166666714591</v>
      </c>
      <c r="I3018" s="216">
        <v>280443.00000068563</v>
      </c>
      <c r="J3018" s="216">
        <v>0.80798161127017309</v>
      </c>
      <c r="K3018" s="216">
        <v>4.1631755054772111E-4</v>
      </c>
      <c r="L3018" s="159"/>
    </row>
    <row r="3019" spans="2:12" ht="15.75" customHeight="1" x14ac:dyDescent="0.2">
      <c r="B3019" s="189">
        <v>41301</v>
      </c>
      <c r="C3019" s="143">
        <v>289773</v>
      </c>
      <c r="D3019" s="143" t="s">
        <v>919</v>
      </c>
      <c r="E3019" s="143" t="s">
        <v>8855</v>
      </c>
      <c r="F3019" s="248" t="s">
        <v>146</v>
      </c>
      <c r="G3019" s="216">
        <v>407</v>
      </c>
      <c r="H3019" s="216">
        <v>2691.346938779378</v>
      </c>
      <c r="I3019" s="216">
        <v>1087519.5000014028</v>
      </c>
      <c r="J3019" s="216">
        <v>3.1332418990551316</v>
      </c>
      <c r="K3019" s="216">
        <v>1.1726037582901214E-3</v>
      </c>
      <c r="L3019" s="159"/>
    </row>
    <row r="3020" spans="2:12" ht="15.75" customHeight="1" x14ac:dyDescent="0.2">
      <c r="B3020" s="189">
        <v>41301</v>
      </c>
      <c r="C3020" s="143">
        <v>289778</v>
      </c>
      <c r="D3020" s="143" t="s">
        <v>1497</v>
      </c>
      <c r="E3020" s="143" t="s">
        <v>8854</v>
      </c>
      <c r="F3020" s="248" t="s">
        <v>146</v>
      </c>
      <c r="G3020" s="216">
        <v>1152.67</v>
      </c>
      <c r="H3020" s="216">
        <v>974.00000000023283</v>
      </c>
      <c r="I3020" s="216">
        <v>1122700.5800002683</v>
      </c>
      <c r="J3020" s="216">
        <v>1.1336581569749782</v>
      </c>
      <c r="K3020" s="216">
        <v>1.1639200790294736E-3</v>
      </c>
      <c r="L3020" s="159"/>
    </row>
    <row r="3021" spans="2:12" ht="15.75" customHeight="1" x14ac:dyDescent="0.2">
      <c r="B3021" s="189">
        <v>41301</v>
      </c>
      <c r="C3021" s="143">
        <v>289779</v>
      </c>
      <c r="D3021" s="143" t="s">
        <v>777</v>
      </c>
      <c r="E3021" s="143" t="s">
        <v>8855</v>
      </c>
      <c r="F3021" s="248" t="s">
        <v>147</v>
      </c>
      <c r="G3021" s="216">
        <v>441</v>
      </c>
      <c r="H3021" s="216">
        <v>866.99999999720603</v>
      </c>
      <c r="I3021" s="216">
        <v>382346.99999876786</v>
      </c>
      <c r="J3021" s="216">
        <v>1.1015762387457204</v>
      </c>
      <c r="K3021" s="216">
        <v>1.2705608290072322E-3</v>
      </c>
      <c r="L3021" s="159"/>
    </row>
    <row r="3022" spans="2:12" ht="15.75" customHeight="1" x14ac:dyDescent="0.2">
      <c r="B3022" s="189">
        <v>41301</v>
      </c>
      <c r="C3022" s="143">
        <v>289780</v>
      </c>
      <c r="D3022" s="143" t="s">
        <v>986</v>
      </c>
      <c r="E3022" s="143" t="s">
        <v>8854</v>
      </c>
      <c r="F3022" s="248" t="s">
        <v>146</v>
      </c>
      <c r="G3022" s="216">
        <v>951.5</v>
      </c>
      <c r="H3022" s="216">
        <v>1650.307692308158</v>
      </c>
      <c r="I3022" s="216">
        <v>2342201.0000006887</v>
      </c>
      <c r="J3022" s="216">
        <v>2.3650609220537655</v>
      </c>
      <c r="K3022" s="216">
        <v>9.6078665636873013E-4</v>
      </c>
      <c r="L3022" s="159"/>
    </row>
    <row r="3023" spans="2:12" ht="15.75" customHeight="1" x14ac:dyDescent="0.2">
      <c r="B3023" s="189">
        <v>41301</v>
      </c>
      <c r="C3023" s="143">
        <v>289791</v>
      </c>
      <c r="D3023" s="143" t="s">
        <v>877</v>
      </c>
      <c r="E3023" s="143" t="s">
        <v>8855</v>
      </c>
      <c r="F3023" s="248" t="s">
        <v>146</v>
      </c>
      <c r="G3023" s="216">
        <v>88.56</v>
      </c>
      <c r="H3023" s="216">
        <v>4213.0000000074506</v>
      </c>
      <c r="I3023" s="216">
        <v>373103.28000065981</v>
      </c>
      <c r="J3023" s="216">
        <v>1.0749442465826662</v>
      </c>
      <c r="K3023" s="216">
        <v>2.5514935831492171E-4</v>
      </c>
      <c r="L3023" s="159"/>
    </row>
    <row r="3024" spans="2:12" ht="15.75" customHeight="1" x14ac:dyDescent="0.2">
      <c r="B3024" s="189">
        <v>41301</v>
      </c>
      <c r="C3024" s="143">
        <v>289802</v>
      </c>
      <c r="D3024" s="143" t="s">
        <v>545</v>
      </c>
      <c r="E3024" s="143" t="s">
        <v>8854</v>
      </c>
      <c r="F3024" s="248" t="s">
        <v>146</v>
      </c>
      <c r="G3024" s="216">
        <v>1705</v>
      </c>
      <c r="H3024" s="216">
        <v>874.88888889706379</v>
      </c>
      <c r="I3024" s="216">
        <v>1130064.0000140551</v>
      </c>
      <c r="J3024" s="216">
        <v>1.1410934440947731</v>
      </c>
      <c r="K3024" s="216">
        <v>1.7216408293312506E-3</v>
      </c>
      <c r="L3024" s="159"/>
    </row>
    <row r="3025" spans="2:12" ht="15.75" customHeight="1" x14ac:dyDescent="0.2">
      <c r="B3025" s="189">
        <v>41301</v>
      </c>
      <c r="C3025" s="143">
        <v>289802</v>
      </c>
      <c r="D3025" s="143" t="s">
        <v>1545</v>
      </c>
      <c r="E3025" s="143" t="s">
        <v>8854</v>
      </c>
      <c r="F3025" s="248" t="s">
        <v>146</v>
      </c>
      <c r="G3025" s="216">
        <v>1</v>
      </c>
      <c r="H3025" s="216">
        <v>234.0000000083819</v>
      </c>
      <c r="I3025" s="216">
        <v>234.0000000083819</v>
      </c>
      <c r="J3025" s="216">
        <v>2.3628384403398431E-4</v>
      </c>
      <c r="K3025" s="216">
        <v>1.0097600172030795E-6</v>
      </c>
      <c r="L3025" s="159"/>
    </row>
    <row r="3026" spans="2:12" ht="15.75" customHeight="1" x14ac:dyDescent="0.2">
      <c r="B3026" s="189">
        <v>41301</v>
      </c>
      <c r="C3026" s="143">
        <v>289805</v>
      </c>
      <c r="D3026" s="143" t="s">
        <v>643</v>
      </c>
      <c r="E3026" s="143" t="s">
        <v>8855</v>
      </c>
      <c r="F3026" s="248" t="s">
        <v>146</v>
      </c>
      <c r="G3026" s="216">
        <v>394.08000000000004</v>
      </c>
      <c r="H3026" s="216">
        <v>4183.1864406706336</v>
      </c>
      <c r="I3026" s="216">
        <v>1668343.0999973193</v>
      </c>
      <c r="J3026" s="216">
        <v>4.8066471478482757</v>
      </c>
      <c r="K3026" s="216">
        <v>1.1353800714176193E-3</v>
      </c>
      <c r="L3026" s="159"/>
    </row>
    <row r="3027" spans="2:12" ht="15.75" customHeight="1" x14ac:dyDescent="0.2">
      <c r="B3027" s="189">
        <v>41301</v>
      </c>
      <c r="C3027" s="143">
        <v>289808</v>
      </c>
      <c r="D3027" s="143" t="s">
        <v>1217</v>
      </c>
      <c r="E3027" s="143" t="s">
        <v>8854</v>
      </c>
      <c r="F3027" s="248" t="s">
        <v>146</v>
      </c>
      <c r="G3027" s="216">
        <v>1</v>
      </c>
      <c r="H3027" s="216">
        <v>292.99999999115244</v>
      </c>
      <c r="I3027" s="216">
        <v>292.99999999115244</v>
      </c>
      <c r="J3027" s="216">
        <v>2.958596850315684E-4</v>
      </c>
      <c r="K3027" s="216">
        <v>1.0097600172030795E-6</v>
      </c>
      <c r="L3027" s="159"/>
    </row>
    <row r="3028" spans="2:12" ht="15.75" customHeight="1" x14ac:dyDescent="0.2">
      <c r="B3028" s="189">
        <v>41301</v>
      </c>
      <c r="C3028" s="143">
        <v>289808</v>
      </c>
      <c r="D3028" s="143" t="s">
        <v>1218</v>
      </c>
      <c r="E3028" s="143" t="s">
        <v>8855</v>
      </c>
      <c r="F3028" s="248" t="s">
        <v>146</v>
      </c>
      <c r="G3028" s="216">
        <v>1274.8399999999999</v>
      </c>
      <c r="H3028" s="216">
        <v>292.99999999115244</v>
      </c>
      <c r="I3028" s="216">
        <v>373528.11998872075</v>
      </c>
      <c r="J3028" s="216">
        <v>1.0761682489577822</v>
      </c>
      <c r="K3028" s="216">
        <v>3.6729291774412237E-3</v>
      </c>
      <c r="L3028" s="159"/>
    </row>
    <row r="3029" spans="2:12" ht="15.75" customHeight="1" x14ac:dyDescent="0.2">
      <c r="B3029" s="189">
        <v>41301</v>
      </c>
      <c r="C3029" s="143">
        <v>289809</v>
      </c>
      <c r="D3029" s="143" t="s">
        <v>675</v>
      </c>
      <c r="E3029" s="143" t="s">
        <v>8855</v>
      </c>
      <c r="F3029" s="248" t="s">
        <v>146</v>
      </c>
      <c r="G3029" s="216">
        <v>709.5</v>
      </c>
      <c r="H3029" s="216">
        <v>2288.0000000086147</v>
      </c>
      <c r="I3029" s="216">
        <v>1623336.0000061118</v>
      </c>
      <c r="J3029" s="216">
        <v>4.6769776279479585</v>
      </c>
      <c r="K3029" s="216">
        <v>2.044133578640887E-3</v>
      </c>
      <c r="L3029" s="159"/>
    </row>
    <row r="3030" spans="2:12" ht="15.75" customHeight="1" x14ac:dyDescent="0.2">
      <c r="B3030" s="189">
        <v>41301</v>
      </c>
      <c r="C3030" s="143">
        <v>289811</v>
      </c>
      <c r="D3030" s="143" t="s">
        <v>1243</v>
      </c>
      <c r="E3030" s="143" t="s">
        <v>8855</v>
      </c>
      <c r="F3030" s="248" t="s">
        <v>147</v>
      </c>
      <c r="G3030" s="216">
        <v>258.5</v>
      </c>
      <c r="H3030" s="216">
        <v>3894.0000000048894</v>
      </c>
      <c r="I3030" s="216">
        <v>1006599.0000012639</v>
      </c>
      <c r="J3030" s="216">
        <v>2.9001026302028499</v>
      </c>
      <c r="K3030" s="216">
        <v>7.4476184648156348E-4</v>
      </c>
      <c r="L3030" s="159"/>
    </row>
    <row r="3031" spans="2:12" ht="15.75" customHeight="1" x14ac:dyDescent="0.2">
      <c r="B3031" s="189">
        <v>41301</v>
      </c>
      <c r="C3031" s="143">
        <v>289812</v>
      </c>
      <c r="D3031" s="143" t="s">
        <v>876</v>
      </c>
      <c r="E3031" s="143" t="s">
        <v>8854</v>
      </c>
      <c r="F3031" s="248" t="s">
        <v>146</v>
      </c>
      <c r="G3031" s="216">
        <v>505.5</v>
      </c>
      <c r="H3031" s="216">
        <v>1059.1428571347412</v>
      </c>
      <c r="I3031" s="216">
        <v>535477.49999589811</v>
      </c>
      <c r="J3031" s="216">
        <v>0.54070376960772004</v>
      </c>
      <c r="K3031" s="216">
        <v>5.1043368869615666E-4</v>
      </c>
      <c r="L3031" s="159"/>
    </row>
    <row r="3032" spans="2:12" ht="15.75" customHeight="1" x14ac:dyDescent="0.2">
      <c r="B3032" s="189">
        <v>41301</v>
      </c>
      <c r="C3032" s="143">
        <v>289813</v>
      </c>
      <c r="D3032" s="143" t="s">
        <v>527</v>
      </c>
      <c r="E3032" s="143" t="s">
        <v>8855</v>
      </c>
      <c r="F3032" s="248" t="s">
        <v>146</v>
      </c>
      <c r="G3032" s="216">
        <v>130</v>
      </c>
      <c r="H3032" s="216">
        <v>5263.4576271120186</v>
      </c>
      <c r="I3032" s="216">
        <v>682713.99999913992</v>
      </c>
      <c r="J3032" s="216">
        <v>1.9669606934552171</v>
      </c>
      <c r="K3032" s="216">
        <v>3.7454174097718861E-4</v>
      </c>
      <c r="L3032" s="159"/>
    </row>
    <row r="3033" spans="2:12" ht="15.75" customHeight="1" x14ac:dyDescent="0.2">
      <c r="B3033" s="189">
        <v>41301</v>
      </c>
      <c r="C3033" s="143">
        <v>289815</v>
      </c>
      <c r="D3033" s="143" t="s">
        <v>733</v>
      </c>
      <c r="E3033" s="143" t="s">
        <v>8855</v>
      </c>
      <c r="F3033" s="248" t="s">
        <v>146</v>
      </c>
      <c r="G3033" s="216">
        <v>1884.5</v>
      </c>
      <c r="H3033" s="216">
        <v>188.00000000512227</v>
      </c>
      <c r="I3033" s="216">
        <v>354286.00000965293</v>
      </c>
      <c r="J3033" s="216">
        <v>1.0207299634419975</v>
      </c>
      <c r="K3033" s="216">
        <v>5.4294146990116303E-3</v>
      </c>
      <c r="L3033" s="159"/>
    </row>
    <row r="3034" spans="2:12" ht="15.75" customHeight="1" x14ac:dyDescent="0.2">
      <c r="B3034" s="189">
        <v>41301</v>
      </c>
      <c r="C3034" s="143">
        <v>289816</v>
      </c>
      <c r="D3034" s="143" t="s">
        <v>1386</v>
      </c>
      <c r="E3034" s="143" t="s">
        <v>8854</v>
      </c>
      <c r="F3034" s="248" t="s">
        <v>155</v>
      </c>
      <c r="G3034" s="216">
        <v>6</v>
      </c>
      <c r="H3034" s="216">
        <v>211.99999999953434</v>
      </c>
      <c r="I3034" s="216">
        <v>1271.999999997206</v>
      </c>
      <c r="J3034" s="216">
        <v>1.284414741879496E-3</v>
      </c>
      <c r="K3034" s="216">
        <v>6.0585601032184774E-6</v>
      </c>
      <c r="L3034" s="159"/>
    </row>
    <row r="3035" spans="2:12" ht="15.75" customHeight="1" x14ac:dyDescent="0.2">
      <c r="B3035" s="189">
        <v>41301</v>
      </c>
      <c r="C3035" s="143">
        <v>289817</v>
      </c>
      <c r="D3035" s="143" t="s">
        <v>1554</v>
      </c>
      <c r="E3035" s="143" t="s">
        <v>8855</v>
      </c>
      <c r="F3035" s="248" t="s">
        <v>146</v>
      </c>
      <c r="G3035" s="216">
        <v>1068.5</v>
      </c>
      <c r="H3035" s="216">
        <v>226.99999999604188</v>
      </c>
      <c r="I3035" s="216">
        <v>242549.49999577075</v>
      </c>
      <c r="J3035" s="216">
        <v>0.69880701539663526</v>
      </c>
      <c r="K3035" s="216">
        <v>3.0784450018009695E-3</v>
      </c>
      <c r="L3035" s="159"/>
    </row>
    <row r="3036" spans="2:12" ht="15.75" customHeight="1" x14ac:dyDescent="0.2">
      <c r="B3036" s="189">
        <v>41301</v>
      </c>
      <c r="C3036" s="143">
        <v>289818</v>
      </c>
      <c r="D3036" s="143" t="s">
        <v>1309</v>
      </c>
      <c r="E3036" s="143" t="s">
        <v>8854</v>
      </c>
      <c r="F3036" s="248" t="s">
        <v>146</v>
      </c>
      <c r="G3036" s="216">
        <v>761.16000000000008</v>
      </c>
      <c r="H3036" s="216">
        <v>1362.7619047690782</v>
      </c>
      <c r="I3036" s="216">
        <v>1178623.6200040118</v>
      </c>
      <c r="J3036" s="216">
        <v>1.1901270068112069</v>
      </c>
      <c r="K3036" s="216">
        <v>7.6858893469429609E-4</v>
      </c>
      <c r="L3036" s="159"/>
    </row>
    <row r="3037" spans="2:12" ht="15.75" customHeight="1" x14ac:dyDescent="0.2">
      <c r="B3037" s="189">
        <v>41301</v>
      </c>
      <c r="C3037" s="143">
        <v>289819</v>
      </c>
      <c r="D3037" s="143" t="s">
        <v>689</v>
      </c>
      <c r="E3037" s="143" t="s">
        <v>8855</v>
      </c>
      <c r="F3037" s="248" t="s">
        <v>146</v>
      </c>
      <c r="G3037" s="216">
        <v>3</v>
      </c>
      <c r="H3037" s="216">
        <v>2586.0000000055879</v>
      </c>
      <c r="I3037" s="216">
        <v>7758.0000000167638</v>
      </c>
      <c r="J3037" s="216">
        <v>2.2351498665440832E-2</v>
      </c>
      <c r="K3037" s="216">
        <v>8.6432709456274302E-6</v>
      </c>
      <c r="L3037" s="159"/>
    </row>
    <row r="3038" spans="2:12" ht="15.75" customHeight="1" x14ac:dyDescent="0.2">
      <c r="B3038" s="189">
        <v>41301</v>
      </c>
      <c r="C3038" s="143">
        <v>289822</v>
      </c>
      <c r="D3038" s="143" t="s">
        <v>1569</v>
      </c>
      <c r="E3038" s="143" t="s">
        <v>8854</v>
      </c>
      <c r="F3038" s="248" t="s">
        <v>146</v>
      </c>
      <c r="G3038" s="216">
        <v>680.82999999999993</v>
      </c>
      <c r="H3038" s="216">
        <v>3634.8000000002794</v>
      </c>
      <c r="I3038" s="216">
        <v>2309813.7200010633</v>
      </c>
      <c r="J3038" s="216">
        <v>2.3323575416441829</v>
      </c>
      <c r="K3038" s="216">
        <v>6.8747491251237251E-4</v>
      </c>
      <c r="L3038" s="159"/>
    </row>
    <row r="3039" spans="2:12" ht="15.75" customHeight="1" x14ac:dyDescent="0.2">
      <c r="B3039" s="189">
        <v>41301</v>
      </c>
      <c r="C3039" s="143">
        <v>289826</v>
      </c>
      <c r="D3039" s="143" t="s">
        <v>1262</v>
      </c>
      <c r="E3039" s="143" t="s">
        <v>8855</v>
      </c>
      <c r="F3039" s="248" t="s">
        <v>155</v>
      </c>
      <c r="G3039" s="216">
        <v>27.05</v>
      </c>
      <c r="H3039" s="216">
        <v>5100.9999999997672</v>
      </c>
      <c r="I3039" s="216">
        <v>137982.0499999937</v>
      </c>
      <c r="J3039" s="216">
        <v>0.39753874792768562</v>
      </c>
      <c r="K3039" s="216">
        <v>7.7933493026407325E-5</v>
      </c>
      <c r="L3039" s="159"/>
    </row>
    <row r="3040" spans="2:12" ht="15.75" customHeight="1" x14ac:dyDescent="0.2">
      <c r="B3040" s="189">
        <v>41301</v>
      </c>
      <c r="C3040" s="143">
        <v>289827</v>
      </c>
      <c r="D3040" s="143" t="s">
        <v>604</v>
      </c>
      <c r="E3040" s="143" t="s">
        <v>8855</v>
      </c>
      <c r="F3040" s="248" t="s">
        <v>147</v>
      </c>
      <c r="G3040" s="216">
        <v>624.99</v>
      </c>
      <c r="H3040" s="216">
        <v>2364.1886792438686</v>
      </c>
      <c r="I3040" s="216">
        <v>1459655.9699979606</v>
      </c>
      <c r="J3040" s="216">
        <v>4.2054006786983322</v>
      </c>
      <c r="K3040" s="216">
        <v>1.8006526361025624E-3</v>
      </c>
      <c r="L3040" s="159"/>
    </row>
    <row r="3041" spans="2:12" ht="15.75" customHeight="1" x14ac:dyDescent="0.2">
      <c r="B3041" s="189">
        <v>41301</v>
      </c>
      <c r="C3041" s="143">
        <v>289828</v>
      </c>
      <c r="D3041" s="143" t="s">
        <v>1129</v>
      </c>
      <c r="E3041" s="143" t="s">
        <v>8854</v>
      </c>
      <c r="F3041" s="248" t="s">
        <v>146</v>
      </c>
      <c r="G3041" s="216">
        <v>1692.97</v>
      </c>
      <c r="H3041" s="216">
        <v>2401.3928571379179</v>
      </c>
      <c r="I3041" s="216">
        <v>4104384.0199907185</v>
      </c>
      <c r="J3041" s="216">
        <v>4.144442878633873</v>
      </c>
      <c r="K3041" s="216">
        <v>1.7094934163242976E-3</v>
      </c>
      <c r="L3041" s="159"/>
    </row>
    <row r="3042" spans="2:12" ht="15.75" customHeight="1" x14ac:dyDescent="0.2">
      <c r="B3042" s="189">
        <v>41301</v>
      </c>
      <c r="C3042" s="143">
        <v>289829</v>
      </c>
      <c r="D3042" s="143" t="s">
        <v>1095</v>
      </c>
      <c r="E3042" s="143" t="s">
        <v>8855</v>
      </c>
      <c r="F3042" s="248" t="s">
        <v>146</v>
      </c>
      <c r="G3042" s="216">
        <v>138</v>
      </c>
      <c r="H3042" s="216">
        <v>4306.9999999995343</v>
      </c>
      <c r="I3042" s="216">
        <v>594365.99999993574</v>
      </c>
      <c r="J3042" s="216">
        <v>1.7124221262894124</v>
      </c>
      <c r="K3042" s="216">
        <v>3.9759046349886176E-4</v>
      </c>
      <c r="L3042" s="159"/>
    </row>
    <row r="3043" spans="2:12" ht="15.75" customHeight="1" x14ac:dyDescent="0.2">
      <c r="B3043" s="189">
        <v>41301</v>
      </c>
      <c r="C3043" s="143">
        <v>289831</v>
      </c>
      <c r="D3043" s="143" t="s">
        <v>1570</v>
      </c>
      <c r="E3043" s="143" t="s">
        <v>8855</v>
      </c>
      <c r="F3043" s="248" t="s">
        <v>146</v>
      </c>
      <c r="G3043" s="216">
        <v>53.489999999999995</v>
      </c>
      <c r="H3043" s="216">
        <v>4043.4444444482992</v>
      </c>
      <c r="I3043" s="216">
        <v>218701.68000021018</v>
      </c>
      <c r="J3043" s="216">
        <v>0.63009929216857474</v>
      </c>
      <c r="K3043" s="216">
        <v>1.5410952096053706E-4</v>
      </c>
      <c r="L3043" s="159"/>
    </row>
    <row r="3044" spans="2:12" ht="15.75" customHeight="1" x14ac:dyDescent="0.2">
      <c r="B3044" s="189">
        <v>41301</v>
      </c>
      <c r="C3044" s="143">
        <v>289833</v>
      </c>
      <c r="D3044" s="143" t="s">
        <v>1571</v>
      </c>
      <c r="E3044" s="143" t="s">
        <v>8854</v>
      </c>
      <c r="F3044" s="248" t="s">
        <v>146</v>
      </c>
      <c r="G3044" s="216">
        <v>1535.5</v>
      </c>
      <c r="H3044" s="216">
        <v>2746.7857142874191</v>
      </c>
      <c r="I3044" s="216">
        <v>4217119.0000025891</v>
      </c>
      <c r="J3044" s="216">
        <v>4.2582781539900481</v>
      </c>
      <c r="K3044" s="216">
        <v>1.5504865064153285E-3</v>
      </c>
      <c r="L3044" s="159"/>
    </row>
    <row r="3045" spans="2:12" ht="15.75" customHeight="1" x14ac:dyDescent="0.2">
      <c r="B3045" s="189">
        <v>41301</v>
      </c>
      <c r="C3045" s="143">
        <v>289834</v>
      </c>
      <c r="D3045" s="143" t="s">
        <v>602</v>
      </c>
      <c r="E3045" s="143" t="s">
        <v>8855</v>
      </c>
      <c r="F3045" s="248" t="s">
        <v>146</v>
      </c>
      <c r="G3045" s="216">
        <v>20</v>
      </c>
      <c r="H3045" s="216">
        <v>2592.9999999969732</v>
      </c>
      <c r="I3045" s="216">
        <v>51859.999999939464</v>
      </c>
      <c r="J3045" s="216">
        <v>0.14941334374657175</v>
      </c>
      <c r="K3045" s="216">
        <v>5.7621806304182861E-5</v>
      </c>
      <c r="L3045" s="159"/>
    </row>
    <row r="3046" spans="2:12" ht="15.75" customHeight="1" x14ac:dyDescent="0.2">
      <c r="B3046" s="189">
        <v>41301</v>
      </c>
      <c r="C3046" s="143">
        <v>289850</v>
      </c>
      <c r="D3046" s="143" t="s">
        <v>590</v>
      </c>
      <c r="E3046" s="143" t="s">
        <v>8855</v>
      </c>
      <c r="F3046" s="248" t="s">
        <v>146</v>
      </c>
      <c r="G3046" s="216">
        <v>654.50999999999988</v>
      </c>
      <c r="H3046" s="216">
        <v>4850.2314814840793</v>
      </c>
      <c r="I3046" s="216">
        <v>3156614.7600021027</v>
      </c>
      <c r="J3046" s="216">
        <v>9.0944922138882927</v>
      </c>
      <c r="K3046" s="216">
        <v>1.885702422207536E-3</v>
      </c>
      <c r="L3046" s="159"/>
    </row>
    <row r="3047" spans="2:12" ht="15.75" customHeight="1" x14ac:dyDescent="0.2">
      <c r="B3047" s="189">
        <v>41301</v>
      </c>
      <c r="C3047" s="143">
        <v>289872</v>
      </c>
      <c r="D3047" s="143" t="s">
        <v>590</v>
      </c>
      <c r="E3047" s="143" t="s">
        <v>8855</v>
      </c>
      <c r="F3047" s="248" t="s">
        <v>146</v>
      </c>
      <c r="G3047" s="216">
        <v>140</v>
      </c>
      <c r="H3047" s="216">
        <v>6531.1707317087767</v>
      </c>
      <c r="I3047" s="216">
        <v>910725.00000008033</v>
      </c>
      <c r="J3047" s="216">
        <v>2.6238809773190783</v>
      </c>
      <c r="K3047" s="216">
        <v>4.0335264412928002E-4</v>
      </c>
      <c r="L3047" s="159"/>
    </row>
    <row r="3048" spans="2:12" ht="15.75" customHeight="1" x14ac:dyDescent="0.2">
      <c r="B3048" s="189">
        <v>41301</v>
      </c>
      <c r="C3048" s="143">
        <v>289912</v>
      </c>
      <c r="D3048" s="143" t="s">
        <v>1000</v>
      </c>
      <c r="E3048" s="143" t="s">
        <v>8854</v>
      </c>
      <c r="F3048" s="248" t="s">
        <v>146</v>
      </c>
      <c r="G3048" s="216">
        <v>388.15999999999997</v>
      </c>
      <c r="H3048" s="216">
        <v>1341.9999999948777</v>
      </c>
      <c r="I3048" s="216">
        <v>520910.71999801171</v>
      </c>
      <c r="J3048" s="216">
        <v>0.52599481758646083</v>
      </c>
      <c r="K3048" s="216">
        <v>3.9194844827754733E-4</v>
      </c>
      <c r="L3048" s="159"/>
    </row>
    <row r="3049" spans="2:12" ht="15.75" customHeight="1" x14ac:dyDescent="0.2">
      <c r="B3049" s="189">
        <v>41301</v>
      </c>
      <c r="C3049" s="143">
        <v>289913</v>
      </c>
      <c r="D3049" s="143" t="s">
        <v>1070</v>
      </c>
      <c r="E3049" s="143" t="s">
        <v>8855</v>
      </c>
      <c r="F3049" s="248" t="s">
        <v>146</v>
      </c>
      <c r="G3049" s="216">
        <v>390</v>
      </c>
      <c r="H3049" s="216">
        <v>572.02040816286615</v>
      </c>
      <c r="I3049" s="216">
        <v>266672.49999946333</v>
      </c>
      <c r="J3049" s="216">
        <v>0.76830755708106402</v>
      </c>
      <c r="K3049" s="216">
        <v>1.1236252229315658E-3</v>
      </c>
      <c r="L3049" s="159"/>
    </row>
    <row r="3050" spans="2:12" ht="15.75" customHeight="1" x14ac:dyDescent="0.2">
      <c r="B3050" s="189">
        <v>41301</v>
      </c>
      <c r="C3050" s="143">
        <v>289915</v>
      </c>
      <c r="D3050" s="143" t="s">
        <v>1572</v>
      </c>
      <c r="E3050" s="143" t="s">
        <v>8854</v>
      </c>
      <c r="F3050" s="248" t="s">
        <v>146</v>
      </c>
      <c r="G3050" s="216">
        <v>1373.67</v>
      </c>
      <c r="H3050" s="216">
        <v>1088.9999999979045</v>
      </c>
      <c r="I3050" s="216">
        <v>1495926.6299971216</v>
      </c>
      <c r="J3050" s="216">
        <v>1.5105268996404384</v>
      </c>
      <c r="K3050" s="216">
        <v>1.3870770428313544E-3</v>
      </c>
      <c r="L3050" s="159"/>
    </row>
    <row r="3051" spans="2:12" ht="15.75" customHeight="1" x14ac:dyDescent="0.2">
      <c r="B3051" s="189">
        <v>41301</v>
      </c>
      <c r="C3051" s="143">
        <v>289916</v>
      </c>
      <c r="D3051" s="143" t="s">
        <v>1451</v>
      </c>
      <c r="E3051" s="143" t="s">
        <v>8855</v>
      </c>
      <c r="F3051" s="248" t="s">
        <v>146</v>
      </c>
      <c r="G3051" s="216">
        <v>336.49</v>
      </c>
      <c r="H3051" s="216">
        <v>1177.0000000018626</v>
      </c>
      <c r="I3051" s="216">
        <v>396048.73000062676</v>
      </c>
      <c r="J3051" s="216">
        <v>1.1410521603556867</v>
      </c>
      <c r="K3051" s="216">
        <v>9.6945808016472466E-4</v>
      </c>
      <c r="L3051" s="159"/>
    </row>
    <row r="3052" spans="2:12" ht="15.75" customHeight="1" x14ac:dyDescent="0.2">
      <c r="B3052" s="189">
        <v>41301</v>
      </c>
      <c r="C3052" s="143">
        <v>289917</v>
      </c>
      <c r="D3052" s="143" t="s">
        <v>1188</v>
      </c>
      <c r="E3052" s="143" t="s">
        <v>8855</v>
      </c>
      <c r="F3052" s="248" t="s">
        <v>146</v>
      </c>
      <c r="G3052" s="216">
        <v>136.66</v>
      </c>
      <c r="H3052" s="216">
        <v>1156.9999999995343</v>
      </c>
      <c r="I3052" s="216">
        <v>158115.61999993637</v>
      </c>
      <c r="J3052" s="216">
        <v>0.45554538146510581</v>
      </c>
      <c r="K3052" s="216">
        <v>3.9372980247648148E-4</v>
      </c>
      <c r="L3052" s="159"/>
    </row>
    <row r="3053" spans="2:12" ht="15.75" customHeight="1" x14ac:dyDescent="0.2">
      <c r="B3053" s="189">
        <v>41301</v>
      </c>
      <c r="C3053" s="143">
        <v>289930</v>
      </c>
      <c r="D3053" s="143" t="s">
        <v>569</v>
      </c>
      <c r="E3053" s="143" t="s">
        <v>8855</v>
      </c>
      <c r="F3053" s="248" t="s">
        <v>146</v>
      </c>
      <c r="G3053" s="216">
        <v>1911.4699999999998</v>
      </c>
      <c r="H3053" s="216">
        <v>1627.0000000018626</v>
      </c>
      <c r="I3053" s="216">
        <v>3109961.6900035604</v>
      </c>
      <c r="J3053" s="216">
        <v>8.9600805057407182</v>
      </c>
      <c r="K3053" s="216">
        <v>5.5071177048128207E-3</v>
      </c>
      <c r="L3053" s="159"/>
    </row>
    <row r="3054" spans="2:12" ht="15.75" customHeight="1" x14ac:dyDescent="0.2">
      <c r="B3054" s="189">
        <v>41301</v>
      </c>
      <c r="C3054" s="143">
        <v>289931</v>
      </c>
      <c r="D3054" s="143" t="s">
        <v>872</v>
      </c>
      <c r="E3054" s="143" t="s">
        <v>8855</v>
      </c>
      <c r="F3054" s="248" t="s">
        <v>146</v>
      </c>
      <c r="G3054" s="216">
        <v>682.98</v>
      </c>
      <c r="H3054" s="216">
        <v>2989.0000000095461</v>
      </c>
      <c r="I3054" s="216">
        <v>2041427.220006519</v>
      </c>
      <c r="J3054" s="216">
        <v>5.8815361927651066</v>
      </c>
      <c r="K3054" s="216">
        <v>1.9677270634815406E-3</v>
      </c>
      <c r="L3054" s="159"/>
    </row>
    <row r="3055" spans="2:12" ht="15.75" customHeight="1" x14ac:dyDescent="0.2">
      <c r="B3055" s="189">
        <v>41301</v>
      </c>
      <c r="C3055" s="143">
        <v>289932</v>
      </c>
      <c r="D3055" s="143" t="s">
        <v>768</v>
      </c>
      <c r="E3055" s="143" t="s">
        <v>8855</v>
      </c>
      <c r="F3055" s="248" t="s">
        <v>146</v>
      </c>
      <c r="G3055" s="216">
        <v>537</v>
      </c>
      <c r="H3055" s="216">
        <v>3604.0000000025611</v>
      </c>
      <c r="I3055" s="216">
        <v>1935348.0000013756</v>
      </c>
      <c r="J3055" s="216">
        <v>5.5759123793633476</v>
      </c>
      <c r="K3055" s="216">
        <v>1.54714549926731E-3</v>
      </c>
      <c r="L3055" s="159"/>
    </row>
    <row r="3056" spans="2:12" ht="15.75" customHeight="1" x14ac:dyDescent="0.2">
      <c r="B3056" s="189">
        <v>41301</v>
      </c>
      <c r="C3056" s="143">
        <v>289933</v>
      </c>
      <c r="D3056" s="143" t="s">
        <v>637</v>
      </c>
      <c r="E3056" s="143" t="s">
        <v>8854</v>
      </c>
      <c r="F3056" s="248" t="s">
        <v>146</v>
      </c>
      <c r="G3056" s="216">
        <v>2442.9799999999996</v>
      </c>
      <c r="H3056" s="216">
        <v>3346.6935483862517</v>
      </c>
      <c r="I3056" s="216">
        <v>8234700.8999977615</v>
      </c>
      <c r="J3056" s="216">
        <v>8.3150717224439532</v>
      </c>
      <c r="K3056" s="216">
        <v>2.4668235268267787E-3</v>
      </c>
      <c r="L3056" s="159"/>
    </row>
    <row r="3057" spans="2:12" ht="15.75" customHeight="1" x14ac:dyDescent="0.2">
      <c r="B3057" s="189">
        <v>41301</v>
      </c>
      <c r="C3057" s="143">
        <v>289950</v>
      </c>
      <c r="D3057" s="143" t="s">
        <v>1573</v>
      </c>
      <c r="E3057" s="143" t="s">
        <v>8854</v>
      </c>
      <c r="F3057" s="248" t="s">
        <v>147</v>
      </c>
      <c r="G3057" s="216">
        <v>1368.49</v>
      </c>
      <c r="H3057" s="216">
        <v>1053.53846153119</v>
      </c>
      <c r="I3057" s="216">
        <v>1440267.1099896885</v>
      </c>
      <c r="J3057" s="216">
        <v>1.4543241417602175</v>
      </c>
      <c r="K3057" s="216">
        <v>1.3818464859422423E-3</v>
      </c>
      <c r="L3057" s="159"/>
    </row>
    <row r="3058" spans="2:12" ht="15.75" customHeight="1" x14ac:dyDescent="0.2">
      <c r="B3058" s="189">
        <v>41301</v>
      </c>
      <c r="C3058" s="143">
        <v>289990</v>
      </c>
      <c r="D3058" s="143" t="s">
        <v>581</v>
      </c>
      <c r="E3058" s="143" t="s">
        <v>8855</v>
      </c>
      <c r="F3058" s="248" t="s">
        <v>146</v>
      </c>
      <c r="G3058" s="216">
        <v>381.5</v>
      </c>
      <c r="H3058" s="216">
        <v>4408.9999999967404</v>
      </c>
      <c r="I3058" s="216">
        <v>1682033.4999987565</v>
      </c>
      <c r="J3058" s="216">
        <v>4.8460904267037552</v>
      </c>
      <c r="K3058" s="216">
        <v>1.0991359552522881E-3</v>
      </c>
      <c r="L3058" s="159"/>
    </row>
    <row r="3059" spans="2:12" ht="15.75" customHeight="1" x14ac:dyDescent="0.2">
      <c r="B3059" s="189">
        <v>41301</v>
      </c>
      <c r="C3059" s="143">
        <v>290010</v>
      </c>
      <c r="D3059" s="143" t="s">
        <v>704</v>
      </c>
      <c r="E3059" s="143" t="s">
        <v>8855</v>
      </c>
      <c r="F3059" s="248" t="s">
        <v>146</v>
      </c>
      <c r="G3059" s="216">
        <v>532</v>
      </c>
      <c r="H3059" s="216">
        <v>4085.5312499977845</v>
      </c>
      <c r="I3059" s="216">
        <v>2184628.9999985262</v>
      </c>
      <c r="J3059" s="216">
        <v>6.2941134542207893</v>
      </c>
      <c r="K3059" s="216">
        <v>1.5327400476912642E-3</v>
      </c>
      <c r="L3059" s="159"/>
    </row>
    <row r="3060" spans="2:12" ht="15.75" customHeight="1" x14ac:dyDescent="0.2">
      <c r="B3060" s="189">
        <v>41301</v>
      </c>
      <c r="C3060" s="143">
        <v>290070</v>
      </c>
      <c r="D3060" s="143" t="s">
        <v>1574</v>
      </c>
      <c r="E3060" s="143" t="s">
        <v>8855</v>
      </c>
      <c r="F3060" s="248" t="s">
        <v>146</v>
      </c>
      <c r="G3060" s="216">
        <v>847</v>
      </c>
      <c r="H3060" s="216">
        <v>2737.0454545428615</v>
      </c>
      <c r="I3060" s="216">
        <v>2312311.9999981243</v>
      </c>
      <c r="J3060" s="216">
        <v>6.6619797089364807</v>
      </c>
      <c r="K3060" s="216">
        <v>2.4402834969821444E-3</v>
      </c>
      <c r="L3060" s="159"/>
    </row>
    <row r="3061" spans="2:12" ht="15.75" customHeight="1" x14ac:dyDescent="0.2">
      <c r="B3061" s="189">
        <v>41301</v>
      </c>
      <c r="C3061" s="143">
        <v>290135</v>
      </c>
      <c r="D3061" s="143" t="s">
        <v>1458</v>
      </c>
      <c r="E3061" s="143" t="s">
        <v>8855</v>
      </c>
      <c r="F3061" s="248" t="s">
        <v>146</v>
      </c>
      <c r="G3061" s="216">
        <v>76</v>
      </c>
      <c r="H3061" s="216">
        <v>4985.4090909102124</v>
      </c>
      <c r="I3061" s="216">
        <v>381164.00000008754</v>
      </c>
      <c r="J3061" s="216">
        <v>1.0981679089066301</v>
      </c>
      <c r="K3061" s="216">
        <v>2.1896286395589487E-4</v>
      </c>
      <c r="L3061" s="159"/>
    </row>
    <row r="3062" spans="2:12" ht="15.75" customHeight="1" x14ac:dyDescent="0.2">
      <c r="B3062" s="189">
        <v>41301</v>
      </c>
      <c r="C3062" s="143">
        <v>290137</v>
      </c>
      <c r="D3062" s="143" t="s">
        <v>557</v>
      </c>
      <c r="E3062" s="143" t="s">
        <v>8855</v>
      </c>
      <c r="F3062" s="248" t="s">
        <v>146</v>
      </c>
      <c r="G3062" s="216">
        <v>160.33000000000001</v>
      </c>
      <c r="H3062" s="216">
        <v>675.86666666343808</v>
      </c>
      <c r="I3062" s="216">
        <v>101900.71999948018</v>
      </c>
      <c r="J3062" s="216">
        <v>0.29358517750334101</v>
      </c>
      <c r="K3062" s="216">
        <v>4.6192521023748196E-4</v>
      </c>
      <c r="L3062" s="159"/>
    </row>
    <row r="3063" spans="2:12" ht="15.75" customHeight="1" x14ac:dyDescent="0.2">
      <c r="B3063" s="189">
        <v>41301</v>
      </c>
      <c r="C3063" s="143">
        <v>290138</v>
      </c>
      <c r="D3063" s="143" t="s">
        <v>787</v>
      </c>
      <c r="E3063" s="143" t="s">
        <v>8855</v>
      </c>
      <c r="F3063" s="248" t="s">
        <v>146</v>
      </c>
      <c r="G3063" s="216">
        <v>28</v>
      </c>
      <c r="H3063" s="216">
        <v>5467.0000000088476</v>
      </c>
      <c r="I3063" s="216">
        <v>153076.00000024773</v>
      </c>
      <c r="J3063" s="216">
        <v>0.44102578109166857</v>
      </c>
      <c r="K3063" s="216">
        <v>8.0670528825856015E-5</v>
      </c>
      <c r="L3063" s="159"/>
    </row>
    <row r="3064" spans="2:12" ht="15.75" customHeight="1" x14ac:dyDescent="0.2">
      <c r="B3064" s="189">
        <v>41301</v>
      </c>
      <c r="C3064" s="143">
        <v>290140</v>
      </c>
      <c r="D3064" s="143" t="s">
        <v>534</v>
      </c>
      <c r="E3064" s="143" t="s">
        <v>8855</v>
      </c>
      <c r="F3064" s="248" t="s">
        <v>146</v>
      </c>
      <c r="G3064" s="216">
        <v>327</v>
      </c>
      <c r="H3064" s="216">
        <v>3161.999999997206</v>
      </c>
      <c r="I3064" s="216">
        <v>1033973.9999990864</v>
      </c>
      <c r="J3064" s="216">
        <v>2.9789724775754265</v>
      </c>
      <c r="K3064" s="216">
        <v>9.421165330733898E-4</v>
      </c>
      <c r="L3064" s="159"/>
    </row>
    <row r="3065" spans="2:12" ht="15.75" customHeight="1" x14ac:dyDescent="0.2">
      <c r="B3065" s="189">
        <v>41301</v>
      </c>
      <c r="C3065" s="143">
        <v>290151</v>
      </c>
      <c r="D3065" s="143" t="s">
        <v>503</v>
      </c>
      <c r="E3065" s="143" t="s">
        <v>8855</v>
      </c>
      <c r="F3065" s="248" t="s">
        <v>146</v>
      </c>
      <c r="G3065" s="216">
        <v>240</v>
      </c>
      <c r="H3065" s="216">
        <v>2360.0000000023283</v>
      </c>
      <c r="I3065" s="216">
        <v>566400.00000055879</v>
      </c>
      <c r="J3065" s="216">
        <v>1.6318495545360687</v>
      </c>
      <c r="K3065" s="216">
        <v>6.9146167565019442E-4</v>
      </c>
      <c r="L3065" s="159"/>
    </row>
    <row r="3066" spans="2:12" ht="15.75" customHeight="1" x14ac:dyDescent="0.2">
      <c r="B3066" s="189">
        <v>41301</v>
      </c>
      <c r="C3066" s="143">
        <v>290152</v>
      </c>
      <c r="D3066" s="143" t="s">
        <v>971</v>
      </c>
      <c r="E3066" s="143" t="s">
        <v>8855</v>
      </c>
      <c r="F3066" s="248" t="s">
        <v>147</v>
      </c>
      <c r="G3066" s="216">
        <v>141</v>
      </c>
      <c r="H3066" s="216">
        <v>2895.9999999997672</v>
      </c>
      <c r="I3066" s="216">
        <v>408335.99999996717</v>
      </c>
      <c r="J3066" s="216">
        <v>1.1764528949511461</v>
      </c>
      <c r="K3066" s="216">
        <v>4.0623373444448921E-4</v>
      </c>
      <c r="L3066" s="159"/>
    </row>
    <row r="3067" spans="2:12" ht="15.75" customHeight="1" x14ac:dyDescent="0.2">
      <c r="B3067" s="189">
        <v>41301</v>
      </c>
      <c r="C3067" s="143">
        <v>290152</v>
      </c>
      <c r="D3067" s="143" t="s">
        <v>1118</v>
      </c>
      <c r="E3067" s="143" t="s">
        <v>8855</v>
      </c>
      <c r="F3067" s="248" t="s">
        <v>147</v>
      </c>
      <c r="G3067" s="216">
        <v>170.01</v>
      </c>
      <c r="H3067" s="216">
        <v>2895.9999999997672</v>
      </c>
      <c r="I3067" s="216">
        <v>492348.95999996038</v>
      </c>
      <c r="J3067" s="216">
        <v>1.4185018203591797</v>
      </c>
      <c r="K3067" s="216">
        <v>4.8981416448870638E-4</v>
      </c>
      <c r="L3067" s="159"/>
    </row>
    <row r="3068" spans="2:12" ht="15.75" customHeight="1" x14ac:dyDescent="0.2">
      <c r="B3068" s="189">
        <v>41301</v>
      </c>
      <c r="C3068" s="143">
        <v>290158</v>
      </c>
      <c r="D3068" s="143" t="s">
        <v>702</v>
      </c>
      <c r="E3068" s="143" t="s">
        <v>8855</v>
      </c>
      <c r="F3068" s="248" t="s">
        <v>146</v>
      </c>
      <c r="G3068" s="216">
        <v>515.16999999999996</v>
      </c>
      <c r="H3068" s="216">
        <v>4502.9999999993015</v>
      </c>
      <c r="I3068" s="216">
        <v>2319810.5099996403</v>
      </c>
      <c r="J3068" s="216">
        <v>6.6835835934803471</v>
      </c>
      <c r="K3068" s="216">
        <v>1.4842512976862943E-3</v>
      </c>
      <c r="L3068" s="159"/>
    </row>
    <row r="3069" spans="2:12" ht="15.75" customHeight="1" x14ac:dyDescent="0.2">
      <c r="B3069" s="189">
        <v>41301</v>
      </c>
      <c r="C3069" s="143">
        <v>290159</v>
      </c>
      <c r="D3069" s="143" t="s">
        <v>593</v>
      </c>
      <c r="E3069" s="143" t="s">
        <v>8855</v>
      </c>
      <c r="F3069" s="248" t="s">
        <v>146</v>
      </c>
      <c r="G3069" s="216">
        <v>1533.25</v>
      </c>
      <c r="H3069" s="216">
        <v>3207.8823529437241</v>
      </c>
      <c r="I3069" s="216">
        <v>4885773.5000055125</v>
      </c>
      <c r="J3069" s="216">
        <v>14.07635471317136</v>
      </c>
      <c r="K3069" s="216">
        <v>4.4174317257944188E-3</v>
      </c>
      <c r="L3069" s="159"/>
    </row>
    <row r="3070" spans="2:12" ht="15.75" customHeight="1" x14ac:dyDescent="0.2">
      <c r="B3070" s="189">
        <v>41301</v>
      </c>
      <c r="C3070" s="143">
        <v>290160</v>
      </c>
      <c r="D3070" s="143" t="s">
        <v>541</v>
      </c>
      <c r="E3070" s="143" t="s">
        <v>8855</v>
      </c>
      <c r="F3070" s="248" t="s">
        <v>146</v>
      </c>
      <c r="G3070" s="216">
        <v>357.99</v>
      </c>
      <c r="H3070" s="216">
        <v>2478.2352941134013</v>
      </c>
      <c r="I3070" s="216">
        <v>601599.71999793558</v>
      </c>
      <c r="J3070" s="216">
        <v>1.7332631269185845</v>
      </c>
      <c r="K3070" s="216">
        <v>1.0314015219417211E-3</v>
      </c>
      <c r="L3070" s="159"/>
    </row>
    <row r="3071" spans="2:12" ht="15.75" customHeight="1" x14ac:dyDescent="0.2">
      <c r="B3071" s="189">
        <v>41301</v>
      </c>
      <c r="C3071" s="143">
        <v>290165</v>
      </c>
      <c r="D3071" s="143" t="s">
        <v>555</v>
      </c>
      <c r="E3071" s="143" t="s">
        <v>8855</v>
      </c>
      <c r="F3071" s="248" t="s">
        <v>146</v>
      </c>
      <c r="G3071" s="216">
        <v>515</v>
      </c>
      <c r="H3071" s="216">
        <v>4054.1914893577541</v>
      </c>
      <c r="I3071" s="216">
        <v>2152004.9999981839</v>
      </c>
      <c r="J3071" s="216">
        <v>6.20012076377642</v>
      </c>
      <c r="K3071" s="216">
        <v>1.4837615123327087E-3</v>
      </c>
      <c r="L3071" s="159"/>
    </row>
    <row r="3072" spans="2:12" ht="15.75" customHeight="1" x14ac:dyDescent="0.2">
      <c r="B3072" s="189">
        <v>41301</v>
      </c>
      <c r="C3072" s="143">
        <v>290170</v>
      </c>
      <c r="D3072" s="143" t="s">
        <v>527</v>
      </c>
      <c r="E3072" s="143" t="s">
        <v>8855</v>
      </c>
      <c r="F3072" s="248" t="s">
        <v>146</v>
      </c>
      <c r="G3072" s="216">
        <v>172.01</v>
      </c>
      <c r="H3072" s="216">
        <v>6112.9428571405087</v>
      </c>
      <c r="I3072" s="216">
        <v>1040410.609999645</v>
      </c>
      <c r="J3072" s="216">
        <v>2.9975169323108144</v>
      </c>
      <c r="K3072" s="216">
        <v>4.9557634511912464E-4</v>
      </c>
      <c r="L3072" s="159"/>
    </row>
    <row r="3073" spans="2:12" ht="15.75" customHeight="1" x14ac:dyDescent="0.2">
      <c r="B3073" s="189">
        <v>41301</v>
      </c>
      <c r="C3073" s="143">
        <v>290171</v>
      </c>
      <c r="D3073" s="143" t="s">
        <v>788</v>
      </c>
      <c r="E3073" s="143" t="s">
        <v>8855</v>
      </c>
      <c r="F3073" s="248" t="s">
        <v>146</v>
      </c>
      <c r="G3073" s="216">
        <v>306</v>
      </c>
      <c r="H3073" s="216">
        <v>1021.9999999995343</v>
      </c>
      <c r="I3073" s="216">
        <v>312731.99999985751</v>
      </c>
      <c r="J3073" s="216">
        <v>0.90100913645557523</v>
      </c>
      <c r="K3073" s="216">
        <v>8.8161363645399785E-4</v>
      </c>
      <c r="L3073" s="159"/>
    </row>
    <row r="3074" spans="2:12" ht="15.75" customHeight="1" x14ac:dyDescent="0.2">
      <c r="B3074" s="189">
        <v>41301</v>
      </c>
      <c r="C3074" s="143">
        <v>290173</v>
      </c>
      <c r="D3074" s="143" t="s">
        <v>869</v>
      </c>
      <c r="E3074" s="143" t="s">
        <v>8855</v>
      </c>
      <c r="F3074" s="248" t="s">
        <v>146</v>
      </c>
      <c r="G3074" s="216">
        <v>273.49</v>
      </c>
      <c r="H3074" s="216">
        <v>569.00000000023283</v>
      </c>
      <c r="I3074" s="216">
        <v>155615.81000006368</v>
      </c>
      <c r="J3074" s="216">
        <v>0.44834320308460962</v>
      </c>
      <c r="K3074" s="216">
        <v>7.8794939030654861E-4</v>
      </c>
      <c r="L3074" s="159"/>
    </row>
    <row r="3075" spans="2:12" ht="15.75" customHeight="1" x14ac:dyDescent="0.2">
      <c r="B3075" s="189">
        <v>41301</v>
      </c>
      <c r="C3075" s="143">
        <v>290174</v>
      </c>
      <c r="D3075" s="143" t="s">
        <v>1575</v>
      </c>
      <c r="E3075" s="143" t="s">
        <v>8854</v>
      </c>
      <c r="F3075" s="248" t="s">
        <v>147</v>
      </c>
      <c r="G3075" s="216">
        <v>1</v>
      </c>
      <c r="H3075" s="216">
        <v>5413.0000000004657</v>
      </c>
      <c r="I3075" s="216">
        <v>5413.0000000004657</v>
      </c>
      <c r="J3075" s="216">
        <v>5.4658309731207399E-3</v>
      </c>
      <c r="K3075" s="216">
        <v>1.0097600172030795E-6</v>
      </c>
      <c r="L3075" s="159"/>
    </row>
    <row r="3076" spans="2:12" ht="15.75" customHeight="1" x14ac:dyDescent="0.2">
      <c r="B3076" s="189">
        <v>41301</v>
      </c>
      <c r="C3076" s="143">
        <v>290175</v>
      </c>
      <c r="D3076" s="143" t="s">
        <v>1440</v>
      </c>
      <c r="E3076" s="143" t="s">
        <v>8854</v>
      </c>
      <c r="F3076" s="248" t="s">
        <v>146</v>
      </c>
      <c r="G3076" s="216">
        <v>1575</v>
      </c>
      <c r="H3076" s="216">
        <v>2444.9999999965075</v>
      </c>
      <c r="I3076" s="216">
        <v>3850874.9999944996</v>
      </c>
      <c r="J3076" s="216">
        <v>3.8884596062413546</v>
      </c>
      <c r="K3076" s="216">
        <v>1.5903720270948503E-3</v>
      </c>
      <c r="L3076" s="159"/>
    </row>
    <row r="3077" spans="2:12" ht="15.75" customHeight="1" x14ac:dyDescent="0.2">
      <c r="B3077" s="189">
        <v>41301</v>
      </c>
      <c r="C3077" s="143">
        <v>290175</v>
      </c>
      <c r="D3077" s="143" t="s">
        <v>1576</v>
      </c>
      <c r="E3077" s="143" t="s">
        <v>8854</v>
      </c>
      <c r="F3077" s="248" t="s">
        <v>146</v>
      </c>
      <c r="G3077" s="216"/>
      <c r="H3077" s="216">
        <v>2203.9999999967404</v>
      </c>
      <c r="I3077" s="216"/>
      <c r="J3077" s="216"/>
      <c r="K3077" s="216"/>
      <c r="L3077" s="159"/>
    </row>
    <row r="3078" spans="2:12" ht="15.75" customHeight="1" x14ac:dyDescent="0.2">
      <c r="B3078" s="189">
        <v>41301</v>
      </c>
      <c r="C3078" s="143">
        <v>290190</v>
      </c>
      <c r="D3078" s="143" t="s">
        <v>1577</v>
      </c>
      <c r="E3078" s="143" t="s">
        <v>8854</v>
      </c>
      <c r="F3078" s="248" t="s">
        <v>146</v>
      </c>
      <c r="G3078" s="216">
        <v>622.83000000000004</v>
      </c>
      <c r="H3078" s="216">
        <v>2611.9999999960419</v>
      </c>
      <c r="I3078" s="216">
        <v>1626831.9599975348</v>
      </c>
      <c r="J3078" s="216">
        <v>1.6427098679136303</v>
      </c>
      <c r="K3078" s="216">
        <v>6.2890883151459401E-4</v>
      </c>
      <c r="L3078" s="159"/>
    </row>
    <row r="3079" spans="2:12" ht="15.75" customHeight="1" x14ac:dyDescent="0.2">
      <c r="B3079" s="189">
        <v>41301</v>
      </c>
      <c r="C3079" s="143">
        <v>290191</v>
      </c>
      <c r="D3079" s="143" t="s">
        <v>643</v>
      </c>
      <c r="E3079" s="143" t="s">
        <v>8855</v>
      </c>
      <c r="F3079" s="248" t="s">
        <v>146</v>
      </c>
      <c r="G3079" s="216">
        <v>625.51</v>
      </c>
      <c r="H3079" s="216">
        <v>1840.9999999974389</v>
      </c>
      <c r="I3079" s="216">
        <v>1151563.909998398</v>
      </c>
      <c r="J3079" s="216">
        <v>3.3177596284407582</v>
      </c>
      <c r="K3079" s="216">
        <v>1.8021508030664712E-3</v>
      </c>
      <c r="L3079" s="159"/>
    </row>
    <row r="3080" spans="2:12" ht="15.75" customHeight="1" x14ac:dyDescent="0.2">
      <c r="B3080" s="189">
        <v>41301</v>
      </c>
      <c r="C3080" s="143">
        <v>290193</v>
      </c>
      <c r="D3080" s="143" t="s">
        <v>512</v>
      </c>
      <c r="E3080" s="143" t="s">
        <v>8855</v>
      </c>
      <c r="F3080" s="248" t="s">
        <v>149</v>
      </c>
      <c r="G3080" s="216">
        <v>451</v>
      </c>
      <c r="H3080" s="216">
        <v>2858.9999999944121</v>
      </c>
      <c r="I3080" s="216">
        <v>1289408.9999974798</v>
      </c>
      <c r="J3080" s="216">
        <v>3.7149037822362452</v>
      </c>
      <c r="K3080" s="216">
        <v>1.2993717321593235E-3</v>
      </c>
      <c r="L3080" s="159"/>
    </row>
    <row r="3081" spans="2:12" ht="15.75" customHeight="1" x14ac:dyDescent="0.2">
      <c r="B3081" s="189">
        <v>41301</v>
      </c>
      <c r="C3081" s="143">
        <v>290210</v>
      </c>
      <c r="D3081" s="143" t="s">
        <v>1182</v>
      </c>
      <c r="E3081" s="143" t="s">
        <v>8854</v>
      </c>
      <c r="F3081" s="248" t="s">
        <v>147</v>
      </c>
      <c r="G3081" s="216">
        <v>105</v>
      </c>
      <c r="H3081" s="216">
        <v>4892.9999999923166</v>
      </c>
      <c r="I3081" s="216">
        <v>513764.99999919324</v>
      </c>
      <c r="J3081" s="216">
        <v>0.5187793552375255</v>
      </c>
      <c r="K3081" s="216">
        <v>1.0602480180632335E-4</v>
      </c>
      <c r="L3081" s="159"/>
    </row>
    <row r="3082" spans="2:12" ht="15.75" customHeight="1" x14ac:dyDescent="0.2">
      <c r="B3082" s="189">
        <v>41301</v>
      </c>
      <c r="C3082" s="143">
        <v>290230</v>
      </c>
      <c r="D3082" s="143" t="s">
        <v>528</v>
      </c>
      <c r="E3082" s="143" t="s">
        <v>8855</v>
      </c>
      <c r="F3082" s="248" t="s">
        <v>146</v>
      </c>
      <c r="G3082" s="216">
        <v>581</v>
      </c>
      <c r="H3082" s="216">
        <v>5153.0454545465182</v>
      </c>
      <c r="I3082" s="216">
        <v>3003558.000000326</v>
      </c>
      <c r="J3082" s="216">
        <v>8.653521864969882</v>
      </c>
      <c r="K3082" s="216">
        <v>1.6739134731365121E-3</v>
      </c>
      <c r="L3082" s="159"/>
    </row>
    <row r="3083" spans="2:12" ht="15.75" customHeight="1" x14ac:dyDescent="0.2">
      <c r="B3083" s="189">
        <v>41301</v>
      </c>
      <c r="C3083" s="143">
        <v>290231</v>
      </c>
      <c r="D3083" s="143" t="s">
        <v>1357</v>
      </c>
      <c r="E3083" s="143" t="s">
        <v>8855</v>
      </c>
      <c r="F3083" s="248" t="s">
        <v>146</v>
      </c>
      <c r="G3083" s="216">
        <v>52</v>
      </c>
      <c r="H3083" s="216">
        <v>6156.9999999948777</v>
      </c>
      <c r="I3083" s="216">
        <v>320163.99999973364</v>
      </c>
      <c r="J3083" s="216">
        <v>0.92242139967785275</v>
      </c>
      <c r="K3083" s="216">
        <v>1.4981669639087546E-4</v>
      </c>
      <c r="L3083" s="159"/>
    </row>
    <row r="3084" spans="2:12" ht="15.75" customHeight="1" x14ac:dyDescent="0.2">
      <c r="B3084" s="189">
        <v>41301</v>
      </c>
      <c r="C3084" s="143">
        <v>290290</v>
      </c>
      <c r="D3084" s="143" t="s">
        <v>965</v>
      </c>
      <c r="E3084" s="143" t="s">
        <v>8855</v>
      </c>
      <c r="F3084" s="248" t="s">
        <v>146</v>
      </c>
      <c r="G3084" s="216">
        <v>906.51</v>
      </c>
      <c r="H3084" s="216">
        <v>2987.0000000030268</v>
      </c>
      <c r="I3084" s="216">
        <v>2707745.3700027419</v>
      </c>
      <c r="J3084" s="216">
        <v>7.8012589615672976</v>
      </c>
      <c r="K3084" s="216">
        <v>2.6117371816402404E-3</v>
      </c>
      <c r="L3084" s="159"/>
    </row>
    <row r="3085" spans="2:12" ht="15.75" customHeight="1" x14ac:dyDescent="0.2">
      <c r="B3085" s="189">
        <v>41301</v>
      </c>
      <c r="C3085" s="143">
        <v>290310</v>
      </c>
      <c r="D3085" s="143" t="s">
        <v>1578</v>
      </c>
      <c r="E3085" s="143" t="s">
        <v>8855</v>
      </c>
      <c r="F3085" s="248" t="s">
        <v>146</v>
      </c>
      <c r="G3085" s="216">
        <v>157</v>
      </c>
      <c r="H3085" s="216">
        <v>4320</v>
      </c>
      <c r="I3085" s="216">
        <v>678240</v>
      </c>
      <c r="J3085" s="216">
        <v>1.9540706953874494</v>
      </c>
      <c r="K3085" s="216">
        <v>4.523311794878355E-4</v>
      </c>
      <c r="L3085" s="159"/>
    </row>
    <row r="3086" spans="2:12" ht="15.75" customHeight="1" x14ac:dyDescent="0.2">
      <c r="B3086" s="189">
        <v>41301</v>
      </c>
      <c r="C3086" s="143">
        <v>290330</v>
      </c>
      <c r="D3086" s="143" t="s">
        <v>1104</v>
      </c>
      <c r="E3086" s="143" t="s">
        <v>8855</v>
      </c>
      <c r="F3086" s="248" t="s">
        <v>146</v>
      </c>
      <c r="G3086" s="216">
        <v>372.69999999999993</v>
      </c>
      <c r="H3086" s="216">
        <v>5373.1411764673503</v>
      </c>
      <c r="I3086" s="216">
        <v>2005100.0799987251</v>
      </c>
      <c r="J3086" s="216">
        <v>5.7768744215094054</v>
      </c>
      <c r="K3086" s="216">
        <v>1.0737823604784476E-3</v>
      </c>
      <c r="L3086" s="159"/>
    </row>
    <row r="3087" spans="2:12" ht="15.75" customHeight="1" x14ac:dyDescent="0.2">
      <c r="B3087" s="189">
        <v>41301</v>
      </c>
      <c r="C3087" s="143">
        <v>290352</v>
      </c>
      <c r="D3087" s="143" t="s">
        <v>531</v>
      </c>
      <c r="E3087" s="143" t="s">
        <v>8855</v>
      </c>
      <c r="F3087" s="248" t="s">
        <v>146</v>
      </c>
      <c r="G3087" s="216">
        <v>190.5</v>
      </c>
      <c r="H3087" s="216">
        <v>4603.9999999932479</v>
      </c>
      <c r="I3087" s="216">
        <v>877061.99999871373</v>
      </c>
      <c r="J3087" s="216">
        <v>2.5268948340342559</v>
      </c>
      <c r="K3087" s="216">
        <v>5.4884770504734178E-4</v>
      </c>
      <c r="L3087" s="159"/>
    </row>
    <row r="3088" spans="2:12" ht="15.75" customHeight="1" x14ac:dyDescent="0.2">
      <c r="B3088" s="189">
        <v>41301</v>
      </c>
      <c r="C3088" s="143">
        <v>290390</v>
      </c>
      <c r="D3088" s="143" t="s">
        <v>534</v>
      </c>
      <c r="E3088" s="143" t="s">
        <v>8855</v>
      </c>
      <c r="F3088" s="248" t="s">
        <v>146</v>
      </c>
      <c r="G3088" s="216">
        <v>9.3800000000000008</v>
      </c>
      <c r="H3088" s="216">
        <v>4788.9999999990687</v>
      </c>
      <c r="I3088" s="216">
        <v>44920.819999991269</v>
      </c>
      <c r="J3088" s="216">
        <v>0.12942093945322802</v>
      </c>
      <c r="K3088" s="216">
        <v>2.7024627156661765E-5</v>
      </c>
      <c r="L3088" s="159"/>
    </row>
    <row r="3089" spans="2:12" ht="15.75" customHeight="1" x14ac:dyDescent="0.2">
      <c r="B3089" s="189">
        <v>41301</v>
      </c>
      <c r="C3089" s="143">
        <v>290450</v>
      </c>
      <c r="D3089" s="143" t="s">
        <v>511</v>
      </c>
      <c r="E3089" s="143" t="s">
        <v>8855</v>
      </c>
      <c r="F3089" s="248" t="s">
        <v>146</v>
      </c>
      <c r="G3089" s="216">
        <v>792.99</v>
      </c>
      <c r="H3089" s="216">
        <v>3414.9999999941792</v>
      </c>
      <c r="I3089" s="216">
        <v>2708060.8499953859</v>
      </c>
      <c r="J3089" s="216">
        <v>7.8021678879187464</v>
      </c>
      <c r="K3089" s="216">
        <v>2.2846758090576983E-3</v>
      </c>
      <c r="L3089" s="159"/>
    </row>
    <row r="3090" spans="2:12" ht="15.75" customHeight="1" x14ac:dyDescent="0.2">
      <c r="B3090" s="189">
        <v>41301</v>
      </c>
      <c r="C3090" s="143">
        <v>290491</v>
      </c>
      <c r="D3090" s="143" t="s">
        <v>537</v>
      </c>
      <c r="E3090" s="143" t="s">
        <v>8855</v>
      </c>
      <c r="F3090" s="248" t="s">
        <v>146</v>
      </c>
      <c r="G3090" s="216">
        <v>71</v>
      </c>
      <c r="H3090" s="216">
        <v>4721.2857142780977</v>
      </c>
      <c r="I3090" s="216">
        <v>336257.99999946146</v>
      </c>
      <c r="J3090" s="216">
        <v>0.96878966721004445</v>
      </c>
      <c r="K3090" s="216">
        <v>2.0455741237984917E-4</v>
      </c>
      <c r="L3090" s="159"/>
    </row>
    <row r="3091" spans="2:12" ht="15.75" customHeight="1" x14ac:dyDescent="0.2">
      <c r="B3091" s="189">
        <v>41301</v>
      </c>
      <c r="C3091" s="143">
        <v>290513</v>
      </c>
      <c r="D3091" s="143" t="s">
        <v>1117</v>
      </c>
      <c r="E3091" s="143" t="s">
        <v>8855</v>
      </c>
      <c r="F3091" s="248" t="s">
        <v>146</v>
      </c>
      <c r="G3091" s="216">
        <v>2788</v>
      </c>
      <c r="H3091" s="216">
        <v>1593.9756097619866</v>
      </c>
      <c r="I3091" s="216">
        <v>4503323.0000148648</v>
      </c>
      <c r="J3091" s="216">
        <v>12.97448028160141</v>
      </c>
      <c r="K3091" s="216">
        <v>8.0324797988030917E-3</v>
      </c>
      <c r="L3091" s="159"/>
    </row>
    <row r="3092" spans="2:12" ht="15.75" customHeight="1" x14ac:dyDescent="0.2">
      <c r="B3092" s="189">
        <v>41301</v>
      </c>
      <c r="C3092" s="143">
        <v>290530</v>
      </c>
      <c r="D3092" s="143" t="s">
        <v>1494</v>
      </c>
      <c r="E3092" s="143" t="s">
        <v>8855</v>
      </c>
      <c r="F3092" s="248" t="s">
        <v>146</v>
      </c>
      <c r="G3092" s="216">
        <v>1189</v>
      </c>
      <c r="H3092" s="216">
        <v>1458.9999999990687</v>
      </c>
      <c r="I3092" s="216">
        <v>1734750.9999988927</v>
      </c>
      <c r="J3092" s="216">
        <v>4.9979743053961858</v>
      </c>
      <c r="K3092" s="216">
        <v>3.4256163847836713E-3</v>
      </c>
      <c r="L3092" s="159"/>
    </row>
    <row r="3093" spans="2:12" ht="15.75" customHeight="1" x14ac:dyDescent="0.2">
      <c r="B3093" s="189">
        <v>41301</v>
      </c>
      <c r="C3093" s="143">
        <v>290533</v>
      </c>
      <c r="D3093" s="143" t="s">
        <v>894</v>
      </c>
      <c r="E3093" s="143" t="s">
        <v>8855</v>
      </c>
      <c r="F3093" s="248" t="s">
        <v>146</v>
      </c>
      <c r="G3093" s="216">
        <v>1535.58</v>
      </c>
      <c r="H3093" s="216">
        <v>1630.0000000011642</v>
      </c>
      <c r="I3093" s="216">
        <v>2502995.4000017876</v>
      </c>
      <c r="J3093" s="216">
        <v>7.2113558059581857</v>
      </c>
      <c r="K3093" s="216">
        <v>4.4241446662288556E-3</v>
      </c>
      <c r="L3093" s="159"/>
    </row>
    <row r="3094" spans="2:12" ht="15.75" customHeight="1" x14ac:dyDescent="0.2">
      <c r="B3094" s="189">
        <v>41301</v>
      </c>
      <c r="C3094" s="143">
        <v>290551</v>
      </c>
      <c r="D3094" s="143" t="s">
        <v>834</v>
      </c>
      <c r="E3094" s="143" t="s">
        <v>8855</v>
      </c>
      <c r="F3094" s="248" t="s">
        <v>146</v>
      </c>
      <c r="G3094" s="216">
        <v>467.98999999999995</v>
      </c>
      <c r="H3094" s="216">
        <v>1603.3529411795248</v>
      </c>
      <c r="I3094" s="216">
        <v>738009.45000148611</v>
      </c>
      <c r="J3094" s="216">
        <v>2.126271878932108</v>
      </c>
      <c r="K3094" s="216">
        <v>1.3483214566147267E-3</v>
      </c>
      <c r="L3094" s="159"/>
    </row>
    <row r="3095" spans="2:12" ht="15.75" customHeight="1" x14ac:dyDescent="0.2">
      <c r="B3095" s="189">
        <v>41301</v>
      </c>
      <c r="C3095" s="143">
        <v>290552</v>
      </c>
      <c r="D3095" s="143" t="s">
        <v>1366</v>
      </c>
      <c r="E3095" s="143" t="s">
        <v>8855</v>
      </c>
      <c r="F3095" s="248" t="s">
        <v>146</v>
      </c>
      <c r="G3095" s="216">
        <v>90</v>
      </c>
      <c r="H3095" s="216">
        <v>5383.7142857090967</v>
      </c>
      <c r="I3095" s="216">
        <v>485444.99999952677</v>
      </c>
      <c r="J3095" s="216">
        <v>1.3986108880653392</v>
      </c>
      <c r="K3095" s="216">
        <v>2.5929812836882288E-4</v>
      </c>
      <c r="L3095" s="159"/>
    </row>
    <row r="3096" spans="2:12" ht="15.75" customHeight="1" x14ac:dyDescent="0.2">
      <c r="B3096" s="189">
        <v>41301</v>
      </c>
      <c r="C3096" s="143">
        <v>290553</v>
      </c>
      <c r="D3096" s="143" t="s">
        <v>543</v>
      </c>
      <c r="E3096" s="143" t="s">
        <v>8855</v>
      </c>
      <c r="F3096" s="248" t="s">
        <v>146</v>
      </c>
      <c r="G3096" s="216">
        <v>105.75</v>
      </c>
      <c r="H3096" s="216">
        <v>1903.0000000004657</v>
      </c>
      <c r="I3096" s="216">
        <v>201242.25000004924</v>
      </c>
      <c r="J3096" s="216">
        <v>0.57979709748603903</v>
      </c>
      <c r="K3096" s="216">
        <v>3.0467530083336692E-4</v>
      </c>
      <c r="L3096" s="159"/>
    </row>
    <row r="3097" spans="2:12" ht="15.75" customHeight="1" x14ac:dyDescent="0.2">
      <c r="B3097" s="189">
        <v>41301</v>
      </c>
      <c r="C3097" s="143">
        <v>290570</v>
      </c>
      <c r="D3097" s="143" t="s">
        <v>968</v>
      </c>
      <c r="E3097" s="143" t="s">
        <v>8855</v>
      </c>
      <c r="F3097" s="248" t="s">
        <v>146</v>
      </c>
      <c r="G3097" s="216">
        <v>1421.5</v>
      </c>
      <c r="H3097" s="216">
        <v>1628.0000000051223</v>
      </c>
      <c r="I3097" s="216">
        <v>2314202.0000072815</v>
      </c>
      <c r="J3097" s="216">
        <v>6.6674249696586081</v>
      </c>
      <c r="K3097" s="216">
        <v>4.095469883069797E-3</v>
      </c>
      <c r="L3097" s="159"/>
    </row>
    <row r="3098" spans="2:12" ht="15.75" customHeight="1" x14ac:dyDescent="0.2">
      <c r="B3098" s="189">
        <v>41301</v>
      </c>
      <c r="C3098" s="143">
        <v>290578</v>
      </c>
      <c r="D3098" s="143" t="s">
        <v>1579</v>
      </c>
      <c r="E3098" s="143" t="s">
        <v>8854</v>
      </c>
      <c r="F3098" s="248" t="s">
        <v>146</v>
      </c>
      <c r="G3098" s="216">
        <v>1</v>
      </c>
      <c r="H3098" s="216">
        <v>5597.0000000030268</v>
      </c>
      <c r="I3098" s="216">
        <v>5597.0000000030268</v>
      </c>
      <c r="J3098" s="216">
        <v>5.6516268162886928E-3</v>
      </c>
      <c r="K3098" s="216">
        <v>1.0097600172030795E-6</v>
      </c>
      <c r="L3098" s="159"/>
    </row>
    <row r="3099" spans="2:12" ht="15.75" customHeight="1" x14ac:dyDescent="0.2">
      <c r="B3099" s="189">
        <v>41301</v>
      </c>
      <c r="C3099" s="143">
        <v>290579</v>
      </c>
      <c r="D3099" s="143" t="s">
        <v>1069</v>
      </c>
      <c r="E3099" s="143" t="s">
        <v>8855</v>
      </c>
      <c r="F3099" s="248" t="s">
        <v>146</v>
      </c>
      <c r="G3099" s="216">
        <v>1</v>
      </c>
      <c r="H3099" s="216">
        <v>6244.9999999988358</v>
      </c>
      <c r="I3099" s="216">
        <v>6244.9999999988358</v>
      </c>
      <c r="J3099" s="216">
        <v>1.7992409018477745E-2</v>
      </c>
      <c r="K3099" s="216">
        <v>2.8810903152091434E-6</v>
      </c>
      <c r="L3099" s="159"/>
    </row>
    <row r="3100" spans="2:12" ht="15.75" customHeight="1" x14ac:dyDescent="0.2">
      <c r="B3100" s="189">
        <v>41301</v>
      </c>
      <c r="C3100" s="143">
        <v>290580</v>
      </c>
      <c r="D3100" s="143" t="s">
        <v>620</v>
      </c>
      <c r="E3100" s="143" t="s">
        <v>8855</v>
      </c>
      <c r="F3100" s="248" t="s">
        <v>146</v>
      </c>
      <c r="G3100" s="216">
        <v>1287.04</v>
      </c>
      <c r="H3100" s="216">
        <v>400.8146341427672</v>
      </c>
      <c r="I3100" s="216">
        <v>1448019.3999867679</v>
      </c>
      <c r="J3100" s="216">
        <v>4.1718746695368312</v>
      </c>
      <c r="K3100" s="216">
        <v>3.7080784792867757E-3</v>
      </c>
      <c r="L3100" s="159"/>
    </row>
    <row r="3101" spans="2:12" ht="15.75" customHeight="1" x14ac:dyDescent="0.2">
      <c r="B3101" s="189">
        <v>41301</v>
      </c>
      <c r="C3101" s="143">
        <v>290590</v>
      </c>
      <c r="D3101" s="143" t="s">
        <v>595</v>
      </c>
      <c r="E3101" s="143" t="s">
        <v>8854</v>
      </c>
      <c r="F3101" s="248" t="s">
        <v>147</v>
      </c>
      <c r="G3101" s="216">
        <v>2.5</v>
      </c>
      <c r="H3101" s="216">
        <v>8028.0000000062864</v>
      </c>
      <c r="I3101" s="216">
        <v>20070.000000015716</v>
      </c>
      <c r="J3101" s="216">
        <v>2.0265883545281676E-2</v>
      </c>
      <c r="K3101" s="216">
        <v>2.5244000430076989E-6</v>
      </c>
      <c r="L3101" s="159"/>
    </row>
    <row r="3102" spans="2:12" ht="15.75" customHeight="1" x14ac:dyDescent="0.2">
      <c r="B3102" s="189">
        <v>41301</v>
      </c>
      <c r="C3102" s="143">
        <v>290609</v>
      </c>
      <c r="D3102" s="143" t="s">
        <v>697</v>
      </c>
      <c r="E3102" s="143" t="s">
        <v>8855</v>
      </c>
      <c r="F3102" s="248" t="s">
        <v>146</v>
      </c>
      <c r="G3102" s="216">
        <v>65.5</v>
      </c>
      <c r="H3102" s="216">
        <v>107.99999999580905</v>
      </c>
      <c r="I3102" s="216">
        <v>7073.9999997254927</v>
      </c>
      <c r="J3102" s="216">
        <v>2.0380832888998598E-2</v>
      </c>
      <c r="K3102" s="216">
        <v>1.8871141564619887E-4</v>
      </c>
      <c r="L3102" s="159"/>
    </row>
    <row r="3103" spans="2:12" ht="15.75" customHeight="1" x14ac:dyDescent="0.2">
      <c r="B3103" s="189">
        <v>41301</v>
      </c>
      <c r="C3103" s="143">
        <v>290611</v>
      </c>
      <c r="D3103" s="143" t="s">
        <v>1164</v>
      </c>
      <c r="E3103" s="143" t="s">
        <v>8855</v>
      </c>
      <c r="F3103" s="248" t="s">
        <v>146</v>
      </c>
      <c r="G3103" s="216">
        <v>22</v>
      </c>
      <c r="H3103" s="216">
        <v>206.00000000093132</v>
      </c>
      <c r="I3103" s="216">
        <v>4532.0000000204891</v>
      </c>
      <c r="J3103" s="216">
        <v>1.3057101308586868E-2</v>
      </c>
      <c r="K3103" s="216">
        <v>6.3383986934601155E-5</v>
      </c>
      <c r="L3103" s="159"/>
    </row>
    <row r="3104" spans="2:12" ht="15.75" customHeight="1" x14ac:dyDescent="0.2">
      <c r="B3104" s="189">
        <v>41301</v>
      </c>
      <c r="C3104" s="143">
        <v>290612</v>
      </c>
      <c r="D3104" s="143" t="s">
        <v>1407</v>
      </c>
      <c r="E3104" s="143" t="s">
        <v>8854</v>
      </c>
      <c r="F3104" s="248" t="s">
        <v>146</v>
      </c>
      <c r="G3104" s="216">
        <v>50.5</v>
      </c>
      <c r="H3104" s="216">
        <v>132.00000000069849</v>
      </c>
      <c r="I3104" s="216">
        <v>6666.0000000352738</v>
      </c>
      <c r="J3104" s="216">
        <v>6.7310602747113462E-3</v>
      </c>
      <c r="K3104" s="216">
        <v>5.0992880868755517E-5</v>
      </c>
      <c r="L3104" s="159"/>
    </row>
    <row r="3105" spans="2:12" ht="15.75" customHeight="1" x14ac:dyDescent="0.2">
      <c r="B3105" s="189">
        <v>41301</v>
      </c>
      <c r="C3105" s="143">
        <v>290624</v>
      </c>
      <c r="D3105" s="143" t="s">
        <v>909</v>
      </c>
      <c r="E3105" s="143" t="s">
        <v>8854</v>
      </c>
      <c r="F3105" s="248" t="s">
        <v>155</v>
      </c>
      <c r="G3105" s="216">
        <v>68.5</v>
      </c>
      <c r="H3105" s="216">
        <v>97.000000001862645</v>
      </c>
      <c r="I3105" s="216">
        <v>6644.5000001275912</v>
      </c>
      <c r="J3105" s="216">
        <v>6.7093504344346985E-3</v>
      </c>
      <c r="K3105" s="216">
        <v>6.916856117841095E-5</v>
      </c>
      <c r="L3105" s="159"/>
    </row>
    <row r="3106" spans="2:12" ht="15.75" customHeight="1" x14ac:dyDescent="0.2">
      <c r="B3106" s="189">
        <v>41301</v>
      </c>
      <c r="C3106" s="143">
        <v>290626</v>
      </c>
      <c r="D3106" s="143" t="s">
        <v>1193</v>
      </c>
      <c r="E3106" s="143" t="s">
        <v>8854</v>
      </c>
      <c r="F3106" s="248" t="s">
        <v>147</v>
      </c>
      <c r="G3106" s="216">
        <v>66.5</v>
      </c>
      <c r="H3106" s="216">
        <v>195.00000000698492</v>
      </c>
      <c r="I3106" s="216">
        <v>12967.500000464497</v>
      </c>
      <c r="J3106" s="216">
        <v>1.3094063023549964E-2</v>
      </c>
      <c r="K3106" s="216">
        <v>6.7149041144004792E-5</v>
      </c>
      <c r="L3106" s="159"/>
    </row>
    <row r="3107" spans="2:12" ht="15.75" customHeight="1" x14ac:dyDescent="0.2">
      <c r="B3107" s="189">
        <v>41301</v>
      </c>
      <c r="C3107" s="143">
        <v>290629</v>
      </c>
      <c r="D3107" s="143" t="s">
        <v>1274</v>
      </c>
      <c r="E3107" s="143" t="s">
        <v>8854</v>
      </c>
      <c r="F3107" s="248" t="s">
        <v>155</v>
      </c>
      <c r="G3107" s="216">
        <v>85.75</v>
      </c>
      <c r="H3107" s="216">
        <v>97.000000001862645</v>
      </c>
      <c r="I3107" s="216">
        <v>8317.7500001597218</v>
      </c>
      <c r="J3107" s="216">
        <v>8.3989313832521957E-3</v>
      </c>
      <c r="K3107" s="216">
        <v>8.6586921475164064E-5</v>
      </c>
      <c r="L3107" s="159"/>
    </row>
    <row r="3108" spans="2:12" ht="15.75" customHeight="1" x14ac:dyDescent="0.2">
      <c r="B3108" s="189">
        <v>41301</v>
      </c>
      <c r="C3108" s="143">
        <v>290632</v>
      </c>
      <c r="D3108" s="143" t="s">
        <v>841</v>
      </c>
      <c r="E3108" s="143" t="s">
        <v>8855</v>
      </c>
      <c r="F3108" s="248" t="s">
        <v>146</v>
      </c>
      <c r="G3108" s="216">
        <v>11.88</v>
      </c>
      <c r="H3108" s="216">
        <v>339.00000000488944</v>
      </c>
      <c r="I3108" s="216">
        <v>4027.3200000580869</v>
      </c>
      <c r="J3108" s="216">
        <v>1.160307264841544E-2</v>
      </c>
      <c r="K3108" s="216">
        <v>3.4227352944684624E-5</v>
      </c>
      <c r="L3108" s="159"/>
    </row>
    <row r="3109" spans="2:12" ht="15.75" customHeight="1" x14ac:dyDescent="0.2">
      <c r="B3109" s="189">
        <v>41301</v>
      </c>
      <c r="C3109" s="143">
        <v>290634</v>
      </c>
      <c r="D3109" s="143" t="s">
        <v>820</v>
      </c>
      <c r="E3109" s="143" t="s">
        <v>8855</v>
      </c>
      <c r="F3109" s="248" t="s">
        <v>155</v>
      </c>
      <c r="G3109" s="216">
        <v>2.97</v>
      </c>
      <c r="H3109" s="216">
        <v>76.999999999534339</v>
      </c>
      <c r="I3109" s="216">
        <v>228.689999998617</v>
      </c>
      <c r="J3109" s="216">
        <v>6.5887654418119444E-4</v>
      </c>
      <c r="K3109" s="216">
        <v>8.5568382361711559E-6</v>
      </c>
      <c r="L3109" s="159"/>
    </row>
    <row r="3110" spans="2:12" ht="15.75" customHeight="1" x14ac:dyDescent="0.2">
      <c r="B3110" s="189">
        <v>41301</v>
      </c>
      <c r="C3110" s="143">
        <v>290635</v>
      </c>
      <c r="D3110" s="143" t="s">
        <v>1214</v>
      </c>
      <c r="E3110" s="143" t="s">
        <v>8854</v>
      </c>
      <c r="F3110" s="248" t="s">
        <v>155</v>
      </c>
      <c r="G3110" s="216">
        <v>140.58000000000001</v>
      </c>
      <c r="H3110" s="216">
        <v>528.99999999557622</v>
      </c>
      <c r="I3110" s="216">
        <v>74366.819999378116</v>
      </c>
      <c r="J3110" s="216">
        <v>7.5092641441910371E-2</v>
      </c>
      <c r="K3110" s="216">
        <v>1.4195206321840893E-4</v>
      </c>
      <c r="L3110" s="159"/>
    </row>
    <row r="3111" spans="2:12" ht="15.75" customHeight="1" x14ac:dyDescent="0.2">
      <c r="B3111" s="189">
        <v>41301</v>
      </c>
      <c r="C3111" s="143">
        <v>290638</v>
      </c>
      <c r="D3111" s="143" t="s">
        <v>679</v>
      </c>
      <c r="E3111" s="143" t="s">
        <v>8854</v>
      </c>
      <c r="F3111" s="248" t="s">
        <v>146</v>
      </c>
      <c r="G3111" s="216">
        <v>43.56</v>
      </c>
      <c r="H3111" s="216">
        <v>1625.999999998603</v>
      </c>
      <c r="I3111" s="216">
        <v>70828.559999939156</v>
      </c>
      <c r="J3111" s="216">
        <v>7.1519847964007913E-2</v>
      </c>
      <c r="K3111" s="216">
        <v>4.3985146349366145E-5</v>
      </c>
      <c r="L3111" s="159"/>
    </row>
    <row r="3112" spans="2:12" ht="15.75" customHeight="1" x14ac:dyDescent="0.2">
      <c r="B3112" s="189">
        <v>41301</v>
      </c>
      <c r="C3112" s="143">
        <v>290639</v>
      </c>
      <c r="D3112" s="143" t="s">
        <v>966</v>
      </c>
      <c r="E3112" s="143" t="s">
        <v>8854</v>
      </c>
      <c r="F3112" s="248" t="s">
        <v>147</v>
      </c>
      <c r="G3112" s="216">
        <v>63.5</v>
      </c>
      <c r="H3112" s="216">
        <v>3720.0000000034925</v>
      </c>
      <c r="I3112" s="216">
        <v>236220.00000022177</v>
      </c>
      <c r="J3112" s="216">
        <v>0.23852551126393537</v>
      </c>
      <c r="K3112" s="216">
        <v>6.4119761092395556E-5</v>
      </c>
      <c r="L3112" s="159"/>
    </row>
    <row r="3113" spans="2:12" ht="15.75" customHeight="1" x14ac:dyDescent="0.2">
      <c r="B3113" s="189">
        <v>41301</v>
      </c>
      <c r="C3113" s="143">
        <v>290642</v>
      </c>
      <c r="D3113" s="143" t="s">
        <v>673</v>
      </c>
      <c r="E3113" s="143" t="s">
        <v>8855</v>
      </c>
      <c r="F3113" s="248" t="s">
        <v>146</v>
      </c>
      <c r="G3113" s="216">
        <v>19.5</v>
      </c>
      <c r="H3113" s="216">
        <v>1924.0000000060536</v>
      </c>
      <c r="I3113" s="216">
        <v>37518.000000118045</v>
      </c>
      <c r="J3113" s="216">
        <v>0.10809274644635673</v>
      </c>
      <c r="K3113" s="216">
        <v>5.6181261146578289E-5</v>
      </c>
      <c r="L3113" s="159"/>
    </row>
    <row r="3114" spans="2:12" ht="15.75" customHeight="1" x14ac:dyDescent="0.2">
      <c r="B3114" s="189">
        <v>41301</v>
      </c>
      <c r="C3114" s="143">
        <v>290657</v>
      </c>
      <c r="D3114" s="143" t="s">
        <v>992</v>
      </c>
      <c r="E3114" s="143" t="s">
        <v>8854</v>
      </c>
      <c r="F3114" s="248" t="s">
        <v>147</v>
      </c>
      <c r="G3114" s="216">
        <v>64</v>
      </c>
      <c r="H3114" s="216">
        <v>3962.9999999993015</v>
      </c>
      <c r="I3114" s="216">
        <v>253631.9999999553</v>
      </c>
      <c r="J3114" s="216">
        <v>0.25610745268320634</v>
      </c>
      <c r="K3114" s="216">
        <v>6.4624641100997088E-5</v>
      </c>
      <c r="L3114" s="159"/>
    </row>
    <row r="3115" spans="2:12" ht="15.75" customHeight="1" x14ac:dyDescent="0.2">
      <c r="B3115" s="189">
        <v>41301</v>
      </c>
      <c r="C3115" s="143">
        <v>290663</v>
      </c>
      <c r="D3115" s="143" t="s">
        <v>940</v>
      </c>
      <c r="E3115" s="143" t="s">
        <v>8854</v>
      </c>
      <c r="F3115" s="248" t="s">
        <v>149</v>
      </c>
      <c r="G3115" s="216">
        <v>99.5</v>
      </c>
      <c r="H3115" s="216">
        <v>2608.5000000003492</v>
      </c>
      <c r="I3115" s="216">
        <v>372309.10000032897</v>
      </c>
      <c r="J3115" s="216">
        <v>0.37594284322119526</v>
      </c>
      <c r="K3115" s="216">
        <v>1.0047112171170641E-4</v>
      </c>
      <c r="L3115" s="159"/>
    </row>
    <row r="3116" spans="2:12" ht="15.75" customHeight="1" x14ac:dyDescent="0.2">
      <c r="B3116" s="189">
        <v>41301</v>
      </c>
      <c r="C3116" s="143">
        <v>290677</v>
      </c>
      <c r="D3116" s="143" t="s">
        <v>1083</v>
      </c>
      <c r="E3116" s="143" t="s">
        <v>8854</v>
      </c>
      <c r="F3116" s="248" t="s">
        <v>146</v>
      </c>
      <c r="G3116" s="216">
        <v>58.08</v>
      </c>
      <c r="H3116" s="216">
        <v>4166.0000000009313</v>
      </c>
      <c r="I3116" s="216">
        <v>241961.28000005407</v>
      </c>
      <c r="J3116" s="216">
        <v>0.24432282625533375</v>
      </c>
      <c r="K3116" s="216">
        <v>5.864686179915486E-5</v>
      </c>
      <c r="L3116" s="159"/>
    </row>
    <row r="3117" spans="2:12" ht="15.75" customHeight="1" x14ac:dyDescent="0.2">
      <c r="B3117" s="189">
        <v>41301</v>
      </c>
      <c r="C3117" s="143">
        <v>290696</v>
      </c>
      <c r="D3117" s="143" t="s">
        <v>1580</v>
      </c>
      <c r="E3117" s="143" t="s">
        <v>8854</v>
      </c>
      <c r="F3117" s="248" t="s">
        <v>155</v>
      </c>
      <c r="G3117" s="216">
        <v>55.77</v>
      </c>
      <c r="H3117" s="216">
        <v>3939.0000000048894</v>
      </c>
      <c r="I3117" s="216">
        <v>219678.0300002727</v>
      </c>
      <c r="J3117" s="216">
        <v>0.22182209135221398</v>
      </c>
      <c r="K3117" s="216">
        <v>5.6314316159415749E-5</v>
      </c>
      <c r="L3117" s="159"/>
    </row>
    <row r="3118" spans="2:12" ht="15.75" customHeight="1" x14ac:dyDescent="0.2">
      <c r="B3118" s="189">
        <v>41301</v>
      </c>
      <c r="C3118" s="143">
        <v>290707</v>
      </c>
      <c r="D3118" s="143" t="s">
        <v>1182</v>
      </c>
      <c r="E3118" s="143" t="s">
        <v>8854</v>
      </c>
      <c r="F3118" s="248" t="s">
        <v>147</v>
      </c>
      <c r="G3118" s="216">
        <v>105</v>
      </c>
      <c r="H3118" s="216">
        <v>4982.9999999923166</v>
      </c>
      <c r="I3118" s="216">
        <v>523214.99999919324</v>
      </c>
      <c r="J3118" s="216">
        <v>0.52832158740009461</v>
      </c>
      <c r="K3118" s="216">
        <v>1.0602480180632335E-4</v>
      </c>
      <c r="L3118" s="159"/>
    </row>
    <row r="3119" spans="2:12" ht="15.75" customHeight="1" x14ac:dyDescent="0.2">
      <c r="B3119" s="189">
        <v>41301</v>
      </c>
      <c r="C3119" s="143">
        <v>290717</v>
      </c>
      <c r="D3119" s="143" t="s">
        <v>1581</v>
      </c>
      <c r="E3119" s="143" t="s">
        <v>8854</v>
      </c>
      <c r="F3119" s="248" t="s">
        <v>147</v>
      </c>
      <c r="G3119" s="216">
        <v>58.08</v>
      </c>
      <c r="H3119" s="216">
        <v>3870.9999999927823</v>
      </c>
      <c r="I3119" s="216">
        <v>224827.67999958078</v>
      </c>
      <c r="J3119" s="216">
        <v>0.22702200202410514</v>
      </c>
      <c r="K3119" s="216">
        <v>5.864686179915486E-5</v>
      </c>
      <c r="L3119" s="159"/>
    </row>
    <row r="3120" spans="2:12" ht="15.75" customHeight="1" x14ac:dyDescent="0.2">
      <c r="B3120" s="189">
        <v>41301</v>
      </c>
      <c r="C3120" s="143">
        <v>290718</v>
      </c>
      <c r="D3120" s="143" t="s">
        <v>756</v>
      </c>
      <c r="E3120" s="143" t="s">
        <v>8854</v>
      </c>
      <c r="F3120" s="248" t="s">
        <v>146</v>
      </c>
      <c r="G3120" s="216">
        <v>87</v>
      </c>
      <c r="H3120" s="216">
        <v>239.00000000372529</v>
      </c>
      <c r="I3120" s="216">
        <v>20793.0000003241</v>
      </c>
      <c r="J3120" s="216">
        <v>2.0995940038030896E-2</v>
      </c>
      <c r="K3120" s="216">
        <v>8.7849121496667916E-5</v>
      </c>
      <c r="L3120" s="159"/>
    </row>
    <row r="3121" spans="2:12" ht="15.75" customHeight="1" x14ac:dyDescent="0.2">
      <c r="B3121" s="189">
        <v>41301</v>
      </c>
      <c r="C3121" s="143">
        <v>290719</v>
      </c>
      <c r="D3121" s="143" t="s">
        <v>1582</v>
      </c>
      <c r="E3121" s="143" t="s">
        <v>8854</v>
      </c>
      <c r="F3121" s="248" t="s">
        <v>147</v>
      </c>
      <c r="G3121" s="216">
        <v>1</v>
      </c>
      <c r="H3121" s="216">
        <v>3074.9999999965075</v>
      </c>
      <c r="I3121" s="216">
        <v>3074.9999999965075</v>
      </c>
      <c r="J3121" s="216">
        <v>3.1050120528959431E-3</v>
      </c>
      <c r="K3121" s="216">
        <v>1.0097600172030795E-6</v>
      </c>
      <c r="L3121" s="159"/>
    </row>
    <row r="3122" spans="2:12" ht="15.75" customHeight="1" x14ac:dyDescent="0.2">
      <c r="B3122" s="189">
        <v>41301</v>
      </c>
      <c r="C3122" s="143">
        <v>290719</v>
      </c>
      <c r="D3122" s="143" t="s">
        <v>910</v>
      </c>
      <c r="E3122" s="143" t="s">
        <v>8854</v>
      </c>
      <c r="F3122" s="248" t="s">
        <v>147</v>
      </c>
      <c r="G3122" s="216">
        <v>1228.4699999999998</v>
      </c>
      <c r="H3122" s="216">
        <v>3074.9999999965075</v>
      </c>
      <c r="I3122" s="216">
        <v>3777545.2499957103</v>
      </c>
      <c r="J3122" s="216">
        <v>3.8144141566210799</v>
      </c>
      <c r="K3122" s="216">
        <v>1.2404598883334669E-3</v>
      </c>
      <c r="L3122" s="159"/>
    </row>
    <row r="3123" spans="2:12" ht="15.75" customHeight="1" x14ac:dyDescent="0.2">
      <c r="B3123" s="189">
        <v>41301</v>
      </c>
      <c r="C3123" s="143">
        <v>290720</v>
      </c>
      <c r="D3123" s="143" t="s">
        <v>820</v>
      </c>
      <c r="E3123" s="143" t="s">
        <v>8855</v>
      </c>
      <c r="F3123" s="248" t="s">
        <v>146</v>
      </c>
      <c r="G3123" s="216">
        <v>2.97</v>
      </c>
      <c r="H3123" s="216">
        <v>4581.9999999948777</v>
      </c>
      <c r="I3123" s="216">
        <v>13608.539999984787</v>
      </c>
      <c r="J3123" s="216">
        <v>3.9207432798092405E-2</v>
      </c>
      <c r="K3123" s="216">
        <v>8.5568382361711559E-6</v>
      </c>
      <c r="L3123" s="159"/>
    </row>
    <row r="3124" spans="2:12" ht="15.75" customHeight="1" x14ac:dyDescent="0.2">
      <c r="B3124" s="189">
        <v>41301</v>
      </c>
      <c r="C3124" s="143">
        <v>290722</v>
      </c>
      <c r="D3124" s="143" t="s">
        <v>514</v>
      </c>
      <c r="E3124" s="143" t="s">
        <v>8855</v>
      </c>
      <c r="F3124" s="248" t="s">
        <v>146</v>
      </c>
      <c r="G3124" s="216">
        <v>28</v>
      </c>
      <c r="H3124" s="216">
        <v>119.99999999301508</v>
      </c>
      <c r="I3124" s="216">
        <v>3359.9999998044223</v>
      </c>
      <c r="J3124" s="216">
        <v>9.6804634585392433E-3</v>
      </c>
      <c r="K3124" s="216">
        <v>8.0670528825856015E-5</v>
      </c>
      <c r="L3124" s="159"/>
    </row>
    <row r="3125" spans="2:12" ht="15.75" customHeight="1" x14ac:dyDescent="0.2">
      <c r="B3125" s="189">
        <v>41301</v>
      </c>
      <c r="C3125" s="143">
        <v>290724</v>
      </c>
      <c r="D3125" s="143" t="s">
        <v>999</v>
      </c>
      <c r="E3125" s="143" t="s">
        <v>8855</v>
      </c>
      <c r="F3125" s="248" t="s">
        <v>155</v>
      </c>
      <c r="G3125" s="216">
        <v>2184.9899999999998</v>
      </c>
      <c r="H3125" s="216">
        <v>316.00000000325963</v>
      </c>
      <c r="I3125" s="216">
        <v>690456.84000712226</v>
      </c>
      <c r="J3125" s="216">
        <v>1.9892685148144289</v>
      </c>
      <c r="K3125" s="216">
        <v>6.2951535278288253E-3</v>
      </c>
      <c r="L3125" s="159"/>
    </row>
    <row r="3126" spans="2:12" ht="15.75" customHeight="1" x14ac:dyDescent="0.2">
      <c r="B3126" s="189">
        <v>41301</v>
      </c>
      <c r="C3126" s="143">
        <v>290726</v>
      </c>
      <c r="D3126" s="143" t="s">
        <v>1451</v>
      </c>
      <c r="E3126" s="143" t="s">
        <v>8855</v>
      </c>
      <c r="F3126" s="248" t="s">
        <v>146</v>
      </c>
      <c r="G3126" s="216">
        <v>13.5</v>
      </c>
      <c r="H3126" s="216">
        <v>50.999999998603016</v>
      </c>
      <c r="I3126" s="216">
        <v>688.49999998114072</v>
      </c>
      <c r="J3126" s="216">
        <v>1.9836306819671599E-3</v>
      </c>
      <c r="K3126" s="216">
        <v>3.8894719255323436E-5</v>
      </c>
      <c r="L3126" s="159"/>
    </row>
    <row r="3127" spans="2:12" ht="15.75" customHeight="1" x14ac:dyDescent="0.2">
      <c r="B3127" s="189">
        <v>41301</v>
      </c>
      <c r="C3127" s="143">
        <v>290729</v>
      </c>
      <c r="D3127" s="143" t="s">
        <v>777</v>
      </c>
      <c r="E3127" s="143" t="s">
        <v>8855</v>
      </c>
      <c r="F3127" s="248" t="s">
        <v>146</v>
      </c>
      <c r="G3127" s="216">
        <v>18.5</v>
      </c>
      <c r="H3127" s="216">
        <v>892.0000000053551</v>
      </c>
      <c r="I3127" s="216">
        <v>16502.000000099069</v>
      </c>
      <c r="J3127" s="216">
        <v>4.7543752381866707E-2</v>
      </c>
      <c r="K3127" s="216">
        <v>5.3300170831369146E-5</v>
      </c>
      <c r="L3127" s="159"/>
    </row>
    <row r="3128" spans="2:12" ht="15.75" customHeight="1" x14ac:dyDescent="0.2">
      <c r="B3128" s="189">
        <v>41301</v>
      </c>
      <c r="C3128" s="143">
        <v>290732</v>
      </c>
      <c r="D3128" s="143" t="s">
        <v>1066</v>
      </c>
      <c r="E3128" s="143" t="s">
        <v>8854</v>
      </c>
      <c r="F3128" s="248" t="s">
        <v>146</v>
      </c>
      <c r="G3128" s="216">
        <v>63.690000000000005</v>
      </c>
      <c r="H3128" s="216">
        <v>37.999999998137355</v>
      </c>
      <c r="I3128" s="216">
        <v>2420.2199998813685</v>
      </c>
      <c r="J3128" s="216">
        <v>2.4438413887154478E-3</v>
      </c>
      <c r="K3128" s="216">
        <v>6.4311615495664135E-5</v>
      </c>
      <c r="L3128" s="159"/>
    </row>
    <row r="3129" spans="2:12" ht="15.75" customHeight="1" x14ac:dyDescent="0.2">
      <c r="B3129" s="189">
        <v>41301</v>
      </c>
      <c r="C3129" s="143">
        <v>290733</v>
      </c>
      <c r="D3129" s="143" t="s">
        <v>1583</v>
      </c>
      <c r="E3129" s="143" t="s">
        <v>8854</v>
      </c>
      <c r="F3129" s="248" t="s">
        <v>146</v>
      </c>
      <c r="G3129" s="216">
        <v>75.900000000000006</v>
      </c>
      <c r="H3129" s="216">
        <v>914.99999999650754</v>
      </c>
      <c r="I3129" s="216">
        <v>69448.499999734922</v>
      </c>
      <c r="J3129" s="216">
        <v>7.0126318554460401E-2</v>
      </c>
      <c r="K3129" s="216">
        <v>7.6640785305713739E-5</v>
      </c>
      <c r="L3129" s="159"/>
    </row>
    <row r="3130" spans="2:12" ht="15.75" customHeight="1" x14ac:dyDescent="0.2">
      <c r="B3130" s="189">
        <v>41301</v>
      </c>
      <c r="C3130" s="143">
        <v>290735</v>
      </c>
      <c r="D3130" s="143" t="s">
        <v>1248</v>
      </c>
      <c r="E3130" s="143" t="s">
        <v>8854</v>
      </c>
      <c r="F3130" s="248" t="s">
        <v>146</v>
      </c>
      <c r="G3130" s="216">
        <v>190</v>
      </c>
      <c r="H3130" s="216">
        <v>422.98333333572373</v>
      </c>
      <c r="I3130" s="216">
        <v>80366.833333787508</v>
      </c>
      <c r="J3130" s="216">
        <v>8.1151215009682295E-2</v>
      </c>
      <c r="K3130" s="216">
        <v>1.9185440326858512E-4</v>
      </c>
      <c r="L3130" s="159"/>
    </row>
    <row r="3131" spans="2:12" ht="15.75" customHeight="1" x14ac:dyDescent="0.2">
      <c r="B3131" s="189">
        <v>41301</v>
      </c>
      <c r="C3131" s="143">
        <v>290740</v>
      </c>
      <c r="D3131" s="143" t="s">
        <v>582</v>
      </c>
      <c r="E3131" s="143" t="s">
        <v>8855</v>
      </c>
      <c r="F3131" s="248" t="s">
        <v>146</v>
      </c>
      <c r="G3131" s="216">
        <v>59.5</v>
      </c>
      <c r="H3131" s="216">
        <v>17.000000003026798</v>
      </c>
      <c r="I3131" s="216">
        <v>1011.5000001800945</v>
      </c>
      <c r="J3131" s="216">
        <v>2.9142228543529167E-3</v>
      </c>
      <c r="K3131" s="216">
        <v>1.7142487375494401E-4</v>
      </c>
      <c r="L3131" s="159"/>
    </row>
    <row r="3132" spans="2:12" ht="15.75" customHeight="1" x14ac:dyDescent="0.2">
      <c r="B3132" s="189">
        <v>41301</v>
      </c>
      <c r="C3132" s="143">
        <v>290741</v>
      </c>
      <c r="D3132" s="143" t="s">
        <v>577</v>
      </c>
      <c r="E3132" s="143" t="s">
        <v>8854</v>
      </c>
      <c r="F3132" s="248" t="s">
        <v>149</v>
      </c>
      <c r="G3132" s="216">
        <v>32.5578</v>
      </c>
      <c r="H3132" s="216">
        <v>91.999999996041879</v>
      </c>
      <c r="I3132" s="216">
        <v>2995.3175998711322</v>
      </c>
      <c r="J3132" s="216">
        <v>3.0245519511745613E-3</v>
      </c>
      <c r="K3132" s="216">
        <v>3.287556468809442E-5</v>
      </c>
      <c r="L3132" s="159"/>
    </row>
    <row r="3133" spans="2:12" ht="15.75" customHeight="1" x14ac:dyDescent="0.2">
      <c r="B3133" s="189">
        <v>41301</v>
      </c>
      <c r="C3133" s="143">
        <v>290754</v>
      </c>
      <c r="D3133" s="143" t="s">
        <v>1584</v>
      </c>
      <c r="E3133" s="143" t="s">
        <v>8854</v>
      </c>
      <c r="F3133" s="248" t="s">
        <v>149</v>
      </c>
      <c r="G3133" s="216">
        <v>70.5</v>
      </c>
      <c r="H3133" s="216">
        <v>4058.9999999979045</v>
      </c>
      <c r="I3133" s="216">
        <v>286159.49999985227</v>
      </c>
      <c r="J3133" s="216">
        <v>0.28895242164267548</v>
      </c>
      <c r="K3133" s="216">
        <v>7.1188081212817108E-5</v>
      </c>
      <c r="L3133" s="159"/>
    </row>
    <row r="3134" spans="2:12" ht="15.75" customHeight="1" x14ac:dyDescent="0.2">
      <c r="B3134" s="189">
        <v>41301</v>
      </c>
      <c r="C3134" s="143">
        <v>290781</v>
      </c>
      <c r="D3134" s="143" t="s">
        <v>969</v>
      </c>
      <c r="E3134" s="143" t="s">
        <v>8855</v>
      </c>
      <c r="F3134" s="248" t="s">
        <v>155</v>
      </c>
      <c r="G3134" s="216">
        <v>33.83</v>
      </c>
      <c r="H3134" s="216">
        <v>225</v>
      </c>
      <c r="I3134" s="216">
        <v>7611.75</v>
      </c>
      <c r="J3134" s="216">
        <v>2.1930139206793195E-2</v>
      </c>
      <c r="K3134" s="216">
        <v>9.7467285363525311E-5</v>
      </c>
      <c r="L3134" s="159"/>
    </row>
    <row r="3135" spans="2:12" ht="15.75" customHeight="1" x14ac:dyDescent="0.2">
      <c r="B3135" s="189">
        <v>41301</v>
      </c>
      <c r="C3135" s="143">
        <v>290783</v>
      </c>
      <c r="D3135" s="143" t="s">
        <v>978</v>
      </c>
      <c r="E3135" s="143" t="s">
        <v>8855</v>
      </c>
      <c r="F3135" s="248" t="s">
        <v>146</v>
      </c>
      <c r="G3135" s="216">
        <v>91.5</v>
      </c>
      <c r="H3135" s="216">
        <v>267.00000000069849</v>
      </c>
      <c r="I3135" s="216">
        <v>24430.500000063912</v>
      </c>
      <c r="J3135" s="216">
        <v>7.0386476945901111E-2</v>
      </c>
      <c r="K3135" s="216">
        <v>2.6361976384163663E-4</v>
      </c>
      <c r="L3135" s="159"/>
    </row>
    <row r="3136" spans="2:12" ht="15.75" customHeight="1" x14ac:dyDescent="0.2">
      <c r="B3136" s="189">
        <v>41301</v>
      </c>
      <c r="C3136" s="143">
        <v>290811</v>
      </c>
      <c r="D3136" s="143" t="s">
        <v>784</v>
      </c>
      <c r="E3136" s="143" t="s">
        <v>8855</v>
      </c>
      <c r="F3136" s="248" t="s">
        <v>146</v>
      </c>
      <c r="G3136" s="216">
        <v>11</v>
      </c>
      <c r="H3136" s="216">
        <v>4462.0000000018626</v>
      </c>
      <c r="I3136" s="216">
        <v>49082.000000020489</v>
      </c>
      <c r="J3136" s="216">
        <v>0.14140967485115419</v>
      </c>
      <c r="K3136" s="216">
        <v>3.1691993467300577E-5</v>
      </c>
      <c r="L3136" s="159"/>
    </row>
    <row r="3137" spans="2:12" ht="15.75" customHeight="1" x14ac:dyDescent="0.2">
      <c r="B3137" s="189">
        <v>41301</v>
      </c>
      <c r="C3137" s="143">
        <v>290814</v>
      </c>
      <c r="D3137" s="143" t="s">
        <v>738</v>
      </c>
      <c r="E3137" s="143" t="s">
        <v>8854</v>
      </c>
      <c r="F3137" s="248" t="s">
        <v>155</v>
      </c>
      <c r="G3137" s="216">
        <v>17.330000000000002</v>
      </c>
      <c r="H3137" s="216">
        <v>2891.999999997206</v>
      </c>
      <c r="I3137" s="216">
        <v>50118.359999951586</v>
      </c>
      <c r="J3137" s="216">
        <v>5.0607516055741243E-2</v>
      </c>
      <c r="K3137" s="216">
        <v>1.7499141098129369E-5</v>
      </c>
      <c r="L3137" s="159"/>
    </row>
    <row r="3138" spans="2:12" ht="15.75" customHeight="1" x14ac:dyDescent="0.2">
      <c r="B3138" s="189">
        <v>41301</v>
      </c>
      <c r="C3138" s="143">
        <v>290818</v>
      </c>
      <c r="D3138" s="143" t="s">
        <v>1585</v>
      </c>
      <c r="E3138" s="143" t="s">
        <v>8854</v>
      </c>
      <c r="F3138" s="248" t="s">
        <v>146</v>
      </c>
      <c r="G3138" s="216">
        <v>150.47999999999999</v>
      </c>
      <c r="H3138" s="216">
        <v>3306.9999999983702</v>
      </c>
      <c r="I3138" s="216">
        <v>497637.3599997547</v>
      </c>
      <c r="J3138" s="216">
        <v>0.50249430919424742</v>
      </c>
      <c r="K3138" s="216">
        <v>1.5194868738871941E-4</v>
      </c>
      <c r="L3138" s="159"/>
    </row>
    <row r="3139" spans="2:12" ht="15.75" customHeight="1" x14ac:dyDescent="0.2">
      <c r="B3139" s="189">
        <v>41301</v>
      </c>
      <c r="C3139" s="143">
        <v>290821</v>
      </c>
      <c r="D3139" s="143" t="s">
        <v>1091</v>
      </c>
      <c r="E3139" s="143" t="s">
        <v>8855</v>
      </c>
      <c r="F3139" s="248" t="s">
        <v>155</v>
      </c>
      <c r="G3139" s="216">
        <v>18</v>
      </c>
      <c r="H3139" s="216">
        <v>1090.9999999939464</v>
      </c>
      <c r="I3139" s="216">
        <v>19637.999999891035</v>
      </c>
      <c r="J3139" s="216">
        <v>5.6578851609763219E-2</v>
      </c>
      <c r="K3139" s="216">
        <v>5.1859625673764574E-5</v>
      </c>
      <c r="L3139" s="159"/>
    </row>
    <row r="3140" spans="2:12" ht="15.75" customHeight="1" x14ac:dyDescent="0.2">
      <c r="B3140" s="189">
        <v>41301</v>
      </c>
      <c r="C3140" s="143">
        <v>290827</v>
      </c>
      <c r="D3140" s="143" t="s">
        <v>1295</v>
      </c>
      <c r="E3140" s="143" t="s">
        <v>8855</v>
      </c>
      <c r="F3140" s="248" t="s">
        <v>146</v>
      </c>
      <c r="G3140" s="216">
        <v>10</v>
      </c>
      <c r="H3140" s="216">
        <v>2069.0000000072177</v>
      </c>
      <c r="I3140" s="216">
        <v>20690.000000072177</v>
      </c>
      <c r="J3140" s="216">
        <v>5.9609758621885126E-2</v>
      </c>
      <c r="K3140" s="216">
        <v>2.8810903152091431E-5</v>
      </c>
      <c r="L3140" s="159"/>
    </row>
    <row r="3141" spans="2:12" ht="15.75" customHeight="1" x14ac:dyDescent="0.2">
      <c r="B3141" s="189">
        <v>41301</v>
      </c>
      <c r="C3141" s="143">
        <v>290828</v>
      </c>
      <c r="D3141" s="143" t="s">
        <v>1414</v>
      </c>
      <c r="E3141" s="143" t="s">
        <v>8854</v>
      </c>
      <c r="F3141" s="248" t="s">
        <v>146</v>
      </c>
      <c r="G3141" s="216">
        <v>81.5</v>
      </c>
      <c r="H3141" s="216">
        <v>1138.0000000004657</v>
      </c>
      <c r="I3141" s="216">
        <v>92747.000000037951</v>
      </c>
      <c r="J3141" s="216">
        <v>9.3652212315572331E-2</v>
      </c>
      <c r="K3141" s="216">
        <v>8.2295441402050975E-5</v>
      </c>
      <c r="L3141" s="159"/>
    </row>
    <row r="3142" spans="2:12" ht="15.75" customHeight="1" x14ac:dyDescent="0.2">
      <c r="B3142" s="189">
        <v>41301</v>
      </c>
      <c r="C3142" s="143">
        <v>290829</v>
      </c>
      <c r="D3142" s="143" t="s">
        <v>878</v>
      </c>
      <c r="E3142" s="143" t="s">
        <v>8854</v>
      </c>
      <c r="F3142" s="248" t="s">
        <v>149</v>
      </c>
      <c r="G3142" s="216">
        <v>47.19</v>
      </c>
      <c r="H3142" s="216">
        <v>4227.0000000006985</v>
      </c>
      <c r="I3142" s="216">
        <v>199472.13000003295</v>
      </c>
      <c r="J3142" s="216">
        <v>0.20141898142036818</v>
      </c>
      <c r="K3142" s="216">
        <v>4.765057521181332E-5</v>
      </c>
      <c r="L3142" s="159"/>
    </row>
    <row r="3143" spans="2:12" ht="15.75" customHeight="1" x14ac:dyDescent="0.2">
      <c r="B3143" s="189">
        <v>41301</v>
      </c>
      <c r="C3143" s="143">
        <v>290830</v>
      </c>
      <c r="D3143" s="143" t="s">
        <v>1094</v>
      </c>
      <c r="E3143" s="143" t="s">
        <v>8854</v>
      </c>
      <c r="F3143" s="248" t="s">
        <v>146</v>
      </c>
      <c r="G3143" s="216">
        <v>48</v>
      </c>
      <c r="H3143" s="216">
        <v>2874.000000001397</v>
      </c>
      <c r="I3143" s="216">
        <v>137952.00000006706</v>
      </c>
      <c r="J3143" s="216">
        <v>0.13929841389326694</v>
      </c>
      <c r="K3143" s="216">
        <v>4.846848082574782E-5</v>
      </c>
      <c r="L3143" s="159"/>
    </row>
    <row r="3144" spans="2:12" ht="15.75" customHeight="1" x14ac:dyDescent="0.2">
      <c r="B3144" s="189">
        <v>41301</v>
      </c>
      <c r="C3144" s="143">
        <v>290835</v>
      </c>
      <c r="D3144" s="143" t="s">
        <v>880</v>
      </c>
      <c r="E3144" s="143" t="s">
        <v>8854</v>
      </c>
      <c r="F3144" s="248" t="s">
        <v>149</v>
      </c>
      <c r="G3144" s="216">
        <v>125.4</v>
      </c>
      <c r="H3144" s="216">
        <v>3915</v>
      </c>
      <c r="I3144" s="216">
        <v>490941</v>
      </c>
      <c r="J3144" s="216">
        <v>0.49573259260569708</v>
      </c>
      <c r="K3144" s="216">
        <v>1.2662390615726616E-4</v>
      </c>
      <c r="L3144" s="159"/>
    </row>
    <row r="3145" spans="2:12" ht="15.75" customHeight="1" x14ac:dyDescent="0.2">
      <c r="B3145" s="189">
        <v>41301</v>
      </c>
      <c r="C3145" s="143">
        <v>290837</v>
      </c>
      <c r="D3145" s="143" t="s">
        <v>1063</v>
      </c>
      <c r="E3145" s="143" t="s">
        <v>8855</v>
      </c>
      <c r="F3145" s="248" t="s">
        <v>146</v>
      </c>
      <c r="G3145" s="216">
        <v>54</v>
      </c>
      <c r="H3145" s="216">
        <v>2118.9999999973224</v>
      </c>
      <c r="I3145" s="216">
        <v>222074.09999980344</v>
      </c>
      <c r="J3145" s="216">
        <v>0.6398155387682205</v>
      </c>
      <c r="K3145" s="216">
        <v>1.5557887702129374E-4</v>
      </c>
      <c r="L3145" s="159"/>
    </row>
    <row r="3146" spans="2:12" ht="15.75" customHeight="1" x14ac:dyDescent="0.2">
      <c r="B3146" s="189">
        <v>41301</v>
      </c>
      <c r="C3146" s="143">
        <v>290838</v>
      </c>
      <c r="D3146" s="143" t="s">
        <v>565</v>
      </c>
      <c r="E3146" s="143" t="s">
        <v>8855</v>
      </c>
      <c r="F3146" s="248" t="s">
        <v>147</v>
      </c>
      <c r="G3146" s="216">
        <v>6</v>
      </c>
      <c r="H3146" s="216">
        <v>2788.0000000039581</v>
      </c>
      <c r="I3146" s="216">
        <v>16728.000000023749</v>
      </c>
      <c r="J3146" s="216">
        <v>4.8194878792886968E-2</v>
      </c>
      <c r="K3146" s="216">
        <v>1.728654189125486E-5</v>
      </c>
      <c r="L3146" s="159"/>
    </row>
    <row r="3147" spans="2:12" ht="15.75" customHeight="1" x14ac:dyDescent="0.2">
      <c r="B3147" s="189">
        <v>41301</v>
      </c>
      <c r="C3147" s="143">
        <v>290839</v>
      </c>
      <c r="D3147" s="143" t="s">
        <v>1296</v>
      </c>
      <c r="E3147" s="143" t="s">
        <v>8855</v>
      </c>
      <c r="F3147" s="248" t="s">
        <v>146</v>
      </c>
      <c r="G3147" s="216">
        <v>46</v>
      </c>
      <c r="H3147" s="216">
        <v>4733.0000000051223</v>
      </c>
      <c r="I3147" s="216">
        <v>217718.00000023562</v>
      </c>
      <c r="J3147" s="216">
        <v>0.62726522124738304</v>
      </c>
      <c r="K3147" s="216">
        <v>1.325301544996206E-4</v>
      </c>
      <c r="L3147" s="159"/>
    </row>
    <row r="3148" spans="2:12" ht="15.75" customHeight="1" x14ac:dyDescent="0.2">
      <c r="B3148" s="189">
        <v>41301</v>
      </c>
      <c r="C3148" s="143">
        <v>290846</v>
      </c>
      <c r="D3148" s="143" t="s">
        <v>1586</v>
      </c>
      <c r="E3148" s="143" t="s">
        <v>8854</v>
      </c>
      <c r="F3148" s="248" t="s">
        <v>146</v>
      </c>
      <c r="G3148" s="216">
        <v>12</v>
      </c>
      <c r="H3148" s="216">
        <v>1122.9999999934807</v>
      </c>
      <c r="I3148" s="216">
        <v>13475.999999921769</v>
      </c>
      <c r="J3148" s="216">
        <v>1.3607525991749705E-2</v>
      </c>
      <c r="K3148" s="216">
        <v>1.2117120206436955E-5</v>
      </c>
      <c r="L3148" s="159"/>
    </row>
    <row r="3149" spans="2:12" ht="15.75" customHeight="1" x14ac:dyDescent="0.2">
      <c r="B3149" s="189">
        <v>41301</v>
      </c>
      <c r="C3149" s="143">
        <v>290849</v>
      </c>
      <c r="D3149" s="143" t="s">
        <v>1060</v>
      </c>
      <c r="E3149" s="143" t="s">
        <v>8854</v>
      </c>
      <c r="F3149" s="248" t="s">
        <v>146</v>
      </c>
      <c r="G3149" s="216">
        <v>76</v>
      </c>
      <c r="H3149" s="216">
        <v>1154.9999999930151</v>
      </c>
      <c r="I3149" s="216">
        <v>87779.999999469146</v>
      </c>
      <c r="J3149" s="216">
        <v>8.8636734309550283E-2</v>
      </c>
      <c r="K3149" s="216">
        <v>7.6741761307434048E-5</v>
      </c>
      <c r="L3149" s="159"/>
    </row>
    <row r="3150" spans="2:12" ht="15.75" customHeight="1" x14ac:dyDescent="0.2">
      <c r="B3150" s="189">
        <v>41301</v>
      </c>
      <c r="C3150" s="143">
        <v>290864</v>
      </c>
      <c r="D3150" s="143" t="s">
        <v>577</v>
      </c>
      <c r="E3150" s="143" t="s">
        <v>8854</v>
      </c>
      <c r="F3150" s="248" t="s">
        <v>155</v>
      </c>
      <c r="G3150" s="216">
        <v>74</v>
      </c>
      <c r="H3150" s="216">
        <v>4302.000000004191</v>
      </c>
      <c r="I3150" s="216">
        <v>318348.00000031013</v>
      </c>
      <c r="J3150" s="216">
        <v>0.32145508195687911</v>
      </c>
      <c r="K3150" s="216">
        <v>7.472224127302789E-5</v>
      </c>
      <c r="L3150" s="159"/>
    </row>
    <row r="3151" spans="2:12" ht="15.75" customHeight="1" x14ac:dyDescent="0.2">
      <c r="B3151" s="189">
        <v>41301</v>
      </c>
      <c r="C3151" s="143">
        <v>290867</v>
      </c>
      <c r="D3151" s="143" t="s">
        <v>728</v>
      </c>
      <c r="E3151" s="143" t="s">
        <v>8855</v>
      </c>
      <c r="F3151" s="248" t="s">
        <v>147</v>
      </c>
      <c r="G3151" s="216">
        <v>9</v>
      </c>
      <c r="H3151" s="216">
        <v>4729.9999999953434</v>
      </c>
      <c r="I3151" s="216">
        <v>42569.99999995809</v>
      </c>
      <c r="J3151" s="216">
        <v>0.12264801471833248</v>
      </c>
      <c r="K3151" s="216">
        <v>2.5929812836882287E-5</v>
      </c>
      <c r="L3151" s="159"/>
    </row>
    <row r="3152" spans="2:12" ht="15.75" customHeight="1" x14ac:dyDescent="0.2">
      <c r="B3152" s="189">
        <v>41301</v>
      </c>
      <c r="C3152" s="143">
        <v>290884</v>
      </c>
      <c r="D3152" s="143" t="s">
        <v>625</v>
      </c>
      <c r="E3152" s="143" t="s">
        <v>8855</v>
      </c>
      <c r="F3152" s="248" t="s">
        <v>146</v>
      </c>
      <c r="G3152" s="216">
        <v>13</v>
      </c>
      <c r="H3152" s="216">
        <v>5858.9999999979045</v>
      </c>
      <c r="I3152" s="216">
        <v>76166.999999972759</v>
      </c>
      <c r="J3152" s="216">
        <v>0.21944400603845632</v>
      </c>
      <c r="K3152" s="216">
        <v>3.7454174097718864E-5</v>
      </c>
      <c r="L3152" s="159"/>
    </row>
    <row r="3153" spans="2:12" ht="15.75" customHeight="1" x14ac:dyDescent="0.2">
      <c r="B3153" s="189">
        <v>41301</v>
      </c>
      <c r="C3153" s="143">
        <v>290930</v>
      </c>
      <c r="D3153" s="143" t="s">
        <v>649</v>
      </c>
      <c r="E3153" s="143" t="s">
        <v>8855</v>
      </c>
      <c r="F3153" s="248" t="s">
        <v>149</v>
      </c>
      <c r="G3153" s="216">
        <v>106</v>
      </c>
      <c r="H3153" s="216">
        <v>6292.9999999981374</v>
      </c>
      <c r="I3153" s="216">
        <v>667057.99999980256</v>
      </c>
      <c r="J3153" s="216">
        <v>1.9218543434822117</v>
      </c>
      <c r="K3153" s="216">
        <v>3.0539557341216917E-4</v>
      </c>
      <c r="L3153" s="159"/>
    </row>
    <row r="3154" spans="2:12" ht="15.75" customHeight="1" x14ac:dyDescent="0.2">
      <c r="B3154" s="189">
        <v>41301</v>
      </c>
      <c r="C3154" s="143">
        <v>290934</v>
      </c>
      <c r="D3154" s="143" t="s">
        <v>527</v>
      </c>
      <c r="E3154" s="143" t="s">
        <v>8855</v>
      </c>
      <c r="F3154" s="248" t="s">
        <v>146</v>
      </c>
      <c r="G3154" s="216">
        <v>17</v>
      </c>
      <c r="H3154" s="216">
        <v>5966.0000000009313</v>
      </c>
      <c r="I3154" s="216">
        <v>101422.00000001583</v>
      </c>
      <c r="J3154" s="216">
        <v>0.29220594194918731</v>
      </c>
      <c r="K3154" s="216">
        <v>4.8978535358555431E-5</v>
      </c>
      <c r="L3154" s="159"/>
    </row>
    <row r="3155" spans="2:12" ht="15.75" customHeight="1" x14ac:dyDescent="0.2">
      <c r="B3155" s="189">
        <v>41301</v>
      </c>
      <c r="C3155" s="143">
        <v>290970</v>
      </c>
      <c r="D3155" s="143" t="s">
        <v>692</v>
      </c>
      <c r="E3155" s="143" t="s">
        <v>8855</v>
      </c>
      <c r="F3155" s="248" t="s">
        <v>146</v>
      </c>
      <c r="G3155" s="216">
        <v>344.96999999999991</v>
      </c>
      <c r="H3155" s="216">
        <v>2997.7786259519698</v>
      </c>
      <c r="I3155" s="216">
        <v>1092719.9899993318</v>
      </c>
      <c r="J3155" s="216">
        <v>3.1482249804225066</v>
      </c>
      <c r="K3155" s="216">
        <v>9.9388972603769781E-4</v>
      </c>
      <c r="L3155" s="159"/>
    </row>
    <row r="3156" spans="2:12" ht="15.75" customHeight="1" x14ac:dyDescent="0.2">
      <c r="B3156" s="189">
        <v>41301</v>
      </c>
      <c r="C3156" s="143">
        <v>291246</v>
      </c>
      <c r="D3156" s="143" t="s">
        <v>1249</v>
      </c>
      <c r="E3156" s="143" t="s">
        <v>8854</v>
      </c>
      <c r="F3156" s="248" t="s">
        <v>146</v>
      </c>
      <c r="G3156" s="216">
        <v>27.885000000000002</v>
      </c>
      <c r="H3156" s="216">
        <v>26.999999993713573</v>
      </c>
      <c r="I3156" s="216">
        <v>752.89499982470306</v>
      </c>
      <c r="J3156" s="216">
        <v>7.6024326797510474E-4</v>
      </c>
      <c r="K3156" s="216">
        <v>2.8157158079707874E-5</v>
      </c>
      <c r="L3156" s="159"/>
    </row>
    <row r="3157" spans="2:12" ht="15.75" customHeight="1" x14ac:dyDescent="0.2">
      <c r="B3157" s="189">
        <v>41301</v>
      </c>
      <c r="C3157" s="143">
        <v>291247</v>
      </c>
      <c r="D3157" s="143" t="s">
        <v>849</v>
      </c>
      <c r="E3157" s="143" t="s">
        <v>8854</v>
      </c>
      <c r="F3157" s="248" t="s">
        <v>146</v>
      </c>
      <c r="G3157" s="216">
        <v>8.06</v>
      </c>
      <c r="H3157" s="216">
        <v>146.99999999720603</v>
      </c>
      <c r="I3157" s="216">
        <v>1184.8199999774806</v>
      </c>
      <c r="J3157" s="216">
        <v>1.1963838635598136E-3</v>
      </c>
      <c r="K3157" s="216">
        <v>8.1386657386568212E-6</v>
      </c>
      <c r="L3157" s="159"/>
    </row>
    <row r="3158" spans="2:12" ht="15.75" customHeight="1" x14ac:dyDescent="0.2">
      <c r="B3158" s="189">
        <v>41301</v>
      </c>
      <c r="C3158" s="143">
        <v>291248</v>
      </c>
      <c r="D3158" s="143" t="s">
        <v>848</v>
      </c>
      <c r="E3158" s="143" t="s">
        <v>8854</v>
      </c>
      <c r="F3158" s="248" t="s">
        <v>155</v>
      </c>
      <c r="G3158" s="216">
        <v>13.8</v>
      </c>
      <c r="H3158" s="216">
        <v>5729.9999999965075</v>
      </c>
      <c r="I3158" s="216">
        <v>79073.999999951804</v>
      </c>
      <c r="J3158" s="216">
        <v>7.9845763600267641E-2</v>
      </c>
      <c r="K3158" s="216">
        <v>1.3934688237402498E-5</v>
      </c>
      <c r="L3158" s="159"/>
    </row>
    <row r="3159" spans="2:12" ht="15.75" customHeight="1" x14ac:dyDescent="0.2">
      <c r="B3159" s="189">
        <v>41301</v>
      </c>
      <c r="C3159" s="143">
        <v>291250</v>
      </c>
      <c r="D3159" s="143" t="s">
        <v>1066</v>
      </c>
      <c r="E3159" s="143" t="s">
        <v>8854</v>
      </c>
      <c r="F3159" s="248" t="s">
        <v>146</v>
      </c>
      <c r="G3159" s="216">
        <v>4.8950000000000005</v>
      </c>
      <c r="H3159" s="216">
        <v>4165.0000000081491</v>
      </c>
      <c r="I3159" s="216">
        <v>20387.675000039893</v>
      </c>
      <c r="J3159" s="216">
        <v>2.0586659058771078E-2</v>
      </c>
      <c r="K3159" s="216">
        <v>4.9427752842090749E-6</v>
      </c>
      <c r="L3159" s="159"/>
    </row>
    <row r="3160" spans="2:12" ht="15.75" customHeight="1" x14ac:dyDescent="0.2">
      <c r="B3160" s="189">
        <v>41301</v>
      </c>
      <c r="C3160" s="143">
        <v>291251</v>
      </c>
      <c r="D3160" s="143" t="s">
        <v>1224</v>
      </c>
      <c r="E3160" s="143" t="s">
        <v>8854</v>
      </c>
      <c r="F3160" s="248" t="s">
        <v>146</v>
      </c>
      <c r="G3160" s="216">
        <v>84</v>
      </c>
      <c r="H3160" s="216">
        <v>145.00000000116415</v>
      </c>
      <c r="I3160" s="216">
        <v>12180.000000097789</v>
      </c>
      <c r="J3160" s="216">
        <v>1.2298877009632251E-2</v>
      </c>
      <c r="K3160" s="216">
        <v>8.4819841445058679E-5</v>
      </c>
      <c r="L3160" s="159"/>
    </row>
    <row r="3161" spans="2:12" ht="15.75" customHeight="1" x14ac:dyDescent="0.2">
      <c r="B3161" s="189">
        <v>41301</v>
      </c>
      <c r="C3161" s="143">
        <v>291252</v>
      </c>
      <c r="D3161" s="143" t="s">
        <v>554</v>
      </c>
      <c r="E3161" s="143" t="s">
        <v>8854</v>
      </c>
      <c r="F3161" s="248" t="s">
        <v>146</v>
      </c>
      <c r="G3161" s="216">
        <v>153</v>
      </c>
      <c r="H3161" s="216">
        <v>365.99999999860302</v>
      </c>
      <c r="I3161" s="216">
        <v>55997.999999786261</v>
      </c>
      <c r="J3161" s="216">
        <v>5.6544541443122223E-2</v>
      </c>
      <c r="K3161" s="216">
        <v>1.5449328263207116E-4</v>
      </c>
      <c r="L3161" s="159"/>
    </row>
    <row r="3162" spans="2:12" ht="15.75" customHeight="1" x14ac:dyDescent="0.2">
      <c r="B3162" s="189">
        <v>41301</v>
      </c>
      <c r="C3162" s="143">
        <v>291253</v>
      </c>
      <c r="D3162" s="143" t="s">
        <v>1587</v>
      </c>
      <c r="E3162" s="143" t="s">
        <v>8854</v>
      </c>
      <c r="F3162" s="248" t="s">
        <v>155</v>
      </c>
      <c r="G3162" s="216">
        <v>22.900000000000002</v>
      </c>
      <c r="H3162" s="216">
        <v>5843.0000000086147</v>
      </c>
      <c r="I3162" s="216">
        <v>133804.70000019728</v>
      </c>
      <c r="J3162" s="216">
        <v>0.13511063617405208</v>
      </c>
      <c r="K3162" s="216">
        <v>2.3123504393950522E-5</v>
      </c>
      <c r="L3162" s="159"/>
    </row>
    <row r="3163" spans="2:12" ht="15.75" customHeight="1" x14ac:dyDescent="0.2">
      <c r="B3163" s="189">
        <v>41301</v>
      </c>
      <c r="C3163" s="143">
        <v>291257</v>
      </c>
      <c r="D3163" s="143" t="s">
        <v>509</v>
      </c>
      <c r="E3163" s="143" t="s">
        <v>8855</v>
      </c>
      <c r="F3163" s="248" t="s">
        <v>146</v>
      </c>
      <c r="G3163" s="216">
        <v>15</v>
      </c>
      <c r="H3163" s="216">
        <v>4720.9999999974389</v>
      </c>
      <c r="I3163" s="216">
        <v>70814.999999961583</v>
      </c>
      <c r="J3163" s="216">
        <v>0.20402441067142479</v>
      </c>
      <c r="K3163" s="216">
        <v>4.3216354728137151E-5</v>
      </c>
      <c r="L3163" s="159"/>
    </row>
    <row r="3164" spans="2:12" ht="15.75" customHeight="1" x14ac:dyDescent="0.2">
      <c r="B3164" s="189">
        <v>41301</v>
      </c>
      <c r="C3164" s="143">
        <v>291258</v>
      </c>
      <c r="D3164" s="143" t="s">
        <v>1572</v>
      </c>
      <c r="E3164" s="143" t="s">
        <v>8854</v>
      </c>
      <c r="F3164" s="248" t="s">
        <v>146</v>
      </c>
      <c r="G3164" s="216">
        <v>55</v>
      </c>
      <c r="H3164" s="216">
        <v>281.99999999720603</v>
      </c>
      <c r="I3164" s="216">
        <v>15509.999999846332</v>
      </c>
      <c r="J3164" s="216">
        <v>1.5661377866664595E-2</v>
      </c>
      <c r="K3164" s="216">
        <v>5.5536800946169372E-5</v>
      </c>
      <c r="L3164" s="159"/>
    </row>
    <row r="3165" spans="2:12" ht="15.75" customHeight="1" x14ac:dyDescent="0.2">
      <c r="B3165" s="189">
        <v>41301</v>
      </c>
      <c r="C3165" s="143">
        <v>291273</v>
      </c>
      <c r="D3165" s="143" t="s">
        <v>991</v>
      </c>
      <c r="E3165" s="143" t="s">
        <v>8855</v>
      </c>
      <c r="F3165" s="248" t="s">
        <v>146</v>
      </c>
      <c r="G3165" s="216">
        <v>32</v>
      </c>
      <c r="H3165" s="216">
        <v>1528.9999999967404</v>
      </c>
      <c r="I3165" s="216">
        <v>48927.999999895692</v>
      </c>
      <c r="J3165" s="216">
        <v>0.14096598694225243</v>
      </c>
      <c r="K3165" s="216">
        <v>9.2194890086692589E-5</v>
      </c>
      <c r="L3165" s="159"/>
    </row>
    <row r="3166" spans="2:12" ht="15.75" customHeight="1" x14ac:dyDescent="0.2">
      <c r="B3166" s="189">
        <v>41301</v>
      </c>
      <c r="C3166" s="143">
        <v>291276</v>
      </c>
      <c r="D3166" s="143" t="s">
        <v>671</v>
      </c>
      <c r="E3166" s="143" t="s">
        <v>8854</v>
      </c>
      <c r="F3166" s="248" t="s">
        <v>146</v>
      </c>
      <c r="G3166" s="216">
        <v>83.5</v>
      </c>
      <c r="H3166" s="216">
        <v>69.999999997671694</v>
      </c>
      <c r="I3166" s="216">
        <v>5844.9999998055864</v>
      </c>
      <c r="J3166" s="216">
        <v>5.9020473003556888E-3</v>
      </c>
      <c r="K3166" s="216">
        <v>8.4314961436457133E-5</v>
      </c>
      <c r="L3166" s="159"/>
    </row>
    <row r="3167" spans="2:12" ht="15.75" customHeight="1" x14ac:dyDescent="0.2">
      <c r="B3167" s="189">
        <v>41301</v>
      </c>
      <c r="C3167" s="143">
        <v>291279</v>
      </c>
      <c r="D3167" s="143" t="s">
        <v>1588</v>
      </c>
      <c r="E3167" s="143" t="s">
        <v>8854</v>
      </c>
      <c r="F3167" s="248" t="s">
        <v>146</v>
      </c>
      <c r="G3167" s="216">
        <v>42.800000000000004</v>
      </c>
      <c r="H3167" s="216">
        <v>6628.0000000004657</v>
      </c>
      <c r="I3167" s="216">
        <v>283678.40000001993</v>
      </c>
      <c r="J3167" s="216">
        <v>0.28644710606416218</v>
      </c>
      <c r="K3167" s="216">
        <v>4.3217728736291807E-5</v>
      </c>
      <c r="L3167" s="159"/>
    </row>
    <row r="3168" spans="2:12" ht="15.75" customHeight="1" x14ac:dyDescent="0.2">
      <c r="B3168" s="189">
        <v>41301</v>
      </c>
      <c r="C3168" s="143">
        <v>291285</v>
      </c>
      <c r="D3168" s="143" t="s">
        <v>567</v>
      </c>
      <c r="E3168" s="143" t="s">
        <v>8854</v>
      </c>
      <c r="F3168" s="248" t="s">
        <v>146</v>
      </c>
      <c r="G3168" s="216">
        <v>8.0400000000000009</v>
      </c>
      <c r="H3168" s="216">
        <v>4320</v>
      </c>
      <c r="I3168" s="216">
        <v>34732.800000000003</v>
      </c>
      <c r="J3168" s="216">
        <v>3.5071792725511121E-2</v>
      </c>
      <c r="K3168" s="216">
        <v>8.1184705383127601E-6</v>
      </c>
      <c r="L3168" s="159"/>
    </row>
    <row r="3169" spans="2:12" ht="15.75" customHeight="1" x14ac:dyDescent="0.2">
      <c r="B3169" s="189">
        <v>41301</v>
      </c>
      <c r="C3169" s="143">
        <v>291287</v>
      </c>
      <c r="D3169" s="143" t="s">
        <v>507</v>
      </c>
      <c r="E3169" s="143" t="s">
        <v>8855</v>
      </c>
      <c r="F3169" s="248" t="s">
        <v>146</v>
      </c>
      <c r="G3169" s="216">
        <v>159</v>
      </c>
      <c r="H3169" s="216">
        <v>3254.9999999965075</v>
      </c>
      <c r="I3169" s="216">
        <v>517544.9999994447</v>
      </c>
      <c r="J3169" s="216">
        <v>1.4910938871833161</v>
      </c>
      <c r="K3169" s="216">
        <v>4.5809336011825376E-4</v>
      </c>
      <c r="L3169" s="159"/>
    </row>
    <row r="3170" spans="2:12" ht="15.75" customHeight="1" x14ac:dyDescent="0.2">
      <c r="B3170" s="189">
        <v>41301</v>
      </c>
      <c r="C3170" s="143">
        <v>291365</v>
      </c>
      <c r="D3170" s="143" t="s">
        <v>565</v>
      </c>
      <c r="E3170" s="143" t="s">
        <v>8855</v>
      </c>
      <c r="F3170" s="248" t="s">
        <v>146</v>
      </c>
      <c r="G3170" s="216">
        <v>198</v>
      </c>
      <c r="H3170" s="216">
        <v>3257.999999995809</v>
      </c>
      <c r="I3170" s="216">
        <v>645083.99999917019</v>
      </c>
      <c r="J3170" s="216">
        <v>1.8585452648939842</v>
      </c>
      <c r="K3170" s="216">
        <v>5.7045588241141031E-4</v>
      </c>
      <c r="L3170" s="159"/>
    </row>
    <row r="3171" spans="2:12" ht="15.75" customHeight="1" x14ac:dyDescent="0.2">
      <c r="B3171" s="189">
        <v>41301</v>
      </c>
      <c r="C3171" s="143">
        <v>291401</v>
      </c>
      <c r="D3171" s="143" t="s">
        <v>1357</v>
      </c>
      <c r="E3171" s="143" t="s">
        <v>8855</v>
      </c>
      <c r="F3171" s="248" t="s">
        <v>146</v>
      </c>
      <c r="G3171" s="216">
        <v>367</v>
      </c>
      <c r="H3171" s="216">
        <v>5864.2857142926159</v>
      </c>
      <c r="I3171" s="216">
        <v>2213707.0000030473</v>
      </c>
      <c r="J3171" s="216">
        <v>6.3778897984194662</v>
      </c>
      <c r="K3171" s="216">
        <v>1.0573601456817555E-3</v>
      </c>
      <c r="L3171" s="159"/>
    </row>
    <row r="3172" spans="2:12" ht="15.75" customHeight="1" x14ac:dyDescent="0.2">
      <c r="B3172" s="189">
        <v>41301</v>
      </c>
      <c r="C3172" s="143">
        <v>291410</v>
      </c>
      <c r="D3172" s="143" t="s">
        <v>1589</v>
      </c>
      <c r="E3172" s="143" t="s">
        <v>8854</v>
      </c>
      <c r="F3172" s="248" t="s">
        <v>146</v>
      </c>
      <c r="G3172" s="216">
        <v>94</v>
      </c>
      <c r="H3172" s="216">
        <v>1169.0000000072177</v>
      </c>
      <c r="I3172" s="216">
        <v>109886.00000067847</v>
      </c>
      <c r="J3172" s="216">
        <v>0.11095848925106269</v>
      </c>
      <c r="K3172" s="216">
        <v>9.4917441617089468E-5</v>
      </c>
      <c r="L3172" s="159"/>
    </row>
    <row r="3173" spans="2:12" ht="15.75" customHeight="1" x14ac:dyDescent="0.2">
      <c r="B3173" s="189">
        <v>41301</v>
      </c>
      <c r="C3173" s="143">
        <v>291455</v>
      </c>
      <c r="D3173" s="143" t="s">
        <v>925</v>
      </c>
      <c r="E3173" s="143" t="s">
        <v>8855</v>
      </c>
      <c r="F3173" s="248" t="s">
        <v>146</v>
      </c>
      <c r="G3173" s="216">
        <v>219.5</v>
      </c>
      <c r="H3173" s="216">
        <v>4522.9473684175482</v>
      </c>
      <c r="I3173" s="216">
        <v>975735.49999917916</v>
      </c>
      <c r="J3173" s="216">
        <v>2.811182099253386</v>
      </c>
      <c r="K3173" s="216">
        <v>6.3239932418840698E-4</v>
      </c>
      <c r="L3173" s="159"/>
    </row>
    <row r="3174" spans="2:12" ht="15.75" customHeight="1" x14ac:dyDescent="0.2">
      <c r="B3174" s="189">
        <v>41301</v>
      </c>
      <c r="C3174" s="143">
        <v>291461</v>
      </c>
      <c r="D3174" s="143" t="s">
        <v>617</v>
      </c>
      <c r="E3174" s="143" t="s">
        <v>8854</v>
      </c>
      <c r="F3174" s="248" t="s">
        <v>146</v>
      </c>
      <c r="G3174" s="216">
        <v>135</v>
      </c>
      <c r="H3174" s="216">
        <v>62.000000003026798</v>
      </c>
      <c r="I3174" s="216">
        <v>8370.0000004086178</v>
      </c>
      <c r="J3174" s="216">
        <v>8.4516913444023806E-3</v>
      </c>
      <c r="K3174" s="216">
        <v>1.3631760232241574E-4</v>
      </c>
      <c r="L3174" s="159"/>
    </row>
    <row r="3175" spans="2:12" ht="15.75" customHeight="1" x14ac:dyDescent="0.2">
      <c r="B3175" s="189">
        <v>41301</v>
      </c>
      <c r="C3175" s="143">
        <v>291465</v>
      </c>
      <c r="D3175" s="143" t="s">
        <v>795</v>
      </c>
      <c r="E3175" s="143" t="s">
        <v>8854</v>
      </c>
      <c r="F3175" s="248" t="s">
        <v>146</v>
      </c>
      <c r="G3175" s="216">
        <v>106</v>
      </c>
      <c r="H3175" s="216">
        <v>5604.9999999976717</v>
      </c>
      <c r="I3175" s="216">
        <v>594129.9999997532</v>
      </c>
      <c r="J3175" s="216">
        <v>0.5999287190206164</v>
      </c>
      <c r="K3175" s="216">
        <v>1.0703456182352643E-4</v>
      </c>
      <c r="L3175" s="159"/>
    </row>
    <row r="3176" spans="2:12" ht="15.75" customHeight="1" x14ac:dyDescent="0.2">
      <c r="B3176" s="189">
        <v>41301</v>
      </c>
      <c r="C3176" s="143">
        <v>291510</v>
      </c>
      <c r="D3176" s="143" t="s">
        <v>1590</v>
      </c>
      <c r="E3176" s="143" t="s">
        <v>8854</v>
      </c>
      <c r="F3176" s="248" t="s">
        <v>146</v>
      </c>
      <c r="G3176" s="216">
        <v>17</v>
      </c>
      <c r="H3176" s="216">
        <v>807.00000000069849</v>
      </c>
      <c r="I3176" s="216">
        <v>13719.000000011874</v>
      </c>
      <c r="J3176" s="216">
        <v>1.3852897676021039E-2</v>
      </c>
      <c r="K3176" s="216">
        <v>1.7165920292452351E-5</v>
      </c>
      <c r="L3176" s="159"/>
    </row>
    <row r="3177" spans="2:12" ht="15.75" customHeight="1" x14ac:dyDescent="0.2">
      <c r="B3177" s="189">
        <v>41301</v>
      </c>
      <c r="C3177" s="143">
        <v>291533</v>
      </c>
      <c r="D3177" s="143" t="s">
        <v>1591</v>
      </c>
      <c r="E3177" s="143" t="s">
        <v>8854</v>
      </c>
      <c r="F3177" s="248" t="s">
        <v>146</v>
      </c>
      <c r="G3177" s="216">
        <v>14.1</v>
      </c>
      <c r="H3177" s="216">
        <v>25.000000008149073</v>
      </c>
      <c r="I3177" s="216">
        <v>352.50000011490192</v>
      </c>
      <c r="J3177" s="216">
        <v>3.5594040618010887E-4</v>
      </c>
      <c r="K3177" s="216">
        <v>1.423761624256342E-5</v>
      </c>
      <c r="L3177" s="159"/>
    </row>
    <row r="3178" spans="2:12" ht="15.75" customHeight="1" x14ac:dyDescent="0.2">
      <c r="B3178" s="189">
        <v>41301</v>
      </c>
      <c r="C3178" s="143">
        <v>291545</v>
      </c>
      <c r="D3178" s="143" t="s">
        <v>1274</v>
      </c>
      <c r="E3178" s="143" t="s">
        <v>8854</v>
      </c>
      <c r="F3178" s="248" t="s">
        <v>146</v>
      </c>
      <c r="G3178" s="216">
        <v>93</v>
      </c>
      <c r="H3178" s="216">
        <v>5591.999999997206</v>
      </c>
      <c r="I3178" s="216">
        <v>520055.99999974016</v>
      </c>
      <c r="J3178" s="216">
        <v>0.52513175550630231</v>
      </c>
      <c r="K3178" s="216">
        <v>9.3907681599886389E-5</v>
      </c>
      <c r="L3178" s="159"/>
    </row>
    <row r="3179" spans="2:12" ht="15.75" customHeight="1" x14ac:dyDescent="0.2">
      <c r="B3179" s="189">
        <v>41301</v>
      </c>
      <c r="C3179" s="143">
        <v>291609</v>
      </c>
      <c r="D3179" s="143" t="s">
        <v>584</v>
      </c>
      <c r="E3179" s="143" t="s">
        <v>8854</v>
      </c>
      <c r="F3179" s="248" t="s">
        <v>146</v>
      </c>
      <c r="G3179" s="216">
        <v>8.9</v>
      </c>
      <c r="H3179" s="216">
        <v>7395.9999999997672</v>
      </c>
      <c r="I3179" s="216">
        <v>65824.399999997928</v>
      </c>
      <c r="J3179" s="216">
        <v>6.6466847276380289E-2</v>
      </c>
      <c r="K3179" s="216">
        <v>8.9868641531074073E-6</v>
      </c>
      <c r="L3179" s="159"/>
    </row>
    <row r="3180" spans="2:12" ht="15.75" customHeight="1" x14ac:dyDescent="0.2">
      <c r="B3180" s="189">
        <v>41301</v>
      </c>
      <c r="C3180" s="143">
        <v>291617</v>
      </c>
      <c r="D3180" s="143" t="s">
        <v>1464</v>
      </c>
      <c r="E3180" s="143" t="s">
        <v>8854</v>
      </c>
      <c r="F3180" s="248" t="s">
        <v>146</v>
      </c>
      <c r="G3180" s="216">
        <v>4.5</v>
      </c>
      <c r="H3180" s="216">
        <v>12060</v>
      </c>
      <c r="I3180" s="216">
        <v>54270</v>
      </c>
      <c r="J3180" s="216">
        <v>5.4799676133611128E-2</v>
      </c>
      <c r="K3180" s="216">
        <v>4.5439200774138574E-6</v>
      </c>
      <c r="L3180" s="159"/>
    </row>
    <row r="3181" spans="2:12" ht="15.75" customHeight="1" x14ac:dyDescent="0.2">
      <c r="B3181" s="189">
        <v>41301</v>
      </c>
      <c r="C3181" s="143">
        <v>291633</v>
      </c>
      <c r="D3181" s="143" t="s">
        <v>1091</v>
      </c>
      <c r="E3181" s="143" t="s">
        <v>8855</v>
      </c>
      <c r="F3181" s="248" t="s">
        <v>146</v>
      </c>
      <c r="G3181" s="216">
        <v>5</v>
      </c>
      <c r="H3181" s="216">
        <v>12209.999999996508</v>
      </c>
      <c r="I3181" s="216">
        <v>61049.999999982538</v>
      </c>
      <c r="J3181" s="216">
        <v>0.17589056374346787</v>
      </c>
      <c r="K3181" s="216">
        <v>1.4405451576045715E-5</v>
      </c>
      <c r="L3181" s="159"/>
    </row>
    <row r="3182" spans="2:12" ht="15.75" customHeight="1" x14ac:dyDescent="0.2">
      <c r="B3182" s="189">
        <v>41301</v>
      </c>
      <c r="C3182" s="143">
        <v>291752</v>
      </c>
      <c r="D3182" s="143" t="s">
        <v>598</v>
      </c>
      <c r="E3182" s="143" t="s">
        <v>8855</v>
      </c>
      <c r="F3182" s="248" t="s">
        <v>146</v>
      </c>
      <c r="G3182" s="216">
        <v>17.5</v>
      </c>
      <c r="H3182" s="216">
        <v>3905.9999999916181</v>
      </c>
      <c r="I3182" s="216">
        <v>68354.999999853317</v>
      </c>
      <c r="J3182" s="216">
        <v>0.19693692849569838</v>
      </c>
      <c r="K3182" s="216">
        <v>5.0419080516160003E-5</v>
      </c>
      <c r="L3182" s="159"/>
    </row>
    <row r="3183" spans="2:12" ht="15.75" customHeight="1" x14ac:dyDescent="0.2">
      <c r="B3183" s="189">
        <v>41301</v>
      </c>
      <c r="C3183" s="143">
        <v>291832</v>
      </c>
      <c r="D3183" s="143" t="s">
        <v>1592</v>
      </c>
      <c r="E3183" s="143" t="s">
        <v>8854</v>
      </c>
      <c r="F3183" s="248" t="s">
        <v>146</v>
      </c>
      <c r="G3183" s="216">
        <v>1047.99</v>
      </c>
      <c r="H3183" s="216">
        <v>1212.3888888879446</v>
      </c>
      <c r="I3183" s="216">
        <v>1269725.289998515</v>
      </c>
      <c r="J3183" s="216">
        <v>1.2821178306720857</v>
      </c>
      <c r="K3183" s="216">
        <v>1.0582184004286554E-3</v>
      </c>
      <c r="L3183" s="159"/>
    </row>
    <row r="3184" spans="2:12" ht="15.75" customHeight="1" x14ac:dyDescent="0.2">
      <c r="B3184" s="189">
        <v>41301</v>
      </c>
      <c r="C3184" s="143">
        <v>291832</v>
      </c>
      <c r="D3184" s="143" t="s">
        <v>1593</v>
      </c>
      <c r="E3184" s="143" t="s">
        <v>8854</v>
      </c>
      <c r="F3184" s="248" t="s">
        <v>146</v>
      </c>
      <c r="G3184" s="216">
        <v>41.68</v>
      </c>
      <c r="H3184" s="216">
        <v>1165.9999999974389</v>
      </c>
      <c r="I3184" s="216">
        <v>48598.879999893252</v>
      </c>
      <c r="J3184" s="216">
        <v>4.9073205904742609E-2</v>
      </c>
      <c r="K3184" s="216">
        <v>4.2086797517024354E-5</v>
      </c>
      <c r="L3184" s="159"/>
    </row>
    <row r="3185" spans="2:12" ht="15.75" customHeight="1" x14ac:dyDescent="0.2">
      <c r="B3185" s="189">
        <v>41301</v>
      </c>
      <c r="C3185" s="143">
        <v>291850</v>
      </c>
      <c r="D3185" s="143" t="s">
        <v>1182</v>
      </c>
      <c r="E3185" s="143" t="s">
        <v>8854</v>
      </c>
      <c r="F3185" s="248" t="s">
        <v>147</v>
      </c>
      <c r="G3185" s="216">
        <v>7.8</v>
      </c>
      <c r="H3185" s="216">
        <v>5080.0000000046566</v>
      </c>
      <c r="I3185" s="216">
        <v>39624.000000036322</v>
      </c>
      <c r="J3185" s="216">
        <v>4.0010730921691495E-2</v>
      </c>
      <c r="K3185" s="216">
        <v>7.8761281341840192E-6</v>
      </c>
      <c r="L3185" s="159"/>
    </row>
    <row r="3186" spans="2:12" ht="15.75" customHeight="1" x14ac:dyDescent="0.2">
      <c r="B3186" s="189">
        <v>41301</v>
      </c>
      <c r="C3186" s="143">
        <v>291921</v>
      </c>
      <c r="D3186" s="143" t="s">
        <v>699</v>
      </c>
      <c r="E3186" s="143" t="s">
        <v>8855</v>
      </c>
      <c r="F3186" s="248" t="s">
        <v>146</v>
      </c>
      <c r="G3186" s="216">
        <v>58.5</v>
      </c>
      <c r="H3186" s="216">
        <v>937.0000000053551</v>
      </c>
      <c r="I3186" s="216">
        <v>54814.500000313274</v>
      </c>
      <c r="J3186" s="216">
        <v>0.15792552508393415</v>
      </c>
      <c r="K3186" s="216">
        <v>1.6854378343973488E-4</v>
      </c>
      <c r="L3186" s="159"/>
    </row>
    <row r="3187" spans="2:12" ht="15.75" customHeight="1" x14ac:dyDescent="0.2">
      <c r="B3187" s="189">
        <v>41301</v>
      </c>
      <c r="C3187" s="143">
        <v>292015</v>
      </c>
      <c r="D3187" s="143" t="s">
        <v>514</v>
      </c>
      <c r="E3187" s="143" t="s">
        <v>8855</v>
      </c>
      <c r="F3187" s="248" t="s">
        <v>147</v>
      </c>
      <c r="G3187" s="216">
        <v>767.5</v>
      </c>
      <c r="H3187" s="216">
        <v>4568.2678571421793</v>
      </c>
      <c r="I3187" s="216">
        <v>3400142.4999993779</v>
      </c>
      <c r="J3187" s="216">
        <v>9.7961176270792123</v>
      </c>
      <c r="K3187" s="216">
        <v>2.2112368169230172E-3</v>
      </c>
      <c r="L3187" s="159"/>
    </row>
    <row r="3188" spans="2:12" ht="15.75" customHeight="1" x14ac:dyDescent="0.2">
      <c r="B3188" s="189">
        <v>41301</v>
      </c>
      <c r="C3188" s="143">
        <v>292018</v>
      </c>
      <c r="D3188" s="143" t="s">
        <v>1594</v>
      </c>
      <c r="E3188" s="143" t="s">
        <v>8854</v>
      </c>
      <c r="F3188" s="248" t="s">
        <v>147</v>
      </c>
      <c r="G3188" s="216">
        <v>630.75</v>
      </c>
      <c r="H3188" s="216">
        <v>1485.9999999927823</v>
      </c>
      <c r="I3188" s="216">
        <v>937294.49999544746</v>
      </c>
      <c r="J3188" s="216">
        <v>0.9464425104397548</v>
      </c>
      <c r="K3188" s="216">
        <v>6.3690613085084244E-4</v>
      </c>
      <c r="L3188" s="159"/>
    </row>
    <row r="3189" spans="2:12" ht="15.75" customHeight="1" x14ac:dyDescent="0.2">
      <c r="B3189" s="189">
        <v>41301</v>
      </c>
      <c r="C3189" s="143">
        <v>292351</v>
      </c>
      <c r="D3189" s="143" t="s">
        <v>1251</v>
      </c>
      <c r="E3189" s="143" t="s">
        <v>8855</v>
      </c>
      <c r="F3189" s="248" t="s">
        <v>146</v>
      </c>
      <c r="G3189" s="216">
        <v>199.5</v>
      </c>
      <c r="H3189" s="216">
        <v>3944.7169811271333</v>
      </c>
      <c r="I3189" s="216">
        <v>786871.99999903736</v>
      </c>
      <c r="J3189" s="216">
        <v>2.2670492985064756</v>
      </c>
      <c r="K3189" s="216">
        <v>5.7477751788422406E-4</v>
      </c>
      <c r="L3189" s="159"/>
    </row>
    <row r="3190" spans="2:12" ht="15.75" customHeight="1" x14ac:dyDescent="0.2">
      <c r="B3190" s="189">
        <v>41301</v>
      </c>
      <c r="C3190" s="143">
        <v>292372</v>
      </c>
      <c r="D3190" s="143" t="s">
        <v>588</v>
      </c>
      <c r="E3190" s="143" t="s">
        <v>8855</v>
      </c>
      <c r="F3190" s="248" t="s">
        <v>146</v>
      </c>
      <c r="G3190" s="216">
        <v>584</v>
      </c>
      <c r="H3190" s="216">
        <v>1754.8856088595046</v>
      </c>
      <c r="I3190" s="216">
        <v>2552509.0000040531</v>
      </c>
      <c r="J3190" s="216">
        <v>7.354008959395852</v>
      </c>
      <c r="K3190" s="216">
        <v>1.6825567440821396E-3</v>
      </c>
      <c r="L3190" s="159"/>
    </row>
    <row r="3191" spans="2:12" ht="15.75" customHeight="1" x14ac:dyDescent="0.2">
      <c r="B3191" s="189">
        <v>41301</v>
      </c>
      <c r="C3191" s="143">
        <v>292430</v>
      </c>
      <c r="D3191" s="143" t="s">
        <v>1398</v>
      </c>
      <c r="E3191" s="143" t="s">
        <v>8855</v>
      </c>
      <c r="F3191" s="248" t="s">
        <v>146</v>
      </c>
      <c r="G3191" s="216">
        <v>249.17000000000002</v>
      </c>
      <c r="H3191" s="216">
        <v>4694.77777778171</v>
      </c>
      <c r="I3191" s="216">
        <v>1165334.5600009593</v>
      </c>
      <c r="J3191" s="216">
        <v>3.3574341147972722</v>
      </c>
      <c r="K3191" s="216">
        <v>7.1788127384066224E-4</v>
      </c>
      <c r="L3191" s="159"/>
    </row>
    <row r="3192" spans="2:12" ht="15.75" customHeight="1" x14ac:dyDescent="0.2">
      <c r="B3192" s="189">
        <v>41301</v>
      </c>
      <c r="C3192" s="143">
        <v>292456</v>
      </c>
      <c r="D3192" s="143" t="s">
        <v>800</v>
      </c>
      <c r="E3192" s="143" t="s">
        <v>8854</v>
      </c>
      <c r="F3192" s="248" t="s">
        <v>146</v>
      </c>
      <c r="G3192" s="216">
        <v>490.33</v>
      </c>
      <c r="H3192" s="216">
        <v>1355.0000000058208</v>
      </c>
      <c r="I3192" s="216">
        <v>664397.15000285406</v>
      </c>
      <c r="J3192" s="216">
        <v>0.67088167761655892</v>
      </c>
      <c r="K3192" s="216">
        <v>4.9511562923518595E-4</v>
      </c>
      <c r="L3192" s="159"/>
    </row>
    <row r="3193" spans="2:12" ht="15.75" customHeight="1" x14ac:dyDescent="0.2">
      <c r="B3193" s="189">
        <v>41301</v>
      </c>
      <c r="C3193" s="143">
        <v>292457</v>
      </c>
      <c r="D3193" s="143" t="s">
        <v>647</v>
      </c>
      <c r="E3193" s="143" t="s">
        <v>8855</v>
      </c>
      <c r="F3193" s="248" t="s">
        <v>155</v>
      </c>
      <c r="G3193" s="216">
        <v>20.5</v>
      </c>
      <c r="H3193" s="216">
        <v>3164.0000000037253</v>
      </c>
      <c r="I3193" s="216">
        <v>64862.000000076368</v>
      </c>
      <c r="J3193" s="216">
        <v>0.18687328002531547</v>
      </c>
      <c r="K3193" s="216">
        <v>5.9062351461787433E-5</v>
      </c>
      <c r="L3193" s="159"/>
    </row>
    <row r="3194" spans="2:12" ht="15.75" customHeight="1" x14ac:dyDescent="0.2">
      <c r="B3194" s="189">
        <v>41301</v>
      </c>
      <c r="C3194" s="143">
        <v>292532</v>
      </c>
      <c r="D3194" s="143" t="s">
        <v>1536</v>
      </c>
      <c r="E3194" s="143" t="s">
        <v>8854</v>
      </c>
      <c r="F3194" s="248" t="s">
        <v>146</v>
      </c>
      <c r="G3194" s="216">
        <v>120.99</v>
      </c>
      <c r="H3194" s="216">
        <v>82.000000005355105</v>
      </c>
      <c r="I3194" s="216">
        <v>9921.1800006479152</v>
      </c>
      <c r="J3194" s="216">
        <v>1.0018010888129087E-2</v>
      </c>
      <c r="K3194" s="216">
        <v>1.2217086448140059E-4</v>
      </c>
      <c r="L3194" s="159"/>
    </row>
    <row r="3195" spans="2:12" ht="15.75" customHeight="1" x14ac:dyDescent="0.2">
      <c r="B3195" s="189">
        <v>41301</v>
      </c>
      <c r="C3195" s="143">
        <v>292570</v>
      </c>
      <c r="D3195" s="143" t="s">
        <v>529</v>
      </c>
      <c r="E3195" s="143" t="s">
        <v>8855</v>
      </c>
      <c r="F3195" s="248" t="s">
        <v>146</v>
      </c>
      <c r="G3195" s="216">
        <v>700.81999999999994</v>
      </c>
      <c r="H3195" s="216">
        <v>974.00000000494765</v>
      </c>
      <c r="I3195" s="216">
        <v>435533.52000332612</v>
      </c>
      <c r="J3195" s="216">
        <v>1.2548114064305305</v>
      </c>
      <c r="K3195" s="216">
        <v>2.0191257147048718E-3</v>
      </c>
      <c r="L3195" s="159"/>
    </row>
    <row r="3196" spans="2:12" ht="15.75" customHeight="1" x14ac:dyDescent="0.2">
      <c r="B3196" s="189">
        <v>41301</v>
      </c>
      <c r="C3196" s="143">
        <v>292590</v>
      </c>
      <c r="D3196" s="143" t="s">
        <v>530</v>
      </c>
      <c r="E3196" s="143" t="s">
        <v>8855</v>
      </c>
      <c r="F3196" s="248" t="s">
        <v>147</v>
      </c>
      <c r="G3196" s="216">
        <v>328.5</v>
      </c>
      <c r="H3196" s="216">
        <v>852.56164383348107</v>
      </c>
      <c r="I3196" s="216">
        <v>901536.99999766017</v>
      </c>
      <c r="J3196" s="216">
        <v>2.5974095194959639</v>
      </c>
      <c r="K3196" s="216">
        <v>9.4643816854620354E-4</v>
      </c>
      <c r="L3196" s="159"/>
    </row>
    <row r="3197" spans="2:12" ht="15.75" customHeight="1" x14ac:dyDescent="0.2">
      <c r="B3197" s="189">
        <v>41301</v>
      </c>
      <c r="C3197" s="143">
        <v>292632</v>
      </c>
      <c r="D3197" s="143" t="s">
        <v>1595</v>
      </c>
      <c r="E3197" s="143" t="s">
        <v>8854</v>
      </c>
      <c r="F3197" s="248" t="s">
        <v>146</v>
      </c>
      <c r="G3197" s="216">
        <v>1391.49</v>
      </c>
      <c r="H3197" s="216">
        <v>759.99999999417923</v>
      </c>
      <c r="I3197" s="216">
        <v>1057532.3999919004</v>
      </c>
      <c r="J3197" s="216">
        <v>1.0678539344086353</v>
      </c>
      <c r="K3197" s="216">
        <v>1.4050709663379131E-3</v>
      </c>
      <c r="L3197" s="159"/>
    </row>
    <row r="3198" spans="2:12" ht="15.75" customHeight="1" x14ac:dyDescent="0.2">
      <c r="B3198" s="189">
        <v>41301</v>
      </c>
      <c r="C3198" s="143">
        <v>292651</v>
      </c>
      <c r="D3198" s="143" t="s">
        <v>1596</v>
      </c>
      <c r="E3198" s="143" t="s">
        <v>8854</v>
      </c>
      <c r="F3198" s="248" t="s">
        <v>146</v>
      </c>
      <c r="G3198" s="216">
        <v>1629.3299999999997</v>
      </c>
      <c r="H3198" s="216">
        <v>560.99999999511056</v>
      </c>
      <c r="I3198" s="216">
        <v>914054.12999203347</v>
      </c>
      <c r="J3198" s="216">
        <v>0.92297531402530164</v>
      </c>
      <c r="K3198" s="216">
        <v>1.6452322888294933E-3</v>
      </c>
      <c r="L3198" s="159"/>
    </row>
    <row r="3199" spans="2:12" ht="15.75" customHeight="1" x14ac:dyDescent="0.2">
      <c r="B3199" s="189">
        <v>41301</v>
      </c>
      <c r="C3199" s="143">
        <v>293531</v>
      </c>
      <c r="D3199" s="143" t="s">
        <v>554</v>
      </c>
      <c r="E3199" s="143" t="s">
        <v>8854</v>
      </c>
      <c r="F3199" s="248" t="s">
        <v>146</v>
      </c>
      <c r="G3199" s="216">
        <v>1400.9899999999998</v>
      </c>
      <c r="H3199" s="216">
        <v>1123.9999999967404</v>
      </c>
      <c r="I3199" s="216">
        <v>1574712.7599954335</v>
      </c>
      <c r="J3199" s="216">
        <v>1.5900819836228977</v>
      </c>
      <c r="K3199" s="216">
        <v>1.4146636865013421E-3</v>
      </c>
      <c r="L3199" s="159"/>
    </row>
    <row r="3200" spans="2:12" ht="15.75" customHeight="1" x14ac:dyDescent="0.2">
      <c r="B3200" s="189">
        <v>41301</v>
      </c>
      <c r="C3200" s="143">
        <v>293573</v>
      </c>
      <c r="D3200" s="143" t="s">
        <v>1597</v>
      </c>
      <c r="E3200" s="143" t="s">
        <v>8854</v>
      </c>
      <c r="F3200" s="248" t="s">
        <v>146</v>
      </c>
      <c r="G3200" s="216">
        <v>1.33</v>
      </c>
      <c r="H3200" s="216">
        <v>155.99999999511056</v>
      </c>
      <c r="I3200" s="216">
        <v>207.47999999349705</v>
      </c>
      <c r="J3200" s="216">
        <v>2.0950500836272853E-4</v>
      </c>
      <c r="K3200" s="216">
        <v>1.3429808228800958E-6</v>
      </c>
      <c r="L3200" s="159"/>
    </row>
    <row r="3201" spans="2:12" ht="15.75" customHeight="1" x14ac:dyDescent="0.2">
      <c r="B3201" s="189">
        <v>41301</v>
      </c>
      <c r="C3201" s="143">
        <v>293574</v>
      </c>
      <c r="D3201" s="143" t="s">
        <v>1598</v>
      </c>
      <c r="E3201" s="143" t="s">
        <v>8854</v>
      </c>
      <c r="F3201" s="248" t="s">
        <v>146</v>
      </c>
      <c r="G3201" s="216">
        <v>1968</v>
      </c>
      <c r="H3201" s="216">
        <v>39.000000001396984</v>
      </c>
      <c r="I3201" s="216">
        <v>76752.000002749264</v>
      </c>
      <c r="J3201" s="216">
        <v>7.7501100843146861E-2</v>
      </c>
      <c r="K3201" s="216">
        <v>1.9872077138556603E-3</v>
      </c>
      <c r="L3201" s="159"/>
    </row>
    <row r="3202" spans="2:12" ht="15.75" customHeight="1" x14ac:dyDescent="0.2">
      <c r="B3202" s="189">
        <v>41301</v>
      </c>
      <c r="C3202" s="143">
        <v>293575</v>
      </c>
      <c r="D3202" s="143" t="s">
        <v>872</v>
      </c>
      <c r="E3202" s="143" t="s">
        <v>8855</v>
      </c>
      <c r="F3202" s="248" t="s">
        <v>155</v>
      </c>
      <c r="G3202" s="216">
        <v>682.98</v>
      </c>
      <c r="H3202" s="216">
        <v>1441.0000000032596</v>
      </c>
      <c r="I3202" s="216">
        <v>984174.18000222626</v>
      </c>
      <c r="J3202" s="216">
        <v>2.835494698483314</v>
      </c>
      <c r="K3202" s="216">
        <v>1.9677270634815406E-3</v>
      </c>
      <c r="L3202" s="159"/>
    </row>
    <row r="3203" spans="2:12" ht="15.75" customHeight="1" x14ac:dyDescent="0.2">
      <c r="B3203" s="189">
        <v>41301</v>
      </c>
      <c r="C3203" s="143">
        <v>293611</v>
      </c>
      <c r="D3203" s="143" t="s">
        <v>527</v>
      </c>
      <c r="E3203" s="143" t="s">
        <v>8855</v>
      </c>
      <c r="F3203" s="248" t="s">
        <v>146</v>
      </c>
      <c r="G3203" s="216">
        <v>53.600000000000016</v>
      </c>
      <c r="H3203" s="216">
        <v>4731.9999999913853</v>
      </c>
      <c r="I3203" s="216">
        <v>253635.19999953831</v>
      </c>
      <c r="J3203" s="216">
        <v>0.73074591831480384</v>
      </c>
      <c r="K3203" s="216">
        <v>1.5442644089521011E-4</v>
      </c>
      <c r="L3203" s="159"/>
    </row>
    <row r="3204" spans="2:12" ht="15.75" customHeight="1" x14ac:dyDescent="0.2">
      <c r="B3204" s="189">
        <v>41301</v>
      </c>
      <c r="C3204" s="143">
        <v>293630</v>
      </c>
      <c r="D3204" s="143" t="s">
        <v>704</v>
      </c>
      <c r="E3204" s="143" t="s">
        <v>8855</v>
      </c>
      <c r="F3204" s="248" t="s">
        <v>146</v>
      </c>
      <c r="G3204" s="216">
        <v>68</v>
      </c>
      <c r="H3204" s="216">
        <v>4369.0000000025611</v>
      </c>
      <c r="I3204" s="216">
        <v>297092.00000017416</v>
      </c>
      <c r="J3204" s="216">
        <v>0.8559488839266165</v>
      </c>
      <c r="K3204" s="216">
        <v>1.9591414143422172E-4</v>
      </c>
      <c r="L3204" s="159"/>
    </row>
    <row r="3205" spans="2:12" ht="15.75" customHeight="1" x14ac:dyDescent="0.2">
      <c r="B3205" s="189">
        <v>41301</v>
      </c>
      <c r="C3205" s="143">
        <v>293955</v>
      </c>
      <c r="D3205" s="143" t="s">
        <v>909</v>
      </c>
      <c r="E3205" s="143" t="s">
        <v>8854</v>
      </c>
      <c r="F3205" s="248" t="s">
        <v>146</v>
      </c>
      <c r="G3205" s="216">
        <v>2542.9899999999998</v>
      </c>
      <c r="H3205" s="216">
        <v>409.99999999534339</v>
      </c>
      <c r="I3205" s="216">
        <v>1042625.8999881584</v>
      </c>
      <c r="J3205" s="216">
        <v>1.0528019467084191</v>
      </c>
      <c r="K3205" s="216">
        <v>2.5678096261472589E-3</v>
      </c>
      <c r="L3205" s="159"/>
    </row>
    <row r="3206" spans="2:12" ht="15.75" customHeight="1" x14ac:dyDescent="0.2">
      <c r="B3206" s="189">
        <v>41301</v>
      </c>
      <c r="C3206" s="143">
        <v>293971</v>
      </c>
      <c r="D3206" s="143" t="s">
        <v>878</v>
      </c>
      <c r="E3206" s="143" t="s">
        <v>8854</v>
      </c>
      <c r="F3206" s="248" t="s">
        <v>146</v>
      </c>
      <c r="G3206" s="216">
        <v>912.5</v>
      </c>
      <c r="H3206" s="216">
        <v>1240.0000000081491</v>
      </c>
      <c r="I3206" s="216">
        <v>1131500.0000074359</v>
      </c>
      <c r="J3206" s="216">
        <v>1.142543459472793</v>
      </c>
      <c r="K3206" s="216">
        <v>9.2140601569781007E-4</v>
      </c>
      <c r="L3206" s="159"/>
    </row>
    <row r="3207" spans="2:12" ht="15.75" customHeight="1" x14ac:dyDescent="0.2">
      <c r="B3207" s="189">
        <v>41301</v>
      </c>
      <c r="C3207" s="143">
        <v>293972</v>
      </c>
      <c r="D3207" s="143" t="s">
        <v>1599</v>
      </c>
      <c r="E3207" s="143" t="s">
        <v>8854</v>
      </c>
      <c r="F3207" s="248" t="s">
        <v>146</v>
      </c>
      <c r="G3207" s="216">
        <v>1</v>
      </c>
      <c r="H3207" s="216">
        <v>2427.0000000006985</v>
      </c>
      <c r="I3207" s="216">
        <v>2427.0000000006985</v>
      </c>
      <c r="J3207" s="216">
        <v>2.4506875617525794E-3</v>
      </c>
      <c r="K3207" s="216">
        <v>1.0097600172030795E-6</v>
      </c>
      <c r="L3207" s="159"/>
    </row>
    <row r="3208" spans="2:12" ht="15.75" customHeight="1" x14ac:dyDescent="0.2">
      <c r="B3208" s="189">
        <v>41301</v>
      </c>
      <c r="C3208" s="143">
        <v>293972</v>
      </c>
      <c r="D3208" s="143" t="s">
        <v>1038</v>
      </c>
      <c r="E3208" s="143" t="s">
        <v>8854</v>
      </c>
      <c r="F3208" s="248" t="s">
        <v>146</v>
      </c>
      <c r="G3208" s="216">
        <v>1095.49</v>
      </c>
      <c r="H3208" s="216">
        <v>2427.0000000006985</v>
      </c>
      <c r="I3208" s="216">
        <v>2658754.230000766</v>
      </c>
      <c r="J3208" s="216">
        <v>2.684703717024334</v>
      </c>
      <c r="K3208" s="216">
        <v>1.1061820012458017E-3</v>
      </c>
      <c r="L3208" s="159"/>
    </row>
    <row r="3209" spans="2:12" ht="15.75" customHeight="1" x14ac:dyDescent="0.2">
      <c r="B3209" s="189">
        <v>41301</v>
      </c>
      <c r="C3209" s="143">
        <v>293973</v>
      </c>
      <c r="D3209" s="143" t="s">
        <v>874</v>
      </c>
      <c r="E3209" s="143" t="s">
        <v>8855</v>
      </c>
      <c r="F3209" s="248" t="s">
        <v>146</v>
      </c>
      <c r="G3209" s="216">
        <v>359.5</v>
      </c>
      <c r="H3209" s="216">
        <v>2467.9999999981374</v>
      </c>
      <c r="I3209" s="216">
        <v>887245.99999933038</v>
      </c>
      <c r="J3209" s="216">
        <v>2.5562358578061222</v>
      </c>
      <c r="K3209" s="216">
        <v>1.035751968317687E-3</v>
      </c>
      <c r="L3209" s="159"/>
    </row>
    <row r="3210" spans="2:12" ht="15.75" customHeight="1" x14ac:dyDescent="0.2">
      <c r="B3210" s="189">
        <v>41301</v>
      </c>
      <c r="C3210" s="143">
        <v>293992</v>
      </c>
      <c r="D3210" s="143" t="s">
        <v>860</v>
      </c>
      <c r="E3210" s="143" t="s">
        <v>8855</v>
      </c>
      <c r="F3210" s="248" t="s">
        <v>146</v>
      </c>
      <c r="G3210" s="216">
        <v>1377</v>
      </c>
      <c r="H3210" s="216">
        <v>4590</v>
      </c>
      <c r="I3210" s="216">
        <v>6320430</v>
      </c>
      <c r="J3210" s="216">
        <v>18.209729660957326</v>
      </c>
      <c r="K3210" s="216">
        <v>3.9672613640429899E-3</v>
      </c>
      <c r="L3210" s="159"/>
    </row>
    <row r="3211" spans="2:12" ht="15.75" customHeight="1" x14ac:dyDescent="0.2">
      <c r="B3211" s="189">
        <v>41301</v>
      </c>
      <c r="C3211" s="143">
        <v>294190</v>
      </c>
      <c r="D3211" s="143" t="s">
        <v>594</v>
      </c>
      <c r="E3211" s="143" t="s">
        <v>8855</v>
      </c>
      <c r="F3211" s="248" t="s">
        <v>155</v>
      </c>
      <c r="G3211" s="216">
        <v>986.5</v>
      </c>
      <c r="H3211" s="216">
        <v>1.9999999960418791</v>
      </c>
      <c r="I3211" s="216">
        <v>1972.9999960953137</v>
      </c>
      <c r="J3211" s="216">
        <v>5.6843911806578858E-3</v>
      </c>
      <c r="K3211" s="216">
        <v>2.8421955959538198E-3</v>
      </c>
      <c r="L3211" s="159"/>
    </row>
    <row r="3212" spans="2:12" ht="15.75" customHeight="1" x14ac:dyDescent="0.2">
      <c r="B3212" s="189">
        <v>41301</v>
      </c>
      <c r="C3212" s="143">
        <v>294353</v>
      </c>
      <c r="D3212" s="143" t="s">
        <v>1600</v>
      </c>
      <c r="E3212" s="143" t="s">
        <v>8854</v>
      </c>
      <c r="F3212" s="248" t="s">
        <v>146</v>
      </c>
      <c r="G3212" s="216">
        <v>225.7</v>
      </c>
      <c r="H3212" s="216">
        <v>168.00000000279397</v>
      </c>
      <c r="I3212" s="216">
        <v>37917.600000630599</v>
      </c>
      <c r="J3212" s="216">
        <v>3.828767642893624E-2</v>
      </c>
      <c r="K3212" s="216">
        <v>2.2790283588273503E-4</v>
      </c>
      <c r="L3212" s="159"/>
    </row>
    <row r="3213" spans="2:12" ht="15.75" customHeight="1" x14ac:dyDescent="0.2">
      <c r="B3213" s="189">
        <v>41301</v>
      </c>
      <c r="C3213" s="143">
        <v>294371</v>
      </c>
      <c r="D3213" s="143" t="s">
        <v>1601</v>
      </c>
      <c r="E3213" s="143" t="s">
        <v>8854</v>
      </c>
      <c r="F3213" s="248" t="s">
        <v>146</v>
      </c>
      <c r="G3213" s="216">
        <v>370.5</v>
      </c>
      <c r="H3213" s="216">
        <v>2736.9999999948777</v>
      </c>
      <c r="I3213" s="216">
        <v>1014058.4999981022</v>
      </c>
      <c r="J3213" s="216">
        <v>1.0239557284030127</v>
      </c>
      <c r="K3213" s="216">
        <v>3.7411608637374097E-4</v>
      </c>
      <c r="L3213" s="159"/>
    </row>
    <row r="3214" spans="2:12" ht="15.75" customHeight="1" x14ac:dyDescent="0.2">
      <c r="B3214" s="189">
        <v>41301</v>
      </c>
      <c r="C3214" s="143">
        <v>294450</v>
      </c>
      <c r="D3214" s="143" t="s">
        <v>1014</v>
      </c>
      <c r="E3214" s="143" t="s">
        <v>8855</v>
      </c>
      <c r="F3214" s="248" t="s">
        <v>146</v>
      </c>
      <c r="G3214" s="216">
        <v>1314.5</v>
      </c>
      <c r="H3214" s="216">
        <v>2680.7083333368064</v>
      </c>
      <c r="I3214" s="216">
        <v>3529854.0900045834</v>
      </c>
      <c r="J3214" s="216">
        <v>10.169828432813588</v>
      </c>
      <c r="K3214" s="216">
        <v>3.7871932193424187E-3</v>
      </c>
      <c r="L3214" s="159"/>
    </row>
    <row r="3215" spans="2:12" ht="15.75" customHeight="1" x14ac:dyDescent="0.2">
      <c r="B3215" s="189">
        <v>41301</v>
      </c>
      <c r="C3215" s="143">
        <v>294634</v>
      </c>
      <c r="D3215" s="143" t="s">
        <v>769</v>
      </c>
      <c r="E3215" s="143" t="s">
        <v>8855</v>
      </c>
      <c r="F3215" s="248" t="s">
        <v>146</v>
      </c>
      <c r="G3215" s="216">
        <v>782.32999999999993</v>
      </c>
      <c r="H3215" s="216">
        <v>4839.9999999976717</v>
      </c>
      <c r="I3215" s="216">
        <v>3786477.1999981785</v>
      </c>
      <c r="J3215" s="216">
        <v>10.909182789674986</v>
      </c>
      <c r="K3215" s="216">
        <v>2.2539633862975689E-3</v>
      </c>
      <c r="L3215" s="159"/>
    </row>
    <row r="3216" spans="2:12" ht="15.75" customHeight="1" x14ac:dyDescent="0.2">
      <c r="B3216" s="189">
        <v>41301</v>
      </c>
      <c r="C3216" s="143">
        <v>294635</v>
      </c>
      <c r="D3216" s="143" t="s">
        <v>1516</v>
      </c>
      <c r="E3216" s="143" t="s">
        <v>8855</v>
      </c>
      <c r="F3216" s="248" t="s">
        <v>146</v>
      </c>
      <c r="G3216" s="216">
        <v>95</v>
      </c>
      <c r="H3216" s="216">
        <v>3180.9999999962747</v>
      </c>
      <c r="I3216" s="216">
        <v>302194.9999996461</v>
      </c>
      <c r="J3216" s="216">
        <v>0.87065108780360745</v>
      </c>
      <c r="K3216" s="216">
        <v>2.7370357994486858E-4</v>
      </c>
      <c r="L3216" s="159"/>
    </row>
    <row r="3217" spans="2:12" ht="15.75" customHeight="1" x14ac:dyDescent="0.2">
      <c r="B3217" s="189">
        <v>41301</v>
      </c>
      <c r="C3217" s="143">
        <v>294653</v>
      </c>
      <c r="D3217" s="143" t="s">
        <v>524</v>
      </c>
      <c r="E3217" s="143" t="s">
        <v>8855</v>
      </c>
      <c r="F3217" s="248" t="s">
        <v>147</v>
      </c>
      <c r="G3217" s="216">
        <v>1757.4899999999998</v>
      </c>
      <c r="H3217" s="216">
        <v>10.999999993946403</v>
      </c>
      <c r="I3217" s="216">
        <v>19332.389989360861</v>
      </c>
      <c r="J3217" s="216">
        <v>5.5698361568193772E-2</v>
      </c>
      <c r="K3217" s="216">
        <v>5.0634874180769162E-3</v>
      </c>
      <c r="L3217" s="159"/>
    </row>
    <row r="3218" spans="2:12" ht="15.75" customHeight="1" x14ac:dyDescent="0.2">
      <c r="B3218" s="189">
        <v>41301</v>
      </c>
      <c r="C3218" s="143">
        <v>294653</v>
      </c>
      <c r="D3218" s="143" t="s">
        <v>662</v>
      </c>
      <c r="E3218" s="143" t="s">
        <v>8854</v>
      </c>
      <c r="F3218" s="248" t="s">
        <v>147</v>
      </c>
      <c r="G3218" s="216">
        <v>922.92000000000007</v>
      </c>
      <c r="H3218" s="216">
        <v>10.999999993946403</v>
      </c>
      <c r="I3218" s="216">
        <v>10152.119994413015</v>
      </c>
      <c r="J3218" s="216">
        <v>1.0251204860206213E-2</v>
      </c>
      <c r="K3218" s="216">
        <v>9.3192771507706617E-4</v>
      </c>
      <c r="L3218" s="159"/>
    </row>
    <row r="3219" spans="2:12" ht="15.75" customHeight="1" x14ac:dyDescent="0.2">
      <c r="B3219" s="189">
        <v>41301</v>
      </c>
      <c r="C3219" s="143">
        <v>294653</v>
      </c>
      <c r="D3219" s="143" t="s">
        <v>1135</v>
      </c>
      <c r="E3219" s="143" t="s">
        <v>8855</v>
      </c>
      <c r="F3219" s="248" t="s">
        <v>147</v>
      </c>
      <c r="G3219" s="216">
        <v>317</v>
      </c>
      <c r="H3219" s="216">
        <v>10.999999993946403</v>
      </c>
      <c r="I3219" s="216">
        <v>3486.9999980810098</v>
      </c>
      <c r="J3219" s="216">
        <v>1.0046361923605498E-2</v>
      </c>
      <c r="K3219" s="216">
        <v>9.1330562992129839E-4</v>
      </c>
      <c r="L3219" s="159"/>
    </row>
    <row r="3220" spans="2:12" ht="15.75" customHeight="1" x14ac:dyDescent="0.2">
      <c r="B3220" s="189">
        <v>41301</v>
      </c>
      <c r="C3220" s="143">
        <v>294653</v>
      </c>
      <c r="D3220" s="143" t="s">
        <v>1602</v>
      </c>
      <c r="E3220" s="143" t="s">
        <v>8854</v>
      </c>
      <c r="F3220" s="248" t="s">
        <v>147</v>
      </c>
      <c r="G3220" s="216">
        <v>556.17000000000007</v>
      </c>
      <c r="H3220" s="216">
        <v>10.999999993946403</v>
      </c>
      <c r="I3220" s="216">
        <v>6117.8699966331715</v>
      </c>
      <c r="J3220" s="216">
        <v>6.1775805130465152E-3</v>
      </c>
      <c r="K3220" s="216">
        <v>5.6159822876783677E-4</v>
      </c>
      <c r="L3220" s="159"/>
    </row>
    <row r="3221" spans="2:12" ht="15.75" customHeight="1" x14ac:dyDescent="0.2">
      <c r="B3221" s="189">
        <v>41301</v>
      </c>
      <c r="C3221" s="143">
        <v>294653</v>
      </c>
      <c r="D3221" s="143" t="s">
        <v>1603</v>
      </c>
      <c r="E3221" s="143" t="s">
        <v>8854</v>
      </c>
      <c r="F3221" s="248" t="s">
        <v>147</v>
      </c>
      <c r="G3221" s="216">
        <v>88.5</v>
      </c>
      <c r="H3221" s="216">
        <v>10.999999993946403</v>
      </c>
      <c r="I3221" s="216">
        <v>973.49999946425669</v>
      </c>
      <c r="J3221" s="216">
        <v>9.8300137620622573E-4</v>
      </c>
      <c r="K3221" s="216">
        <v>8.9363761522472541E-5</v>
      </c>
      <c r="L3221" s="159"/>
    </row>
    <row r="3222" spans="2:12" ht="15.75" customHeight="1" x14ac:dyDescent="0.2">
      <c r="B3222" s="189">
        <v>41301</v>
      </c>
      <c r="C3222" s="143">
        <v>294653</v>
      </c>
      <c r="D3222" s="143" t="s">
        <v>559</v>
      </c>
      <c r="E3222" s="143" t="s">
        <v>8854</v>
      </c>
      <c r="F3222" s="248" t="s">
        <v>147</v>
      </c>
      <c r="G3222" s="216">
        <v>755.75</v>
      </c>
      <c r="H3222" s="216">
        <v>10.999999993946403</v>
      </c>
      <c r="I3222" s="216">
        <v>8313.2499954249943</v>
      </c>
      <c r="J3222" s="216">
        <v>8.3943874583938434E-3</v>
      </c>
      <c r="K3222" s="216">
        <v>7.6312613300122737E-4</v>
      </c>
      <c r="L3222" s="159"/>
    </row>
    <row r="3223" spans="2:12" ht="15.75" customHeight="1" x14ac:dyDescent="0.2">
      <c r="B3223" s="189">
        <v>41301</v>
      </c>
      <c r="C3223" s="143">
        <v>294653</v>
      </c>
      <c r="D3223" s="143" t="s">
        <v>841</v>
      </c>
      <c r="E3223" s="143" t="s">
        <v>8855</v>
      </c>
      <c r="F3223" s="248" t="s">
        <v>147</v>
      </c>
      <c r="G3223" s="216">
        <v>2140.5</v>
      </c>
      <c r="H3223" s="216">
        <v>10.999999993946403</v>
      </c>
      <c r="I3223" s="216">
        <v>23545.499987042276</v>
      </c>
      <c r="J3223" s="216">
        <v>6.7836711979424508E-2</v>
      </c>
      <c r="K3223" s="216">
        <v>6.166973819705171E-3</v>
      </c>
      <c r="L3223" s="159"/>
    </row>
    <row r="3224" spans="2:12" ht="15.75" customHeight="1" x14ac:dyDescent="0.2">
      <c r="B3224" s="189">
        <v>41301</v>
      </c>
      <c r="C3224" s="143">
        <v>294653</v>
      </c>
      <c r="D3224" s="143" t="s">
        <v>500</v>
      </c>
      <c r="E3224" s="143" t="s">
        <v>8855</v>
      </c>
      <c r="F3224" s="248" t="s">
        <v>147</v>
      </c>
      <c r="G3224" s="216">
        <v>1352.5</v>
      </c>
      <c r="H3224" s="216">
        <v>10.999999993946403</v>
      </c>
      <c r="I3224" s="216">
        <v>14877.49999181251</v>
      </c>
      <c r="J3224" s="216">
        <v>4.286342114093513E-2</v>
      </c>
      <c r="K3224" s="216">
        <v>3.8966746513203663E-3</v>
      </c>
      <c r="L3224" s="159"/>
    </row>
    <row r="3225" spans="2:12" ht="15.75" customHeight="1" x14ac:dyDescent="0.2">
      <c r="B3225" s="189">
        <v>41301</v>
      </c>
      <c r="C3225" s="143">
        <v>294653</v>
      </c>
      <c r="D3225" s="143" t="s">
        <v>1360</v>
      </c>
      <c r="E3225" s="143" t="s">
        <v>8854</v>
      </c>
      <c r="F3225" s="248" t="s">
        <v>147</v>
      </c>
      <c r="G3225" s="216">
        <v>147</v>
      </c>
      <c r="H3225" s="216">
        <v>10.999999993946403</v>
      </c>
      <c r="I3225" s="216">
        <v>1616.9999991101213</v>
      </c>
      <c r="J3225" s="216">
        <v>1.6327819469188155E-3</v>
      </c>
      <c r="K3225" s="216">
        <v>1.4843472252885269E-4</v>
      </c>
      <c r="L3225" s="159"/>
    </row>
    <row r="3226" spans="2:12" ht="15.75" customHeight="1" x14ac:dyDescent="0.2">
      <c r="B3226" s="189">
        <v>41301</v>
      </c>
      <c r="C3226" s="143">
        <v>294653</v>
      </c>
      <c r="D3226" s="143" t="s">
        <v>1361</v>
      </c>
      <c r="E3226" s="143" t="s">
        <v>8854</v>
      </c>
      <c r="F3226" s="248" t="s">
        <v>147</v>
      </c>
      <c r="G3226" s="216">
        <v>421</v>
      </c>
      <c r="H3226" s="216">
        <v>10.999999993946403</v>
      </c>
      <c r="I3226" s="216">
        <v>4630.9999974514358</v>
      </c>
      <c r="J3226" s="216">
        <v>4.6761986370940228E-3</v>
      </c>
      <c r="K3226" s="216">
        <v>4.2510896724249649E-4</v>
      </c>
      <c r="L3226" s="159"/>
    </row>
    <row r="3227" spans="2:12" ht="15.75" customHeight="1" x14ac:dyDescent="0.2">
      <c r="B3227" s="189">
        <v>41301</v>
      </c>
      <c r="C3227" s="143">
        <v>294656</v>
      </c>
      <c r="D3227" s="143" t="s">
        <v>1604</v>
      </c>
      <c r="E3227" s="143" t="s">
        <v>8854</v>
      </c>
      <c r="F3227" s="248" t="s">
        <v>146</v>
      </c>
      <c r="G3227" s="216">
        <v>1</v>
      </c>
      <c r="H3227" s="216">
        <v>1345.9999999974389</v>
      </c>
      <c r="I3227" s="216">
        <v>1345.9999999974389</v>
      </c>
      <c r="J3227" s="216">
        <v>1.3591369831527588E-3</v>
      </c>
      <c r="K3227" s="216">
        <v>1.0097600172030795E-6</v>
      </c>
      <c r="L3227" s="159"/>
    </row>
    <row r="3228" spans="2:12" ht="15.75" customHeight="1" x14ac:dyDescent="0.2">
      <c r="B3228" s="189">
        <v>41301</v>
      </c>
      <c r="C3228" s="143">
        <v>294658</v>
      </c>
      <c r="D3228" s="143" t="s">
        <v>691</v>
      </c>
      <c r="E3228" s="143" t="s">
        <v>8855</v>
      </c>
      <c r="F3228" s="248" t="s">
        <v>146</v>
      </c>
      <c r="G3228" s="216">
        <v>179.67</v>
      </c>
      <c r="H3228" s="216">
        <v>170.00000000931323</v>
      </c>
      <c r="I3228" s="216">
        <v>30543.900001673308</v>
      </c>
      <c r="J3228" s="216">
        <v>8.7999734483537498E-2</v>
      </c>
      <c r="K3228" s="216">
        <v>5.1764549693362669E-4</v>
      </c>
      <c r="L3228" s="159"/>
    </row>
    <row r="3229" spans="2:12" ht="15.75" customHeight="1" x14ac:dyDescent="0.2">
      <c r="B3229" s="189">
        <v>41301</v>
      </c>
      <c r="C3229" s="143">
        <v>294683</v>
      </c>
      <c r="D3229" s="143" t="s">
        <v>994</v>
      </c>
      <c r="E3229" s="143" t="s">
        <v>8855</v>
      </c>
      <c r="F3229" s="248" t="s">
        <v>146</v>
      </c>
      <c r="G3229" s="216">
        <v>92.5</v>
      </c>
      <c r="H3229" s="216">
        <v>496.00000000325963</v>
      </c>
      <c r="I3229" s="216">
        <v>45880.000000301516</v>
      </c>
      <c r="J3229" s="216">
        <v>0.1321844236626642</v>
      </c>
      <c r="K3229" s="216">
        <v>2.6650085415684576E-4</v>
      </c>
      <c r="L3229" s="159"/>
    </row>
    <row r="3230" spans="2:12" ht="15.75" customHeight="1" x14ac:dyDescent="0.2">
      <c r="B3230" s="189">
        <v>41301</v>
      </c>
      <c r="C3230" s="143">
        <v>294684</v>
      </c>
      <c r="D3230" s="143" t="s">
        <v>1601</v>
      </c>
      <c r="E3230" s="143" t="s">
        <v>8854</v>
      </c>
      <c r="F3230" s="248" t="s">
        <v>146</v>
      </c>
      <c r="G3230" s="216">
        <v>370.5</v>
      </c>
      <c r="H3230" s="216">
        <v>2737.9999999981374</v>
      </c>
      <c r="I3230" s="216">
        <v>1014428.9999993099</v>
      </c>
      <c r="J3230" s="216">
        <v>1.0243298444906059</v>
      </c>
      <c r="K3230" s="216">
        <v>3.7411608637374097E-4</v>
      </c>
      <c r="L3230" s="159"/>
    </row>
    <row r="3231" spans="2:12" ht="15.75" customHeight="1" x14ac:dyDescent="0.2">
      <c r="B3231" s="189">
        <v>41301</v>
      </c>
      <c r="C3231" s="143">
        <v>294685</v>
      </c>
      <c r="D3231" s="143" t="s">
        <v>1605</v>
      </c>
      <c r="E3231" s="143" t="s">
        <v>8854</v>
      </c>
      <c r="F3231" s="248" t="s">
        <v>146</v>
      </c>
      <c r="G3231" s="216">
        <v>211</v>
      </c>
      <c r="H3231" s="216">
        <v>1447.9999999946449</v>
      </c>
      <c r="I3231" s="216">
        <v>305527.99999887007</v>
      </c>
      <c r="J3231" s="216">
        <v>0.3085099585348815</v>
      </c>
      <c r="K3231" s="216">
        <v>2.1305936362984979E-4</v>
      </c>
      <c r="L3231" s="159"/>
    </row>
    <row r="3232" spans="2:12" ht="15.75" customHeight="1" x14ac:dyDescent="0.2">
      <c r="B3232" s="189">
        <v>41301</v>
      </c>
      <c r="C3232" s="143">
        <v>295050</v>
      </c>
      <c r="D3232" s="143" t="s">
        <v>777</v>
      </c>
      <c r="E3232" s="143" t="s">
        <v>8855</v>
      </c>
      <c r="F3232" s="248" t="s">
        <v>146</v>
      </c>
      <c r="G3232" s="216">
        <v>354</v>
      </c>
      <c r="H3232" s="216">
        <v>474.99999999767169</v>
      </c>
      <c r="I3232" s="216">
        <v>168149.99999917578</v>
      </c>
      <c r="J3232" s="216">
        <v>0.4844553365000428</v>
      </c>
      <c r="K3232" s="216">
        <v>1.0199059715840367E-3</v>
      </c>
      <c r="L3232" s="159"/>
    </row>
    <row r="3233" spans="2:12" ht="15.75" customHeight="1" x14ac:dyDescent="0.2">
      <c r="B3233" s="189">
        <v>41301</v>
      </c>
      <c r="C3233" s="143">
        <v>295130</v>
      </c>
      <c r="D3233" s="143" t="s">
        <v>957</v>
      </c>
      <c r="E3233" s="143" t="s">
        <v>8855</v>
      </c>
      <c r="F3233" s="248" t="s">
        <v>146</v>
      </c>
      <c r="G3233" s="216">
        <v>208.99</v>
      </c>
      <c r="H3233" s="216">
        <v>4033.0000000074506</v>
      </c>
      <c r="I3233" s="216">
        <v>842856.6700015571</v>
      </c>
      <c r="J3233" s="216">
        <v>2.4283461890509148</v>
      </c>
      <c r="K3233" s="216">
        <v>6.0211906497555881E-4</v>
      </c>
      <c r="L3233" s="159"/>
    </row>
    <row r="3234" spans="2:12" ht="15.75" customHeight="1" x14ac:dyDescent="0.2">
      <c r="B3234" s="189">
        <v>41301</v>
      </c>
      <c r="C3234" s="143">
        <v>295211</v>
      </c>
      <c r="D3234" s="143" t="s">
        <v>1165</v>
      </c>
      <c r="E3234" s="143" t="s">
        <v>8855</v>
      </c>
      <c r="F3234" s="248" t="s">
        <v>146</v>
      </c>
      <c r="G3234" s="216">
        <v>41.66</v>
      </c>
      <c r="H3234" s="216">
        <v>1140.9999999997672</v>
      </c>
      <c r="I3234" s="216">
        <v>47534.059999990306</v>
      </c>
      <c r="J3234" s="216">
        <v>0.13694991990854238</v>
      </c>
      <c r="K3234" s="216">
        <v>1.2002622253161289E-4</v>
      </c>
      <c r="L3234" s="159"/>
    </row>
    <row r="3235" spans="2:12" ht="15.75" customHeight="1" x14ac:dyDescent="0.2">
      <c r="B3235" s="189">
        <v>41301</v>
      </c>
      <c r="C3235" s="143">
        <v>295231</v>
      </c>
      <c r="D3235" s="143" t="s">
        <v>785</v>
      </c>
      <c r="E3235" s="143" t="s">
        <v>8855</v>
      </c>
      <c r="F3235" s="248" t="s">
        <v>146</v>
      </c>
      <c r="G3235" s="216">
        <v>1570</v>
      </c>
      <c r="H3235" s="216">
        <v>1235.9999999951106</v>
      </c>
      <c r="I3235" s="216">
        <v>1940519.9999923236</v>
      </c>
      <c r="J3235" s="216">
        <v>5.59081337844753</v>
      </c>
      <c r="K3235" s="216">
        <v>4.5233117948783545E-3</v>
      </c>
      <c r="L3235" s="159"/>
    </row>
    <row r="3236" spans="2:12" ht="15.75" customHeight="1" x14ac:dyDescent="0.2">
      <c r="B3236" s="189">
        <v>41301</v>
      </c>
      <c r="C3236" s="143">
        <v>295251</v>
      </c>
      <c r="D3236" s="143" t="s">
        <v>820</v>
      </c>
      <c r="E3236" s="143" t="s">
        <v>8855</v>
      </c>
      <c r="F3236" s="248" t="s">
        <v>147</v>
      </c>
      <c r="G3236" s="216">
        <v>179</v>
      </c>
      <c r="H3236" s="216">
        <v>720</v>
      </c>
      <c r="I3236" s="216">
        <v>128880</v>
      </c>
      <c r="J3236" s="216">
        <v>0.37131491982415438</v>
      </c>
      <c r="K3236" s="216">
        <v>5.1571516642243663E-4</v>
      </c>
      <c r="L3236" s="159"/>
    </row>
    <row r="3237" spans="2:12" ht="15.75" customHeight="1" x14ac:dyDescent="0.2">
      <c r="B3237" s="189">
        <v>41301</v>
      </c>
      <c r="C3237" s="143">
        <v>295290</v>
      </c>
      <c r="D3237" s="143" t="s">
        <v>1398</v>
      </c>
      <c r="E3237" s="143" t="s">
        <v>8855</v>
      </c>
      <c r="F3237" s="248" t="s">
        <v>147</v>
      </c>
      <c r="G3237" s="216">
        <v>57</v>
      </c>
      <c r="H3237" s="216">
        <v>1644.9999999976717</v>
      </c>
      <c r="I3237" s="216">
        <v>93764.999999867287</v>
      </c>
      <c r="J3237" s="216">
        <v>0.27014543340520297</v>
      </c>
      <c r="K3237" s="216">
        <v>1.6422214796692116E-4</v>
      </c>
      <c r="L3237" s="159"/>
    </row>
    <row r="3238" spans="2:12" ht="15.75" customHeight="1" x14ac:dyDescent="0.2">
      <c r="B3238" s="189">
        <v>41301</v>
      </c>
      <c r="C3238" s="143">
        <v>295291</v>
      </c>
      <c r="D3238" s="143" t="s">
        <v>565</v>
      </c>
      <c r="E3238" s="143" t="s">
        <v>8855</v>
      </c>
      <c r="F3238" s="248" t="s">
        <v>146</v>
      </c>
      <c r="G3238" s="216">
        <v>301.5</v>
      </c>
      <c r="H3238" s="216">
        <v>1081.0000000032596</v>
      </c>
      <c r="I3238" s="216">
        <v>325921.50000098278</v>
      </c>
      <c r="J3238" s="216">
        <v>0.93900927717126825</v>
      </c>
      <c r="K3238" s="216">
        <v>8.6864873003555671E-4</v>
      </c>
      <c r="L3238" s="159"/>
    </row>
    <row r="3239" spans="2:12" ht="15.75" customHeight="1" x14ac:dyDescent="0.2">
      <c r="B3239" s="189">
        <v>41301</v>
      </c>
      <c r="C3239" s="143">
        <v>295310</v>
      </c>
      <c r="D3239" s="143" t="s">
        <v>565</v>
      </c>
      <c r="E3239" s="143" t="s">
        <v>8855</v>
      </c>
      <c r="F3239" s="248" t="s">
        <v>147</v>
      </c>
      <c r="G3239" s="216">
        <v>66.5</v>
      </c>
      <c r="H3239" s="216">
        <v>1079.0000000072177</v>
      </c>
      <c r="I3239" s="216">
        <v>71753.50000047998</v>
      </c>
      <c r="J3239" s="216">
        <v>0.20672831393374214</v>
      </c>
      <c r="K3239" s="216">
        <v>1.9159250596140803E-4</v>
      </c>
      <c r="L3239" s="159"/>
    </row>
    <row r="3240" spans="2:12" ht="15.75" customHeight="1" x14ac:dyDescent="0.2">
      <c r="B3240" s="189">
        <v>41301</v>
      </c>
      <c r="C3240" s="143">
        <v>295311</v>
      </c>
      <c r="D3240" s="143" t="s">
        <v>1075</v>
      </c>
      <c r="E3240" s="143" t="s">
        <v>8855</v>
      </c>
      <c r="F3240" s="248" t="s">
        <v>146</v>
      </c>
      <c r="G3240" s="216">
        <v>1017.98</v>
      </c>
      <c r="H3240" s="216">
        <v>876.99999999837019</v>
      </c>
      <c r="I3240" s="216">
        <v>892768.45999834081</v>
      </c>
      <c r="J3240" s="216">
        <v>2.5721465638254011</v>
      </c>
      <c r="K3240" s="216">
        <v>2.9328923190766036E-3</v>
      </c>
      <c r="L3240" s="159"/>
    </row>
    <row r="3241" spans="2:12" ht="15.75" customHeight="1" x14ac:dyDescent="0.2">
      <c r="B3241" s="189">
        <v>41301</v>
      </c>
      <c r="C3241" s="143">
        <v>295312</v>
      </c>
      <c r="D3241" s="143" t="s">
        <v>1606</v>
      </c>
      <c r="E3241" s="143" t="s">
        <v>8854</v>
      </c>
      <c r="F3241" s="248" t="s">
        <v>147</v>
      </c>
      <c r="G3241" s="216">
        <v>1179</v>
      </c>
      <c r="H3241" s="216">
        <v>913.00000000046566</v>
      </c>
      <c r="I3241" s="216">
        <v>1076427.000000549</v>
      </c>
      <c r="J3241" s="216">
        <v>1.0869329460384136</v>
      </c>
      <c r="K3241" s="216">
        <v>1.1905070602824307E-3</v>
      </c>
      <c r="L3241" s="159"/>
    </row>
    <row r="3242" spans="2:12" ht="15.75" customHeight="1" x14ac:dyDescent="0.2">
      <c r="B3242" s="189">
        <v>41301</v>
      </c>
      <c r="C3242" s="143">
        <v>295318</v>
      </c>
      <c r="D3242" s="143" t="s">
        <v>528</v>
      </c>
      <c r="E3242" s="143" t="s">
        <v>8855</v>
      </c>
      <c r="F3242" s="248" t="s">
        <v>146</v>
      </c>
      <c r="G3242" s="216">
        <v>943.99</v>
      </c>
      <c r="H3242" s="216">
        <v>1335.0000000034925</v>
      </c>
      <c r="I3242" s="216">
        <v>1260226.6500032963</v>
      </c>
      <c r="J3242" s="216">
        <v>3.6308267962929595</v>
      </c>
      <c r="K3242" s="216">
        <v>2.7197204466542792E-3</v>
      </c>
      <c r="L3242" s="159"/>
    </row>
    <row r="3243" spans="2:12" ht="15.75" customHeight="1" x14ac:dyDescent="0.2">
      <c r="B3243" s="189">
        <v>41301</v>
      </c>
      <c r="C3243" s="143">
        <v>295344</v>
      </c>
      <c r="D3243" s="143" t="s">
        <v>1398</v>
      </c>
      <c r="E3243" s="143" t="s">
        <v>8855</v>
      </c>
      <c r="F3243" s="248" t="s">
        <v>147</v>
      </c>
      <c r="G3243" s="216">
        <v>109.11</v>
      </c>
      <c r="H3243" s="216">
        <v>1628.0000000051223</v>
      </c>
      <c r="I3243" s="216">
        <v>177631.0800005589</v>
      </c>
      <c r="J3243" s="216">
        <v>0.51177118426975077</v>
      </c>
      <c r="K3243" s="216">
        <v>3.1435576429246959E-4</v>
      </c>
      <c r="L3243" s="159"/>
    </row>
    <row r="3244" spans="2:12" ht="15.75" customHeight="1" x14ac:dyDescent="0.2">
      <c r="B3244" s="189">
        <v>41301</v>
      </c>
      <c r="C3244" s="143">
        <v>295450</v>
      </c>
      <c r="D3244" s="143" t="s">
        <v>1468</v>
      </c>
      <c r="E3244" s="143" t="s">
        <v>8855</v>
      </c>
      <c r="F3244" s="248" t="s">
        <v>147</v>
      </c>
      <c r="G3244" s="216">
        <v>1360</v>
      </c>
      <c r="H3244" s="216">
        <v>133.99999999674037</v>
      </c>
      <c r="I3244" s="216">
        <v>182239.9999955669</v>
      </c>
      <c r="J3244" s="216">
        <v>0.52504989903094212</v>
      </c>
      <c r="K3244" s="216">
        <v>3.9182828286844348E-3</v>
      </c>
      <c r="L3244" s="159"/>
    </row>
    <row r="3245" spans="2:12" ht="15.75" customHeight="1" x14ac:dyDescent="0.2">
      <c r="B3245" s="189">
        <v>41301</v>
      </c>
      <c r="C3245" s="143">
        <v>295530</v>
      </c>
      <c r="D3245" s="143" t="s">
        <v>509</v>
      </c>
      <c r="E3245" s="143" t="s">
        <v>8855</v>
      </c>
      <c r="F3245" s="248" t="s">
        <v>146</v>
      </c>
      <c r="G3245" s="216">
        <v>735.51</v>
      </c>
      <c r="H3245" s="216">
        <v>3247.2517006768967</v>
      </c>
      <c r="I3245" s="216">
        <v>2421347.3799966965</v>
      </c>
      <c r="J3245" s="216">
        <v>6.9761204862655148</v>
      </c>
      <c r="K3245" s="216">
        <v>2.119070737739477E-3</v>
      </c>
      <c r="L3245" s="159"/>
    </row>
    <row r="3246" spans="2:12" ht="15.75" customHeight="1" x14ac:dyDescent="0.2">
      <c r="B3246" s="189">
        <v>41301</v>
      </c>
      <c r="C3246" s="143">
        <v>295531</v>
      </c>
      <c r="D3246" s="143" t="s">
        <v>496</v>
      </c>
      <c r="E3246" s="143" t="s">
        <v>8855</v>
      </c>
      <c r="F3246" s="248" t="s">
        <v>146</v>
      </c>
      <c r="G3246" s="216">
        <v>261.5</v>
      </c>
      <c r="H3246" s="216">
        <v>396.00000000209548</v>
      </c>
      <c r="I3246" s="216">
        <v>103554.00000054797</v>
      </c>
      <c r="J3246" s="216">
        <v>0.29834842650274634</v>
      </c>
      <c r="K3246" s="216">
        <v>7.5340511742719098E-4</v>
      </c>
      <c r="L3246" s="159"/>
    </row>
    <row r="3247" spans="2:12" ht="15.75" customHeight="1" x14ac:dyDescent="0.2">
      <c r="B3247" s="189">
        <v>41301</v>
      </c>
      <c r="C3247" s="143">
        <v>295591</v>
      </c>
      <c r="D3247" s="143" t="s">
        <v>1607</v>
      </c>
      <c r="E3247" s="143" t="s">
        <v>8854</v>
      </c>
      <c r="F3247" s="248" t="s">
        <v>146</v>
      </c>
      <c r="G3247" s="216">
        <v>1</v>
      </c>
      <c r="H3247" s="216">
        <v>4418.9999999979045</v>
      </c>
      <c r="I3247" s="216">
        <v>4418.9999999979045</v>
      </c>
      <c r="J3247" s="216">
        <v>4.4621295160182928E-3</v>
      </c>
      <c r="K3247" s="216">
        <v>1.0097600172030795E-6</v>
      </c>
      <c r="L3247" s="159"/>
    </row>
    <row r="3248" spans="2:12" ht="15.75" customHeight="1" x14ac:dyDescent="0.2">
      <c r="B3248" s="189">
        <v>41301</v>
      </c>
      <c r="C3248" s="143">
        <v>295591</v>
      </c>
      <c r="D3248" s="143" t="s">
        <v>1608</v>
      </c>
      <c r="E3248" s="143" t="s">
        <v>8855</v>
      </c>
      <c r="F3248" s="248" t="s">
        <v>146</v>
      </c>
      <c r="G3248" s="216">
        <v>854.5</v>
      </c>
      <c r="H3248" s="216">
        <v>4454.3333333311602</v>
      </c>
      <c r="I3248" s="216">
        <v>3783269.9999981932</v>
      </c>
      <c r="J3248" s="216">
        <v>10.899942556816089</v>
      </c>
      <c r="K3248" s="216">
        <v>2.4618916743462129E-3</v>
      </c>
      <c r="L3248" s="159"/>
    </row>
    <row r="3249" spans="2:12" ht="15.75" customHeight="1" x14ac:dyDescent="0.2">
      <c r="B3249" s="189">
        <v>41301</v>
      </c>
      <c r="C3249" s="143">
        <v>296575</v>
      </c>
      <c r="D3249" s="143" t="s">
        <v>581</v>
      </c>
      <c r="E3249" s="143" t="s">
        <v>8855</v>
      </c>
      <c r="F3249" s="248" t="s">
        <v>155</v>
      </c>
      <c r="G3249" s="216">
        <v>14.07</v>
      </c>
      <c r="H3249" s="216">
        <v>124.99999999883585</v>
      </c>
      <c r="I3249" s="216">
        <v>1758.7499999836205</v>
      </c>
      <c r="J3249" s="216">
        <v>5.0671175918268899E-3</v>
      </c>
      <c r="K3249" s="216">
        <v>4.0536940734992644E-5</v>
      </c>
      <c r="L3249" s="159"/>
    </row>
    <row r="3250" spans="2:12" ht="15.75" customHeight="1" x14ac:dyDescent="0.2">
      <c r="B3250" s="189">
        <v>41302</v>
      </c>
      <c r="C3250" s="143">
        <v>289114</v>
      </c>
      <c r="D3250" s="143" t="s">
        <v>1609</v>
      </c>
      <c r="E3250" s="143" t="s">
        <v>8854</v>
      </c>
      <c r="F3250" s="248" t="s">
        <v>146</v>
      </c>
      <c r="G3250" s="216">
        <v>1</v>
      </c>
      <c r="H3250" s="216">
        <v>60.000000006984919</v>
      </c>
      <c r="I3250" s="216">
        <v>60.000000006984919</v>
      </c>
      <c r="J3250" s="216">
        <v>6.059239610972673E-5</v>
      </c>
      <c r="K3250" s="216">
        <v>1.0098732683778807E-6</v>
      </c>
      <c r="L3250" s="159"/>
    </row>
    <row r="3251" spans="2:12" ht="15.75" customHeight="1" x14ac:dyDescent="0.2">
      <c r="B3251" s="189">
        <v>41302</v>
      </c>
      <c r="C3251" s="143">
        <v>289114</v>
      </c>
      <c r="D3251" s="143" t="s">
        <v>1610</v>
      </c>
      <c r="E3251" s="143" t="s">
        <v>8854</v>
      </c>
      <c r="F3251" s="248" t="s">
        <v>146</v>
      </c>
      <c r="G3251" s="216">
        <v>100.5</v>
      </c>
      <c r="H3251" s="216">
        <v>60.000000006984919</v>
      </c>
      <c r="I3251" s="216">
        <v>6030.0000007019844</v>
      </c>
      <c r="J3251" s="216">
        <v>6.089535809027536E-3</v>
      </c>
      <c r="K3251" s="216">
        <v>1.0149226347197702E-4</v>
      </c>
      <c r="L3251" s="159"/>
    </row>
    <row r="3252" spans="2:12" ht="15.75" customHeight="1" x14ac:dyDescent="0.2">
      <c r="B3252" s="189">
        <v>41302</v>
      </c>
      <c r="C3252" s="143">
        <v>289114</v>
      </c>
      <c r="D3252" s="143" t="s">
        <v>1611</v>
      </c>
      <c r="E3252" s="143" t="s">
        <v>8854</v>
      </c>
      <c r="F3252" s="248" t="s">
        <v>146</v>
      </c>
      <c r="G3252" s="216">
        <v>1404.33</v>
      </c>
      <c r="H3252" s="216">
        <v>60.000000006984919</v>
      </c>
      <c r="I3252" s="216">
        <v>84259.800009809129</v>
      </c>
      <c r="J3252" s="216">
        <v>8.509171962877253E-2</v>
      </c>
      <c r="K3252" s="216">
        <v>1.4181953269811092E-3</v>
      </c>
      <c r="L3252" s="159"/>
    </row>
    <row r="3253" spans="2:12" ht="15.75" customHeight="1" x14ac:dyDescent="0.2">
      <c r="B3253" s="189">
        <v>41302</v>
      </c>
      <c r="C3253" s="143">
        <v>289114</v>
      </c>
      <c r="D3253" s="143" t="s">
        <v>1612</v>
      </c>
      <c r="E3253" s="143" t="s">
        <v>8854</v>
      </c>
      <c r="F3253" s="248" t="s">
        <v>146</v>
      </c>
      <c r="G3253" s="216">
        <v>250.5</v>
      </c>
      <c r="H3253" s="216">
        <v>60.000000006984919</v>
      </c>
      <c r="I3253" s="216">
        <v>15030.000001749722</v>
      </c>
      <c r="J3253" s="216">
        <v>1.5178395225486545E-2</v>
      </c>
      <c r="K3253" s="216">
        <v>2.5297325372865916E-4</v>
      </c>
      <c r="L3253" s="159"/>
    </row>
    <row r="3254" spans="2:12" ht="15.75" customHeight="1" x14ac:dyDescent="0.2">
      <c r="B3254" s="189">
        <v>41302</v>
      </c>
      <c r="C3254" s="143">
        <v>289114</v>
      </c>
      <c r="D3254" s="143" t="s">
        <v>839</v>
      </c>
      <c r="E3254" s="143" t="s">
        <v>8854</v>
      </c>
      <c r="F3254" s="248" t="s">
        <v>146</v>
      </c>
      <c r="G3254" s="216">
        <v>1719.81</v>
      </c>
      <c r="H3254" s="216">
        <v>60.000000006984919</v>
      </c>
      <c r="I3254" s="216">
        <v>103188.60001201273</v>
      </c>
      <c r="J3254" s="216">
        <v>0.10420740875346912</v>
      </c>
      <c r="K3254" s="216">
        <v>1.7367901456889631E-3</v>
      </c>
      <c r="L3254" s="159"/>
    </row>
    <row r="3255" spans="2:12" ht="15.75" customHeight="1" x14ac:dyDescent="0.2">
      <c r="B3255" s="189">
        <v>41302</v>
      </c>
      <c r="C3255" s="143">
        <v>289114</v>
      </c>
      <c r="D3255" s="143" t="s">
        <v>1613</v>
      </c>
      <c r="E3255" s="143" t="s">
        <v>8854</v>
      </c>
      <c r="F3255" s="248" t="s">
        <v>146</v>
      </c>
      <c r="G3255" s="216">
        <v>424.66</v>
      </c>
      <c r="H3255" s="216">
        <v>60.000000006984919</v>
      </c>
      <c r="I3255" s="216">
        <v>25479.600002966217</v>
      </c>
      <c r="J3255" s="216">
        <v>2.5731166931956553E-2</v>
      </c>
      <c r="K3255" s="216">
        <v>4.2885278214935084E-4</v>
      </c>
      <c r="L3255" s="159"/>
    </row>
    <row r="3256" spans="2:12" ht="15.75" customHeight="1" x14ac:dyDescent="0.2">
      <c r="B3256" s="189">
        <v>41302</v>
      </c>
      <c r="C3256" s="143">
        <v>289114</v>
      </c>
      <c r="D3256" s="143" t="s">
        <v>1614</v>
      </c>
      <c r="E3256" s="143" t="s">
        <v>8854</v>
      </c>
      <c r="F3256" s="248" t="s">
        <v>146</v>
      </c>
      <c r="G3256" s="216">
        <v>251.5</v>
      </c>
      <c r="H3256" s="216">
        <v>60.000000006984919</v>
      </c>
      <c r="I3256" s="216">
        <v>15090.000001756707</v>
      </c>
      <c r="J3256" s="216">
        <v>1.5238987621596272E-2</v>
      </c>
      <c r="K3256" s="216">
        <v>2.5398312699703702E-4</v>
      </c>
      <c r="L3256" s="159"/>
    </row>
    <row r="3257" spans="2:12" ht="15.75" customHeight="1" x14ac:dyDescent="0.2">
      <c r="B3257" s="189">
        <v>41302</v>
      </c>
      <c r="C3257" s="143">
        <v>289114</v>
      </c>
      <c r="D3257" s="143" t="s">
        <v>1615</v>
      </c>
      <c r="E3257" s="143" t="s">
        <v>8854</v>
      </c>
      <c r="F3257" s="248" t="s">
        <v>146</v>
      </c>
      <c r="G3257" s="216">
        <v>264.33</v>
      </c>
      <c r="H3257" s="216">
        <v>60.000000006984919</v>
      </c>
      <c r="I3257" s="216">
        <v>15859.800001846324</v>
      </c>
      <c r="J3257" s="216">
        <v>1.6016388063684068E-2</v>
      </c>
      <c r="K3257" s="216">
        <v>2.6693980103032519E-4</v>
      </c>
      <c r="L3257" s="159"/>
    </row>
    <row r="3258" spans="2:12" ht="15.75" customHeight="1" x14ac:dyDescent="0.2">
      <c r="B3258" s="189">
        <v>41302</v>
      </c>
      <c r="C3258" s="143">
        <v>289141</v>
      </c>
      <c r="D3258" s="143" t="s">
        <v>1076</v>
      </c>
      <c r="E3258" s="143" t="s">
        <v>8854</v>
      </c>
      <c r="F3258" s="248" t="s">
        <v>147</v>
      </c>
      <c r="G3258" s="216">
        <v>1592.32</v>
      </c>
      <c r="H3258" s="216">
        <v>34.999999998835847</v>
      </c>
      <c r="I3258" s="216">
        <v>55731.199998146294</v>
      </c>
      <c r="J3258" s="216">
        <v>5.628144909274934E-2</v>
      </c>
      <c r="K3258" s="216">
        <v>1.6080414027034671E-3</v>
      </c>
      <c r="L3258" s="159"/>
    </row>
    <row r="3259" spans="2:12" ht="15.75" customHeight="1" x14ac:dyDescent="0.2">
      <c r="B3259" s="189">
        <v>41302</v>
      </c>
      <c r="C3259" s="143">
        <v>289141</v>
      </c>
      <c r="D3259" s="143" t="s">
        <v>1616</v>
      </c>
      <c r="E3259" s="143" t="s">
        <v>8854</v>
      </c>
      <c r="F3259" s="248" t="s">
        <v>147</v>
      </c>
      <c r="G3259" s="216">
        <v>1077.32</v>
      </c>
      <c r="H3259" s="216">
        <v>75.714285714119413</v>
      </c>
      <c r="I3259" s="216">
        <v>108468.26000058098</v>
      </c>
      <c r="J3259" s="216">
        <v>0.10953919624204847</v>
      </c>
      <c r="K3259" s="216">
        <v>1.0879566694888584E-3</v>
      </c>
      <c r="L3259" s="159"/>
    </row>
    <row r="3260" spans="2:12" ht="15.75" customHeight="1" x14ac:dyDescent="0.2">
      <c r="B3260" s="189">
        <v>41302</v>
      </c>
      <c r="C3260" s="143">
        <v>289141</v>
      </c>
      <c r="D3260" s="143" t="s">
        <v>1543</v>
      </c>
      <c r="E3260" s="143" t="s">
        <v>8854</v>
      </c>
      <c r="F3260" s="248" t="s">
        <v>147</v>
      </c>
      <c r="G3260" s="216">
        <v>309.17</v>
      </c>
      <c r="H3260" s="216">
        <v>34.999999998835847</v>
      </c>
      <c r="I3260" s="216">
        <v>10820.949999640079</v>
      </c>
      <c r="J3260" s="216">
        <v>1.0927788143090155E-2</v>
      </c>
      <c r="K3260" s="216">
        <v>3.1222251838438942E-4</v>
      </c>
      <c r="L3260" s="159"/>
    </row>
    <row r="3261" spans="2:12" ht="15.75" customHeight="1" x14ac:dyDescent="0.2">
      <c r="B3261" s="189">
        <v>41302</v>
      </c>
      <c r="C3261" s="143">
        <v>289144</v>
      </c>
      <c r="D3261" s="143" t="s">
        <v>1597</v>
      </c>
      <c r="E3261" s="143" t="s">
        <v>8854</v>
      </c>
      <c r="F3261" s="248" t="s">
        <v>146</v>
      </c>
      <c r="G3261" s="216">
        <v>1.33</v>
      </c>
      <c r="H3261" s="216">
        <v>400.00000000465661</v>
      </c>
      <c r="I3261" s="216">
        <v>532.00000000619332</v>
      </c>
      <c r="J3261" s="216">
        <v>5.3725257878328703E-4</v>
      </c>
      <c r="K3261" s="216">
        <v>1.3431314469425815E-6</v>
      </c>
      <c r="L3261" s="159"/>
    </row>
    <row r="3262" spans="2:12" ht="15.75" customHeight="1" x14ac:dyDescent="0.2">
      <c r="B3262" s="189">
        <v>41302</v>
      </c>
      <c r="C3262" s="143">
        <v>289144</v>
      </c>
      <c r="D3262" s="143" t="s">
        <v>1617</v>
      </c>
      <c r="E3262" s="143" t="s">
        <v>8854</v>
      </c>
      <c r="F3262" s="248" t="s">
        <v>146</v>
      </c>
      <c r="G3262" s="216">
        <v>7</v>
      </c>
      <c r="H3262" s="216">
        <v>465.99999999976717</v>
      </c>
      <c r="I3262" s="216">
        <v>3261.9999999983702</v>
      </c>
      <c r="J3262" s="216">
        <v>3.2942066014470012E-3</v>
      </c>
      <c r="K3262" s="216">
        <v>7.0691128786451656E-6</v>
      </c>
      <c r="L3262" s="159"/>
    </row>
    <row r="3263" spans="2:12" ht="15.75" customHeight="1" x14ac:dyDescent="0.2">
      <c r="B3263" s="189">
        <v>41302</v>
      </c>
      <c r="C3263" s="143">
        <v>289144</v>
      </c>
      <c r="D3263" s="143" t="s">
        <v>1618</v>
      </c>
      <c r="E3263" s="143" t="s">
        <v>8854</v>
      </c>
      <c r="F3263" s="248" t="s">
        <v>146</v>
      </c>
      <c r="G3263" s="216">
        <v>5.66</v>
      </c>
      <c r="H3263" s="216">
        <v>422.0000000030268</v>
      </c>
      <c r="I3263" s="216">
        <v>2388.5200000171317</v>
      </c>
      <c r="J3263" s="216">
        <v>2.4121024990032365E-3</v>
      </c>
      <c r="K3263" s="216">
        <v>5.7158826990188056E-6</v>
      </c>
      <c r="L3263" s="159"/>
    </row>
    <row r="3264" spans="2:12" ht="15.75" customHeight="1" x14ac:dyDescent="0.2">
      <c r="B3264" s="189">
        <v>41302</v>
      </c>
      <c r="C3264" s="143">
        <v>289144</v>
      </c>
      <c r="D3264" s="143" t="s">
        <v>1619</v>
      </c>
      <c r="E3264" s="143" t="s">
        <v>8854</v>
      </c>
      <c r="F3264" s="248" t="s">
        <v>146</v>
      </c>
      <c r="G3264" s="216">
        <v>1</v>
      </c>
      <c r="H3264" s="216">
        <v>422.0000000030268</v>
      </c>
      <c r="I3264" s="216">
        <v>422.0000000030268</v>
      </c>
      <c r="J3264" s="216">
        <v>4.2616651925852237E-4</v>
      </c>
      <c r="K3264" s="216">
        <v>1.0098732683778807E-6</v>
      </c>
      <c r="L3264" s="159"/>
    </row>
    <row r="3265" spans="2:12" ht="15.75" customHeight="1" x14ac:dyDescent="0.2">
      <c r="B3265" s="189">
        <v>41302</v>
      </c>
      <c r="C3265" s="143">
        <v>289144</v>
      </c>
      <c r="D3265" s="143" t="s">
        <v>883</v>
      </c>
      <c r="E3265" s="143" t="s">
        <v>8855</v>
      </c>
      <c r="F3265" s="248" t="s">
        <v>146</v>
      </c>
      <c r="G3265" s="216">
        <v>1135.25</v>
      </c>
      <c r="H3265" s="216">
        <v>422.0000000030268</v>
      </c>
      <c r="I3265" s="216">
        <v>479075.50000343617</v>
      </c>
      <c r="J3265" s="216">
        <v>1.3796304469094773</v>
      </c>
      <c r="K3265" s="216">
        <v>3.2692664618473506E-3</v>
      </c>
      <c r="L3265" s="159"/>
    </row>
    <row r="3266" spans="2:12" ht="15.75" customHeight="1" x14ac:dyDescent="0.2">
      <c r="B3266" s="189">
        <v>41302</v>
      </c>
      <c r="C3266" s="143">
        <v>289144</v>
      </c>
      <c r="D3266" s="143" t="s">
        <v>937</v>
      </c>
      <c r="E3266" s="143" t="s">
        <v>8855</v>
      </c>
      <c r="F3266" s="248" t="s">
        <v>146</v>
      </c>
      <c r="G3266" s="216">
        <v>694.75</v>
      </c>
      <c r="H3266" s="216">
        <v>422.0000000030268</v>
      </c>
      <c r="I3266" s="216">
        <v>293184.50000210287</v>
      </c>
      <c r="J3266" s="216">
        <v>0.84430588239626458</v>
      </c>
      <c r="K3266" s="216">
        <v>2.0007248397872247E-3</v>
      </c>
      <c r="L3266" s="159"/>
    </row>
    <row r="3267" spans="2:12" ht="15.75" customHeight="1" x14ac:dyDescent="0.2">
      <c r="B3267" s="189">
        <v>41302</v>
      </c>
      <c r="C3267" s="143">
        <v>289144</v>
      </c>
      <c r="D3267" s="143" t="s">
        <v>673</v>
      </c>
      <c r="E3267" s="143" t="s">
        <v>8855</v>
      </c>
      <c r="F3267" s="248" t="s">
        <v>146</v>
      </c>
      <c r="G3267" s="216">
        <v>417.38</v>
      </c>
      <c r="H3267" s="216">
        <v>422.0000000030268</v>
      </c>
      <c r="I3267" s="216">
        <v>176134.36000126333</v>
      </c>
      <c r="J3267" s="216">
        <v>0.50722762028722979</v>
      </c>
      <c r="K3267" s="216">
        <v>1.2019611855061416E-3</v>
      </c>
      <c r="L3267" s="159"/>
    </row>
    <row r="3268" spans="2:12" ht="15.75" customHeight="1" x14ac:dyDescent="0.2">
      <c r="B3268" s="189">
        <v>41302</v>
      </c>
      <c r="C3268" s="143">
        <v>289145</v>
      </c>
      <c r="D3268" s="143" t="s">
        <v>524</v>
      </c>
      <c r="E3268" s="143" t="s">
        <v>8855</v>
      </c>
      <c r="F3268" s="248" t="s">
        <v>146</v>
      </c>
      <c r="G3268" s="216">
        <v>474.99</v>
      </c>
      <c r="H3268" s="216">
        <v>629.00000000721775</v>
      </c>
      <c r="I3268" s="216">
        <v>298768.71000342839</v>
      </c>
      <c r="J3268" s="216">
        <v>0.8603871600648364</v>
      </c>
      <c r="K3268" s="216">
        <v>1.3678651193242662E-3</v>
      </c>
      <c r="L3268" s="159"/>
    </row>
    <row r="3269" spans="2:12" ht="15.75" customHeight="1" x14ac:dyDescent="0.2">
      <c r="B3269" s="189">
        <v>41302</v>
      </c>
      <c r="C3269" s="143">
        <v>289145</v>
      </c>
      <c r="D3269" s="143" t="s">
        <v>500</v>
      </c>
      <c r="E3269" s="143" t="s">
        <v>8855</v>
      </c>
      <c r="F3269" s="248" t="s">
        <v>146</v>
      </c>
      <c r="G3269" s="216">
        <v>76.5</v>
      </c>
      <c r="H3269" s="216">
        <v>629.00000000721775</v>
      </c>
      <c r="I3269" s="216">
        <v>48118.500000552158</v>
      </c>
      <c r="J3269" s="216">
        <v>0.13857053357957005</v>
      </c>
      <c r="K3269" s="216">
        <v>2.2030291506833062E-4</v>
      </c>
      <c r="L3269" s="159"/>
    </row>
    <row r="3270" spans="2:12" ht="15.75" customHeight="1" x14ac:dyDescent="0.2">
      <c r="B3270" s="189">
        <v>41302</v>
      </c>
      <c r="C3270" s="143">
        <v>289149</v>
      </c>
      <c r="D3270" s="143" t="s">
        <v>1385</v>
      </c>
      <c r="E3270" s="143" t="s">
        <v>8854</v>
      </c>
      <c r="F3270" s="248" t="s">
        <v>147</v>
      </c>
      <c r="G3270" s="216">
        <v>2331.34</v>
      </c>
      <c r="H3270" s="216">
        <v>107.66666667361278</v>
      </c>
      <c r="I3270" s="216">
        <v>250663.20001618471</v>
      </c>
      <c r="J3270" s="216">
        <v>0.25313806506240288</v>
      </c>
      <c r="K3270" s="216">
        <v>2.3543579455000889E-3</v>
      </c>
      <c r="L3270" s="159"/>
    </row>
    <row r="3271" spans="2:12" ht="15.75" customHeight="1" x14ac:dyDescent="0.2">
      <c r="B3271" s="189">
        <v>41302</v>
      </c>
      <c r="C3271" s="143">
        <v>289152</v>
      </c>
      <c r="D3271" s="143" t="s">
        <v>1168</v>
      </c>
      <c r="E3271" s="143" t="s">
        <v>8854</v>
      </c>
      <c r="F3271" s="248" t="s">
        <v>146</v>
      </c>
      <c r="G3271" s="216">
        <v>1</v>
      </c>
      <c r="H3271" s="216">
        <v>2176.9999999925494</v>
      </c>
      <c r="I3271" s="216">
        <v>2176.9999999925494</v>
      </c>
      <c r="J3271" s="216">
        <v>2.1984941052511221E-3</v>
      </c>
      <c r="K3271" s="216">
        <v>1.0098732683778807E-6</v>
      </c>
      <c r="L3271" s="159"/>
    </row>
    <row r="3272" spans="2:12" ht="15.75" customHeight="1" x14ac:dyDescent="0.2">
      <c r="B3272" s="189">
        <v>41302</v>
      </c>
      <c r="C3272" s="143">
        <v>289153</v>
      </c>
      <c r="D3272" s="143" t="s">
        <v>1365</v>
      </c>
      <c r="E3272" s="143" t="s">
        <v>8855</v>
      </c>
      <c r="F3272" s="248" t="s">
        <v>146</v>
      </c>
      <c r="G3272" s="216">
        <v>178</v>
      </c>
      <c r="H3272" s="216">
        <v>333.99999999906868</v>
      </c>
      <c r="I3272" s="216">
        <v>59451.999999834225</v>
      </c>
      <c r="J3272" s="216">
        <v>0.17120848243929243</v>
      </c>
      <c r="K3272" s="216">
        <v>5.126002468256581E-4</v>
      </c>
      <c r="L3272" s="159"/>
    </row>
    <row r="3273" spans="2:12" ht="15.75" customHeight="1" x14ac:dyDescent="0.2">
      <c r="B3273" s="189">
        <v>41302</v>
      </c>
      <c r="C3273" s="143">
        <v>289154</v>
      </c>
      <c r="D3273" s="143" t="s">
        <v>731</v>
      </c>
      <c r="E3273" s="143" t="s">
        <v>8854</v>
      </c>
      <c r="F3273" s="248" t="s">
        <v>155</v>
      </c>
      <c r="G3273" s="216">
        <v>1288</v>
      </c>
      <c r="H3273" s="216">
        <v>65.000000002328306</v>
      </c>
      <c r="I3273" s="216">
        <v>83720.000002998859</v>
      </c>
      <c r="J3273" s="216">
        <v>8.4546590031624638E-2</v>
      </c>
      <c r="K3273" s="216">
        <v>1.3007167696707104E-3</v>
      </c>
      <c r="L3273" s="159"/>
    </row>
    <row r="3274" spans="2:12" ht="15.75" customHeight="1" x14ac:dyDescent="0.2">
      <c r="B3274" s="189">
        <v>41302</v>
      </c>
      <c r="C3274" s="143">
        <v>289158</v>
      </c>
      <c r="D3274" s="143" t="s">
        <v>1329</v>
      </c>
      <c r="E3274" s="143" t="s">
        <v>8854</v>
      </c>
      <c r="F3274" s="248" t="s">
        <v>146</v>
      </c>
      <c r="G3274" s="216">
        <v>1388.0100000000002</v>
      </c>
      <c r="H3274" s="216">
        <v>755.33333333587507</v>
      </c>
      <c r="I3274" s="216">
        <v>1032462.0200035784</v>
      </c>
      <c r="J3274" s="216">
        <v>1.0426557946170425</v>
      </c>
      <c r="K3274" s="216">
        <v>1.4017141952411825E-3</v>
      </c>
      <c r="L3274" s="159"/>
    </row>
    <row r="3275" spans="2:12" ht="15.75" customHeight="1" x14ac:dyDescent="0.2">
      <c r="B3275" s="189">
        <v>41302</v>
      </c>
      <c r="C3275" s="143">
        <v>289159</v>
      </c>
      <c r="D3275" s="143" t="s">
        <v>959</v>
      </c>
      <c r="E3275" s="143" t="s">
        <v>8854</v>
      </c>
      <c r="F3275" s="248" t="s">
        <v>146</v>
      </c>
      <c r="G3275" s="216">
        <v>1427.17</v>
      </c>
      <c r="H3275" s="216">
        <v>751.99999999953434</v>
      </c>
      <c r="I3275" s="216">
        <v>1073231.8399993354</v>
      </c>
      <c r="J3275" s="216">
        <v>1.0838281459873356</v>
      </c>
      <c r="K3275" s="216">
        <v>1.4412608324308601E-3</v>
      </c>
      <c r="L3275" s="159"/>
    </row>
    <row r="3276" spans="2:12" ht="15.75" customHeight="1" x14ac:dyDescent="0.2">
      <c r="B3276" s="189">
        <v>41302</v>
      </c>
      <c r="C3276" s="143">
        <v>289166</v>
      </c>
      <c r="D3276" s="143" t="s">
        <v>892</v>
      </c>
      <c r="E3276" s="143" t="s">
        <v>8854</v>
      </c>
      <c r="F3276" s="248" t="s">
        <v>146</v>
      </c>
      <c r="G3276" s="216">
        <v>1057</v>
      </c>
      <c r="H3276" s="216">
        <v>1058.0000000016298</v>
      </c>
      <c r="I3276" s="216">
        <v>1118306.0000017227</v>
      </c>
      <c r="J3276" s="216">
        <v>1.1293473352683341</v>
      </c>
      <c r="K3276" s="216">
        <v>1.06743604467542E-3</v>
      </c>
      <c r="L3276" s="159"/>
    </row>
    <row r="3277" spans="2:12" ht="15.75" customHeight="1" x14ac:dyDescent="0.2">
      <c r="B3277" s="189">
        <v>41302</v>
      </c>
      <c r="C3277" s="143">
        <v>289168</v>
      </c>
      <c r="D3277" s="143" t="s">
        <v>584</v>
      </c>
      <c r="E3277" s="143" t="s">
        <v>8854</v>
      </c>
      <c r="F3277" s="248" t="s">
        <v>146</v>
      </c>
      <c r="G3277" s="216">
        <v>1554.6399999999999</v>
      </c>
      <c r="H3277" s="216">
        <v>225.81481480970979</v>
      </c>
      <c r="I3277" s="216">
        <v>358538.87999207817</v>
      </c>
      <c r="J3277" s="216">
        <v>0.36207883057814472</v>
      </c>
      <c r="K3277" s="216">
        <v>1.5699893779509884E-3</v>
      </c>
      <c r="L3277" s="159"/>
    </row>
    <row r="3278" spans="2:12" ht="15.75" customHeight="1" x14ac:dyDescent="0.2">
      <c r="B3278" s="189">
        <v>41302</v>
      </c>
      <c r="C3278" s="143">
        <v>289170</v>
      </c>
      <c r="D3278" s="143" t="s">
        <v>673</v>
      </c>
      <c r="E3278" s="143" t="s">
        <v>8855</v>
      </c>
      <c r="F3278" s="248" t="s">
        <v>147</v>
      </c>
      <c r="G3278" s="216">
        <v>36</v>
      </c>
      <c r="H3278" s="216">
        <v>4450.9999999974389</v>
      </c>
      <c r="I3278" s="216">
        <v>160235.9999999078</v>
      </c>
      <c r="J3278" s="216">
        <v>0.46144389410285896</v>
      </c>
      <c r="K3278" s="216">
        <v>1.0367196003215558E-4</v>
      </c>
      <c r="L3278" s="159"/>
    </row>
    <row r="3279" spans="2:12" ht="15.75" customHeight="1" x14ac:dyDescent="0.2">
      <c r="B3279" s="189">
        <v>41302</v>
      </c>
      <c r="C3279" s="143">
        <v>289174</v>
      </c>
      <c r="D3279" s="143" t="s">
        <v>951</v>
      </c>
      <c r="E3279" s="143" t="s">
        <v>8855</v>
      </c>
      <c r="F3279" s="248" t="s">
        <v>146</v>
      </c>
      <c r="G3279" s="216">
        <v>391.75</v>
      </c>
      <c r="H3279" s="216">
        <v>237.00000000768341</v>
      </c>
      <c r="I3279" s="216">
        <v>92844.750003009976</v>
      </c>
      <c r="J3279" s="216">
        <v>0.26737214476409799</v>
      </c>
      <c r="K3279" s="216">
        <v>1.1281525095165818E-3</v>
      </c>
      <c r="L3279" s="159"/>
    </row>
    <row r="3280" spans="2:12" ht="15.75" customHeight="1" x14ac:dyDescent="0.2">
      <c r="B3280" s="189">
        <v>41302</v>
      </c>
      <c r="C3280" s="143">
        <v>289176</v>
      </c>
      <c r="D3280" s="143" t="s">
        <v>1125</v>
      </c>
      <c r="E3280" s="143" t="s">
        <v>8854</v>
      </c>
      <c r="F3280" s="248" t="s">
        <v>146</v>
      </c>
      <c r="G3280" s="216">
        <v>1458.5</v>
      </c>
      <c r="H3280" s="216">
        <v>754.0000000060536</v>
      </c>
      <c r="I3280" s="216">
        <v>1099709.0000088292</v>
      </c>
      <c r="J3280" s="216">
        <v>1.1105667221034872</v>
      </c>
      <c r="K3280" s="216">
        <v>1.472900161929139E-3</v>
      </c>
      <c r="L3280" s="159"/>
    </row>
    <row r="3281" spans="2:12" ht="15.75" customHeight="1" x14ac:dyDescent="0.2">
      <c r="B3281" s="189">
        <v>41302</v>
      </c>
      <c r="C3281" s="143">
        <v>289182</v>
      </c>
      <c r="D3281" s="143" t="s">
        <v>830</v>
      </c>
      <c r="E3281" s="143" t="s">
        <v>8855</v>
      </c>
      <c r="F3281" s="248" t="s">
        <v>147</v>
      </c>
      <c r="G3281" s="216">
        <v>564</v>
      </c>
      <c r="H3281" s="216">
        <v>405</v>
      </c>
      <c r="I3281" s="216">
        <v>228420</v>
      </c>
      <c r="J3281" s="216">
        <v>0.65779858640402711</v>
      </c>
      <c r="K3281" s="216">
        <v>1.6241940405037707E-3</v>
      </c>
      <c r="L3281" s="159"/>
    </row>
    <row r="3282" spans="2:12" ht="15.75" customHeight="1" x14ac:dyDescent="0.2">
      <c r="B3282" s="189">
        <v>41302</v>
      </c>
      <c r="C3282" s="143">
        <v>289183</v>
      </c>
      <c r="D3282" s="143" t="s">
        <v>504</v>
      </c>
      <c r="E3282" s="143" t="s">
        <v>8855</v>
      </c>
      <c r="F3282" s="248" t="s">
        <v>147</v>
      </c>
      <c r="G3282" s="216">
        <v>1684.4899999999998</v>
      </c>
      <c r="H3282" s="216">
        <v>830.65517241934094</v>
      </c>
      <c r="I3282" s="216">
        <v>1556287.3900106729</v>
      </c>
      <c r="J3282" s="216">
        <v>4.4817601137703944</v>
      </c>
      <c r="K3282" s="216">
        <v>4.8509549987379372E-3</v>
      </c>
      <c r="L3282" s="159"/>
    </row>
    <row r="3283" spans="2:12" ht="15.75" customHeight="1" x14ac:dyDescent="0.2">
      <c r="B3283" s="189">
        <v>41302</v>
      </c>
      <c r="C3283" s="143">
        <v>289185</v>
      </c>
      <c r="D3283" s="143" t="s">
        <v>1244</v>
      </c>
      <c r="E3283" s="143" t="s">
        <v>8854</v>
      </c>
      <c r="F3283" s="248" t="s">
        <v>146</v>
      </c>
      <c r="G3283" s="216">
        <v>1320.49</v>
      </c>
      <c r="H3283" s="216">
        <v>465.99999999976717</v>
      </c>
      <c r="I3283" s="216">
        <v>615348.33999969251</v>
      </c>
      <c r="J3283" s="216">
        <v>0.62142383930639289</v>
      </c>
      <c r="K3283" s="216">
        <v>1.3335275521603079E-3</v>
      </c>
      <c r="L3283" s="159"/>
    </row>
    <row r="3284" spans="2:12" ht="15.75" customHeight="1" x14ac:dyDescent="0.2">
      <c r="B3284" s="189">
        <v>41302</v>
      </c>
      <c r="C3284" s="143">
        <v>289187</v>
      </c>
      <c r="D3284" s="143" t="s">
        <v>1620</v>
      </c>
      <c r="E3284" s="143" t="s">
        <v>8854</v>
      </c>
      <c r="F3284" s="248" t="s">
        <v>147</v>
      </c>
      <c r="G3284" s="216">
        <v>306.33</v>
      </c>
      <c r="H3284" s="216">
        <v>88.000000003958121</v>
      </c>
      <c r="I3284" s="216">
        <v>26957.040001212492</v>
      </c>
      <c r="J3284" s="216">
        <v>2.722319409181773E-2</v>
      </c>
      <c r="K3284" s="216">
        <v>3.0935447830219621E-4</v>
      </c>
      <c r="L3284" s="159"/>
    </row>
    <row r="3285" spans="2:12" ht="15.75" customHeight="1" x14ac:dyDescent="0.2">
      <c r="B3285" s="189">
        <v>41302</v>
      </c>
      <c r="C3285" s="143">
        <v>289189</v>
      </c>
      <c r="D3285" s="143" t="s">
        <v>647</v>
      </c>
      <c r="E3285" s="143" t="s">
        <v>8855</v>
      </c>
      <c r="F3285" s="248" t="s">
        <v>146</v>
      </c>
      <c r="G3285" s="216">
        <v>762.53</v>
      </c>
      <c r="H3285" s="216">
        <v>5.0000000058207661</v>
      </c>
      <c r="I3285" s="216">
        <v>3812.6500044385093</v>
      </c>
      <c r="J3285" s="216">
        <v>1.0979580524354082E-2</v>
      </c>
      <c r="K3285" s="216">
        <v>2.195916102314433E-3</v>
      </c>
      <c r="L3285" s="159"/>
    </row>
    <row r="3286" spans="2:12" ht="15.75" customHeight="1" x14ac:dyDescent="0.2">
      <c r="B3286" s="189">
        <v>41302</v>
      </c>
      <c r="C3286" s="143">
        <v>289189</v>
      </c>
      <c r="D3286" s="143" t="s">
        <v>1418</v>
      </c>
      <c r="E3286" s="143" t="s">
        <v>8855</v>
      </c>
      <c r="F3286" s="248" t="s">
        <v>146</v>
      </c>
      <c r="G3286" s="216">
        <v>567.9</v>
      </c>
      <c r="H3286" s="216">
        <v>5.0000000058207661</v>
      </c>
      <c r="I3286" s="216">
        <v>2839.5000033056131</v>
      </c>
      <c r="J3286" s="216">
        <v>8.1771258570556993E-3</v>
      </c>
      <c r="K3286" s="216">
        <v>1.6354251695072542E-3</v>
      </c>
      <c r="L3286" s="159"/>
    </row>
    <row r="3287" spans="2:12" ht="15.75" customHeight="1" x14ac:dyDescent="0.2">
      <c r="B3287" s="189">
        <v>41302</v>
      </c>
      <c r="C3287" s="143">
        <v>289189</v>
      </c>
      <c r="D3287" s="143" t="s">
        <v>743</v>
      </c>
      <c r="E3287" s="143" t="s">
        <v>8855</v>
      </c>
      <c r="F3287" s="248" t="s">
        <v>146</v>
      </c>
      <c r="G3287" s="216">
        <v>418.34</v>
      </c>
      <c r="H3287" s="216">
        <v>5.0000000058207661</v>
      </c>
      <c r="I3287" s="216">
        <v>2091.7000024350591</v>
      </c>
      <c r="J3287" s="216">
        <v>6.0236288625474211E-3</v>
      </c>
      <c r="K3287" s="216">
        <v>1.204725771106999E-3</v>
      </c>
      <c r="L3287" s="159"/>
    </row>
    <row r="3288" spans="2:12" ht="15.75" customHeight="1" x14ac:dyDescent="0.2">
      <c r="B3288" s="189">
        <v>41302</v>
      </c>
      <c r="C3288" s="143">
        <v>289191</v>
      </c>
      <c r="D3288" s="143" t="s">
        <v>605</v>
      </c>
      <c r="E3288" s="143" t="s">
        <v>8854</v>
      </c>
      <c r="F3288" s="248" t="s">
        <v>146</v>
      </c>
      <c r="G3288" s="216">
        <v>1838</v>
      </c>
      <c r="H3288" s="216">
        <v>815.99999999860302</v>
      </c>
      <c r="I3288" s="216">
        <v>1499807.9999974323</v>
      </c>
      <c r="J3288" s="216">
        <v>1.5146160068966996</v>
      </c>
      <c r="K3288" s="216">
        <v>1.8561470672785448E-3</v>
      </c>
      <c r="L3288" s="159"/>
    </row>
    <row r="3289" spans="2:12" ht="15.75" customHeight="1" x14ac:dyDescent="0.2">
      <c r="B3289" s="189">
        <v>41302</v>
      </c>
      <c r="C3289" s="143">
        <v>289192</v>
      </c>
      <c r="D3289" s="143" t="s">
        <v>727</v>
      </c>
      <c r="E3289" s="143" t="s">
        <v>8855</v>
      </c>
      <c r="F3289" s="248" t="s">
        <v>146</v>
      </c>
      <c r="G3289" s="216">
        <v>1595</v>
      </c>
      <c r="H3289" s="216">
        <v>959.99999999693227</v>
      </c>
      <c r="I3289" s="216">
        <v>3042038.9999909075</v>
      </c>
      <c r="J3289" s="216">
        <v>8.7603929339809969</v>
      </c>
      <c r="K3289" s="216">
        <v>4.5932437847580046E-3</v>
      </c>
      <c r="L3289" s="159"/>
    </row>
    <row r="3290" spans="2:12" ht="15.75" customHeight="1" x14ac:dyDescent="0.2">
      <c r="B3290" s="189">
        <v>41302</v>
      </c>
      <c r="C3290" s="143">
        <v>289193</v>
      </c>
      <c r="D3290" s="143" t="s">
        <v>1217</v>
      </c>
      <c r="E3290" s="143" t="s">
        <v>8854</v>
      </c>
      <c r="F3290" s="248" t="s">
        <v>146</v>
      </c>
      <c r="G3290" s="216">
        <v>1</v>
      </c>
      <c r="H3290" s="216">
        <v>782.99999999580905</v>
      </c>
      <c r="I3290" s="216">
        <v>782.99999999580905</v>
      </c>
      <c r="J3290" s="216">
        <v>7.9073076913564831E-4</v>
      </c>
      <c r="K3290" s="216">
        <v>1.0098732683778807E-6</v>
      </c>
      <c r="L3290" s="159"/>
    </row>
    <row r="3291" spans="2:12" ht="15.75" customHeight="1" x14ac:dyDescent="0.2">
      <c r="B3291" s="189">
        <v>41302</v>
      </c>
      <c r="C3291" s="143">
        <v>289193</v>
      </c>
      <c r="D3291" s="143" t="s">
        <v>1218</v>
      </c>
      <c r="E3291" s="143" t="s">
        <v>8855</v>
      </c>
      <c r="F3291" s="248" t="s">
        <v>146</v>
      </c>
      <c r="G3291" s="216">
        <v>1274.8399999999999</v>
      </c>
      <c r="H3291" s="216">
        <v>842.3265306102777</v>
      </c>
      <c r="I3291" s="216">
        <v>1024175.7199957618</v>
      </c>
      <c r="J3291" s="216">
        <v>2.9493973419251325</v>
      </c>
      <c r="K3291" s="216">
        <v>3.6712544868720337E-3</v>
      </c>
      <c r="L3291" s="159"/>
    </row>
    <row r="3292" spans="2:12" ht="15.75" customHeight="1" x14ac:dyDescent="0.2">
      <c r="B3292" s="189">
        <v>41302</v>
      </c>
      <c r="C3292" s="143">
        <v>289194</v>
      </c>
      <c r="D3292" s="143" t="s">
        <v>1621</v>
      </c>
      <c r="E3292" s="143" t="s">
        <v>8854</v>
      </c>
      <c r="F3292" s="248" t="s">
        <v>146</v>
      </c>
      <c r="G3292" s="216">
        <v>1766.5100000000002</v>
      </c>
      <c r="H3292" s="216">
        <v>995.00000000582077</v>
      </c>
      <c r="I3292" s="216">
        <v>1757677.4500102827</v>
      </c>
      <c r="J3292" s="216">
        <v>1.7750314711959834</v>
      </c>
      <c r="K3292" s="216">
        <v>1.7839512273222103E-3</v>
      </c>
      <c r="L3292" s="159"/>
    </row>
    <row r="3293" spans="2:12" ht="15.75" customHeight="1" x14ac:dyDescent="0.2">
      <c r="B3293" s="189">
        <v>41302</v>
      </c>
      <c r="C3293" s="143">
        <v>289195</v>
      </c>
      <c r="D3293" s="143" t="s">
        <v>1459</v>
      </c>
      <c r="E3293" s="143" t="s">
        <v>8854</v>
      </c>
      <c r="F3293" s="248" t="s">
        <v>146</v>
      </c>
      <c r="G3293" s="216">
        <v>1776.6000000000001</v>
      </c>
      <c r="H3293" s="216">
        <v>1226.999999997206</v>
      </c>
      <c r="I3293" s="216">
        <v>2179888.1999950362</v>
      </c>
      <c r="J3293" s="216">
        <v>2.2014108212273626</v>
      </c>
      <c r="K3293" s="216">
        <v>1.7941408486001431E-3</v>
      </c>
      <c r="L3293" s="159"/>
    </row>
    <row r="3294" spans="2:12" ht="15.75" customHeight="1" x14ac:dyDescent="0.2">
      <c r="B3294" s="189">
        <v>41302</v>
      </c>
      <c r="C3294" s="143">
        <v>289196</v>
      </c>
      <c r="D3294" s="143" t="s">
        <v>1415</v>
      </c>
      <c r="E3294" s="143" t="s">
        <v>8854</v>
      </c>
      <c r="F3294" s="248" t="s">
        <v>146</v>
      </c>
      <c r="G3294" s="216">
        <v>597.99</v>
      </c>
      <c r="H3294" s="216">
        <v>1087.9999999946449</v>
      </c>
      <c r="I3294" s="216">
        <v>650613.11999679776</v>
      </c>
      <c r="J3294" s="216">
        <v>0.65703679794069647</v>
      </c>
      <c r="K3294" s="216">
        <v>6.0389411575728896E-4</v>
      </c>
      <c r="L3294" s="159"/>
    </row>
    <row r="3295" spans="2:12" ht="15.75" customHeight="1" x14ac:dyDescent="0.2">
      <c r="B3295" s="189">
        <v>41302</v>
      </c>
      <c r="C3295" s="143">
        <v>289197</v>
      </c>
      <c r="D3295" s="143" t="s">
        <v>679</v>
      </c>
      <c r="E3295" s="143" t="s">
        <v>8854</v>
      </c>
      <c r="F3295" s="248" t="s">
        <v>146</v>
      </c>
      <c r="G3295" s="216">
        <v>1911.99</v>
      </c>
      <c r="H3295" s="216">
        <v>299.00000000023283</v>
      </c>
      <c r="I3295" s="216">
        <v>571685.0100004453</v>
      </c>
      <c r="J3295" s="216">
        <v>0.57732940953179113</v>
      </c>
      <c r="K3295" s="216">
        <v>1.9308675904058242E-3</v>
      </c>
      <c r="L3295" s="159"/>
    </row>
    <row r="3296" spans="2:12" ht="15.75" customHeight="1" x14ac:dyDescent="0.2">
      <c r="B3296" s="189">
        <v>41302</v>
      </c>
      <c r="C3296" s="143">
        <v>289198</v>
      </c>
      <c r="D3296" s="143" t="s">
        <v>1565</v>
      </c>
      <c r="E3296" s="143" t="s">
        <v>8854</v>
      </c>
      <c r="F3296" s="248" t="s">
        <v>146</v>
      </c>
      <c r="G3296" s="216">
        <v>612</v>
      </c>
      <c r="H3296" s="216">
        <v>204.99999999767169</v>
      </c>
      <c r="I3296" s="216">
        <v>125459.99999857508</v>
      </c>
      <c r="J3296" s="216">
        <v>0.12669870024924992</v>
      </c>
      <c r="K3296" s="216">
        <v>6.1804244024726298E-4</v>
      </c>
      <c r="L3296" s="159"/>
    </row>
    <row r="3297" spans="2:12" ht="15.75" customHeight="1" x14ac:dyDescent="0.2">
      <c r="B3297" s="189">
        <v>41302</v>
      </c>
      <c r="C3297" s="143">
        <v>289198</v>
      </c>
      <c r="D3297" s="143" t="s">
        <v>801</v>
      </c>
      <c r="E3297" s="143" t="s">
        <v>8855</v>
      </c>
      <c r="F3297" s="248" t="s">
        <v>146</v>
      </c>
      <c r="G3297" s="216">
        <v>358.25999999999993</v>
      </c>
      <c r="H3297" s="216">
        <v>204.99999999767169</v>
      </c>
      <c r="I3297" s="216">
        <v>73443.299999165873</v>
      </c>
      <c r="J3297" s="216">
        <v>0.21150030172619824</v>
      </c>
      <c r="K3297" s="216">
        <v>1.0317087889200015E-3</v>
      </c>
      <c r="L3297" s="159"/>
    </row>
    <row r="3298" spans="2:12" ht="15.75" customHeight="1" x14ac:dyDescent="0.2">
      <c r="B3298" s="189">
        <v>41302</v>
      </c>
      <c r="C3298" s="143">
        <v>289198</v>
      </c>
      <c r="D3298" s="143" t="s">
        <v>1566</v>
      </c>
      <c r="E3298" s="143" t="s">
        <v>8854</v>
      </c>
      <c r="F3298" s="248" t="s">
        <v>146</v>
      </c>
      <c r="G3298" s="216">
        <v>5.6499999999999995</v>
      </c>
      <c r="H3298" s="216">
        <v>204.99999999767169</v>
      </c>
      <c r="I3298" s="216">
        <v>1158.2499999868451</v>
      </c>
      <c r="J3298" s="216">
        <v>1.1696857130853956E-3</v>
      </c>
      <c r="K3298" s="216">
        <v>5.7057839663350254E-6</v>
      </c>
      <c r="L3298" s="159"/>
    </row>
    <row r="3299" spans="2:12" ht="15.75" customHeight="1" x14ac:dyDescent="0.2">
      <c r="B3299" s="189">
        <v>41302</v>
      </c>
      <c r="C3299" s="143">
        <v>289198</v>
      </c>
      <c r="D3299" s="143" t="s">
        <v>867</v>
      </c>
      <c r="E3299" s="143" t="s">
        <v>8855</v>
      </c>
      <c r="F3299" s="248" t="s">
        <v>146</v>
      </c>
      <c r="G3299" s="216">
        <v>698.12</v>
      </c>
      <c r="H3299" s="216">
        <v>204.99999999767169</v>
      </c>
      <c r="I3299" s="216">
        <v>143114.59999837459</v>
      </c>
      <c r="J3299" s="216">
        <v>0.41213808586248396</v>
      </c>
      <c r="K3299" s="216">
        <v>2.0104296871569015E-3</v>
      </c>
      <c r="L3299" s="159"/>
    </row>
    <row r="3300" spans="2:12" ht="15.75" customHeight="1" x14ac:dyDescent="0.2">
      <c r="B3300" s="189">
        <v>41302</v>
      </c>
      <c r="C3300" s="143">
        <v>289198</v>
      </c>
      <c r="D3300" s="143" t="s">
        <v>638</v>
      </c>
      <c r="E3300" s="143" t="s">
        <v>8855</v>
      </c>
      <c r="F3300" s="248" t="s">
        <v>146</v>
      </c>
      <c r="G3300" s="216">
        <v>524</v>
      </c>
      <c r="H3300" s="216">
        <v>204.99999999767169</v>
      </c>
      <c r="I3300" s="216">
        <v>107419.99999877997</v>
      </c>
      <c r="J3300" s="216">
        <v>0.30934560962576857</v>
      </c>
      <c r="K3300" s="216">
        <v>1.5090029738013756E-3</v>
      </c>
      <c r="L3300" s="159"/>
    </row>
    <row r="3301" spans="2:12" ht="15.75" customHeight="1" x14ac:dyDescent="0.2">
      <c r="B3301" s="189">
        <v>41302</v>
      </c>
      <c r="C3301" s="143">
        <v>289200</v>
      </c>
      <c r="D3301" s="143" t="s">
        <v>883</v>
      </c>
      <c r="E3301" s="143" t="s">
        <v>8855</v>
      </c>
      <c r="F3301" s="248" t="s">
        <v>146</v>
      </c>
      <c r="G3301" s="216">
        <v>1135.2500000000002</v>
      </c>
      <c r="H3301" s="216">
        <v>1637.9372197321372</v>
      </c>
      <c r="I3301" s="216">
        <v>1672955.4600032351</v>
      </c>
      <c r="J3301" s="216">
        <v>4.8177380995842176</v>
      </c>
      <c r="K3301" s="216">
        <v>3.2692664618473514E-3</v>
      </c>
      <c r="L3301" s="159"/>
    </row>
    <row r="3302" spans="2:12" ht="15.75" customHeight="1" x14ac:dyDescent="0.2">
      <c r="B3302" s="189">
        <v>41302</v>
      </c>
      <c r="C3302" s="143">
        <v>289201</v>
      </c>
      <c r="D3302" s="143" t="s">
        <v>709</v>
      </c>
      <c r="E3302" s="143" t="s">
        <v>8854</v>
      </c>
      <c r="F3302" s="248" t="s">
        <v>146</v>
      </c>
      <c r="G3302" s="216">
        <v>1700.33</v>
      </c>
      <c r="H3302" s="216">
        <v>781.52631579040496</v>
      </c>
      <c r="I3302" s="216">
        <v>1139423.1500010698</v>
      </c>
      <c r="J3302" s="216">
        <v>1.1506729805570006</v>
      </c>
      <c r="K3302" s="216">
        <v>1.7171178144209619E-3</v>
      </c>
      <c r="L3302" s="159"/>
    </row>
    <row r="3303" spans="2:12" ht="15.75" customHeight="1" x14ac:dyDescent="0.2">
      <c r="B3303" s="189">
        <v>41302</v>
      </c>
      <c r="C3303" s="143">
        <v>289202</v>
      </c>
      <c r="D3303" s="143" t="s">
        <v>839</v>
      </c>
      <c r="E3303" s="143" t="s">
        <v>8854</v>
      </c>
      <c r="F3303" s="248" t="s">
        <v>146</v>
      </c>
      <c r="G3303" s="216">
        <v>1720.8099999999997</v>
      </c>
      <c r="H3303" s="216">
        <v>551.00000000442378</v>
      </c>
      <c r="I3303" s="216">
        <v>948166.31000761245</v>
      </c>
      <c r="J3303" s="216">
        <v>0.95752781045318247</v>
      </c>
      <c r="K3303" s="216">
        <v>1.7378000189573408E-3</v>
      </c>
      <c r="L3303" s="159"/>
    </row>
    <row r="3304" spans="2:12" ht="15.75" customHeight="1" x14ac:dyDescent="0.2">
      <c r="B3304" s="189">
        <v>41302</v>
      </c>
      <c r="C3304" s="143">
        <v>289203</v>
      </c>
      <c r="D3304" s="143" t="s">
        <v>1622</v>
      </c>
      <c r="E3304" s="143" t="s">
        <v>8854</v>
      </c>
      <c r="F3304" s="248" t="s">
        <v>146</v>
      </c>
      <c r="G3304" s="216">
        <v>1480.33</v>
      </c>
      <c r="H3304" s="216">
        <v>444.00000000139698</v>
      </c>
      <c r="I3304" s="216">
        <v>657266.52000206802</v>
      </c>
      <c r="J3304" s="216">
        <v>0.66375588874984415</v>
      </c>
      <c r="K3304" s="216">
        <v>1.4949456953778281E-3</v>
      </c>
      <c r="L3304" s="159"/>
    </row>
    <row r="3305" spans="2:12" ht="15.75" customHeight="1" x14ac:dyDescent="0.2">
      <c r="B3305" s="189">
        <v>41302</v>
      </c>
      <c r="C3305" s="143">
        <v>289205</v>
      </c>
      <c r="D3305" s="143" t="s">
        <v>1623</v>
      </c>
      <c r="E3305" s="143" t="s">
        <v>8854</v>
      </c>
      <c r="F3305" s="248" t="s">
        <v>146</v>
      </c>
      <c r="G3305" s="216">
        <v>82.5</v>
      </c>
      <c r="H3305" s="216">
        <v>1185.0000000069849</v>
      </c>
      <c r="I3305" s="216">
        <v>97762.500000576256</v>
      </c>
      <c r="J3305" s="216">
        <v>9.8727735400374508E-2</v>
      </c>
      <c r="K3305" s="216">
        <v>8.3314544641175159E-5</v>
      </c>
      <c r="L3305" s="159"/>
    </row>
    <row r="3306" spans="2:12" ht="15.75" customHeight="1" x14ac:dyDescent="0.2">
      <c r="B3306" s="189">
        <v>41302</v>
      </c>
      <c r="C3306" s="143">
        <v>289205</v>
      </c>
      <c r="D3306" s="143" t="s">
        <v>1065</v>
      </c>
      <c r="E3306" s="143" t="s">
        <v>8854</v>
      </c>
      <c r="F3306" s="248" t="s">
        <v>146</v>
      </c>
      <c r="G3306" s="216">
        <v>1635.5</v>
      </c>
      <c r="H3306" s="216">
        <v>1711.6875000012442</v>
      </c>
      <c r="I3306" s="216">
        <v>2899461.0700015826</v>
      </c>
      <c r="J3306" s="216">
        <v>2.9280882272969255</v>
      </c>
      <c r="K3306" s="216">
        <v>1.6516477304320239E-3</v>
      </c>
      <c r="L3306" s="159"/>
    </row>
    <row r="3307" spans="2:12" ht="15.75" customHeight="1" x14ac:dyDescent="0.2">
      <c r="B3307" s="189">
        <v>41302</v>
      </c>
      <c r="C3307" s="143">
        <v>289206</v>
      </c>
      <c r="D3307" s="143" t="s">
        <v>1624</v>
      </c>
      <c r="E3307" s="143" t="s">
        <v>8854</v>
      </c>
      <c r="F3307" s="248" t="s">
        <v>146</v>
      </c>
      <c r="G3307" s="216">
        <v>296</v>
      </c>
      <c r="H3307" s="216">
        <v>872.0000000030268</v>
      </c>
      <c r="I3307" s="216">
        <v>258112.00000089593</v>
      </c>
      <c r="J3307" s="216">
        <v>0.26066040904845633</v>
      </c>
      <c r="K3307" s="216">
        <v>2.9892248743985272E-4</v>
      </c>
      <c r="L3307" s="159"/>
    </row>
    <row r="3308" spans="2:12" ht="15.75" customHeight="1" x14ac:dyDescent="0.2">
      <c r="B3308" s="189">
        <v>41302</v>
      </c>
      <c r="C3308" s="143">
        <v>289207</v>
      </c>
      <c r="D3308" s="143" t="s">
        <v>1205</v>
      </c>
      <c r="E3308" s="143" t="s">
        <v>8854</v>
      </c>
      <c r="F3308" s="248" t="s">
        <v>146</v>
      </c>
      <c r="G3308" s="216">
        <v>1061.5</v>
      </c>
      <c r="H3308" s="216">
        <v>1042.0000000018626</v>
      </c>
      <c r="I3308" s="216">
        <v>1106083.0000019772</v>
      </c>
      <c r="J3308" s="216">
        <v>1.1170036543092081</v>
      </c>
      <c r="K3308" s="216">
        <v>1.0719804743831204E-3</v>
      </c>
      <c r="L3308" s="159"/>
    </row>
    <row r="3309" spans="2:12" ht="15.75" customHeight="1" x14ac:dyDescent="0.2">
      <c r="B3309" s="189">
        <v>41302</v>
      </c>
      <c r="C3309" s="143">
        <v>289207</v>
      </c>
      <c r="D3309" s="143" t="s">
        <v>1625</v>
      </c>
      <c r="E3309" s="143" t="s">
        <v>8854</v>
      </c>
      <c r="F3309" s="248" t="s">
        <v>146</v>
      </c>
      <c r="G3309" s="216">
        <v>1</v>
      </c>
      <c r="H3309" s="216">
        <v>1042.0000000018626</v>
      </c>
      <c r="I3309" s="216">
        <v>1042.0000000018626</v>
      </c>
      <c r="J3309" s="216">
        <v>1.0522879456516328E-3</v>
      </c>
      <c r="K3309" s="216">
        <v>1.0098732683778807E-6</v>
      </c>
      <c r="L3309" s="159"/>
    </row>
    <row r="3310" spans="2:12" ht="15.75" customHeight="1" x14ac:dyDescent="0.2">
      <c r="B3310" s="189">
        <v>41302</v>
      </c>
      <c r="C3310" s="143">
        <v>289213</v>
      </c>
      <c r="D3310" s="143" t="s">
        <v>900</v>
      </c>
      <c r="E3310" s="143" t="s">
        <v>8854</v>
      </c>
      <c r="F3310" s="248" t="s">
        <v>147</v>
      </c>
      <c r="G3310" s="216">
        <v>180.5</v>
      </c>
      <c r="H3310" s="216">
        <v>43.999999996740371</v>
      </c>
      <c r="I3310" s="216">
        <v>7941.999999411637</v>
      </c>
      <c r="J3310" s="216">
        <v>8.0204134968629576E-3</v>
      </c>
      <c r="K3310" s="216">
        <v>1.8228212494220749E-4</v>
      </c>
      <c r="L3310" s="159"/>
    </row>
    <row r="3311" spans="2:12" ht="15.75" customHeight="1" x14ac:dyDescent="0.2">
      <c r="B3311" s="189">
        <v>41302</v>
      </c>
      <c r="C3311" s="143">
        <v>289216</v>
      </c>
      <c r="D3311" s="143" t="s">
        <v>569</v>
      </c>
      <c r="E3311" s="143" t="s">
        <v>8855</v>
      </c>
      <c r="F3311" s="248" t="s">
        <v>146</v>
      </c>
      <c r="G3311" s="216">
        <v>1911.47</v>
      </c>
      <c r="H3311" s="216">
        <v>331.76923077163968</v>
      </c>
      <c r="I3311" s="216">
        <v>627040.45000494923</v>
      </c>
      <c r="J3311" s="216">
        <v>1.8057364575404984</v>
      </c>
      <c r="K3311" s="216">
        <v>5.5046067067406786E-3</v>
      </c>
      <c r="L3311" s="159"/>
    </row>
    <row r="3312" spans="2:12" ht="15.75" customHeight="1" x14ac:dyDescent="0.2">
      <c r="B3312" s="189">
        <v>41302</v>
      </c>
      <c r="C3312" s="143">
        <v>289217</v>
      </c>
      <c r="D3312" s="143" t="s">
        <v>1598</v>
      </c>
      <c r="E3312" s="143" t="s">
        <v>8854</v>
      </c>
      <c r="F3312" s="248" t="s">
        <v>146</v>
      </c>
      <c r="G3312" s="216">
        <v>1968</v>
      </c>
      <c r="H3312" s="216">
        <v>1319.0000000037253</v>
      </c>
      <c r="I3312" s="216">
        <v>2595792.0000073314</v>
      </c>
      <c r="J3312" s="216">
        <v>2.6214209510765594</v>
      </c>
      <c r="K3312" s="216">
        <v>1.9874305921676692E-3</v>
      </c>
      <c r="L3312" s="159"/>
    </row>
    <row r="3313" spans="2:12" ht="15.75" customHeight="1" x14ac:dyDescent="0.2">
      <c r="B3313" s="189">
        <v>41302</v>
      </c>
      <c r="C3313" s="143">
        <v>289222</v>
      </c>
      <c r="D3313" s="143" t="s">
        <v>760</v>
      </c>
      <c r="E3313" s="143" t="s">
        <v>8855</v>
      </c>
      <c r="F3313" s="248" t="s">
        <v>146</v>
      </c>
      <c r="G3313" s="216">
        <v>1777.67</v>
      </c>
      <c r="H3313" s="216">
        <v>730.10344827808603</v>
      </c>
      <c r="I3313" s="216">
        <v>1299298.0800037961</v>
      </c>
      <c r="J3313" s="216">
        <v>3.7416882950002788</v>
      </c>
      <c r="K3313" s="216">
        <v>5.1192925886211675E-3</v>
      </c>
      <c r="L3313" s="159"/>
    </row>
    <row r="3314" spans="2:12" ht="15.75" customHeight="1" x14ac:dyDescent="0.2">
      <c r="B3314" s="189">
        <v>41302</v>
      </c>
      <c r="C3314" s="143">
        <v>289223</v>
      </c>
      <c r="D3314" s="143" t="s">
        <v>1275</v>
      </c>
      <c r="E3314" s="143" t="s">
        <v>8854</v>
      </c>
      <c r="F3314" s="248" t="s">
        <v>146</v>
      </c>
      <c r="G3314" s="216">
        <v>584</v>
      </c>
      <c r="H3314" s="216">
        <v>697.72727272325108</v>
      </c>
      <c r="I3314" s="216">
        <v>448312.9999973299</v>
      </c>
      <c r="J3314" s="216">
        <v>0.4527393145635964</v>
      </c>
      <c r="K3314" s="216">
        <v>5.8976598873268233E-4</v>
      </c>
      <c r="L3314" s="159"/>
    </row>
    <row r="3315" spans="2:12" ht="15.75" customHeight="1" x14ac:dyDescent="0.2">
      <c r="B3315" s="189">
        <v>41302</v>
      </c>
      <c r="C3315" s="143">
        <v>289226</v>
      </c>
      <c r="D3315" s="143" t="s">
        <v>1467</v>
      </c>
      <c r="E3315" s="143" t="s">
        <v>8854</v>
      </c>
      <c r="F3315" s="248" t="s">
        <v>147</v>
      </c>
      <c r="G3315" s="216">
        <v>2377</v>
      </c>
      <c r="H3315" s="216">
        <v>1038.7241379334189</v>
      </c>
      <c r="I3315" s="216">
        <v>2446941.5000061155</v>
      </c>
      <c r="J3315" s="216">
        <v>2.47110081014065</v>
      </c>
      <c r="K3315" s="216">
        <v>2.4004687589342225E-3</v>
      </c>
      <c r="L3315" s="159"/>
    </row>
    <row r="3316" spans="2:12" ht="15.75" customHeight="1" x14ac:dyDescent="0.2">
      <c r="B3316" s="189">
        <v>41302</v>
      </c>
      <c r="C3316" s="143">
        <v>289229</v>
      </c>
      <c r="D3316" s="143" t="s">
        <v>1278</v>
      </c>
      <c r="E3316" s="143" t="s">
        <v>8855</v>
      </c>
      <c r="F3316" s="248" t="s">
        <v>155</v>
      </c>
      <c r="G3316" s="216">
        <v>945</v>
      </c>
      <c r="H3316" s="216">
        <v>841.00000000675209</v>
      </c>
      <c r="I3316" s="216">
        <v>794745.00000638072</v>
      </c>
      <c r="J3316" s="216">
        <v>2.2886881076782495</v>
      </c>
      <c r="K3316" s="216">
        <v>2.721388950844084E-3</v>
      </c>
      <c r="L3316" s="159"/>
    </row>
    <row r="3317" spans="2:12" ht="15.75" customHeight="1" x14ac:dyDescent="0.2">
      <c r="B3317" s="189">
        <v>41302</v>
      </c>
      <c r="C3317" s="143">
        <v>289230</v>
      </c>
      <c r="D3317" s="143" t="s">
        <v>1395</v>
      </c>
      <c r="E3317" s="143" t="s">
        <v>8855</v>
      </c>
      <c r="F3317" s="248" t="s">
        <v>146</v>
      </c>
      <c r="G3317" s="216">
        <v>895</v>
      </c>
      <c r="H3317" s="216">
        <v>1080</v>
      </c>
      <c r="I3317" s="216">
        <v>966600</v>
      </c>
      <c r="J3317" s="216">
        <v>2.7835921268633772</v>
      </c>
      <c r="K3317" s="216">
        <v>2.5774001174660899E-3</v>
      </c>
      <c r="L3317" s="159"/>
    </row>
    <row r="3318" spans="2:12" ht="15.75" customHeight="1" x14ac:dyDescent="0.2">
      <c r="B3318" s="189">
        <v>41302</v>
      </c>
      <c r="C3318" s="143">
        <v>289232</v>
      </c>
      <c r="D3318" s="143" t="s">
        <v>1124</v>
      </c>
      <c r="E3318" s="143" t="s">
        <v>8854</v>
      </c>
      <c r="F3318" s="248" t="s">
        <v>146</v>
      </c>
      <c r="G3318" s="216">
        <v>1186.5</v>
      </c>
      <c r="H3318" s="216">
        <v>1416.9999999983702</v>
      </c>
      <c r="I3318" s="216">
        <v>1681270.4999980663</v>
      </c>
      <c r="J3318" s="216">
        <v>1.6978701348603611</v>
      </c>
      <c r="K3318" s="216">
        <v>1.1982146329303554E-3</v>
      </c>
      <c r="L3318" s="159"/>
    </row>
    <row r="3319" spans="2:12" ht="15.75" customHeight="1" x14ac:dyDescent="0.2">
      <c r="B3319" s="189">
        <v>41302</v>
      </c>
      <c r="C3319" s="143">
        <v>289233</v>
      </c>
      <c r="D3319" s="143" t="s">
        <v>1269</v>
      </c>
      <c r="E3319" s="143" t="s">
        <v>8855</v>
      </c>
      <c r="F3319" s="248" t="s">
        <v>146</v>
      </c>
      <c r="G3319" s="216">
        <v>930.33999999999992</v>
      </c>
      <c r="H3319" s="216">
        <v>1047.6097560921548</v>
      </c>
      <c r="I3319" s="216">
        <v>1009702.4999948274</v>
      </c>
      <c r="J3319" s="216">
        <v>2.9077177006619812</v>
      </c>
      <c r="K3319" s="216">
        <v>2.6791714248976558E-3</v>
      </c>
      <c r="L3319" s="159"/>
    </row>
    <row r="3320" spans="2:12" ht="15.75" customHeight="1" x14ac:dyDescent="0.2">
      <c r="B3320" s="189">
        <v>41302</v>
      </c>
      <c r="C3320" s="143">
        <v>289234</v>
      </c>
      <c r="D3320" s="143" t="s">
        <v>1580</v>
      </c>
      <c r="E3320" s="143" t="s">
        <v>8854</v>
      </c>
      <c r="F3320" s="248" t="s">
        <v>146</v>
      </c>
      <c r="G3320" s="216">
        <v>1532.4899999999998</v>
      </c>
      <c r="H3320" s="216">
        <v>1879.7599999972153</v>
      </c>
      <c r="I3320" s="216">
        <v>2878517.1999952439</v>
      </c>
      <c r="J3320" s="216">
        <v>2.9069375728411426</v>
      </c>
      <c r="K3320" s="216">
        <v>1.5476206850564183E-3</v>
      </c>
      <c r="L3320" s="159"/>
    </row>
    <row r="3321" spans="2:12" ht="15.75" customHeight="1" x14ac:dyDescent="0.2">
      <c r="B3321" s="189">
        <v>41302</v>
      </c>
      <c r="C3321" s="143">
        <v>289253</v>
      </c>
      <c r="D3321" s="143" t="s">
        <v>1450</v>
      </c>
      <c r="E3321" s="143" t="s">
        <v>8854</v>
      </c>
      <c r="F3321" s="248" t="s">
        <v>146</v>
      </c>
      <c r="G3321" s="216">
        <v>1029.49</v>
      </c>
      <c r="H3321" s="216">
        <v>1255.0000000046566</v>
      </c>
      <c r="I3321" s="216">
        <v>1292009.9500047939</v>
      </c>
      <c r="J3321" s="216">
        <v>1.3047663109880836</v>
      </c>
      <c r="K3321" s="216">
        <v>1.0396544310623446E-3</v>
      </c>
      <c r="L3321" s="159"/>
    </row>
    <row r="3322" spans="2:12" ht="15.75" customHeight="1" x14ac:dyDescent="0.2">
      <c r="B3322" s="189">
        <v>41302</v>
      </c>
      <c r="C3322" s="143">
        <v>289256</v>
      </c>
      <c r="D3322" s="143" t="s">
        <v>1626</v>
      </c>
      <c r="E3322" s="143" t="s">
        <v>8854</v>
      </c>
      <c r="F3322" s="248" t="s">
        <v>146</v>
      </c>
      <c r="G3322" s="216">
        <v>1011.99</v>
      </c>
      <c r="H3322" s="216">
        <v>458.99999999790452</v>
      </c>
      <c r="I3322" s="216">
        <v>464503.40999787941</v>
      </c>
      <c r="J3322" s="216">
        <v>0.46908957682722924</v>
      </c>
      <c r="K3322" s="216">
        <v>1.0219816488657315E-3</v>
      </c>
      <c r="L3322" s="159"/>
    </row>
    <row r="3323" spans="2:12" ht="15.75" customHeight="1" x14ac:dyDescent="0.2">
      <c r="B3323" s="189">
        <v>41302</v>
      </c>
      <c r="C3323" s="143">
        <v>289270</v>
      </c>
      <c r="D3323" s="143" t="s">
        <v>1031</v>
      </c>
      <c r="E3323" s="143" t="s">
        <v>8854</v>
      </c>
      <c r="F3323" s="248" t="s">
        <v>146</v>
      </c>
      <c r="G3323" s="216">
        <v>809</v>
      </c>
      <c r="H3323" s="216">
        <v>585</v>
      </c>
      <c r="I3323" s="216">
        <v>473265</v>
      </c>
      <c r="J3323" s="216">
        <v>0.47793767235885776</v>
      </c>
      <c r="K3323" s="216">
        <v>8.1698747411770552E-4</v>
      </c>
      <c r="L3323" s="159"/>
    </row>
    <row r="3324" spans="2:12" ht="15.75" customHeight="1" x14ac:dyDescent="0.2">
      <c r="B3324" s="189">
        <v>41302</v>
      </c>
      <c r="C3324" s="143">
        <v>289271</v>
      </c>
      <c r="D3324" s="143" t="s">
        <v>1033</v>
      </c>
      <c r="E3324" s="143" t="s">
        <v>8854</v>
      </c>
      <c r="F3324" s="248" t="s">
        <v>146</v>
      </c>
      <c r="G3324" s="216">
        <v>2226.34</v>
      </c>
      <c r="H3324" s="216">
        <v>1360.9999999939464</v>
      </c>
      <c r="I3324" s="216">
        <v>3030048.7399865231</v>
      </c>
      <c r="J3324" s="216">
        <v>3.0599652243944693</v>
      </c>
      <c r="K3324" s="216">
        <v>2.2483212523204113E-3</v>
      </c>
      <c r="L3324" s="159"/>
    </row>
    <row r="3325" spans="2:12" ht="15.75" customHeight="1" x14ac:dyDescent="0.2">
      <c r="B3325" s="189">
        <v>41302</v>
      </c>
      <c r="C3325" s="143">
        <v>289290</v>
      </c>
      <c r="D3325" s="143" t="s">
        <v>1128</v>
      </c>
      <c r="E3325" s="143" t="s">
        <v>8854</v>
      </c>
      <c r="F3325" s="248" t="s">
        <v>147</v>
      </c>
      <c r="G3325" s="216">
        <v>1742.75</v>
      </c>
      <c r="H3325" s="216">
        <v>2288.6874999931752</v>
      </c>
      <c r="I3325" s="216">
        <v>3976034.7499881112</v>
      </c>
      <c r="J3325" s="216">
        <v>4.0152912081545242</v>
      </c>
      <c r="K3325" s="216">
        <v>1.7599566384655517E-3</v>
      </c>
      <c r="L3325" s="159"/>
    </row>
    <row r="3326" spans="2:12" ht="15.75" customHeight="1" x14ac:dyDescent="0.2">
      <c r="B3326" s="189">
        <v>41302</v>
      </c>
      <c r="C3326" s="143">
        <v>289331</v>
      </c>
      <c r="D3326" s="143" t="s">
        <v>786</v>
      </c>
      <c r="E3326" s="143" t="s">
        <v>8854</v>
      </c>
      <c r="F3326" s="248" t="s">
        <v>146</v>
      </c>
      <c r="G3326" s="216">
        <v>1204</v>
      </c>
      <c r="H3326" s="216">
        <v>1739.0000000002328</v>
      </c>
      <c r="I3326" s="216">
        <v>2093756.0000002803</v>
      </c>
      <c r="J3326" s="216">
        <v>2.1144282149060811</v>
      </c>
      <c r="K3326" s="216">
        <v>1.2158874151269685E-3</v>
      </c>
      <c r="L3326" s="159"/>
    </row>
    <row r="3327" spans="2:12" ht="15.75" customHeight="1" x14ac:dyDescent="0.2">
      <c r="B3327" s="189">
        <v>41302</v>
      </c>
      <c r="C3327" s="143">
        <v>289350</v>
      </c>
      <c r="D3327" s="143" t="s">
        <v>1413</v>
      </c>
      <c r="E3327" s="143" t="s">
        <v>8854</v>
      </c>
      <c r="F3327" s="248" t="s">
        <v>155</v>
      </c>
      <c r="G3327" s="216">
        <v>788.98</v>
      </c>
      <c r="H3327" s="216">
        <v>1744.0000000060536</v>
      </c>
      <c r="I3327" s="216">
        <v>1375981.1200047764</v>
      </c>
      <c r="J3327" s="216">
        <v>1.3895665508854804</v>
      </c>
      <c r="K3327" s="216">
        <v>7.9676981128478036E-4</v>
      </c>
      <c r="L3327" s="159"/>
    </row>
    <row r="3328" spans="2:12" ht="15.75" customHeight="1" x14ac:dyDescent="0.2">
      <c r="B3328" s="189">
        <v>41302</v>
      </c>
      <c r="C3328" s="143">
        <v>289351</v>
      </c>
      <c r="D3328" s="143" t="s">
        <v>1294</v>
      </c>
      <c r="E3328" s="143" t="s">
        <v>8855</v>
      </c>
      <c r="F3328" s="248" t="s">
        <v>146</v>
      </c>
      <c r="G3328" s="216">
        <v>875</v>
      </c>
      <c r="H3328" s="216">
        <v>1620</v>
      </c>
      <c r="I3328" s="216">
        <v>1417500</v>
      </c>
      <c r="J3328" s="216">
        <v>4.0820834262661263</v>
      </c>
      <c r="K3328" s="216">
        <v>2.5198045841148924E-3</v>
      </c>
      <c r="L3328" s="159"/>
    </row>
    <row r="3329" spans="2:12" ht="15.75" customHeight="1" x14ac:dyDescent="0.2">
      <c r="B3329" s="189">
        <v>41302</v>
      </c>
      <c r="C3329" s="143">
        <v>289370</v>
      </c>
      <c r="D3329" s="143" t="s">
        <v>853</v>
      </c>
      <c r="E3329" s="143" t="s">
        <v>8855</v>
      </c>
      <c r="F3329" s="248" t="s">
        <v>146</v>
      </c>
      <c r="G3329" s="216">
        <v>1286.5</v>
      </c>
      <c r="H3329" s="216">
        <v>1503.0000000062864</v>
      </c>
      <c r="I3329" s="216">
        <v>1933609.5000080874</v>
      </c>
      <c r="J3329" s="216">
        <v>5.5683635222954102</v>
      </c>
      <c r="K3329" s="216">
        <v>3.7048326828157821E-3</v>
      </c>
      <c r="L3329" s="159"/>
    </row>
    <row r="3330" spans="2:12" ht="15.75" customHeight="1" x14ac:dyDescent="0.2">
      <c r="B3330" s="189">
        <v>41302</v>
      </c>
      <c r="C3330" s="143">
        <v>289371</v>
      </c>
      <c r="D3330" s="143" t="s">
        <v>1015</v>
      </c>
      <c r="E3330" s="143" t="s">
        <v>8854</v>
      </c>
      <c r="F3330" s="248" t="s">
        <v>146</v>
      </c>
      <c r="G3330" s="216">
        <v>750</v>
      </c>
      <c r="H3330" s="216">
        <v>2086.4285714252451</v>
      </c>
      <c r="I3330" s="216">
        <v>1554329.4999991795</v>
      </c>
      <c r="J3330" s="216">
        <v>1.5696758123003287</v>
      </c>
      <c r="K3330" s="216">
        <v>7.5740495128341059E-4</v>
      </c>
      <c r="L3330" s="159"/>
    </row>
    <row r="3331" spans="2:12" ht="15.75" customHeight="1" x14ac:dyDescent="0.2">
      <c r="B3331" s="189">
        <v>41302</v>
      </c>
      <c r="C3331" s="143">
        <v>289372</v>
      </c>
      <c r="D3331" s="143" t="s">
        <v>1051</v>
      </c>
      <c r="E3331" s="143" t="s">
        <v>8855</v>
      </c>
      <c r="F3331" s="248" t="s">
        <v>155</v>
      </c>
      <c r="G3331" s="216">
        <v>198.5</v>
      </c>
      <c r="H3331" s="216">
        <v>1794.000000001397</v>
      </c>
      <c r="I3331" s="216">
        <v>356109.0000002773</v>
      </c>
      <c r="J3331" s="216">
        <v>1.0255143893088789</v>
      </c>
      <c r="K3331" s="216">
        <v>5.7163566851063565E-4</v>
      </c>
      <c r="L3331" s="159"/>
    </row>
    <row r="3332" spans="2:12" ht="15.75" customHeight="1" x14ac:dyDescent="0.2">
      <c r="B3332" s="189">
        <v>41302</v>
      </c>
      <c r="C3332" s="143">
        <v>289373</v>
      </c>
      <c r="D3332" s="143" t="s">
        <v>570</v>
      </c>
      <c r="E3332" s="143" t="s">
        <v>8854</v>
      </c>
      <c r="F3332" s="248" t="s">
        <v>146</v>
      </c>
      <c r="G3332" s="216">
        <v>122</v>
      </c>
      <c r="H3332" s="216">
        <v>2152.9999999981374</v>
      </c>
      <c r="I3332" s="216">
        <v>262665.99999977276</v>
      </c>
      <c r="J3332" s="216">
        <v>0.26525937191151494</v>
      </c>
      <c r="K3332" s="216">
        <v>1.2320453874210146E-4</v>
      </c>
      <c r="L3332" s="159"/>
    </row>
    <row r="3333" spans="2:12" ht="15.75" customHeight="1" x14ac:dyDescent="0.2">
      <c r="B3333" s="189">
        <v>41302</v>
      </c>
      <c r="C3333" s="143">
        <v>289393</v>
      </c>
      <c r="D3333" s="143" t="s">
        <v>1627</v>
      </c>
      <c r="E3333" s="143" t="s">
        <v>8854</v>
      </c>
      <c r="F3333" s="248" t="s">
        <v>146</v>
      </c>
      <c r="G3333" s="216">
        <v>0.25</v>
      </c>
      <c r="H3333" s="216">
        <v>1186.9999999925494</v>
      </c>
      <c r="I3333" s="216">
        <v>296.74999999813735</v>
      </c>
      <c r="J3333" s="216">
        <v>2.9967989238925506E-4</v>
      </c>
      <c r="K3333" s="216">
        <v>2.5246831709447019E-7</v>
      </c>
      <c r="L3333" s="159"/>
    </row>
    <row r="3334" spans="2:12" ht="15.75" customHeight="1" x14ac:dyDescent="0.2">
      <c r="B3334" s="189">
        <v>41302</v>
      </c>
      <c r="C3334" s="143">
        <v>289393</v>
      </c>
      <c r="D3334" s="143" t="s">
        <v>1628</v>
      </c>
      <c r="E3334" s="143" t="s">
        <v>8854</v>
      </c>
      <c r="F3334" s="248" t="s">
        <v>146</v>
      </c>
      <c r="G3334" s="216">
        <v>1110</v>
      </c>
      <c r="H3334" s="216">
        <v>1206.2727272661868</v>
      </c>
      <c r="I3334" s="216">
        <v>1342373.4999925119</v>
      </c>
      <c r="J3334" s="216">
        <v>1.3556271138212932</v>
      </c>
      <c r="K3334" s="216">
        <v>1.1209593278994475E-3</v>
      </c>
      <c r="L3334" s="159"/>
    </row>
    <row r="3335" spans="2:12" ht="15.75" customHeight="1" x14ac:dyDescent="0.2">
      <c r="B3335" s="189">
        <v>41302</v>
      </c>
      <c r="C3335" s="143">
        <v>289393</v>
      </c>
      <c r="D3335" s="143" t="s">
        <v>1629</v>
      </c>
      <c r="E3335" s="143" t="s">
        <v>8854</v>
      </c>
      <c r="F3335" s="248" t="s">
        <v>146</v>
      </c>
      <c r="G3335" s="216">
        <v>1.5</v>
      </c>
      <c r="H3335" s="216">
        <v>1186.9999999925494</v>
      </c>
      <c r="I3335" s="216">
        <v>1780.4999999888241</v>
      </c>
      <c r="J3335" s="216">
        <v>1.7980793543355305E-3</v>
      </c>
      <c r="K3335" s="216">
        <v>1.5148099025668211E-6</v>
      </c>
      <c r="L3335" s="159"/>
    </row>
    <row r="3336" spans="2:12" ht="15.75" customHeight="1" x14ac:dyDescent="0.2">
      <c r="B3336" s="189">
        <v>41302</v>
      </c>
      <c r="C3336" s="143">
        <v>289394</v>
      </c>
      <c r="D3336" s="143" t="s">
        <v>720</v>
      </c>
      <c r="E3336" s="143" t="s">
        <v>8854</v>
      </c>
      <c r="F3336" s="248" t="s">
        <v>155</v>
      </c>
      <c r="G3336" s="216">
        <v>97.67</v>
      </c>
      <c r="H3336" s="216">
        <v>1615.9999999974389</v>
      </c>
      <c r="I3336" s="216">
        <v>157834.71999974985</v>
      </c>
      <c r="J3336" s="216">
        <v>0.15939306454965504</v>
      </c>
      <c r="K3336" s="216">
        <v>9.863432212246762E-5</v>
      </c>
      <c r="L3336" s="159"/>
    </row>
    <row r="3337" spans="2:12" ht="15.75" customHeight="1" x14ac:dyDescent="0.2">
      <c r="B3337" s="189">
        <v>41302</v>
      </c>
      <c r="C3337" s="143">
        <v>289450</v>
      </c>
      <c r="D3337" s="143" t="s">
        <v>744</v>
      </c>
      <c r="E3337" s="143" t="s">
        <v>8854</v>
      </c>
      <c r="F3337" s="248" t="s">
        <v>146</v>
      </c>
      <c r="G3337" s="216">
        <v>1792</v>
      </c>
      <c r="H3337" s="216">
        <v>1525.9999999974389</v>
      </c>
      <c r="I3337" s="216">
        <v>2734591.9999954104</v>
      </c>
      <c r="J3337" s="216">
        <v>2.7615913607153706</v>
      </c>
      <c r="K3337" s="216">
        <v>1.8096928969331624E-3</v>
      </c>
      <c r="L3337" s="159"/>
    </row>
    <row r="3338" spans="2:12" ht="15.75" customHeight="1" x14ac:dyDescent="0.2">
      <c r="B3338" s="189">
        <v>41302</v>
      </c>
      <c r="C3338" s="143">
        <v>289450</v>
      </c>
      <c r="D3338" s="143" t="s">
        <v>745</v>
      </c>
      <c r="E3338" s="143" t="s">
        <v>8854</v>
      </c>
      <c r="F3338" s="248" t="s">
        <v>146</v>
      </c>
      <c r="G3338" s="216">
        <v>24.5</v>
      </c>
      <c r="H3338" s="216">
        <v>1525.9999999974389</v>
      </c>
      <c r="I3338" s="216">
        <v>37386.999999937252</v>
      </c>
      <c r="J3338" s="216">
        <v>3.7756131884780463E-2</v>
      </c>
      <c r="K3338" s="216">
        <v>2.4741895075258078E-5</v>
      </c>
      <c r="L3338" s="159"/>
    </row>
    <row r="3339" spans="2:12" ht="15.75" customHeight="1" x14ac:dyDescent="0.2">
      <c r="B3339" s="189">
        <v>41302</v>
      </c>
      <c r="C3339" s="143">
        <v>289451</v>
      </c>
      <c r="D3339" s="143" t="s">
        <v>1630</v>
      </c>
      <c r="E3339" s="143" t="s">
        <v>8854</v>
      </c>
      <c r="F3339" s="248" t="s">
        <v>146</v>
      </c>
      <c r="G3339" s="216">
        <v>710.51</v>
      </c>
      <c r="H3339" s="216">
        <v>2063.9333333310205</v>
      </c>
      <c r="I3339" s="216">
        <v>1457664.3799981568</v>
      </c>
      <c r="J3339" s="216">
        <v>1.4720562916267557</v>
      </c>
      <c r="K3339" s="216">
        <v>7.17525055915168E-4</v>
      </c>
      <c r="L3339" s="159"/>
    </row>
    <row r="3340" spans="2:12" ht="15.75" customHeight="1" x14ac:dyDescent="0.2">
      <c r="B3340" s="189">
        <v>41302</v>
      </c>
      <c r="C3340" s="143">
        <v>289458</v>
      </c>
      <c r="D3340" s="143" t="s">
        <v>1395</v>
      </c>
      <c r="E3340" s="143" t="s">
        <v>8855</v>
      </c>
      <c r="F3340" s="248" t="s">
        <v>155</v>
      </c>
      <c r="G3340" s="216">
        <v>97.5</v>
      </c>
      <c r="H3340" s="216">
        <v>1908.9999999990687</v>
      </c>
      <c r="I3340" s="216">
        <v>186127.4999999092</v>
      </c>
      <c r="J3340" s="216">
        <v>0.53600563169098958</v>
      </c>
      <c r="K3340" s="216">
        <v>2.8077822508708805E-4</v>
      </c>
      <c r="L3340" s="159"/>
    </row>
    <row r="3341" spans="2:12" ht="15.75" customHeight="1" x14ac:dyDescent="0.2">
      <c r="B3341" s="189">
        <v>41302</v>
      </c>
      <c r="C3341" s="143">
        <v>289459</v>
      </c>
      <c r="D3341" s="143" t="s">
        <v>687</v>
      </c>
      <c r="E3341" s="143" t="s">
        <v>8854</v>
      </c>
      <c r="F3341" s="248" t="s">
        <v>146</v>
      </c>
      <c r="G3341" s="216">
        <v>1277</v>
      </c>
      <c r="H3341" s="216">
        <v>1988.1999999973923</v>
      </c>
      <c r="I3341" s="216">
        <v>2541736.9999967166</v>
      </c>
      <c r="J3341" s="216">
        <v>2.5668322515436737</v>
      </c>
      <c r="K3341" s="216">
        <v>1.2896081637185537E-3</v>
      </c>
      <c r="L3341" s="159"/>
    </row>
    <row r="3342" spans="2:12" ht="15.75" customHeight="1" x14ac:dyDescent="0.2">
      <c r="B3342" s="189">
        <v>41302</v>
      </c>
      <c r="C3342" s="143">
        <v>289461</v>
      </c>
      <c r="D3342" s="143" t="s">
        <v>496</v>
      </c>
      <c r="E3342" s="143" t="s">
        <v>8855</v>
      </c>
      <c r="F3342" s="248" t="s">
        <v>146</v>
      </c>
      <c r="G3342" s="216">
        <v>17</v>
      </c>
      <c r="H3342" s="216">
        <v>836.00000000093132</v>
      </c>
      <c r="I3342" s="216">
        <v>14212.000000015832</v>
      </c>
      <c r="J3342" s="216">
        <v>4.0927385999406568E-2</v>
      </c>
      <c r="K3342" s="216">
        <v>4.8956203348517912E-5</v>
      </c>
      <c r="L3342" s="159"/>
    </row>
    <row r="3343" spans="2:12" ht="15.75" customHeight="1" x14ac:dyDescent="0.2">
      <c r="B3343" s="189">
        <v>41302</v>
      </c>
      <c r="C3343" s="143">
        <v>289465</v>
      </c>
      <c r="D3343" s="143" t="s">
        <v>1631</v>
      </c>
      <c r="E3343" s="143" t="s">
        <v>8855</v>
      </c>
      <c r="F3343" s="248" t="s">
        <v>146</v>
      </c>
      <c r="G3343" s="216">
        <v>118</v>
      </c>
      <c r="H3343" s="216">
        <v>362.00000000651926</v>
      </c>
      <c r="I3343" s="216">
        <v>42716.000000769272</v>
      </c>
      <c r="J3343" s="216">
        <v>0.12301254013370305</v>
      </c>
      <c r="K3343" s="216">
        <v>3.3981364677206549E-4</v>
      </c>
      <c r="L3343" s="159"/>
    </row>
    <row r="3344" spans="2:12" ht="15.75" customHeight="1" x14ac:dyDescent="0.2">
      <c r="B3344" s="189">
        <v>41302</v>
      </c>
      <c r="C3344" s="143">
        <v>289467</v>
      </c>
      <c r="D3344" s="143" t="s">
        <v>1632</v>
      </c>
      <c r="E3344" s="143" t="s">
        <v>8854</v>
      </c>
      <c r="F3344" s="248" t="s">
        <v>146</v>
      </c>
      <c r="G3344" s="216">
        <v>363</v>
      </c>
      <c r="H3344" s="216">
        <v>1630.0000000011642</v>
      </c>
      <c r="I3344" s="216">
        <v>591690.00000042259</v>
      </c>
      <c r="J3344" s="216">
        <v>0.59753191416693507</v>
      </c>
      <c r="K3344" s="216">
        <v>3.665839964211707E-4</v>
      </c>
      <c r="L3344" s="159"/>
    </row>
    <row r="3345" spans="2:12" ht="15.75" customHeight="1" x14ac:dyDescent="0.2">
      <c r="B3345" s="189">
        <v>41302</v>
      </c>
      <c r="C3345" s="143">
        <v>289467</v>
      </c>
      <c r="D3345" s="143" t="s">
        <v>837</v>
      </c>
      <c r="E3345" s="143" t="s">
        <v>8855</v>
      </c>
      <c r="F3345" s="248" t="s">
        <v>146</v>
      </c>
      <c r="G3345" s="216">
        <v>55.5</v>
      </c>
      <c r="H3345" s="216">
        <v>15.000000006984919</v>
      </c>
      <c r="I3345" s="216">
        <v>832.50000038766302</v>
      </c>
      <c r="J3345" s="216">
        <v>2.3974140768599807E-3</v>
      </c>
      <c r="K3345" s="216">
        <v>1.5982760504957319E-4</v>
      </c>
      <c r="L3345" s="159"/>
    </row>
    <row r="3346" spans="2:12" ht="15.75" customHeight="1" x14ac:dyDescent="0.2">
      <c r="B3346" s="189">
        <v>41302</v>
      </c>
      <c r="C3346" s="143">
        <v>289469</v>
      </c>
      <c r="D3346" s="143" t="s">
        <v>1633</v>
      </c>
      <c r="E3346" s="143" t="s">
        <v>8854</v>
      </c>
      <c r="F3346" s="248" t="s">
        <v>146</v>
      </c>
      <c r="G3346" s="216">
        <v>751.49</v>
      </c>
      <c r="H3346" s="216">
        <v>788.99999999441206</v>
      </c>
      <c r="I3346" s="216">
        <v>592925.60999580065</v>
      </c>
      <c r="J3346" s="216">
        <v>0.59877972367140786</v>
      </c>
      <c r="K3346" s="216">
        <v>7.589096624532936E-4</v>
      </c>
      <c r="L3346" s="159"/>
    </row>
    <row r="3347" spans="2:12" ht="15.75" customHeight="1" x14ac:dyDescent="0.2">
      <c r="B3347" s="189">
        <v>41302</v>
      </c>
      <c r="C3347" s="143">
        <v>289470</v>
      </c>
      <c r="D3347" s="143" t="s">
        <v>1434</v>
      </c>
      <c r="E3347" s="143" t="s">
        <v>8855</v>
      </c>
      <c r="F3347" s="248" t="s">
        <v>146</v>
      </c>
      <c r="G3347" s="216">
        <v>278.65999999999997</v>
      </c>
      <c r="H3347" s="216">
        <v>1727.0000000030268</v>
      </c>
      <c r="I3347" s="216">
        <v>481245.82000084344</v>
      </c>
      <c r="J3347" s="216">
        <v>1.3858804837991494</v>
      </c>
      <c r="K3347" s="216">
        <v>8.0247856618223534E-4</v>
      </c>
      <c r="L3347" s="159"/>
    </row>
    <row r="3348" spans="2:12" ht="15.75" customHeight="1" x14ac:dyDescent="0.2">
      <c r="B3348" s="189">
        <v>41302</v>
      </c>
      <c r="C3348" s="143">
        <v>289471</v>
      </c>
      <c r="D3348" s="143" t="s">
        <v>953</v>
      </c>
      <c r="E3348" s="143" t="s">
        <v>8855</v>
      </c>
      <c r="F3348" s="248" t="s">
        <v>146</v>
      </c>
      <c r="G3348" s="216">
        <v>103.84</v>
      </c>
      <c r="H3348" s="216">
        <v>1416.0000000055879</v>
      </c>
      <c r="I3348" s="216">
        <v>147037.44000058025</v>
      </c>
      <c r="J3348" s="216">
        <v>0.42343498897140636</v>
      </c>
      <c r="K3348" s="216">
        <v>2.9903600915941766E-4</v>
      </c>
      <c r="L3348" s="159"/>
    </row>
    <row r="3349" spans="2:12" ht="15.75" customHeight="1" x14ac:dyDescent="0.2">
      <c r="B3349" s="189">
        <v>41302</v>
      </c>
      <c r="C3349" s="143">
        <v>289475</v>
      </c>
      <c r="D3349" s="143" t="s">
        <v>737</v>
      </c>
      <c r="E3349" s="143" t="s">
        <v>8855</v>
      </c>
      <c r="F3349" s="248" t="s">
        <v>146</v>
      </c>
      <c r="G3349" s="216">
        <v>793.99</v>
      </c>
      <c r="H3349" s="216">
        <v>3431.1805555557657</v>
      </c>
      <c r="I3349" s="216">
        <v>2721500.1500001852</v>
      </c>
      <c r="J3349" s="216">
        <v>7.8373126327312397</v>
      </c>
      <c r="K3349" s="216">
        <v>2.286513876275867E-3</v>
      </c>
      <c r="L3349" s="159"/>
    </row>
    <row r="3350" spans="2:12" ht="15.75" customHeight="1" x14ac:dyDescent="0.2">
      <c r="B3350" s="189">
        <v>41302</v>
      </c>
      <c r="C3350" s="143">
        <v>289478</v>
      </c>
      <c r="D3350" s="143" t="s">
        <v>1634</v>
      </c>
      <c r="E3350" s="143" t="s">
        <v>8854</v>
      </c>
      <c r="F3350" s="248" t="s">
        <v>146</v>
      </c>
      <c r="G3350" s="216">
        <v>1322</v>
      </c>
      <c r="H3350" s="216">
        <v>2076.6000000026543</v>
      </c>
      <c r="I3350" s="216">
        <v>2707447.5000034473</v>
      </c>
      <c r="J3350" s="216">
        <v>2.7341788557900037</v>
      </c>
      <c r="K3350" s="216">
        <v>1.3350524607955584E-3</v>
      </c>
      <c r="L3350" s="159"/>
    </row>
    <row r="3351" spans="2:12" ht="15.75" customHeight="1" x14ac:dyDescent="0.2">
      <c r="B3351" s="189">
        <v>41302</v>
      </c>
      <c r="C3351" s="143">
        <v>289481</v>
      </c>
      <c r="D3351" s="143" t="s">
        <v>739</v>
      </c>
      <c r="E3351" s="143" t="s">
        <v>8854</v>
      </c>
      <c r="F3351" s="248" t="s">
        <v>146</v>
      </c>
      <c r="G3351" s="216">
        <v>1467.49</v>
      </c>
      <c r="H3351" s="216">
        <v>1418.9999999944121</v>
      </c>
      <c r="I3351" s="216">
        <v>2082368.3099917998</v>
      </c>
      <c r="J3351" s="216">
        <v>2.1029280911779429</v>
      </c>
      <c r="K3351" s="216">
        <v>1.4819789226118562E-3</v>
      </c>
      <c r="L3351" s="159"/>
    </row>
    <row r="3352" spans="2:12" ht="15.75" customHeight="1" x14ac:dyDescent="0.2">
      <c r="B3352" s="189">
        <v>41302</v>
      </c>
      <c r="C3352" s="143">
        <v>289483</v>
      </c>
      <c r="D3352" s="143" t="s">
        <v>1384</v>
      </c>
      <c r="E3352" s="143" t="s">
        <v>8854</v>
      </c>
      <c r="F3352" s="248" t="s">
        <v>146</v>
      </c>
      <c r="G3352" s="216">
        <v>844.16</v>
      </c>
      <c r="H3352" s="216">
        <v>2148.9999999955762</v>
      </c>
      <c r="I3352" s="216">
        <v>1814099.8399962657</v>
      </c>
      <c r="J3352" s="216">
        <v>1.8320109345808193</v>
      </c>
      <c r="K3352" s="216">
        <v>8.5249461823387173E-4</v>
      </c>
      <c r="L3352" s="159"/>
    </row>
    <row r="3353" spans="2:12" ht="15.75" customHeight="1" x14ac:dyDescent="0.2">
      <c r="B3353" s="189">
        <v>41302</v>
      </c>
      <c r="C3353" s="143">
        <v>289483</v>
      </c>
      <c r="D3353" s="143" t="s">
        <v>1635</v>
      </c>
      <c r="E3353" s="143" t="s">
        <v>8854</v>
      </c>
      <c r="F3353" s="248" t="s">
        <v>146</v>
      </c>
      <c r="G3353" s="216">
        <v>1</v>
      </c>
      <c r="H3353" s="216">
        <v>2148.9999999955762</v>
      </c>
      <c r="I3353" s="216">
        <v>2148.9999999955762</v>
      </c>
      <c r="J3353" s="216">
        <v>2.1702176537395984E-3</v>
      </c>
      <c r="K3353" s="216">
        <v>1.0098732683778807E-6</v>
      </c>
      <c r="L3353" s="159"/>
    </row>
    <row r="3354" spans="2:12" ht="15.75" customHeight="1" x14ac:dyDescent="0.2">
      <c r="B3354" s="189">
        <v>41302</v>
      </c>
      <c r="C3354" s="143">
        <v>289484</v>
      </c>
      <c r="D3354" s="143" t="s">
        <v>1636</v>
      </c>
      <c r="E3354" s="143" t="s">
        <v>8854</v>
      </c>
      <c r="F3354" s="248" t="s">
        <v>147</v>
      </c>
      <c r="G3354" s="216">
        <v>268.5</v>
      </c>
      <c r="H3354" s="216">
        <v>2522.9999999993015</v>
      </c>
      <c r="I3354" s="216">
        <v>677425.49999981245</v>
      </c>
      <c r="J3354" s="216">
        <v>0.68411390376733061</v>
      </c>
      <c r="K3354" s="216">
        <v>2.7115097255946098E-4</v>
      </c>
      <c r="L3354" s="159"/>
    </row>
    <row r="3355" spans="2:12" ht="15.75" customHeight="1" x14ac:dyDescent="0.2">
      <c r="B3355" s="189">
        <v>41302</v>
      </c>
      <c r="C3355" s="143">
        <v>289485</v>
      </c>
      <c r="D3355" s="143" t="s">
        <v>621</v>
      </c>
      <c r="E3355" s="143" t="s">
        <v>8855</v>
      </c>
      <c r="F3355" s="248" t="s">
        <v>146</v>
      </c>
      <c r="G3355" s="216">
        <v>177.99</v>
      </c>
      <c r="H3355" s="216">
        <v>2071.3947368396207</v>
      </c>
      <c r="I3355" s="216">
        <v>370100.48999955808</v>
      </c>
      <c r="J3355" s="216">
        <v>1.0658067557532049</v>
      </c>
      <c r="K3355" s="216">
        <v>5.1257144905898257E-4</v>
      </c>
      <c r="L3355" s="159"/>
    </row>
    <row r="3356" spans="2:12" ht="15.75" customHeight="1" x14ac:dyDescent="0.2">
      <c r="B3356" s="189">
        <v>41302</v>
      </c>
      <c r="C3356" s="143">
        <v>289488</v>
      </c>
      <c r="D3356" s="143" t="s">
        <v>1637</v>
      </c>
      <c r="E3356" s="143" t="s">
        <v>8854</v>
      </c>
      <c r="F3356" s="248" t="s">
        <v>146</v>
      </c>
      <c r="G3356" s="216">
        <v>89.17</v>
      </c>
      <c r="H3356" s="216">
        <v>2533.9230769217156</v>
      </c>
      <c r="I3356" s="216">
        <v>225935.13999987912</v>
      </c>
      <c r="J3356" s="216">
        <v>0.22816585827309199</v>
      </c>
      <c r="K3356" s="216">
        <v>9.0050399341255627E-5</v>
      </c>
      <c r="L3356" s="159"/>
    </row>
    <row r="3357" spans="2:12" ht="15.75" customHeight="1" x14ac:dyDescent="0.2">
      <c r="B3357" s="189">
        <v>41302</v>
      </c>
      <c r="C3357" s="143">
        <v>289489</v>
      </c>
      <c r="D3357" s="143" t="s">
        <v>547</v>
      </c>
      <c r="E3357" s="143" t="s">
        <v>8854</v>
      </c>
      <c r="F3357" s="248" t="s">
        <v>146</v>
      </c>
      <c r="G3357" s="216">
        <v>1187</v>
      </c>
      <c r="H3357" s="216">
        <v>2297.9999999993015</v>
      </c>
      <c r="I3357" s="216">
        <v>2727725.9999991711</v>
      </c>
      <c r="J3357" s="216">
        <v>2.7546575708584862</v>
      </c>
      <c r="K3357" s="216">
        <v>1.1987195695645444E-3</v>
      </c>
      <c r="L3357" s="159"/>
    </row>
    <row r="3358" spans="2:12" ht="15.75" customHeight="1" x14ac:dyDescent="0.2">
      <c r="B3358" s="189">
        <v>41302</v>
      </c>
      <c r="C3358" s="143">
        <v>289491</v>
      </c>
      <c r="D3358" s="143" t="s">
        <v>1311</v>
      </c>
      <c r="E3358" s="143" t="s">
        <v>8854</v>
      </c>
      <c r="F3358" s="248" t="s">
        <v>147</v>
      </c>
      <c r="G3358" s="216">
        <v>941.5</v>
      </c>
      <c r="H3358" s="216">
        <v>1793.0000000086147</v>
      </c>
      <c r="I3358" s="216">
        <v>1688109.5000081107</v>
      </c>
      <c r="J3358" s="216">
        <v>1.7047766581529409</v>
      </c>
      <c r="K3358" s="216">
        <v>9.5079568217777471E-4</v>
      </c>
      <c r="L3358" s="159"/>
    </row>
    <row r="3359" spans="2:12" ht="15.75" customHeight="1" x14ac:dyDescent="0.2">
      <c r="B3359" s="189">
        <v>41302</v>
      </c>
      <c r="C3359" s="143">
        <v>289496</v>
      </c>
      <c r="D3359" s="143" t="s">
        <v>908</v>
      </c>
      <c r="E3359" s="143" t="s">
        <v>8855</v>
      </c>
      <c r="F3359" s="248" t="s">
        <v>146</v>
      </c>
      <c r="G3359" s="216">
        <v>167.25</v>
      </c>
      <c r="H3359" s="216">
        <v>2775.9999999962747</v>
      </c>
      <c r="I3359" s="216">
        <v>464285.99999937695</v>
      </c>
      <c r="J3359" s="216">
        <v>1.3370399898729108</v>
      </c>
      <c r="K3359" s="216">
        <v>4.8164264764938948E-4</v>
      </c>
      <c r="L3359" s="159"/>
    </row>
    <row r="3360" spans="2:12" ht="15.75" customHeight="1" x14ac:dyDescent="0.2">
      <c r="B3360" s="189">
        <v>41302</v>
      </c>
      <c r="C3360" s="143">
        <v>289499</v>
      </c>
      <c r="D3360" s="143" t="s">
        <v>1638</v>
      </c>
      <c r="E3360" s="143" t="s">
        <v>8854</v>
      </c>
      <c r="F3360" s="248" t="s">
        <v>146</v>
      </c>
      <c r="G3360" s="216">
        <v>32.5</v>
      </c>
      <c r="H3360" s="216">
        <v>2733.9999999955762</v>
      </c>
      <c r="I3360" s="216">
        <v>88854.999999856227</v>
      </c>
      <c r="J3360" s="216">
        <v>8.9732289261571396E-2</v>
      </c>
      <c r="K3360" s="216">
        <v>3.2820881222281121E-5</v>
      </c>
      <c r="L3360" s="159"/>
    </row>
    <row r="3361" spans="2:12" ht="15.75" customHeight="1" x14ac:dyDescent="0.2">
      <c r="B3361" s="189">
        <v>41302</v>
      </c>
      <c r="C3361" s="143">
        <v>289502</v>
      </c>
      <c r="D3361" s="143" t="s">
        <v>1438</v>
      </c>
      <c r="E3361" s="143" t="s">
        <v>8855</v>
      </c>
      <c r="F3361" s="248" t="s">
        <v>146</v>
      </c>
      <c r="G3361" s="216">
        <v>924.99</v>
      </c>
      <c r="H3361" s="216">
        <v>2781.9999999948777</v>
      </c>
      <c r="I3361" s="216">
        <v>2573322.1799952616</v>
      </c>
      <c r="J3361" s="216">
        <v>7.4105931720646732</v>
      </c>
      <c r="K3361" s="216">
        <v>2.6637646197262108E-3</v>
      </c>
      <c r="L3361" s="159"/>
    </row>
    <row r="3362" spans="2:12" ht="15.75" customHeight="1" x14ac:dyDescent="0.2">
      <c r="B3362" s="189">
        <v>41302</v>
      </c>
      <c r="C3362" s="143">
        <v>289504</v>
      </c>
      <c r="D3362" s="143" t="s">
        <v>869</v>
      </c>
      <c r="E3362" s="143" t="s">
        <v>8855</v>
      </c>
      <c r="F3362" s="248" t="s">
        <v>146</v>
      </c>
      <c r="G3362" s="216">
        <v>613.49</v>
      </c>
      <c r="H3362" s="216">
        <v>369.76923076400101</v>
      </c>
      <c r="I3362" s="216">
        <v>224039.54999659245</v>
      </c>
      <c r="J3362" s="216">
        <v>0.64518386869080147</v>
      </c>
      <c r="K3362" s="216">
        <v>1.7667141877813091E-3</v>
      </c>
      <c r="L3362" s="159"/>
    </row>
    <row r="3363" spans="2:12" ht="15.75" customHeight="1" x14ac:dyDescent="0.2">
      <c r="B3363" s="189">
        <v>41302</v>
      </c>
      <c r="C3363" s="143">
        <v>289506</v>
      </c>
      <c r="D3363" s="143" t="s">
        <v>1416</v>
      </c>
      <c r="E3363" s="143" t="s">
        <v>8854</v>
      </c>
      <c r="F3363" s="248" t="s">
        <v>146</v>
      </c>
      <c r="G3363" s="216">
        <v>938.32999999999993</v>
      </c>
      <c r="H3363" s="216">
        <v>2933.9999999979045</v>
      </c>
      <c r="I3363" s="216">
        <v>2753060.2199980337</v>
      </c>
      <c r="J3363" s="216">
        <v>2.7802419224105419</v>
      </c>
      <c r="K3363" s="216">
        <v>9.4759438391701673E-4</v>
      </c>
      <c r="L3363" s="159"/>
    </row>
    <row r="3364" spans="2:12" ht="15.75" customHeight="1" x14ac:dyDescent="0.2">
      <c r="B3364" s="189">
        <v>41302</v>
      </c>
      <c r="C3364" s="143">
        <v>289507</v>
      </c>
      <c r="D3364" s="143" t="s">
        <v>603</v>
      </c>
      <c r="E3364" s="143" t="s">
        <v>8855</v>
      </c>
      <c r="F3364" s="248" t="s">
        <v>146</v>
      </c>
      <c r="G3364" s="216">
        <v>464.48999999999995</v>
      </c>
      <c r="H3364" s="216">
        <v>2949.9999999976717</v>
      </c>
      <c r="I3364" s="216">
        <v>1370245.4999989185</v>
      </c>
      <c r="J3364" s="216">
        <v>3.9460010197258031</v>
      </c>
      <c r="K3364" s="216">
        <v>1.3376274643148872E-3</v>
      </c>
      <c r="L3364" s="159"/>
    </row>
    <row r="3365" spans="2:12" ht="15.75" customHeight="1" x14ac:dyDescent="0.2">
      <c r="B3365" s="189">
        <v>41302</v>
      </c>
      <c r="C3365" s="143">
        <v>289509</v>
      </c>
      <c r="D3365" s="143" t="s">
        <v>1639</v>
      </c>
      <c r="E3365" s="143" t="s">
        <v>8854</v>
      </c>
      <c r="F3365" s="248" t="s">
        <v>146</v>
      </c>
      <c r="G3365" s="216">
        <v>616.5</v>
      </c>
      <c r="H3365" s="216">
        <v>2596.2499999957799</v>
      </c>
      <c r="I3365" s="216">
        <v>1593484.9999969658</v>
      </c>
      <c r="J3365" s="216">
        <v>1.6092179050580631</v>
      </c>
      <c r="K3365" s="216">
        <v>6.2258686995496349E-4</v>
      </c>
      <c r="L3365" s="159"/>
    </row>
    <row r="3366" spans="2:12" ht="15.75" customHeight="1" x14ac:dyDescent="0.2">
      <c r="B3366" s="189">
        <v>41302</v>
      </c>
      <c r="C3366" s="143">
        <v>289513</v>
      </c>
      <c r="D3366" s="143" t="s">
        <v>561</v>
      </c>
      <c r="E3366" s="143" t="s">
        <v>8854</v>
      </c>
      <c r="F3366" s="248" t="s">
        <v>146</v>
      </c>
      <c r="G3366" s="216">
        <v>341</v>
      </c>
      <c r="H3366" s="216">
        <v>2698.0000000039581</v>
      </c>
      <c r="I3366" s="216">
        <v>920018.00000134972</v>
      </c>
      <c r="J3366" s="216">
        <v>0.92910158462784409</v>
      </c>
      <c r="K3366" s="216">
        <v>3.4436678451685732E-4</v>
      </c>
      <c r="L3366" s="159"/>
    </row>
    <row r="3367" spans="2:12" ht="15.75" customHeight="1" x14ac:dyDescent="0.2">
      <c r="B3367" s="189">
        <v>41302</v>
      </c>
      <c r="C3367" s="143">
        <v>289515</v>
      </c>
      <c r="D3367" s="143" t="s">
        <v>1640</v>
      </c>
      <c r="E3367" s="143" t="s">
        <v>8854</v>
      </c>
      <c r="F3367" s="248" t="s">
        <v>147</v>
      </c>
      <c r="G3367" s="216">
        <v>952.2600000000001</v>
      </c>
      <c r="H3367" s="216">
        <v>2419.3000000044121</v>
      </c>
      <c r="I3367" s="216">
        <v>2303800.9600040847</v>
      </c>
      <c r="J3367" s="216">
        <v>2.3265470051714243</v>
      </c>
      <c r="K3367" s="216">
        <v>9.6166191854552083E-4</v>
      </c>
      <c r="L3367" s="159"/>
    </row>
    <row r="3368" spans="2:12" ht="15.75" customHeight="1" x14ac:dyDescent="0.2">
      <c r="B3368" s="189">
        <v>41302</v>
      </c>
      <c r="C3368" s="143">
        <v>289530</v>
      </c>
      <c r="D3368" s="143" t="s">
        <v>875</v>
      </c>
      <c r="E3368" s="143" t="s">
        <v>8855</v>
      </c>
      <c r="F3368" s="248" t="s">
        <v>146</v>
      </c>
      <c r="G3368" s="216">
        <v>807.71</v>
      </c>
      <c r="H3368" s="216">
        <v>2100.0000000034925</v>
      </c>
      <c r="I3368" s="216">
        <v>1696191.0000028212</v>
      </c>
      <c r="J3368" s="216">
        <v>4.8846512655331802</v>
      </c>
      <c r="K3368" s="216">
        <v>2.3260244121547885E-3</v>
      </c>
      <c r="L3368" s="159"/>
    </row>
    <row r="3369" spans="2:12" ht="15.75" customHeight="1" x14ac:dyDescent="0.2">
      <c r="B3369" s="189">
        <v>41302</v>
      </c>
      <c r="C3369" s="143">
        <v>289531</v>
      </c>
      <c r="D3369" s="143" t="s">
        <v>1481</v>
      </c>
      <c r="E3369" s="143" t="s">
        <v>8854</v>
      </c>
      <c r="F3369" s="248" t="s">
        <v>146</v>
      </c>
      <c r="G3369" s="216">
        <v>1070.6599999999999</v>
      </c>
      <c r="H3369" s="216">
        <v>2038.0000000004657</v>
      </c>
      <c r="I3369" s="216">
        <v>2182005.0800004988</v>
      </c>
      <c r="J3369" s="216">
        <v>2.2035486017572428</v>
      </c>
      <c r="K3369" s="216">
        <v>1.0812309135214617E-3</v>
      </c>
      <c r="L3369" s="159"/>
    </row>
    <row r="3370" spans="2:12" ht="15.75" customHeight="1" x14ac:dyDescent="0.2">
      <c r="B3370" s="189">
        <v>41302</v>
      </c>
      <c r="C3370" s="143">
        <v>289550</v>
      </c>
      <c r="D3370" s="143" t="s">
        <v>920</v>
      </c>
      <c r="E3370" s="143" t="s">
        <v>8855</v>
      </c>
      <c r="F3370" s="248" t="s">
        <v>147</v>
      </c>
      <c r="G3370" s="216">
        <v>133</v>
      </c>
      <c r="H3370" s="216">
        <v>1708.0000000039581</v>
      </c>
      <c r="I3370" s="216">
        <v>227164.00000052643</v>
      </c>
      <c r="J3370" s="216">
        <v>0.65418158691108796</v>
      </c>
      <c r="K3370" s="216">
        <v>3.8301029678546364E-4</v>
      </c>
      <c r="L3370" s="159"/>
    </row>
    <row r="3371" spans="2:12" ht="15.75" customHeight="1" x14ac:dyDescent="0.2">
      <c r="B3371" s="189">
        <v>41302</v>
      </c>
      <c r="C3371" s="143">
        <v>289570</v>
      </c>
      <c r="D3371" s="143" t="s">
        <v>760</v>
      </c>
      <c r="E3371" s="143" t="s">
        <v>8855</v>
      </c>
      <c r="F3371" s="248" t="s">
        <v>146</v>
      </c>
      <c r="G3371" s="216">
        <v>1776.67</v>
      </c>
      <c r="H3371" s="216">
        <v>1114.0000000060536</v>
      </c>
      <c r="I3371" s="216">
        <v>1979210.3800107553</v>
      </c>
      <c r="J3371" s="216">
        <v>5.6996838725472907</v>
      </c>
      <c r="K3371" s="216">
        <v>5.1164128119536075E-3</v>
      </c>
      <c r="L3371" s="159"/>
    </row>
    <row r="3372" spans="2:12" ht="15.75" customHeight="1" x14ac:dyDescent="0.2">
      <c r="B3372" s="189">
        <v>41302</v>
      </c>
      <c r="C3372" s="143">
        <v>289590</v>
      </c>
      <c r="D3372" s="143" t="s">
        <v>522</v>
      </c>
      <c r="E3372" s="143" t="s">
        <v>8855</v>
      </c>
      <c r="F3372" s="248" t="s">
        <v>146</v>
      </c>
      <c r="G3372" s="216">
        <v>178</v>
      </c>
      <c r="H3372" s="216">
        <v>1142.999999995809</v>
      </c>
      <c r="I3372" s="216">
        <v>203453.99999925401</v>
      </c>
      <c r="J3372" s="216">
        <v>0.58590208211957895</v>
      </c>
      <c r="K3372" s="216">
        <v>5.126002468256581E-4</v>
      </c>
      <c r="L3372" s="159"/>
    </row>
    <row r="3373" spans="2:12" ht="15.75" customHeight="1" x14ac:dyDescent="0.2">
      <c r="B3373" s="189">
        <v>41302</v>
      </c>
      <c r="C3373" s="143">
        <v>289611</v>
      </c>
      <c r="D3373" s="143" t="s">
        <v>803</v>
      </c>
      <c r="E3373" s="143" t="s">
        <v>8854</v>
      </c>
      <c r="F3373" s="248" t="s">
        <v>146</v>
      </c>
      <c r="G3373" s="216">
        <v>1503.27</v>
      </c>
      <c r="H3373" s="216">
        <v>1483.9999999967404</v>
      </c>
      <c r="I3373" s="216">
        <v>2230852.6799951005</v>
      </c>
      <c r="J3373" s="216">
        <v>2.2528784872162064</v>
      </c>
      <c r="K3373" s="216">
        <v>1.5181121881544168E-3</v>
      </c>
      <c r="L3373" s="159"/>
    </row>
    <row r="3374" spans="2:12" ht="15.75" customHeight="1" x14ac:dyDescent="0.2">
      <c r="B3374" s="189">
        <v>41302</v>
      </c>
      <c r="C3374" s="143">
        <v>289630</v>
      </c>
      <c r="D3374" s="143" t="s">
        <v>1516</v>
      </c>
      <c r="E3374" s="143" t="s">
        <v>8855</v>
      </c>
      <c r="F3374" s="248" t="s">
        <v>146</v>
      </c>
      <c r="G3374" s="216">
        <v>364.67</v>
      </c>
      <c r="H3374" s="216">
        <v>2187.1470588285079</v>
      </c>
      <c r="I3374" s="216">
        <v>788992.8100022967</v>
      </c>
      <c r="J3374" s="216">
        <v>2.2721230851171175</v>
      </c>
      <c r="K3374" s="216">
        <v>1.0501681573590604E-3</v>
      </c>
      <c r="L3374" s="159"/>
    </row>
    <row r="3375" spans="2:12" ht="15.75" customHeight="1" x14ac:dyDescent="0.2">
      <c r="B3375" s="189">
        <v>41302</v>
      </c>
      <c r="C3375" s="143">
        <v>289631</v>
      </c>
      <c r="D3375" s="143" t="s">
        <v>738</v>
      </c>
      <c r="E3375" s="143" t="s">
        <v>8854</v>
      </c>
      <c r="F3375" s="248" t="s">
        <v>146</v>
      </c>
      <c r="G3375" s="216">
        <v>886.66000000000008</v>
      </c>
      <c r="H3375" s="216">
        <v>1490.684210528301</v>
      </c>
      <c r="I3375" s="216">
        <v>1328501.1000016611</v>
      </c>
      <c r="J3375" s="216">
        <v>1.3416177479022873</v>
      </c>
      <c r="K3375" s="216">
        <v>8.9541423213993182E-4</v>
      </c>
      <c r="L3375" s="159"/>
    </row>
    <row r="3376" spans="2:12" ht="15.75" customHeight="1" x14ac:dyDescent="0.2">
      <c r="B3376" s="189">
        <v>41302</v>
      </c>
      <c r="C3376" s="143">
        <v>289650</v>
      </c>
      <c r="D3376" s="143" t="s">
        <v>833</v>
      </c>
      <c r="E3376" s="143" t="s">
        <v>8854</v>
      </c>
      <c r="F3376" s="248" t="s">
        <v>146</v>
      </c>
      <c r="G3376" s="216">
        <v>301.5</v>
      </c>
      <c r="H3376" s="216">
        <v>2466.0000000020955</v>
      </c>
      <c r="I3376" s="216">
        <v>743499.00000063179</v>
      </c>
      <c r="J3376" s="216">
        <v>0.750839765166324</v>
      </c>
      <c r="K3376" s="216">
        <v>3.0447679041593103E-4</v>
      </c>
      <c r="L3376" s="159"/>
    </row>
    <row r="3377" spans="2:12" ht="15.75" customHeight="1" x14ac:dyDescent="0.2">
      <c r="B3377" s="189">
        <v>41302</v>
      </c>
      <c r="C3377" s="143">
        <v>289755</v>
      </c>
      <c r="D3377" s="143" t="s">
        <v>614</v>
      </c>
      <c r="E3377" s="143" t="s">
        <v>8855</v>
      </c>
      <c r="F3377" s="248" t="s">
        <v>146</v>
      </c>
      <c r="G3377" s="216">
        <v>934.5</v>
      </c>
      <c r="H3377" s="216">
        <v>3071.4059405948269</v>
      </c>
      <c r="I3377" s="216">
        <v>3426746.9999990002</v>
      </c>
      <c r="J3377" s="216">
        <v>9.8682660562279274</v>
      </c>
      <c r="K3377" s="216">
        <v>2.6911512958347054E-3</v>
      </c>
      <c r="L3377" s="159"/>
    </row>
    <row r="3378" spans="2:12" ht="15.75" customHeight="1" x14ac:dyDescent="0.2">
      <c r="B3378" s="189">
        <v>41302</v>
      </c>
      <c r="C3378" s="143">
        <v>289774</v>
      </c>
      <c r="D3378" s="143" t="s">
        <v>814</v>
      </c>
      <c r="E3378" s="143" t="s">
        <v>8855</v>
      </c>
      <c r="F3378" s="248" t="s">
        <v>146</v>
      </c>
      <c r="G3378" s="216">
        <v>1083.33</v>
      </c>
      <c r="H3378" s="216">
        <v>1318.9999999932479</v>
      </c>
      <c r="I3378" s="216">
        <v>1428912.2699926854</v>
      </c>
      <c r="J3378" s="216">
        <v>4.1149482151149552</v>
      </c>
      <c r="K3378" s="216">
        <v>3.1197484572676416E-3</v>
      </c>
      <c r="L3378" s="159"/>
    </row>
    <row r="3379" spans="2:12" ht="15.75" customHeight="1" x14ac:dyDescent="0.2">
      <c r="B3379" s="189">
        <v>41302</v>
      </c>
      <c r="C3379" s="143">
        <v>289775</v>
      </c>
      <c r="D3379" s="143" t="s">
        <v>1641</v>
      </c>
      <c r="E3379" s="143" t="s">
        <v>8854</v>
      </c>
      <c r="F3379" s="248" t="s">
        <v>147</v>
      </c>
      <c r="G3379" s="216">
        <v>1</v>
      </c>
      <c r="H3379" s="216">
        <v>165.99999999627471</v>
      </c>
      <c r="I3379" s="216">
        <v>165.99999999627471</v>
      </c>
      <c r="J3379" s="216">
        <v>1.6763896254696613E-4</v>
      </c>
      <c r="K3379" s="216">
        <v>1.0098732683778807E-6</v>
      </c>
      <c r="L3379" s="159"/>
    </row>
    <row r="3380" spans="2:12" ht="15.75" customHeight="1" x14ac:dyDescent="0.2">
      <c r="B3380" s="189">
        <v>41302</v>
      </c>
      <c r="C3380" s="143">
        <v>289775</v>
      </c>
      <c r="D3380" s="143" t="s">
        <v>1642</v>
      </c>
      <c r="E3380" s="143" t="s">
        <v>8854</v>
      </c>
      <c r="F3380" s="248" t="s">
        <v>147</v>
      </c>
      <c r="G3380" s="216">
        <v>1414</v>
      </c>
      <c r="H3380" s="216">
        <v>165.99999999627471</v>
      </c>
      <c r="I3380" s="216">
        <v>234723.99999473244</v>
      </c>
      <c r="J3380" s="216">
        <v>0.23704149304141012</v>
      </c>
      <c r="K3380" s="216">
        <v>1.4279608014863233E-3</v>
      </c>
      <c r="L3380" s="159"/>
    </row>
    <row r="3381" spans="2:12" ht="15.75" customHeight="1" x14ac:dyDescent="0.2">
      <c r="B3381" s="189">
        <v>41302</v>
      </c>
      <c r="C3381" s="143">
        <v>289775</v>
      </c>
      <c r="D3381" s="143" t="s">
        <v>793</v>
      </c>
      <c r="E3381" s="143" t="s">
        <v>8854</v>
      </c>
      <c r="F3381" s="248" t="s">
        <v>147</v>
      </c>
      <c r="G3381" s="216">
        <v>2293.5</v>
      </c>
      <c r="H3381" s="216">
        <v>165.99999999627471</v>
      </c>
      <c r="I3381" s="216">
        <v>380720.99999145605</v>
      </c>
      <c r="J3381" s="216">
        <v>0.38447996060146683</v>
      </c>
      <c r="K3381" s="216">
        <v>2.3161443410246695E-3</v>
      </c>
      <c r="L3381" s="159"/>
    </row>
    <row r="3382" spans="2:12" ht="15.75" customHeight="1" x14ac:dyDescent="0.2">
      <c r="B3382" s="189">
        <v>41302</v>
      </c>
      <c r="C3382" s="143">
        <v>289775</v>
      </c>
      <c r="D3382" s="143" t="s">
        <v>1034</v>
      </c>
      <c r="E3382" s="143" t="s">
        <v>8854</v>
      </c>
      <c r="F3382" s="248" t="s">
        <v>147</v>
      </c>
      <c r="G3382" s="216">
        <v>1115.17</v>
      </c>
      <c r="H3382" s="216">
        <v>165.99999999627471</v>
      </c>
      <c r="I3382" s="216">
        <v>185118.21999584566</v>
      </c>
      <c r="J3382" s="216">
        <v>0.18694594186350022</v>
      </c>
      <c r="K3382" s="216">
        <v>1.1261803726969612E-3</v>
      </c>
      <c r="L3382" s="159"/>
    </row>
    <row r="3383" spans="2:12" ht="15.75" customHeight="1" x14ac:dyDescent="0.2">
      <c r="B3383" s="189">
        <v>41302</v>
      </c>
      <c r="C3383" s="143">
        <v>289775</v>
      </c>
      <c r="D3383" s="143" t="s">
        <v>1450</v>
      </c>
      <c r="E3383" s="143" t="s">
        <v>8854</v>
      </c>
      <c r="F3383" s="248" t="s">
        <v>147</v>
      </c>
      <c r="G3383" s="216">
        <v>1029.4900000000002</v>
      </c>
      <c r="H3383" s="216">
        <v>165.99999999627471</v>
      </c>
      <c r="I3383" s="216">
        <v>170895.33999616487</v>
      </c>
      <c r="J3383" s="216">
        <v>0.17258263555247619</v>
      </c>
      <c r="K3383" s="216">
        <v>1.0396544310623448E-3</v>
      </c>
      <c r="L3383" s="159"/>
    </row>
    <row r="3384" spans="2:12" ht="15.75" customHeight="1" x14ac:dyDescent="0.2">
      <c r="B3384" s="189">
        <v>41302</v>
      </c>
      <c r="C3384" s="143">
        <v>289775</v>
      </c>
      <c r="D3384" s="143" t="s">
        <v>1643</v>
      </c>
      <c r="E3384" s="143" t="s">
        <v>8855</v>
      </c>
      <c r="F3384" s="248" t="s">
        <v>147</v>
      </c>
      <c r="G3384" s="216">
        <v>1</v>
      </c>
      <c r="H3384" s="216">
        <v>165.99999999627471</v>
      </c>
      <c r="I3384" s="216">
        <v>165.99999999627471</v>
      </c>
      <c r="J3384" s="216">
        <v>4.7804292680421164E-4</v>
      </c>
      <c r="K3384" s="216">
        <v>2.879776667559877E-6</v>
      </c>
      <c r="L3384" s="159"/>
    </row>
    <row r="3385" spans="2:12" ht="15.75" customHeight="1" x14ac:dyDescent="0.2">
      <c r="B3385" s="189">
        <v>41302</v>
      </c>
      <c r="C3385" s="143">
        <v>289775</v>
      </c>
      <c r="D3385" s="143" t="s">
        <v>1033</v>
      </c>
      <c r="E3385" s="143" t="s">
        <v>8854</v>
      </c>
      <c r="F3385" s="248" t="s">
        <v>147</v>
      </c>
      <c r="G3385" s="216">
        <v>2226.34</v>
      </c>
      <c r="H3385" s="216">
        <v>165.99999999627471</v>
      </c>
      <c r="I3385" s="216">
        <v>369572.43999170628</v>
      </c>
      <c r="J3385" s="216">
        <v>0.37322132787681261</v>
      </c>
      <c r="K3385" s="216">
        <v>2.2483212523204113E-3</v>
      </c>
      <c r="L3385" s="159"/>
    </row>
    <row r="3386" spans="2:12" ht="15.75" customHeight="1" x14ac:dyDescent="0.2">
      <c r="B3386" s="189">
        <v>41302</v>
      </c>
      <c r="C3386" s="143">
        <v>289775</v>
      </c>
      <c r="D3386" s="143" t="s">
        <v>1644</v>
      </c>
      <c r="E3386" s="143" t="s">
        <v>8854</v>
      </c>
      <c r="F3386" s="248" t="s">
        <v>147</v>
      </c>
      <c r="G3386" s="216">
        <v>45.5</v>
      </c>
      <c r="H3386" s="216">
        <v>165.99999999627471</v>
      </c>
      <c r="I3386" s="216">
        <v>7552.9999998304993</v>
      </c>
      <c r="J3386" s="216">
        <v>7.6275727958869588E-3</v>
      </c>
      <c r="K3386" s="216">
        <v>4.5949233711193576E-5</v>
      </c>
      <c r="L3386" s="159"/>
    </row>
    <row r="3387" spans="2:12" ht="15.75" customHeight="1" x14ac:dyDescent="0.2">
      <c r="B3387" s="189">
        <v>41302</v>
      </c>
      <c r="C3387" s="143">
        <v>289775</v>
      </c>
      <c r="D3387" s="143" t="s">
        <v>739</v>
      </c>
      <c r="E3387" s="143" t="s">
        <v>8854</v>
      </c>
      <c r="F3387" s="248" t="s">
        <v>147</v>
      </c>
      <c r="G3387" s="216">
        <v>1467.49</v>
      </c>
      <c r="H3387" s="216">
        <v>165.99999999627471</v>
      </c>
      <c r="I3387" s="216">
        <v>243603.33999453319</v>
      </c>
      <c r="J3387" s="216">
        <v>0.24600850114804734</v>
      </c>
      <c r="K3387" s="216">
        <v>1.4819789226118562E-3</v>
      </c>
      <c r="L3387" s="159"/>
    </row>
    <row r="3388" spans="2:12" ht="15.75" customHeight="1" x14ac:dyDescent="0.2">
      <c r="B3388" s="189">
        <v>41302</v>
      </c>
      <c r="C3388" s="143">
        <v>289776</v>
      </c>
      <c r="D3388" s="143" t="s">
        <v>526</v>
      </c>
      <c r="E3388" s="143" t="s">
        <v>8855</v>
      </c>
      <c r="F3388" s="248" t="s">
        <v>147</v>
      </c>
      <c r="G3388" s="216">
        <v>700.5</v>
      </c>
      <c r="H3388" s="216">
        <v>3.9999999920837581</v>
      </c>
      <c r="I3388" s="216">
        <v>2801.9999944546726</v>
      </c>
      <c r="J3388" s="216">
        <v>8.0691342065334713E-3</v>
      </c>
      <c r="K3388" s="216">
        <v>2.0172835556256938E-3</v>
      </c>
      <c r="L3388" s="159"/>
    </row>
    <row r="3389" spans="2:12" ht="15.75" customHeight="1" x14ac:dyDescent="0.2">
      <c r="B3389" s="189">
        <v>41302</v>
      </c>
      <c r="C3389" s="143">
        <v>289776</v>
      </c>
      <c r="D3389" s="143" t="s">
        <v>579</v>
      </c>
      <c r="E3389" s="143" t="s">
        <v>8855</v>
      </c>
      <c r="F3389" s="248" t="s">
        <v>147</v>
      </c>
      <c r="G3389" s="216">
        <v>226.00999999999996</v>
      </c>
      <c r="H3389" s="216">
        <v>3.9999999920837581</v>
      </c>
      <c r="I3389" s="216">
        <v>904.03999821085017</v>
      </c>
      <c r="J3389" s="216">
        <v>2.6034332933884794E-3</v>
      </c>
      <c r="K3389" s="216">
        <v>6.5085832463520775E-4</v>
      </c>
      <c r="L3389" s="159"/>
    </row>
    <row r="3390" spans="2:12" ht="15.75" customHeight="1" x14ac:dyDescent="0.2">
      <c r="B3390" s="189">
        <v>41302</v>
      </c>
      <c r="C3390" s="143">
        <v>289776</v>
      </c>
      <c r="D3390" s="143" t="s">
        <v>557</v>
      </c>
      <c r="E3390" s="143" t="s">
        <v>8855</v>
      </c>
      <c r="F3390" s="248" t="s">
        <v>147</v>
      </c>
      <c r="G3390" s="216">
        <v>355.33000000000004</v>
      </c>
      <c r="H3390" s="216">
        <v>3.9999999920837581</v>
      </c>
      <c r="I3390" s="216">
        <v>1421.3199971871218</v>
      </c>
      <c r="J3390" s="216">
        <v>4.0930841650357432E-3</v>
      </c>
      <c r="K3390" s="216">
        <v>1.0232710432840513E-3</v>
      </c>
      <c r="L3390" s="159"/>
    </row>
    <row r="3391" spans="2:12" ht="15.75" customHeight="1" x14ac:dyDescent="0.2">
      <c r="B3391" s="189">
        <v>41302</v>
      </c>
      <c r="C3391" s="143">
        <v>289776</v>
      </c>
      <c r="D3391" s="143" t="s">
        <v>1013</v>
      </c>
      <c r="E3391" s="143" t="s">
        <v>8855</v>
      </c>
      <c r="F3391" s="248" t="s">
        <v>147</v>
      </c>
      <c r="G3391" s="216">
        <v>48</v>
      </c>
      <c r="H3391" s="216">
        <v>3.9999999920837581</v>
      </c>
      <c r="I3391" s="216">
        <v>191.99999962002039</v>
      </c>
      <c r="J3391" s="216">
        <v>5.5291711907724003E-4</v>
      </c>
      <c r="K3391" s="216">
        <v>1.3822928004287411E-4</v>
      </c>
      <c r="L3391" s="159"/>
    </row>
    <row r="3392" spans="2:12" ht="15.75" customHeight="1" x14ac:dyDescent="0.2">
      <c r="B3392" s="189">
        <v>41302</v>
      </c>
      <c r="C3392" s="143">
        <v>289803</v>
      </c>
      <c r="D3392" s="143" t="s">
        <v>1000</v>
      </c>
      <c r="E3392" s="143" t="s">
        <v>8854</v>
      </c>
      <c r="F3392" s="248" t="s">
        <v>147</v>
      </c>
      <c r="G3392" s="216">
        <v>86</v>
      </c>
      <c r="H3392" s="216">
        <v>1216.6249999994034</v>
      </c>
      <c r="I3392" s="216">
        <v>119899.51999971495</v>
      </c>
      <c r="J3392" s="216">
        <v>0.12108332013905121</v>
      </c>
      <c r="K3392" s="216">
        <v>8.684910108049774E-5</v>
      </c>
      <c r="L3392" s="159"/>
    </row>
    <row r="3393" spans="2:12" ht="15.75" customHeight="1" x14ac:dyDescent="0.2">
      <c r="B3393" s="189">
        <v>41302</v>
      </c>
      <c r="C3393" s="143">
        <v>289810</v>
      </c>
      <c r="D3393" s="143" t="s">
        <v>849</v>
      </c>
      <c r="E3393" s="143" t="s">
        <v>8854</v>
      </c>
      <c r="F3393" s="248" t="s">
        <v>146</v>
      </c>
      <c r="G3393" s="216">
        <v>471</v>
      </c>
      <c r="H3393" s="216">
        <v>3295.9999999965657</v>
      </c>
      <c r="I3393" s="216">
        <v>1529026.9999983371</v>
      </c>
      <c r="J3393" s="216">
        <v>1.5441234939263466</v>
      </c>
      <c r="K3393" s="216">
        <v>4.7565030940598183E-4</v>
      </c>
      <c r="L3393" s="159"/>
    </row>
    <row r="3394" spans="2:12" ht="15.75" customHeight="1" x14ac:dyDescent="0.2">
      <c r="B3394" s="189">
        <v>41302</v>
      </c>
      <c r="C3394" s="143">
        <v>289814</v>
      </c>
      <c r="D3394" s="143" t="s">
        <v>703</v>
      </c>
      <c r="E3394" s="143" t="s">
        <v>8855</v>
      </c>
      <c r="F3394" s="248" t="s">
        <v>146</v>
      </c>
      <c r="G3394" s="216">
        <v>6</v>
      </c>
      <c r="H3394" s="216">
        <v>4063.0000000004657</v>
      </c>
      <c r="I3394" s="216">
        <v>24378.000000002794</v>
      </c>
      <c r="J3394" s="216">
        <v>7.0203195601782731E-2</v>
      </c>
      <c r="K3394" s="216">
        <v>1.7278660005359264E-5</v>
      </c>
      <c r="L3394" s="159"/>
    </row>
    <row r="3395" spans="2:12" ht="15.75" customHeight="1" x14ac:dyDescent="0.2">
      <c r="B3395" s="189">
        <v>41302</v>
      </c>
      <c r="C3395" s="143">
        <v>289820</v>
      </c>
      <c r="D3395" s="143" t="s">
        <v>909</v>
      </c>
      <c r="E3395" s="143" t="s">
        <v>8854</v>
      </c>
      <c r="F3395" s="248" t="s">
        <v>146</v>
      </c>
      <c r="G3395" s="216">
        <v>2542.9899999999998</v>
      </c>
      <c r="H3395" s="216">
        <v>1577.1875000064756</v>
      </c>
      <c r="I3395" s="216">
        <v>3938551.0500146854</v>
      </c>
      <c r="J3395" s="216">
        <v>3.9774374215514645</v>
      </c>
      <c r="K3395" s="216">
        <v>2.5680976227522669E-3</v>
      </c>
      <c r="L3395" s="159"/>
    </row>
    <row r="3396" spans="2:12" ht="15.75" customHeight="1" x14ac:dyDescent="0.2">
      <c r="B3396" s="189">
        <v>41302</v>
      </c>
      <c r="C3396" s="143">
        <v>289823</v>
      </c>
      <c r="D3396" s="143" t="s">
        <v>1321</v>
      </c>
      <c r="E3396" s="143" t="s">
        <v>8855</v>
      </c>
      <c r="F3396" s="248" t="s">
        <v>146</v>
      </c>
      <c r="G3396" s="216">
        <v>942.49000000000012</v>
      </c>
      <c r="H3396" s="216">
        <v>436.36111110565253</v>
      </c>
      <c r="I3396" s="216">
        <v>400785.77999340167</v>
      </c>
      <c r="J3396" s="216">
        <v>1.1541735379147844</v>
      </c>
      <c r="K3396" s="216">
        <v>2.7141607114085091E-3</v>
      </c>
      <c r="L3396" s="159"/>
    </row>
    <row r="3397" spans="2:12" ht="15.75" customHeight="1" x14ac:dyDescent="0.2">
      <c r="B3397" s="189">
        <v>41302</v>
      </c>
      <c r="C3397" s="143">
        <v>289825</v>
      </c>
      <c r="D3397" s="143" t="s">
        <v>1067</v>
      </c>
      <c r="E3397" s="143" t="s">
        <v>8854</v>
      </c>
      <c r="F3397" s="248" t="s">
        <v>146</v>
      </c>
      <c r="G3397" s="216">
        <v>828.5</v>
      </c>
      <c r="H3397" s="216">
        <v>36.999999994877726</v>
      </c>
      <c r="I3397" s="216">
        <v>30654.499995756196</v>
      </c>
      <c r="J3397" s="216">
        <v>3.0957160101204043E-2</v>
      </c>
      <c r="K3397" s="216">
        <v>8.3668000285107421E-4</v>
      </c>
      <c r="L3397" s="159"/>
    </row>
    <row r="3398" spans="2:12" ht="15.75" customHeight="1" x14ac:dyDescent="0.2">
      <c r="B3398" s="189">
        <v>41302</v>
      </c>
      <c r="C3398" s="143">
        <v>289890</v>
      </c>
      <c r="D3398" s="143" t="s">
        <v>1409</v>
      </c>
      <c r="E3398" s="143" t="s">
        <v>8854</v>
      </c>
      <c r="F3398" s="248" t="s">
        <v>146</v>
      </c>
      <c r="G3398" s="216">
        <v>614.32999999999993</v>
      </c>
      <c r="H3398" s="216">
        <v>1740.937499996071</v>
      </c>
      <c r="I3398" s="216">
        <v>1064058.4499975345</v>
      </c>
      <c r="J3398" s="216">
        <v>1.0745641846441121</v>
      </c>
      <c r="K3398" s="216">
        <v>6.2039544496258342E-4</v>
      </c>
      <c r="L3398" s="159"/>
    </row>
    <row r="3399" spans="2:12" ht="15.75" customHeight="1" x14ac:dyDescent="0.2">
      <c r="B3399" s="189">
        <v>41302</v>
      </c>
      <c r="C3399" s="143">
        <v>289891</v>
      </c>
      <c r="D3399" s="143" t="s">
        <v>1032</v>
      </c>
      <c r="E3399" s="143" t="s">
        <v>8854</v>
      </c>
      <c r="F3399" s="248" t="s">
        <v>146</v>
      </c>
      <c r="G3399" s="216">
        <v>2445.1499999999996</v>
      </c>
      <c r="H3399" s="216">
        <v>419.00000000372529</v>
      </c>
      <c r="I3399" s="216">
        <v>1024517.8500091088</v>
      </c>
      <c r="J3399" s="216">
        <v>1.0346331897001781</v>
      </c>
      <c r="K3399" s="216">
        <v>2.4692916221741748E-3</v>
      </c>
      <c r="L3399" s="159"/>
    </row>
    <row r="3400" spans="2:12" ht="15.75" customHeight="1" x14ac:dyDescent="0.2">
      <c r="B3400" s="189">
        <v>41302</v>
      </c>
      <c r="C3400" s="143">
        <v>289911</v>
      </c>
      <c r="D3400" s="143" t="s">
        <v>639</v>
      </c>
      <c r="E3400" s="143" t="s">
        <v>8854</v>
      </c>
      <c r="F3400" s="248" t="s">
        <v>146</v>
      </c>
      <c r="G3400" s="216">
        <v>1195.8200000000002</v>
      </c>
      <c r="H3400" s="216">
        <v>598.00000000046566</v>
      </c>
      <c r="I3400" s="216">
        <v>715100.36000055692</v>
      </c>
      <c r="J3400" s="216">
        <v>0.72216073777196155</v>
      </c>
      <c r="K3400" s="216">
        <v>1.2076266517916374E-3</v>
      </c>
      <c r="L3400" s="159"/>
    </row>
    <row r="3401" spans="2:12" ht="15.75" customHeight="1" x14ac:dyDescent="0.2">
      <c r="B3401" s="189">
        <v>41302</v>
      </c>
      <c r="C3401" s="143">
        <v>289914</v>
      </c>
      <c r="D3401" s="143" t="s">
        <v>1095</v>
      </c>
      <c r="E3401" s="143" t="s">
        <v>8855</v>
      </c>
      <c r="F3401" s="248" t="s">
        <v>146</v>
      </c>
      <c r="G3401" s="216">
        <v>409</v>
      </c>
      <c r="H3401" s="216">
        <v>2354.9999999965075</v>
      </c>
      <c r="I3401" s="216">
        <v>963194.99999857158</v>
      </c>
      <c r="J3401" s="216">
        <v>2.7737864873062223</v>
      </c>
      <c r="K3401" s="216">
        <v>1.1778286570319897E-3</v>
      </c>
      <c r="L3401" s="159"/>
    </row>
    <row r="3402" spans="2:12" ht="15.75" customHeight="1" x14ac:dyDescent="0.2">
      <c r="B3402" s="189">
        <v>41302</v>
      </c>
      <c r="C3402" s="143">
        <v>289970</v>
      </c>
      <c r="D3402" s="143" t="s">
        <v>898</v>
      </c>
      <c r="E3402" s="143" t="s">
        <v>8854</v>
      </c>
      <c r="F3402" s="248" t="s">
        <v>146</v>
      </c>
      <c r="G3402" s="216">
        <v>297.17</v>
      </c>
      <c r="H3402" s="216">
        <v>3093.9999999955762</v>
      </c>
      <c r="I3402" s="216">
        <v>919443.97999868554</v>
      </c>
      <c r="J3402" s="216">
        <v>0.92852189717163935</v>
      </c>
      <c r="K3402" s="216">
        <v>3.0010403916385482E-4</v>
      </c>
      <c r="L3402" s="159"/>
    </row>
    <row r="3403" spans="2:12" ht="15.75" customHeight="1" x14ac:dyDescent="0.2">
      <c r="B3403" s="189">
        <v>41302</v>
      </c>
      <c r="C3403" s="143">
        <v>290031</v>
      </c>
      <c r="D3403" s="143" t="s">
        <v>1164</v>
      </c>
      <c r="E3403" s="143" t="s">
        <v>8855</v>
      </c>
      <c r="F3403" s="248" t="s">
        <v>146</v>
      </c>
      <c r="G3403" s="216">
        <v>273.16000000000003</v>
      </c>
      <c r="H3403" s="216">
        <v>2577.7065217392087</v>
      </c>
      <c r="I3403" s="216">
        <v>1190936.6600000833</v>
      </c>
      <c r="J3403" s="216">
        <v>3.4296316060099303</v>
      </c>
      <c r="K3403" s="216">
        <v>7.8663979451065616E-4</v>
      </c>
      <c r="L3403" s="159"/>
    </row>
    <row r="3404" spans="2:12" ht="15.75" customHeight="1" x14ac:dyDescent="0.2">
      <c r="B3404" s="189">
        <v>41302</v>
      </c>
      <c r="C3404" s="143">
        <v>290166</v>
      </c>
      <c r="D3404" s="143" t="s">
        <v>1340</v>
      </c>
      <c r="E3404" s="143" t="s">
        <v>8855</v>
      </c>
      <c r="F3404" s="248" t="s">
        <v>146</v>
      </c>
      <c r="G3404" s="216">
        <v>1292.5</v>
      </c>
      <c r="H3404" s="216">
        <v>2632.8909090912307</v>
      </c>
      <c r="I3404" s="216">
        <v>3427934.5000022007</v>
      </c>
      <c r="J3404" s="216">
        <v>9.8716857910298721</v>
      </c>
      <c r="K3404" s="216">
        <v>3.7221113428211414E-3</v>
      </c>
      <c r="L3404" s="159"/>
    </row>
    <row r="3405" spans="2:12" ht="15.75" customHeight="1" x14ac:dyDescent="0.2">
      <c r="B3405" s="189">
        <v>41302</v>
      </c>
      <c r="C3405" s="143">
        <v>290167</v>
      </c>
      <c r="D3405" s="143" t="s">
        <v>923</v>
      </c>
      <c r="E3405" s="143" t="s">
        <v>8854</v>
      </c>
      <c r="F3405" s="248" t="s">
        <v>146</v>
      </c>
      <c r="G3405" s="216">
        <v>1980.83</v>
      </c>
      <c r="H3405" s="216">
        <v>226.00000000325963</v>
      </c>
      <c r="I3405" s="216">
        <v>447667.58000645676</v>
      </c>
      <c r="J3405" s="216">
        <v>0.45208752216793691</v>
      </c>
      <c r="K3405" s="216">
        <v>2.0003872662009573E-3</v>
      </c>
      <c r="L3405" s="159"/>
    </row>
    <row r="3406" spans="2:12" ht="15.75" customHeight="1" x14ac:dyDescent="0.2">
      <c r="B3406" s="189">
        <v>41302</v>
      </c>
      <c r="C3406" s="143">
        <v>290167</v>
      </c>
      <c r="D3406" s="143" t="s">
        <v>1043</v>
      </c>
      <c r="E3406" s="143" t="s">
        <v>8854</v>
      </c>
      <c r="F3406" s="248" t="s">
        <v>146</v>
      </c>
      <c r="G3406" s="216">
        <v>1568.5</v>
      </c>
      <c r="H3406" s="216">
        <v>531.99999999487773</v>
      </c>
      <c r="I3406" s="216">
        <v>834441.99999196571</v>
      </c>
      <c r="J3406" s="216">
        <v>0.84268066980366196</v>
      </c>
      <c r="K3406" s="216">
        <v>1.583986221450706E-3</v>
      </c>
      <c r="L3406" s="159"/>
    </row>
    <row r="3407" spans="2:12" ht="15.75" customHeight="1" x14ac:dyDescent="0.2">
      <c r="B3407" s="189">
        <v>41302</v>
      </c>
      <c r="C3407" s="143">
        <v>290167</v>
      </c>
      <c r="D3407" s="143" t="s">
        <v>658</v>
      </c>
      <c r="E3407" s="143" t="s">
        <v>8854</v>
      </c>
      <c r="F3407" s="248" t="s">
        <v>146</v>
      </c>
      <c r="G3407" s="216">
        <v>1977.82</v>
      </c>
      <c r="H3407" s="216">
        <v>380.00000000232831</v>
      </c>
      <c r="I3407" s="216">
        <v>751571.6000046049</v>
      </c>
      <c r="J3407" s="216">
        <v>0.75899206811664366</v>
      </c>
      <c r="K3407" s="216">
        <v>1.9973475476631401E-3</v>
      </c>
      <c r="L3407" s="159"/>
    </row>
    <row r="3408" spans="2:12" ht="15.75" customHeight="1" x14ac:dyDescent="0.2">
      <c r="B3408" s="189">
        <v>41302</v>
      </c>
      <c r="C3408" s="143">
        <v>290167</v>
      </c>
      <c r="D3408" s="143" t="s">
        <v>1587</v>
      </c>
      <c r="E3408" s="143" t="s">
        <v>8854</v>
      </c>
      <c r="F3408" s="248" t="s">
        <v>146</v>
      </c>
      <c r="G3408" s="216">
        <v>1256</v>
      </c>
      <c r="H3408" s="216">
        <v>36.999999994877726</v>
      </c>
      <c r="I3408" s="216">
        <v>46471.999993566424</v>
      </c>
      <c r="J3408" s="216">
        <v>4.6930830521559774E-2</v>
      </c>
      <c r="K3408" s="216">
        <v>1.2684008250826182E-3</v>
      </c>
      <c r="L3408" s="159"/>
    </row>
    <row r="3409" spans="2:12" ht="15.75" customHeight="1" x14ac:dyDescent="0.2">
      <c r="B3409" s="189">
        <v>41302</v>
      </c>
      <c r="C3409" s="143">
        <v>290167</v>
      </c>
      <c r="D3409" s="143" t="s">
        <v>1537</v>
      </c>
      <c r="E3409" s="143" t="s">
        <v>8854</v>
      </c>
      <c r="F3409" s="248" t="s">
        <v>146</v>
      </c>
      <c r="G3409" s="216">
        <v>1343.5</v>
      </c>
      <c r="H3409" s="216">
        <v>327.00000000768341</v>
      </c>
      <c r="I3409" s="216">
        <v>439324.50001032266</v>
      </c>
      <c r="J3409" s="216">
        <v>0.44366206870390285</v>
      </c>
      <c r="K3409" s="216">
        <v>1.3567647360656827E-3</v>
      </c>
      <c r="L3409" s="159"/>
    </row>
    <row r="3410" spans="2:12" ht="15.75" customHeight="1" x14ac:dyDescent="0.2">
      <c r="B3410" s="189">
        <v>41302</v>
      </c>
      <c r="C3410" s="143">
        <v>290167</v>
      </c>
      <c r="D3410" s="143" t="s">
        <v>1120</v>
      </c>
      <c r="E3410" s="143" t="s">
        <v>8854</v>
      </c>
      <c r="F3410" s="248" t="s">
        <v>146</v>
      </c>
      <c r="G3410" s="216">
        <v>1181.1599999999999</v>
      </c>
      <c r="H3410" s="216">
        <v>251.00000000093132</v>
      </c>
      <c r="I3410" s="216">
        <v>296471.16000110004</v>
      </c>
      <c r="J3410" s="216">
        <v>0.29939829933009254</v>
      </c>
      <c r="K3410" s="216">
        <v>1.1928219096772174E-3</v>
      </c>
      <c r="L3410" s="159"/>
    </row>
    <row r="3411" spans="2:12" ht="15.75" customHeight="1" x14ac:dyDescent="0.2">
      <c r="B3411" s="189">
        <v>41302</v>
      </c>
      <c r="C3411" s="143">
        <v>290192</v>
      </c>
      <c r="D3411" s="143" t="s">
        <v>1295</v>
      </c>
      <c r="E3411" s="143" t="s">
        <v>8855</v>
      </c>
      <c r="F3411" s="248" t="s">
        <v>146</v>
      </c>
      <c r="G3411" s="216">
        <v>2078</v>
      </c>
      <c r="H3411" s="216">
        <v>643.30107526564518</v>
      </c>
      <c r="I3411" s="216">
        <v>1286349.9999933341</v>
      </c>
      <c r="J3411" s="216">
        <v>3.7044007162964516</v>
      </c>
      <c r="K3411" s="216">
        <v>5.9841759151894247E-3</v>
      </c>
      <c r="L3411" s="159"/>
    </row>
    <row r="3412" spans="2:12" ht="15.75" customHeight="1" x14ac:dyDescent="0.2">
      <c r="B3412" s="189">
        <v>41302</v>
      </c>
      <c r="C3412" s="143">
        <v>290512</v>
      </c>
      <c r="D3412" s="143" t="s">
        <v>722</v>
      </c>
      <c r="E3412" s="143" t="s">
        <v>8854</v>
      </c>
      <c r="F3412" s="248" t="s">
        <v>146</v>
      </c>
      <c r="G3412" s="216">
        <v>580.5</v>
      </c>
      <c r="H3412" s="216">
        <v>812.99999999930151</v>
      </c>
      <c r="I3412" s="216">
        <v>471946.49999959453</v>
      </c>
      <c r="J3412" s="216">
        <v>0.47660615445409205</v>
      </c>
      <c r="K3412" s="216">
        <v>5.8623143229335974E-4</v>
      </c>
      <c r="L3412" s="159"/>
    </row>
    <row r="3413" spans="2:12" ht="15.75" customHeight="1" x14ac:dyDescent="0.2">
      <c r="B3413" s="189">
        <v>41302</v>
      </c>
      <c r="C3413" s="143">
        <v>290572</v>
      </c>
      <c r="D3413" s="143" t="s">
        <v>611</v>
      </c>
      <c r="E3413" s="143" t="s">
        <v>8855</v>
      </c>
      <c r="F3413" s="248" t="s">
        <v>146</v>
      </c>
      <c r="G3413" s="216">
        <v>153.99</v>
      </c>
      <c r="H3413" s="216">
        <v>1379.0000000002328</v>
      </c>
      <c r="I3413" s="216">
        <v>212352.21000003588</v>
      </c>
      <c r="J3413" s="216">
        <v>0.61152693966287852</v>
      </c>
      <c r="K3413" s="216">
        <v>4.4345680903754551E-4</v>
      </c>
      <c r="L3413" s="159"/>
    </row>
    <row r="3414" spans="2:12" ht="15.75" customHeight="1" x14ac:dyDescent="0.2">
      <c r="B3414" s="189">
        <v>41302</v>
      </c>
      <c r="C3414" s="143">
        <v>290613</v>
      </c>
      <c r="D3414" s="143" t="s">
        <v>1449</v>
      </c>
      <c r="E3414" s="143" t="s">
        <v>8854</v>
      </c>
      <c r="F3414" s="248" t="s">
        <v>146</v>
      </c>
      <c r="G3414" s="216">
        <v>79.5</v>
      </c>
      <c r="H3414" s="216">
        <v>3746.999999997206</v>
      </c>
      <c r="I3414" s="216">
        <v>297886.49999977788</v>
      </c>
      <c r="J3414" s="216">
        <v>0.30082761336042324</v>
      </c>
      <c r="K3414" s="216">
        <v>8.0284924836041522E-5</v>
      </c>
      <c r="L3414" s="159"/>
    </row>
    <row r="3415" spans="2:12" ht="15.75" customHeight="1" x14ac:dyDescent="0.2">
      <c r="B3415" s="189">
        <v>41302</v>
      </c>
      <c r="C3415" s="143">
        <v>290614</v>
      </c>
      <c r="D3415" s="143" t="s">
        <v>824</v>
      </c>
      <c r="E3415" s="143" t="s">
        <v>8854</v>
      </c>
      <c r="F3415" s="248" t="s">
        <v>146</v>
      </c>
      <c r="G3415" s="216">
        <v>94</v>
      </c>
      <c r="H3415" s="216">
        <v>114.99999999767169</v>
      </c>
      <c r="I3415" s="216">
        <v>10809.999999781139</v>
      </c>
      <c r="J3415" s="216">
        <v>1.0916730030943868E-2</v>
      </c>
      <c r="K3415" s="216">
        <v>9.4928087227520789E-5</v>
      </c>
      <c r="L3415" s="159"/>
    </row>
    <row r="3416" spans="2:12" ht="15.75" customHeight="1" x14ac:dyDescent="0.2">
      <c r="B3416" s="189">
        <v>41302</v>
      </c>
      <c r="C3416" s="143">
        <v>290615</v>
      </c>
      <c r="D3416" s="143" t="s">
        <v>1449</v>
      </c>
      <c r="E3416" s="143" t="s">
        <v>8854</v>
      </c>
      <c r="F3416" s="248" t="s">
        <v>146</v>
      </c>
      <c r="G3416" s="216">
        <v>90.25</v>
      </c>
      <c r="H3416" s="216">
        <v>3623.0000000016298</v>
      </c>
      <c r="I3416" s="216">
        <v>326975.75000014709</v>
      </c>
      <c r="J3416" s="216">
        <v>0.33020406933295737</v>
      </c>
      <c r="K3416" s="216">
        <v>9.1141062471103743E-5</v>
      </c>
      <c r="L3416" s="159"/>
    </row>
    <row r="3417" spans="2:12" ht="15.75" customHeight="1" x14ac:dyDescent="0.2">
      <c r="B3417" s="189">
        <v>41302</v>
      </c>
      <c r="C3417" s="143">
        <v>290617</v>
      </c>
      <c r="D3417" s="143" t="s">
        <v>1405</v>
      </c>
      <c r="E3417" s="143" t="s">
        <v>8855</v>
      </c>
      <c r="F3417" s="248" t="s">
        <v>146</v>
      </c>
      <c r="G3417" s="216">
        <v>24</v>
      </c>
      <c r="H3417" s="216">
        <v>239.99999999650754</v>
      </c>
      <c r="I3417" s="216">
        <v>5759.999999916181</v>
      </c>
      <c r="J3417" s="216">
        <v>1.6587513604903511E-2</v>
      </c>
      <c r="K3417" s="216">
        <v>6.9114640021437055E-5</v>
      </c>
      <c r="L3417" s="159"/>
    </row>
    <row r="3418" spans="2:12" ht="15.75" customHeight="1" x14ac:dyDescent="0.2">
      <c r="B3418" s="189">
        <v>41302</v>
      </c>
      <c r="C3418" s="143">
        <v>290618</v>
      </c>
      <c r="D3418" s="143" t="s">
        <v>1645</v>
      </c>
      <c r="E3418" s="143" t="s">
        <v>8854</v>
      </c>
      <c r="F3418" s="248" t="s">
        <v>146</v>
      </c>
      <c r="G3418" s="216">
        <v>152</v>
      </c>
      <c r="H3418" s="216">
        <v>4900.0000000046566</v>
      </c>
      <c r="I3418" s="216">
        <v>744800.00000070781</v>
      </c>
      <c r="J3418" s="216">
        <v>0.75215361028856043</v>
      </c>
      <c r="K3418" s="216">
        <v>1.5350073679343788E-4</v>
      </c>
      <c r="L3418" s="159"/>
    </row>
    <row r="3419" spans="2:12" ht="15.75" customHeight="1" x14ac:dyDescent="0.2">
      <c r="B3419" s="189">
        <v>41302</v>
      </c>
      <c r="C3419" s="143">
        <v>290633</v>
      </c>
      <c r="D3419" s="143" t="s">
        <v>899</v>
      </c>
      <c r="E3419" s="143" t="s">
        <v>8854</v>
      </c>
      <c r="F3419" s="248" t="s">
        <v>146</v>
      </c>
      <c r="G3419" s="216">
        <v>54</v>
      </c>
      <c r="H3419" s="216">
        <v>785.99999999511056</v>
      </c>
      <c r="I3419" s="216">
        <v>42443.99999973597</v>
      </c>
      <c r="J3419" s="216">
        <v>4.2863061002764137E-2</v>
      </c>
      <c r="K3419" s="216">
        <v>5.4533156492405563E-5</v>
      </c>
      <c r="L3419" s="159"/>
    </row>
    <row r="3420" spans="2:12" ht="15.75" customHeight="1" x14ac:dyDescent="0.2">
      <c r="B3420" s="189">
        <v>41302</v>
      </c>
      <c r="C3420" s="143">
        <v>290637</v>
      </c>
      <c r="D3420" s="143" t="s">
        <v>1010</v>
      </c>
      <c r="E3420" s="143" t="s">
        <v>8854</v>
      </c>
      <c r="F3420" s="248" t="s">
        <v>148</v>
      </c>
      <c r="G3420" s="216">
        <v>54.78</v>
      </c>
      <c r="H3420" s="216">
        <v>2469.000000001397</v>
      </c>
      <c r="I3420" s="216">
        <v>135251.82000007652</v>
      </c>
      <c r="J3420" s="216">
        <v>0.13658719751753409</v>
      </c>
      <c r="K3420" s="216">
        <v>5.5320857641740306E-5</v>
      </c>
      <c r="L3420" s="159"/>
    </row>
    <row r="3421" spans="2:12" ht="15.75" customHeight="1" x14ac:dyDescent="0.2">
      <c r="B3421" s="189">
        <v>41302</v>
      </c>
      <c r="C3421" s="143">
        <v>290640</v>
      </c>
      <c r="D3421" s="143" t="s">
        <v>673</v>
      </c>
      <c r="E3421" s="143" t="s">
        <v>8855</v>
      </c>
      <c r="F3421" s="248" t="s">
        <v>149</v>
      </c>
      <c r="G3421" s="216">
        <v>7.92</v>
      </c>
      <c r="H3421" s="216">
        <v>263.00000000861473</v>
      </c>
      <c r="I3421" s="216">
        <v>2082.9600000682285</v>
      </c>
      <c r="J3421" s="216">
        <v>5.9984596076570048E-3</v>
      </c>
      <c r="K3421" s="216">
        <v>2.2807831207074226E-5</v>
      </c>
      <c r="L3421" s="159"/>
    </row>
    <row r="3422" spans="2:12" ht="15.75" customHeight="1" x14ac:dyDescent="0.2">
      <c r="B3422" s="189">
        <v>41302</v>
      </c>
      <c r="C3422" s="143">
        <v>290641</v>
      </c>
      <c r="D3422" s="143" t="s">
        <v>1143</v>
      </c>
      <c r="E3422" s="143" t="s">
        <v>8854</v>
      </c>
      <c r="F3422" s="248" t="s">
        <v>146</v>
      </c>
      <c r="G3422" s="216">
        <v>50.4</v>
      </c>
      <c r="H3422" s="216">
        <v>3264.5000000012806</v>
      </c>
      <c r="I3422" s="216">
        <v>199858.40000001434</v>
      </c>
      <c r="J3422" s="216">
        <v>0.20183165562078834</v>
      </c>
      <c r="K3422" s="216">
        <v>5.0897612726245187E-5</v>
      </c>
      <c r="L3422" s="159"/>
    </row>
    <row r="3423" spans="2:12" ht="15.75" customHeight="1" x14ac:dyDescent="0.2">
      <c r="B3423" s="189">
        <v>41302</v>
      </c>
      <c r="C3423" s="143">
        <v>290643</v>
      </c>
      <c r="D3423" s="143" t="s">
        <v>1477</v>
      </c>
      <c r="E3423" s="143" t="s">
        <v>8854</v>
      </c>
      <c r="F3423" s="248" t="s">
        <v>147</v>
      </c>
      <c r="G3423" s="216">
        <v>53.347799999999999</v>
      </c>
      <c r="H3423" s="216">
        <v>1831.9999999995343</v>
      </c>
      <c r="I3423" s="216">
        <v>97733.169599975154</v>
      </c>
      <c r="J3423" s="216">
        <v>9.8698115412856641E-2</v>
      </c>
      <c r="K3423" s="216">
        <v>5.3874517146769506E-5</v>
      </c>
      <c r="L3423" s="159"/>
    </row>
    <row r="3424" spans="2:12" ht="15.75" customHeight="1" x14ac:dyDescent="0.2">
      <c r="B3424" s="189">
        <v>41302</v>
      </c>
      <c r="C3424" s="143">
        <v>290644</v>
      </c>
      <c r="D3424" s="143" t="s">
        <v>1001</v>
      </c>
      <c r="E3424" s="143" t="s">
        <v>8854</v>
      </c>
      <c r="F3424" s="248" t="s">
        <v>146</v>
      </c>
      <c r="G3424" s="216">
        <v>23.5</v>
      </c>
      <c r="H3424" s="216">
        <v>2578.9999999932479</v>
      </c>
      <c r="I3424" s="216">
        <v>60606.499999841326</v>
      </c>
      <c r="J3424" s="216">
        <v>6.1204884239783791E-2</v>
      </c>
      <c r="K3424" s="216">
        <v>2.3732021806880197E-5</v>
      </c>
      <c r="L3424" s="159"/>
    </row>
    <row r="3425" spans="2:12" ht="15.75" customHeight="1" x14ac:dyDescent="0.2">
      <c r="B3425" s="189">
        <v>41302</v>
      </c>
      <c r="C3425" s="143">
        <v>290646</v>
      </c>
      <c r="D3425" s="143" t="s">
        <v>1119</v>
      </c>
      <c r="E3425" s="143" t="s">
        <v>8854</v>
      </c>
      <c r="F3425" s="248" t="s">
        <v>149</v>
      </c>
      <c r="G3425" s="216">
        <v>37.950000000000003</v>
      </c>
      <c r="H3425" s="216">
        <v>847.99999999813735</v>
      </c>
      <c r="I3425" s="216">
        <v>32181.599999929316</v>
      </c>
      <c r="J3425" s="216">
        <v>3.2499337573558225E-2</v>
      </c>
      <c r="K3425" s="216">
        <v>3.8324690534940576E-5</v>
      </c>
      <c r="L3425" s="159"/>
    </row>
    <row r="3426" spans="2:12" ht="15.75" customHeight="1" x14ac:dyDescent="0.2">
      <c r="B3426" s="189">
        <v>41302</v>
      </c>
      <c r="C3426" s="143">
        <v>290647</v>
      </c>
      <c r="D3426" s="143" t="s">
        <v>1646</v>
      </c>
      <c r="E3426" s="143" t="s">
        <v>8854</v>
      </c>
      <c r="F3426" s="248" t="s">
        <v>147</v>
      </c>
      <c r="G3426" s="216">
        <v>34</v>
      </c>
      <c r="H3426" s="216">
        <v>426.99999999837019</v>
      </c>
      <c r="I3426" s="216">
        <v>14517.999999944586</v>
      </c>
      <c r="J3426" s="216">
        <v>1.4661340110254112E-2</v>
      </c>
      <c r="K3426" s="216">
        <v>3.4335691124847946E-5</v>
      </c>
      <c r="L3426" s="159"/>
    </row>
    <row r="3427" spans="2:12" ht="15.75" customHeight="1" x14ac:dyDescent="0.2">
      <c r="B3427" s="189">
        <v>41302</v>
      </c>
      <c r="C3427" s="143">
        <v>290651</v>
      </c>
      <c r="D3427" s="143" t="s">
        <v>897</v>
      </c>
      <c r="E3427" s="143" t="s">
        <v>8854</v>
      </c>
      <c r="F3427" s="248" t="s">
        <v>155</v>
      </c>
      <c r="G3427" s="216">
        <v>89</v>
      </c>
      <c r="H3427" s="216">
        <v>1952.999999995809</v>
      </c>
      <c r="I3427" s="216">
        <v>173816.99999962701</v>
      </c>
      <c r="J3427" s="216">
        <v>0.17553314188926142</v>
      </c>
      <c r="K3427" s="216">
        <v>8.987872088563139E-5</v>
      </c>
      <c r="L3427" s="159"/>
    </row>
    <row r="3428" spans="2:12" ht="15.75" customHeight="1" x14ac:dyDescent="0.2">
      <c r="B3428" s="189">
        <v>41302</v>
      </c>
      <c r="C3428" s="143">
        <v>290658</v>
      </c>
      <c r="D3428" s="143" t="s">
        <v>840</v>
      </c>
      <c r="E3428" s="143" t="s">
        <v>8854</v>
      </c>
      <c r="F3428" s="248" t="s">
        <v>146</v>
      </c>
      <c r="G3428" s="216">
        <v>147.84</v>
      </c>
      <c r="H3428" s="216">
        <v>2048.0000000016298</v>
      </c>
      <c r="I3428" s="216">
        <v>302776.32000024099</v>
      </c>
      <c r="J3428" s="216">
        <v>0.30576571186607049</v>
      </c>
      <c r="K3428" s="216">
        <v>1.492996639969859E-4</v>
      </c>
      <c r="L3428" s="159"/>
    </row>
    <row r="3429" spans="2:12" ht="15.75" customHeight="1" x14ac:dyDescent="0.2">
      <c r="B3429" s="189">
        <v>41302</v>
      </c>
      <c r="C3429" s="143">
        <v>290662</v>
      </c>
      <c r="D3429" s="143" t="s">
        <v>758</v>
      </c>
      <c r="E3429" s="143" t="s">
        <v>8854</v>
      </c>
      <c r="F3429" s="248" t="s">
        <v>155</v>
      </c>
      <c r="G3429" s="216">
        <v>48.18</v>
      </c>
      <c r="H3429" s="216">
        <v>2860.9999999904539</v>
      </c>
      <c r="I3429" s="216">
        <v>137842.97999954008</v>
      </c>
      <c r="J3429" s="216">
        <v>0.13920394073508238</v>
      </c>
      <c r="K3429" s="216">
        <v>4.8655694070446293E-5</v>
      </c>
      <c r="L3429" s="159"/>
    </row>
    <row r="3430" spans="2:12" ht="15.75" customHeight="1" x14ac:dyDescent="0.2">
      <c r="B3430" s="189">
        <v>41302</v>
      </c>
      <c r="C3430" s="143">
        <v>290664</v>
      </c>
      <c r="D3430" s="143" t="s">
        <v>1331</v>
      </c>
      <c r="E3430" s="143" t="s">
        <v>8854</v>
      </c>
      <c r="F3430" s="248" t="s">
        <v>147</v>
      </c>
      <c r="G3430" s="216">
        <v>105</v>
      </c>
      <c r="H3430" s="216">
        <v>2791.9999999960419</v>
      </c>
      <c r="I3430" s="216">
        <v>293159.9999995844</v>
      </c>
      <c r="J3430" s="216">
        <v>0.29605444735723979</v>
      </c>
      <c r="K3430" s="216">
        <v>1.0603669317967748E-4</v>
      </c>
      <c r="L3430" s="159"/>
    </row>
    <row r="3431" spans="2:12" ht="15.75" customHeight="1" x14ac:dyDescent="0.2">
      <c r="B3431" s="189">
        <v>41302</v>
      </c>
      <c r="C3431" s="143">
        <v>290676</v>
      </c>
      <c r="D3431" s="143" t="s">
        <v>927</v>
      </c>
      <c r="E3431" s="143" t="s">
        <v>8854</v>
      </c>
      <c r="F3431" s="248" t="s">
        <v>155</v>
      </c>
      <c r="G3431" s="216">
        <v>72.83</v>
      </c>
      <c r="H3431" s="216">
        <v>3113.9999999979045</v>
      </c>
      <c r="I3431" s="216">
        <v>226792.61999984737</v>
      </c>
      <c r="J3431" s="216">
        <v>0.22903180440322859</v>
      </c>
      <c r="K3431" s="216">
        <v>7.3549070135961055E-5</v>
      </c>
      <c r="L3431" s="159"/>
    </row>
    <row r="3432" spans="2:12" ht="15.75" customHeight="1" x14ac:dyDescent="0.2">
      <c r="B3432" s="189">
        <v>41302</v>
      </c>
      <c r="C3432" s="143">
        <v>290678</v>
      </c>
      <c r="D3432" s="143" t="s">
        <v>525</v>
      </c>
      <c r="E3432" s="143" t="s">
        <v>8854</v>
      </c>
      <c r="F3432" s="248" t="s">
        <v>155</v>
      </c>
      <c r="G3432" s="216">
        <v>69</v>
      </c>
      <c r="H3432" s="216">
        <v>1850.999999998603</v>
      </c>
      <c r="I3432" s="216">
        <v>127718.99999990361</v>
      </c>
      <c r="J3432" s="216">
        <v>0.1289800039638572</v>
      </c>
      <c r="K3432" s="216">
        <v>6.9681255518073767E-5</v>
      </c>
      <c r="L3432" s="159"/>
    </row>
    <row r="3433" spans="2:12" ht="15.75" customHeight="1" x14ac:dyDescent="0.2">
      <c r="B3433" s="189">
        <v>41302</v>
      </c>
      <c r="C3433" s="143">
        <v>290682</v>
      </c>
      <c r="D3433" s="143" t="s">
        <v>1057</v>
      </c>
      <c r="E3433" s="143" t="s">
        <v>8854</v>
      </c>
      <c r="F3433" s="248" t="s">
        <v>155</v>
      </c>
      <c r="G3433" s="216">
        <v>55.5</v>
      </c>
      <c r="H3433" s="216">
        <v>3556.9999999960419</v>
      </c>
      <c r="I3433" s="216">
        <v>197413.49999978032</v>
      </c>
      <c r="J3433" s="216">
        <v>0.19936261646669493</v>
      </c>
      <c r="K3433" s="216">
        <v>5.6047966394972381E-5</v>
      </c>
      <c r="L3433" s="159"/>
    </row>
    <row r="3434" spans="2:12" ht="15.75" customHeight="1" x14ac:dyDescent="0.2">
      <c r="B3434" s="189">
        <v>41302</v>
      </c>
      <c r="C3434" s="143">
        <v>290683</v>
      </c>
      <c r="D3434" s="143" t="s">
        <v>1521</v>
      </c>
      <c r="E3434" s="143" t="s">
        <v>8854</v>
      </c>
      <c r="F3434" s="248" t="s">
        <v>155</v>
      </c>
      <c r="G3434" s="216">
        <v>139.59</v>
      </c>
      <c r="H3434" s="216">
        <v>3420.9999999927823</v>
      </c>
      <c r="I3434" s="216">
        <v>477537.3899989925</v>
      </c>
      <c r="J3434" s="216">
        <v>0.48225224481092527</v>
      </c>
      <c r="K3434" s="216">
        <v>1.4096820953286837E-4</v>
      </c>
      <c r="L3434" s="159"/>
    </row>
    <row r="3435" spans="2:12" ht="15.75" customHeight="1" x14ac:dyDescent="0.2">
      <c r="B3435" s="189">
        <v>41302</v>
      </c>
      <c r="C3435" s="143">
        <v>290684</v>
      </c>
      <c r="D3435" s="143" t="s">
        <v>1336</v>
      </c>
      <c r="E3435" s="143" t="s">
        <v>8854</v>
      </c>
      <c r="F3435" s="248" t="s">
        <v>146</v>
      </c>
      <c r="G3435" s="216">
        <v>26</v>
      </c>
      <c r="H3435" s="216">
        <v>3719.0000000002328</v>
      </c>
      <c r="I3435" s="216">
        <v>96694.000000006054</v>
      </c>
      <c r="J3435" s="216">
        <v>9.7648685812536912E-2</v>
      </c>
      <c r="K3435" s="216">
        <v>2.62567049778249E-5</v>
      </c>
      <c r="L3435" s="159"/>
    </row>
    <row r="3436" spans="2:12" ht="15.75" customHeight="1" x14ac:dyDescent="0.2">
      <c r="B3436" s="189">
        <v>41302</v>
      </c>
      <c r="C3436" s="143">
        <v>290685</v>
      </c>
      <c r="D3436" s="143" t="s">
        <v>1446</v>
      </c>
      <c r="E3436" s="143" t="s">
        <v>8854</v>
      </c>
      <c r="F3436" s="248" t="s">
        <v>146</v>
      </c>
      <c r="G3436" s="216">
        <v>133</v>
      </c>
      <c r="H3436" s="216">
        <v>3719.0000000002328</v>
      </c>
      <c r="I3436" s="216">
        <v>494627.00000003097</v>
      </c>
      <c r="J3436" s="216">
        <v>0.4995105851179773</v>
      </c>
      <c r="K3436" s="216">
        <v>1.3431314469425815E-4</v>
      </c>
      <c r="L3436" s="159"/>
    </row>
    <row r="3437" spans="2:12" ht="15.75" customHeight="1" x14ac:dyDescent="0.2">
      <c r="B3437" s="189">
        <v>41302</v>
      </c>
      <c r="C3437" s="143">
        <v>290687</v>
      </c>
      <c r="D3437" s="143" t="s">
        <v>843</v>
      </c>
      <c r="E3437" s="143" t="s">
        <v>8854</v>
      </c>
      <c r="F3437" s="248" t="s">
        <v>146</v>
      </c>
      <c r="G3437" s="216">
        <v>64.237800000000007</v>
      </c>
      <c r="H3437" s="216">
        <v>3833.0000000051223</v>
      </c>
      <c r="I3437" s="216">
        <v>246223.48740032906</v>
      </c>
      <c r="J3437" s="216">
        <v>0.24865451797237026</v>
      </c>
      <c r="K3437" s="216">
        <v>6.4872037039404636E-5</v>
      </c>
      <c r="L3437" s="159"/>
    </row>
    <row r="3438" spans="2:12" ht="15.75" customHeight="1" x14ac:dyDescent="0.2">
      <c r="B3438" s="189">
        <v>41302</v>
      </c>
      <c r="C3438" s="143">
        <v>290692</v>
      </c>
      <c r="D3438" s="143" t="s">
        <v>848</v>
      </c>
      <c r="E3438" s="143" t="s">
        <v>8854</v>
      </c>
      <c r="F3438" s="248" t="s">
        <v>147</v>
      </c>
      <c r="G3438" s="216">
        <v>52.47</v>
      </c>
      <c r="H3438" s="216">
        <v>2782.0000000053551</v>
      </c>
      <c r="I3438" s="216">
        <v>145971.54000028098</v>
      </c>
      <c r="J3438" s="216">
        <v>0.1474127561902363</v>
      </c>
      <c r="K3438" s="216">
        <v>5.2988050391787404E-5</v>
      </c>
      <c r="L3438" s="159"/>
    </row>
    <row r="3439" spans="2:12" ht="15.75" customHeight="1" x14ac:dyDescent="0.2">
      <c r="B3439" s="189">
        <v>41302</v>
      </c>
      <c r="C3439" s="143">
        <v>290705</v>
      </c>
      <c r="D3439" s="143" t="s">
        <v>1196</v>
      </c>
      <c r="E3439" s="143" t="s">
        <v>8854</v>
      </c>
      <c r="F3439" s="248" t="s">
        <v>155</v>
      </c>
      <c r="G3439" s="216">
        <v>80.737800000000007</v>
      </c>
      <c r="H3439" s="216">
        <v>2811.9999999983702</v>
      </c>
      <c r="I3439" s="216">
        <v>227034.69359986842</v>
      </c>
      <c r="J3439" s="216">
        <v>0.22927626806086984</v>
      </c>
      <c r="K3439" s="216">
        <v>8.1534945967639665E-5</v>
      </c>
      <c r="L3439" s="159"/>
    </row>
    <row r="3440" spans="2:12" ht="15.75" customHeight="1" x14ac:dyDescent="0.2">
      <c r="B3440" s="189">
        <v>41302</v>
      </c>
      <c r="C3440" s="143">
        <v>290715</v>
      </c>
      <c r="D3440" s="143" t="s">
        <v>1428</v>
      </c>
      <c r="E3440" s="143" t="s">
        <v>8854</v>
      </c>
      <c r="F3440" s="248" t="s">
        <v>146</v>
      </c>
      <c r="G3440" s="216">
        <v>88</v>
      </c>
      <c r="H3440" s="216">
        <v>4031.0000000009313</v>
      </c>
      <c r="I3440" s="216">
        <v>354728.00000008196</v>
      </c>
      <c r="J3440" s="216">
        <v>0.35823032474523164</v>
      </c>
      <c r="K3440" s="216">
        <v>8.8868847617253502E-5</v>
      </c>
      <c r="L3440" s="159"/>
    </row>
    <row r="3441" spans="2:12" ht="15.75" customHeight="1" x14ac:dyDescent="0.2">
      <c r="B3441" s="189">
        <v>41302</v>
      </c>
      <c r="C3441" s="143">
        <v>290723</v>
      </c>
      <c r="D3441" s="143" t="s">
        <v>1029</v>
      </c>
      <c r="E3441" s="143" t="s">
        <v>8854</v>
      </c>
      <c r="F3441" s="248" t="s">
        <v>155</v>
      </c>
      <c r="G3441" s="216">
        <v>51</v>
      </c>
      <c r="H3441" s="216">
        <v>3897.000000004191</v>
      </c>
      <c r="I3441" s="216">
        <v>198747.00000021374</v>
      </c>
      <c r="J3441" s="216">
        <v>0.20070928247051451</v>
      </c>
      <c r="K3441" s="216">
        <v>5.1503536687271919E-5</v>
      </c>
      <c r="L3441" s="159"/>
    </row>
    <row r="3442" spans="2:12" ht="15.75" customHeight="1" x14ac:dyDescent="0.2">
      <c r="B3442" s="189">
        <v>41302</v>
      </c>
      <c r="C3442" s="143">
        <v>290746</v>
      </c>
      <c r="D3442" s="143" t="s">
        <v>1193</v>
      </c>
      <c r="E3442" s="143" t="s">
        <v>8854</v>
      </c>
      <c r="F3442" s="248" t="s">
        <v>146</v>
      </c>
      <c r="G3442" s="216">
        <v>66.5</v>
      </c>
      <c r="H3442" s="216">
        <v>3955.9999999974389</v>
      </c>
      <c r="I3442" s="216">
        <v>263073.99999982968</v>
      </c>
      <c r="J3442" s="216">
        <v>0.26567140020507063</v>
      </c>
      <c r="K3442" s="216">
        <v>6.7156572347129074E-5</v>
      </c>
      <c r="L3442" s="159"/>
    </row>
    <row r="3443" spans="2:12" ht="15.75" customHeight="1" x14ac:dyDescent="0.2">
      <c r="B3443" s="189">
        <v>41302</v>
      </c>
      <c r="C3443" s="143">
        <v>290749</v>
      </c>
      <c r="D3443" s="143" t="s">
        <v>758</v>
      </c>
      <c r="E3443" s="143" t="s">
        <v>8854</v>
      </c>
      <c r="F3443" s="248" t="s">
        <v>146</v>
      </c>
      <c r="G3443" s="216">
        <v>127.5</v>
      </c>
      <c r="H3443" s="216">
        <v>233.00000000512227</v>
      </c>
      <c r="I3443" s="216">
        <v>29707.50000065309</v>
      </c>
      <c r="J3443" s="216">
        <v>3.0000810120995432E-2</v>
      </c>
      <c r="K3443" s="216">
        <v>1.2875884171817981E-4</v>
      </c>
      <c r="L3443" s="159"/>
    </row>
    <row r="3444" spans="2:12" ht="15.75" customHeight="1" x14ac:dyDescent="0.2">
      <c r="B3444" s="189">
        <v>41302</v>
      </c>
      <c r="C3444" s="143">
        <v>290753</v>
      </c>
      <c r="D3444" s="143" t="s">
        <v>642</v>
      </c>
      <c r="E3444" s="143" t="s">
        <v>8854</v>
      </c>
      <c r="F3444" s="248" t="s">
        <v>146</v>
      </c>
      <c r="G3444" s="216">
        <v>79.86</v>
      </c>
      <c r="H3444" s="216">
        <v>2752.0000000018626</v>
      </c>
      <c r="I3444" s="216">
        <v>219774.72000014875</v>
      </c>
      <c r="J3444" s="216">
        <v>0.22194461479338382</v>
      </c>
      <c r="K3444" s="216">
        <v>8.0648479212657557E-5</v>
      </c>
      <c r="L3444" s="159"/>
    </row>
    <row r="3445" spans="2:12" ht="15.75" customHeight="1" x14ac:dyDescent="0.2">
      <c r="B3445" s="189">
        <v>41302</v>
      </c>
      <c r="C3445" s="143">
        <v>290758</v>
      </c>
      <c r="D3445" s="143" t="s">
        <v>750</v>
      </c>
      <c r="E3445" s="143" t="s">
        <v>8855</v>
      </c>
      <c r="F3445" s="248" t="s">
        <v>146</v>
      </c>
      <c r="G3445" s="216">
        <v>13.5</v>
      </c>
      <c r="H3445" s="216">
        <v>4293.9999999990687</v>
      </c>
      <c r="I3445" s="216">
        <v>57968.999999987427</v>
      </c>
      <c r="J3445" s="216">
        <v>0.16693777364174231</v>
      </c>
      <c r="K3445" s="216">
        <v>3.887698501205834E-5</v>
      </c>
      <c r="L3445" s="159"/>
    </row>
    <row r="3446" spans="2:12" ht="15.75" customHeight="1" x14ac:dyDescent="0.2">
      <c r="B3446" s="189">
        <v>41302</v>
      </c>
      <c r="C3446" s="143">
        <v>290763</v>
      </c>
      <c r="D3446" s="143" t="s">
        <v>811</v>
      </c>
      <c r="E3446" s="143" t="s">
        <v>8854</v>
      </c>
      <c r="F3446" s="248" t="s">
        <v>146</v>
      </c>
      <c r="G3446" s="216">
        <v>90</v>
      </c>
      <c r="H3446" s="216">
        <v>59.99999999650754</v>
      </c>
      <c r="I3446" s="216">
        <v>5399.9999996856786</v>
      </c>
      <c r="J3446" s="216">
        <v>5.4533156489231316E-3</v>
      </c>
      <c r="K3446" s="216">
        <v>9.0888594154009265E-5</v>
      </c>
      <c r="L3446" s="159"/>
    </row>
    <row r="3447" spans="2:12" ht="15.75" customHeight="1" x14ac:dyDescent="0.2">
      <c r="B3447" s="189">
        <v>41302</v>
      </c>
      <c r="C3447" s="143">
        <v>290769</v>
      </c>
      <c r="D3447" s="143" t="s">
        <v>811</v>
      </c>
      <c r="E3447" s="143" t="s">
        <v>8854</v>
      </c>
      <c r="F3447" s="248" t="s">
        <v>146</v>
      </c>
      <c r="G3447" s="216">
        <v>90</v>
      </c>
      <c r="H3447" s="216">
        <v>624.00000000139698</v>
      </c>
      <c r="I3447" s="216">
        <v>56160.000000125729</v>
      </c>
      <c r="J3447" s="216">
        <v>5.6714482752228755E-2</v>
      </c>
      <c r="K3447" s="216">
        <v>9.0888594154009265E-5</v>
      </c>
      <c r="L3447" s="159"/>
    </row>
    <row r="3448" spans="2:12" ht="15.75" customHeight="1" x14ac:dyDescent="0.2">
      <c r="B3448" s="189">
        <v>41302</v>
      </c>
      <c r="C3448" s="143">
        <v>290785</v>
      </c>
      <c r="D3448" s="143" t="s">
        <v>1238</v>
      </c>
      <c r="E3448" s="143" t="s">
        <v>8854</v>
      </c>
      <c r="F3448" s="248" t="s">
        <v>146</v>
      </c>
      <c r="G3448" s="216">
        <v>64.05</v>
      </c>
      <c r="H3448" s="216">
        <v>2040.9999999997672</v>
      </c>
      <c r="I3448" s="216">
        <v>130726.04999998509</v>
      </c>
      <c r="J3448" s="216">
        <v>0.1320167433756152</v>
      </c>
      <c r="K3448" s="216">
        <v>6.4682382839603255E-5</v>
      </c>
      <c r="L3448" s="159"/>
    </row>
    <row r="3449" spans="2:12" ht="15.75" customHeight="1" x14ac:dyDescent="0.2">
      <c r="B3449" s="189">
        <v>41302</v>
      </c>
      <c r="C3449" s="143">
        <v>290787</v>
      </c>
      <c r="D3449" s="143" t="s">
        <v>601</v>
      </c>
      <c r="E3449" s="143" t="s">
        <v>8855</v>
      </c>
      <c r="F3449" s="248" t="s">
        <v>146</v>
      </c>
      <c r="G3449" s="216">
        <v>94</v>
      </c>
      <c r="H3449" s="216">
        <v>261.99999999487773</v>
      </c>
      <c r="I3449" s="216">
        <v>24627.999999518506</v>
      </c>
      <c r="J3449" s="216">
        <v>7.0923139767278057E-2</v>
      </c>
      <c r="K3449" s="216">
        <v>2.7069900675062844E-4</v>
      </c>
      <c r="L3449" s="159"/>
    </row>
    <row r="3450" spans="2:12" ht="15.75" customHeight="1" x14ac:dyDescent="0.2">
      <c r="B3450" s="189">
        <v>41302</v>
      </c>
      <c r="C3450" s="143">
        <v>290788</v>
      </c>
      <c r="D3450" s="143" t="s">
        <v>811</v>
      </c>
      <c r="E3450" s="143" t="s">
        <v>8854</v>
      </c>
      <c r="F3450" s="248" t="s">
        <v>155</v>
      </c>
      <c r="G3450" s="216">
        <v>66</v>
      </c>
      <c r="H3450" s="216">
        <v>313.99999999674037</v>
      </c>
      <c r="I3450" s="216">
        <v>20723.999999784864</v>
      </c>
      <c r="J3450" s="216">
        <v>2.0928613613645942E-2</v>
      </c>
      <c r="K3450" s="216">
        <v>6.665163571294013E-5</v>
      </c>
      <c r="L3450" s="159"/>
    </row>
    <row r="3451" spans="2:12" ht="15.75" customHeight="1" x14ac:dyDescent="0.2">
      <c r="B3451" s="189">
        <v>41302</v>
      </c>
      <c r="C3451" s="143">
        <v>290790</v>
      </c>
      <c r="D3451" s="143" t="s">
        <v>1030</v>
      </c>
      <c r="E3451" s="143" t="s">
        <v>8855</v>
      </c>
      <c r="F3451" s="248" t="s">
        <v>147</v>
      </c>
      <c r="G3451" s="216">
        <v>128</v>
      </c>
      <c r="H3451" s="216">
        <v>188.00000000512227</v>
      </c>
      <c r="I3451" s="216">
        <v>24064.000000655651</v>
      </c>
      <c r="J3451" s="216">
        <v>6.9298945730049008E-2</v>
      </c>
      <c r="K3451" s="216">
        <v>3.6861141344766426E-4</v>
      </c>
      <c r="L3451" s="159"/>
    </row>
    <row r="3452" spans="2:12" ht="15.75" customHeight="1" x14ac:dyDescent="0.2">
      <c r="B3452" s="189">
        <v>41302</v>
      </c>
      <c r="C3452" s="143">
        <v>290791</v>
      </c>
      <c r="D3452" s="143" t="s">
        <v>733</v>
      </c>
      <c r="E3452" s="143" t="s">
        <v>8855</v>
      </c>
      <c r="F3452" s="248" t="s">
        <v>146</v>
      </c>
      <c r="G3452" s="216">
        <v>55</v>
      </c>
      <c r="H3452" s="216">
        <v>239.99999999650754</v>
      </c>
      <c r="I3452" s="216">
        <v>13199.999999807915</v>
      </c>
      <c r="J3452" s="216">
        <v>3.8013052011237218E-2</v>
      </c>
      <c r="K3452" s="216">
        <v>1.5838771671579325E-4</v>
      </c>
      <c r="L3452" s="159"/>
    </row>
    <row r="3453" spans="2:12" ht="15.75" customHeight="1" x14ac:dyDescent="0.2">
      <c r="B3453" s="189">
        <v>41302</v>
      </c>
      <c r="C3453" s="143">
        <v>290793</v>
      </c>
      <c r="D3453" s="143" t="s">
        <v>1647</v>
      </c>
      <c r="E3453" s="143" t="s">
        <v>8854</v>
      </c>
      <c r="F3453" s="248" t="s">
        <v>146</v>
      </c>
      <c r="G3453" s="216">
        <v>106.5</v>
      </c>
      <c r="H3453" s="216">
        <v>561.99999999837019</v>
      </c>
      <c r="I3453" s="216">
        <v>59852.999999826425</v>
      </c>
      <c r="J3453" s="216">
        <v>6.0443944732046007E-2</v>
      </c>
      <c r="K3453" s="216">
        <v>1.0755150308224429E-4</v>
      </c>
      <c r="L3453" s="159"/>
    </row>
    <row r="3454" spans="2:12" ht="15.75" customHeight="1" x14ac:dyDescent="0.2">
      <c r="B3454" s="189">
        <v>41302</v>
      </c>
      <c r="C3454" s="143">
        <v>290795</v>
      </c>
      <c r="D3454" s="143" t="s">
        <v>1647</v>
      </c>
      <c r="E3454" s="143" t="s">
        <v>8854</v>
      </c>
      <c r="F3454" s="248" t="s">
        <v>146</v>
      </c>
      <c r="G3454" s="216">
        <v>4</v>
      </c>
      <c r="H3454" s="216">
        <v>561.99999999837019</v>
      </c>
      <c r="I3454" s="216">
        <v>2247.9999999934807</v>
      </c>
      <c r="J3454" s="216">
        <v>2.2701951073068921E-3</v>
      </c>
      <c r="K3454" s="216">
        <v>4.039493073511523E-6</v>
      </c>
      <c r="L3454" s="159"/>
    </row>
    <row r="3455" spans="2:12" ht="15.75" customHeight="1" x14ac:dyDescent="0.2">
      <c r="B3455" s="189">
        <v>41302</v>
      </c>
      <c r="C3455" s="143">
        <v>290798</v>
      </c>
      <c r="D3455" s="143" t="s">
        <v>1648</v>
      </c>
      <c r="E3455" s="143" t="s">
        <v>8855</v>
      </c>
      <c r="F3455" s="248" t="s">
        <v>146</v>
      </c>
      <c r="G3455" s="216">
        <v>35</v>
      </c>
      <c r="H3455" s="216">
        <v>100.00000000116415</v>
      </c>
      <c r="I3455" s="216">
        <v>3500.0000000407454</v>
      </c>
      <c r="J3455" s="216">
        <v>1.0079218336576908E-2</v>
      </c>
      <c r="K3455" s="216">
        <v>1.007921833645957E-4</v>
      </c>
      <c r="L3455" s="159"/>
    </row>
    <row r="3456" spans="2:12" ht="15.75" customHeight="1" x14ac:dyDescent="0.2">
      <c r="B3456" s="189">
        <v>41302</v>
      </c>
      <c r="C3456" s="143">
        <v>290806</v>
      </c>
      <c r="D3456" s="143" t="s">
        <v>811</v>
      </c>
      <c r="E3456" s="143" t="s">
        <v>8854</v>
      </c>
      <c r="F3456" s="248" t="s">
        <v>155</v>
      </c>
      <c r="G3456" s="216">
        <v>64</v>
      </c>
      <c r="H3456" s="216">
        <v>345.00000000349246</v>
      </c>
      <c r="I3456" s="216">
        <v>22080.000000223517</v>
      </c>
      <c r="J3456" s="216">
        <v>2.229800176600933E-2</v>
      </c>
      <c r="K3456" s="216">
        <v>6.4631889176184368E-5</v>
      </c>
      <c r="L3456" s="159"/>
    </row>
    <row r="3457" spans="2:12" ht="15.75" customHeight="1" x14ac:dyDescent="0.2">
      <c r="B3457" s="189">
        <v>41302</v>
      </c>
      <c r="C3457" s="143">
        <v>290807</v>
      </c>
      <c r="D3457" s="143" t="s">
        <v>755</v>
      </c>
      <c r="E3457" s="143" t="s">
        <v>8854</v>
      </c>
      <c r="F3457" s="248" t="s">
        <v>146</v>
      </c>
      <c r="G3457" s="216">
        <v>121</v>
      </c>
      <c r="H3457" s="216">
        <v>65.000000002328306</v>
      </c>
      <c r="I3457" s="216">
        <v>7865.0000002817251</v>
      </c>
      <c r="J3457" s="216">
        <v>7.9426532560765394E-3</v>
      </c>
      <c r="K3457" s="216">
        <v>1.2219466547372357E-4</v>
      </c>
      <c r="L3457" s="159"/>
    </row>
    <row r="3458" spans="2:12" ht="15.75" customHeight="1" x14ac:dyDescent="0.2">
      <c r="B3458" s="189">
        <v>41302</v>
      </c>
      <c r="C3458" s="143">
        <v>290808</v>
      </c>
      <c r="D3458" s="143" t="s">
        <v>811</v>
      </c>
      <c r="E3458" s="143" t="s">
        <v>8854</v>
      </c>
      <c r="F3458" s="248" t="s">
        <v>146</v>
      </c>
      <c r="G3458" s="216">
        <v>90</v>
      </c>
      <c r="H3458" s="216">
        <v>553.00000000046566</v>
      </c>
      <c r="I3458" s="216">
        <v>49770.00000004191</v>
      </c>
      <c r="J3458" s="216">
        <v>5.0261392567209448E-2</v>
      </c>
      <c r="K3458" s="216">
        <v>9.0888594154009265E-5</v>
      </c>
      <c r="L3458" s="159"/>
    </row>
    <row r="3459" spans="2:12" ht="15.75" customHeight="1" x14ac:dyDescent="0.2">
      <c r="B3459" s="189">
        <v>41302</v>
      </c>
      <c r="C3459" s="143">
        <v>290810</v>
      </c>
      <c r="D3459" s="143" t="s">
        <v>1492</v>
      </c>
      <c r="E3459" s="143" t="s">
        <v>8855</v>
      </c>
      <c r="F3459" s="248" t="s">
        <v>146</v>
      </c>
      <c r="G3459" s="216">
        <v>29</v>
      </c>
      <c r="H3459" s="216">
        <v>1037.9999999993015</v>
      </c>
      <c r="I3459" s="216">
        <v>30101.999999979744</v>
      </c>
      <c r="J3459" s="216">
        <v>8.6687037246829093E-2</v>
      </c>
      <c r="K3459" s="216">
        <v>8.351352335923644E-5</v>
      </c>
      <c r="L3459" s="159"/>
    </row>
    <row r="3460" spans="2:12" ht="15.75" customHeight="1" x14ac:dyDescent="0.2">
      <c r="B3460" s="189">
        <v>41302</v>
      </c>
      <c r="C3460" s="143">
        <v>290812</v>
      </c>
      <c r="D3460" s="143" t="s">
        <v>626</v>
      </c>
      <c r="E3460" s="143" t="s">
        <v>8855</v>
      </c>
      <c r="F3460" s="248" t="s">
        <v>146</v>
      </c>
      <c r="G3460" s="216">
        <v>4.33</v>
      </c>
      <c r="H3460" s="216">
        <v>1559.0000000002328</v>
      </c>
      <c r="I3460" s="216">
        <v>6750.470000001008</v>
      </c>
      <c r="J3460" s="216">
        <v>1.9439846001065828E-2</v>
      </c>
      <c r="K3460" s="216">
        <v>1.2469432970534268E-5</v>
      </c>
      <c r="L3460" s="159"/>
    </row>
    <row r="3461" spans="2:12" ht="15.75" customHeight="1" x14ac:dyDescent="0.2">
      <c r="B3461" s="189">
        <v>41302</v>
      </c>
      <c r="C3461" s="143">
        <v>290816</v>
      </c>
      <c r="D3461" s="143" t="s">
        <v>733</v>
      </c>
      <c r="E3461" s="143" t="s">
        <v>8855</v>
      </c>
      <c r="F3461" s="248" t="s">
        <v>146</v>
      </c>
      <c r="G3461" s="216">
        <v>33.5</v>
      </c>
      <c r="H3461" s="216">
        <v>1440</v>
      </c>
      <c r="I3461" s="216">
        <v>48240</v>
      </c>
      <c r="J3461" s="216">
        <v>0.13892042644308847</v>
      </c>
      <c r="K3461" s="216">
        <v>9.6472518363255891E-5</v>
      </c>
      <c r="L3461" s="159"/>
    </row>
    <row r="3462" spans="2:12" ht="15.75" customHeight="1" x14ac:dyDescent="0.2">
      <c r="B3462" s="189">
        <v>41302</v>
      </c>
      <c r="C3462" s="143">
        <v>290820</v>
      </c>
      <c r="D3462" s="143" t="s">
        <v>811</v>
      </c>
      <c r="E3462" s="143" t="s">
        <v>8854</v>
      </c>
      <c r="F3462" s="248" t="s">
        <v>149</v>
      </c>
      <c r="G3462" s="216">
        <v>14</v>
      </c>
      <c r="H3462" s="216">
        <v>1032.0000000006985</v>
      </c>
      <c r="I3462" s="216">
        <v>14448.000000009779</v>
      </c>
      <c r="J3462" s="216">
        <v>1.4590648981533496E-2</v>
      </c>
      <c r="K3462" s="216">
        <v>1.4138225757290331E-5</v>
      </c>
      <c r="L3462" s="159"/>
    </row>
    <row r="3463" spans="2:12" ht="15.75" customHeight="1" x14ac:dyDescent="0.2">
      <c r="B3463" s="189">
        <v>41302</v>
      </c>
      <c r="C3463" s="143">
        <v>290822</v>
      </c>
      <c r="D3463" s="143" t="s">
        <v>503</v>
      </c>
      <c r="E3463" s="143" t="s">
        <v>8855</v>
      </c>
      <c r="F3463" s="248" t="s">
        <v>149</v>
      </c>
      <c r="G3463" s="216">
        <v>33</v>
      </c>
      <c r="H3463" s="216">
        <v>2476.9999999960419</v>
      </c>
      <c r="I3463" s="216">
        <v>81740.999999869382</v>
      </c>
      <c r="J3463" s="216">
        <v>0.23539582458263578</v>
      </c>
      <c r="K3463" s="216">
        <v>9.5032630029475944E-5</v>
      </c>
      <c r="L3463" s="159"/>
    </row>
    <row r="3464" spans="2:12" ht="15.75" customHeight="1" x14ac:dyDescent="0.2">
      <c r="B3464" s="189">
        <v>41302</v>
      </c>
      <c r="C3464" s="143">
        <v>290824</v>
      </c>
      <c r="D3464" s="143" t="s">
        <v>657</v>
      </c>
      <c r="E3464" s="143" t="s">
        <v>8855</v>
      </c>
      <c r="F3464" s="248" t="s">
        <v>146</v>
      </c>
      <c r="G3464" s="216">
        <v>7</v>
      </c>
      <c r="H3464" s="216">
        <v>2665.0000000011642</v>
      </c>
      <c r="I3464" s="216">
        <v>18655.000000008149</v>
      </c>
      <c r="J3464" s="216">
        <v>5.3722233733352977E-2</v>
      </c>
      <c r="K3464" s="216">
        <v>2.015843667291914E-5</v>
      </c>
      <c r="L3464" s="159"/>
    </row>
    <row r="3465" spans="2:12" ht="15.75" customHeight="1" x14ac:dyDescent="0.2">
      <c r="B3465" s="189">
        <v>41302</v>
      </c>
      <c r="C3465" s="143">
        <v>290833</v>
      </c>
      <c r="D3465" s="143" t="s">
        <v>900</v>
      </c>
      <c r="E3465" s="143" t="s">
        <v>8854</v>
      </c>
      <c r="F3465" s="248" t="s">
        <v>146</v>
      </c>
      <c r="G3465" s="216">
        <v>35</v>
      </c>
      <c r="H3465" s="216">
        <v>1132.0000000018626</v>
      </c>
      <c r="I3465" s="216">
        <v>39620.000000065193</v>
      </c>
      <c r="J3465" s="216">
        <v>4.0011178893197469E-2</v>
      </c>
      <c r="K3465" s="216">
        <v>3.5345564393225827E-5</v>
      </c>
      <c r="L3465" s="159"/>
    </row>
    <row r="3466" spans="2:12" ht="15.75" customHeight="1" x14ac:dyDescent="0.2">
      <c r="B3466" s="189">
        <v>41302</v>
      </c>
      <c r="C3466" s="143">
        <v>290845</v>
      </c>
      <c r="D3466" s="143" t="s">
        <v>1467</v>
      </c>
      <c r="E3466" s="143" t="s">
        <v>8854</v>
      </c>
      <c r="F3466" s="248" t="s">
        <v>147</v>
      </c>
      <c r="G3466" s="216">
        <v>149</v>
      </c>
      <c r="H3466" s="216">
        <v>3160.0000000011642</v>
      </c>
      <c r="I3466" s="216">
        <v>470840.00000017346</v>
      </c>
      <c r="J3466" s="216">
        <v>0.47548872968321654</v>
      </c>
      <c r="K3466" s="216">
        <v>1.5047111698830422E-4</v>
      </c>
      <c r="L3466" s="159"/>
    </row>
    <row r="3467" spans="2:12" ht="15.75" customHeight="1" x14ac:dyDescent="0.2">
      <c r="B3467" s="189">
        <v>41302</v>
      </c>
      <c r="C3467" s="143">
        <v>290847</v>
      </c>
      <c r="D3467" s="143" t="s">
        <v>1069</v>
      </c>
      <c r="E3467" s="143" t="s">
        <v>8855</v>
      </c>
      <c r="F3467" s="248" t="s">
        <v>146</v>
      </c>
      <c r="G3467" s="216">
        <v>3.5</v>
      </c>
      <c r="H3467" s="216">
        <v>2623.0000000004657</v>
      </c>
      <c r="I3467" s="216">
        <v>9180.5000000016298</v>
      </c>
      <c r="J3467" s="216">
        <v>2.6437789696538146E-2</v>
      </c>
      <c r="K3467" s="216">
        <v>1.007921833645957E-5</v>
      </c>
      <c r="L3467" s="159"/>
    </row>
    <row r="3468" spans="2:12" ht="15.75" customHeight="1" x14ac:dyDescent="0.2">
      <c r="B3468" s="189">
        <v>41302</v>
      </c>
      <c r="C3468" s="143">
        <v>290848</v>
      </c>
      <c r="D3468" s="143" t="s">
        <v>1108</v>
      </c>
      <c r="E3468" s="143" t="s">
        <v>8854</v>
      </c>
      <c r="F3468" s="248" t="s">
        <v>149</v>
      </c>
      <c r="G3468" s="216">
        <v>58</v>
      </c>
      <c r="H3468" s="216">
        <v>549.0000000083819</v>
      </c>
      <c r="I3468" s="216">
        <v>31842.00000048615</v>
      </c>
      <c r="J3468" s="216">
        <v>3.2156384612179428E-2</v>
      </c>
      <c r="K3468" s="216">
        <v>5.8572649565917081E-5</v>
      </c>
      <c r="L3468" s="159"/>
    </row>
    <row r="3469" spans="2:12" ht="15.75" customHeight="1" x14ac:dyDescent="0.2">
      <c r="B3469" s="189">
        <v>41302</v>
      </c>
      <c r="C3469" s="143">
        <v>290850</v>
      </c>
      <c r="D3469" s="143" t="s">
        <v>1467</v>
      </c>
      <c r="E3469" s="143" t="s">
        <v>8854</v>
      </c>
      <c r="F3469" s="248" t="s">
        <v>146</v>
      </c>
      <c r="G3469" s="216">
        <v>41</v>
      </c>
      <c r="H3469" s="216">
        <v>2402.0000000030268</v>
      </c>
      <c r="I3469" s="216">
        <v>98482.000000124099</v>
      </c>
      <c r="J3469" s="216">
        <v>9.945433921651578E-2</v>
      </c>
      <c r="K3469" s="216">
        <v>4.1404804003493108E-5</v>
      </c>
      <c r="L3469" s="159"/>
    </row>
    <row r="3470" spans="2:12" ht="15.75" customHeight="1" x14ac:dyDescent="0.2">
      <c r="B3470" s="189">
        <v>41302</v>
      </c>
      <c r="C3470" s="143">
        <v>290854</v>
      </c>
      <c r="D3470" s="143" t="s">
        <v>1404</v>
      </c>
      <c r="E3470" s="143" t="s">
        <v>8854</v>
      </c>
      <c r="F3470" s="248" t="s">
        <v>149</v>
      </c>
      <c r="G3470" s="216">
        <v>137</v>
      </c>
      <c r="H3470" s="216">
        <v>2194.9999999988358</v>
      </c>
      <c r="I3470" s="216">
        <v>300714.99999984051</v>
      </c>
      <c r="J3470" s="216">
        <v>0.30368403990009335</v>
      </c>
      <c r="K3470" s="216">
        <v>1.3835263776776967E-4</v>
      </c>
      <c r="L3470" s="159"/>
    </row>
    <row r="3471" spans="2:12" ht="15.75" customHeight="1" x14ac:dyDescent="0.2">
      <c r="B3471" s="189">
        <v>41302</v>
      </c>
      <c r="C3471" s="143">
        <v>290863</v>
      </c>
      <c r="D3471" s="143" t="s">
        <v>1076</v>
      </c>
      <c r="E3471" s="143" t="s">
        <v>8854</v>
      </c>
      <c r="F3471" s="248" t="s">
        <v>149</v>
      </c>
      <c r="G3471" s="216">
        <v>20.073900000000002</v>
      </c>
      <c r="H3471" s="216">
        <v>531.00000000209548</v>
      </c>
      <c r="I3471" s="216">
        <v>10659.240900042065</v>
      </c>
      <c r="J3471" s="216">
        <v>1.0764482446152664E-2</v>
      </c>
      <c r="K3471" s="216">
        <v>2.0272095002090743E-5</v>
      </c>
      <c r="L3471" s="159"/>
    </row>
    <row r="3472" spans="2:12" ht="15.75" customHeight="1" x14ac:dyDescent="0.2">
      <c r="B3472" s="189">
        <v>41302</v>
      </c>
      <c r="C3472" s="143">
        <v>290876</v>
      </c>
      <c r="D3472" s="143" t="s">
        <v>1117</v>
      </c>
      <c r="E3472" s="143" t="s">
        <v>8855</v>
      </c>
      <c r="F3472" s="248" t="s">
        <v>155</v>
      </c>
      <c r="G3472" s="216">
        <v>50.160000000000004</v>
      </c>
      <c r="H3472" s="216">
        <v>2796.0000000090804</v>
      </c>
      <c r="I3472" s="216">
        <v>140247.36000045549</v>
      </c>
      <c r="J3472" s="216">
        <v>0.40388107501618215</v>
      </c>
      <c r="K3472" s="216">
        <v>1.4444959764480346E-4</v>
      </c>
      <c r="L3472" s="159"/>
    </row>
    <row r="3473" spans="2:12" ht="15.75" customHeight="1" x14ac:dyDescent="0.2">
      <c r="B3473" s="189">
        <v>41302</v>
      </c>
      <c r="C3473" s="143">
        <v>290889</v>
      </c>
      <c r="D3473" s="143" t="s">
        <v>1437</v>
      </c>
      <c r="E3473" s="143" t="s">
        <v>8854</v>
      </c>
      <c r="F3473" s="248" t="s">
        <v>155</v>
      </c>
      <c r="G3473" s="216">
        <v>62.370000000000005</v>
      </c>
      <c r="H3473" s="216">
        <v>2633.9999999944121</v>
      </c>
      <c r="I3473" s="216">
        <v>164282.5799996515</v>
      </c>
      <c r="J3473" s="216">
        <v>0.16590458600179872</v>
      </c>
      <c r="K3473" s="216">
        <v>6.2985795748728433E-5</v>
      </c>
      <c r="L3473" s="159"/>
    </row>
    <row r="3474" spans="2:12" ht="15.75" customHeight="1" x14ac:dyDescent="0.2">
      <c r="B3474" s="189">
        <v>41302</v>
      </c>
      <c r="C3474" s="143">
        <v>290906</v>
      </c>
      <c r="D3474" s="143" t="s">
        <v>553</v>
      </c>
      <c r="E3474" s="143" t="s">
        <v>8854</v>
      </c>
      <c r="F3474" s="248" t="s">
        <v>146</v>
      </c>
      <c r="G3474" s="216">
        <v>80</v>
      </c>
      <c r="H3474" s="216">
        <v>3036.9999999983702</v>
      </c>
      <c r="I3474" s="216">
        <v>242959.99999986961</v>
      </c>
      <c r="J3474" s="216">
        <v>0.24535880928495823</v>
      </c>
      <c r="K3474" s="216">
        <v>8.0789861470230466E-5</v>
      </c>
      <c r="L3474" s="159"/>
    </row>
    <row r="3475" spans="2:12" ht="15.75" customHeight="1" x14ac:dyDescent="0.2">
      <c r="B3475" s="189">
        <v>41302</v>
      </c>
      <c r="C3475" s="143">
        <v>290907</v>
      </c>
      <c r="D3475" s="143" t="s">
        <v>712</v>
      </c>
      <c r="E3475" s="143" t="s">
        <v>8854</v>
      </c>
      <c r="F3475" s="248" t="s">
        <v>146</v>
      </c>
      <c r="G3475" s="216">
        <v>35.31</v>
      </c>
      <c r="H3475" s="216">
        <v>3054.9999999941792</v>
      </c>
      <c r="I3475" s="216">
        <v>107872.04999979447</v>
      </c>
      <c r="J3475" s="216">
        <v>0.10893709969991461</v>
      </c>
      <c r="K3475" s="216">
        <v>3.5658625106422974E-5</v>
      </c>
      <c r="L3475" s="159"/>
    </row>
    <row r="3476" spans="2:12" ht="15.75" customHeight="1" x14ac:dyDescent="0.2">
      <c r="B3476" s="189">
        <v>41302</v>
      </c>
      <c r="C3476" s="143">
        <v>290916</v>
      </c>
      <c r="D3476" s="143" t="s">
        <v>1649</v>
      </c>
      <c r="E3476" s="143" t="s">
        <v>8854</v>
      </c>
      <c r="F3476" s="248" t="s">
        <v>146</v>
      </c>
      <c r="G3476" s="216">
        <v>36.630000000000003</v>
      </c>
      <c r="H3476" s="216">
        <v>3343.0000000004657</v>
      </c>
      <c r="I3476" s="216">
        <v>122454.09000001707</v>
      </c>
      <c r="J3476" s="216">
        <v>0.1236631120945564</v>
      </c>
      <c r="K3476" s="216">
        <v>3.6991657820681775E-5</v>
      </c>
      <c r="L3476" s="159"/>
    </row>
    <row r="3477" spans="2:12" ht="15.75" customHeight="1" x14ac:dyDescent="0.2">
      <c r="B3477" s="189">
        <v>41302</v>
      </c>
      <c r="C3477" s="143">
        <v>290954</v>
      </c>
      <c r="D3477" s="143" t="s">
        <v>1650</v>
      </c>
      <c r="E3477" s="143" t="s">
        <v>8854</v>
      </c>
      <c r="F3477" s="248" t="s">
        <v>147</v>
      </c>
      <c r="G3477" s="216">
        <v>16.885000000000002</v>
      </c>
      <c r="H3477" s="216">
        <v>4036.0000000067521</v>
      </c>
      <c r="I3477" s="216">
        <v>68147.860000114015</v>
      </c>
      <c r="J3477" s="216">
        <v>6.8820702111273391E-2</v>
      </c>
      <c r="K3477" s="216">
        <v>1.7051710136560517E-5</v>
      </c>
      <c r="L3477" s="159"/>
    </row>
    <row r="3478" spans="2:12" ht="15.75" customHeight="1" x14ac:dyDescent="0.2">
      <c r="B3478" s="189">
        <v>41302</v>
      </c>
      <c r="C3478" s="143">
        <v>290961</v>
      </c>
      <c r="D3478" s="143" t="s">
        <v>1366</v>
      </c>
      <c r="E3478" s="143" t="s">
        <v>8855</v>
      </c>
      <c r="F3478" s="248" t="s">
        <v>146</v>
      </c>
      <c r="G3478" s="216">
        <v>55</v>
      </c>
      <c r="H3478" s="216">
        <v>4251.9999999983702</v>
      </c>
      <c r="I3478" s="216">
        <v>233859.99999991036</v>
      </c>
      <c r="J3478" s="216">
        <v>0.6734645714752947</v>
      </c>
      <c r="K3478" s="216">
        <v>1.5838771671579325E-4</v>
      </c>
      <c r="L3478" s="159"/>
    </row>
    <row r="3479" spans="2:12" ht="15.75" customHeight="1" x14ac:dyDescent="0.2">
      <c r="B3479" s="189">
        <v>41302</v>
      </c>
      <c r="C3479" s="143">
        <v>290984</v>
      </c>
      <c r="D3479" s="143" t="s">
        <v>1651</v>
      </c>
      <c r="E3479" s="143" t="s">
        <v>8854</v>
      </c>
      <c r="F3479" s="248" t="s">
        <v>155</v>
      </c>
      <c r="G3479" s="216">
        <v>59</v>
      </c>
      <c r="H3479" s="216">
        <v>165.00000000349246</v>
      </c>
      <c r="I3479" s="216">
        <v>9735.0000002060551</v>
      </c>
      <c r="J3479" s="216">
        <v>9.8311162678667591E-3</v>
      </c>
      <c r="K3479" s="216">
        <v>5.9582522834294962E-5</v>
      </c>
      <c r="L3479" s="159"/>
    </row>
    <row r="3480" spans="2:12" ht="15.75" customHeight="1" x14ac:dyDescent="0.2">
      <c r="B3480" s="189">
        <v>41302</v>
      </c>
      <c r="C3480" s="143">
        <v>291012</v>
      </c>
      <c r="D3480" s="143" t="s">
        <v>672</v>
      </c>
      <c r="E3480" s="143" t="s">
        <v>8855</v>
      </c>
      <c r="F3480" s="248" t="s">
        <v>146</v>
      </c>
      <c r="G3480" s="216">
        <v>16</v>
      </c>
      <c r="H3480" s="216">
        <v>3820.9999999974389</v>
      </c>
      <c r="I3480" s="216">
        <v>61135.999999959022</v>
      </c>
      <c r="J3480" s="216">
        <v>0.17605802634782264</v>
      </c>
      <c r="K3480" s="216">
        <v>4.6076426680958032E-5</v>
      </c>
      <c r="L3480" s="159"/>
    </row>
    <row r="3481" spans="2:12" ht="15.75" customHeight="1" x14ac:dyDescent="0.2">
      <c r="B3481" s="189">
        <v>41302</v>
      </c>
      <c r="C3481" s="143">
        <v>291013</v>
      </c>
      <c r="D3481" s="143" t="s">
        <v>1185</v>
      </c>
      <c r="E3481" s="143" t="s">
        <v>8855</v>
      </c>
      <c r="F3481" s="248" t="s">
        <v>146</v>
      </c>
      <c r="G3481" s="216">
        <v>1.2</v>
      </c>
      <c r="H3481" s="216">
        <v>4431.9999999983702</v>
      </c>
      <c r="I3481" s="216">
        <v>5318.3999999980442</v>
      </c>
      <c r="J3481" s="216">
        <v>1.5315804228744819E-2</v>
      </c>
      <c r="K3481" s="216">
        <v>3.4557320010718527E-6</v>
      </c>
      <c r="L3481" s="159"/>
    </row>
    <row r="3482" spans="2:12" ht="15.75" customHeight="1" x14ac:dyDescent="0.2">
      <c r="B3482" s="189">
        <v>41302</v>
      </c>
      <c r="C3482" s="143">
        <v>291014</v>
      </c>
      <c r="D3482" s="143" t="s">
        <v>1123</v>
      </c>
      <c r="E3482" s="143" t="s">
        <v>8854</v>
      </c>
      <c r="F3482" s="248" t="s">
        <v>146</v>
      </c>
      <c r="G3482" s="216">
        <v>36.300000000000004</v>
      </c>
      <c r="H3482" s="216">
        <v>1409.9999999965075</v>
      </c>
      <c r="I3482" s="216">
        <v>51182.999999873231</v>
      </c>
      <c r="J3482" s="216">
        <v>5.1688343495257048E-2</v>
      </c>
      <c r="K3482" s="216">
        <v>3.6658399642117075E-5</v>
      </c>
      <c r="L3482" s="159"/>
    </row>
    <row r="3483" spans="2:12" ht="15.75" customHeight="1" x14ac:dyDescent="0.2">
      <c r="B3483" s="189">
        <v>41302</v>
      </c>
      <c r="C3483" s="143">
        <v>291236</v>
      </c>
      <c r="D3483" s="143" t="s">
        <v>1579</v>
      </c>
      <c r="E3483" s="143" t="s">
        <v>8854</v>
      </c>
      <c r="F3483" s="248" t="s">
        <v>146</v>
      </c>
      <c r="G3483" s="216">
        <v>6</v>
      </c>
      <c r="H3483" s="216">
        <v>2213.0000000051223</v>
      </c>
      <c r="I3483" s="216">
        <v>13278.000000030734</v>
      </c>
      <c r="J3483" s="216">
        <v>1.3409097257552538E-2</v>
      </c>
      <c r="K3483" s="216">
        <v>6.0592396102672845E-6</v>
      </c>
      <c r="L3483" s="159"/>
    </row>
    <row r="3484" spans="2:12" ht="15.75" customHeight="1" x14ac:dyDescent="0.2">
      <c r="B3484" s="189">
        <v>41302</v>
      </c>
      <c r="C3484" s="143">
        <v>291239</v>
      </c>
      <c r="D3484" s="143" t="s">
        <v>1638</v>
      </c>
      <c r="E3484" s="143" t="s">
        <v>8854</v>
      </c>
      <c r="F3484" s="248" t="s">
        <v>146</v>
      </c>
      <c r="G3484" s="216">
        <v>19.5</v>
      </c>
      <c r="H3484" s="216">
        <v>2341.0000000032596</v>
      </c>
      <c r="I3484" s="216">
        <v>45649.500000063563</v>
      </c>
      <c r="J3484" s="216">
        <v>4.6100209764880259E-2</v>
      </c>
      <c r="K3484" s="216">
        <v>1.9692528733368676E-5</v>
      </c>
      <c r="L3484" s="159"/>
    </row>
    <row r="3485" spans="2:12" ht="15.75" customHeight="1" x14ac:dyDescent="0.2">
      <c r="B3485" s="189">
        <v>41302</v>
      </c>
      <c r="C3485" s="143">
        <v>291240</v>
      </c>
      <c r="D3485" s="143" t="s">
        <v>499</v>
      </c>
      <c r="E3485" s="143" t="s">
        <v>8855</v>
      </c>
      <c r="F3485" s="248" t="s">
        <v>146</v>
      </c>
      <c r="G3485" s="216">
        <v>5</v>
      </c>
      <c r="H3485" s="216">
        <v>181.99999999604188</v>
      </c>
      <c r="I3485" s="216">
        <v>909.9999999802094</v>
      </c>
      <c r="J3485" s="216">
        <v>2.6205967674224956E-3</v>
      </c>
      <c r="K3485" s="216">
        <v>1.4398883337799386E-5</v>
      </c>
      <c r="L3485" s="159"/>
    </row>
    <row r="3486" spans="2:12" ht="15.75" customHeight="1" x14ac:dyDescent="0.2">
      <c r="B3486" s="189">
        <v>41302</v>
      </c>
      <c r="C3486" s="143">
        <v>291241</v>
      </c>
      <c r="D3486" s="143" t="s">
        <v>1578</v>
      </c>
      <c r="E3486" s="143" t="s">
        <v>8855</v>
      </c>
      <c r="F3486" s="248" t="s">
        <v>146</v>
      </c>
      <c r="G3486" s="216">
        <v>126.33</v>
      </c>
      <c r="H3486" s="216">
        <v>11.999999997206032</v>
      </c>
      <c r="I3486" s="216">
        <v>1515.9599996470381</v>
      </c>
      <c r="J3486" s="216">
        <v>4.3656262359376202E-3</v>
      </c>
      <c r="K3486" s="216">
        <v>3.638021864128393E-4</v>
      </c>
      <c r="L3486" s="159"/>
    </row>
    <row r="3487" spans="2:12" ht="15.75" customHeight="1" x14ac:dyDescent="0.2">
      <c r="B3487" s="189">
        <v>41302</v>
      </c>
      <c r="C3487" s="143">
        <v>291242</v>
      </c>
      <c r="D3487" s="143" t="s">
        <v>499</v>
      </c>
      <c r="E3487" s="143" t="s">
        <v>8855</v>
      </c>
      <c r="F3487" s="248" t="s">
        <v>146</v>
      </c>
      <c r="G3487" s="216">
        <v>9</v>
      </c>
      <c r="H3487" s="216">
        <v>33.000000002793968</v>
      </c>
      <c r="I3487" s="216">
        <v>297.00000002514571</v>
      </c>
      <c r="J3487" s="216">
        <v>8.5529367033769759E-4</v>
      </c>
      <c r="K3487" s="216">
        <v>2.5917990008038896E-5</v>
      </c>
      <c r="L3487" s="159"/>
    </row>
    <row r="3488" spans="2:12" ht="15.75" customHeight="1" x14ac:dyDescent="0.2">
      <c r="B3488" s="189">
        <v>41302</v>
      </c>
      <c r="C3488" s="143">
        <v>291254</v>
      </c>
      <c r="D3488" s="143" t="s">
        <v>1652</v>
      </c>
      <c r="E3488" s="143" t="s">
        <v>8855</v>
      </c>
      <c r="F3488" s="248" t="s">
        <v>146</v>
      </c>
      <c r="G3488" s="216">
        <v>35.4</v>
      </c>
      <c r="H3488" s="216">
        <v>328.00000000046566</v>
      </c>
      <c r="I3488" s="216">
        <v>11611.200000016484</v>
      </c>
      <c r="J3488" s="216">
        <v>3.3437662842418718E-2</v>
      </c>
      <c r="K3488" s="216">
        <v>1.0194409403161965E-4</v>
      </c>
      <c r="L3488" s="159"/>
    </row>
    <row r="3489" spans="2:12" ht="15.75" customHeight="1" x14ac:dyDescent="0.2">
      <c r="B3489" s="189">
        <v>41302</v>
      </c>
      <c r="C3489" s="143">
        <v>291295</v>
      </c>
      <c r="D3489" s="143" t="s">
        <v>922</v>
      </c>
      <c r="E3489" s="143" t="s">
        <v>8855</v>
      </c>
      <c r="F3489" s="248" t="s">
        <v>146</v>
      </c>
      <c r="G3489" s="216">
        <v>2</v>
      </c>
      <c r="H3489" s="216">
        <v>76.999999999534339</v>
      </c>
      <c r="I3489" s="216">
        <v>153.99999999906868</v>
      </c>
      <c r="J3489" s="216">
        <v>4.4348560680153911E-4</v>
      </c>
      <c r="K3489" s="216">
        <v>5.7595533351197541E-6</v>
      </c>
      <c r="L3489" s="159"/>
    </row>
    <row r="3490" spans="2:12" ht="15.75" customHeight="1" x14ac:dyDescent="0.2">
      <c r="B3490" s="189">
        <v>41302</v>
      </c>
      <c r="C3490" s="143">
        <v>291310</v>
      </c>
      <c r="D3490" s="143" t="s">
        <v>551</v>
      </c>
      <c r="E3490" s="143" t="s">
        <v>8854</v>
      </c>
      <c r="F3490" s="248" t="s">
        <v>146</v>
      </c>
      <c r="G3490" s="216">
        <v>25.5</v>
      </c>
      <c r="H3490" s="216">
        <v>3321.9999999948777</v>
      </c>
      <c r="I3490" s="216">
        <v>84710.999999869382</v>
      </c>
      <c r="J3490" s="216">
        <v>8.5547374437426743E-2</v>
      </c>
      <c r="K3490" s="216">
        <v>2.575176834363596E-5</v>
      </c>
      <c r="L3490" s="159"/>
    </row>
    <row r="3491" spans="2:12" ht="15.75" customHeight="1" x14ac:dyDescent="0.2">
      <c r="B3491" s="189">
        <v>41302</v>
      </c>
      <c r="C3491" s="143">
        <v>291319</v>
      </c>
      <c r="D3491" s="143" t="s">
        <v>1653</v>
      </c>
      <c r="E3491" s="143" t="s">
        <v>8854</v>
      </c>
      <c r="F3491" s="248" t="s">
        <v>146</v>
      </c>
      <c r="G3491" s="216">
        <v>26.5</v>
      </c>
      <c r="H3491" s="216">
        <v>4579.9999999988358</v>
      </c>
      <c r="I3491" s="216">
        <v>121369.99999996915</v>
      </c>
      <c r="J3491" s="216">
        <v>0.12256831858299223</v>
      </c>
      <c r="K3491" s="216">
        <v>2.6761641612013841E-5</v>
      </c>
      <c r="L3491" s="159"/>
    </row>
    <row r="3492" spans="2:12" ht="15.75" customHeight="1" x14ac:dyDescent="0.2">
      <c r="B3492" s="189">
        <v>41302</v>
      </c>
      <c r="C3492" s="143">
        <v>291347</v>
      </c>
      <c r="D3492" s="143" t="s">
        <v>1224</v>
      </c>
      <c r="E3492" s="143" t="s">
        <v>8854</v>
      </c>
      <c r="F3492" s="248" t="s">
        <v>146</v>
      </c>
      <c r="G3492" s="216">
        <v>26.310000000000002</v>
      </c>
      <c r="H3492" s="216">
        <v>76.999999999534339</v>
      </c>
      <c r="I3492" s="216">
        <v>2025.8699999877485</v>
      </c>
      <c r="J3492" s="216">
        <v>2.0458719581963247E-3</v>
      </c>
      <c r="K3492" s="216">
        <v>2.6569765691022043E-5</v>
      </c>
      <c r="L3492" s="159"/>
    </row>
    <row r="3493" spans="2:12" ht="15.75" customHeight="1" x14ac:dyDescent="0.2">
      <c r="B3493" s="189">
        <v>41302</v>
      </c>
      <c r="C3493" s="143">
        <v>291351</v>
      </c>
      <c r="D3493" s="143" t="s">
        <v>1192</v>
      </c>
      <c r="E3493" s="143" t="s">
        <v>8855</v>
      </c>
      <c r="F3493" s="248" t="s">
        <v>146</v>
      </c>
      <c r="G3493" s="216">
        <v>20.02</v>
      </c>
      <c r="H3493" s="216">
        <v>120.00000000349246</v>
      </c>
      <c r="I3493" s="216">
        <v>2402.4000000699189</v>
      </c>
      <c r="J3493" s="216">
        <v>6.9183754663471996E-3</v>
      </c>
      <c r="K3493" s="216">
        <v>5.7653128884548743E-5</v>
      </c>
      <c r="L3493" s="159"/>
    </row>
    <row r="3494" spans="2:12" ht="15.75" customHeight="1" x14ac:dyDescent="0.2">
      <c r="B3494" s="189">
        <v>41302</v>
      </c>
      <c r="C3494" s="143">
        <v>291354</v>
      </c>
      <c r="D3494" s="143" t="s">
        <v>998</v>
      </c>
      <c r="E3494" s="143" t="s">
        <v>8855</v>
      </c>
      <c r="F3494" s="248" t="s">
        <v>146</v>
      </c>
      <c r="G3494" s="216">
        <v>19</v>
      </c>
      <c r="H3494" s="216">
        <v>50.999999998603016</v>
      </c>
      <c r="I3494" s="216">
        <v>968.99999997345731</v>
      </c>
      <c r="J3494" s="216">
        <v>2.7905035907890841E-3</v>
      </c>
      <c r="K3494" s="216">
        <v>5.4715756683637664E-5</v>
      </c>
      <c r="L3494" s="159"/>
    </row>
    <row r="3495" spans="2:12" ht="15.75" customHeight="1" x14ac:dyDescent="0.2">
      <c r="B3495" s="189">
        <v>41302</v>
      </c>
      <c r="C3495" s="143">
        <v>291355</v>
      </c>
      <c r="D3495" s="143" t="s">
        <v>785</v>
      </c>
      <c r="E3495" s="143" t="s">
        <v>8855</v>
      </c>
      <c r="F3495" s="248" t="s">
        <v>146</v>
      </c>
      <c r="G3495" s="216">
        <v>12.5</v>
      </c>
      <c r="H3495" s="216">
        <v>22.000000008847564</v>
      </c>
      <c r="I3495" s="216">
        <v>275.00000011059456</v>
      </c>
      <c r="J3495" s="216">
        <v>7.9193858389745389E-4</v>
      </c>
      <c r="K3495" s="216">
        <v>3.5997208344498468E-5</v>
      </c>
      <c r="L3495" s="159"/>
    </row>
    <row r="3496" spans="2:12" ht="15.75" customHeight="1" x14ac:dyDescent="0.2">
      <c r="B3496" s="189">
        <v>41302</v>
      </c>
      <c r="C3496" s="143">
        <v>291356</v>
      </c>
      <c r="D3496" s="143" t="s">
        <v>1654</v>
      </c>
      <c r="E3496" s="143" t="s">
        <v>8854</v>
      </c>
      <c r="F3496" s="248" t="s">
        <v>155</v>
      </c>
      <c r="G3496" s="216">
        <v>1.35</v>
      </c>
      <c r="H3496" s="216">
        <v>4629.000000001397</v>
      </c>
      <c r="I3496" s="216">
        <v>6249.1500000018859</v>
      </c>
      <c r="J3496" s="216">
        <v>6.3108495350855378E-3</v>
      </c>
      <c r="K3496" s="216">
        <v>1.3633289123101392E-6</v>
      </c>
      <c r="L3496" s="159"/>
    </row>
    <row r="3497" spans="2:12" ht="15.75" customHeight="1" x14ac:dyDescent="0.2">
      <c r="B3497" s="189">
        <v>41302</v>
      </c>
      <c r="C3497" s="143">
        <v>291362</v>
      </c>
      <c r="D3497" s="143" t="s">
        <v>1273</v>
      </c>
      <c r="E3497" s="143" t="s">
        <v>8854</v>
      </c>
      <c r="F3497" s="248" t="s">
        <v>146</v>
      </c>
      <c r="G3497" s="216">
        <v>53.5</v>
      </c>
      <c r="H3497" s="216">
        <v>770.00000000582077</v>
      </c>
      <c r="I3497" s="216">
        <v>41195.000000311411</v>
      </c>
      <c r="J3497" s="216">
        <v>4.1601729291141282E-2</v>
      </c>
      <c r="K3497" s="216">
        <v>5.4028219858216619E-5</v>
      </c>
      <c r="L3497" s="159"/>
    </row>
    <row r="3498" spans="2:12" ht="15.75" customHeight="1" x14ac:dyDescent="0.2">
      <c r="B3498" s="189">
        <v>41302</v>
      </c>
      <c r="C3498" s="143">
        <v>291393</v>
      </c>
      <c r="D3498" s="143" t="s">
        <v>565</v>
      </c>
      <c r="E3498" s="143" t="s">
        <v>8855</v>
      </c>
      <c r="F3498" s="248" t="s">
        <v>146</v>
      </c>
      <c r="G3498" s="216">
        <v>17</v>
      </c>
      <c r="H3498" s="216">
        <v>1434.9999999941792</v>
      </c>
      <c r="I3498" s="216">
        <v>24394.999999901047</v>
      </c>
      <c r="J3498" s="216">
        <v>7.0252151804838237E-2</v>
      </c>
      <c r="K3498" s="216">
        <v>4.8956203348517912E-5</v>
      </c>
      <c r="L3498" s="159"/>
    </row>
    <row r="3499" spans="2:12" ht="15.75" customHeight="1" x14ac:dyDescent="0.2">
      <c r="B3499" s="189">
        <v>41302</v>
      </c>
      <c r="C3499" s="143">
        <v>291397</v>
      </c>
      <c r="D3499" s="143" t="s">
        <v>1655</v>
      </c>
      <c r="E3499" s="143" t="s">
        <v>8854</v>
      </c>
      <c r="F3499" s="248" t="s">
        <v>146</v>
      </c>
      <c r="G3499" s="216">
        <v>233.44</v>
      </c>
      <c r="H3499" s="216">
        <v>550.00000000116415</v>
      </c>
      <c r="I3499" s="216">
        <v>128392.00000027176</v>
      </c>
      <c r="J3499" s="216">
        <v>0.1296596486738473</v>
      </c>
      <c r="K3499" s="216">
        <v>2.3574481577013249E-4</v>
      </c>
      <c r="L3499" s="159"/>
    </row>
    <row r="3500" spans="2:12" ht="15.75" customHeight="1" x14ac:dyDescent="0.2">
      <c r="B3500" s="189">
        <v>41302</v>
      </c>
      <c r="C3500" s="143">
        <v>291406</v>
      </c>
      <c r="D3500" s="143" t="s">
        <v>569</v>
      </c>
      <c r="E3500" s="143" t="s">
        <v>8855</v>
      </c>
      <c r="F3500" s="248" t="s">
        <v>146</v>
      </c>
      <c r="G3500" s="216">
        <v>8.5</v>
      </c>
      <c r="H3500" s="216">
        <v>2195.499999995227</v>
      </c>
      <c r="I3500" s="216">
        <v>36038.299999933108</v>
      </c>
      <c r="J3500" s="216">
        <v>0.10378225547833049</v>
      </c>
      <c r="K3500" s="216">
        <v>2.4478101674258956E-5</v>
      </c>
      <c r="L3500" s="159"/>
    </row>
    <row r="3501" spans="2:12" ht="15.75" customHeight="1" x14ac:dyDescent="0.2">
      <c r="B3501" s="189">
        <v>41302</v>
      </c>
      <c r="C3501" s="143">
        <v>291430</v>
      </c>
      <c r="D3501" s="143" t="s">
        <v>1540</v>
      </c>
      <c r="E3501" s="143" t="s">
        <v>8854</v>
      </c>
      <c r="F3501" s="248" t="s">
        <v>146</v>
      </c>
      <c r="G3501" s="216">
        <v>52.5</v>
      </c>
      <c r="H3501" s="216">
        <v>91.999999996041879</v>
      </c>
      <c r="I3501" s="216">
        <v>4829.9999997921987</v>
      </c>
      <c r="J3501" s="216">
        <v>4.8776878860553111E-3</v>
      </c>
      <c r="K3501" s="216">
        <v>5.3018346589838738E-5</v>
      </c>
      <c r="L3501" s="159"/>
    </row>
    <row r="3502" spans="2:12" ht="15.75" customHeight="1" x14ac:dyDescent="0.2">
      <c r="B3502" s="189">
        <v>41302</v>
      </c>
      <c r="C3502" s="143">
        <v>291432</v>
      </c>
      <c r="D3502" s="143" t="s">
        <v>1063</v>
      </c>
      <c r="E3502" s="143" t="s">
        <v>8855</v>
      </c>
      <c r="F3502" s="248" t="s">
        <v>146</v>
      </c>
      <c r="G3502" s="216">
        <v>22</v>
      </c>
      <c r="H3502" s="216">
        <v>5514.9999999976717</v>
      </c>
      <c r="I3502" s="216">
        <v>121329.99999994878</v>
      </c>
      <c r="J3502" s="216">
        <v>0.34940330307489237</v>
      </c>
      <c r="K3502" s="216">
        <v>6.3355086686317296E-5</v>
      </c>
      <c r="L3502" s="159"/>
    </row>
    <row r="3503" spans="2:12" ht="15.75" customHeight="1" x14ac:dyDescent="0.2">
      <c r="B3503" s="189">
        <v>41302</v>
      </c>
      <c r="C3503" s="143">
        <v>291548</v>
      </c>
      <c r="D3503" s="143" t="s">
        <v>795</v>
      </c>
      <c r="E3503" s="143" t="s">
        <v>8854</v>
      </c>
      <c r="F3503" s="248" t="s">
        <v>146</v>
      </c>
      <c r="G3503" s="216">
        <v>31.400000000000002</v>
      </c>
      <c r="H3503" s="216">
        <v>74.999999993015081</v>
      </c>
      <c r="I3503" s="216">
        <v>2354.9999997806735</v>
      </c>
      <c r="J3503" s="216">
        <v>2.3782515468084172E-3</v>
      </c>
      <c r="K3503" s="216">
        <v>3.1710020627065458E-5</v>
      </c>
      <c r="L3503" s="159"/>
    </row>
    <row r="3504" spans="2:12" ht="15.75" customHeight="1" x14ac:dyDescent="0.2">
      <c r="B3504" s="189">
        <v>41302</v>
      </c>
      <c r="C3504" s="143">
        <v>291570</v>
      </c>
      <c r="D3504" s="143" t="s">
        <v>1128</v>
      </c>
      <c r="E3504" s="143" t="s">
        <v>8854</v>
      </c>
      <c r="F3504" s="248" t="s">
        <v>146</v>
      </c>
      <c r="G3504" s="216">
        <v>49</v>
      </c>
      <c r="H3504" s="216">
        <v>5156.9999999937136</v>
      </c>
      <c r="I3504" s="216">
        <v>252692.99999969197</v>
      </c>
      <c r="J3504" s="216">
        <v>0.25518790580590073</v>
      </c>
      <c r="K3504" s="216">
        <v>4.9483790150516157E-5</v>
      </c>
      <c r="L3504" s="159"/>
    </row>
    <row r="3505" spans="2:12" ht="15.75" customHeight="1" x14ac:dyDescent="0.2">
      <c r="B3505" s="189">
        <v>41302</v>
      </c>
      <c r="C3505" s="143">
        <v>291574</v>
      </c>
      <c r="D3505" s="143" t="s">
        <v>708</v>
      </c>
      <c r="E3505" s="143" t="s">
        <v>8854</v>
      </c>
      <c r="F3505" s="248" t="s">
        <v>146</v>
      </c>
      <c r="G3505" s="216">
        <v>1</v>
      </c>
      <c r="H3505" s="216">
        <v>5179.9999999953434</v>
      </c>
      <c r="I3505" s="216">
        <v>5179.9999999953434</v>
      </c>
      <c r="J3505" s="216">
        <v>5.2311435301927193E-3</v>
      </c>
      <c r="K3505" s="216">
        <v>1.0098732683778807E-6</v>
      </c>
      <c r="L3505" s="159"/>
    </row>
    <row r="3506" spans="2:12" ht="15.75" customHeight="1" x14ac:dyDescent="0.2">
      <c r="B3506" s="189">
        <v>41302</v>
      </c>
      <c r="C3506" s="143">
        <v>291604</v>
      </c>
      <c r="D3506" s="143" t="s">
        <v>1030</v>
      </c>
      <c r="E3506" s="143" t="s">
        <v>8855</v>
      </c>
      <c r="F3506" s="248" t="s">
        <v>146</v>
      </c>
      <c r="G3506" s="216">
        <v>126</v>
      </c>
      <c r="H3506" s="216">
        <v>2261.999999997206</v>
      </c>
      <c r="I3506" s="216">
        <v>285011.99999964796</v>
      </c>
      <c r="J3506" s="216">
        <v>0.82077090757356197</v>
      </c>
      <c r="K3506" s="216">
        <v>3.6285186011254453E-4</v>
      </c>
      <c r="L3506" s="159"/>
    </row>
    <row r="3507" spans="2:12" ht="15.75" customHeight="1" x14ac:dyDescent="0.2">
      <c r="B3507" s="189">
        <v>41302</v>
      </c>
      <c r="C3507" s="143">
        <v>291622</v>
      </c>
      <c r="D3507" s="143" t="s">
        <v>1274</v>
      </c>
      <c r="E3507" s="143" t="s">
        <v>8854</v>
      </c>
      <c r="F3507" s="248" t="s">
        <v>146</v>
      </c>
      <c r="G3507" s="216">
        <v>108.5</v>
      </c>
      <c r="H3507" s="216">
        <v>4585.0000000046566</v>
      </c>
      <c r="I3507" s="216">
        <v>497472.50000050524</v>
      </c>
      <c r="J3507" s="216">
        <v>0.50238417950362546</v>
      </c>
      <c r="K3507" s="216">
        <v>1.0957124961900006E-4</v>
      </c>
      <c r="L3507" s="159"/>
    </row>
    <row r="3508" spans="2:12" ht="15.75" customHeight="1" x14ac:dyDescent="0.2">
      <c r="B3508" s="189">
        <v>41302</v>
      </c>
      <c r="C3508" s="143">
        <v>291630</v>
      </c>
      <c r="D3508" s="143" t="s">
        <v>502</v>
      </c>
      <c r="E3508" s="143" t="s">
        <v>8854</v>
      </c>
      <c r="F3508" s="248" t="s">
        <v>146</v>
      </c>
      <c r="G3508" s="216">
        <v>111</v>
      </c>
      <c r="H3508" s="216">
        <v>59.00000000372529</v>
      </c>
      <c r="I3508" s="216">
        <v>6549.0000004135072</v>
      </c>
      <c r="J3508" s="216">
        <v>6.613660035024331E-3</v>
      </c>
      <c r="K3508" s="216">
        <v>1.1209593278994476E-4</v>
      </c>
      <c r="L3508" s="159"/>
    </row>
    <row r="3509" spans="2:12" ht="15.75" customHeight="1" x14ac:dyDescent="0.2">
      <c r="B3509" s="189">
        <v>41302</v>
      </c>
      <c r="C3509" s="143">
        <v>291667</v>
      </c>
      <c r="D3509" s="143" t="s">
        <v>1437</v>
      </c>
      <c r="E3509" s="143" t="s">
        <v>8854</v>
      </c>
      <c r="F3509" s="248" t="s">
        <v>146</v>
      </c>
      <c r="G3509" s="216">
        <v>11.8</v>
      </c>
      <c r="H3509" s="216">
        <v>2641.9999999995343</v>
      </c>
      <c r="I3509" s="216">
        <v>31175.599999994509</v>
      </c>
      <c r="J3509" s="216">
        <v>3.1483405065635912E-2</v>
      </c>
      <c r="K3509" s="216">
        <v>1.1916504566858993E-5</v>
      </c>
      <c r="L3509" s="159"/>
    </row>
    <row r="3510" spans="2:12" ht="15.75" customHeight="1" x14ac:dyDescent="0.2">
      <c r="B3510" s="189">
        <v>41302</v>
      </c>
      <c r="C3510" s="143">
        <v>291672</v>
      </c>
      <c r="D3510" s="143" t="s">
        <v>1583</v>
      </c>
      <c r="E3510" s="143" t="s">
        <v>8854</v>
      </c>
      <c r="F3510" s="248" t="s">
        <v>146</v>
      </c>
      <c r="G3510" s="216">
        <v>3.7275</v>
      </c>
      <c r="H3510" s="216">
        <v>65.000000002328306</v>
      </c>
      <c r="I3510" s="216">
        <v>242.28750000867876</v>
      </c>
      <c r="J3510" s="216">
        <v>2.4467966952087026E-4</v>
      </c>
      <c r="K3510" s="216">
        <v>3.7643026078785506E-6</v>
      </c>
      <c r="L3510" s="159"/>
    </row>
    <row r="3511" spans="2:12" ht="15.75" customHeight="1" x14ac:dyDescent="0.2">
      <c r="B3511" s="189">
        <v>41302</v>
      </c>
      <c r="C3511" s="143">
        <v>291675</v>
      </c>
      <c r="D3511" s="143" t="s">
        <v>1043</v>
      </c>
      <c r="E3511" s="143" t="s">
        <v>8854</v>
      </c>
      <c r="F3511" s="248" t="s">
        <v>146</v>
      </c>
      <c r="G3511" s="216">
        <v>1568.5</v>
      </c>
      <c r="H3511" s="216">
        <v>531.99999999487773</v>
      </c>
      <c r="I3511" s="216">
        <v>834441.99999196571</v>
      </c>
      <c r="J3511" s="216">
        <v>0.84268066980366196</v>
      </c>
      <c r="K3511" s="216">
        <v>1.583986221450706E-3</v>
      </c>
      <c r="L3511" s="159"/>
    </row>
    <row r="3512" spans="2:12" ht="15.75" customHeight="1" x14ac:dyDescent="0.2">
      <c r="B3512" s="189">
        <v>41302</v>
      </c>
      <c r="C3512" s="143">
        <v>291691</v>
      </c>
      <c r="D3512" s="143" t="s">
        <v>876</v>
      </c>
      <c r="E3512" s="143" t="s">
        <v>8854</v>
      </c>
      <c r="F3512" s="248" t="s">
        <v>146</v>
      </c>
      <c r="G3512" s="216">
        <v>82.5</v>
      </c>
      <c r="H3512" s="216">
        <v>901.00000000325963</v>
      </c>
      <c r="I3512" s="216">
        <v>74332.500000268919</v>
      </c>
      <c r="J3512" s="216">
        <v>7.5066404721970389E-2</v>
      </c>
      <c r="K3512" s="216">
        <v>8.3314544641175159E-5</v>
      </c>
      <c r="L3512" s="159"/>
    </row>
    <row r="3513" spans="2:12" ht="15.75" customHeight="1" x14ac:dyDescent="0.2">
      <c r="B3513" s="189">
        <v>41302</v>
      </c>
      <c r="C3513" s="143">
        <v>291717</v>
      </c>
      <c r="D3513" s="143" t="s">
        <v>584</v>
      </c>
      <c r="E3513" s="143" t="s">
        <v>8854</v>
      </c>
      <c r="F3513" s="248" t="s">
        <v>146</v>
      </c>
      <c r="G3513" s="216">
        <v>47.5</v>
      </c>
      <c r="H3513" s="216">
        <v>6774.9999999976717</v>
      </c>
      <c r="I3513" s="216">
        <v>321812.49999988941</v>
      </c>
      <c r="J3513" s="216">
        <v>0.32498984117974505</v>
      </c>
      <c r="K3513" s="216">
        <v>4.7968980247949339E-5</v>
      </c>
      <c r="L3513" s="159"/>
    </row>
    <row r="3514" spans="2:12" ht="15.75" customHeight="1" x14ac:dyDescent="0.2">
      <c r="B3514" s="189">
        <v>41302</v>
      </c>
      <c r="C3514" s="143">
        <v>291770</v>
      </c>
      <c r="D3514" s="143" t="s">
        <v>1035</v>
      </c>
      <c r="E3514" s="143" t="s">
        <v>8854</v>
      </c>
      <c r="F3514" s="248" t="s">
        <v>146</v>
      </c>
      <c r="G3514" s="216">
        <v>4.4000000000000004</v>
      </c>
      <c r="H3514" s="216">
        <v>3695.999999998603</v>
      </c>
      <c r="I3514" s="216">
        <v>16262.399999993855</v>
      </c>
      <c r="J3514" s="216">
        <v>1.6422963039662241E-2</v>
      </c>
      <c r="K3514" s="216">
        <v>4.4434423808626756E-6</v>
      </c>
      <c r="L3514" s="159"/>
    </row>
    <row r="3515" spans="2:12" ht="15.75" customHeight="1" x14ac:dyDescent="0.2">
      <c r="B3515" s="189">
        <v>41302</v>
      </c>
      <c r="C3515" s="143">
        <v>291812</v>
      </c>
      <c r="D3515" s="143" t="s">
        <v>656</v>
      </c>
      <c r="E3515" s="143" t="s">
        <v>8855</v>
      </c>
      <c r="F3515" s="248" t="s">
        <v>146</v>
      </c>
      <c r="G3515" s="216">
        <v>4.4000000000000004</v>
      </c>
      <c r="H3515" s="216">
        <v>5243.9999999944121</v>
      </c>
      <c r="I3515" s="216">
        <v>23073.599999975417</v>
      </c>
      <c r="J3515" s="216">
        <v>6.6446814916538782E-2</v>
      </c>
      <c r="K3515" s="216">
        <v>1.267101733726346E-5</v>
      </c>
      <c r="L3515" s="159"/>
    </row>
    <row r="3516" spans="2:12" ht="15.75" customHeight="1" x14ac:dyDescent="0.2">
      <c r="B3516" s="189">
        <v>41302</v>
      </c>
      <c r="C3516" s="143">
        <v>291899</v>
      </c>
      <c r="D3516" s="143" t="s">
        <v>1358</v>
      </c>
      <c r="E3516" s="143" t="s">
        <v>8854</v>
      </c>
      <c r="F3516" s="248" t="s">
        <v>146</v>
      </c>
      <c r="G3516" s="216">
        <v>1411.25</v>
      </c>
      <c r="H3516" s="216">
        <v>1309.190476194656</v>
      </c>
      <c r="I3516" s="216">
        <v>1806967.5000058352</v>
      </c>
      <c r="J3516" s="216">
        <v>1.824808175083501</v>
      </c>
      <c r="K3516" s="216">
        <v>1.4251836499982842E-3</v>
      </c>
      <c r="L3516" s="159"/>
    </row>
    <row r="3517" spans="2:12" ht="15.75" customHeight="1" x14ac:dyDescent="0.2">
      <c r="B3517" s="189">
        <v>41302</v>
      </c>
      <c r="C3517" s="143">
        <v>291901</v>
      </c>
      <c r="D3517" s="143" t="s">
        <v>578</v>
      </c>
      <c r="E3517" s="143" t="s">
        <v>8855</v>
      </c>
      <c r="F3517" s="248" t="s">
        <v>146</v>
      </c>
      <c r="G3517" s="216">
        <v>1189.49</v>
      </c>
      <c r="H3517" s="216">
        <v>1461.9999999983702</v>
      </c>
      <c r="I3517" s="216">
        <v>1739034.3799980613</v>
      </c>
      <c r="J3517" s="216">
        <v>5.0080306316028746</v>
      </c>
      <c r="K3517" s="216">
        <v>3.4254655482957985E-3</v>
      </c>
      <c r="L3517" s="159"/>
    </row>
    <row r="3518" spans="2:12" ht="15.75" customHeight="1" x14ac:dyDescent="0.2">
      <c r="B3518" s="189">
        <v>41302</v>
      </c>
      <c r="C3518" s="143">
        <v>291913</v>
      </c>
      <c r="D3518" s="143" t="s">
        <v>1656</v>
      </c>
      <c r="E3518" s="143" t="s">
        <v>8854</v>
      </c>
      <c r="F3518" s="248" t="s">
        <v>146</v>
      </c>
      <c r="G3518" s="216">
        <v>26</v>
      </c>
      <c r="H3518" s="216">
        <v>3090.0000000034925</v>
      </c>
      <c r="I3518" s="216">
        <v>80340.000000090804</v>
      </c>
      <c r="J3518" s="216">
        <v>8.1133218381570643E-2</v>
      </c>
      <c r="K3518" s="216">
        <v>2.62567049778249E-5</v>
      </c>
      <c r="L3518" s="159"/>
    </row>
    <row r="3519" spans="2:12" ht="15.75" customHeight="1" x14ac:dyDescent="0.2">
      <c r="B3519" s="189">
        <v>41302</v>
      </c>
      <c r="C3519" s="143">
        <v>291914</v>
      </c>
      <c r="D3519" s="143" t="s">
        <v>1579</v>
      </c>
      <c r="E3519" s="143" t="s">
        <v>8854</v>
      </c>
      <c r="F3519" s="248" t="s">
        <v>146</v>
      </c>
      <c r="G3519" s="216">
        <v>27</v>
      </c>
      <c r="H3519" s="216">
        <v>3179.9999999930151</v>
      </c>
      <c r="I3519" s="216">
        <v>85859.999999811407</v>
      </c>
      <c r="J3519" s="216">
        <v>8.6707718822734384E-2</v>
      </c>
      <c r="K3519" s="216">
        <v>2.7266578246202781E-5</v>
      </c>
      <c r="L3519" s="159"/>
    </row>
    <row r="3520" spans="2:12" ht="15.75" customHeight="1" x14ac:dyDescent="0.2">
      <c r="B3520" s="189">
        <v>41302</v>
      </c>
      <c r="C3520" s="143">
        <v>291915</v>
      </c>
      <c r="D3520" s="143" t="s">
        <v>1638</v>
      </c>
      <c r="E3520" s="143" t="s">
        <v>8854</v>
      </c>
      <c r="F3520" s="248" t="s">
        <v>146</v>
      </c>
      <c r="G3520" s="216">
        <v>11.1</v>
      </c>
      <c r="H3520" s="216">
        <v>2549.9999999930151</v>
      </c>
      <c r="I3520" s="216">
        <v>28304.999999922467</v>
      </c>
      <c r="J3520" s="216">
        <v>2.8584462861357615E-2</v>
      </c>
      <c r="K3520" s="216">
        <v>1.1209593278994477E-5</v>
      </c>
      <c r="L3520" s="159"/>
    </row>
    <row r="3521" spans="2:12" ht="15.75" customHeight="1" x14ac:dyDescent="0.2">
      <c r="B3521" s="189">
        <v>41302</v>
      </c>
      <c r="C3521" s="143">
        <v>291916</v>
      </c>
      <c r="D3521" s="143" t="s">
        <v>1464</v>
      </c>
      <c r="E3521" s="143" t="s">
        <v>8854</v>
      </c>
      <c r="F3521" s="248" t="s">
        <v>146</v>
      </c>
      <c r="G3521" s="216">
        <v>77</v>
      </c>
      <c r="H3521" s="216">
        <v>3469.9999999953434</v>
      </c>
      <c r="I3521" s="216">
        <v>267189.99999964144</v>
      </c>
      <c r="J3521" s="216">
        <v>0.26982803857752385</v>
      </c>
      <c r="K3521" s="216">
        <v>7.7760241665096816E-5</v>
      </c>
      <c r="L3521" s="159"/>
    </row>
    <row r="3522" spans="2:12" ht="15.75" customHeight="1" x14ac:dyDescent="0.2">
      <c r="B3522" s="189">
        <v>41302</v>
      </c>
      <c r="C3522" s="143">
        <v>291918</v>
      </c>
      <c r="D3522" s="143" t="s">
        <v>1638</v>
      </c>
      <c r="E3522" s="143" t="s">
        <v>8854</v>
      </c>
      <c r="F3522" s="248" t="s">
        <v>146</v>
      </c>
      <c r="G3522" s="216">
        <v>32.5</v>
      </c>
      <c r="H3522" s="216">
        <v>3135.0000000034925</v>
      </c>
      <c r="I3522" s="216">
        <v>101887.5000001135</v>
      </c>
      <c r="J3522" s="216">
        <v>0.10289346263196596</v>
      </c>
      <c r="K3522" s="216">
        <v>3.2820881222281121E-5</v>
      </c>
      <c r="L3522" s="159"/>
    </row>
    <row r="3523" spans="2:12" ht="15.75" customHeight="1" x14ac:dyDescent="0.2">
      <c r="B3523" s="189">
        <v>41302</v>
      </c>
      <c r="C3523" s="143">
        <v>292016</v>
      </c>
      <c r="D3523" s="143" t="s">
        <v>975</v>
      </c>
      <c r="E3523" s="143" t="s">
        <v>8854</v>
      </c>
      <c r="F3523" s="248" t="s">
        <v>146</v>
      </c>
      <c r="G3523" s="216">
        <v>1479.1599999999999</v>
      </c>
      <c r="H3523" s="216">
        <v>1011.0000000055879</v>
      </c>
      <c r="I3523" s="216">
        <v>1495430.7600082655</v>
      </c>
      <c r="J3523" s="216">
        <v>1.5101955492423653</v>
      </c>
      <c r="K3523" s="216">
        <v>1.4937641436538259E-3</v>
      </c>
      <c r="L3523" s="159"/>
    </row>
    <row r="3524" spans="2:12" ht="15.75" customHeight="1" x14ac:dyDescent="0.2">
      <c r="B3524" s="189">
        <v>41302</v>
      </c>
      <c r="C3524" s="143">
        <v>292017</v>
      </c>
      <c r="D3524" s="143" t="s">
        <v>1536</v>
      </c>
      <c r="E3524" s="143" t="s">
        <v>8854</v>
      </c>
      <c r="F3524" s="248" t="s">
        <v>146</v>
      </c>
      <c r="G3524" s="216">
        <v>120.99</v>
      </c>
      <c r="H3524" s="216">
        <v>1263.9999999920838</v>
      </c>
      <c r="I3524" s="216">
        <v>152931.35999904224</v>
      </c>
      <c r="J3524" s="216">
        <v>0.15444129235970708</v>
      </c>
      <c r="K3524" s="216">
        <v>1.2218456674103979E-4</v>
      </c>
      <c r="L3524" s="159"/>
    </row>
    <row r="3525" spans="2:12" ht="15.75" customHeight="1" x14ac:dyDescent="0.2">
      <c r="B3525" s="189">
        <v>41302</v>
      </c>
      <c r="C3525" s="143">
        <v>292017</v>
      </c>
      <c r="D3525" s="143" t="s">
        <v>1525</v>
      </c>
      <c r="E3525" s="143" t="s">
        <v>8854</v>
      </c>
      <c r="F3525" s="248" t="s">
        <v>146</v>
      </c>
      <c r="G3525" s="216">
        <v>445</v>
      </c>
      <c r="H3525" s="216">
        <v>1263.9999999920838</v>
      </c>
      <c r="I3525" s="216">
        <v>562479.99999647727</v>
      </c>
      <c r="J3525" s="216">
        <v>0.56803351599363283</v>
      </c>
      <c r="K3525" s="216">
        <v>4.4939360442815691E-4</v>
      </c>
      <c r="L3525" s="159"/>
    </row>
    <row r="3526" spans="2:12" ht="15.75" customHeight="1" x14ac:dyDescent="0.2">
      <c r="B3526" s="189">
        <v>41302</v>
      </c>
      <c r="C3526" s="143">
        <v>292131</v>
      </c>
      <c r="D3526" s="143" t="s">
        <v>1283</v>
      </c>
      <c r="E3526" s="143" t="s">
        <v>8854</v>
      </c>
      <c r="F3526" s="248" t="s">
        <v>146</v>
      </c>
      <c r="G3526" s="216">
        <v>1253.5</v>
      </c>
      <c r="H3526" s="216">
        <v>1147.44444444892</v>
      </c>
      <c r="I3526" s="216">
        <v>1430928.5000055765</v>
      </c>
      <c r="J3526" s="216">
        <v>1.4450564411156899</v>
      </c>
      <c r="K3526" s="216">
        <v>1.2658761419116736E-3</v>
      </c>
      <c r="L3526" s="159"/>
    </row>
    <row r="3527" spans="2:12" ht="15.75" customHeight="1" x14ac:dyDescent="0.2">
      <c r="B3527" s="189">
        <v>41302</v>
      </c>
      <c r="C3527" s="143">
        <v>292370</v>
      </c>
      <c r="D3527" s="143" t="s">
        <v>1041</v>
      </c>
      <c r="E3527" s="143" t="s">
        <v>8855</v>
      </c>
      <c r="F3527" s="248" t="s">
        <v>146</v>
      </c>
      <c r="G3527" s="216">
        <v>627</v>
      </c>
      <c r="H3527" s="216">
        <v>1761.5263157881379</v>
      </c>
      <c r="I3527" s="216">
        <v>1397288.9999989641</v>
      </c>
      <c r="J3527" s="216">
        <v>4.0238802600350905</v>
      </c>
      <c r="K3527" s="216">
        <v>1.805619970560043E-3</v>
      </c>
      <c r="L3527" s="159"/>
    </row>
    <row r="3528" spans="2:12" ht="15.75" customHeight="1" x14ac:dyDescent="0.2">
      <c r="B3528" s="189">
        <v>41302</v>
      </c>
      <c r="C3528" s="143">
        <v>292373</v>
      </c>
      <c r="D3528" s="143" t="s">
        <v>588</v>
      </c>
      <c r="E3528" s="143" t="s">
        <v>8855</v>
      </c>
      <c r="F3528" s="248" t="s">
        <v>146</v>
      </c>
      <c r="G3528" s="216">
        <v>97</v>
      </c>
      <c r="H3528" s="216">
        <v>3460.9999999974389</v>
      </c>
      <c r="I3528" s="216">
        <v>335716.99999975157</v>
      </c>
      <c r="J3528" s="216">
        <v>0.96678998350248391</v>
      </c>
      <c r="K3528" s="216">
        <v>2.7933833675330809E-4</v>
      </c>
      <c r="L3528" s="159"/>
    </row>
    <row r="3529" spans="2:12" ht="15.75" customHeight="1" x14ac:dyDescent="0.2">
      <c r="B3529" s="189">
        <v>41302</v>
      </c>
      <c r="C3529" s="143">
        <v>292450</v>
      </c>
      <c r="D3529" s="143" t="s">
        <v>1165</v>
      </c>
      <c r="E3529" s="143" t="s">
        <v>8855</v>
      </c>
      <c r="F3529" s="248" t="s">
        <v>146</v>
      </c>
      <c r="G3529" s="216">
        <v>309</v>
      </c>
      <c r="H3529" s="216">
        <v>3677.9473684187119</v>
      </c>
      <c r="I3529" s="216">
        <v>1137673.4999992442</v>
      </c>
      <c r="J3529" s="216">
        <v>3.2762456005990055</v>
      </c>
      <c r="K3529" s="216">
        <v>8.8985099027600201E-4</v>
      </c>
      <c r="L3529" s="159"/>
    </row>
    <row r="3530" spans="2:12" ht="15.75" customHeight="1" x14ac:dyDescent="0.2">
      <c r="B3530" s="189">
        <v>41302</v>
      </c>
      <c r="C3530" s="143">
        <v>292490</v>
      </c>
      <c r="D3530" s="143" t="s">
        <v>905</v>
      </c>
      <c r="E3530" s="143" t="s">
        <v>8855</v>
      </c>
      <c r="F3530" s="248" t="s">
        <v>146</v>
      </c>
      <c r="G3530" s="216">
        <v>24</v>
      </c>
      <c r="H3530" s="216">
        <v>1530</v>
      </c>
      <c r="I3530" s="216">
        <v>36720</v>
      </c>
      <c r="J3530" s="216">
        <v>0.10574539923279869</v>
      </c>
      <c r="K3530" s="216">
        <v>6.9114640021437055E-5</v>
      </c>
      <c r="L3530" s="159"/>
    </row>
    <row r="3531" spans="2:12" ht="15.75" customHeight="1" x14ac:dyDescent="0.2">
      <c r="B3531" s="189">
        <v>41302</v>
      </c>
      <c r="C3531" s="143">
        <v>292531</v>
      </c>
      <c r="D3531" s="143" t="s">
        <v>625</v>
      </c>
      <c r="E3531" s="143" t="s">
        <v>8855</v>
      </c>
      <c r="F3531" s="248" t="s">
        <v>146</v>
      </c>
      <c r="G3531" s="216">
        <v>163</v>
      </c>
      <c r="H3531" s="216">
        <v>4354.9999999988358</v>
      </c>
      <c r="I3531" s="216">
        <v>709864.99999981024</v>
      </c>
      <c r="J3531" s="216">
        <v>2.0442526641168457</v>
      </c>
      <c r="K3531" s="216">
        <v>4.6940359681226E-4</v>
      </c>
      <c r="L3531" s="159"/>
    </row>
    <row r="3532" spans="2:12" ht="15.75" customHeight="1" x14ac:dyDescent="0.2">
      <c r="B3532" s="189">
        <v>41302</v>
      </c>
      <c r="C3532" s="143">
        <v>292610</v>
      </c>
      <c r="D3532" s="143" t="s">
        <v>696</v>
      </c>
      <c r="E3532" s="143" t="s">
        <v>8855</v>
      </c>
      <c r="F3532" s="248" t="s">
        <v>146</v>
      </c>
      <c r="G3532" s="216">
        <v>721.34</v>
      </c>
      <c r="H3532" s="216">
        <v>4426.9999999925494</v>
      </c>
      <c r="I3532" s="216">
        <v>3193372.1799946255</v>
      </c>
      <c r="J3532" s="216">
        <v>9.1961986947833427</v>
      </c>
      <c r="K3532" s="216">
        <v>2.0772981013776419E-3</v>
      </c>
      <c r="L3532" s="159"/>
    </row>
    <row r="3533" spans="2:12" ht="15.75" customHeight="1" x14ac:dyDescent="0.2">
      <c r="B3533" s="189">
        <v>41302</v>
      </c>
      <c r="C3533" s="143">
        <v>292630</v>
      </c>
      <c r="D3533" s="143" t="s">
        <v>1657</v>
      </c>
      <c r="E3533" s="143" t="s">
        <v>8854</v>
      </c>
      <c r="F3533" s="248" t="s">
        <v>147</v>
      </c>
      <c r="G3533" s="216">
        <v>0.25</v>
      </c>
      <c r="H3533" s="216">
        <v>3305.9999999951106</v>
      </c>
      <c r="I3533" s="216">
        <v>826.49999999877764</v>
      </c>
      <c r="J3533" s="216">
        <v>8.3466025631308402E-4</v>
      </c>
      <c r="K3533" s="216">
        <v>2.5246831709447019E-7</v>
      </c>
      <c r="L3533" s="159"/>
    </row>
    <row r="3534" spans="2:12" ht="15.75" customHeight="1" x14ac:dyDescent="0.2">
      <c r="B3534" s="189">
        <v>41302</v>
      </c>
      <c r="C3534" s="143">
        <v>292630</v>
      </c>
      <c r="D3534" s="143" t="s">
        <v>570</v>
      </c>
      <c r="E3534" s="143" t="s">
        <v>8854</v>
      </c>
      <c r="F3534" s="248" t="s">
        <v>147</v>
      </c>
      <c r="G3534" s="216">
        <v>1304.33</v>
      </c>
      <c r="H3534" s="216">
        <v>3305.9999999951106</v>
      </c>
      <c r="I3534" s="216">
        <v>4312114.9799936218</v>
      </c>
      <c r="J3534" s="216">
        <v>4.3546896484673789</v>
      </c>
      <c r="K3534" s="216">
        <v>1.3172080001433212E-3</v>
      </c>
      <c r="L3534" s="159"/>
    </row>
    <row r="3535" spans="2:12" ht="15.75" customHeight="1" x14ac:dyDescent="0.2">
      <c r="B3535" s="189">
        <v>41302</v>
      </c>
      <c r="C3535" s="143">
        <v>292630</v>
      </c>
      <c r="D3535" s="143" t="s">
        <v>1658</v>
      </c>
      <c r="E3535" s="143" t="s">
        <v>8854</v>
      </c>
      <c r="F3535" s="248" t="s">
        <v>147</v>
      </c>
      <c r="G3535" s="216">
        <v>1</v>
      </c>
      <c r="H3535" s="216">
        <v>3305.9999999951106</v>
      </c>
      <c r="I3535" s="216">
        <v>3305.9999999951106</v>
      </c>
      <c r="J3535" s="216">
        <v>3.3386410252523361E-3</v>
      </c>
      <c r="K3535" s="216">
        <v>1.0098732683778807E-6</v>
      </c>
      <c r="L3535" s="159"/>
    </row>
    <row r="3536" spans="2:12" ht="15.75" customHeight="1" x14ac:dyDescent="0.2">
      <c r="B3536" s="189">
        <v>41302</v>
      </c>
      <c r="C3536" s="143">
        <v>292790</v>
      </c>
      <c r="D3536" s="143" t="s">
        <v>803</v>
      </c>
      <c r="E3536" s="143" t="s">
        <v>8854</v>
      </c>
      <c r="F3536" s="248" t="s">
        <v>146</v>
      </c>
      <c r="G3536" s="216">
        <v>1503.27</v>
      </c>
      <c r="H3536" s="216">
        <v>1485</v>
      </c>
      <c r="I3536" s="216">
        <v>2232355.9500000002</v>
      </c>
      <c r="J3536" s="216">
        <v>2.2543965994093091</v>
      </c>
      <c r="K3536" s="216">
        <v>1.5181121881544168E-3</v>
      </c>
      <c r="L3536" s="159"/>
    </row>
    <row r="3537" spans="2:12" ht="15.75" customHeight="1" x14ac:dyDescent="0.2">
      <c r="B3537" s="189">
        <v>41302</v>
      </c>
      <c r="C3537" s="143">
        <v>292792</v>
      </c>
      <c r="D3537" s="143" t="s">
        <v>878</v>
      </c>
      <c r="E3537" s="143" t="s">
        <v>8854</v>
      </c>
      <c r="F3537" s="248" t="s">
        <v>147</v>
      </c>
      <c r="G3537" s="216">
        <v>9.5</v>
      </c>
      <c r="H3537" s="216">
        <v>1604.9999999930151</v>
      </c>
      <c r="I3537" s="216">
        <v>15247.499999933643</v>
      </c>
      <c r="J3537" s="216">
        <v>1.5398042659524725E-2</v>
      </c>
      <c r="K3537" s="216">
        <v>9.5937960495898677E-6</v>
      </c>
      <c r="L3537" s="159"/>
    </row>
    <row r="3538" spans="2:12" ht="15.75" customHeight="1" x14ac:dyDescent="0.2">
      <c r="B3538" s="189">
        <v>41302</v>
      </c>
      <c r="C3538" s="143">
        <v>293101</v>
      </c>
      <c r="D3538" s="143" t="s">
        <v>1164</v>
      </c>
      <c r="E3538" s="143" t="s">
        <v>8855</v>
      </c>
      <c r="F3538" s="248" t="s">
        <v>146</v>
      </c>
      <c r="G3538" s="216">
        <v>56.5</v>
      </c>
      <c r="H3538" s="216">
        <v>3283.9999999967404</v>
      </c>
      <c r="I3538" s="216">
        <v>185545.99999981583</v>
      </c>
      <c r="J3538" s="216">
        <v>0.53433104155853461</v>
      </c>
      <c r="K3538" s="216">
        <v>1.6270738171713305E-4</v>
      </c>
      <c r="L3538" s="159"/>
    </row>
    <row r="3539" spans="2:12" ht="15.75" customHeight="1" x14ac:dyDescent="0.2">
      <c r="B3539" s="189">
        <v>41302</v>
      </c>
      <c r="C3539" s="143">
        <v>293530</v>
      </c>
      <c r="D3539" s="143" t="s">
        <v>1055</v>
      </c>
      <c r="E3539" s="143" t="s">
        <v>8855</v>
      </c>
      <c r="F3539" s="248" t="s">
        <v>146</v>
      </c>
      <c r="G3539" s="216">
        <v>355.5</v>
      </c>
      <c r="H3539" s="216">
        <v>1032.9999999934807</v>
      </c>
      <c r="I3539" s="216">
        <v>367231.4999976824</v>
      </c>
      <c r="J3539" s="216">
        <v>1.0575447052863409</v>
      </c>
      <c r="K3539" s="216">
        <v>1.0237606053175364E-3</v>
      </c>
      <c r="L3539" s="159"/>
    </row>
    <row r="3540" spans="2:12" ht="15.75" customHeight="1" x14ac:dyDescent="0.2">
      <c r="B3540" s="189">
        <v>41302</v>
      </c>
      <c r="C3540" s="143">
        <v>293591</v>
      </c>
      <c r="D3540" s="143" t="s">
        <v>1531</v>
      </c>
      <c r="E3540" s="143" t="s">
        <v>8855</v>
      </c>
      <c r="F3540" s="248" t="s">
        <v>146</v>
      </c>
      <c r="G3540" s="216">
        <v>441</v>
      </c>
      <c r="H3540" s="216">
        <v>1193.0000000016298</v>
      </c>
      <c r="I3540" s="216">
        <v>526113.00000071875</v>
      </c>
      <c r="J3540" s="216">
        <v>1.5150879419019996</v>
      </c>
      <c r="K3540" s="216">
        <v>1.2699815103939058E-3</v>
      </c>
      <c r="L3540" s="159"/>
    </row>
    <row r="3541" spans="2:12" ht="15.75" customHeight="1" x14ac:dyDescent="0.2">
      <c r="B3541" s="189">
        <v>41302</v>
      </c>
      <c r="C3541" s="143">
        <v>293790</v>
      </c>
      <c r="D3541" s="143" t="s">
        <v>613</v>
      </c>
      <c r="E3541" s="143" t="s">
        <v>8855</v>
      </c>
      <c r="F3541" s="248" t="s">
        <v>146</v>
      </c>
      <c r="G3541" s="216">
        <v>176.33</v>
      </c>
      <c r="H3541" s="216">
        <v>1647.7391304337525</v>
      </c>
      <c r="I3541" s="216">
        <v>314395.94999986578</v>
      </c>
      <c r="J3541" s="216">
        <v>0.90539012118493523</v>
      </c>
      <c r="K3541" s="216">
        <v>5.077910197908332E-4</v>
      </c>
      <c r="L3541" s="159"/>
    </row>
    <row r="3542" spans="2:12" ht="15.75" customHeight="1" x14ac:dyDescent="0.2">
      <c r="B3542" s="189">
        <v>41302</v>
      </c>
      <c r="C3542" s="143">
        <v>293870</v>
      </c>
      <c r="D3542" s="143" t="s">
        <v>1173</v>
      </c>
      <c r="E3542" s="143" t="s">
        <v>8854</v>
      </c>
      <c r="F3542" s="248" t="s">
        <v>147</v>
      </c>
      <c r="G3542" s="216">
        <v>728.33</v>
      </c>
      <c r="H3542" s="216">
        <v>2747.7272727323525</v>
      </c>
      <c r="I3542" s="216">
        <v>1903363.7400039404</v>
      </c>
      <c r="J3542" s="216">
        <v>1.9221561610297262</v>
      </c>
      <c r="K3542" s="216">
        <v>7.3552099755766194E-4</v>
      </c>
      <c r="L3542" s="159"/>
    </row>
    <row r="3543" spans="2:12" ht="15.75" customHeight="1" x14ac:dyDescent="0.2">
      <c r="B3543" s="189">
        <v>41302</v>
      </c>
      <c r="C3543" s="143">
        <v>293974</v>
      </c>
      <c r="D3543" s="143" t="s">
        <v>1046</v>
      </c>
      <c r="E3543" s="143" t="s">
        <v>8854</v>
      </c>
      <c r="F3543" s="248" t="s">
        <v>146</v>
      </c>
      <c r="G3543" s="216">
        <v>1705.83</v>
      </c>
      <c r="H3543" s="216">
        <v>256.99999999953434</v>
      </c>
      <c r="I3543" s="216">
        <v>438398.30999920564</v>
      </c>
      <c r="J3543" s="216">
        <v>0.44272673417023717</v>
      </c>
      <c r="K3543" s="216">
        <v>1.7226721173970402E-3</v>
      </c>
      <c r="L3543" s="159"/>
    </row>
    <row r="3544" spans="2:12" ht="15.75" customHeight="1" x14ac:dyDescent="0.2">
      <c r="B3544" s="189">
        <v>41302</v>
      </c>
      <c r="C3544" s="143">
        <v>293974</v>
      </c>
      <c r="D3544" s="143" t="s">
        <v>1459</v>
      </c>
      <c r="E3544" s="143" t="s">
        <v>8854</v>
      </c>
      <c r="F3544" s="248" t="s">
        <v>146</v>
      </c>
      <c r="G3544" s="216">
        <v>1776.6000000000001</v>
      </c>
      <c r="H3544" s="216">
        <v>256.99999999953434</v>
      </c>
      <c r="I3544" s="216">
        <v>456586.19999917271</v>
      </c>
      <c r="J3544" s="216">
        <v>0.46109419808940127</v>
      </c>
      <c r="K3544" s="216">
        <v>1.7941408486001431E-3</v>
      </c>
      <c r="L3544" s="159"/>
    </row>
    <row r="3545" spans="2:12" ht="15.75" customHeight="1" x14ac:dyDescent="0.2">
      <c r="B3545" s="189">
        <v>41302</v>
      </c>
      <c r="C3545" s="143">
        <v>293974</v>
      </c>
      <c r="D3545" s="143" t="s">
        <v>1201</v>
      </c>
      <c r="E3545" s="143" t="s">
        <v>8854</v>
      </c>
      <c r="F3545" s="248" t="s">
        <v>146</v>
      </c>
      <c r="G3545" s="216">
        <v>1740.41</v>
      </c>
      <c r="H3545" s="216">
        <v>256.99999999953434</v>
      </c>
      <c r="I3545" s="216">
        <v>447285.36999918951</v>
      </c>
      <c r="J3545" s="216">
        <v>0.45170153849869121</v>
      </c>
      <c r="K3545" s="216">
        <v>1.7575935350175476E-3</v>
      </c>
      <c r="L3545" s="159"/>
    </row>
    <row r="3546" spans="2:12" ht="15.75" customHeight="1" x14ac:dyDescent="0.2">
      <c r="B3546" s="189">
        <v>41302</v>
      </c>
      <c r="C3546" s="143">
        <v>293974</v>
      </c>
      <c r="D3546" s="143" t="s">
        <v>1621</v>
      </c>
      <c r="E3546" s="143" t="s">
        <v>8854</v>
      </c>
      <c r="F3546" s="248" t="s">
        <v>146</v>
      </c>
      <c r="G3546" s="216">
        <v>1766.51</v>
      </c>
      <c r="H3546" s="216">
        <v>256.99999999953434</v>
      </c>
      <c r="I3546" s="216">
        <v>453993.06999917747</v>
      </c>
      <c r="J3546" s="216">
        <v>0.45847546542097734</v>
      </c>
      <c r="K3546" s="216">
        <v>1.7839512273222101E-3</v>
      </c>
      <c r="L3546" s="159"/>
    </row>
    <row r="3547" spans="2:12" ht="15.75" customHeight="1" x14ac:dyDescent="0.2">
      <c r="B3547" s="189">
        <v>41302</v>
      </c>
      <c r="C3547" s="143">
        <v>293974</v>
      </c>
      <c r="D3547" s="143" t="s">
        <v>1659</v>
      </c>
      <c r="E3547" s="143" t="s">
        <v>8854</v>
      </c>
      <c r="F3547" s="248" t="s">
        <v>146</v>
      </c>
      <c r="G3547" s="216">
        <v>1735.98</v>
      </c>
      <c r="H3547" s="216">
        <v>256.99999999953434</v>
      </c>
      <c r="I3547" s="216">
        <v>446146.85999919154</v>
      </c>
      <c r="J3547" s="216">
        <v>0.45055178768391235</v>
      </c>
      <c r="K3547" s="216">
        <v>1.7531197964386334E-3</v>
      </c>
      <c r="L3547" s="159"/>
    </row>
    <row r="3548" spans="2:12" ht="15.75" customHeight="1" x14ac:dyDescent="0.2">
      <c r="B3548" s="189">
        <v>41302</v>
      </c>
      <c r="C3548" s="143">
        <v>293974</v>
      </c>
      <c r="D3548" s="143" t="s">
        <v>1660</v>
      </c>
      <c r="E3548" s="143" t="s">
        <v>8854</v>
      </c>
      <c r="F3548" s="248" t="s">
        <v>146</v>
      </c>
      <c r="G3548" s="216">
        <v>1423.53</v>
      </c>
      <c r="H3548" s="216">
        <v>256.99999999953434</v>
      </c>
      <c r="I3548" s="216">
        <v>365847.20999933709</v>
      </c>
      <c r="J3548" s="216">
        <v>0.36945931768895945</v>
      </c>
      <c r="K3548" s="216">
        <v>1.4375848937339647E-3</v>
      </c>
      <c r="L3548" s="159"/>
    </row>
    <row r="3549" spans="2:12" ht="15.75" customHeight="1" x14ac:dyDescent="0.2">
      <c r="B3549" s="189">
        <v>41302</v>
      </c>
      <c r="C3549" s="143">
        <v>293974</v>
      </c>
      <c r="D3549" s="143" t="s">
        <v>1661</v>
      </c>
      <c r="E3549" s="143" t="s">
        <v>8854</v>
      </c>
      <c r="F3549" s="248" t="s">
        <v>146</v>
      </c>
      <c r="G3549" s="216">
        <v>1256.69</v>
      </c>
      <c r="H3549" s="216">
        <v>256.99999999953434</v>
      </c>
      <c r="I3549" s="216">
        <v>322969.32999941485</v>
      </c>
      <c r="J3549" s="216">
        <v>0.32615809287232339</v>
      </c>
      <c r="K3549" s="216">
        <v>1.269097637637799E-3</v>
      </c>
      <c r="L3549" s="159"/>
    </row>
    <row r="3550" spans="2:12" ht="15.75" customHeight="1" x14ac:dyDescent="0.2">
      <c r="B3550" s="189">
        <v>41302</v>
      </c>
      <c r="C3550" s="143">
        <v>293990</v>
      </c>
      <c r="D3550" s="143" t="s">
        <v>1642</v>
      </c>
      <c r="E3550" s="143" t="s">
        <v>8854</v>
      </c>
      <c r="F3550" s="248" t="s">
        <v>146</v>
      </c>
      <c r="G3550" s="216">
        <v>1414</v>
      </c>
      <c r="H3550" s="216">
        <v>1664.0000000072177</v>
      </c>
      <c r="I3550" s="216">
        <v>2352896.0000102059</v>
      </c>
      <c r="J3550" s="216">
        <v>2.376126773683549</v>
      </c>
      <c r="K3550" s="216">
        <v>1.4279608014863233E-3</v>
      </c>
      <c r="L3550" s="159"/>
    </row>
    <row r="3551" spans="2:12" ht="15.75" customHeight="1" x14ac:dyDescent="0.2">
      <c r="B3551" s="189">
        <v>41302</v>
      </c>
      <c r="C3551" s="143">
        <v>294193</v>
      </c>
      <c r="D3551" s="143" t="s">
        <v>1509</v>
      </c>
      <c r="E3551" s="143" t="s">
        <v>8854</v>
      </c>
      <c r="F3551" s="248" t="s">
        <v>146</v>
      </c>
      <c r="G3551" s="216">
        <v>358.65999999999997</v>
      </c>
      <c r="H3551" s="216">
        <v>102.00000000768341</v>
      </c>
      <c r="I3551" s="216">
        <v>36583.320002755732</v>
      </c>
      <c r="J3551" s="216">
        <v>3.6944516939296831E-2</v>
      </c>
      <c r="K3551" s="216">
        <v>3.6220114643641067E-4</v>
      </c>
      <c r="L3551" s="159"/>
    </row>
    <row r="3552" spans="2:12" ht="15.75" customHeight="1" x14ac:dyDescent="0.2">
      <c r="B3552" s="189">
        <v>41302</v>
      </c>
      <c r="C3552" s="143">
        <v>294636</v>
      </c>
      <c r="D3552" s="143" t="s">
        <v>1516</v>
      </c>
      <c r="E3552" s="143" t="s">
        <v>8855</v>
      </c>
      <c r="F3552" s="248" t="s">
        <v>146</v>
      </c>
      <c r="G3552" s="216">
        <v>364.67</v>
      </c>
      <c r="H3552" s="216">
        <v>1891.9999999960419</v>
      </c>
      <c r="I3552" s="216">
        <v>689955.63999855658</v>
      </c>
      <c r="J3552" s="216">
        <v>1.9869181537191856</v>
      </c>
      <c r="K3552" s="216">
        <v>1.0501681573590604E-3</v>
      </c>
      <c r="L3552" s="159"/>
    </row>
    <row r="3553" spans="2:12" ht="15.75" customHeight="1" x14ac:dyDescent="0.2">
      <c r="B3553" s="189">
        <v>41302</v>
      </c>
      <c r="C3553" s="143">
        <v>294638</v>
      </c>
      <c r="D3553" s="143" t="s">
        <v>1090</v>
      </c>
      <c r="E3553" s="143" t="s">
        <v>8854</v>
      </c>
      <c r="F3553" s="248" t="s">
        <v>146</v>
      </c>
      <c r="G3553" s="216">
        <v>323.44</v>
      </c>
      <c r="H3553" s="216">
        <v>2265.9999999997672</v>
      </c>
      <c r="I3553" s="216">
        <v>732915.03999992472</v>
      </c>
      <c r="J3553" s="216">
        <v>0.74015130688802921</v>
      </c>
      <c r="K3553" s="216">
        <v>3.2663340992414172E-4</v>
      </c>
      <c r="L3553" s="159"/>
    </row>
    <row r="3554" spans="2:12" ht="15.75" customHeight="1" x14ac:dyDescent="0.2">
      <c r="B3554" s="189">
        <v>41302</v>
      </c>
      <c r="C3554" s="143">
        <v>294670</v>
      </c>
      <c r="D3554" s="143" t="s">
        <v>1082</v>
      </c>
      <c r="E3554" s="143" t="s">
        <v>8854</v>
      </c>
      <c r="F3554" s="248" t="s">
        <v>146</v>
      </c>
      <c r="G3554" s="216">
        <v>450</v>
      </c>
      <c r="H3554" s="216">
        <v>74.999999993015081</v>
      </c>
      <c r="I3554" s="216">
        <v>33749.999996856786</v>
      </c>
      <c r="J3554" s="216">
        <v>3.4083222804579226E-2</v>
      </c>
      <c r="K3554" s="216">
        <v>4.5444297077004632E-4</v>
      </c>
      <c r="L3554" s="159"/>
    </row>
    <row r="3555" spans="2:12" ht="15.75" customHeight="1" x14ac:dyDescent="0.2">
      <c r="B3555" s="189">
        <v>41302</v>
      </c>
      <c r="C3555" s="143">
        <v>294670</v>
      </c>
      <c r="D3555" s="143" t="s">
        <v>1662</v>
      </c>
      <c r="E3555" s="143" t="s">
        <v>8854</v>
      </c>
      <c r="F3555" s="248" t="s">
        <v>146</v>
      </c>
      <c r="G3555" s="216">
        <v>660.5</v>
      </c>
      <c r="H3555" s="216">
        <v>59.99999999650754</v>
      </c>
      <c r="I3555" s="216">
        <v>39629.99999769323</v>
      </c>
      <c r="J3555" s="216">
        <v>4.0021277623485868E-2</v>
      </c>
      <c r="K3555" s="216">
        <v>6.6702129376359023E-4</v>
      </c>
      <c r="L3555" s="159"/>
    </row>
    <row r="3556" spans="2:12" ht="15.75" customHeight="1" x14ac:dyDescent="0.2">
      <c r="B3556" s="189">
        <v>41302</v>
      </c>
      <c r="C3556" s="143">
        <v>294686</v>
      </c>
      <c r="D3556" s="143" t="s">
        <v>742</v>
      </c>
      <c r="E3556" s="143" t="s">
        <v>8854</v>
      </c>
      <c r="F3556" s="248" t="s">
        <v>146</v>
      </c>
      <c r="G3556" s="216">
        <v>592.33000000000004</v>
      </c>
      <c r="H3556" s="216">
        <v>4.9999999953433871</v>
      </c>
      <c r="I3556" s="216">
        <v>2961.6499972417487</v>
      </c>
      <c r="J3556" s="216">
        <v>2.9908911625058663E-3</v>
      </c>
      <c r="K3556" s="216">
        <v>5.9817823305827016E-4</v>
      </c>
      <c r="L3556" s="159"/>
    </row>
    <row r="3557" spans="2:12" ht="15.75" customHeight="1" x14ac:dyDescent="0.2">
      <c r="B3557" s="189">
        <v>41302</v>
      </c>
      <c r="C3557" s="143">
        <v>294686</v>
      </c>
      <c r="D3557" s="143" t="s">
        <v>1663</v>
      </c>
      <c r="E3557" s="143" t="s">
        <v>8854</v>
      </c>
      <c r="F3557" s="248" t="s">
        <v>146</v>
      </c>
      <c r="G3557" s="216">
        <v>1081.33</v>
      </c>
      <c r="H3557" s="216">
        <v>4.9999999953433871</v>
      </c>
      <c r="I3557" s="216">
        <v>5406.649994964665</v>
      </c>
      <c r="J3557" s="216">
        <v>5.4600313013902189E-3</v>
      </c>
      <c r="K3557" s="216">
        <v>1.0920062612950537E-3</v>
      </c>
      <c r="L3557" s="159"/>
    </row>
    <row r="3558" spans="2:12" ht="15.75" customHeight="1" x14ac:dyDescent="0.2">
      <c r="B3558" s="189">
        <v>41302</v>
      </c>
      <c r="C3558" s="143">
        <v>294686</v>
      </c>
      <c r="D3558" s="143" t="s">
        <v>1664</v>
      </c>
      <c r="E3558" s="143" t="s">
        <v>8854</v>
      </c>
      <c r="F3558" s="248" t="s">
        <v>146</v>
      </c>
      <c r="G3558" s="216">
        <v>821.16000000000008</v>
      </c>
      <c r="H3558" s="216">
        <v>4.9999999953433871</v>
      </c>
      <c r="I3558" s="216">
        <v>4105.7999961761761</v>
      </c>
      <c r="J3558" s="216">
        <v>4.1463376614443255E-3</v>
      </c>
      <c r="K3558" s="216">
        <v>8.2926753306118066E-4</v>
      </c>
      <c r="L3558" s="159"/>
    </row>
    <row r="3559" spans="2:12" ht="15.75" customHeight="1" x14ac:dyDescent="0.2">
      <c r="B3559" s="189">
        <v>41302</v>
      </c>
      <c r="C3559" s="143">
        <v>294686</v>
      </c>
      <c r="D3559" s="143" t="s">
        <v>1449</v>
      </c>
      <c r="E3559" s="143" t="s">
        <v>8854</v>
      </c>
      <c r="F3559" s="248" t="s">
        <v>146</v>
      </c>
      <c r="G3559" s="216">
        <v>1340.5</v>
      </c>
      <c r="H3559" s="216">
        <v>4.9999999953433871</v>
      </c>
      <c r="I3559" s="216">
        <v>6702.4999937578104</v>
      </c>
      <c r="J3559" s="216">
        <v>6.7686755749989252E-3</v>
      </c>
      <c r="K3559" s="216">
        <v>1.3537351162605492E-3</v>
      </c>
      <c r="L3559" s="159"/>
    </row>
    <row r="3560" spans="2:12" ht="15.75" customHeight="1" x14ac:dyDescent="0.2">
      <c r="B3560" s="189">
        <v>41302</v>
      </c>
      <c r="C3560" s="143">
        <v>294686</v>
      </c>
      <c r="D3560" s="143" t="s">
        <v>1665</v>
      </c>
      <c r="E3560" s="143" t="s">
        <v>8854</v>
      </c>
      <c r="F3560" s="248" t="s">
        <v>146</v>
      </c>
      <c r="G3560" s="216">
        <v>289.5</v>
      </c>
      <c r="H3560" s="216">
        <v>4.9999999953433871</v>
      </c>
      <c r="I3560" s="216">
        <v>1447.4999986519106</v>
      </c>
      <c r="J3560" s="216">
        <v>1.4617915546155829E-3</v>
      </c>
      <c r="K3560" s="216">
        <v>2.9235831119539649E-4</v>
      </c>
      <c r="L3560" s="159"/>
    </row>
    <row r="3561" spans="2:12" ht="15.75" customHeight="1" x14ac:dyDescent="0.2">
      <c r="B3561" s="189">
        <v>41302</v>
      </c>
      <c r="C3561" s="143">
        <v>294686</v>
      </c>
      <c r="D3561" s="143" t="s">
        <v>1666</v>
      </c>
      <c r="E3561" s="143" t="s">
        <v>8854</v>
      </c>
      <c r="F3561" s="248" t="s">
        <v>146</v>
      </c>
      <c r="G3561" s="216">
        <v>1</v>
      </c>
      <c r="H3561" s="216">
        <v>4.9999999953433871</v>
      </c>
      <c r="I3561" s="216">
        <v>4.9999999953433871</v>
      </c>
      <c r="J3561" s="216">
        <v>5.0493663371868153E-6</v>
      </c>
      <c r="K3561" s="216">
        <v>1.0098732683778807E-6</v>
      </c>
      <c r="L3561" s="159"/>
    </row>
    <row r="3562" spans="2:12" ht="15.75" customHeight="1" x14ac:dyDescent="0.2">
      <c r="B3562" s="189">
        <v>41302</v>
      </c>
      <c r="C3562" s="143">
        <v>294687</v>
      </c>
      <c r="D3562" s="143" t="s">
        <v>1641</v>
      </c>
      <c r="E3562" s="143" t="s">
        <v>8854</v>
      </c>
      <c r="F3562" s="248" t="s">
        <v>146</v>
      </c>
      <c r="G3562" s="216">
        <v>1</v>
      </c>
      <c r="H3562" s="216">
        <v>1667.0000000065193</v>
      </c>
      <c r="I3562" s="216">
        <v>1667.0000000065193</v>
      </c>
      <c r="J3562" s="216">
        <v>1.6834587383925109E-3</v>
      </c>
      <c r="K3562" s="216">
        <v>1.0098732683778807E-6</v>
      </c>
      <c r="L3562" s="159"/>
    </row>
    <row r="3563" spans="2:12" ht="15.75" customHeight="1" x14ac:dyDescent="0.2">
      <c r="B3563" s="189">
        <v>41302</v>
      </c>
      <c r="C3563" s="143">
        <v>295052</v>
      </c>
      <c r="D3563" s="143" t="s">
        <v>679</v>
      </c>
      <c r="E3563" s="143" t="s">
        <v>8854</v>
      </c>
      <c r="F3563" s="248" t="s">
        <v>147</v>
      </c>
      <c r="G3563" s="216">
        <v>1007.4900000000001</v>
      </c>
      <c r="H3563" s="216">
        <v>2544.9999999976717</v>
      </c>
      <c r="I3563" s="216">
        <v>2564062.0499976543</v>
      </c>
      <c r="J3563" s="216">
        <v>2.5893777227548203</v>
      </c>
      <c r="K3563" s="216">
        <v>1.0174372191580313E-3</v>
      </c>
      <c r="L3563" s="159"/>
    </row>
    <row r="3564" spans="2:12" ht="15.75" customHeight="1" x14ac:dyDescent="0.2">
      <c r="B3564" s="189">
        <v>41302</v>
      </c>
      <c r="C3564" s="143">
        <v>295232</v>
      </c>
      <c r="D3564" s="143" t="s">
        <v>808</v>
      </c>
      <c r="E3564" s="143" t="s">
        <v>8854</v>
      </c>
      <c r="F3564" s="248" t="s">
        <v>146</v>
      </c>
      <c r="G3564" s="216">
        <v>1200.55</v>
      </c>
      <c r="H3564" s="216">
        <v>211.99999999953434</v>
      </c>
      <c r="I3564" s="216">
        <v>349768.23699860519</v>
      </c>
      <c r="J3564" s="216">
        <v>0.3532215926725506</v>
      </c>
      <c r="K3564" s="216">
        <v>1.2124033523510647E-3</v>
      </c>
      <c r="L3564" s="159"/>
    </row>
    <row r="3565" spans="2:12" ht="15.75" customHeight="1" x14ac:dyDescent="0.2">
      <c r="B3565" s="189">
        <v>41302</v>
      </c>
      <c r="C3565" s="143">
        <v>295233</v>
      </c>
      <c r="D3565" s="143" t="s">
        <v>1274</v>
      </c>
      <c r="E3565" s="143" t="s">
        <v>8854</v>
      </c>
      <c r="F3565" s="248" t="s">
        <v>147</v>
      </c>
      <c r="G3565" s="216">
        <v>749.25</v>
      </c>
      <c r="H3565" s="216">
        <v>420.99999999976717</v>
      </c>
      <c r="I3565" s="216">
        <v>315434.24999982555</v>
      </c>
      <c r="J3565" s="216">
        <v>0.31854861700564935</v>
      </c>
      <c r="K3565" s="216">
        <v>7.5664754633212716E-4</v>
      </c>
      <c r="L3565" s="159"/>
    </row>
    <row r="3566" spans="2:12" ht="15.75" customHeight="1" x14ac:dyDescent="0.2">
      <c r="B3566" s="189">
        <v>41302</v>
      </c>
      <c r="C3566" s="143">
        <v>295391</v>
      </c>
      <c r="D3566" s="143" t="s">
        <v>1381</v>
      </c>
      <c r="E3566" s="143" t="s">
        <v>8854</v>
      </c>
      <c r="F3566" s="248" t="s">
        <v>146</v>
      </c>
      <c r="G3566" s="216">
        <v>1152.83</v>
      </c>
      <c r="H3566" s="216">
        <v>608.92592593057395</v>
      </c>
      <c r="I3566" s="216">
        <v>701908.09000558662</v>
      </c>
      <c r="J3566" s="216">
        <v>0.70883821695481741</v>
      </c>
      <c r="K3566" s="216">
        <v>1.1642121999840722E-3</v>
      </c>
      <c r="L3566" s="159"/>
    </row>
    <row r="3567" spans="2:12" ht="15.75" customHeight="1" x14ac:dyDescent="0.2">
      <c r="B3567" s="189">
        <v>41302</v>
      </c>
      <c r="C3567" s="143">
        <v>295410</v>
      </c>
      <c r="D3567" s="143" t="s">
        <v>1531</v>
      </c>
      <c r="E3567" s="143" t="s">
        <v>8855</v>
      </c>
      <c r="F3567" s="248" t="s">
        <v>146</v>
      </c>
      <c r="G3567" s="216">
        <v>869</v>
      </c>
      <c r="H3567" s="216">
        <v>1946.0000000044238</v>
      </c>
      <c r="I3567" s="216">
        <v>1691074.000003844</v>
      </c>
      <c r="J3567" s="216">
        <v>4.8699154483282214</v>
      </c>
      <c r="K3567" s="216">
        <v>2.5025259241095335E-3</v>
      </c>
      <c r="L3567" s="159"/>
    </row>
    <row r="3568" spans="2:12" ht="15.75" customHeight="1" x14ac:dyDescent="0.2">
      <c r="B3568" s="189">
        <v>41302</v>
      </c>
      <c r="C3568" s="143">
        <v>296569</v>
      </c>
      <c r="D3568" s="143" t="s">
        <v>1667</v>
      </c>
      <c r="E3568" s="143" t="s">
        <v>8854</v>
      </c>
      <c r="F3568" s="248" t="s">
        <v>149</v>
      </c>
      <c r="G3568" s="216">
        <v>35.175000000000004</v>
      </c>
      <c r="H3568" s="216">
        <v>515.00000000232831</v>
      </c>
      <c r="I3568" s="216">
        <v>18115.125000081902</v>
      </c>
      <c r="J3568" s="216">
        <v>1.8293980490906567E-2</v>
      </c>
      <c r="K3568" s="216">
        <v>3.5522292215191961E-5</v>
      </c>
      <c r="L3568" s="159"/>
    </row>
    <row r="3569" spans="2:12" ht="15.75" customHeight="1" x14ac:dyDescent="0.2">
      <c r="B3569" s="189">
        <v>41302</v>
      </c>
      <c r="C3569" s="143">
        <v>296572</v>
      </c>
      <c r="D3569" s="143" t="s">
        <v>1505</v>
      </c>
      <c r="E3569" s="143" t="s">
        <v>8855</v>
      </c>
      <c r="F3569" s="248" t="s">
        <v>155</v>
      </c>
      <c r="G3569" s="216">
        <v>42.88</v>
      </c>
      <c r="H3569" s="216">
        <v>1202.9999999923166</v>
      </c>
      <c r="I3569" s="216">
        <v>51584.639999670537</v>
      </c>
      <c r="J3569" s="216">
        <v>0.14855224267552716</v>
      </c>
      <c r="K3569" s="216">
        <v>1.2348482350496754E-4</v>
      </c>
      <c r="L3569" s="159"/>
    </row>
    <row r="3570" spans="2:12" ht="15.75" customHeight="1" x14ac:dyDescent="0.2">
      <c r="B3570" s="189">
        <v>41303</v>
      </c>
      <c r="C3570" s="143">
        <v>289254</v>
      </c>
      <c r="D3570" s="143" t="s">
        <v>813</v>
      </c>
      <c r="E3570" s="143" t="s">
        <v>8855</v>
      </c>
      <c r="F3570" s="248" t="s">
        <v>146</v>
      </c>
      <c r="G3570" s="216">
        <v>506.5</v>
      </c>
      <c r="H3570" s="216">
        <v>386.99999999371357</v>
      </c>
      <c r="I3570" s="216">
        <v>196015.49999681592</v>
      </c>
      <c r="J3570" s="216">
        <v>0.56432977375970395</v>
      </c>
      <c r="K3570" s="216">
        <v>1.4582164696870048E-3</v>
      </c>
      <c r="L3570" s="159"/>
    </row>
    <row r="3571" spans="2:12" ht="15.75" customHeight="1" x14ac:dyDescent="0.2">
      <c r="B3571" s="189">
        <v>41303</v>
      </c>
      <c r="C3571" s="143">
        <v>289330</v>
      </c>
      <c r="D3571" s="143" t="s">
        <v>1610</v>
      </c>
      <c r="E3571" s="143" t="s">
        <v>8854</v>
      </c>
      <c r="F3571" s="248" t="s">
        <v>147</v>
      </c>
      <c r="G3571" s="216">
        <v>100.5</v>
      </c>
      <c r="H3571" s="216">
        <v>54.000000008381903</v>
      </c>
      <c r="I3571" s="216">
        <v>5427.0000008423813</v>
      </c>
      <c r="J3571" s="216">
        <v>5.4809642041554448E-3</v>
      </c>
      <c r="K3571" s="216">
        <v>1.0149933709823494E-4</v>
      </c>
      <c r="L3571" s="159"/>
    </row>
    <row r="3572" spans="2:12" ht="15.75" customHeight="1" x14ac:dyDescent="0.2">
      <c r="B3572" s="189">
        <v>41303</v>
      </c>
      <c r="C3572" s="143">
        <v>289330</v>
      </c>
      <c r="D3572" s="143" t="s">
        <v>1612</v>
      </c>
      <c r="E3572" s="143" t="s">
        <v>8854</v>
      </c>
      <c r="F3572" s="248" t="s">
        <v>147</v>
      </c>
      <c r="G3572" s="216">
        <v>250.5</v>
      </c>
      <c r="H3572" s="216">
        <v>54.000000008381903</v>
      </c>
      <c r="I3572" s="216">
        <v>13527.000002099667</v>
      </c>
      <c r="J3572" s="216">
        <v>1.3661507792447153E-2</v>
      </c>
      <c r="K3572" s="216">
        <v>2.5299088500604829E-4</v>
      </c>
      <c r="L3572" s="159"/>
    </row>
    <row r="3573" spans="2:12" ht="15.75" customHeight="1" x14ac:dyDescent="0.2">
      <c r="B3573" s="189">
        <v>41303</v>
      </c>
      <c r="C3573" s="143">
        <v>289330</v>
      </c>
      <c r="D3573" s="143" t="s">
        <v>839</v>
      </c>
      <c r="E3573" s="143" t="s">
        <v>8854</v>
      </c>
      <c r="F3573" s="248" t="s">
        <v>147</v>
      </c>
      <c r="G3573" s="216">
        <v>1720.81</v>
      </c>
      <c r="H3573" s="216">
        <v>54.000000008381903</v>
      </c>
      <c r="I3573" s="216">
        <v>92923.740014423674</v>
      </c>
      <c r="J3573" s="216">
        <v>9.3847741414455052E-2</v>
      </c>
      <c r="K3573" s="216">
        <v>1.7379211370349618E-3</v>
      </c>
      <c r="L3573" s="159"/>
    </row>
    <row r="3574" spans="2:12" ht="15.75" customHeight="1" x14ac:dyDescent="0.2">
      <c r="B3574" s="189">
        <v>41303</v>
      </c>
      <c r="C3574" s="143">
        <v>289330</v>
      </c>
      <c r="D3574" s="143" t="s">
        <v>1613</v>
      </c>
      <c r="E3574" s="143" t="s">
        <v>8854</v>
      </c>
      <c r="F3574" s="248" t="s">
        <v>147</v>
      </c>
      <c r="G3574" s="216">
        <v>424.65999999999997</v>
      </c>
      <c r="H3574" s="216">
        <v>54.000000008381903</v>
      </c>
      <c r="I3574" s="216">
        <v>22931.64000355946</v>
      </c>
      <c r="J3574" s="216">
        <v>2.3159664268026379E-2</v>
      </c>
      <c r="K3574" s="216">
        <v>4.2888267156354675E-4</v>
      </c>
      <c r="L3574" s="159"/>
    </row>
    <row r="3575" spans="2:12" ht="15.75" customHeight="1" x14ac:dyDescent="0.2">
      <c r="B3575" s="189">
        <v>41303</v>
      </c>
      <c r="C3575" s="143">
        <v>289330</v>
      </c>
      <c r="D3575" s="143" t="s">
        <v>1614</v>
      </c>
      <c r="E3575" s="143" t="s">
        <v>8854</v>
      </c>
      <c r="F3575" s="248" t="s">
        <v>147</v>
      </c>
      <c r="G3575" s="216">
        <v>251.5</v>
      </c>
      <c r="H3575" s="216">
        <v>54.000000008381903</v>
      </c>
      <c r="I3575" s="216">
        <v>13581.000002108049</v>
      </c>
      <c r="J3575" s="216">
        <v>1.371604474970243E-2</v>
      </c>
      <c r="K3575" s="216">
        <v>2.5400082865876703E-4</v>
      </c>
      <c r="L3575" s="159"/>
    </row>
    <row r="3576" spans="2:12" ht="15.75" customHeight="1" x14ac:dyDescent="0.2">
      <c r="B3576" s="189">
        <v>41303</v>
      </c>
      <c r="C3576" s="143">
        <v>289330</v>
      </c>
      <c r="D3576" s="143" t="s">
        <v>1615</v>
      </c>
      <c r="E3576" s="143" t="s">
        <v>8854</v>
      </c>
      <c r="F3576" s="248" t="s">
        <v>147</v>
      </c>
      <c r="G3576" s="216">
        <v>264.33000000000004</v>
      </c>
      <c r="H3576" s="216">
        <v>54.000000008381903</v>
      </c>
      <c r="I3576" s="216">
        <v>14273.820002215589</v>
      </c>
      <c r="J3576" s="216">
        <v>1.4415753911287649E-2</v>
      </c>
      <c r="K3576" s="216">
        <v>2.6695840572314874E-4</v>
      </c>
      <c r="L3576" s="159"/>
    </row>
    <row r="3577" spans="2:12" ht="15.75" customHeight="1" x14ac:dyDescent="0.2">
      <c r="B3577" s="189">
        <v>41303</v>
      </c>
      <c r="C3577" s="143">
        <v>289430</v>
      </c>
      <c r="D3577" s="143" t="s">
        <v>548</v>
      </c>
      <c r="E3577" s="143" t="s">
        <v>8855</v>
      </c>
      <c r="F3577" s="248" t="s">
        <v>146</v>
      </c>
      <c r="G3577" s="216">
        <v>236.5</v>
      </c>
      <c r="H3577" s="216">
        <v>434.00000000023283</v>
      </c>
      <c r="I3577" s="216">
        <v>102641.00000005506</v>
      </c>
      <c r="J3577" s="216">
        <v>0.29550404080004772</v>
      </c>
      <c r="K3577" s="216">
        <v>6.8088488663568933E-4</v>
      </c>
      <c r="L3577" s="159"/>
    </row>
    <row r="3578" spans="2:12" ht="15.75" customHeight="1" x14ac:dyDescent="0.2">
      <c r="B3578" s="189">
        <v>41303</v>
      </c>
      <c r="C3578" s="143">
        <v>289432</v>
      </c>
      <c r="D3578" s="143" t="s">
        <v>1611</v>
      </c>
      <c r="E3578" s="143" t="s">
        <v>8854</v>
      </c>
      <c r="F3578" s="248" t="s">
        <v>147</v>
      </c>
      <c r="G3578" s="216">
        <v>1404.33</v>
      </c>
      <c r="H3578" s="216">
        <v>270.70000000385335</v>
      </c>
      <c r="I3578" s="216">
        <v>379949.440005465</v>
      </c>
      <c r="J3578" s="216">
        <v>0.38372752528756504</v>
      </c>
      <c r="K3578" s="216">
        <v>1.41829416982253E-3</v>
      </c>
      <c r="L3578" s="159"/>
    </row>
    <row r="3579" spans="2:12" ht="15.75" customHeight="1" x14ac:dyDescent="0.2">
      <c r="B3579" s="189">
        <v>41303</v>
      </c>
      <c r="C3579" s="143">
        <v>289457</v>
      </c>
      <c r="D3579" s="143" t="s">
        <v>1405</v>
      </c>
      <c r="E3579" s="143" t="s">
        <v>8855</v>
      </c>
      <c r="F3579" s="248" t="s">
        <v>146</v>
      </c>
      <c r="G3579" s="216">
        <v>129</v>
      </c>
      <c r="H3579" s="216">
        <v>808.00000000395812</v>
      </c>
      <c r="I3579" s="216">
        <v>104232.0000005106</v>
      </c>
      <c r="J3579" s="216">
        <v>0.30008453912963562</v>
      </c>
      <c r="K3579" s="216">
        <v>3.7139175634673963E-4</v>
      </c>
      <c r="L3579" s="159"/>
    </row>
    <row r="3580" spans="2:12" ht="15.75" customHeight="1" x14ac:dyDescent="0.2">
      <c r="B3580" s="189">
        <v>41303</v>
      </c>
      <c r="C3580" s="143">
        <v>289463</v>
      </c>
      <c r="D3580" s="143" t="s">
        <v>1668</v>
      </c>
      <c r="E3580" s="143" t="s">
        <v>8854</v>
      </c>
      <c r="F3580" s="248" t="s">
        <v>147</v>
      </c>
      <c r="G3580" s="216">
        <v>754.04</v>
      </c>
      <c r="H3580" s="216">
        <v>760.99999999962165</v>
      </c>
      <c r="I3580" s="216">
        <v>1121042.2000010009</v>
      </c>
      <c r="J3580" s="216">
        <v>1.1321894543208808</v>
      </c>
      <c r="K3580" s="216">
        <v>7.6153791189605049E-4</v>
      </c>
      <c r="L3580" s="159"/>
    </row>
    <row r="3581" spans="2:12" ht="15.75" customHeight="1" x14ac:dyDescent="0.2">
      <c r="B3581" s="189">
        <v>41303</v>
      </c>
      <c r="C3581" s="143">
        <v>289472</v>
      </c>
      <c r="D3581" s="143" t="s">
        <v>1201</v>
      </c>
      <c r="E3581" s="143" t="s">
        <v>8854</v>
      </c>
      <c r="F3581" s="248" t="s">
        <v>147</v>
      </c>
      <c r="G3581" s="216">
        <v>394</v>
      </c>
      <c r="H3581" s="216">
        <v>413.99999999790452</v>
      </c>
      <c r="I3581" s="216">
        <v>163115.99999917438</v>
      </c>
      <c r="J3581" s="216">
        <v>0.16473796885603872</v>
      </c>
      <c r="K3581" s="216">
        <v>3.9791779917118975E-4</v>
      </c>
      <c r="L3581" s="159"/>
    </row>
    <row r="3582" spans="2:12" ht="15.75" customHeight="1" x14ac:dyDescent="0.2">
      <c r="B3582" s="189">
        <v>41303</v>
      </c>
      <c r="C3582" s="143">
        <v>289486</v>
      </c>
      <c r="D3582" s="143" t="s">
        <v>1669</v>
      </c>
      <c r="E3582" s="143" t="s">
        <v>8854</v>
      </c>
      <c r="F3582" s="248" t="s">
        <v>147</v>
      </c>
      <c r="G3582" s="216">
        <v>518.04</v>
      </c>
      <c r="H3582" s="216">
        <v>4.9999999953433871</v>
      </c>
      <c r="I3582" s="216">
        <v>2590.1999975876884</v>
      </c>
      <c r="J3582" s="216">
        <v>2.6159560468358221E-3</v>
      </c>
      <c r="K3582" s="216">
        <v>5.231912098544242E-4</v>
      </c>
      <c r="L3582" s="159"/>
    </row>
    <row r="3583" spans="2:12" ht="15.75" customHeight="1" x14ac:dyDescent="0.2">
      <c r="B3583" s="189">
        <v>41303</v>
      </c>
      <c r="C3583" s="143">
        <v>289495</v>
      </c>
      <c r="D3583" s="143" t="s">
        <v>965</v>
      </c>
      <c r="E3583" s="143" t="s">
        <v>8855</v>
      </c>
      <c r="F3583" s="248" t="s">
        <v>149</v>
      </c>
      <c r="G3583" s="216">
        <v>906.50999999999988</v>
      </c>
      <c r="H3583" s="216">
        <v>227.86666666483507</v>
      </c>
      <c r="I3583" s="216">
        <v>413046.51999667287</v>
      </c>
      <c r="J3583" s="216">
        <v>1.1891633528253724</v>
      </c>
      <c r="K3583" s="216">
        <v>2.6098476050068443E-3</v>
      </c>
      <c r="L3583" s="159"/>
    </row>
    <row r="3584" spans="2:12" ht="15.75" customHeight="1" x14ac:dyDescent="0.2">
      <c r="B3584" s="189">
        <v>41303</v>
      </c>
      <c r="C3584" s="143">
        <v>289505</v>
      </c>
      <c r="D3584" s="143" t="s">
        <v>524</v>
      </c>
      <c r="E3584" s="143" t="s">
        <v>8855</v>
      </c>
      <c r="F3584" s="248" t="s">
        <v>146</v>
      </c>
      <c r="G3584" s="216">
        <v>1147.99</v>
      </c>
      <c r="H3584" s="216">
        <v>243.37735849057043</v>
      </c>
      <c r="I3584" s="216">
        <v>400294.97000035853</v>
      </c>
      <c r="J3584" s="216">
        <v>1.1524515656216947</v>
      </c>
      <c r="K3584" s="216">
        <v>3.305069940841036E-3</v>
      </c>
      <c r="L3584" s="159"/>
    </row>
    <row r="3585" spans="2:12" ht="15.75" customHeight="1" x14ac:dyDescent="0.2">
      <c r="B3585" s="189">
        <v>41303</v>
      </c>
      <c r="C3585" s="143">
        <v>289517</v>
      </c>
      <c r="D3585" s="143" t="s">
        <v>1670</v>
      </c>
      <c r="E3585" s="143" t="s">
        <v>8854</v>
      </c>
      <c r="F3585" s="248" t="s">
        <v>147</v>
      </c>
      <c r="G3585" s="216">
        <v>254</v>
      </c>
      <c r="H3585" s="216">
        <v>611.00000000093132</v>
      </c>
      <c r="I3585" s="216">
        <v>209133.44000062926</v>
      </c>
      <c r="J3585" s="216">
        <v>0.21121299029987425</v>
      </c>
      <c r="K3585" s="216">
        <v>2.5652568779056394E-4</v>
      </c>
      <c r="L3585" s="159"/>
    </row>
    <row r="3586" spans="2:12" ht="15.75" customHeight="1" x14ac:dyDescent="0.2">
      <c r="B3586" s="189">
        <v>41303</v>
      </c>
      <c r="C3586" s="143">
        <v>289610</v>
      </c>
      <c r="D3586" s="143" t="s">
        <v>496</v>
      </c>
      <c r="E3586" s="143" t="s">
        <v>8855</v>
      </c>
      <c r="F3586" s="248" t="s">
        <v>146</v>
      </c>
      <c r="G3586" s="216">
        <v>168</v>
      </c>
      <c r="H3586" s="216">
        <v>1375.0000000081491</v>
      </c>
      <c r="I3586" s="216">
        <v>231000.00000136904</v>
      </c>
      <c r="J3586" s="216">
        <v>0.66505035439228921</v>
      </c>
      <c r="K3586" s="216">
        <v>4.8367298500970741E-4</v>
      </c>
      <c r="L3586" s="159"/>
    </row>
    <row r="3587" spans="2:12" ht="15.75" customHeight="1" x14ac:dyDescent="0.2">
      <c r="B3587" s="189">
        <v>41303</v>
      </c>
      <c r="C3587" s="143">
        <v>289712</v>
      </c>
      <c r="D3587" s="143" t="s">
        <v>949</v>
      </c>
      <c r="E3587" s="143" t="s">
        <v>8855</v>
      </c>
      <c r="F3587" s="248" t="s">
        <v>146</v>
      </c>
      <c r="G3587" s="216">
        <v>156.5</v>
      </c>
      <c r="H3587" s="216">
        <v>1493.0000000051223</v>
      </c>
      <c r="I3587" s="216">
        <v>233654.50000080164</v>
      </c>
      <c r="J3587" s="216">
        <v>0.67269267545439537</v>
      </c>
      <c r="K3587" s="216">
        <v>4.5056441758344772E-4</v>
      </c>
      <c r="L3587" s="159"/>
    </row>
    <row r="3588" spans="2:12" ht="15.75" customHeight="1" x14ac:dyDescent="0.2">
      <c r="B3588" s="189">
        <v>41303</v>
      </c>
      <c r="C3588" s="143">
        <v>289750</v>
      </c>
      <c r="D3588" s="143" t="s">
        <v>890</v>
      </c>
      <c r="E3588" s="143" t="s">
        <v>8855</v>
      </c>
      <c r="F3588" s="248" t="s">
        <v>146</v>
      </c>
      <c r="G3588" s="216">
        <v>1390.5</v>
      </c>
      <c r="H3588" s="216">
        <v>1130.9108910883551</v>
      </c>
      <c r="I3588" s="216">
        <v>1169015.9999982645</v>
      </c>
      <c r="J3588" s="216">
        <v>3.3656039181146946</v>
      </c>
      <c r="K3588" s="216">
        <v>4.0032576527142746E-3</v>
      </c>
      <c r="L3588" s="159"/>
    </row>
    <row r="3589" spans="2:12" ht="15.75" customHeight="1" x14ac:dyDescent="0.2">
      <c r="B3589" s="189">
        <v>41303</v>
      </c>
      <c r="C3589" s="143">
        <v>289753</v>
      </c>
      <c r="D3589" s="143" t="s">
        <v>548</v>
      </c>
      <c r="E3589" s="143" t="s">
        <v>8855</v>
      </c>
      <c r="F3589" s="248" t="s">
        <v>146</v>
      </c>
      <c r="G3589" s="216">
        <v>30</v>
      </c>
      <c r="H3589" s="216">
        <v>1432.9999999981374</v>
      </c>
      <c r="I3589" s="216">
        <v>42989.999999944121</v>
      </c>
      <c r="J3589" s="216">
        <v>0.12376846205678747</v>
      </c>
      <c r="K3589" s="216">
        <v>8.6370175894590615E-5</v>
      </c>
      <c r="L3589" s="159"/>
    </row>
    <row r="3590" spans="2:12" ht="15.75" customHeight="1" x14ac:dyDescent="0.2">
      <c r="B3590" s="189">
        <v>41303</v>
      </c>
      <c r="C3590" s="143">
        <v>289821</v>
      </c>
      <c r="D3590" s="143" t="s">
        <v>593</v>
      </c>
      <c r="E3590" s="143" t="s">
        <v>8855</v>
      </c>
      <c r="F3590" s="248" t="s">
        <v>147</v>
      </c>
      <c r="G3590" s="216">
        <v>254</v>
      </c>
      <c r="H3590" s="216">
        <v>400.49999999930151</v>
      </c>
      <c r="I3590" s="216">
        <v>107892.99999976647</v>
      </c>
      <c r="J3590" s="216">
        <v>0.31062457959249651</v>
      </c>
      <c r="K3590" s="216">
        <v>7.3126748924086718E-4</v>
      </c>
      <c r="L3590" s="159"/>
    </row>
    <row r="3591" spans="2:12" ht="15.75" customHeight="1" x14ac:dyDescent="0.2">
      <c r="B3591" s="189">
        <v>41303</v>
      </c>
      <c r="C3591" s="143">
        <v>289871</v>
      </c>
      <c r="D3591" s="143" t="s">
        <v>980</v>
      </c>
      <c r="E3591" s="143" t="s">
        <v>8854</v>
      </c>
      <c r="F3591" s="248" t="s">
        <v>146</v>
      </c>
      <c r="G3591" s="216">
        <v>35.31</v>
      </c>
      <c r="H3591" s="216">
        <v>104.33333333116025</v>
      </c>
      <c r="I3591" s="216">
        <v>3389.7599999506724</v>
      </c>
      <c r="J3591" s="216">
        <v>3.4234665961901112E-3</v>
      </c>
      <c r="K3591" s="216">
        <v>3.5661110377499265E-5</v>
      </c>
      <c r="L3591" s="159"/>
    </row>
    <row r="3592" spans="2:12" ht="15.75" customHeight="1" x14ac:dyDescent="0.2">
      <c r="B3592" s="189">
        <v>41303</v>
      </c>
      <c r="C3592" s="143">
        <v>289991</v>
      </c>
      <c r="D3592" s="143" t="s">
        <v>700</v>
      </c>
      <c r="E3592" s="143" t="s">
        <v>8855</v>
      </c>
      <c r="F3592" s="248" t="s">
        <v>146</v>
      </c>
      <c r="G3592" s="216">
        <v>42.5</v>
      </c>
      <c r="H3592" s="216">
        <v>1552.0000000088476</v>
      </c>
      <c r="I3592" s="216">
        <v>65960.000000376021</v>
      </c>
      <c r="J3592" s="216">
        <v>0.18989922673465578</v>
      </c>
      <c r="K3592" s="216">
        <v>1.2235774918400338E-4</v>
      </c>
      <c r="L3592" s="159"/>
    </row>
    <row r="3593" spans="2:12" ht="15.75" customHeight="1" x14ac:dyDescent="0.2">
      <c r="B3593" s="189">
        <v>41303</v>
      </c>
      <c r="C3593" s="143">
        <v>290132</v>
      </c>
      <c r="D3593" s="143" t="s">
        <v>626</v>
      </c>
      <c r="E3593" s="143" t="s">
        <v>8855</v>
      </c>
      <c r="F3593" s="248" t="s">
        <v>146</v>
      </c>
      <c r="G3593" s="216">
        <v>86.99</v>
      </c>
      <c r="H3593" s="216">
        <v>1844.4999999943789</v>
      </c>
      <c r="I3593" s="216">
        <v>162814.52999951845</v>
      </c>
      <c r="J3593" s="216">
        <v>0.46874398647511695</v>
      </c>
      <c r="K3593" s="216">
        <v>2.5044472003568126E-4</v>
      </c>
      <c r="L3593" s="159"/>
    </row>
    <row r="3594" spans="2:12" ht="15.75" customHeight="1" x14ac:dyDescent="0.2">
      <c r="B3594" s="189">
        <v>41303</v>
      </c>
      <c r="C3594" s="143">
        <v>290156</v>
      </c>
      <c r="D3594" s="143" t="s">
        <v>971</v>
      </c>
      <c r="E3594" s="143" t="s">
        <v>8855</v>
      </c>
      <c r="F3594" s="248" t="s">
        <v>146</v>
      </c>
      <c r="G3594" s="216">
        <v>143</v>
      </c>
      <c r="H3594" s="216">
        <v>2071.3424657570831</v>
      </c>
      <c r="I3594" s="216">
        <v>398847.00000072015</v>
      </c>
      <c r="J3594" s="216">
        <v>1.1482828515030661</v>
      </c>
      <c r="K3594" s="216">
        <v>4.1169783843088194E-4</v>
      </c>
      <c r="L3594" s="159"/>
    </row>
    <row r="3595" spans="2:12" ht="15.75" customHeight="1" x14ac:dyDescent="0.2">
      <c r="B3595" s="189">
        <v>41303</v>
      </c>
      <c r="C3595" s="143">
        <v>290164</v>
      </c>
      <c r="D3595" s="143" t="s">
        <v>890</v>
      </c>
      <c r="E3595" s="143" t="s">
        <v>8855</v>
      </c>
      <c r="F3595" s="248" t="s">
        <v>147</v>
      </c>
      <c r="G3595" s="216">
        <v>21</v>
      </c>
      <c r="H3595" s="216">
        <v>2506.9999999995343</v>
      </c>
      <c r="I3595" s="216">
        <v>52646.999999990221</v>
      </c>
      <c r="J3595" s="216">
        <v>0.15157102167738892</v>
      </c>
      <c r="K3595" s="216">
        <v>6.0459123126213427E-5</v>
      </c>
      <c r="L3595" s="159"/>
    </row>
    <row r="3596" spans="2:12" ht="15.75" customHeight="1" x14ac:dyDescent="0.2">
      <c r="B3596" s="189">
        <v>41303</v>
      </c>
      <c r="C3596" s="143">
        <v>290350</v>
      </c>
      <c r="D3596" s="143" t="s">
        <v>527</v>
      </c>
      <c r="E3596" s="143" t="s">
        <v>8855</v>
      </c>
      <c r="F3596" s="248" t="s">
        <v>146</v>
      </c>
      <c r="G3596" s="216">
        <v>582.49</v>
      </c>
      <c r="H3596" s="216">
        <v>235.00000000116415</v>
      </c>
      <c r="I3596" s="216">
        <v>136885.15000067808</v>
      </c>
      <c r="J3596" s="216">
        <v>0.39409314943053286</v>
      </c>
      <c r="K3596" s="216">
        <v>1.6769921252280029E-3</v>
      </c>
      <c r="L3596" s="159"/>
    </row>
    <row r="3597" spans="2:12" ht="15.75" customHeight="1" x14ac:dyDescent="0.2">
      <c r="B3597" s="189">
        <v>41303</v>
      </c>
      <c r="C3597" s="143">
        <v>290351</v>
      </c>
      <c r="D3597" s="143" t="s">
        <v>531</v>
      </c>
      <c r="E3597" s="143" t="s">
        <v>8855</v>
      </c>
      <c r="F3597" s="248" t="s">
        <v>147</v>
      </c>
      <c r="G3597" s="216">
        <v>736</v>
      </c>
      <c r="H3597" s="216">
        <v>55.000000001164153</v>
      </c>
      <c r="I3597" s="216">
        <v>40480.000000856817</v>
      </c>
      <c r="J3597" s="216">
        <v>0.11654215734290105</v>
      </c>
      <c r="K3597" s="216">
        <v>2.1189483152806231E-3</v>
      </c>
      <c r="L3597" s="159"/>
    </row>
    <row r="3598" spans="2:12" ht="15.75" customHeight="1" x14ac:dyDescent="0.2">
      <c r="B3598" s="189">
        <v>41303</v>
      </c>
      <c r="C3598" s="143">
        <v>290351</v>
      </c>
      <c r="D3598" s="143" t="s">
        <v>532</v>
      </c>
      <c r="E3598" s="143" t="s">
        <v>8855</v>
      </c>
      <c r="F3598" s="248" t="s">
        <v>147</v>
      </c>
      <c r="G3598" s="216">
        <v>976.68999999999994</v>
      </c>
      <c r="H3598" s="216">
        <v>55.000000001164153</v>
      </c>
      <c r="I3598" s="216">
        <v>53717.950001137018</v>
      </c>
      <c r="J3598" s="216">
        <v>0.15465429300983427</v>
      </c>
      <c r="K3598" s="216">
        <v>2.8118962364829234E-3</v>
      </c>
      <c r="L3598" s="159"/>
    </row>
    <row r="3599" spans="2:12" ht="15.75" customHeight="1" x14ac:dyDescent="0.2">
      <c r="B3599" s="189">
        <v>41303</v>
      </c>
      <c r="C3599" s="143">
        <v>290351</v>
      </c>
      <c r="D3599" s="143" t="s">
        <v>533</v>
      </c>
      <c r="E3599" s="143" t="s">
        <v>8855</v>
      </c>
      <c r="F3599" s="248" t="s">
        <v>147</v>
      </c>
      <c r="G3599" s="216">
        <v>96.49</v>
      </c>
      <c r="H3599" s="216">
        <v>55.000000001164153</v>
      </c>
      <c r="I3599" s="216">
        <v>5306.9500001123288</v>
      </c>
      <c r="J3599" s="216">
        <v>1.5278740165783317E-2</v>
      </c>
      <c r="K3599" s="216">
        <v>2.7779527573563491E-4</v>
      </c>
      <c r="L3599" s="159"/>
    </row>
    <row r="3600" spans="2:12" ht="15.75" customHeight="1" x14ac:dyDescent="0.2">
      <c r="B3600" s="189">
        <v>41303</v>
      </c>
      <c r="C3600" s="143">
        <v>290351</v>
      </c>
      <c r="D3600" s="143" t="s">
        <v>534</v>
      </c>
      <c r="E3600" s="143" t="s">
        <v>8855</v>
      </c>
      <c r="F3600" s="248" t="s">
        <v>147</v>
      </c>
      <c r="G3600" s="216">
        <v>693.5</v>
      </c>
      <c r="H3600" s="216">
        <v>55.000000001164153</v>
      </c>
      <c r="I3600" s="216">
        <v>38142.50000080734</v>
      </c>
      <c r="J3600" s="216">
        <v>0.10981248113763842</v>
      </c>
      <c r="K3600" s="216">
        <v>1.9965905660966196E-3</v>
      </c>
      <c r="L3600" s="159"/>
    </row>
    <row r="3601" spans="2:12" ht="15.75" customHeight="1" x14ac:dyDescent="0.2">
      <c r="B3601" s="189">
        <v>41303</v>
      </c>
      <c r="C3601" s="143">
        <v>290490</v>
      </c>
      <c r="D3601" s="143" t="s">
        <v>563</v>
      </c>
      <c r="E3601" s="143" t="s">
        <v>8854</v>
      </c>
      <c r="F3601" s="248" t="s">
        <v>147</v>
      </c>
      <c r="G3601" s="216">
        <v>3</v>
      </c>
      <c r="H3601" s="216">
        <v>3955.9999999974389</v>
      </c>
      <c r="I3601" s="216">
        <v>11867.999999992317</v>
      </c>
      <c r="J3601" s="216">
        <v>1.1986011270458433E-2</v>
      </c>
      <c r="K3601" s="216">
        <v>3.029830958156267E-6</v>
      </c>
      <c r="L3601" s="159"/>
    </row>
    <row r="3602" spans="2:12" ht="15.75" customHeight="1" x14ac:dyDescent="0.2">
      <c r="B3602" s="189">
        <v>41303</v>
      </c>
      <c r="C3602" s="143">
        <v>290510</v>
      </c>
      <c r="D3602" s="143" t="s">
        <v>563</v>
      </c>
      <c r="E3602" s="143" t="s">
        <v>8854</v>
      </c>
      <c r="F3602" s="248" t="s">
        <v>147</v>
      </c>
      <c r="G3602" s="216">
        <v>3</v>
      </c>
      <c r="H3602" s="216">
        <v>4020.9999999997672</v>
      </c>
      <c r="I3602" s="216">
        <v>12062.999999999302</v>
      </c>
      <c r="J3602" s="216">
        <v>1.2182950282745644E-2</v>
      </c>
      <c r="K3602" s="216">
        <v>3.029830958156267E-6</v>
      </c>
      <c r="L3602" s="159"/>
    </row>
    <row r="3603" spans="2:12" ht="15.75" customHeight="1" x14ac:dyDescent="0.2">
      <c r="B3603" s="189">
        <v>41303</v>
      </c>
      <c r="C3603" s="143">
        <v>290571</v>
      </c>
      <c r="D3603" s="143" t="s">
        <v>1069</v>
      </c>
      <c r="E3603" s="143" t="s">
        <v>8855</v>
      </c>
      <c r="F3603" s="248" t="s">
        <v>146</v>
      </c>
      <c r="G3603" s="216">
        <v>157</v>
      </c>
      <c r="H3603" s="216">
        <v>187.9999999946449</v>
      </c>
      <c r="I3603" s="216">
        <v>29515.999999159249</v>
      </c>
      <c r="J3603" s="216">
        <v>8.497673705440402E-2</v>
      </c>
      <c r="K3603" s="216">
        <v>4.5200392051502421E-4</v>
      </c>
      <c r="L3603" s="159"/>
    </row>
    <row r="3604" spans="2:12" ht="15.75" customHeight="1" x14ac:dyDescent="0.2">
      <c r="B3604" s="189">
        <v>41303</v>
      </c>
      <c r="C3604" s="143">
        <v>290619</v>
      </c>
      <c r="D3604" s="143" t="s">
        <v>625</v>
      </c>
      <c r="E3604" s="143" t="s">
        <v>8855</v>
      </c>
      <c r="F3604" s="248" t="s">
        <v>146</v>
      </c>
      <c r="G3604" s="216">
        <v>29</v>
      </c>
      <c r="H3604" s="216">
        <v>2432.9999999993015</v>
      </c>
      <c r="I3604" s="216">
        <v>70556.999999979744</v>
      </c>
      <c r="J3604" s="216">
        <v>0.20313401668642936</v>
      </c>
      <c r="K3604" s="216">
        <v>8.3491170031437596E-5</v>
      </c>
      <c r="L3604" s="159"/>
    </row>
    <row r="3605" spans="2:12" ht="15.75" customHeight="1" x14ac:dyDescent="0.2">
      <c r="B3605" s="189">
        <v>41303</v>
      </c>
      <c r="C3605" s="143">
        <v>290621</v>
      </c>
      <c r="D3605" s="143" t="s">
        <v>1164</v>
      </c>
      <c r="E3605" s="143" t="s">
        <v>8855</v>
      </c>
      <c r="F3605" s="248" t="s">
        <v>146</v>
      </c>
      <c r="G3605" s="216">
        <v>2</v>
      </c>
      <c r="H3605" s="216">
        <v>4920.0000000069849</v>
      </c>
      <c r="I3605" s="216">
        <v>9840.0000000139698</v>
      </c>
      <c r="J3605" s="216">
        <v>2.832941769346594E-2</v>
      </c>
      <c r="K3605" s="216">
        <v>5.7580117263060408E-6</v>
      </c>
      <c r="L3605" s="159"/>
    </row>
    <row r="3606" spans="2:12" ht="15.75" customHeight="1" x14ac:dyDescent="0.2">
      <c r="B3606" s="189">
        <v>41303</v>
      </c>
      <c r="C3606" s="143">
        <v>290623</v>
      </c>
      <c r="D3606" s="143" t="s">
        <v>1671</v>
      </c>
      <c r="E3606" s="143" t="s">
        <v>8854</v>
      </c>
      <c r="F3606" s="248" t="s">
        <v>147</v>
      </c>
      <c r="G3606" s="216">
        <v>118.5</v>
      </c>
      <c r="H3606" s="216">
        <v>317.99999999930151</v>
      </c>
      <c r="I3606" s="216">
        <v>37682.999999917229</v>
      </c>
      <c r="J3606" s="216">
        <v>3.8057706665317277E-2</v>
      </c>
      <c r="K3606" s="216">
        <v>1.1967832284717255E-4</v>
      </c>
      <c r="L3606" s="159"/>
    </row>
    <row r="3607" spans="2:12" ht="15.75" customHeight="1" x14ac:dyDescent="0.2">
      <c r="B3607" s="189">
        <v>41303</v>
      </c>
      <c r="C3607" s="143">
        <v>290625</v>
      </c>
      <c r="D3607" s="143" t="s">
        <v>1671</v>
      </c>
      <c r="E3607" s="143" t="s">
        <v>8854</v>
      </c>
      <c r="F3607" s="248" t="s">
        <v>147</v>
      </c>
      <c r="G3607" s="216">
        <v>78.5</v>
      </c>
      <c r="H3607" s="216">
        <v>798.00000000279397</v>
      </c>
      <c r="I3607" s="216">
        <v>62643.000000219326</v>
      </c>
      <c r="J3607" s="216">
        <v>6.326590023748252E-2</v>
      </c>
      <c r="K3607" s="216">
        <v>7.9280576738422319E-5</v>
      </c>
      <c r="L3607" s="159"/>
    </row>
    <row r="3608" spans="2:12" ht="15.75" customHeight="1" x14ac:dyDescent="0.2">
      <c r="B3608" s="189">
        <v>41303</v>
      </c>
      <c r="C3608" s="143">
        <v>290631</v>
      </c>
      <c r="D3608" s="143" t="s">
        <v>1288</v>
      </c>
      <c r="E3608" s="143" t="s">
        <v>8854</v>
      </c>
      <c r="F3608" s="248" t="s">
        <v>146</v>
      </c>
      <c r="G3608" s="216">
        <v>67</v>
      </c>
      <c r="H3608" s="216">
        <v>259.99999999883585</v>
      </c>
      <c r="I3608" s="216">
        <v>17419.999999922002</v>
      </c>
      <c r="J3608" s="216">
        <v>1.759321843028195E-2</v>
      </c>
      <c r="K3608" s="216">
        <v>6.766622473215663E-5</v>
      </c>
      <c r="L3608" s="159"/>
    </row>
    <row r="3609" spans="2:12" ht="15.75" customHeight="1" x14ac:dyDescent="0.2">
      <c r="B3609" s="189">
        <v>41303</v>
      </c>
      <c r="C3609" s="143">
        <v>290645</v>
      </c>
      <c r="D3609" s="143" t="s">
        <v>744</v>
      </c>
      <c r="E3609" s="143" t="s">
        <v>8854</v>
      </c>
      <c r="F3609" s="248" t="s">
        <v>147</v>
      </c>
      <c r="G3609" s="216">
        <v>69</v>
      </c>
      <c r="H3609" s="216">
        <v>1178.0000000051223</v>
      </c>
      <c r="I3609" s="216">
        <v>81282.000000353437</v>
      </c>
      <c r="J3609" s="216">
        <v>8.2090239980642854E-2</v>
      </c>
      <c r="K3609" s="216">
        <v>6.9686112037594137E-5</v>
      </c>
      <c r="L3609" s="159"/>
    </row>
    <row r="3610" spans="2:12" ht="15.75" customHeight="1" x14ac:dyDescent="0.2">
      <c r="B3610" s="189">
        <v>41303</v>
      </c>
      <c r="C3610" s="143">
        <v>290649</v>
      </c>
      <c r="D3610" s="143" t="s">
        <v>642</v>
      </c>
      <c r="E3610" s="143" t="s">
        <v>8854</v>
      </c>
      <c r="F3610" s="248" t="s">
        <v>147</v>
      </c>
      <c r="G3610" s="216">
        <v>91</v>
      </c>
      <c r="H3610" s="216">
        <v>304.99999999883585</v>
      </c>
      <c r="I3610" s="216">
        <v>27754.999999894062</v>
      </c>
      <c r="J3610" s="216">
        <v>2.8030986081102074E-2</v>
      </c>
      <c r="K3610" s="216">
        <v>9.1904872397406763E-5</v>
      </c>
      <c r="L3610" s="159"/>
    </row>
    <row r="3611" spans="2:12" ht="15.75" customHeight="1" x14ac:dyDescent="0.2">
      <c r="B3611" s="189">
        <v>41303</v>
      </c>
      <c r="C3611" s="143">
        <v>290650</v>
      </c>
      <c r="D3611" s="143" t="s">
        <v>1126</v>
      </c>
      <c r="E3611" s="143" t="s">
        <v>8854</v>
      </c>
      <c r="F3611" s="248" t="s">
        <v>146</v>
      </c>
      <c r="G3611" s="216">
        <v>153</v>
      </c>
      <c r="H3611" s="216">
        <v>56.999999997206032</v>
      </c>
      <c r="I3611" s="216">
        <v>8720.9999995725229</v>
      </c>
      <c r="J3611" s="216">
        <v>8.8077185949285413E-3</v>
      </c>
      <c r="K3611" s="216">
        <v>1.5452137886596962E-4</v>
      </c>
      <c r="L3611" s="159"/>
    </row>
    <row r="3612" spans="2:12" ht="15.75" customHeight="1" x14ac:dyDescent="0.2">
      <c r="B3612" s="189">
        <v>41303</v>
      </c>
      <c r="C3612" s="143">
        <v>290653</v>
      </c>
      <c r="D3612" s="143" t="s">
        <v>826</v>
      </c>
      <c r="E3612" s="143" t="s">
        <v>8855</v>
      </c>
      <c r="F3612" s="248" t="s">
        <v>155</v>
      </c>
      <c r="G3612" s="216">
        <v>121.44</v>
      </c>
      <c r="H3612" s="216">
        <v>946.00000000325963</v>
      </c>
      <c r="I3612" s="216">
        <v>114882.24000039585</v>
      </c>
      <c r="J3612" s="216">
        <v>0.33074664253329211</v>
      </c>
      <c r="K3612" s="216">
        <v>3.4962647202130281E-4</v>
      </c>
      <c r="L3612" s="159"/>
    </row>
    <row r="3613" spans="2:12" ht="15.75" customHeight="1" x14ac:dyDescent="0.2">
      <c r="B3613" s="189">
        <v>41303</v>
      </c>
      <c r="C3613" s="143">
        <v>290655</v>
      </c>
      <c r="D3613" s="143" t="s">
        <v>1672</v>
      </c>
      <c r="E3613" s="143" t="s">
        <v>8854</v>
      </c>
      <c r="F3613" s="248" t="s">
        <v>146</v>
      </c>
      <c r="G3613" s="216">
        <v>56.5</v>
      </c>
      <c r="H3613" s="216">
        <v>718.99999999674037</v>
      </c>
      <c r="I3613" s="216">
        <v>40623.499999815831</v>
      </c>
      <c r="J3613" s="216">
        <v>4.1027445976034374E-2</v>
      </c>
      <c r="K3613" s="216">
        <v>5.7061816378609694E-5</v>
      </c>
      <c r="L3613" s="159"/>
    </row>
    <row r="3614" spans="2:12" ht="15.75" customHeight="1" x14ac:dyDescent="0.2">
      <c r="B3614" s="189">
        <v>41303</v>
      </c>
      <c r="C3614" s="143">
        <v>290656</v>
      </c>
      <c r="D3614" s="143" t="s">
        <v>1274</v>
      </c>
      <c r="E3614" s="143" t="s">
        <v>8854</v>
      </c>
      <c r="F3614" s="248" t="s">
        <v>146</v>
      </c>
      <c r="G3614" s="216">
        <v>54.45</v>
      </c>
      <c r="H3614" s="216">
        <v>1103.9999999944121</v>
      </c>
      <c r="I3614" s="216">
        <v>60112.799999695737</v>
      </c>
      <c r="J3614" s="216">
        <v>6.071054080684473E-2</v>
      </c>
      <c r="K3614" s="216">
        <v>5.4991431890536249E-5</v>
      </c>
      <c r="L3614" s="159"/>
    </row>
    <row r="3615" spans="2:12" ht="15.75" customHeight="1" x14ac:dyDescent="0.2">
      <c r="B3615" s="189">
        <v>41303</v>
      </c>
      <c r="C3615" s="143">
        <v>290659</v>
      </c>
      <c r="D3615" s="143" t="s">
        <v>1571</v>
      </c>
      <c r="E3615" s="143" t="s">
        <v>8854</v>
      </c>
      <c r="F3615" s="248" t="s">
        <v>147</v>
      </c>
      <c r="G3615" s="216">
        <v>65.010000000000005</v>
      </c>
      <c r="H3615" s="216">
        <v>1222.0000000018626</v>
      </c>
      <c r="I3615" s="216">
        <v>79442.220000121102</v>
      </c>
      <c r="J3615" s="216">
        <v>8.023216584700929E-2</v>
      </c>
      <c r="K3615" s="216">
        <v>6.5656436863246312E-5</v>
      </c>
      <c r="L3615" s="159"/>
    </row>
    <row r="3616" spans="2:12" ht="15.75" customHeight="1" x14ac:dyDescent="0.2">
      <c r="B3616" s="189">
        <v>41303</v>
      </c>
      <c r="C3616" s="143">
        <v>290660</v>
      </c>
      <c r="D3616" s="143" t="s">
        <v>1461</v>
      </c>
      <c r="E3616" s="143" t="s">
        <v>8854</v>
      </c>
      <c r="F3616" s="248" t="s">
        <v>155</v>
      </c>
      <c r="G3616" s="216">
        <v>56.1</v>
      </c>
      <c r="H3616" s="216">
        <v>1840.9999999974389</v>
      </c>
      <c r="I3616" s="216">
        <v>103280.09999985632</v>
      </c>
      <c r="J3616" s="216">
        <v>0.10430708144701326</v>
      </c>
      <c r="K3616" s="216">
        <v>5.6657838917522198E-5</v>
      </c>
      <c r="L3616" s="159"/>
    </row>
    <row r="3617" spans="2:12" ht="15.75" customHeight="1" x14ac:dyDescent="0.2">
      <c r="B3617" s="189">
        <v>41303</v>
      </c>
      <c r="C3617" s="143">
        <v>290661</v>
      </c>
      <c r="D3617" s="143" t="s">
        <v>998</v>
      </c>
      <c r="E3617" s="143" t="s">
        <v>8855</v>
      </c>
      <c r="F3617" s="248" t="s">
        <v>146</v>
      </c>
      <c r="G3617" s="216">
        <v>53</v>
      </c>
      <c r="H3617" s="216">
        <v>802.0000000053551</v>
      </c>
      <c r="I3617" s="216">
        <v>42506.000000283821</v>
      </c>
      <c r="J3617" s="216">
        <v>0.12237502321999941</v>
      </c>
      <c r="K3617" s="216">
        <v>1.5258731074711007E-4</v>
      </c>
      <c r="L3617" s="159"/>
    </row>
    <row r="3618" spans="2:12" ht="15.75" customHeight="1" x14ac:dyDescent="0.2">
      <c r="B3618" s="189">
        <v>41303</v>
      </c>
      <c r="C3618" s="143">
        <v>290667</v>
      </c>
      <c r="D3618" s="143" t="s">
        <v>864</v>
      </c>
      <c r="E3618" s="143" t="s">
        <v>8854</v>
      </c>
      <c r="F3618" s="248" t="s">
        <v>155</v>
      </c>
      <c r="G3618" s="216">
        <v>142.17000000000002</v>
      </c>
      <c r="H3618" s="216">
        <v>1984.0000000025611</v>
      </c>
      <c r="I3618" s="216">
        <v>282065.28000036418</v>
      </c>
      <c r="J3618" s="216">
        <v>0.2848700391887064</v>
      </c>
      <c r="K3618" s="216">
        <v>1.4358368910702551E-4</v>
      </c>
      <c r="L3618" s="159"/>
    </row>
    <row r="3619" spans="2:12" ht="15.75" customHeight="1" x14ac:dyDescent="0.2">
      <c r="B3619" s="189">
        <v>41303</v>
      </c>
      <c r="C3619" s="143">
        <v>290668</v>
      </c>
      <c r="D3619" s="143" t="s">
        <v>679</v>
      </c>
      <c r="E3619" s="143" t="s">
        <v>8854</v>
      </c>
      <c r="F3619" s="248" t="s">
        <v>147</v>
      </c>
      <c r="G3619" s="216">
        <v>62.33</v>
      </c>
      <c r="H3619" s="216">
        <v>2348.9999999979045</v>
      </c>
      <c r="I3619" s="216">
        <v>146413.16999986939</v>
      </c>
      <c r="J3619" s="216">
        <v>0.14786905171580023</v>
      </c>
      <c r="K3619" s="216">
        <v>6.2949787873960039E-5</v>
      </c>
      <c r="L3619" s="159"/>
    </row>
    <row r="3620" spans="2:12" ht="15.75" customHeight="1" x14ac:dyDescent="0.2">
      <c r="B3620" s="189">
        <v>41303</v>
      </c>
      <c r="C3620" s="143">
        <v>290669</v>
      </c>
      <c r="D3620" s="143" t="s">
        <v>759</v>
      </c>
      <c r="E3620" s="143" t="s">
        <v>8854</v>
      </c>
      <c r="F3620" s="248" t="s">
        <v>147</v>
      </c>
      <c r="G3620" s="216">
        <v>139</v>
      </c>
      <c r="H3620" s="216">
        <v>1504.9999999918509</v>
      </c>
      <c r="I3620" s="216">
        <v>209194.99999886728</v>
      </c>
      <c r="J3620" s="216">
        <v>0.21127516242935612</v>
      </c>
      <c r="K3620" s="216">
        <v>1.4038216772790704E-4</v>
      </c>
      <c r="L3620" s="159"/>
    </row>
    <row r="3621" spans="2:12" ht="15.75" customHeight="1" x14ac:dyDescent="0.2">
      <c r="B3621" s="189">
        <v>41303</v>
      </c>
      <c r="C3621" s="143">
        <v>290672</v>
      </c>
      <c r="D3621" s="143" t="s">
        <v>979</v>
      </c>
      <c r="E3621" s="143" t="s">
        <v>8854</v>
      </c>
      <c r="F3621" s="248" t="s">
        <v>155</v>
      </c>
      <c r="G3621" s="216">
        <v>94</v>
      </c>
      <c r="H3621" s="216">
        <v>1329.9999999976717</v>
      </c>
      <c r="I3621" s="216">
        <v>125019.99999978114</v>
      </c>
      <c r="J3621" s="216">
        <v>0.1262631554626778</v>
      </c>
      <c r="K3621" s="216">
        <v>9.4934703355563038E-5</v>
      </c>
      <c r="L3621" s="159"/>
    </row>
    <row r="3622" spans="2:12" ht="15.75" customHeight="1" x14ac:dyDescent="0.2">
      <c r="B3622" s="189">
        <v>41303</v>
      </c>
      <c r="C3622" s="143">
        <v>290674</v>
      </c>
      <c r="D3622" s="143" t="s">
        <v>1673</v>
      </c>
      <c r="E3622" s="143" t="s">
        <v>8854</v>
      </c>
      <c r="F3622" s="248" t="s">
        <v>155</v>
      </c>
      <c r="G3622" s="216">
        <v>1.76</v>
      </c>
      <c r="H3622" s="216">
        <v>1000.9999999939464</v>
      </c>
      <c r="I3622" s="216">
        <v>1761.7599999893457</v>
      </c>
      <c r="J3622" s="216">
        <v>1.7792783296030348E-3</v>
      </c>
      <c r="K3622" s="216">
        <v>1.77750082878501E-6</v>
      </c>
      <c r="L3622" s="159"/>
    </row>
    <row r="3623" spans="2:12" ht="15.75" customHeight="1" x14ac:dyDescent="0.2">
      <c r="B3623" s="189">
        <v>41303</v>
      </c>
      <c r="C3623" s="143">
        <v>290688</v>
      </c>
      <c r="D3623" s="143" t="s">
        <v>1563</v>
      </c>
      <c r="E3623" s="143" t="s">
        <v>8854</v>
      </c>
      <c r="F3623" s="248" t="s">
        <v>149</v>
      </c>
      <c r="G3623" s="216">
        <v>91.74</v>
      </c>
      <c r="H3623" s="216">
        <v>1312.9999999946449</v>
      </c>
      <c r="I3623" s="216">
        <v>120454.61999950872</v>
      </c>
      <c r="J3623" s="216">
        <v>0.12165237890915352</v>
      </c>
      <c r="K3623" s="216">
        <v>9.2652230700418641E-5</v>
      </c>
      <c r="L3623" s="159"/>
    </row>
    <row r="3624" spans="2:12" ht="15.75" customHeight="1" x14ac:dyDescent="0.2">
      <c r="B3624" s="189">
        <v>41303</v>
      </c>
      <c r="C3624" s="143">
        <v>290690</v>
      </c>
      <c r="D3624" s="143" t="s">
        <v>776</v>
      </c>
      <c r="E3624" s="143" t="s">
        <v>8854</v>
      </c>
      <c r="F3624" s="248" t="s">
        <v>155</v>
      </c>
      <c r="G3624" s="216">
        <v>64.02</v>
      </c>
      <c r="H3624" s="216">
        <v>876.99999999837019</v>
      </c>
      <c r="I3624" s="216">
        <v>56145.539999895656</v>
      </c>
      <c r="J3624" s="216">
        <v>5.6703831751361622E-2</v>
      </c>
      <c r="K3624" s="216">
        <v>6.4656592647054735E-5</v>
      </c>
      <c r="L3624" s="159"/>
    </row>
    <row r="3625" spans="2:12" ht="15.75" customHeight="1" x14ac:dyDescent="0.2">
      <c r="B3625" s="189">
        <v>41303</v>
      </c>
      <c r="C3625" s="143">
        <v>290691</v>
      </c>
      <c r="D3625" s="143" t="s">
        <v>767</v>
      </c>
      <c r="E3625" s="143" t="s">
        <v>8854</v>
      </c>
      <c r="F3625" s="248" t="s">
        <v>146</v>
      </c>
      <c r="G3625" s="216">
        <v>64</v>
      </c>
      <c r="H3625" s="216">
        <v>2700</v>
      </c>
      <c r="I3625" s="216">
        <v>172800</v>
      </c>
      <c r="J3625" s="216">
        <v>0.17451826318980099</v>
      </c>
      <c r="K3625" s="216">
        <v>6.4636393774000368E-5</v>
      </c>
      <c r="L3625" s="159"/>
    </row>
    <row r="3626" spans="2:12" ht="15.75" customHeight="1" x14ac:dyDescent="0.2">
      <c r="B3626" s="189">
        <v>41303</v>
      </c>
      <c r="C3626" s="143">
        <v>290694</v>
      </c>
      <c r="D3626" s="143" t="s">
        <v>1624</v>
      </c>
      <c r="E3626" s="143" t="s">
        <v>8854</v>
      </c>
      <c r="F3626" s="248" t="s">
        <v>146</v>
      </c>
      <c r="G3626" s="216">
        <v>22.77</v>
      </c>
      <c r="H3626" s="216">
        <v>1322.0000000030268</v>
      </c>
      <c r="I3626" s="216">
        <v>30101.94000006892</v>
      </c>
      <c r="J3626" s="216">
        <v>3.0401263237590428E-2</v>
      </c>
      <c r="K3626" s="216">
        <v>2.2996416972406067E-5</v>
      </c>
      <c r="L3626" s="159"/>
    </row>
    <row r="3627" spans="2:12" ht="15.75" customHeight="1" x14ac:dyDescent="0.2">
      <c r="B3627" s="189">
        <v>41303</v>
      </c>
      <c r="C3627" s="143">
        <v>290697</v>
      </c>
      <c r="D3627" s="143" t="s">
        <v>955</v>
      </c>
      <c r="E3627" s="143" t="s">
        <v>8855</v>
      </c>
      <c r="F3627" s="248" t="s">
        <v>155</v>
      </c>
      <c r="G3627" s="216">
        <v>3.84</v>
      </c>
      <c r="H3627" s="216">
        <v>2001.9999999983702</v>
      </c>
      <c r="I3627" s="216">
        <v>7687.6799999937411</v>
      </c>
      <c r="J3627" s="216">
        <v>2.2132875794026192E-2</v>
      </c>
      <c r="K3627" s="216">
        <v>1.1055382514507599E-5</v>
      </c>
      <c r="L3627" s="159"/>
    </row>
    <row r="3628" spans="2:12" ht="15.75" customHeight="1" x14ac:dyDescent="0.2">
      <c r="B3628" s="189">
        <v>41303</v>
      </c>
      <c r="C3628" s="143">
        <v>290699</v>
      </c>
      <c r="D3628" s="143" t="s">
        <v>697</v>
      </c>
      <c r="E3628" s="143" t="s">
        <v>8855</v>
      </c>
      <c r="F3628" s="248" t="s">
        <v>146</v>
      </c>
      <c r="G3628" s="216">
        <v>31.5</v>
      </c>
      <c r="H3628" s="216">
        <v>4740.0000000069849</v>
      </c>
      <c r="I3628" s="216">
        <v>149310.00000022002</v>
      </c>
      <c r="J3628" s="216">
        <v>0.42986436542801093</v>
      </c>
      <c r="K3628" s="216">
        <v>9.0688684689320143E-5</v>
      </c>
      <c r="L3628" s="159"/>
    </row>
    <row r="3629" spans="2:12" ht="15.75" customHeight="1" x14ac:dyDescent="0.2">
      <c r="B3629" s="189">
        <v>41303</v>
      </c>
      <c r="C3629" s="143">
        <v>290702</v>
      </c>
      <c r="D3629" s="143" t="s">
        <v>615</v>
      </c>
      <c r="E3629" s="143" t="s">
        <v>8855</v>
      </c>
      <c r="F3629" s="248" t="s">
        <v>146</v>
      </c>
      <c r="G3629" s="216">
        <v>28.38</v>
      </c>
      <c r="H3629" s="216">
        <v>3184.0000000060536</v>
      </c>
      <c r="I3629" s="216">
        <v>90361.920000171798</v>
      </c>
      <c r="J3629" s="216">
        <v>0.26015249748625879</v>
      </c>
      <c r="K3629" s="216">
        <v>8.170618639628272E-5</v>
      </c>
      <c r="L3629" s="159"/>
    </row>
    <row r="3630" spans="2:12" ht="15.75" customHeight="1" x14ac:dyDescent="0.2">
      <c r="B3630" s="189">
        <v>41303</v>
      </c>
      <c r="C3630" s="143">
        <v>290713</v>
      </c>
      <c r="D3630" s="143" t="s">
        <v>1581</v>
      </c>
      <c r="E3630" s="143" t="s">
        <v>8854</v>
      </c>
      <c r="F3630" s="248" t="s">
        <v>147</v>
      </c>
      <c r="G3630" s="216">
        <v>24.915000000000003</v>
      </c>
      <c r="H3630" s="216">
        <v>1762.0000000018626</v>
      </c>
      <c r="I3630" s="216">
        <v>43900.230000046409</v>
      </c>
      <c r="J3630" s="216">
        <v>4.433675864144037E-2</v>
      </c>
      <c r="K3630" s="216">
        <v>2.5162746107487801E-5</v>
      </c>
      <c r="L3630" s="159"/>
    </row>
    <row r="3631" spans="2:12" ht="15.75" customHeight="1" x14ac:dyDescent="0.2">
      <c r="B3631" s="189">
        <v>41303</v>
      </c>
      <c r="C3631" s="143">
        <v>290721</v>
      </c>
      <c r="D3631" s="143" t="s">
        <v>526</v>
      </c>
      <c r="E3631" s="143" t="s">
        <v>8855</v>
      </c>
      <c r="F3631" s="248" t="s">
        <v>155</v>
      </c>
      <c r="G3631" s="216">
        <v>8.58</v>
      </c>
      <c r="H3631" s="216">
        <v>1024.9999999988358</v>
      </c>
      <c r="I3631" s="216">
        <v>8794.4999999900119</v>
      </c>
      <c r="J3631" s="216">
        <v>2.5319417063470483E-2</v>
      </c>
      <c r="K3631" s="216">
        <v>2.4701870305852917E-5</v>
      </c>
      <c r="L3631" s="159"/>
    </row>
    <row r="3632" spans="2:12" ht="15.75" customHeight="1" x14ac:dyDescent="0.2">
      <c r="B3632" s="189">
        <v>41303</v>
      </c>
      <c r="C3632" s="143">
        <v>290725</v>
      </c>
      <c r="D3632" s="143" t="s">
        <v>1534</v>
      </c>
      <c r="E3632" s="143" t="s">
        <v>8854</v>
      </c>
      <c r="F3632" s="248" t="s">
        <v>146</v>
      </c>
      <c r="G3632" s="216">
        <v>112</v>
      </c>
      <c r="H3632" s="216">
        <v>1396.0000000032596</v>
      </c>
      <c r="I3632" s="216">
        <v>156352.00000036508</v>
      </c>
      <c r="J3632" s="216">
        <v>0.15790670999025161</v>
      </c>
      <c r="K3632" s="216">
        <v>1.1311368910450063E-4</v>
      </c>
      <c r="L3632" s="159"/>
    </row>
    <row r="3633" spans="2:12" ht="15.75" customHeight="1" x14ac:dyDescent="0.2">
      <c r="B3633" s="189">
        <v>41303</v>
      </c>
      <c r="C3633" s="143">
        <v>290728</v>
      </c>
      <c r="D3633" s="143" t="s">
        <v>1534</v>
      </c>
      <c r="E3633" s="143" t="s">
        <v>8854</v>
      </c>
      <c r="F3633" s="248" t="s">
        <v>146</v>
      </c>
      <c r="G3633" s="216">
        <v>71.28</v>
      </c>
      <c r="H3633" s="216">
        <v>2184.9999999976717</v>
      </c>
      <c r="I3633" s="216">
        <v>155746.79999983404</v>
      </c>
      <c r="J3633" s="216">
        <v>0.15729549209108989</v>
      </c>
      <c r="K3633" s="216">
        <v>7.19887835657929E-5</v>
      </c>
      <c r="L3633" s="159"/>
    </row>
    <row r="3634" spans="2:12" ht="15.75" customHeight="1" x14ac:dyDescent="0.2">
      <c r="B3634" s="189">
        <v>41303</v>
      </c>
      <c r="C3634" s="143">
        <v>290744</v>
      </c>
      <c r="D3634" s="143" t="s">
        <v>1674</v>
      </c>
      <c r="E3634" s="143" t="s">
        <v>8854</v>
      </c>
      <c r="F3634" s="248" t="s">
        <v>155</v>
      </c>
      <c r="G3634" s="216">
        <v>97</v>
      </c>
      <c r="H3634" s="216">
        <v>1456.9999999925494</v>
      </c>
      <c r="I3634" s="216">
        <v>141328.99999927729</v>
      </c>
      <c r="J3634" s="216">
        <v>0.14273432649435913</v>
      </c>
      <c r="K3634" s="216">
        <v>9.7964534313719299E-5</v>
      </c>
      <c r="L3634" s="159"/>
    </row>
    <row r="3635" spans="2:12" ht="15.75" customHeight="1" x14ac:dyDescent="0.2">
      <c r="B3635" s="189">
        <v>41303</v>
      </c>
      <c r="C3635" s="143">
        <v>290750</v>
      </c>
      <c r="D3635" s="143" t="s">
        <v>1675</v>
      </c>
      <c r="E3635" s="143" t="s">
        <v>8854</v>
      </c>
      <c r="F3635" s="248" t="s">
        <v>155</v>
      </c>
      <c r="G3635" s="216">
        <v>7</v>
      </c>
      <c r="H3635" s="216">
        <v>3306.0000000055879</v>
      </c>
      <c r="I3635" s="216">
        <v>23142.000000039116</v>
      </c>
      <c r="J3635" s="216">
        <v>2.3372116011256949E-2</v>
      </c>
      <c r="K3635" s="216">
        <v>7.0696055690312896E-6</v>
      </c>
      <c r="L3635" s="159"/>
    </row>
    <row r="3636" spans="2:12" ht="15.75" customHeight="1" x14ac:dyDescent="0.2">
      <c r="B3636" s="189">
        <v>41303</v>
      </c>
      <c r="C3636" s="143">
        <v>290756</v>
      </c>
      <c r="D3636" s="143" t="s">
        <v>615</v>
      </c>
      <c r="E3636" s="143" t="s">
        <v>8855</v>
      </c>
      <c r="F3636" s="248" t="s">
        <v>149</v>
      </c>
      <c r="G3636" s="216">
        <v>19</v>
      </c>
      <c r="H3636" s="216">
        <v>1682.999999995809</v>
      </c>
      <c r="I3636" s="216">
        <v>31976.999999920372</v>
      </c>
      <c r="J3636" s="216">
        <v>9.2061970485814881E-2</v>
      </c>
      <c r="K3636" s="216">
        <v>5.4701111399907389E-5</v>
      </c>
      <c r="L3636" s="159"/>
    </row>
    <row r="3637" spans="2:12" ht="15.75" customHeight="1" x14ac:dyDescent="0.2">
      <c r="B3637" s="189">
        <v>41303</v>
      </c>
      <c r="C3637" s="143">
        <v>290809</v>
      </c>
      <c r="D3637" s="143" t="s">
        <v>722</v>
      </c>
      <c r="E3637" s="143" t="s">
        <v>8854</v>
      </c>
      <c r="F3637" s="248" t="s">
        <v>149</v>
      </c>
      <c r="G3637" s="216">
        <v>88.77</v>
      </c>
      <c r="H3637" s="216">
        <v>418.99999999324791</v>
      </c>
      <c r="I3637" s="216">
        <v>37194.629999400619</v>
      </c>
      <c r="J3637" s="216">
        <v>3.7564480483117273E-2</v>
      </c>
      <c r="K3637" s="216">
        <v>8.9652698051843937E-5</v>
      </c>
      <c r="L3637" s="159"/>
    </row>
    <row r="3638" spans="2:12" ht="15.75" customHeight="1" x14ac:dyDescent="0.2">
      <c r="B3638" s="189">
        <v>41303</v>
      </c>
      <c r="C3638" s="143">
        <v>290815</v>
      </c>
      <c r="D3638" s="143" t="s">
        <v>1030</v>
      </c>
      <c r="E3638" s="143" t="s">
        <v>8855</v>
      </c>
      <c r="F3638" s="248" t="s">
        <v>155</v>
      </c>
      <c r="G3638" s="216">
        <v>128</v>
      </c>
      <c r="H3638" s="216">
        <v>137.99999999930151</v>
      </c>
      <c r="I3638" s="216">
        <v>17663.999999910593</v>
      </c>
      <c r="J3638" s="216">
        <v>5.0854759566477552E-2</v>
      </c>
      <c r="K3638" s="216">
        <v>3.6851275048358661E-4</v>
      </c>
      <c r="L3638" s="159"/>
    </row>
    <row r="3639" spans="2:12" ht="15.75" customHeight="1" x14ac:dyDescent="0.2">
      <c r="B3639" s="189">
        <v>41303</v>
      </c>
      <c r="C3639" s="143">
        <v>290817</v>
      </c>
      <c r="D3639" s="143" t="s">
        <v>1251</v>
      </c>
      <c r="E3639" s="143" t="s">
        <v>8855</v>
      </c>
      <c r="F3639" s="248" t="s">
        <v>146</v>
      </c>
      <c r="G3639" s="216">
        <v>0.66</v>
      </c>
      <c r="H3639" s="216">
        <v>391.99999999953434</v>
      </c>
      <c r="I3639" s="216">
        <v>258.71999999969267</v>
      </c>
      <c r="J3639" s="216">
        <v>7.4485639691406467E-4</v>
      </c>
      <c r="K3639" s="216">
        <v>1.9001438696809936E-6</v>
      </c>
      <c r="L3639" s="159"/>
    </row>
    <row r="3640" spans="2:12" ht="15.75" customHeight="1" x14ac:dyDescent="0.2">
      <c r="B3640" s="189">
        <v>41303</v>
      </c>
      <c r="C3640" s="143">
        <v>290819</v>
      </c>
      <c r="D3640" s="143" t="s">
        <v>1585</v>
      </c>
      <c r="E3640" s="143" t="s">
        <v>8854</v>
      </c>
      <c r="F3640" s="248" t="s">
        <v>155</v>
      </c>
      <c r="G3640" s="216">
        <v>102.3</v>
      </c>
      <c r="H3640" s="216">
        <v>672.99999999348074</v>
      </c>
      <c r="I3640" s="216">
        <v>68847.89999933308</v>
      </c>
      <c r="J3640" s="216">
        <v>6.9532499607342063E-2</v>
      </c>
      <c r="K3640" s="216">
        <v>1.033172356731287E-4</v>
      </c>
      <c r="L3640" s="159"/>
    </row>
    <row r="3641" spans="2:12" ht="15.75" customHeight="1" x14ac:dyDescent="0.2">
      <c r="B3641" s="189">
        <v>41303</v>
      </c>
      <c r="C3641" s="143">
        <v>290823</v>
      </c>
      <c r="D3641" s="143" t="s">
        <v>1676</v>
      </c>
      <c r="E3641" s="143" t="s">
        <v>8854</v>
      </c>
      <c r="F3641" s="248" t="s">
        <v>146</v>
      </c>
      <c r="G3641" s="216">
        <v>10.23</v>
      </c>
      <c r="H3641" s="216">
        <v>1184.0000000037253</v>
      </c>
      <c r="I3641" s="216">
        <v>12112.320000038109</v>
      </c>
      <c r="J3641" s="216">
        <v>1.2232760703736927E-2</v>
      </c>
      <c r="K3641" s="216">
        <v>1.033172356731287E-5</v>
      </c>
      <c r="L3641" s="159"/>
    </row>
    <row r="3642" spans="2:12" ht="15.75" customHeight="1" x14ac:dyDescent="0.2">
      <c r="B3642" s="189">
        <v>41303</v>
      </c>
      <c r="C3642" s="143">
        <v>290825</v>
      </c>
      <c r="D3642" s="143" t="s">
        <v>1676</v>
      </c>
      <c r="E3642" s="143" t="s">
        <v>8854</v>
      </c>
      <c r="F3642" s="248" t="s">
        <v>146</v>
      </c>
      <c r="G3642" s="216">
        <v>16.5</v>
      </c>
      <c r="H3642" s="216">
        <v>1013.0000000016298</v>
      </c>
      <c r="I3642" s="216">
        <v>16714.500000026892</v>
      </c>
      <c r="J3642" s="216">
        <v>1.68807031833948E-2</v>
      </c>
      <c r="K3642" s="216">
        <v>1.6664070269859469E-5</v>
      </c>
      <c r="L3642" s="159"/>
    </row>
    <row r="3643" spans="2:12" ht="15.75" customHeight="1" x14ac:dyDescent="0.2">
      <c r="B3643" s="189">
        <v>41303</v>
      </c>
      <c r="C3643" s="143">
        <v>290831</v>
      </c>
      <c r="D3643" s="143" t="s">
        <v>1291</v>
      </c>
      <c r="E3643" s="143" t="s">
        <v>8854</v>
      </c>
      <c r="F3643" s="248" t="s">
        <v>155</v>
      </c>
      <c r="G3643" s="216">
        <v>14.355</v>
      </c>
      <c r="H3643" s="216">
        <v>1155.0000000034925</v>
      </c>
      <c r="I3643" s="216">
        <v>16580.025000050136</v>
      </c>
      <c r="J3643" s="216">
        <v>1.6744891010718924E-2</v>
      </c>
      <c r="K3643" s="216">
        <v>1.4497741134777739E-5</v>
      </c>
      <c r="L3643" s="159"/>
    </row>
    <row r="3644" spans="2:12" ht="15.75" customHeight="1" x14ac:dyDescent="0.2">
      <c r="B3644" s="189">
        <v>41303</v>
      </c>
      <c r="C3644" s="143">
        <v>290832</v>
      </c>
      <c r="D3644" s="143" t="s">
        <v>1322</v>
      </c>
      <c r="E3644" s="143" t="s">
        <v>8854</v>
      </c>
      <c r="F3644" s="248" t="s">
        <v>146</v>
      </c>
      <c r="G3644" s="216">
        <v>56.925000000000004</v>
      </c>
      <c r="H3644" s="216">
        <v>2096.9999999937136</v>
      </c>
      <c r="I3644" s="216">
        <v>119371.72499964216</v>
      </c>
      <c r="J3644" s="216">
        <v>0.1205587159774774</v>
      </c>
      <c r="K3644" s="216">
        <v>5.7491042431015172E-5</v>
      </c>
      <c r="L3644" s="159"/>
    </row>
    <row r="3645" spans="2:12" ht="15.75" customHeight="1" x14ac:dyDescent="0.2">
      <c r="B3645" s="189">
        <v>41303</v>
      </c>
      <c r="C3645" s="143">
        <v>290834</v>
      </c>
      <c r="D3645" s="143" t="s">
        <v>1200</v>
      </c>
      <c r="E3645" s="143" t="s">
        <v>8854</v>
      </c>
      <c r="F3645" s="248" t="s">
        <v>155</v>
      </c>
      <c r="G3645" s="216">
        <v>38.94</v>
      </c>
      <c r="H3645" s="216">
        <v>2138.9999999944121</v>
      </c>
      <c r="I3645" s="216">
        <v>83292.659999782394</v>
      </c>
      <c r="J3645" s="216">
        <v>8.4120893284841625E-2</v>
      </c>
      <c r="K3645" s="216">
        <v>3.9327205836868347E-5</v>
      </c>
      <c r="L3645" s="159"/>
    </row>
    <row r="3646" spans="2:12" ht="15.75" customHeight="1" x14ac:dyDescent="0.2">
      <c r="B3646" s="189">
        <v>41303</v>
      </c>
      <c r="C3646" s="143">
        <v>290836</v>
      </c>
      <c r="D3646" s="143" t="s">
        <v>877</v>
      </c>
      <c r="E3646" s="143" t="s">
        <v>8855</v>
      </c>
      <c r="F3646" s="248" t="s">
        <v>146</v>
      </c>
      <c r="G3646" s="216">
        <v>43.230000000000004</v>
      </c>
      <c r="H3646" s="216">
        <v>162.00000000419095</v>
      </c>
      <c r="I3646" s="216">
        <v>7003.2600001811752</v>
      </c>
      <c r="J3646" s="216">
        <v>2.0162426601706626E-2</v>
      </c>
      <c r="K3646" s="216">
        <v>1.2445942346410509E-4</v>
      </c>
      <c r="L3646" s="159"/>
    </row>
    <row r="3647" spans="2:12" ht="15.75" customHeight="1" x14ac:dyDescent="0.2">
      <c r="B3647" s="189">
        <v>41303</v>
      </c>
      <c r="C3647" s="143">
        <v>290844</v>
      </c>
      <c r="D3647" s="143" t="s">
        <v>1070</v>
      </c>
      <c r="E3647" s="143" t="s">
        <v>8855</v>
      </c>
      <c r="F3647" s="248" t="s">
        <v>149</v>
      </c>
      <c r="G3647" s="216">
        <v>12.870000000000001</v>
      </c>
      <c r="H3647" s="216">
        <v>1715.0000000058208</v>
      </c>
      <c r="I3647" s="216">
        <v>22072.050000074916</v>
      </c>
      <c r="J3647" s="216">
        <v>6.3545561362022315E-2</v>
      </c>
      <c r="K3647" s="216">
        <v>3.7052805458779376E-5</v>
      </c>
      <c r="L3647" s="159"/>
    </row>
    <row r="3648" spans="2:12" ht="15.75" customHeight="1" x14ac:dyDescent="0.2">
      <c r="B3648" s="189">
        <v>41303</v>
      </c>
      <c r="C3648" s="143">
        <v>290851</v>
      </c>
      <c r="D3648" s="143" t="s">
        <v>1046</v>
      </c>
      <c r="E3648" s="143" t="s">
        <v>8854</v>
      </c>
      <c r="F3648" s="248" t="s">
        <v>146</v>
      </c>
      <c r="G3648" s="216">
        <v>135.30000000000001</v>
      </c>
      <c r="H3648" s="216">
        <v>561.00000000558794</v>
      </c>
      <c r="I3648" s="216">
        <v>75903.300000756048</v>
      </c>
      <c r="J3648" s="216">
        <v>7.6658056056171098E-2</v>
      </c>
      <c r="K3648" s="216">
        <v>1.3664537621284765E-4</v>
      </c>
      <c r="L3648" s="159"/>
    </row>
    <row r="3649" spans="2:12" ht="15.75" customHeight="1" x14ac:dyDescent="0.2">
      <c r="B3649" s="189">
        <v>41303</v>
      </c>
      <c r="C3649" s="143">
        <v>290852</v>
      </c>
      <c r="D3649" s="143" t="s">
        <v>1677</v>
      </c>
      <c r="E3649" s="143" t="s">
        <v>8854</v>
      </c>
      <c r="F3649" s="248" t="s">
        <v>149</v>
      </c>
      <c r="G3649" s="216">
        <v>4</v>
      </c>
      <c r="H3649" s="216">
        <v>825.99999999976717</v>
      </c>
      <c r="I3649" s="216">
        <v>3303.9999999990687</v>
      </c>
      <c r="J3649" s="216">
        <v>3.336853828581828E-3</v>
      </c>
      <c r="K3649" s="216">
        <v>4.039774610875023E-6</v>
      </c>
      <c r="L3649" s="159"/>
    </row>
    <row r="3650" spans="2:12" ht="15.75" customHeight="1" x14ac:dyDescent="0.2">
      <c r="B3650" s="189">
        <v>41303</v>
      </c>
      <c r="C3650" s="143">
        <v>290856</v>
      </c>
      <c r="D3650" s="143" t="s">
        <v>1556</v>
      </c>
      <c r="E3650" s="143" t="s">
        <v>8854</v>
      </c>
      <c r="F3650" s="248" t="s">
        <v>147</v>
      </c>
      <c r="G3650" s="216">
        <v>133</v>
      </c>
      <c r="H3650" s="216">
        <v>1727.0000000030268</v>
      </c>
      <c r="I3650" s="216">
        <v>229691.00000040256</v>
      </c>
      <c r="J3650" s="216">
        <v>0.23197496753703029</v>
      </c>
      <c r="K3650" s="216">
        <v>1.3432250581159452E-4</v>
      </c>
      <c r="L3650" s="159"/>
    </row>
    <row r="3651" spans="2:12" ht="15.75" customHeight="1" x14ac:dyDescent="0.2">
      <c r="B3651" s="189">
        <v>41303</v>
      </c>
      <c r="C3651" s="143">
        <v>290858</v>
      </c>
      <c r="D3651" s="143" t="s">
        <v>1670</v>
      </c>
      <c r="E3651" s="143" t="s">
        <v>8854</v>
      </c>
      <c r="F3651" s="248" t="s">
        <v>146</v>
      </c>
      <c r="G3651" s="216">
        <v>68</v>
      </c>
      <c r="H3651" s="216">
        <v>1702.9999999981374</v>
      </c>
      <c r="I3651" s="216">
        <v>115803.99999987334</v>
      </c>
      <c r="J3651" s="216">
        <v>0.11695551475931487</v>
      </c>
      <c r="K3651" s="216">
        <v>6.8676168384875384E-5</v>
      </c>
      <c r="L3651" s="159"/>
    </row>
    <row r="3652" spans="2:12" ht="15.75" customHeight="1" x14ac:dyDescent="0.2">
      <c r="B3652" s="189">
        <v>41303</v>
      </c>
      <c r="C3652" s="143">
        <v>290859</v>
      </c>
      <c r="D3652" s="143" t="s">
        <v>537</v>
      </c>
      <c r="E3652" s="143" t="s">
        <v>8855</v>
      </c>
      <c r="F3652" s="248" t="s">
        <v>149</v>
      </c>
      <c r="G3652" s="216">
        <v>1</v>
      </c>
      <c r="H3652" s="216">
        <v>1075.0000000046566</v>
      </c>
      <c r="I3652" s="216">
        <v>1075.0000000046566</v>
      </c>
      <c r="J3652" s="216">
        <v>3.0949313029029033E-3</v>
      </c>
      <c r="K3652" s="216">
        <v>2.8790058631530204E-6</v>
      </c>
      <c r="L3652" s="159"/>
    </row>
    <row r="3653" spans="2:12" ht="15.75" customHeight="1" x14ac:dyDescent="0.2">
      <c r="B3653" s="189">
        <v>41303</v>
      </c>
      <c r="C3653" s="143">
        <v>290860</v>
      </c>
      <c r="D3653" s="143" t="s">
        <v>1678</v>
      </c>
      <c r="E3653" s="143" t="s">
        <v>8854</v>
      </c>
      <c r="F3653" s="248" t="s">
        <v>155</v>
      </c>
      <c r="G3653" s="216">
        <v>54.83</v>
      </c>
      <c r="H3653" s="216">
        <v>245.00000000232831</v>
      </c>
      <c r="I3653" s="216">
        <v>13433.350000127661</v>
      </c>
      <c r="J3653" s="216">
        <v>1.3566926567378427E-2</v>
      </c>
      <c r="K3653" s="216">
        <v>5.5375210478569372E-5</v>
      </c>
      <c r="L3653" s="159"/>
    </row>
    <row r="3654" spans="2:12" ht="15.75" customHeight="1" x14ac:dyDescent="0.2">
      <c r="B3654" s="189">
        <v>41303</v>
      </c>
      <c r="C3654" s="143">
        <v>290861</v>
      </c>
      <c r="D3654" s="143" t="s">
        <v>1339</v>
      </c>
      <c r="E3654" s="143" t="s">
        <v>8854</v>
      </c>
      <c r="F3654" s="248" t="s">
        <v>146</v>
      </c>
      <c r="G3654" s="216">
        <v>16</v>
      </c>
      <c r="H3654" s="216">
        <v>958.00000000046566</v>
      </c>
      <c r="I3654" s="216">
        <v>15328.000000007451</v>
      </c>
      <c r="J3654" s="216">
        <v>1.5480416308880612E-2</v>
      </c>
      <c r="K3654" s="216">
        <v>1.6159098443500092E-5</v>
      </c>
      <c r="L3654" s="159"/>
    </row>
    <row r="3655" spans="2:12" ht="15.75" customHeight="1" x14ac:dyDescent="0.2">
      <c r="B3655" s="189">
        <v>41303</v>
      </c>
      <c r="C3655" s="143">
        <v>290865</v>
      </c>
      <c r="D3655" s="143" t="s">
        <v>1339</v>
      </c>
      <c r="E3655" s="143" t="s">
        <v>8854</v>
      </c>
      <c r="F3655" s="248" t="s">
        <v>146</v>
      </c>
      <c r="G3655" s="216">
        <v>54.5</v>
      </c>
      <c r="H3655" s="216">
        <v>1047.0000000076834</v>
      </c>
      <c r="I3655" s="216">
        <v>57061.500000418746</v>
      </c>
      <c r="J3655" s="216">
        <v>5.7628899740034191E-2</v>
      </c>
      <c r="K3655" s="216">
        <v>5.5041929073172186E-5</v>
      </c>
      <c r="L3655" s="159"/>
    </row>
    <row r="3656" spans="2:12" ht="15.75" customHeight="1" x14ac:dyDescent="0.2">
      <c r="B3656" s="189">
        <v>41303</v>
      </c>
      <c r="C3656" s="143">
        <v>290866</v>
      </c>
      <c r="D3656" s="143" t="s">
        <v>1679</v>
      </c>
      <c r="E3656" s="143" t="s">
        <v>8854</v>
      </c>
      <c r="F3656" s="248" t="s">
        <v>146</v>
      </c>
      <c r="G3656" s="216">
        <v>29.5</v>
      </c>
      <c r="H3656" s="216">
        <v>1132.0000000018626</v>
      </c>
      <c r="I3656" s="216">
        <v>33394.000000054948</v>
      </c>
      <c r="J3656" s="216">
        <v>3.3726058338945625E-2</v>
      </c>
      <c r="K3656" s="216">
        <v>2.9793337755203293E-5</v>
      </c>
      <c r="L3656" s="159"/>
    </row>
    <row r="3657" spans="2:12" ht="15.75" customHeight="1" x14ac:dyDescent="0.2">
      <c r="B3657" s="189">
        <v>41303</v>
      </c>
      <c r="C3657" s="143">
        <v>290868</v>
      </c>
      <c r="D3657" s="143" t="s">
        <v>538</v>
      </c>
      <c r="E3657" s="143" t="s">
        <v>8855</v>
      </c>
      <c r="F3657" s="248" t="s">
        <v>146</v>
      </c>
      <c r="G3657" s="216">
        <v>13</v>
      </c>
      <c r="H3657" s="216">
        <v>1969.0000000060536</v>
      </c>
      <c r="I3657" s="216">
        <v>25597.000000078697</v>
      </c>
      <c r="J3657" s="216">
        <v>7.3693913079354439E-2</v>
      </c>
      <c r="K3657" s="216">
        <v>3.7427076220989263E-5</v>
      </c>
      <c r="L3657" s="159"/>
    </row>
    <row r="3658" spans="2:12" ht="15.75" customHeight="1" x14ac:dyDescent="0.2">
      <c r="B3658" s="189">
        <v>41303</v>
      </c>
      <c r="C3658" s="143">
        <v>290869</v>
      </c>
      <c r="D3658" s="143" t="s">
        <v>1622</v>
      </c>
      <c r="E3658" s="143" t="s">
        <v>8854</v>
      </c>
      <c r="F3658" s="248" t="s">
        <v>155</v>
      </c>
      <c r="G3658" s="216">
        <v>90</v>
      </c>
      <c r="H3658" s="216">
        <v>1320.9999999997672</v>
      </c>
      <c r="I3658" s="216">
        <v>118889.99999997905</v>
      </c>
      <c r="J3658" s="216">
        <v>0.12007220087171171</v>
      </c>
      <c r="K3658" s="216">
        <v>9.0894928744688009E-5</v>
      </c>
      <c r="L3658" s="159"/>
    </row>
    <row r="3659" spans="2:12" ht="15.75" customHeight="1" x14ac:dyDescent="0.2">
      <c r="B3659" s="189">
        <v>41303</v>
      </c>
      <c r="C3659" s="143">
        <v>290871</v>
      </c>
      <c r="D3659" s="143" t="s">
        <v>1387</v>
      </c>
      <c r="E3659" s="143" t="s">
        <v>8854</v>
      </c>
      <c r="F3659" s="248" t="s">
        <v>155</v>
      </c>
      <c r="G3659" s="216">
        <v>208</v>
      </c>
      <c r="H3659" s="216">
        <v>1303.0000000039581</v>
      </c>
      <c r="I3659" s="216">
        <v>271024.00000082329</v>
      </c>
      <c r="J3659" s="216">
        <v>0.27371896853527949</v>
      </c>
      <c r="K3659" s="216">
        <v>2.1006827976550118E-4</v>
      </c>
      <c r="L3659" s="159"/>
    </row>
    <row r="3660" spans="2:12" ht="15.75" customHeight="1" x14ac:dyDescent="0.2">
      <c r="B3660" s="189">
        <v>41303</v>
      </c>
      <c r="C3660" s="143">
        <v>290874</v>
      </c>
      <c r="D3660" s="143" t="s">
        <v>1621</v>
      </c>
      <c r="E3660" s="143" t="s">
        <v>8854</v>
      </c>
      <c r="F3660" s="248" t="s">
        <v>146</v>
      </c>
      <c r="G3660" s="216">
        <v>225.42000000000002</v>
      </c>
      <c r="H3660" s="216">
        <v>1432.9999999981374</v>
      </c>
      <c r="I3660" s="216">
        <v>323026.85999958013</v>
      </c>
      <c r="J3660" s="216">
        <v>0.32623892691424605</v>
      </c>
      <c r="K3660" s="216">
        <v>2.2766149819586191E-4</v>
      </c>
      <c r="L3660" s="159"/>
    </row>
    <row r="3661" spans="2:12" ht="15.75" customHeight="1" x14ac:dyDescent="0.2">
      <c r="B3661" s="189">
        <v>41303</v>
      </c>
      <c r="C3661" s="143">
        <v>290875</v>
      </c>
      <c r="D3661" s="143" t="s">
        <v>565</v>
      </c>
      <c r="E3661" s="143" t="s">
        <v>8855</v>
      </c>
      <c r="F3661" s="248" t="s">
        <v>146</v>
      </c>
      <c r="G3661" s="216">
        <v>7</v>
      </c>
      <c r="H3661" s="216">
        <v>2073.9999999920838</v>
      </c>
      <c r="I3661" s="216">
        <v>14517.999999944586</v>
      </c>
      <c r="J3661" s="216">
        <v>4.1797407121096017E-2</v>
      </c>
      <c r="K3661" s="216">
        <v>2.0153041042071144E-5</v>
      </c>
      <c r="L3661" s="159"/>
    </row>
    <row r="3662" spans="2:12" ht="15.75" customHeight="1" x14ac:dyDescent="0.2">
      <c r="B3662" s="189">
        <v>41303</v>
      </c>
      <c r="C3662" s="143">
        <v>290878</v>
      </c>
      <c r="D3662" s="143" t="s">
        <v>1659</v>
      </c>
      <c r="E3662" s="143" t="s">
        <v>8854</v>
      </c>
      <c r="F3662" s="248" t="s">
        <v>155</v>
      </c>
      <c r="G3662" s="216">
        <v>137.5</v>
      </c>
      <c r="H3662" s="216">
        <v>2485.0000000011642</v>
      </c>
      <c r="I3662" s="216">
        <v>341687.50000016007</v>
      </c>
      <c r="J3662" s="216">
        <v>0.34508512183850149</v>
      </c>
      <c r="K3662" s="216">
        <v>1.388672522488289E-4</v>
      </c>
      <c r="L3662" s="159"/>
    </row>
    <row r="3663" spans="2:12" ht="15.75" customHeight="1" x14ac:dyDescent="0.2">
      <c r="B3663" s="189">
        <v>41303</v>
      </c>
      <c r="C3663" s="143">
        <v>290879</v>
      </c>
      <c r="D3663" s="143" t="s">
        <v>1387</v>
      </c>
      <c r="E3663" s="143" t="s">
        <v>8854</v>
      </c>
      <c r="F3663" s="248" t="s">
        <v>155</v>
      </c>
      <c r="G3663" s="216">
        <v>145</v>
      </c>
      <c r="H3663" s="216">
        <v>1875.0000000034925</v>
      </c>
      <c r="I3663" s="216">
        <v>271875.00000050641</v>
      </c>
      <c r="J3663" s="216">
        <v>0.27457843058342313</v>
      </c>
      <c r="K3663" s="216">
        <v>1.4644182964421957E-4</v>
      </c>
      <c r="L3663" s="159"/>
    </row>
    <row r="3664" spans="2:12" ht="15.75" customHeight="1" x14ac:dyDescent="0.2">
      <c r="B3664" s="189">
        <v>41303</v>
      </c>
      <c r="C3664" s="143">
        <v>290880</v>
      </c>
      <c r="D3664" s="143" t="s">
        <v>622</v>
      </c>
      <c r="E3664" s="143" t="s">
        <v>8854</v>
      </c>
      <c r="F3664" s="248" t="s">
        <v>146</v>
      </c>
      <c r="G3664" s="216">
        <v>53.5</v>
      </c>
      <c r="H3664" s="216">
        <v>3248.9999999979045</v>
      </c>
      <c r="I3664" s="216">
        <v>173821.49999988789</v>
      </c>
      <c r="J3664" s="216">
        <v>0.17554992063093997</v>
      </c>
      <c r="K3664" s="216">
        <v>5.4031985420453432E-5</v>
      </c>
      <c r="L3664" s="159"/>
    </row>
    <row r="3665" spans="2:12" ht="15.75" customHeight="1" x14ac:dyDescent="0.2">
      <c r="B3665" s="189">
        <v>41303</v>
      </c>
      <c r="C3665" s="143">
        <v>290881</v>
      </c>
      <c r="D3665" s="143" t="s">
        <v>1038</v>
      </c>
      <c r="E3665" s="143" t="s">
        <v>8854</v>
      </c>
      <c r="F3665" s="248" t="s">
        <v>155</v>
      </c>
      <c r="G3665" s="216">
        <v>94</v>
      </c>
      <c r="H3665" s="216">
        <v>2290.9999999974389</v>
      </c>
      <c r="I3665" s="216">
        <v>215353.99999975925</v>
      </c>
      <c r="J3665" s="216">
        <v>0.21749540538735176</v>
      </c>
      <c r="K3665" s="216">
        <v>9.4934703355563038E-5</v>
      </c>
      <c r="L3665" s="159"/>
    </row>
    <row r="3666" spans="2:12" ht="15.75" customHeight="1" x14ac:dyDescent="0.2">
      <c r="B3666" s="189">
        <v>41303</v>
      </c>
      <c r="C3666" s="143">
        <v>290882</v>
      </c>
      <c r="D3666" s="143" t="s">
        <v>1440</v>
      </c>
      <c r="E3666" s="143" t="s">
        <v>8854</v>
      </c>
      <c r="F3666" s="248" t="s">
        <v>155</v>
      </c>
      <c r="G3666" s="216">
        <v>54</v>
      </c>
      <c r="H3666" s="216">
        <v>2477.9999999993015</v>
      </c>
      <c r="I3666" s="216">
        <v>133811.99999996228</v>
      </c>
      <c r="J3666" s="216">
        <v>0.13514258005756405</v>
      </c>
      <c r="K3666" s="216">
        <v>5.4536957246812809E-5</v>
      </c>
      <c r="L3666" s="159"/>
    </row>
    <row r="3667" spans="2:12" ht="15.75" customHeight="1" x14ac:dyDescent="0.2">
      <c r="B3667" s="189">
        <v>41303</v>
      </c>
      <c r="C3667" s="143">
        <v>290885</v>
      </c>
      <c r="D3667" s="143" t="s">
        <v>1443</v>
      </c>
      <c r="E3667" s="143" t="s">
        <v>8854</v>
      </c>
      <c r="F3667" s="248" t="s">
        <v>146</v>
      </c>
      <c r="G3667" s="216">
        <v>10.83</v>
      </c>
      <c r="H3667" s="216">
        <v>2565</v>
      </c>
      <c r="I3667" s="216">
        <v>27778.95</v>
      </c>
      <c r="J3667" s="216">
        <v>2.8055174231691678E-2</v>
      </c>
      <c r="K3667" s="216">
        <v>1.0937689758944125E-5</v>
      </c>
      <c r="L3667" s="159"/>
    </row>
    <row r="3668" spans="2:12" ht="15.75" customHeight="1" x14ac:dyDescent="0.2">
      <c r="B3668" s="189">
        <v>41303</v>
      </c>
      <c r="C3668" s="143">
        <v>290888</v>
      </c>
      <c r="D3668" s="143" t="s">
        <v>1680</v>
      </c>
      <c r="E3668" s="143" t="s">
        <v>8854</v>
      </c>
      <c r="F3668" s="248" t="s">
        <v>147</v>
      </c>
      <c r="G3668" s="216">
        <v>52</v>
      </c>
      <c r="H3668" s="216">
        <v>2569.0000000025611</v>
      </c>
      <c r="I3668" s="216">
        <v>133588.00000013318</v>
      </c>
      <c r="J3668" s="216">
        <v>0.13491635267952765</v>
      </c>
      <c r="K3668" s="216">
        <v>5.2517069941375295E-5</v>
      </c>
      <c r="L3668" s="159"/>
    </row>
    <row r="3669" spans="2:12" ht="15.75" customHeight="1" x14ac:dyDescent="0.2">
      <c r="B3669" s="189">
        <v>41303</v>
      </c>
      <c r="C3669" s="143">
        <v>290893</v>
      </c>
      <c r="D3669" s="143" t="s">
        <v>1033</v>
      </c>
      <c r="E3669" s="143" t="s">
        <v>8854</v>
      </c>
      <c r="F3669" s="248" t="s">
        <v>155</v>
      </c>
      <c r="G3669" s="216">
        <v>246.5</v>
      </c>
      <c r="H3669" s="216">
        <v>2549.9999999930151</v>
      </c>
      <c r="I3669" s="216">
        <v>628574.99999827822</v>
      </c>
      <c r="J3669" s="216">
        <v>0.63482533150595299</v>
      </c>
      <c r="K3669" s="216">
        <v>2.4895111039517328E-4</v>
      </c>
      <c r="L3669" s="159"/>
    </row>
    <row r="3670" spans="2:12" ht="15.75" customHeight="1" x14ac:dyDescent="0.2">
      <c r="B3670" s="189">
        <v>41303</v>
      </c>
      <c r="C3670" s="143">
        <v>290897</v>
      </c>
      <c r="D3670" s="143" t="s">
        <v>1034</v>
      </c>
      <c r="E3670" s="143" t="s">
        <v>8854</v>
      </c>
      <c r="F3670" s="248" t="s">
        <v>155</v>
      </c>
      <c r="G3670" s="216">
        <v>52.25</v>
      </c>
      <c r="H3670" s="216">
        <v>2652.0000000006985</v>
      </c>
      <c r="I3670" s="216">
        <v>138567.0000000365</v>
      </c>
      <c r="J3670" s="216">
        <v>0.13994486212631668</v>
      </c>
      <c r="K3670" s="216">
        <v>5.2769555854554987E-5</v>
      </c>
      <c r="L3670" s="159"/>
    </row>
    <row r="3671" spans="2:12" ht="15.75" customHeight="1" x14ac:dyDescent="0.2">
      <c r="B3671" s="189">
        <v>41303</v>
      </c>
      <c r="C3671" s="143">
        <v>290901</v>
      </c>
      <c r="D3671" s="143" t="s">
        <v>1364</v>
      </c>
      <c r="E3671" s="143" t="s">
        <v>8855</v>
      </c>
      <c r="F3671" s="248" t="s">
        <v>149</v>
      </c>
      <c r="G3671" s="216">
        <v>9</v>
      </c>
      <c r="H3671" s="216">
        <v>3312.9999999969732</v>
      </c>
      <c r="I3671" s="216">
        <v>29816.999999972759</v>
      </c>
      <c r="J3671" s="216">
        <v>8.5843317821555187E-2</v>
      </c>
      <c r="K3671" s="216">
        <v>2.5911052768377185E-5</v>
      </c>
      <c r="L3671" s="159"/>
    </row>
    <row r="3672" spans="2:12" ht="15.75" customHeight="1" x14ac:dyDescent="0.2">
      <c r="B3672" s="189">
        <v>41303</v>
      </c>
      <c r="C3672" s="143">
        <v>290905</v>
      </c>
      <c r="D3672" s="143" t="s">
        <v>975</v>
      </c>
      <c r="E3672" s="143" t="s">
        <v>8854</v>
      </c>
      <c r="F3672" s="248" t="s">
        <v>155</v>
      </c>
      <c r="G3672" s="216">
        <v>51</v>
      </c>
      <c r="H3672" s="216">
        <v>2350.9999999939464</v>
      </c>
      <c r="I3672" s="216">
        <v>119900.99999969127</v>
      </c>
      <c r="J3672" s="216">
        <v>0.12109325390431973</v>
      </c>
      <c r="K3672" s="216">
        <v>5.1507126288656541E-5</v>
      </c>
      <c r="L3672" s="159"/>
    </row>
    <row r="3673" spans="2:12" ht="15.75" customHeight="1" x14ac:dyDescent="0.2">
      <c r="B3673" s="189">
        <v>41303</v>
      </c>
      <c r="C3673" s="143">
        <v>290910</v>
      </c>
      <c r="D3673" s="143" t="s">
        <v>555</v>
      </c>
      <c r="E3673" s="143" t="s">
        <v>8855</v>
      </c>
      <c r="F3673" s="248" t="s">
        <v>149</v>
      </c>
      <c r="G3673" s="216">
        <v>6</v>
      </c>
      <c r="H3673" s="216">
        <v>320.00000000582077</v>
      </c>
      <c r="I3673" s="216">
        <v>1920.0000000349246</v>
      </c>
      <c r="J3673" s="216">
        <v>5.5276912573543474E-3</v>
      </c>
      <c r="K3673" s="216">
        <v>1.7274035178918122E-5</v>
      </c>
      <c r="L3673" s="159"/>
    </row>
    <row r="3674" spans="2:12" ht="15.75" customHeight="1" x14ac:dyDescent="0.2">
      <c r="B3674" s="189">
        <v>41303</v>
      </c>
      <c r="C3674" s="143">
        <v>290912</v>
      </c>
      <c r="D3674" s="143" t="s">
        <v>1358</v>
      </c>
      <c r="E3674" s="143" t="s">
        <v>8854</v>
      </c>
      <c r="F3674" s="248" t="s">
        <v>146</v>
      </c>
      <c r="G3674" s="216">
        <v>35.31</v>
      </c>
      <c r="H3674" s="216">
        <v>2935.0000000011642</v>
      </c>
      <c r="I3674" s="216">
        <v>103634.85000004111</v>
      </c>
      <c r="J3674" s="216">
        <v>0.10466535895800186</v>
      </c>
      <c r="K3674" s="216">
        <v>3.5661110377499265E-5</v>
      </c>
      <c r="L3674" s="159"/>
    </row>
    <row r="3675" spans="2:12" ht="15.75" customHeight="1" x14ac:dyDescent="0.2">
      <c r="B3675" s="189">
        <v>41303</v>
      </c>
      <c r="C3675" s="143">
        <v>290917</v>
      </c>
      <c r="D3675" s="143" t="s">
        <v>676</v>
      </c>
      <c r="E3675" s="143" t="s">
        <v>8855</v>
      </c>
      <c r="F3675" s="248" t="s">
        <v>146</v>
      </c>
      <c r="G3675" s="216">
        <v>11</v>
      </c>
      <c r="H3675" s="216">
        <v>2245.0000000046566</v>
      </c>
      <c r="I3675" s="216">
        <v>24695.000000051223</v>
      </c>
      <c r="J3675" s="216">
        <v>7.1097049790711311E-2</v>
      </c>
      <c r="K3675" s="216">
        <v>3.1669064494683226E-5</v>
      </c>
      <c r="L3675" s="159"/>
    </row>
    <row r="3676" spans="2:12" ht="15.75" customHeight="1" x14ac:dyDescent="0.2">
      <c r="B3676" s="189">
        <v>41303</v>
      </c>
      <c r="C3676" s="143">
        <v>290921</v>
      </c>
      <c r="D3676" s="143" t="s">
        <v>988</v>
      </c>
      <c r="E3676" s="143" t="s">
        <v>8854</v>
      </c>
      <c r="F3676" s="248" t="s">
        <v>146</v>
      </c>
      <c r="G3676" s="216">
        <v>13</v>
      </c>
      <c r="H3676" s="216">
        <v>2196.0000000020955</v>
      </c>
      <c r="I3676" s="216">
        <v>28548.000000027241</v>
      </c>
      <c r="J3676" s="216">
        <v>2.8831871397842549E-2</v>
      </c>
      <c r="K3676" s="216">
        <v>1.3129267485343824E-5</v>
      </c>
      <c r="L3676" s="159"/>
    </row>
    <row r="3677" spans="2:12" ht="15.75" customHeight="1" x14ac:dyDescent="0.2">
      <c r="B3677" s="189">
        <v>41303</v>
      </c>
      <c r="C3677" s="143">
        <v>290924</v>
      </c>
      <c r="D3677" s="143" t="s">
        <v>974</v>
      </c>
      <c r="E3677" s="143" t="s">
        <v>8854</v>
      </c>
      <c r="F3677" s="248" t="s">
        <v>150</v>
      </c>
      <c r="G3677" s="216">
        <v>121.11</v>
      </c>
      <c r="H3677" s="216">
        <v>2206.0000000032596</v>
      </c>
      <c r="I3677" s="216">
        <v>267168.6600003948</v>
      </c>
      <c r="J3677" s="216">
        <v>0.26982529237277403</v>
      </c>
      <c r="K3677" s="216">
        <v>1.223142757807685E-4</v>
      </c>
      <c r="L3677" s="159"/>
    </row>
    <row r="3678" spans="2:12" ht="15.75" customHeight="1" x14ac:dyDescent="0.2">
      <c r="B3678" s="189">
        <v>41303</v>
      </c>
      <c r="C3678" s="143">
        <v>290925</v>
      </c>
      <c r="D3678" s="143" t="s">
        <v>810</v>
      </c>
      <c r="E3678" s="143" t="s">
        <v>8855</v>
      </c>
      <c r="F3678" s="248" t="s">
        <v>146</v>
      </c>
      <c r="G3678" s="216">
        <v>34.980000000000004</v>
      </c>
      <c r="H3678" s="216">
        <v>2063.0000000086147</v>
      </c>
      <c r="I3678" s="216">
        <v>72163.740000301346</v>
      </c>
      <c r="J3678" s="216">
        <v>0.20775983056791772</v>
      </c>
      <c r="K3678" s="216">
        <v>1.0070762509309267E-4</v>
      </c>
      <c r="L3678" s="159"/>
    </row>
    <row r="3679" spans="2:12" ht="15.75" customHeight="1" x14ac:dyDescent="0.2">
      <c r="B3679" s="189">
        <v>41303</v>
      </c>
      <c r="C3679" s="143">
        <v>290928</v>
      </c>
      <c r="D3679" s="143" t="s">
        <v>695</v>
      </c>
      <c r="E3679" s="143" t="s">
        <v>8855</v>
      </c>
      <c r="F3679" s="248" t="s">
        <v>146</v>
      </c>
      <c r="G3679" s="216">
        <v>6.33</v>
      </c>
      <c r="H3679" s="216">
        <v>1656.9999999948777</v>
      </c>
      <c r="I3679" s="216">
        <v>10488.809999967576</v>
      </c>
      <c r="J3679" s="216">
        <v>3.0197345487404683E-2</v>
      </c>
      <c r="K3679" s="216">
        <v>1.8224107113758618E-5</v>
      </c>
      <c r="L3679" s="159"/>
    </row>
    <row r="3680" spans="2:12" ht="15.75" customHeight="1" x14ac:dyDescent="0.2">
      <c r="B3680" s="189">
        <v>41303</v>
      </c>
      <c r="C3680" s="143">
        <v>290933</v>
      </c>
      <c r="D3680" s="143" t="s">
        <v>511</v>
      </c>
      <c r="E3680" s="143" t="s">
        <v>8855</v>
      </c>
      <c r="F3680" s="248" t="s">
        <v>147</v>
      </c>
      <c r="G3680" s="216">
        <v>6</v>
      </c>
      <c r="H3680" s="216">
        <v>2623.0000000004657</v>
      </c>
      <c r="I3680" s="216">
        <v>15738.000000002794</v>
      </c>
      <c r="J3680" s="216">
        <v>4.5309794274310283E-2</v>
      </c>
      <c r="K3680" s="216">
        <v>1.7274035178918122E-5</v>
      </c>
      <c r="L3680" s="159"/>
    </row>
    <row r="3681" spans="2:12" ht="15.75" customHeight="1" x14ac:dyDescent="0.2">
      <c r="B3681" s="189">
        <v>41303</v>
      </c>
      <c r="C3681" s="143">
        <v>290959</v>
      </c>
      <c r="D3681" s="143" t="s">
        <v>1262</v>
      </c>
      <c r="E3681" s="143" t="s">
        <v>8855</v>
      </c>
      <c r="F3681" s="248" t="s">
        <v>149</v>
      </c>
      <c r="G3681" s="216">
        <v>4.5</v>
      </c>
      <c r="H3681" s="216">
        <v>3903.000000002794</v>
      </c>
      <c r="I3681" s="216">
        <v>17563.500000012573</v>
      </c>
      <c r="J3681" s="216">
        <v>5.056541947752427E-2</v>
      </c>
      <c r="K3681" s="216">
        <v>1.2955526384188593E-5</v>
      </c>
      <c r="L3681" s="159"/>
    </row>
    <row r="3682" spans="2:12" ht="15.75" customHeight="1" x14ac:dyDescent="0.2">
      <c r="B3682" s="189">
        <v>41303</v>
      </c>
      <c r="C3682" s="143">
        <v>291009</v>
      </c>
      <c r="D3682" s="143" t="s">
        <v>1574</v>
      </c>
      <c r="E3682" s="143" t="s">
        <v>8855</v>
      </c>
      <c r="F3682" s="248" t="s">
        <v>146</v>
      </c>
      <c r="G3682" s="216">
        <v>1</v>
      </c>
      <c r="H3682" s="216">
        <v>3781.9999999960419</v>
      </c>
      <c r="I3682" s="216">
        <v>3781.9999999960419</v>
      </c>
      <c r="J3682" s="216">
        <v>1.0888400174433328E-2</v>
      </c>
      <c r="K3682" s="216">
        <v>2.8790058631530204E-6</v>
      </c>
      <c r="L3682" s="159"/>
    </row>
    <row r="3683" spans="2:12" ht="15.75" customHeight="1" x14ac:dyDescent="0.2">
      <c r="B3683" s="189">
        <v>41303</v>
      </c>
      <c r="C3683" s="143">
        <v>291031</v>
      </c>
      <c r="D3683" s="143" t="s">
        <v>637</v>
      </c>
      <c r="E3683" s="143" t="s">
        <v>8854</v>
      </c>
      <c r="F3683" s="248" t="s">
        <v>146</v>
      </c>
      <c r="G3683" s="216">
        <v>71.5</v>
      </c>
      <c r="H3683" s="216">
        <v>1103.9999999944121</v>
      </c>
      <c r="I3683" s="216">
        <v>78935.999999600463</v>
      </c>
      <c r="J3683" s="216">
        <v>7.9720912170604188E-2</v>
      </c>
      <c r="K3683" s="216">
        <v>7.2210971169391029E-5</v>
      </c>
      <c r="L3683" s="159"/>
    </row>
    <row r="3684" spans="2:12" ht="15.75" customHeight="1" x14ac:dyDescent="0.2">
      <c r="B3684" s="189">
        <v>41303</v>
      </c>
      <c r="C3684" s="143">
        <v>291190</v>
      </c>
      <c r="D3684" s="143" t="s">
        <v>1681</v>
      </c>
      <c r="E3684" s="143" t="s">
        <v>8856</v>
      </c>
      <c r="F3684" s="248" t="s">
        <v>147</v>
      </c>
      <c r="G3684" s="216">
        <v>1.7</v>
      </c>
      <c r="H3684" s="216">
        <v>3554.4999999983702</v>
      </c>
      <c r="I3684" s="216">
        <v>12085.299999994459</v>
      </c>
      <c r="J3684" s="216">
        <v>3.1311987646501898</v>
      </c>
      <c r="K3684" s="216">
        <v>4.4045558653138636E-4</v>
      </c>
      <c r="L3684" s="159"/>
    </row>
    <row r="3685" spans="2:12" ht="15.75" customHeight="1" x14ac:dyDescent="0.2">
      <c r="B3685" s="189">
        <v>41303</v>
      </c>
      <c r="C3685" s="143">
        <v>291245</v>
      </c>
      <c r="D3685" s="143" t="s">
        <v>1170</v>
      </c>
      <c r="E3685" s="143" t="s">
        <v>8855</v>
      </c>
      <c r="F3685" s="248" t="s">
        <v>146</v>
      </c>
      <c r="G3685" s="216">
        <v>3</v>
      </c>
      <c r="H3685" s="216">
        <v>374.00000000372529</v>
      </c>
      <c r="I3685" s="216">
        <v>1122.0000000111759</v>
      </c>
      <c r="J3685" s="216">
        <v>3.2302445784898643E-3</v>
      </c>
      <c r="K3685" s="216">
        <v>8.6370175894590612E-6</v>
      </c>
      <c r="L3685" s="159"/>
    </row>
    <row r="3686" spans="2:12" ht="15.75" customHeight="1" x14ac:dyDescent="0.2">
      <c r="B3686" s="189">
        <v>41303</v>
      </c>
      <c r="C3686" s="143">
        <v>291249</v>
      </c>
      <c r="D3686" s="143" t="s">
        <v>503</v>
      </c>
      <c r="E3686" s="143" t="s">
        <v>8855</v>
      </c>
      <c r="F3686" s="248" t="s">
        <v>146</v>
      </c>
      <c r="G3686" s="216">
        <v>6</v>
      </c>
      <c r="H3686" s="216">
        <v>1278.9999999990687</v>
      </c>
      <c r="I3686" s="216">
        <v>7673.9999999944121</v>
      </c>
      <c r="J3686" s="216">
        <v>2.209349099382019E-2</v>
      </c>
      <c r="K3686" s="216">
        <v>1.7274035178918122E-5</v>
      </c>
      <c r="L3686" s="159"/>
    </row>
    <row r="3687" spans="2:12" ht="15.75" customHeight="1" x14ac:dyDescent="0.2">
      <c r="B3687" s="189">
        <v>41303</v>
      </c>
      <c r="C3687" s="143">
        <v>291357</v>
      </c>
      <c r="D3687" s="143" t="s">
        <v>1432</v>
      </c>
      <c r="E3687" s="143" t="s">
        <v>8854</v>
      </c>
      <c r="F3687" s="248" t="s">
        <v>146</v>
      </c>
      <c r="G3687" s="216">
        <v>200.5</v>
      </c>
      <c r="H3687" s="216">
        <v>521.00000000093132</v>
      </c>
      <c r="I3687" s="216">
        <v>104460.50000018673</v>
      </c>
      <c r="J3687" s="216">
        <v>0.10549921893501617</v>
      </c>
      <c r="K3687" s="216">
        <v>2.0249370237011052E-4</v>
      </c>
      <c r="L3687" s="159"/>
    </row>
    <row r="3688" spans="2:12" ht="15.75" customHeight="1" x14ac:dyDescent="0.2">
      <c r="B3688" s="189">
        <v>41303</v>
      </c>
      <c r="C3688" s="143">
        <v>291360</v>
      </c>
      <c r="D3688" s="143" t="s">
        <v>1273</v>
      </c>
      <c r="E3688" s="143" t="s">
        <v>8854</v>
      </c>
      <c r="F3688" s="248" t="s">
        <v>146</v>
      </c>
      <c r="G3688" s="216">
        <v>46.5</v>
      </c>
      <c r="H3688" s="216">
        <v>3784.9999999953434</v>
      </c>
      <c r="I3688" s="216">
        <v>176002.49999978347</v>
      </c>
      <c r="J3688" s="216">
        <v>0.17775260773741411</v>
      </c>
      <c r="K3688" s="216">
        <v>4.6962379851422142E-5</v>
      </c>
      <c r="L3688" s="159"/>
    </row>
    <row r="3689" spans="2:12" ht="15.75" customHeight="1" x14ac:dyDescent="0.2">
      <c r="B3689" s="189">
        <v>41303</v>
      </c>
      <c r="C3689" s="143">
        <v>291368</v>
      </c>
      <c r="D3689" s="143" t="s">
        <v>1432</v>
      </c>
      <c r="E3689" s="143" t="s">
        <v>8854</v>
      </c>
      <c r="F3689" s="248" t="s">
        <v>146</v>
      </c>
      <c r="G3689" s="216">
        <v>76</v>
      </c>
      <c r="H3689" s="216">
        <v>4806.0000000020955</v>
      </c>
      <c r="I3689" s="216">
        <v>365256.00000015926</v>
      </c>
      <c r="J3689" s="216">
        <v>0.36888797881760266</v>
      </c>
      <c r="K3689" s="216">
        <v>7.6755717606625428E-5</v>
      </c>
      <c r="L3689" s="159"/>
    </row>
    <row r="3690" spans="2:12" ht="15.75" customHeight="1" x14ac:dyDescent="0.2">
      <c r="B3690" s="189">
        <v>41303</v>
      </c>
      <c r="C3690" s="143">
        <v>291390</v>
      </c>
      <c r="D3690" s="143" t="s">
        <v>1215</v>
      </c>
      <c r="E3690" s="143" t="s">
        <v>8854</v>
      </c>
      <c r="F3690" s="248" t="s">
        <v>146</v>
      </c>
      <c r="G3690" s="216">
        <v>3.27</v>
      </c>
      <c r="H3690" s="216">
        <v>195.00000000698492</v>
      </c>
      <c r="I3690" s="216">
        <v>637.65000002284069</v>
      </c>
      <c r="J3690" s="216">
        <v>6.439905701791824E-4</v>
      </c>
      <c r="K3690" s="216">
        <v>3.3025157443903311E-6</v>
      </c>
      <c r="L3690" s="159"/>
    </row>
    <row r="3691" spans="2:12" ht="15.75" customHeight="1" x14ac:dyDescent="0.2">
      <c r="B3691" s="189">
        <v>41303</v>
      </c>
      <c r="C3691" s="143">
        <v>291396</v>
      </c>
      <c r="D3691" s="143" t="s">
        <v>1362</v>
      </c>
      <c r="E3691" s="143" t="s">
        <v>8855</v>
      </c>
      <c r="F3691" s="248" t="s">
        <v>146</v>
      </c>
      <c r="G3691" s="216">
        <v>19.5</v>
      </c>
      <c r="H3691" s="216">
        <v>27.999999996973202</v>
      </c>
      <c r="I3691" s="216">
        <v>545.99999994097743</v>
      </c>
      <c r="J3691" s="216">
        <v>1.5719372011116228E-3</v>
      </c>
      <c r="K3691" s="216">
        <v>5.6140614331483898E-5</v>
      </c>
      <c r="L3691" s="159"/>
    </row>
    <row r="3692" spans="2:12" ht="15.75" customHeight="1" x14ac:dyDescent="0.2">
      <c r="B3692" s="189">
        <v>41303</v>
      </c>
      <c r="C3692" s="143">
        <v>291450</v>
      </c>
      <c r="D3692" s="143" t="s">
        <v>658</v>
      </c>
      <c r="E3692" s="143" t="s">
        <v>8854</v>
      </c>
      <c r="F3692" s="248" t="s">
        <v>146</v>
      </c>
      <c r="G3692" s="216">
        <v>11.4</v>
      </c>
      <c r="H3692" s="216">
        <v>200.00000000232831</v>
      </c>
      <c r="I3692" s="216">
        <v>2280.0000000265427</v>
      </c>
      <c r="J3692" s="216">
        <v>2.3026715282255697E-3</v>
      </c>
      <c r="K3692" s="216">
        <v>1.1513357640993816E-5</v>
      </c>
      <c r="L3692" s="159"/>
    </row>
    <row r="3693" spans="2:12" ht="15.75" customHeight="1" x14ac:dyDescent="0.2">
      <c r="B3693" s="189">
        <v>41303</v>
      </c>
      <c r="C3693" s="143">
        <v>291451</v>
      </c>
      <c r="D3693" s="143" t="s">
        <v>1561</v>
      </c>
      <c r="E3693" s="143" t="s">
        <v>8855</v>
      </c>
      <c r="F3693" s="248" t="s">
        <v>146</v>
      </c>
      <c r="G3693" s="216">
        <v>58</v>
      </c>
      <c r="H3693" s="216">
        <v>159.99999999767169</v>
      </c>
      <c r="I3693" s="216">
        <v>9279.9999998649582</v>
      </c>
      <c r="J3693" s="216">
        <v>2.6717174409671245E-2</v>
      </c>
      <c r="K3693" s="216">
        <v>1.6698234006287519E-4</v>
      </c>
      <c r="L3693" s="159"/>
    </row>
    <row r="3694" spans="2:12" ht="15.75" customHeight="1" x14ac:dyDescent="0.2">
      <c r="B3694" s="189">
        <v>41303</v>
      </c>
      <c r="C3694" s="143">
        <v>291492</v>
      </c>
      <c r="D3694" s="143" t="s">
        <v>523</v>
      </c>
      <c r="E3694" s="143" t="s">
        <v>8854</v>
      </c>
      <c r="F3694" s="248" t="s">
        <v>146</v>
      </c>
      <c r="G3694" s="216">
        <v>32.85</v>
      </c>
      <c r="H3694" s="216">
        <v>689.99999999650754</v>
      </c>
      <c r="I3694" s="216">
        <v>22666.499999885273</v>
      </c>
      <c r="J3694" s="216">
        <v>2.2891887804233808E-2</v>
      </c>
      <c r="K3694" s="216">
        <v>3.3176648991811127E-5</v>
      </c>
      <c r="L3694" s="159"/>
    </row>
    <row r="3695" spans="2:12" ht="15.75" customHeight="1" x14ac:dyDescent="0.2">
      <c r="B3695" s="189">
        <v>41303</v>
      </c>
      <c r="C3695" s="143">
        <v>291494</v>
      </c>
      <c r="D3695" s="143" t="s">
        <v>998</v>
      </c>
      <c r="E3695" s="143" t="s">
        <v>8855</v>
      </c>
      <c r="F3695" s="248" t="s">
        <v>146</v>
      </c>
      <c r="G3695" s="216">
        <v>34.625</v>
      </c>
      <c r="H3695" s="216">
        <v>46.000000003259629</v>
      </c>
      <c r="I3695" s="216">
        <v>1592.7500001128647</v>
      </c>
      <c r="J3695" s="216">
        <v>4.5855365888619109E-3</v>
      </c>
      <c r="K3695" s="216">
        <v>9.9685578011673333E-5</v>
      </c>
      <c r="L3695" s="159"/>
    </row>
    <row r="3696" spans="2:12" ht="15.75" customHeight="1" x14ac:dyDescent="0.2">
      <c r="B3696" s="189">
        <v>41303</v>
      </c>
      <c r="C3696" s="143">
        <v>291513</v>
      </c>
      <c r="D3696" s="143" t="s">
        <v>849</v>
      </c>
      <c r="E3696" s="143" t="s">
        <v>8854</v>
      </c>
      <c r="F3696" s="248" t="s">
        <v>146</v>
      </c>
      <c r="G3696" s="216">
        <v>61.5</v>
      </c>
      <c r="H3696" s="216">
        <v>88.000000003958121</v>
      </c>
      <c r="I3696" s="216">
        <v>5412.0000002434244</v>
      </c>
      <c r="J3696" s="216">
        <v>5.4658150487597512E-3</v>
      </c>
      <c r="K3696" s="216">
        <v>6.2111534642203477E-5</v>
      </c>
      <c r="L3696" s="159"/>
    </row>
    <row r="3697" spans="2:12" ht="15.75" customHeight="1" x14ac:dyDescent="0.2">
      <c r="B3697" s="189">
        <v>41303</v>
      </c>
      <c r="C3697" s="143">
        <v>291530</v>
      </c>
      <c r="D3697" s="143" t="s">
        <v>998</v>
      </c>
      <c r="E3697" s="143" t="s">
        <v>8855</v>
      </c>
      <c r="F3697" s="248" t="s">
        <v>146</v>
      </c>
      <c r="G3697" s="216">
        <v>27.5</v>
      </c>
      <c r="H3697" s="216">
        <v>24.000000004889444</v>
      </c>
      <c r="I3697" s="216">
        <v>660.0000001344597</v>
      </c>
      <c r="J3697" s="216">
        <v>1.9001438700681037E-3</v>
      </c>
      <c r="K3697" s="216">
        <v>7.9172661236708068E-5</v>
      </c>
      <c r="L3697" s="159"/>
    </row>
    <row r="3698" spans="2:12" ht="15.75" customHeight="1" x14ac:dyDescent="0.2">
      <c r="B3698" s="189">
        <v>41303</v>
      </c>
      <c r="C3698" s="143">
        <v>291532</v>
      </c>
      <c r="D3698" s="143" t="s">
        <v>642</v>
      </c>
      <c r="E3698" s="143" t="s">
        <v>8854</v>
      </c>
      <c r="F3698" s="248" t="s">
        <v>147</v>
      </c>
      <c r="G3698" s="216">
        <v>91</v>
      </c>
      <c r="H3698" s="216">
        <v>270</v>
      </c>
      <c r="I3698" s="216">
        <v>24570</v>
      </c>
      <c r="J3698" s="216">
        <v>2.4814315547299827E-2</v>
      </c>
      <c r="K3698" s="216">
        <v>9.1904872397406763E-5</v>
      </c>
      <c r="L3698" s="159"/>
    </row>
    <row r="3699" spans="2:12" ht="15.75" customHeight="1" x14ac:dyDescent="0.2">
      <c r="B3699" s="189">
        <v>41303</v>
      </c>
      <c r="C3699" s="143">
        <v>291591</v>
      </c>
      <c r="D3699" s="143" t="s">
        <v>865</v>
      </c>
      <c r="E3699" s="143" t="s">
        <v>8854</v>
      </c>
      <c r="F3699" s="248" t="s">
        <v>146</v>
      </c>
      <c r="G3699" s="216">
        <v>79.42</v>
      </c>
      <c r="H3699" s="216">
        <v>3414.000000001397</v>
      </c>
      <c r="I3699" s="216">
        <v>271139.88000011095</v>
      </c>
      <c r="J3699" s="216">
        <v>0.27383600080503712</v>
      </c>
      <c r="K3699" s="216">
        <v>8.0209724898923579E-5</v>
      </c>
      <c r="L3699" s="159"/>
    </row>
    <row r="3700" spans="2:12" ht="15.75" customHeight="1" x14ac:dyDescent="0.2">
      <c r="B3700" s="189">
        <v>41303</v>
      </c>
      <c r="C3700" s="143">
        <v>291597</v>
      </c>
      <c r="D3700" s="143" t="s">
        <v>1634</v>
      </c>
      <c r="E3700" s="143" t="s">
        <v>8854</v>
      </c>
      <c r="F3700" s="248" t="s">
        <v>146</v>
      </c>
      <c r="G3700" s="216">
        <v>69.5</v>
      </c>
      <c r="H3700" s="216">
        <v>1181.0000000044238</v>
      </c>
      <c r="I3700" s="216">
        <v>82079.500000307453</v>
      </c>
      <c r="J3700" s="216">
        <v>8.2895670043639624E-2</v>
      </c>
      <c r="K3700" s="216">
        <v>7.0191083863953521E-5</v>
      </c>
      <c r="L3700" s="159"/>
    </row>
    <row r="3701" spans="2:12" ht="15.75" customHeight="1" x14ac:dyDescent="0.2">
      <c r="B3701" s="189">
        <v>41303</v>
      </c>
      <c r="C3701" s="143">
        <v>291657</v>
      </c>
      <c r="D3701" s="143" t="s">
        <v>555</v>
      </c>
      <c r="E3701" s="143" t="s">
        <v>8855</v>
      </c>
      <c r="F3701" s="248" t="s">
        <v>146</v>
      </c>
      <c r="G3701" s="216">
        <v>76.5</v>
      </c>
      <c r="H3701" s="216">
        <v>198.99999999906868</v>
      </c>
      <c r="I3701" s="216">
        <v>15223.499999928754</v>
      </c>
      <c r="J3701" s="216">
        <v>4.3828545757504889E-2</v>
      </c>
      <c r="K3701" s="216">
        <v>2.2024394853120607E-4</v>
      </c>
      <c r="L3701" s="159"/>
    </row>
    <row r="3702" spans="2:12" ht="15.75" customHeight="1" x14ac:dyDescent="0.2">
      <c r="B3702" s="189">
        <v>41303</v>
      </c>
      <c r="C3702" s="143">
        <v>291658</v>
      </c>
      <c r="D3702" s="143" t="s">
        <v>1119</v>
      </c>
      <c r="E3702" s="143" t="s">
        <v>8854</v>
      </c>
      <c r="F3702" s="248" t="s">
        <v>146</v>
      </c>
      <c r="G3702" s="216">
        <v>60.5</v>
      </c>
      <c r="H3702" s="216">
        <v>46.000000003259629</v>
      </c>
      <c r="I3702" s="216">
        <v>2783.0000001972076</v>
      </c>
      <c r="J3702" s="216">
        <v>2.8106731857154657E-3</v>
      </c>
      <c r="K3702" s="216">
        <v>6.1101590989484723E-5</v>
      </c>
      <c r="L3702" s="159"/>
    </row>
    <row r="3703" spans="2:12" ht="15.75" customHeight="1" x14ac:dyDescent="0.2">
      <c r="B3703" s="189">
        <v>41303</v>
      </c>
      <c r="C3703" s="143">
        <v>291659</v>
      </c>
      <c r="D3703" s="143" t="s">
        <v>1605</v>
      </c>
      <c r="E3703" s="143" t="s">
        <v>8854</v>
      </c>
      <c r="F3703" s="248" t="s">
        <v>146</v>
      </c>
      <c r="G3703" s="216">
        <v>17.5</v>
      </c>
      <c r="H3703" s="216">
        <v>209.99999999301508</v>
      </c>
      <c r="I3703" s="216">
        <v>3674.9999998777639</v>
      </c>
      <c r="J3703" s="216">
        <v>3.7115429236179755E-3</v>
      </c>
      <c r="K3703" s="216">
        <v>1.7674013922578226E-5</v>
      </c>
      <c r="L3703" s="159"/>
    </row>
    <row r="3704" spans="2:12" ht="15.75" customHeight="1" x14ac:dyDescent="0.2">
      <c r="B3704" s="189">
        <v>41303</v>
      </c>
      <c r="C3704" s="143">
        <v>291660</v>
      </c>
      <c r="D3704" s="143" t="s">
        <v>524</v>
      </c>
      <c r="E3704" s="143" t="s">
        <v>8855</v>
      </c>
      <c r="F3704" s="248" t="s">
        <v>146</v>
      </c>
      <c r="G3704" s="216">
        <v>7</v>
      </c>
      <c r="H3704" s="216">
        <v>994.99999999534339</v>
      </c>
      <c r="I3704" s="216">
        <v>6964.9999999674037</v>
      </c>
      <c r="J3704" s="216">
        <v>2.0052275836766942E-2</v>
      </c>
      <c r="K3704" s="216">
        <v>2.0153041042071144E-5</v>
      </c>
      <c r="L3704" s="159"/>
    </row>
    <row r="3705" spans="2:12" ht="15.75" customHeight="1" x14ac:dyDescent="0.2">
      <c r="B3705" s="189">
        <v>41303</v>
      </c>
      <c r="C3705" s="143">
        <v>291666</v>
      </c>
      <c r="D3705" s="143" t="s">
        <v>1120</v>
      </c>
      <c r="E3705" s="143" t="s">
        <v>8854</v>
      </c>
      <c r="F3705" s="248" t="s">
        <v>146</v>
      </c>
      <c r="G3705" s="216">
        <v>23.2</v>
      </c>
      <c r="H3705" s="216">
        <v>1487.9999999993015</v>
      </c>
      <c r="I3705" s="216">
        <v>34521.599999983795</v>
      </c>
      <c r="J3705" s="216">
        <v>3.486487080167943E-2</v>
      </c>
      <c r="K3705" s="216">
        <v>2.3430692743075131E-5</v>
      </c>
      <c r="L3705" s="159"/>
    </row>
    <row r="3706" spans="2:12" ht="15.75" customHeight="1" x14ac:dyDescent="0.2">
      <c r="B3706" s="189">
        <v>41303</v>
      </c>
      <c r="C3706" s="143">
        <v>291673</v>
      </c>
      <c r="D3706" s="143" t="s">
        <v>1444</v>
      </c>
      <c r="E3706" s="143" t="s">
        <v>8854</v>
      </c>
      <c r="F3706" s="248" t="s">
        <v>147</v>
      </c>
      <c r="G3706" s="216">
        <v>11.5</v>
      </c>
      <c r="H3706" s="216">
        <v>2637.9999999969732</v>
      </c>
      <c r="I3706" s="216">
        <v>30336.999999965192</v>
      </c>
      <c r="J3706" s="216">
        <v>3.0638660592493736E-2</v>
      </c>
      <c r="K3706" s="216">
        <v>1.1614352006265691E-5</v>
      </c>
      <c r="L3706" s="159"/>
    </row>
    <row r="3707" spans="2:12" ht="15.75" customHeight="1" x14ac:dyDescent="0.2">
      <c r="B3707" s="189">
        <v>41303</v>
      </c>
      <c r="C3707" s="143">
        <v>291732</v>
      </c>
      <c r="D3707" s="143" t="s">
        <v>565</v>
      </c>
      <c r="E3707" s="143" t="s">
        <v>8855</v>
      </c>
      <c r="F3707" s="248" t="s">
        <v>146</v>
      </c>
      <c r="G3707" s="216">
        <v>23</v>
      </c>
      <c r="H3707" s="216">
        <v>42.000000000698492</v>
      </c>
      <c r="I3707" s="216">
        <v>966.00000001606531</v>
      </c>
      <c r="J3707" s="216">
        <v>2.78111966385207E-3</v>
      </c>
      <c r="K3707" s="216">
        <v>6.6217134852519471E-5</v>
      </c>
      <c r="L3707" s="159"/>
    </row>
    <row r="3708" spans="2:12" ht="15.75" customHeight="1" x14ac:dyDescent="0.2">
      <c r="B3708" s="189">
        <v>41303</v>
      </c>
      <c r="C3708" s="143">
        <v>291750</v>
      </c>
      <c r="D3708" s="143" t="s">
        <v>527</v>
      </c>
      <c r="E3708" s="143" t="s">
        <v>8855</v>
      </c>
      <c r="F3708" s="248" t="s">
        <v>146</v>
      </c>
      <c r="G3708" s="216">
        <v>61.83</v>
      </c>
      <c r="H3708" s="216">
        <v>2583.0000000062864</v>
      </c>
      <c r="I3708" s="216">
        <v>159706.8900003887</v>
      </c>
      <c r="J3708" s="216">
        <v>0.45979707269705355</v>
      </c>
      <c r="K3708" s="216">
        <v>1.7800893251875124E-4</v>
      </c>
      <c r="L3708" s="159"/>
    </row>
    <row r="3709" spans="2:12" ht="15.75" customHeight="1" x14ac:dyDescent="0.2">
      <c r="B3709" s="189">
        <v>41303</v>
      </c>
      <c r="C3709" s="143">
        <v>291753</v>
      </c>
      <c r="D3709" s="143" t="s">
        <v>651</v>
      </c>
      <c r="E3709" s="143" t="s">
        <v>8855</v>
      </c>
      <c r="F3709" s="248" t="s">
        <v>146</v>
      </c>
      <c r="G3709" s="216">
        <v>8</v>
      </c>
      <c r="H3709" s="216">
        <v>78.000000002793968</v>
      </c>
      <c r="I3709" s="216">
        <v>624.00000002235174</v>
      </c>
      <c r="J3709" s="216">
        <v>1.7964996586718356E-3</v>
      </c>
      <c r="K3709" s="216">
        <v>2.3032046905224163E-5</v>
      </c>
      <c r="L3709" s="159"/>
    </row>
    <row r="3710" spans="2:12" ht="15.75" customHeight="1" x14ac:dyDescent="0.2">
      <c r="B3710" s="189">
        <v>41303</v>
      </c>
      <c r="C3710" s="143">
        <v>291754</v>
      </c>
      <c r="D3710" s="143" t="s">
        <v>930</v>
      </c>
      <c r="E3710" s="143" t="s">
        <v>8854</v>
      </c>
      <c r="F3710" s="248" t="s">
        <v>147</v>
      </c>
      <c r="G3710" s="216">
        <v>116</v>
      </c>
      <c r="H3710" s="216">
        <v>46.999999996041879</v>
      </c>
      <c r="I3710" s="216">
        <v>5451.999999540858</v>
      </c>
      <c r="J3710" s="216">
        <v>5.5062127941589486E-3</v>
      </c>
      <c r="K3710" s="216">
        <v>1.1715346371537566E-4</v>
      </c>
      <c r="L3710" s="159"/>
    </row>
    <row r="3711" spans="2:12" ht="15.75" customHeight="1" x14ac:dyDescent="0.2">
      <c r="B3711" s="189">
        <v>41303</v>
      </c>
      <c r="C3711" s="143">
        <v>292132</v>
      </c>
      <c r="D3711" s="143" t="s">
        <v>1565</v>
      </c>
      <c r="E3711" s="143" t="s">
        <v>8854</v>
      </c>
      <c r="F3711" s="248" t="s">
        <v>147</v>
      </c>
      <c r="G3711" s="216">
        <v>612</v>
      </c>
      <c r="H3711" s="216">
        <v>50.000000005820766</v>
      </c>
      <c r="I3711" s="216">
        <v>30600.000003562309</v>
      </c>
      <c r="J3711" s="216">
        <v>3.0904275776791654E-2</v>
      </c>
      <c r="K3711" s="216">
        <v>6.1808551546387849E-4</v>
      </c>
      <c r="L3711" s="159"/>
    </row>
    <row r="3712" spans="2:12" ht="15.75" customHeight="1" x14ac:dyDescent="0.2">
      <c r="B3712" s="189">
        <v>41303</v>
      </c>
      <c r="C3712" s="143">
        <v>292132</v>
      </c>
      <c r="D3712" s="143" t="s">
        <v>801</v>
      </c>
      <c r="E3712" s="143" t="s">
        <v>8855</v>
      </c>
      <c r="F3712" s="248" t="s">
        <v>147</v>
      </c>
      <c r="G3712" s="216">
        <v>358.26</v>
      </c>
      <c r="H3712" s="216">
        <v>50.000000005820766</v>
      </c>
      <c r="I3712" s="216">
        <v>17913.000002085348</v>
      </c>
      <c r="J3712" s="216">
        <v>5.1571632032663781E-2</v>
      </c>
      <c r="K3712" s="216">
        <v>1.031432640533201E-3</v>
      </c>
      <c r="L3712" s="159"/>
    </row>
    <row r="3713" spans="2:12" ht="15.75" customHeight="1" x14ac:dyDescent="0.2">
      <c r="B3713" s="189">
        <v>41303</v>
      </c>
      <c r="C3713" s="143">
        <v>292132</v>
      </c>
      <c r="D3713" s="143" t="s">
        <v>1566</v>
      </c>
      <c r="E3713" s="143" t="s">
        <v>8854</v>
      </c>
      <c r="F3713" s="248" t="s">
        <v>147</v>
      </c>
      <c r="G3713" s="216">
        <v>5.6499999999999995</v>
      </c>
      <c r="H3713" s="216">
        <v>50.000000005820766</v>
      </c>
      <c r="I3713" s="216">
        <v>282.50000003288733</v>
      </c>
      <c r="J3713" s="216">
        <v>2.8530908192626284E-4</v>
      </c>
      <c r="K3713" s="216">
        <v>5.7061816378609691E-6</v>
      </c>
      <c r="L3713" s="159"/>
    </row>
    <row r="3714" spans="2:12" ht="15.75" customHeight="1" x14ac:dyDescent="0.2">
      <c r="B3714" s="189">
        <v>41303</v>
      </c>
      <c r="C3714" s="143">
        <v>292132</v>
      </c>
      <c r="D3714" s="143" t="s">
        <v>867</v>
      </c>
      <c r="E3714" s="143" t="s">
        <v>8855</v>
      </c>
      <c r="F3714" s="248" t="s">
        <v>147</v>
      </c>
      <c r="G3714" s="216">
        <v>698.12</v>
      </c>
      <c r="H3714" s="216">
        <v>50.000000005820766</v>
      </c>
      <c r="I3714" s="216">
        <v>34906.000004063593</v>
      </c>
      <c r="J3714" s="216">
        <v>0.10049457867091845</v>
      </c>
      <c r="K3714" s="216">
        <v>2.0098915731843869E-3</v>
      </c>
      <c r="L3714" s="159"/>
    </row>
    <row r="3715" spans="2:12" ht="15.75" customHeight="1" x14ac:dyDescent="0.2">
      <c r="B3715" s="189">
        <v>41303</v>
      </c>
      <c r="C3715" s="143">
        <v>292132</v>
      </c>
      <c r="D3715" s="143" t="s">
        <v>638</v>
      </c>
      <c r="E3715" s="143" t="s">
        <v>8855</v>
      </c>
      <c r="F3715" s="248" t="s">
        <v>147</v>
      </c>
      <c r="G3715" s="216">
        <v>524</v>
      </c>
      <c r="H3715" s="216">
        <v>50.000000005820766</v>
      </c>
      <c r="I3715" s="216">
        <v>26200.000003050081</v>
      </c>
      <c r="J3715" s="216">
        <v>7.5429953623390333E-2</v>
      </c>
      <c r="K3715" s="216">
        <v>1.5085990722921827E-3</v>
      </c>
      <c r="L3715" s="159"/>
    </row>
    <row r="3716" spans="2:12" ht="15.75" customHeight="1" x14ac:dyDescent="0.2">
      <c r="B3716" s="189">
        <v>41303</v>
      </c>
      <c r="C3716" s="143">
        <v>292350</v>
      </c>
      <c r="D3716" s="143" t="s">
        <v>1477</v>
      </c>
      <c r="E3716" s="143" t="s">
        <v>8854</v>
      </c>
      <c r="F3716" s="248" t="s">
        <v>146</v>
      </c>
      <c r="G3716" s="216">
        <v>676.82999999999993</v>
      </c>
      <c r="H3716" s="216">
        <v>76.999999999534339</v>
      </c>
      <c r="I3716" s="216">
        <v>52115.909999684824</v>
      </c>
      <c r="J3716" s="216">
        <v>5.2634132509843619E-2</v>
      </c>
      <c r="K3716" s="216">
        <v>6.8356016246963534E-4</v>
      </c>
      <c r="L3716" s="159"/>
    </row>
    <row r="3717" spans="2:12" ht="15.75" customHeight="1" x14ac:dyDescent="0.2">
      <c r="B3717" s="189">
        <v>41303</v>
      </c>
      <c r="C3717" s="143">
        <v>292530</v>
      </c>
      <c r="D3717" s="143" t="s">
        <v>513</v>
      </c>
      <c r="E3717" s="143" t="s">
        <v>8855</v>
      </c>
      <c r="F3717" s="248" t="s">
        <v>146</v>
      </c>
      <c r="G3717" s="216">
        <v>92.5</v>
      </c>
      <c r="H3717" s="216">
        <v>781.99999999254942</v>
      </c>
      <c r="I3717" s="216">
        <v>72334.999999310821</v>
      </c>
      <c r="J3717" s="216">
        <v>0.2082528891091896</v>
      </c>
      <c r="K3717" s="216">
        <v>2.6630804234165442E-4</v>
      </c>
      <c r="L3717" s="159"/>
    </row>
    <row r="3718" spans="2:12" ht="15.75" customHeight="1" x14ac:dyDescent="0.2">
      <c r="B3718" s="189">
        <v>41303</v>
      </c>
      <c r="C3718" s="143">
        <v>292533</v>
      </c>
      <c r="D3718" s="143" t="s">
        <v>1548</v>
      </c>
      <c r="E3718" s="143" t="s">
        <v>8854</v>
      </c>
      <c r="F3718" s="248" t="s">
        <v>146</v>
      </c>
      <c r="G3718" s="216">
        <v>11</v>
      </c>
      <c r="H3718" s="216">
        <v>155.99999999511056</v>
      </c>
      <c r="I3718" s="216">
        <v>1715.9999999462161</v>
      </c>
      <c r="J3718" s="216">
        <v>1.7330633080110661E-3</v>
      </c>
      <c r="K3718" s="216">
        <v>1.1109380179906313E-5</v>
      </c>
      <c r="L3718" s="159"/>
    </row>
    <row r="3719" spans="2:12" ht="15.75" customHeight="1" x14ac:dyDescent="0.2">
      <c r="B3719" s="189">
        <v>41303</v>
      </c>
      <c r="C3719" s="143">
        <v>292534</v>
      </c>
      <c r="D3719" s="143" t="s">
        <v>696</v>
      </c>
      <c r="E3719" s="143" t="s">
        <v>8855</v>
      </c>
      <c r="F3719" s="248" t="s">
        <v>146</v>
      </c>
      <c r="G3719" s="216">
        <v>412.34000000000003</v>
      </c>
      <c r="H3719" s="216">
        <v>263.00000000861473</v>
      </c>
      <c r="I3719" s="216">
        <v>108445.42000355219</v>
      </c>
      <c r="J3719" s="216">
        <v>0.31221500002231861</v>
      </c>
      <c r="K3719" s="216">
        <v>1.1871292776125166E-3</v>
      </c>
      <c r="L3719" s="159"/>
    </row>
    <row r="3720" spans="2:12" ht="15.75" customHeight="1" x14ac:dyDescent="0.2">
      <c r="B3720" s="189">
        <v>41303</v>
      </c>
      <c r="C3720" s="143">
        <v>293610</v>
      </c>
      <c r="D3720" s="143" t="s">
        <v>697</v>
      </c>
      <c r="E3720" s="143" t="s">
        <v>8855</v>
      </c>
      <c r="F3720" s="248" t="s">
        <v>146</v>
      </c>
      <c r="G3720" s="216">
        <v>1391.32</v>
      </c>
      <c r="H3720" s="216">
        <v>120.00000000349246</v>
      </c>
      <c r="I3720" s="216">
        <v>166958.40000485914</v>
      </c>
      <c r="J3720" s="216">
        <v>0.48067421251663672</v>
      </c>
      <c r="K3720" s="216">
        <v>4.0056184375220601E-3</v>
      </c>
      <c r="L3720" s="159"/>
    </row>
    <row r="3721" spans="2:12" ht="15.75" customHeight="1" x14ac:dyDescent="0.2">
      <c r="B3721" s="189">
        <v>41303</v>
      </c>
      <c r="C3721" s="143">
        <v>293632</v>
      </c>
      <c r="D3721" s="143" t="s">
        <v>502</v>
      </c>
      <c r="E3721" s="143" t="s">
        <v>8854</v>
      </c>
      <c r="F3721" s="248" t="s">
        <v>147</v>
      </c>
      <c r="G3721" s="216">
        <v>339</v>
      </c>
      <c r="H3721" s="216">
        <v>5.0000000058207661</v>
      </c>
      <c r="I3721" s="216">
        <v>1695.0000019732397</v>
      </c>
      <c r="J3721" s="216">
        <v>1.7118544933511519E-3</v>
      </c>
      <c r="K3721" s="216">
        <v>3.4237089827165816E-4</v>
      </c>
      <c r="L3721" s="159"/>
    </row>
    <row r="3722" spans="2:12" ht="15.75" customHeight="1" x14ac:dyDescent="0.2">
      <c r="B3722" s="189">
        <v>41303</v>
      </c>
      <c r="C3722" s="143">
        <v>294230</v>
      </c>
      <c r="D3722" s="143" t="s">
        <v>1118</v>
      </c>
      <c r="E3722" s="143" t="s">
        <v>8855</v>
      </c>
      <c r="F3722" s="248" t="s">
        <v>146</v>
      </c>
      <c r="G3722" s="216">
        <v>173.01</v>
      </c>
      <c r="H3722" s="216">
        <v>3097.0000000053551</v>
      </c>
      <c r="I3722" s="216">
        <v>535811.97000092652</v>
      </c>
      <c r="J3722" s="216">
        <v>1.5426058031802379</v>
      </c>
      <c r="K3722" s="216">
        <v>4.9809680438410409E-4</v>
      </c>
      <c r="L3722" s="159"/>
    </row>
    <row r="3723" spans="2:12" ht="15.75" customHeight="1" x14ac:dyDescent="0.2">
      <c r="B3723" s="189">
        <v>41303</v>
      </c>
      <c r="C3723" s="143">
        <v>294637</v>
      </c>
      <c r="D3723" s="143" t="s">
        <v>1516</v>
      </c>
      <c r="E3723" s="143" t="s">
        <v>8855</v>
      </c>
      <c r="F3723" s="248" t="s">
        <v>146</v>
      </c>
      <c r="G3723" s="216">
        <v>364.67</v>
      </c>
      <c r="H3723" s="216">
        <v>68.000000001629815</v>
      </c>
      <c r="I3723" s="216">
        <v>24797.560000594345</v>
      </c>
      <c r="J3723" s="216">
        <v>7.1392320633599932E-2</v>
      </c>
      <c r="K3723" s="216">
        <v>1.049887068116012E-3</v>
      </c>
      <c r="L3723" s="159"/>
    </row>
    <row r="3724" spans="2:12" ht="15.75" customHeight="1" x14ac:dyDescent="0.2">
      <c r="B3724" s="189">
        <v>41303</v>
      </c>
      <c r="C3724" s="143">
        <v>294639</v>
      </c>
      <c r="D3724" s="143" t="s">
        <v>738</v>
      </c>
      <c r="E3724" s="143" t="s">
        <v>8854</v>
      </c>
      <c r="F3724" s="248" t="s">
        <v>146</v>
      </c>
      <c r="G3724" s="216">
        <v>513</v>
      </c>
      <c r="H3724" s="216">
        <v>715.99999999743886</v>
      </c>
      <c r="I3724" s="216">
        <v>367307.99999868614</v>
      </c>
      <c r="J3724" s="216">
        <v>0.37096038319149377</v>
      </c>
      <c r="K3724" s="216">
        <v>5.1810109384472169E-4</v>
      </c>
      <c r="L3724" s="159"/>
    </row>
    <row r="3725" spans="2:12" ht="15.75" customHeight="1" x14ac:dyDescent="0.2">
      <c r="B3725" s="189">
        <v>41303</v>
      </c>
      <c r="C3725" s="143">
        <v>295090</v>
      </c>
      <c r="D3725" s="143" t="s">
        <v>502</v>
      </c>
      <c r="E3725" s="143" t="s">
        <v>8854</v>
      </c>
      <c r="F3725" s="248" t="s">
        <v>147</v>
      </c>
      <c r="G3725" s="216">
        <v>339</v>
      </c>
      <c r="H3725" s="216">
        <v>5.0000000058207661</v>
      </c>
      <c r="I3725" s="216">
        <v>1695.0000019732397</v>
      </c>
      <c r="J3725" s="216">
        <v>1.7118544933511519E-3</v>
      </c>
      <c r="K3725" s="216">
        <v>3.4237089827165816E-4</v>
      </c>
      <c r="L3725" s="159"/>
    </row>
    <row r="3726" spans="2:12" ht="15.75" customHeight="1" x14ac:dyDescent="0.2">
      <c r="B3726" s="189">
        <v>41303</v>
      </c>
      <c r="C3726" s="143">
        <v>295091</v>
      </c>
      <c r="D3726" s="143" t="s">
        <v>502</v>
      </c>
      <c r="E3726" s="143" t="s">
        <v>8854</v>
      </c>
      <c r="F3726" s="248" t="s">
        <v>147</v>
      </c>
      <c r="G3726" s="216">
        <v>339</v>
      </c>
      <c r="H3726" s="216">
        <v>5.0000000058207661</v>
      </c>
      <c r="I3726" s="216">
        <v>1695.0000019732397</v>
      </c>
      <c r="J3726" s="216">
        <v>1.7118544933511519E-3</v>
      </c>
      <c r="K3726" s="216">
        <v>3.4237089827165816E-4</v>
      </c>
      <c r="L3726" s="159"/>
    </row>
    <row r="3727" spans="2:12" ht="15.75" customHeight="1" x14ac:dyDescent="0.2">
      <c r="B3727" s="189">
        <v>41303</v>
      </c>
      <c r="C3727" s="143">
        <v>295230</v>
      </c>
      <c r="D3727" s="143" t="s">
        <v>1033</v>
      </c>
      <c r="E3727" s="143" t="s">
        <v>8854</v>
      </c>
      <c r="F3727" s="248" t="s">
        <v>147</v>
      </c>
      <c r="G3727" s="216">
        <v>2018.67</v>
      </c>
      <c r="H3727" s="216">
        <v>1113.9999999955762</v>
      </c>
      <c r="I3727" s="216">
        <v>2248798.3799910699</v>
      </c>
      <c r="J3727" s="216">
        <v>2.2711596501162017</v>
      </c>
      <c r="K3727" s="216">
        <v>2.0387429534337708E-3</v>
      </c>
      <c r="L3727" s="159"/>
    </row>
    <row r="3728" spans="2:12" ht="15.75" customHeight="1" x14ac:dyDescent="0.2">
      <c r="B3728" s="189">
        <v>41303</v>
      </c>
      <c r="C3728" s="143">
        <v>295234</v>
      </c>
      <c r="D3728" s="143" t="s">
        <v>1378</v>
      </c>
      <c r="E3728" s="143" t="s">
        <v>8854</v>
      </c>
      <c r="F3728" s="248" t="s">
        <v>147</v>
      </c>
      <c r="G3728" s="216">
        <v>324.74999999999994</v>
      </c>
      <c r="H3728" s="216">
        <v>788.00000000162981</v>
      </c>
      <c r="I3728" s="216">
        <v>255903.00000052928</v>
      </c>
      <c r="J3728" s="216">
        <v>0.25844761056222226</v>
      </c>
      <c r="K3728" s="216">
        <v>3.2797920122041587E-4</v>
      </c>
      <c r="L3728" s="159"/>
    </row>
    <row r="3729" spans="2:12" ht="15.75" customHeight="1" x14ac:dyDescent="0.2">
      <c r="B3729" s="189">
        <v>41303</v>
      </c>
      <c r="C3729" s="143">
        <v>296568</v>
      </c>
      <c r="D3729" s="143" t="s">
        <v>759</v>
      </c>
      <c r="E3729" s="143" t="s">
        <v>8854</v>
      </c>
      <c r="F3729" s="248" t="s">
        <v>155</v>
      </c>
      <c r="G3729" s="216">
        <v>2.0100000000000002</v>
      </c>
      <c r="H3729" s="216">
        <v>4115.9999999951106</v>
      </c>
      <c r="I3729" s="216">
        <v>8273.1599999901737</v>
      </c>
      <c r="J3729" s="216">
        <v>8.3554254299167772E-3</v>
      </c>
      <c r="K3729" s="216">
        <v>2.0299867419646991E-6</v>
      </c>
      <c r="L3729" s="159"/>
    </row>
    <row r="3730" spans="2:12" ht="15.75" customHeight="1" x14ac:dyDescent="0.2">
      <c r="B3730" s="189">
        <v>41303</v>
      </c>
      <c r="C3730" s="143">
        <v>302474</v>
      </c>
      <c r="D3730" s="143" t="s">
        <v>1226</v>
      </c>
      <c r="E3730" s="143" t="s">
        <v>8855</v>
      </c>
      <c r="F3730" s="248" t="s">
        <v>149</v>
      </c>
      <c r="G3730" s="216">
        <v>4.0200000000000005</v>
      </c>
      <c r="H3730" s="216">
        <v>1396.0000000032596</v>
      </c>
      <c r="I3730" s="216">
        <v>5611.9200000131041</v>
      </c>
      <c r="J3730" s="216">
        <v>1.6156750583583426E-2</v>
      </c>
      <c r="K3730" s="216">
        <v>1.1573603569875144E-5</v>
      </c>
      <c r="L3730" s="159"/>
    </row>
    <row r="3731" spans="2:12" ht="15.75" customHeight="1" x14ac:dyDescent="0.2">
      <c r="B3731" s="189">
        <v>41304</v>
      </c>
      <c r="C3731" s="143">
        <v>289670</v>
      </c>
      <c r="D3731" s="143" t="s">
        <v>1581</v>
      </c>
      <c r="E3731" s="143" t="s">
        <v>8854</v>
      </c>
      <c r="F3731" s="248" t="s">
        <v>147</v>
      </c>
      <c r="G3731" s="216">
        <v>329.25</v>
      </c>
      <c r="H3731" s="216">
        <v>67.999999998137355</v>
      </c>
      <c r="I3731" s="216">
        <v>20736.750000122411</v>
      </c>
      <c r="J3731" s="216">
        <v>2.0944407940417426E-2</v>
      </c>
      <c r="K3731" s="216">
        <v>3.3254711149730454E-4</v>
      </c>
      <c r="L3731" s="159"/>
    </row>
    <row r="3732" spans="2:12" ht="15.75" customHeight="1" x14ac:dyDescent="0.2">
      <c r="B3732" s="189">
        <v>41304</v>
      </c>
      <c r="C3732" s="143">
        <v>289691</v>
      </c>
      <c r="D3732" s="143" t="s">
        <v>557</v>
      </c>
      <c r="E3732" s="143" t="s">
        <v>8855</v>
      </c>
      <c r="F3732" s="248" t="s">
        <v>155</v>
      </c>
      <c r="G3732" s="216">
        <v>17</v>
      </c>
      <c r="H3732" s="216">
        <v>140.99999999860302</v>
      </c>
      <c r="I3732" s="216">
        <v>2396.9999999762513</v>
      </c>
      <c r="J3732" s="216">
        <v>6.8991310202725408E-3</v>
      </c>
      <c r="K3732" s="216">
        <v>4.8930007236460245E-5</v>
      </c>
      <c r="L3732" s="159"/>
    </row>
    <row r="3733" spans="2:12" ht="15.75" customHeight="1" x14ac:dyDescent="0.2">
      <c r="B3733" s="189">
        <v>41304</v>
      </c>
      <c r="C3733" s="143">
        <v>289752</v>
      </c>
      <c r="D3733" s="143" t="s">
        <v>1041</v>
      </c>
      <c r="E3733" s="143" t="s">
        <v>8855</v>
      </c>
      <c r="F3733" s="248" t="s">
        <v>146</v>
      </c>
      <c r="G3733" s="216">
        <v>60</v>
      </c>
      <c r="H3733" s="216">
        <v>402.00000000069849</v>
      </c>
      <c r="I3733" s="216">
        <v>24120.00000004191</v>
      </c>
      <c r="J3733" s="216">
        <v>6.9423045561498337E-2</v>
      </c>
      <c r="K3733" s="216">
        <v>1.7269414318750676E-4</v>
      </c>
      <c r="L3733" s="159"/>
    </row>
    <row r="3734" spans="2:12" ht="15.75" customHeight="1" x14ac:dyDescent="0.2">
      <c r="B3734" s="189">
        <v>41304</v>
      </c>
      <c r="C3734" s="143">
        <v>289770</v>
      </c>
      <c r="D3734" s="143" t="s">
        <v>1032</v>
      </c>
      <c r="E3734" s="143" t="s">
        <v>8854</v>
      </c>
      <c r="F3734" s="248" t="s">
        <v>146</v>
      </c>
      <c r="G3734" s="216">
        <v>1</v>
      </c>
      <c r="H3734" s="216">
        <v>94.000000002561137</v>
      </c>
      <c r="I3734" s="216">
        <v>94.000000002561137</v>
      </c>
      <c r="J3734" s="216">
        <v>9.4941316572811921E-5</v>
      </c>
      <c r="K3734" s="216">
        <v>1.0100140060662249E-6</v>
      </c>
      <c r="L3734" s="159"/>
    </row>
    <row r="3735" spans="2:12" ht="15.75" customHeight="1" x14ac:dyDescent="0.2">
      <c r="B3735" s="189">
        <v>41304</v>
      </c>
      <c r="C3735" s="143">
        <v>289783</v>
      </c>
      <c r="D3735" s="143" t="s">
        <v>1278</v>
      </c>
      <c r="E3735" s="143" t="s">
        <v>8855</v>
      </c>
      <c r="F3735" s="248" t="s">
        <v>155</v>
      </c>
      <c r="G3735" s="216">
        <v>945</v>
      </c>
      <c r="H3735" s="216">
        <v>137.99999999930151</v>
      </c>
      <c r="I3735" s="216">
        <v>130409.99999933993</v>
      </c>
      <c r="J3735" s="216">
        <v>0.37535072021614607</v>
      </c>
      <c r="K3735" s="216">
        <v>2.7199327552032315E-3</v>
      </c>
      <c r="L3735" s="159"/>
    </row>
    <row r="3736" spans="2:12" ht="15.75" customHeight="1" x14ac:dyDescent="0.2">
      <c r="B3736" s="189">
        <v>41304</v>
      </c>
      <c r="C3736" s="143">
        <v>289790</v>
      </c>
      <c r="D3736" s="143" t="s">
        <v>1682</v>
      </c>
      <c r="E3736" s="143" t="s">
        <v>8854</v>
      </c>
      <c r="F3736" s="248" t="s">
        <v>147</v>
      </c>
      <c r="G3736" s="216">
        <v>54</v>
      </c>
      <c r="H3736" s="216">
        <v>913.00000000046566</v>
      </c>
      <c r="I3736" s="216">
        <v>49302.000000025146</v>
      </c>
      <c r="J3736" s="216">
        <v>4.9795710527102417E-2</v>
      </c>
      <c r="K3736" s="216">
        <v>5.4540756327576146E-5</v>
      </c>
      <c r="L3736" s="159"/>
    </row>
    <row r="3737" spans="2:12" ht="15.75" customHeight="1" x14ac:dyDescent="0.2">
      <c r="B3737" s="189">
        <v>41304</v>
      </c>
      <c r="C3737" s="143">
        <v>289801</v>
      </c>
      <c r="D3737" s="143" t="s">
        <v>1657</v>
      </c>
      <c r="E3737" s="143" t="s">
        <v>8854</v>
      </c>
      <c r="F3737" s="248" t="s">
        <v>146</v>
      </c>
      <c r="G3737" s="216">
        <v>0.25</v>
      </c>
      <c r="H3737" s="216">
        <v>444.00000000139698</v>
      </c>
      <c r="I3737" s="216">
        <v>111.00000000034925</v>
      </c>
      <c r="J3737" s="216">
        <v>1.1211155467370371E-4</v>
      </c>
      <c r="K3737" s="216">
        <v>2.5250350151655623E-7</v>
      </c>
      <c r="L3737" s="159"/>
    </row>
    <row r="3738" spans="2:12" ht="15.75" customHeight="1" x14ac:dyDescent="0.2">
      <c r="B3738" s="189">
        <v>41304</v>
      </c>
      <c r="C3738" s="143">
        <v>289801</v>
      </c>
      <c r="D3738" s="143" t="s">
        <v>570</v>
      </c>
      <c r="E3738" s="143" t="s">
        <v>8854</v>
      </c>
      <c r="F3738" s="248" t="s">
        <v>146</v>
      </c>
      <c r="G3738" s="216">
        <v>1304.33</v>
      </c>
      <c r="H3738" s="216">
        <v>444.00000000139698</v>
      </c>
      <c r="I3738" s="216">
        <v>579122.52000182215</v>
      </c>
      <c r="J3738" s="216">
        <v>0.58492185643020789</v>
      </c>
      <c r="K3738" s="216">
        <v>1.317391568532359E-3</v>
      </c>
      <c r="L3738" s="159"/>
    </row>
    <row r="3739" spans="2:12" ht="15.75" customHeight="1" x14ac:dyDescent="0.2">
      <c r="B3739" s="189">
        <v>41304</v>
      </c>
      <c r="C3739" s="143">
        <v>289801</v>
      </c>
      <c r="D3739" s="143" t="s">
        <v>1658</v>
      </c>
      <c r="E3739" s="143" t="s">
        <v>8854</v>
      </c>
      <c r="F3739" s="248" t="s">
        <v>146</v>
      </c>
      <c r="G3739" s="216">
        <v>1</v>
      </c>
      <c r="H3739" s="216">
        <v>444.00000000139698</v>
      </c>
      <c r="I3739" s="216">
        <v>444.00000000139698</v>
      </c>
      <c r="J3739" s="216">
        <v>4.4844621869481483E-4</v>
      </c>
      <c r="K3739" s="216">
        <v>1.0100140060662249E-6</v>
      </c>
      <c r="L3739" s="159"/>
    </row>
    <row r="3740" spans="2:12" ht="15.75" customHeight="1" x14ac:dyDescent="0.2">
      <c r="B3740" s="189">
        <v>41304</v>
      </c>
      <c r="C3740" s="143">
        <v>289806</v>
      </c>
      <c r="D3740" s="143" t="s">
        <v>1472</v>
      </c>
      <c r="E3740" s="143" t="s">
        <v>8854</v>
      </c>
      <c r="F3740" s="248" t="s">
        <v>147</v>
      </c>
      <c r="G3740" s="216">
        <v>17</v>
      </c>
      <c r="H3740" s="216">
        <v>617.99999999231659</v>
      </c>
      <c r="I3740" s="216">
        <v>10505.999999869382</v>
      </c>
      <c r="J3740" s="216">
        <v>1.0611207147599833E-2</v>
      </c>
      <c r="K3740" s="216">
        <v>1.7170238103125822E-5</v>
      </c>
      <c r="L3740" s="159"/>
    </row>
    <row r="3741" spans="2:12" ht="15.75" customHeight="1" x14ac:dyDescent="0.2">
      <c r="B3741" s="189">
        <v>41304</v>
      </c>
      <c r="C3741" s="143">
        <v>289830</v>
      </c>
      <c r="D3741" s="143" t="s">
        <v>1196</v>
      </c>
      <c r="E3741" s="143" t="s">
        <v>8854</v>
      </c>
      <c r="F3741" s="248" t="s">
        <v>155</v>
      </c>
      <c r="G3741" s="216">
        <v>122.33</v>
      </c>
      <c r="H3741" s="216">
        <v>39.999999994179234</v>
      </c>
      <c r="I3741" s="216">
        <v>4893.1999992879455</v>
      </c>
      <c r="J3741" s="216">
        <v>4.9422005337640667E-3</v>
      </c>
      <c r="K3741" s="216">
        <v>1.2355501336208129E-4</v>
      </c>
      <c r="L3741" s="159"/>
    </row>
    <row r="3742" spans="2:12" ht="15.75" customHeight="1" x14ac:dyDescent="0.2">
      <c r="B3742" s="189">
        <v>41304</v>
      </c>
      <c r="C3742" s="143">
        <v>289835</v>
      </c>
      <c r="D3742" s="143" t="s">
        <v>679</v>
      </c>
      <c r="E3742" s="143" t="s">
        <v>8854</v>
      </c>
      <c r="F3742" s="248" t="s">
        <v>147</v>
      </c>
      <c r="G3742" s="216">
        <v>315.65999999999997</v>
      </c>
      <c r="H3742" s="216">
        <v>180.1428571433228</v>
      </c>
      <c r="I3742" s="216">
        <v>56851.800000107571</v>
      </c>
      <c r="J3742" s="216">
        <v>5.7421114270184453E-2</v>
      </c>
      <c r="K3742" s="216">
        <v>3.1882102115486454E-4</v>
      </c>
      <c r="L3742" s="159"/>
    </row>
    <row r="3743" spans="2:12" ht="15.75" customHeight="1" x14ac:dyDescent="0.2">
      <c r="B3743" s="189">
        <v>41304</v>
      </c>
      <c r="C3743" s="143">
        <v>289851</v>
      </c>
      <c r="D3743" s="143" t="s">
        <v>790</v>
      </c>
      <c r="E3743" s="143" t="s">
        <v>8855</v>
      </c>
      <c r="F3743" s="248" t="s">
        <v>146</v>
      </c>
      <c r="G3743" s="216">
        <v>333.48</v>
      </c>
      <c r="H3743" s="216">
        <v>293.93706293786403</v>
      </c>
      <c r="I3743" s="216">
        <v>90435.800000310119</v>
      </c>
      <c r="J3743" s="216">
        <v>0.26029554990883796</v>
      </c>
      <c r="K3743" s="216">
        <v>9.5983404783616256E-4</v>
      </c>
      <c r="L3743" s="159"/>
    </row>
    <row r="3744" spans="2:12" ht="15.75" customHeight="1" x14ac:dyDescent="0.2">
      <c r="B3744" s="189">
        <v>41304</v>
      </c>
      <c r="C3744" s="143">
        <v>290030</v>
      </c>
      <c r="D3744" s="143" t="s">
        <v>997</v>
      </c>
      <c r="E3744" s="143" t="s">
        <v>8855</v>
      </c>
      <c r="F3744" s="248" t="s">
        <v>146</v>
      </c>
      <c r="G3744" s="216">
        <v>137.66</v>
      </c>
      <c r="H3744" s="216">
        <v>521.25531914356623</v>
      </c>
      <c r="I3744" s="216">
        <v>67718.249999254636</v>
      </c>
      <c r="J3744" s="216">
        <v>0.19490908602964432</v>
      </c>
      <c r="K3744" s="216">
        <v>3.9621792918653634E-4</v>
      </c>
      <c r="L3744" s="159"/>
    </row>
    <row r="3745" spans="2:12" ht="15.75" customHeight="1" x14ac:dyDescent="0.2">
      <c r="B3745" s="189">
        <v>41304</v>
      </c>
      <c r="C3745" s="143">
        <v>290136</v>
      </c>
      <c r="D3745" s="143" t="s">
        <v>1188</v>
      </c>
      <c r="E3745" s="143" t="s">
        <v>8855</v>
      </c>
      <c r="F3745" s="248" t="s">
        <v>155</v>
      </c>
      <c r="G3745" s="216">
        <v>26.5</v>
      </c>
      <c r="H3745" s="216">
        <v>1106.8888888927177</v>
      </c>
      <c r="I3745" s="216">
        <v>16833.500000131899</v>
      </c>
      <c r="J3745" s="216">
        <v>4.8450780989494548E-2</v>
      </c>
      <c r="K3745" s="216">
        <v>7.6273246574482152E-5</v>
      </c>
      <c r="L3745" s="159"/>
    </row>
    <row r="3746" spans="2:12" ht="15.75" customHeight="1" x14ac:dyDescent="0.2">
      <c r="B3746" s="189">
        <v>41304</v>
      </c>
      <c r="C3746" s="143">
        <v>290139</v>
      </c>
      <c r="D3746" s="143" t="s">
        <v>820</v>
      </c>
      <c r="E3746" s="143" t="s">
        <v>8855</v>
      </c>
      <c r="F3746" s="248" t="s">
        <v>146</v>
      </c>
      <c r="G3746" s="216">
        <v>3</v>
      </c>
      <c r="H3746" s="216">
        <v>1505.0000000023283</v>
      </c>
      <c r="I3746" s="216">
        <v>4515.0000000069849</v>
      </c>
      <c r="J3746" s="216">
        <v>1.2995234274879988E-2</v>
      </c>
      <c r="K3746" s="216">
        <v>8.6347071593753372E-6</v>
      </c>
      <c r="L3746" s="159"/>
    </row>
    <row r="3747" spans="2:12" ht="15.75" customHeight="1" x14ac:dyDescent="0.2">
      <c r="B3747" s="189">
        <v>41304</v>
      </c>
      <c r="C3747" s="143">
        <v>290161</v>
      </c>
      <c r="D3747" s="143" t="s">
        <v>620</v>
      </c>
      <c r="E3747" s="143" t="s">
        <v>8855</v>
      </c>
      <c r="F3747" s="248" t="s">
        <v>147</v>
      </c>
      <c r="G3747" s="216">
        <v>1287.04</v>
      </c>
      <c r="H3747" s="216">
        <v>178.00000000352753</v>
      </c>
      <c r="I3747" s="216">
        <v>186776.28000363582</v>
      </c>
      <c r="J3747" s="216">
        <v>0.53758616071629561</v>
      </c>
      <c r="K3747" s="216">
        <v>3.7044045008008115E-3</v>
      </c>
      <c r="L3747" s="159"/>
    </row>
    <row r="3748" spans="2:12" ht="15.75" customHeight="1" x14ac:dyDescent="0.2">
      <c r="B3748" s="189">
        <v>41304</v>
      </c>
      <c r="C3748" s="143">
        <v>290176</v>
      </c>
      <c r="D3748" s="143" t="s">
        <v>650</v>
      </c>
      <c r="E3748" s="143" t="s">
        <v>8854</v>
      </c>
      <c r="F3748" s="248" t="s">
        <v>150</v>
      </c>
      <c r="G3748" s="216">
        <v>1633.15</v>
      </c>
      <c r="H3748" s="216">
        <v>115.00000000814907</v>
      </c>
      <c r="I3748" s="216">
        <v>187812.25001330866</v>
      </c>
      <c r="J3748" s="216">
        <v>0.18969300302425326</v>
      </c>
      <c r="K3748" s="216">
        <v>1.6495043740070553E-3</v>
      </c>
      <c r="L3748" s="159"/>
    </row>
    <row r="3749" spans="2:12" ht="15.75" customHeight="1" x14ac:dyDescent="0.2">
      <c r="B3749" s="189">
        <v>41304</v>
      </c>
      <c r="C3749" s="143">
        <v>290470</v>
      </c>
      <c r="D3749" s="143" t="s">
        <v>1544</v>
      </c>
      <c r="E3749" s="143" t="s">
        <v>8854</v>
      </c>
      <c r="F3749" s="248" t="s">
        <v>147</v>
      </c>
      <c r="G3749" s="216">
        <v>85.83</v>
      </c>
      <c r="H3749" s="216">
        <v>164.00000000023283</v>
      </c>
      <c r="I3749" s="216">
        <v>14076.120000019984</v>
      </c>
      <c r="J3749" s="216">
        <v>1.4217078351089095E-2</v>
      </c>
      <c r="K3749" s="216">
        <v>8.6689502140664074E-5</v>
      </c>
      <c r="L3749" s="159"/>
    </row>
    <row r="3750" spans="2:12" ht="15.75" customHeight="1" x14ac:dyDescent="0.2">
      <c r="B3750" s="189">
        <v>41304</v>
      </c>
      <c r="C3750" s="143">
        <v>290470</v>
      </c>
      <c r="D3750" s="143" t="s">
        <v>1207</v>
      </c>
      <c r="E3750" s="143" t="s">
        <v>8854</v>
      </c>
      <c r="F3750" s="248" t="s">
        <v>147</v>
      </c>
      <c r="G3750" s="216">
        <v>564.32999999999993</v>
      </c>
      <c r="H3750" s="216">
        <v>134.3333333353512</v>
      </c>
      <c r="I3750" s="216">
        <v>60334.610001119901</v>
      </c>
      <c r="J3750" s="216">
        <v>6.0938801151674431E-2</v>
      </c>
      <c r="K3750" s="216">
        <v>5.6998120404335264E-4</v>
      </c>
      <c r="L3750" s="159"/>
    </row>
    <row r="3751" spans="2:12" ht="15.75" customHeight="1" x14ac:dyDescent="0.2">
      <c r="B3751" s="189">
        <v>41304</v>
      </c>
      <c r="C3751" s="143">
        <v>290576</v>
      </c>
      <c r="D3751" s="143" t="s">
        <v>890</v>
      </c>
      <c r="E3751" s="143" t="s">
        <v>8855</v>
      </c>
      <c r="F3751" s="248" t="s">
        <v>146</v>
      </c>
      <c r="G3751" s="216">
        <v>46.5</v>
      </c>
      <c r="H3751" s="216">
        <v>3372.0000000006985</v>
      </c>
      <c r="I3751" s="216">
        <v>156798.00000003248</v>
      </c>
      <c r="J3751" s="216">
        <v>0.4513016043920049</v>
      </c>
      <c r="K3751" s="216">
        <v>1.3383796097031774E-4</v>
      </c>
      <c r="L3751" s="159"/>
    </row>
    <row r="3752" spans="2:12" ht="15.75" customHeight="1" x14ac:dyDescent="0.2">
      <c r="B3752" s="189">
        <v>41304</v>
      </c>
      <c r="C3752" s="143">
        <v>290616</v>
      </c>
      <c r="D3752" s="143" t="s">
        <v>1487</v>
      </c>
      <c r="E3752" s="143" t="s">
        <v>8854</v>
      </c>
      <c r="F3752" s="248" t="s">
        <v>146</v>
      </c>
      <c r="G3752" s="216">
        <v>64.83</v>
      </c>
      <c r="H3752" s="216">
        <v>360</v>
      </c>
      <c r="I3752" s="216">
        <v>23338.799999999999</v>
      </c>
      <c r="J3752" s="216">
        <v>2.357251488477841E-2</v>
      </c>
      <c r="K3752" s="216">
        <v>6.5479208013273355E-5</v>
      </c>
      <c r="L3752" s="159"/>
    </row>
    <row r="3753" spans="2:12" ht="15.75" customHeight="1" x14ac:dyDescent="0.2">
      <c r="B3753" s="189">
        <v>41304</v>
      </c>
      <c r="C3753" s="143">
        <v>290636</v>
      </c>
      <c r="D3753" s="143" t="s">
        <v>696</v>
      </c>
      <c r="E3753" s="143" t="s">
        <v>8855</v>
      </c>
      <c r="F3753" s="248" t="s">
        <v>146</v>
      </c>
      <c r="G3753" s="216">
        <v>26</v>
      </c>
      <c r="H3753" s="216">
        <v>1699.9999999988358</v>
      </c>
      <c r="I3753" s="216">
        <v>44199.999999969732</v>
      </c>
      <c r="J3753" s="216">
        <v>0.12721801881470951</v>
      </c>
      <c r="K3753" s="216">
        <v>7.4834128714586267E-5</v>
      </c>
      <c r="L3753" s="159"/>
    </row>
    <row r="3754" spans="2:12" ht="15.75" customHeight="1" x14ac:dyDescent="0.2">
      <c r="B3754" s="189">
        <v>41304</v>
      </c>
      <c r="C3754" s="143">
        <v>290648</v>
      </c>
      <c r="D3754" s="143" t="s">
        <v>709</v>
      </c>
      <c r="E3754" s="143" t="s">
        <v>8854</v>
      </c>
      <c r="F3754" s="248" t="s">
        <v>151</v>
      </c>
      <c r="G3754" s="216">
        <v>40</v>
      </c>
      <c r="H3754" s="216">
        <v>151.99999999254942</v>
      </c>
      <c r="I3754" s="216">
        <v>6079.9999997019768</v>
      </c>
      <c r="J3754" s="216">
        <v>6.1408851565816396E-3</v>
      </c>
      <c r="K3754" s="216">
        <v>4.0400560242648998E-5</v>
      </c>
      <c r="L3754" s="159"/>
    </row>
    <row r="3755" spans="2:12" ht="15.75" customHeight="1" x14ac:dyDescent="0.2">
      <c r="B3755" s="189">
        <v>41304</v>
      </c>
      <c r="C3755" s="143">
        <v>290654</v>
      </c>
      <c r="D3755" s="143" t="s">
        <v>777</v>
      </c>
      <c r="E3755" s="143" t="s">
        <v>8855</v>
      </c>
      <c r="F3755" s="248" t="s">
        <v>146</v>
      </c>
      <c r="G3755" s="216">
        <v>63</v>
      </c>
      <c r="H3755" s="216">
        <v>461.00000000442378</v>
      </c>
      <c r="I3755" s="216">
        <v>29043.000000278698</v>
      </c>
      <c r="J3755" s="216">
        <v>8.3592600010714807E-2</v>
      </c>
      <c r="K3755" s="216">
        <v>1.813288503468821E-4</v>
      </c>
      <c r="L3755" s="159"/>
    </row>
    <row r="3756" spans="2:12" ht="15.75" customHeight="1" x14ac:dyDescent="0.2">
      <c r="B3756" s="189">
        <v>41304</v>
      </c>
      <c r="C3756" s="143">
        <v>290671</v>
      </c>
      <c r="D3756" s="143" t="s">
        <v>940</v>
      </c>
      <c r="E3756" s="143" t="s">
        <v>8854</v>
      </c>
      <c r="F3756" s="248" t="s">
        <v>146</v>
      </c>
      <c r="G3756" s="216">
        <v>67</v>
      </c>
      <c r="H3756" s="216">
        <v>374.99999999650754</v>
      </c>
      <c r="I3756" s="216">
        <v>25124.999999766005</v>
      </c>
      <c r="J3756" s="216">
        <v>2.5376601902177564E-2</v>
      </c>
      <c r="K3756" s="216">
        <v>6.7670938406437064E-5</v>
      </c>
      <c r="L3756" s="159"/>
    </row>
    <row r="3757" spans="2:12" ht="15.75" customHeight="1" x14ac:dyDescent="0.2">
      <c r="B3757" s="189">
        <v>41304</v>
      </c>
      <c r="C3757" s="143">
        <v>290673</v>
      </c>
      <c r="D3757" s="143" t="s">
        <v>791</v>
      </c>
      <c r="E3757" s="143" t="s">
        <v>8855</v>
      </c>
      <c r="F3757" s="248" t="s">
        <v>146</v>
      </c>
      <c r="G3757" s="216">
        <v>1</v>
      </c>
      <c r="H3757" s="216">
        <v>2544.9999999976717</v>
      </c>
      <c r="I3757" s="216">
        <v>2544.9999999976717</v>
      </c>
      <c r="J3757" s="216">
        <v>7.3251099068633767E-3</v>
      </c>
      <c r="K3757" s="216">
        <v>2.8782357197917792E-6</v>
      </c>
      <c r="L3757" s="159"/>
    </row>
    <row r="3758" spans="2:12" ht="15.75" customHeight="1" x14ac:dyDescent="0.2">
      <c r="B3758" s="189">
        <v>41304</v>
      </c>
      <c r="C3758" s="143">
        <v>290675</v>
      </c>
      <c r="D3758" s="143" t="s">
        <v>870</v>
      </c>
      <c r="E3758" s="143" t="s">
        <v>8854</v>
      </c>
      <c r="F3758" s="248" t="s">
        <v>155</v>
      </c>
      <c r="G3758" s="216">
        <v>30.5</v>
      </c>
      <c r="H3758" s="216">
        <v>1086.9999999913853</v>
      </c>
      <c r="I3758" s="216">
        <v>33153.499999737251</v>
      </c>
      <c r="J3758" s="216">
        <v>3.3485499349851205E-2</v>
      </c>
      <c r="K3758" s="216">
        <v>3.0805427185019862E-5</v>
      </c>
      <c r="L3758" s="159"/>
    </row>
    <row r="3759" spans="2:12" ht="15.75" customHeight="1" x14ac:dyDescent="0.2">
      <c r="B3759" s="189">
        <v>41304</v>
      </c>
      <c r="C3759" s="143">
        <v>290680</v>
      </c>
      <c r="D3759" s="143" t="s">
        <v>729</v>
      </c>
      <c r="E3759" s="143" t="s">
        <v>8855</v>
      </c>
      <c r="F3759" s="248" t="s">
        <v>147</v>
      </c>
      <c r="G3759" s="216">
        <v>7.5</v>
      </c>
      <c r="H3759" s="216">
        <v>1469.0000000002328</v>
      </c>
      <c r="I3759" s="216">
        <v>11017.500000001746</v>
      </c>
      <c r="J3759" s="216">
        <v>3.1710962042810951E-2</v>
      </c>
      <c r="K3759" s="216">
        <v>2.1586767898438345E-5</v>
      </c>
      <c r="L3759" s="159"/>
    </row>
    <row r="3760" spans="2:12" ht="15.75" customHeight="1" x14ac:dyDescent="0.2">
      <c r="B3760" s="189">
        <v>41304</v>
      </c>
      <c r="C3760" s="143">
        <v>290693</v>
      </c>
      <c r="D3760" s="143" t="s">
        <v>1683</v>
      </c>
      <c r="E3760" s="143" t="s">
        <v>8854</v>
      </c>
      <c r="F3760" s="248" t="s">
        <v>146</v>
      </c>
      <c r="G3760" s="216">
        <v>33</v>
      </c>
      <c r="H3760" s="216">
        <v>2093.0000000016298</v>
      </c>
      <c r="I3760" s="216">
        <v>69069.000000053784</v>
      </c>
      <c r="J3760" s="216">
        <v>6.9760657385042404E-2</v>
      </c>
      <c r="K3760" s="216">
        <v>3.333046220018542E-5</v>
      </c>
      <c r="L3760" s="159"/>
    </row>
    <row r="3761" spans="2:12" ht="15.75" customHeight="1" x14ac:dyDescent="0.2">
      <c r="B3761" s="189">
        <v>41304</v>
      </c>
      <c r="C3761" s="143">
        <v>290695</v>
      </c>
      <c r="D3761" s="143" t="s">
        <v>1113</v>
      </c>
      <c r="E3761" s="143" t="s">
        <v>8855</v>
      </c>
      <c r="F3761" s="248" t="s">
        <v>146</v>
      </c>
      <c r="G3761" s="216">
        <v>2</v>
      </c>
      <c r="H3761" s="216">
        <v>2148.9999999955762</v>
      </c>
      <c r="I3761" s="216">
        <v>4297.9999999911524</v>
      </c>
      <c r="J3761" s="216">
        <v>1.2370657123639602E-2</v>
      </c>
      <c r="K3761" s="216">
        <v>5.7564714395835584E-6</v>
      </c>
      <c r="L3761" s="159"/>
    </row>
    <row r="3762" spans="2:12" ht="15.75" customHeight="1" x14ac:dyDescent="0.2">
      <c r="B3762" s="189">
        <v>41304</v>
      </c>
      <c r="C3762" s="143">
        <v>290698</v>
      </c>
      <c r="D3762" s="143" t="s">
        <v>504</v>
      </c>
      <c r="E3762" s="143" t="s">
        <v>8855</v>
      </c>
      <c r="F3762" s="248" t="s">
        <v>149</v>
      </c>
      <c r="G3762" s="216">
        <v>3.3000000000000003</v>
      </c>
      <c r="H3762" s="216">
        <v>345.00000000349246</v>
      </c>
      <c r="I3762" s="216">
        <v>1138.5000000115251</v>
      </c>
      <c r="J3762" s="216">
        <v>3.2768713670161126E-3</v>
      </c>
      <c r="K3762" s="216">
        <v>9.4981778753128722E-6</v>
      </c>
      <c r="L3762" s="159"/>
    </row>
    <row r="3763" spans="2:12" ht="15.75" customHeight="1" x14ac:dyDescent="0.2">
      <c r="B3763" s="189">
        <v>41304</v>
      </c>
      <c r="C3763" s="143">
        <v>290700</v>
      </c>
      <c r="D3763" s="143" t="s">
        <v>504</v>
      </c>
      <c r="E3763" s="143" t="s">
        <v>8855</v>
      </c>
      <c r="F3763" s="248" t="s">
        <v>149</v>
      </c>
      <c r="G3763" s="216">
        <v>13.86</v>
      </c>
      <c r="H3763" s="216">
        <v>641.00000000442378</v>
      </c>
      <c r="I3763" s="216">
        <v>8884.2600000613129</v>
      </c>
      <c r="J3763" s="216">
        <v>2.5570994476093786E-2</v>
      </c>
      <c r="K3763" s="216">
        <v>3.9892347076314056E-5</v>
      </c>
      <c r="L3763" s="159"/>
    </row>
    <row r="3764" spans="2:12" ht="15.75" customHeight="1" x14ac:dyDescent="0.2">
      <c r="B3764" s="189">
        <v>41304</v>
      </c>
      <c r="C3764" s="143">
        <v>290703</v>
      </c>
      <c r="D3764" s="143" t="s">
        <v>649</v>
      </c>
      <c r="E3764" s="143" t="s">
        <v>8855</v>
      </c>
      <c r="F3764" s="248" t="s">
        <v>146</v>
      </c>
      <c r="G3764" s="216">
        <v>10</v>
      </c>
      <c r="H3764" s="216">
        <v>2692.9999999981374</v>
      </c>
      <c r="I3764" s="216">
        <v>26929.999999981374</v>
      </c>
      <c r="J3764" s="216">
        <v>7.751088793393901E-2</v>
      </c>
      <c r="K3764" s="216">
        <v>2.8782357197917793E-5</v>
      </c>
      <c r="L3764" s="159"/>
    </row>
    <row r="3765" spans="2:12" ht="15.75" customHeight="1" x14ac:dyDescent="0.2">
      <c r="B3765" s="189">
        <v>41304</v>
      </c>
      <c r="C3765" s="143">
        <v>290704</v>
      </c>
      <c r="D3765" s="143" t="s">
        <v>1438</v>
      </c>
      <c r="E3765" s="143" t="s">
        <v>8855</v>
      </c>
      <c r="F3765" s="248" t="s">
        <v>155</v>
      </c>
      <c r="G3765" s="216">
        <v>64</v>
      </c>
      <c r="H3765" s="216">
        <v>1484.0000000072177</v>
      </c>
      <c r="I3765" s="216">
        <v>94976.000000461936</v>
      </c>
      <c r="J3765" s="216">
        <v>0.27336331572427358</v>
      </c>
      <c r="K3765" s="216">
        <v>1.8420708606667387E-4</v>
      </c>
      <c r="L3765" s="159"/>
    </row>
    <row r="3766" spans="2:12" ht="15.75" customHeight="1" x14ac:dyDescent="0.2">
      <c r="B3766" s="189">
        <v>41304</v>
      </c>
      <c r="C3766" s="143">
        <v>290706</v>
      </c>
      <c r="D3766" s="143" t="s">
        <v>1088</v>
      </c>
      <c r="E3766" s="143" t="s">
        <v>8854</v>
      </c>
      <c r="F3766" s="248" t="s">
        <v>155</v>
      </c>
      <c r="G3766" s="216">
        <v>94</v>
      </c>
      <c r="H3766" s="216">
        <v>1254.000000001397</v>
      </c>
      <c r="I3766" s="216">
        <v>117876.00000013132</v>
      </c>
      <c r="J3766" s="216">
        <v>0.11905641097919496</v>
      </c>
      <c r="K3766" s="216">
        <v>9.4941316570225137E-5</v>
      </c>
      <c r="L3766" s="159"/>
    </row>
    <row r="3767" spans="2:12" ht="15.75" customHeight="1" x14ac:dyDescent="0.2">
      <c r="B3767" s="189">
        <v>41304</v>
      </c>
      <c r="C3767" s="143">
        <v>290711</v>
      </c>
      <c r="D3767" s="143" t="s">
        <v>569</v>
      </c>
      <c r="E3767" s="143" t="s">
        <v>8855</v>
      </c>
      <c r="F3767" s="248" t="s">
        <v>146</v>
      </c>
      <c r="G3767" s="216">
        <v>6.6000000000000005</v>
      </c>
      <c r="H3767" s="216">
        <v>1236.9999999983702</v>
      </c>
      <c r="I3767" s="216">
        <v>8164.1999999892441</v>
      </c>
      <c r="J3767" s="216">
        <v>2.3498492063493085E-2</v>
      </c>
      <c r="K3767" s="216">
        <v>1.8996355750625744E-5</v>
      </c>
      <c r="L3767" s="159"/>
    </row>
    <row r="3768" spans="2:12" ht="15.75" customHeight="1" x14ac:dyDescent="0.2">
      <c r="B3768" s="189">
        <v>41304</v>
      </c>
      <c r="C3768" s="143">
        <v>290731</v>
      </c>
      <c r="D3768" s="143" t="s">
        <v>992</v>
      </c>
      <c r="E3768" s="143" t="s">
        <v>8854</v>
      </c>
      <c r="F3768" s="248" t="s">
        <v>146</v>
      </c>
      <c r="G3768" s="216">
        <v>53</v>
      </c>
      <c r="H3768" s="216">
        <v>969.99999999767169</v>
      </c>
      <c r="I3768" s="216">
        <v>51409.9999998766</v>
      </c>
      <c r="J3768" s="216">
        <v>5.1924820051739984E-2</v>
      </c>
      <c r="K3768" s="216">
        <v>5.3530742321509923E-5</v>
      </c>
      <c r="L3768" s="159"/>
    </row>
    <row r="3769" spans="2:12" ht="15.75" customHeight="1" x14ac:dyDescent="0.2">
      <c r="B3769" s="189">
        <v>41304</v>
      </c>
      <c r="C3769" s="143">
        <v>290742</v>
      </c>
      <c r="D3769" s="143" t="s">
        <v>1684</v>
      </c>
      <c r="E3769" s="143" t="s">
        <v>8854</v>
      </c>
      <c r="F3769" s="248" t="s">
        <v>149</v>
      </c>
      <c r="G3769" s="216">
        <v>1.28</v>
      </c>
      <c r="H3769" s="216">
        <v>544.00000000256114</v>
      </c>
      <c r="I3769" s="216">
        <v>696.32000000327832</v>
      </c>
      <c r="J3769" s="216">
        <v>7.0329295270734487E-4</v>
      </c>
      <c r="K3769" s="216">
        <v>1.2928179277647679E-6</v>
      </c>
      <c r="L3769" s="159"/>
    </row>
    <row r="3770" spans="2:12" ht="15.75" customHeight="1" x14ac:dyDescent="0.2">
      <c r="B3770" s="189">
        <v>41304</v>
      </c>
      <c r="C3770" s="143">
        <v>290743</v>
      </c>
      <c r="D3770" s="143" t="s">
        <v>1452</v>
      </c>
      <c r="E3770" s="143" t="s">
        <v>8854</v>
      </c>
      <c r="F3770" s="248" t="s">
        <v>149</v>
      </c>
      <c r="G3770" s="216">
        <v>155</v>
      </c>
      <c r="H3770" s="216">
        <v>592.00000000186265</v>
      </c>
      <c r="I3770" s="216">
        <v>91760.00000028871</v>
      </c>
      <c r="J3770" s="216">
        <v>9.2678885196928393E-2</v>
      </c>
      <c r="K3770" s="216">
        <v>1.5655217094026486E-4</v>
      </c>
      <c r="L3770" s="159"/>
    </row>
    <row r="3771" spans="2:12" ht="15.75" customHeight="1" x14ac:dyDescent="0.2">
      <c r="B3771" s="189">
        <v>41304</v>
      </c>
      <c r="C3771" s="143">
        <v>290747</v>
      </c>
      <c r="D3771" s="143" t="s">
        <v>1413</v>
      </c>
      <c r="E3771" s="143" t="s">
        <v>8854</v>
      </c>
      <c r="F3771" s="248" t="s">
        <v>146</v>
      </c>
      <c r="G3771" s="216">
        <v>11.68</v>
      </c>
      <c r="H3771" s="216">
        <v>895.99999999743886</v>
      </c>
      <c r="I3771" s="216">
        <v>10465.279999970086</v>
      </c>
      <c r="J3771" s="216">
        <v>1.0570079377374529E-2</v>
      </c>
      <c r="K3771" s="216">
        <v>1.1796963590853507E-5</v>
      </c>
      <c r="L3771" s="159"/>
    </row>
    <row r="3772" spans="2:12" ht="15.75" customHeight="1" x14ac:dyDescent="0.2">
      <c r="B3772" s="189">
        <v>41304</v>
      </c>
      <c r="C3772" s="143">
        <v>290751</v>
      </c>
      <c r="D3772" s="143" t="s">
        <v>768</v>
      </c>
      <c r="E3772" s="143" t="s">
        <v>8855</v>
      </c>
      <c r="F3772" s="248" t="s">
        <v>146</v>
      </c>
      <c r="G3772" s="216">
        <v>29</v>
      </c>
      <c r="H3772" s="216">
        <v>1081.9999999960419</v>
      </c>
      <c r="I3772" s="216">
        <v>31377.999999885214</v>
      </c>
      <c r="J3772" s="216">
        <v>9.0313280415296071E-2</v>
      </c>
      <c r="K3772" s="216">
        <v>8.3468835873961594E-5</v>
      </c>
      <c r="L3772" s="159"/>
    </row>
    <row r="3773" spans="2:12" ht="15.75" customHeight="1" x14ac:dyDescent="0.2">
      <c r="B3773" s="189">
        <v>41304</v>
      </c>
      <c r="C3773" s="143">
        <v>290752</v>
      </c>
      <c r="D3773" s="143" t="s">
        <v>768</v>
      </c>
      <c r="E3773" s="143" t="s">
        <v>8855</v>
      </c>
      <c r="F3773" s="248" t="s">
        <v>146</v>
      </c>
      <c r="G3773" s="216">
        <v>15</v>
      </c>
      <c r="H3773" s="216">
        <v>1078.9999999967404</v>
      </c>
      <c r="I3773" s="216">
        <v>16184.999999951106</v>
      </c>
      <c r="J3773" s="216">
        <v>4.6584245124689221E-2</v>
      </c>
      <c r="K3773" s="216">
        <v>4.3173535796876689E-5</v>
      </c>
      <c r="L3773" s="159"/>
    </row>
    <row r="3774" spans="2:12" ht="15.75" customHeight="1" x14ac:dyDescent="0.2">
      <c r="B3774" s="189">
        <v>41304</v>
      </c>
      <c r="C3774" s="143">
        <v>290755</v>
      </c>
      <c r="D3774" s="143" t="s">
        <v>1040</v>
      </c>
      <c r="E3774" s="143" t="s">
        <v>8855</v>
      </c>
      <c r="F3774" s="248" t="s">
        <v>147</v>
      </c>
      <c r="G3774" s="216">
        <v>10.23</v>
      </c>
      <c r="H3774" s="216">
        <v>962.99999999580905</v>
      </c>
      <c r="I3774" s="216">
        <v>9851.4899999571262</v>
      </c>
      <c r="J3774" s="216">
        <v>2.8354910411048113E-2</v>
      </c>
      <c r="K3774" s="216">
        <v>2.9444351413469902E-5</v>
      </c>
      <c r="L3774" s="159"/>
    </row>
    <row r="3775" spans="2:12" ht="15.75" customHeight="1" x14ac:dyDescent="0.2">
      <c r="B3775" s="189">
        <v>41304</v>
      </c>
      <c r="C3775" s="143">
        <v>290759</v>
      </c>
      <c r="D3775" s="143" t="s">
        <v>1479</v>
      </c>
      <c r="E3775" s="143" t="s">
        <v>8855</v>
      </c>
      <c r="F3775" s="248" t="s">
        <v>146</v>
      </c>
      <c r="G3775" s="216">
        <v>15.18</v>
      </c>
      <c r="H3775" s="216">
        <v>895.00000000465661</v>
      </c>
      <c r="I3775" s="216">
        <v>13586.100000070686</v>
      </c>
      <c r="J3775" s="216">
        <v>3.9103998312866546E-2</v>
      </c>
      <c r="K3775" s="216">
        <v>4.3691618226439211E-5</v>
      </c>
      <c r="L3775" s="159"/>
    </row>
    <row r="3776" spans="2:12" ht="15.75" customHeight="1" x14ac:dyDescent="0.2">
      <c r="B3776" s="189">
        <v>41304</v>
      </c>
      <c r="C3776" s="143">
        <v>290762</v>
      </c>
      <c r="D3776" s="143" t="s">
        <v>847</v>
      </c>
      <c r="E3776" s="143" t="s">
        <v>8854</v>
      </c>
      <c r="F3776" s="248" t="s">
        <v>155</v>
      </c>
      <c r="G3776" s="216">
        <v>1.5</v>
      </c>
      <c r="H3776" s="216">
        <v>307.99999999813735</v>
      </c>
      <c r="I3776" s="216">
        <v>461.99999999720603</v>
      </c>
      <c r="J3776" s="216">
        <v>4.6662647079977394E-4</v>
      </c>
      <c r="K3776" s="216">
        <v>1.5150210090993372E-6</v>
      </c>
      <c r="L3776" s="159"/>
    </row>
    <row r="3777" spans="2:12" ht="15.75" customHeight="1" x14ac:dyDescent="0.2">
      <c r="B3777" s="189">
        <v>41304</v>
      </c>
      <c r="C3777" s="143">
        <v>290764</v>
      </c>
      <c r="D3777" s="143" t="s">
        <v>1181</v>
      </c>
      <c r="E3777" s="143" t="s">
        <v>8854</v>
      </c>
      <c r="F3777" s="248" t="s">
        <v>149</v>
      </c>
      <c r="G3777" s="216">
        <v>29.37</v>
      </c>
      <c r="H3777" s="216">
        <v>256.99999999953434</v>
      </c>
      <c r="I3777" s="216">
        <v>7548.0899999863241</v>
      </c>
      <c r="J3777" s="216">
        <v>7.623676619034599E-3</v>
      </c>
      <c r="K3777" s="216">
        <v>2.9664111358165025E-5</v>
      </c>
      <c r="L3777" s="159"/>
    </row>
    <row r="3778" spans="2:12" ht="15.75" customHeight="1" x14ac:dyDescent="0.2">
      <c r="B3778" s="189">
        <v>41304</v>
      </c>
      <c r="C3778" s="143">
        <v>290765</v>
      </c>
      <c r="D3778" s="143" t="s">
        <v>524</v>
      </c>
      <c r="E3778" s="143" t="s">
        <v>8855</v>
      </c>
      <c r="F3778" s="248" t="s">
        <v>155</v>
      </c>
      <c r="G3778" s="216">
        <v>9.9</v>
      </c>
      <c r="H3778" s="216">
        <v>743.99999999441206</v>
      </c>
      <c r="I3778" s="216">
        <v>7365.5999999446794</v>
      </c>
      <c r="J3778" s="216">
        <v>2.1199933017539103E-2</v>
      </c>
      <c r="K3778" s="216">
        <v>2.8494533625938615E-5</v>
      </c>
      <c r="L3778" s="159"/>
    </row>
    <row r="3779" spans="2:12" ht="15.75" customHeight="1" x14ac:dyDescent="0.2">
      <c r="B3779" s="189">
        <v>41304</v>
      </c>
      <c r="C3779" s="143">
        <v>290768</v>
      </c>
      <c r="D3779" s="143" t="s">
        <v>679</v>
      </c>
      <c r="E3779" s="143" t="s">
        <v>8854</v>
      </c>
      <c r="F3779" s="248" t="s">
        <v>146</v>
      </c>
      <c r="G3779" s="216">
        <v>43.56</v>
      </c>
      <c r="H3779" s="216">
        <v>486.00000000209548</v>
      </c>
      <c r="I3779" s="216">
        <v>21170.16000009128</v>
      </c>
      <c r="J3779" s="216">
        <v>2.1382158110755146E-2</v>
      </c>
      <c r="K3779" s="216">
        <v>4.3996210104244756E-5</v>
      </c>
      <c r="L3779" s="159"/>
    </row>
    <row r="3780" spans="2:12" ht="15.75" customHeight="1" x14ac:dyDescent="0.2">
      <c r="B3780" s="189">
        <v>41304</v>
      </c>
      <c r="C3780" s="143">
        <v>290771</v>
      </c>
      <c r="D3780" s="143" t="s">
        <v>1413</v>
      </c>
      <c r="E3780" s="143" t="s">
        <v>8854</v>
      </c>
      <c r="F3780" s="248" t="s">
        <v>155</v>
      </c>
      <c r="G3780" s="216">
        <v>48.18</v>
      </c>
      <c r="H3780" s="216">
        <v>675</v>
      </c>
      <c r="I3780" s="216">
        <v>32521.5</v>
      </c>
      <c r="J3780" s="216">
        <v>3.284717049828273E-2</v>
      </c>
      <c r="K3780" s="216">
        <v>4.8662474812270714E-5</v>
      </c>
      <c r="L3780" s="159"/>
    </row>
    <row r="3781" spans="2:12" ht="15.75" customHeight="1" x14ac:dyDescent="0.2">
      <c r="B3781" s="189">
        <v>41304</v>
      </c>
      <c r="C3781" s="143">
        <v>290773</v>
      </c>
      <c r="D3781" s="143" t="s">
        <v>1119</v>
      </c>
      <c r="E3781" s="143" t="s">
        <v>8854</v>
      </c>
      <c r="F3781" s="248" t="s">
        <v>155</v>
      </c>
      <c r="G3781" s="216">
        <v>4.96</v>
      </c>
      <c r="H3781" s="216">
        <v>1328.9999999944121</v>
      </c>
      <c r="I3781" s="216">
        <v>6591.8399999722842</v>
      </c>
      <c r="J3781" s="216">
        <v>6.6578507257195902E-3</v>
      </c>
      <c r="K3781" s="216">
        <v>5.0096694700884752E-6</v>
      </c>
      <c r="L3781" s="159"/>
    </row>
    <row r="3782" spans="2:12" ht="15.75" customHeight="1" x14ac:dyDescent="0.2">
      <c r="B3782" s="189">
        <v>41304</v>
      </c>
      <c r="C3782" s="143">
        <v>290775</v>
      </c>
      <c r="D3782" s="143" t="s">
        <v>729</v>
      </c>
      <c r="E3782" s="143" t="s">
        <v>8855</v>
      </c>
      <c r="F3782" s="248" t="s">
        <v>149</v>
      </c>
      <c r="G3782" s="216">
        <v>10</v>
      </c>
      <c r="H3782" s="216">
        <v>4204.9999999918509</v>
      </c>
      <c r="I3782" s="216">
        <v>42049.999999918509</v>
      </c>
      <c r="J3782" s="216">
        <v>0.12102981201700977</v>
      </c>
      <c r="K3782" s="216">
        <v>2.8782357197917793E-5</v>
      </c>
      <c r="L3782" s="159"/>
    </row>
    <row r="3783" spans="2:12" ht="15.75" customHeight="1" x14ac:dyDescent="0.2">
      <c r="B3783" s="189">
        <v>41304</v>
      </c>
      <c r="C3783" s="143">
        <v>290782</v>
      </c>
      <c r="D3783" s="143" t="s">
        <v>642</v>
      </c>
      <c r="E3783" s="143" t="s">
        <v>8854</v>
      </c>
      <c r="F3783" s="248" t="s">
        <v>155</v>
      </c>
      <c r="G3783" s="216">
        <v>60.06</v>
      </c>
      <c r="H3783" s="216">
        <v>747.00000000419095</v>
      </c>
      <c r="I3783" s="216">
        <v>44864.820000251711</v>
      </c>
      <c r="J3783" s="216">
        <v>4.5314096579894318E-2</v>
      </c>
      <c r="K3783" s="216">
        <v>6.066144120433747E-5</v>
      </c>
      <c r="L3783" s="159"/>
    </row>
    <row r="3784" spans="2:12" ht="15.75" customHeight="1" x14ac:dyDescent="0.2">
      <c r="B3784" s="189">
        <v>41304</v>
      </c>
      <c r="C3784" s="143">
        <v>290826</v>
      </c>
      <c r="D3784" s="143" t="s">
        <v>1252</v>
      </c>
      <c r="E3784" s="143" t="s">
        <v>8855</v>
      </c>
      <c r="F3784" s="248" t="s">
        <v>155</v>
      </c>
      <c r="G3784" s="216">
        <v>7.26</v>
      </c>
      <c r="H3784" s="216">
        <v>109.99999999185093</v>
      </c>
      <c r="I3784" s="216">
        <v>798.59999994083773</v>
      </c>
      <c r="J3784" s="216">
        <v>2.2985590456554321E-3</v>
      </c>
      <c r="K3784" s="216">
        <v>2.0895991325688315E-5</v>
      </c>
      <c r="L3784" s="159"/>
    </row>
    <row r="3785" spans="2:12" ht="15.75" customHeight="1" x14ac:dyDescent="0.2">
      <c r="B3785" s="189">
        <v>41304</v>
      </c>
      <c r="C3785" s="143">
        <v>290862</v>
      </c>
      <c r="D3785" s="143" t="s">
        <v>676</v>
      </c>
      <c r="E3785" s="143" t="s">
        <v>8855</v>
      </c>
      <c r="F3785" s="248" t="s">
        <v>155</v>
      </c>
      <c r="G3785" s="216">
        <v>7.26</v>
      </c>
      <c r="H3785" s="216">
        <v>303.00000000279397</v>
      </c>
      <c r="I3785" s="216">
        <v>2199.7800000202842</v>
      </c>
      <c r="J3785" s="216">
        <v>6.3314853717419432E-3</v>
      </c>
      <c r="K3785" s="216">
        <v>2.0895991325688315E-5</v>
      </c>
      <c r="L3785" s="159"/>
    </row>
    <row r="3786" spans="2:12" ht="15.75" customHeight="1" x14ac:dyDescent="0.2">
      <c r="B3786" s="189">
        <v>41304</v>
      </c>
      <c r="C3786" s="143">
        <v>290872</v>
      </c>
      <c r="D3786" s="143" t="s">
        <v>623</v>
      </c>
      <c r="E3786" s="143" t="s">
        <v>8855</v>
      </c>
      <c r="F3786" s="248" t="s">
        <v>149</v>
      </c>
      <c r="G3786" s="216">
        <v>3</v>
      </c>
      <c r="H3786" s="216">
        <v>984.00000000139698</v>
      </c>
      <c r="I3786" s="216">
        <v>2952.000000004191</v>
      </c>
      <c r="J3786" s="216">
        <v>8.4965518448373942E-3</v>
      </c>
      <c r="K3786" s="216">
        <v>8.6347071593753372E-6</v>
      </c>
      <c r="L3786" s="159"/>
    </row>
    <row r="3787" spans="2:12" ht="15.75" customHeight="1" x14ac:dyDescent="0.2">
      <c r="B3787" s="189">
        <v>41304</v>
      </c>
      <c r="C3787" s="143">
        <v>290873</v>
      </c>
      <c r="D3787" s="143" t="s">
        <v>555</v>
      </c>
      <c r="E3787" s="143" t="s">
        <v>8855</v>
      </c>
      <c r="F3787" s="248" t="s">
        <v>155</v>
      </c>
      <c r="G3787" s="216">
        <v>4.95</v>
      </c>
      <c r="H3787" s="216">
        <v>398.00000000861473</v>
      </c>
      <c r="I3787" s="216">
        <v>1970.1000000426429</v>
      </c>
      <c r="J3787" s="216">
        <v>5.6704121916845204E-3</v>
      </c>
      <c r="K3787" s="216">
        <v>1.4247266812969307E-5</v>
      </c>
      <c r="L3787" s="159"/>
    </row>
    <row r="3788" spans="2:12" ht="15.75" customHeight="1" x14ac:dyDescent="0.2">
      <c r="B3788" s="189">
        <v>41304</v>
      </c>
      <c r="C3788" s="143">
        <v>290877</v>
      </c>
      <c r="D3788" s="143" t="s">
        <v>1070</v>
      </c>
      <c r="E3788" s="143" t="s">
        <v>8855</v>
      </c>
      <c r="F3788" s="248" t="s">
        <v>155</v>
      </c>
      <c r="G3788" s="216">
        <v>10.56</v>
      </c>
      <c r="H3788" s="216">
        <v>711.00000000209548</v>
      </c>
      <c r="I3788" s="216">
        <v>7508.1600000221288</v>
      </c>
      <c r="J3788" s="216">
        <v>2.1610254301975537E-2</v>
      </c>
      <c r="K3788" s="216">
        <v>3.0394169201001189E-5</v>
      </c>
      <c r="L3788" s="159"/>
    </row>
    <row r="3789" spans="2:12" ht="15.75" customHeight="1" x14ac:dyDescent="0.2">
      <c r="B3789" s="189">
        <v>41304</v>
      </c>
      <c r="C3789" s="143">
        <v>290886</v>
      </c>
      <c r="D3789" s="143" t="s">
        <v>625</v>
      </c>
      <c r="E3789" s="143" t="s">
        <v>8855</v>
      </c>
      <c r="F3789" s="248" t="s">
        <v>146</v>
      </c>
      <c r="G3789" s="216">
        <v>13.5</v>
      </c>
      <c r="H3789" s="216">
        <v>1441.0000000032596</v>
      </c>
      <c r="I3789" s="216">
        <v>19453.500000044005</v>
      </c>
      <c r="J3789" s="216">
        <v>5.5991758575096036E-2</v>
      </c>
      <c r="K3789" s="216">
        <v>3.8856182217189019E-5</v>
      </c>
      <c r="L3789" s="159"/>
    </row>
    <row r="3790" spans="2:12" ht="15.75" customHeight="1" x14ac:dyDescent="0.2">
      <c r="B3790" s="189">
        <v>41304</v>
      </c>
      <c r="C3790" s="143">
        <v>290900</v>
      </c>
      <c r="D3790" s="143" t="s">
        <v>849</v>
      </c>
      <c r="E3790" s="143" t="s">
        <v>8854</v>
      </c>
      <c r="F3790" s="248" t="s">
        <v>149</v>
      </c>
      <c r="G3790" s="216">
        <v>43.56</v>
      </c>
      <c r="H3790" s="216">
        <v>93.999999992083758</v>
      </c>
      <c r="I3790" s="216">
        <v>4094.6399996551686</v>
      </c>
      <c r="J3790" s="216">
        <v>4.1356437494507224E-3</v>
      </c>
      <c r="K3790" s="216">
        <v>4.3996210104244756E-5</v>
      </c>
      <c r="L3790" s="159"/>
    </row>
    <row r="3791" spans="2:12" ht="15.75" customHeight="1" x14ac:dyDescent="0.2">
      <c r="B3791" s="189">
        <v>41304</v>
      </c>
      <c r="C3791" s="143">
        <v>290902</v>
      </c>
      <c r="D3791" s="143" t="s">
        <v>1015</v>
      </c>
      <c r="E3791" s="143" t="s">
        <v>8854</v>
      </c>
      <c r="F3791" s="248" t="s">
        <v>147</v>
      </c>
      <c r="G3791" s="216">
        <v>93</v>
      </c>
      <c r="H3791" s="216">
        <v>935.9999999916181</v>
      </c>
      <c r="I3791" s="216">
        <v>87047.999999220483</v>
      </c>
      <c r="J3791" s="216">
        <v>8.7919699199265428E-2</v>
      </c>
      <c r="K3791" s="216">
        <v>9.3931302564158914E-5</v>
      </c>
      <c r="L3791" s="159"/>
    </row>
    <row r="3792" spans="2:12" ht="15.75" customHeight="1" x14ac:dyDescent="0.2">
      <c r="B3792" s="189">
        <v>41304</v>
      </c>
      <c r="C3792" s="143">
        <v>290911</v>
      </c>
      <c r="D3792" s="143" t="s">
        <v>1241</v>
      </c>
      <c r="E3792" s="143" t="s">
        <v>8854</v>
      </c>
      <c r="F3792" s="248" t="s">
        <v>146</v>
      </c>
      <c r="G3792" s="216">
        <v>44.22</v>
      </c>
      <c r="H3792" s="216">
        <v>825.99999999976717</v>
      </c>
      <c r="I3792" s="216">
        <v>36525.719999989706</v>
      </c>
      <c r="J3792" s="216">
        <v>3.6891488781642834E-2</v>
      </c>
      <c r="K3792" s="216">
        <v>4.4662819348248463E-5</v>
      </c>
      <c r="L3792" s="159"/>
    </row>
    <row r="3793" spans="2:12" ht="15.75" customHeight="1" x14ac:dyDescent="0.2">
      <c r="B3793" s="189">
        <v>41304</v>
      </c>
      <c r="C3793" s="143">
        <v>290913</v>
      </c>
      <c r="D3793" s="143" t="s">
        <v>732</v>
      </c>
      <c r="E3793" s="143" t="s">
        <v>8855</v>
      </c>
      <c r="F3793" s="248" t="s">
        <v>149</v>
      </c>
      <c r="G3793" s="216">
        <v>13</v>
      </c>
      <c r="H3793" s="216">
        <v>1530.9999999927823</v>
      </c>
      <c r="I3793" s="216">
        <v>19902.999999906169</v>
      </c>
      <c r="J3793" s="216">
        <v>5.7285525530745715E-2</v>
      </c>
      <c r="K3793" s="216">
        <v>3.7417064357293133E-5</v>
      </c>
      <c r="L3793" s="159"/>
    </row>
    <row r="3794" spans="2:12" ht="15.75" customHeight="1" x14ac:dyDescent="0.2">
      <c r="B3794" s="189">
        <v>41304</v>
      </c>
      <c r="C3794" s="143">
        <v>290926</v>
      </c>
      <c r="D3794" s="143" t="s">
        <v>527</v>
      </c>
      <c r="E3794" s="143" t="s">
        <v>8855</v>
      </c>
      <c r="F3794" s="248" t="s">
        <v>149</v>
      </c>
      <c r="G3794" s="216">
        <v>1</v>
      </c>
      <c r="H3794" s="216">
        <v>1780.9999999904539</v>
      </c>
      <c r="I3794" s="216">
        <v>1780.9999999904539</v>
      </c>
      <c r="J3794" s="216">
        <v>5.1261378169216833E-3</v>
      </c>
      <c r="K3794" s="216">
        <v>2.8782357197917792E-6</v>
      </c>
      <c r="L3794" s="159"/>
    </row>
    <row r="3795" spans="2:12" ht="15.75" customHeight="1" x14ac:dyDescent="0.2">
      <c r="B3795" s="189">
        <v>41304</v>
      </c>
      <c r="C3795" s="143">
        <v>290932</v>
      </c>
      <c r="D3795" s="143" t="s">
        <v>1390</v>
      </c>
      <c r="E3795" s="143" t="s">
        <v>8854</v>
      </c>
      <c r="F3795" s="248" t="s">
        <v>147</v>
      </c>
      <c r="G3795" s="216">
        <v>12</v>
      </c>
      <c r="H3795" s="216">
        <v>2206.0000000032596</v>
      </c>
      <c r="I3795" s="216">
        <v>26472.000000039116</v>
      </c>
      <c r="J3795" s="216">
        <v>2.6737090768624613E-2</v>
      </c>
      <c r="K3795" s="216">
        <v>1.2120168072794698E-5</v>
      </c>
      <c r="L3795" s="159"/>
    </row>
    <row r="3796" spans="2:12" ht="15.75" customHeight="1" x14ac:dyDescent="0.2">
      <c r="B3796" s="189">
        <v>41304</v>
      </c>
      <c r="C3796" s="143">
        <v>290936</v>
      </c>
      <c r="D3796" s="143" t="s">
        <v>1432</v>
      </c>
      <c r="E3796" s="143" t="s">
        <v>8854</v>
      </c>
      <c r="F3796" s="248" t="s">
        <v>146</v>
      </c>
      <c r="G3796" s="216">
        <v>130.02000000000001</v>
      </c>
      <c r="H3796" s="216">
        <v>422.0000000030268</v>
      </c>
      <c r="I3796" s="216">
        <v>54868.440000393552</v>
      </c>
      <c r="J3796" s="216">
        <v>5.5417892891401789E-2</v>
      </c>
      <c r="K3796" s="216">
        <v>1.3132202106873057E-4</v>
      </c>
      <c r="L3796" s="159"/>
    </row>
    <row r="3797" spans="2:12" ht="15.75" customHeight="1" x14ac:dyDescent="0.2">
      <c r="B3797" s="189">
        <v>41304</v>
      </c>
      <c r="C3797" s="143">
        <v>290937</v>
      </c>
      <c r="D3797" s="143" t="s">
        <v>593</v>
      </c>
      <c r="E3797" s="143" t="s">
        <v>8855</v>
      </c>
      <c r="F3797" s="248" t="s">
        <v>146</v>
      </c>
      <c r="G3797" s="216">
        <v>11.5</v>
      </c>
      <c r="H3797" s="216">
        <v>1660.9999999974389</v>
      </c>
      <c r="I3797" s="216">
        <v>19101.499999970547</v>
      </c>
      <c r="J3797" s="216">
        <v>5.4978619601517897E-2</v>
      </c>
      <c r="K3797" s="216">
        <v>3.3099710777605463E-5</v>
      </c>
      <c r="L3797" s="159"/>
    </row>
    <row r="3798" spans="2:12" ht="15.75" customHeight="1" x14ac:dyDescent="0.2">
      <c r="B3798" s="189">
        <v>41304</v>
      </c>
      <c r="C3798" s="143">
        <v>290939</v>
      </c>
      <c r="D3798" s="143" t="s">
        <v>522</v>
      </c>
      <c r="E3798" s="143" t="s">
        <v>8855</v>
      </c>
      <c r="F3798" s="248" t="s">
        <v>150</v>
      </c>
      <c r="G3798" s="216">
        <v>28.38</v>
      </c>
      <c r="H3798" s="216">
        <v>796.00000000675209</v>
      </c>
      <c r="I3798" s="216">
        <v>22590.480000191623</v>
      </c>
      <c r="J3798" s="216">
        <v>6.5020726463793324E-2</v>
      </c>
      <c r="K3798" s="216">
        <v>8.1684329727690693E-5</v>
      </c>
      <c r="L3798" s="159"/>
    </row>
    <row r="3799" spans="2:12" ht="15.75" customHeight="1" x14ac:dyDescent="0.2">
      <c r="B3799" s="189">
        <v>41304</v>
      </c>
      <c r="C3799" s="143">
        <v>290940</v>
      </c>
      <c r="D3799" s="143" t="s">
        <v>593</v>
      </c>
      <c r="E3799" s="143" t="s">
        <v>8855</v>
      </c>
      <c r="F3799" s="248" t="s">
        <v>146</v>
      </c>
      <c r="G3799" s="216">
        <v>15</v>
      </c>
      <c r="H3799" s="216">
        <v>18.999999999068677</v>
      </c>
      <c r="I3799" s="216">
        <v>284.99999998603016</v>
      </c>
      <c r="J3799" s="216">
        <v>8.2029718010044855E-4</v>
      </c>
      <c r="K3799" s="216">
        <v>4.3173535796876689E-5</v>
      </c>
      <c r="L3799" s="159"/>
    </row>
    <row r="3800" spans="2:12" ht="15.75" customHeight="1" x14ac:dyDescent="0.2">
      <c r="B3800" s="189">
        <v>41304</v>
      </c>
      <c r="C3800" s="143">
        <v>290945</v>
      </c>
      <c r="D3800" s="143" t="s">
        <v>1309</v>
      </c>
      <c r="E3800" s="143" t="s">
        <v>8854</v>
      </c>
      <c r="F3800" s="248" t="s">
        <v>149</v>
      </c>
      <c r="G3800" s="216">
        <v>58.410000000000004</v>
      </c>
      <c r="H3800" s="216">
        <v>1206.0000000020955</v>
      </c>
      <c r="I3800" s="216">
        <v>70442.460000122403</v>
      </c>
      <c r="J3800" s="216">
        <v>7.114787122188343E-2</v>
      </c>
      <c r="K3800" s="216">
        <v>5.89949180943282E-5</v>
      </c>
      <c r="L3800" s="159"/>
    </row>
    <row r="3801" spans="2:12" ht="15.75" customHeight="1" x14ac:dyDescent="0.2">
      <c r="B3801" s="189">
        <v>41304</v>
      </c>
      <c r="C3801" s="143">
        <v>290946</v>
      </c>
      <c r="D3801" s="143" t="s">
        <v>643</v>
      </c>
      <c r="E3801" s="143" t="s">
        <v>8855</v>
      </c>
      <c r="F3801" s="248" t="s">
        <v>146</v>
      </c>
      <c r="G3801" s="216">
        <v>21.5</v>
      </c>
      <c r="H3801" s="216">
        <v>209.00000000023283</v>
      </c>
      <c r="I3801" s="216">
        <v>4493.5000000050059</v>
      </c>
      <c r="J3801" s="216">
        <v>1.2933352206898768E-2</v>
      </c>
      <c r="K3801" s="216">
        <v>6.1882067975523256E-5</v>
      </c>
      <c r="L3801" s="159"/>
    </row>
    <row r="3802" spans="2:12" ht="15.75" customHeight="1" x14ac:dyDescent="0.2">
      <c r="B3802" s="189">
        <v>41304</v>
      </c>
      <c r="C3802" s="143">
        <v>290951</v>
      </c>
      <c r="D3802" s="143" t="s">
        <v>905</v>
      </c>
      <c r="E3802" s="143" t="s">
        <v>8855</v>
      </c>
      <c r="F3802" s="248" t="s">
        <v>150</v>
      </c>
      <c r="G3802" s="216">
        <v>19.14</v>
      </c>
      <c r="H3802" s="216">
        <v>966.00000000558794</v>
      </c>
      <c r="I3802" s="216">
        <v>18489.240000106955</v>
      </c>
      <c r="J3802" s="216">
        <v>5.3216391000110795E-2</v>
      </c>
      <c r="K3802" s="216">
        <v>5.5089431676814656E-5</v>
      </c>
      <c r="L3802" s="159"/>
    </row>
    <row r="3803" spans="2:12" ht="15.75" customHeight="1" x14ac:dyDescent="0.2">
      <c r="B3803" s="189">
        <v>41304</v>
      </c>
      <c r="C3803" s="143">
        <v>290956</v>
      </c>
      <c r="D3803" s="143" t="s">
        <v>1384</v>
      </c>
      <c r="E3803" s="143" t="s">
        <v>8854</v>
      </c>
      <c r="F3803" s="248" t="s">
        <v>155</v>
      </c>
      <c r="G3803" s="216">
        <v>7.0928000000000004</v>
      </c>
      <c r="H3803" s="216">
        <v>1516.9999999995343</v>
      </c>
      <c r="I3803" s="216">
        <v>10759.777599996698</v>
      </c>
      <c r="J3803" s="216">
        <v>1.0867526078154296E-2</v>
      </c>
      <c r="K3803" s="216">
        <v>7.1638273422265205E-6</v>
      </c>
      <c r="L3803" s="159"/>
    </row>
    <row r="3804" spans="2:12" ht="15.75" customHeight="1" x14ac:dyDescent="0.2">
      <c r="B3804" s="189">
        <v>41304</v>
      </c>
      <c r="C3804" s="143">
        <v>290957</v>
      </c>
      <c r="D3804" s="143" t="s">
        <v>1444</v>
      </c>
      <c r="E3804" s="143" t="s">
        <v>8854</v>
      </c>
      <c r="F3804" s="248" t="s">
        <v>149</v>
      </c>
      <c r="G3804" s="216">
        <v>75.900000000000006</v>
      </c>
      <c r="H3804" s="216">
        <v>465.99999999976717</v>
      </c>
      <c r="I3804" s="216">
        <v>35369.399999982328</v>
      </c>
      <c r="J3804" s="216">
        <v>3.5723589386140883E-2</v>
      </c>
      <c r="K3804" s="216">
        <v>7.666006306042647E-5</v>
      </c>
      <c r="L3804" s="159"/>
    </row>
    <row r="3805" spans="2:12" ht="15.75" customHeight="1" x14ac:dyDescent="0.2">
      <c r="B3805" s="189">
        <v>41304</v>
      </c>
      <c r="C3805" s="143">
        <v>290963</v>
      </c>
      <c r="D3805" s="143" t="s">
        <v>618</v>
      </c>
      <c r="E3805" s="143" t="s">
        <v>8854</v>
      </c>
      <c r="F3805" s="248" t="s">
        <v>146</v>
      </c>
      <c r="G3805" s="216">
        <v>48.5</v>
      </c>
      <c r="H3805" s="216">
        <v>2199.000000001397</v>
      </c>
      <c r="I3805" s="216">
        <v>106651.50000006775</v>
      </c>
      <c r="J3805" s="216">
        <v>0.10771950876804041</v>
      </c>
      <c r="K3805" s="216">
        <v>4.898567929421191E-5</v>
      </c>
      <c r="L3805" s="159"/>
    </row>
    <row r="3806" spans="2:12" ht="15.75" customHeight="1" x14ac:dyDescent="0.2">
      <c r="B3806" s="189">
        <v>41304</v>
      </c>
      <c r="C3806" s="143">
        <v>290964</v>
      </c>
      <c r="D3806" s="143" t="s">
        <v>688</v>
      </c>
      <c r="E3806" s="143" t="s">
        <v>8855</v>
      </c>
      <c r="F3806" s="248" t="s">
        <v>155</v>
      </c>
      <c r="G3806" s="216">
        <v>26</v>
      </c>
      <c r="H3806" s="216">
        <v>194.99999999650754</v>
      </c>
      <c r="I3806" s="216">
        <v>5069.999999909196</v>
      </c>
      <c r="J3806" s="216">
        <v>1.4592655099082965E-2</v>
      </c>
      <c r="K3806" s="216">
        <v>7.4834128714586267E-5</v>
      </c>
      <c r="L3806" s="159"/>
    </row>
    <row r="3807" spans="2:12" ht="15.75" customHeight="1" x14ac:dyDescent="0.2">
      <c r="B3807" s="189">
        <v>41304</v>
      </c>
      <c r="C3807" s="143">
        <v>290965</v>
      </c>
      <c r="D3807" s="143" t="s">
        <v>732</v>
      </c>
      <c r="E3807" s="143" t="s">
        <v>8855</v>
      </c>
      <c r="F3807" s="248" t="s">
        <v>155</v>
      </c>
      <c r="G3807" s="216">
        <v>4.33</v>
      </c>
      <c r="H3807" s="216">
        <v>1726.9999999925494</v>
      </c>
      <c r="I3807" s="216">
        <v>7477.9099999677392</v>
      </c>
      <c r="J3807" s="216">
        <v>2.1523187671295289E-2</v>
      </c>
      <c r="K3807" s="216">
        <v>1.2462760666698404E-5</v>
      </c>
      <c r="L3807" s="159"/>
    </row>
    <row r="3808" spans="2:12" ht="15.75" customHeight="1" x14ac:dyDescent="0.2">
      <c r="B3808" s="189">
        <v>41304</v>
      </c>
      <c r="C3808" s="143">
        <v>291035</v>
      </c>
      <c r="D3808" s="143" t="s">
        <v>842</v>
      </c>
      <c r="E3808" s="143" t="s">
        <v>8854</v>
      </c>
      <c r="F3808" s="248" t="s">
        <v>146</v>
      </c>
      <c r="G3808" s="216">
        <v>21.75</v>
      </c>
      <c r="H3808" s="216">
        <v>365.99999999860302</v>
      </c>
      <c r="I3808" s="216">
        <v>7960.4999999696156</v>
      </c>
      <c r="J3808" s="216">
        <v>8.0402164952594942E-3</v>
      </c>
      <c r="K3808" s="216">
        <v>2.196780463194039E-5</v>
      </c>
      <c r="L3808" s="159"/>
    </row>
    <row r="3809" spans="2:12" ht="15.75" customHeight="1" x14ac:dyDescent="0.2">
      <c r="B3809" s="189">
        <v>41304</v>
      </c>
      <c r="C3809" s="143">
        <v>291039</v>
      </c>
      <c r="D3809" s="143" t="s">
        <v>1177</v>
      </c>
      <c r="E3809" s="143" t="s">
        <v>8855</v>
      </c>
      <c r="F3809" s="248" t="s">
        <v>146</v>
      </c>
      <c r="G3809" s="216">
        <v>42</v>
      </c>
      <c r="H3809" s="216">
        <v>2080.0000000011642</v>
      </c>
      <c r="I3809" s="216">
        <v>87360.000000048894</v>
      </c>
      <c r="J3809" s="216">
        <v>0.25144267248115054</v>
      </c>
      <c r="K3809" s="216">
        <v>1.2088590023125473E-4</v>
      </c>
      <c r="L3809" s="159"/>
    </row>
    <row r="3810" spans="2:12" ht="15.75" customHeight="1" x14ac:dyDescent="0.2">
      <c r="B3810" s="189">
        <v>41304</v>
      </c>
      <c r="C3810" s="143">
        <v>291267</v>
      </c>
      <c r="D3810" s="143" t="s">
        <v>1069</v>
      </c>
      <c r="E3810" s="143" t="s">
        <v>8855</v>
      </c>
      <c r="F3810" s="248" t="s">
        <v>146</v>
      </c>
      <c r="G3810" s="216">
        <v>15</v>
      </c>
      <c r="H3810" s="216">
        <v>226.99999999604188</v>
      </c>
      <c r="I3810" s="216">
        <v>3404.9999999406282</v>
      </c>
      <c r="J3810" s="216">
        <v>9.8003926257201231E-3</v>
      </c>
      <c r="K3810" s="216">
        <v>4.3173535796876689E-5</v>
      </c>
      <c r="L3810" s="159"/>
    </row>
    <row r="3811" spans="2:12" ht="15.75" customHeight="1" x14ac:dyDescent="0.2">
      <c r="B3811" s="189">
        <v>41304</v>
      </c>
      <c r="C3811" s="143">
        <v>291431</v>
      </c>
      <c r="D3811" s="143" t="s">
        <v>905</v>
      </c>
      <c r="E3811" s="143" t="s">
        <v>8855</v>
      </c>
      <c r="F3811" s="248" t="s">
        <v>146</v>
      </c>
      <c r="G3811" s="216">
        <v>29</v>
      </c>
      <c r="H3811" s="216">
        <v>39.000000001396984</v>
      </c>
      <c r="I3811" s="216">
        <v>1131.0000000405125</v>
      </c>
      <c r="J3811" s="216">
        <v>3.2552845992011069E-3</v>
      </c>
      <c r="K3811" s="216">
        <v>8.3468835873961594E-5</v>
      </c>
      <c r="L3811" s="159"/>
    </row>
    <row r="3812" spans="2:12" ht="15.75" customHeight="1" x14ac:dyDescent="0.2">
      <c r="B3812" s="189">
        <v>41304</v>
      </c>
      <c r="C3812" s="143">
        <v>291433</v>
      </c>
      <c r="D3812" s="143" t="s">
        <v>931</v>
      </c>
      <c r="E3812" s="143" t="s">
        <v>8854</v>
      </c>
      <c r="F3812" s="248" t="s">
        <v>147</v>
      </c>
      <c r="G3812" s="216">
        <v>9.5</v>
      </c>
      <c r="H3812" s="216">
        <v>105.99999999976717</v>
      </c>
      <c r="I3812" s="216">
        <v>1006.9999999977881</v>
      </c>
      <c r="J3812" s="216">
        <v>1.0170841041064545E-3</v>
      </c>
      <c r="K3812" s="216">
        <v>9.595133057629136E-6</v>
      </c>
      <c r="L3812" s="159"/>
    </row>
    <row r="3813" spans="2:12" ht="15.75" customHeight="1" x14ac:dyDescent="0.2">
      <c r="B3813" s="189">
        <v>41304</v>
      </c>
      <c r="C3813" s="143">
        <v>291452</v>
      </c>
      <c r="D3813" s="143" t="s">
        <v>801</v>
      </c>
      <c r="E3813" s="143" t="s">
        <v>8855</v>
      </c>
      <c r="F3813" s="248" t="s">
        <v>146</v>
      </c>
      <c r="G3813" s="216">
        <v>3</v>
      </c>
      <c r="H3813" s="216">
        <v>185.00000000582077</v>
      </c>
      <c r="I3813" s="216">
        <v>555.0000000174623</v>
      </c>
      <c r="J3813" s="216">
        <v>1.5974208245346981E-3</v>
      </c>
      <c r="K3813" s="216">
        <v>8.6347071593753372E-6</v>
      </c>
      <c r="L3813" s="159"/>
    </row>
    <row r="3814" spans="2:12" ht="15.75" customHeight="1" x14ac:dyDescent="0.2">
      <c r="B3814" s="189">
        <v>41304</v>
      </c>
      <c r="C3814" s="143">
        <v>291454</v>
      </c>
      <c r="D3814" s="143" t="s">
        <v>1563</v>
      </c>
      <c r="E3814" s="143" t="s">
        <v>8854</v>
      </c>
      <c r="F3814" s="248" t="s">
        <v>146</v>
      </c>
      <c r="G3814" s="216">
        <v>139</v>
      </c>
      <c r="H3814" s="216">
        <v>164.00000000023283</v>
      </c>
      <c r="I3814" s="216">
        <v>22796.000000032363</v>
      </c>
      <c r="J3814" s="216">
        <v>2.3024279282318351E-2</v>
      </c>
      <c r="K3814" s="216">
        <v>1.4039194684320526E-4</v>
      </c>
      <c r="L3814" s="159"/>
    </row>
    <row r="3815" spans="2:12" ht="15.75" customHeight="1" x14ac:dyDescent="0.2">
      <c r="B3815" s="189">
        <v>41304</v>
      </c>
      <c r="C3815" s="143">
        <v>291456</v>
      </c>
      <c r="D3815" s="143" t="s">
        <v>1322</v>
      </c>
      <c r="E3815" s="143" t="s">
        <v>8854</v>
      </c>
      <c r="F3815" s="248" t="s">
        <v>146</v>
      </c>
      <c r="G3815" s="216">
        <v>417.67</v>
      </c>
      <c r="H3815" s="216">
        <v>11.999999997206032</v>
      </c>
      <c r="I3815" s="216">
        <v>5012.0399988330437</v>
      </c>
      <c r="J3815" s="216">
        <v>5.0622305977855199E-3</v>
      </c>
      <c r="K3815" s="216">
        <v>4.2185254991368014E-4</v>
      </c>
      <c r="L3815" s="159"/>
    </row>
    <row r="3816" spans="2:12" ht="15.75" customHeight="1" x14ac:dyDescent="0.2">
      <c r="B3816" s="189">
        <v>41304</v>
      </c>
      <c r="C3816" s="143">
        <v>291457</v>
      </c>
      <c r="D3816" s="143" t="s">
        <v>1120</v>
      </c>
      <c r="E3816" s="143" t="s">
        <v>8854</v>
      </c>
      <c r="F3816" s="248" t="s">
        <v>146</v>
      </c>
      <c r="G3816" s="216">
        <v>19.600000000000001</v>
      </c>
      <c r="H3816" s="216">
        <v>199.99999999185093</v>
      </c>
      <c r="I3816" s="216">
        <v>3919.9999998402786</v>
      </c>
      <c r="J3816" s="216">
        <v>3.9592549036182806E-3</v>
      </c>
      <c r="K3816" s="216">
        <v>1.9796274518898009E-5</v>
      </c>
      <c r="L3816" s="159"/>
    </row>
    <row r="3817" spans="2:12" ht="15.75" customHeight="1" x14ac:dyDescent="0.2">
      <c r="B3817" s="189">
        <v>41304</v>
      </c>
      <c r="C3817" s="143">
        <v>291458</v>
      </c>
      <c r="D3817" s="143" t="s">
        <v>916</v>
      </c>
      <c r="E3817" s="143" t="s">
        <v>8855</v>
      </c>
      <c r="F3817" s="248" t="s">
        <v>146</v>
      </c>
      <c r="G3817" s="216">
        <v>31</v>
      </c>
      <c r="H3817" s="216">
        <v>259.99999999883585</v>
      </c>
      <c r="I3817" s="216">
        <v>8059.9999999639113</v>
      </c>
      <c r="J3817" s="216">
        <v>2.3198579901417868E-2</v>
      </c>
      <c r="K3817" s="216">
        <v>8.9225307313545163E-5</v>
      </c>
      <c r="L3817" s="159"/>
    </row>
    <row r="3818" spans="2:12" ht="15.75" customHeight="1" x14ac:dyDescent="0.2">
      <c r="B3818" s="189">
        <v>41304</v>
      </c>
      <c r="C3818" s="143">
        <v>291460</v>
      </c>
      <c r="D3818" s="143" t="s">
        <v>658</v>
      </c>
      <c r="E3818" s="143" t="s">
        <v>8854</v>
      </c>
      <c r="F3818" s="248" t="s">
        <v>147</v>
      </c>
      <c r="G3818" s="216">
        <v>5.7</v>
      </c>
      <c r="H3818" s="216">
        <v>319.00000000256114</v>
      </c>
      <c r="I3818" s="216">
        <v>1818.3000000145985</v>
      </c>
      <c r="J3818" s="216">
        <v>1.8365084672449614E-3</v>
      </c>
      <c r="K3818" s="216">
        <v>5.7570798345774823E-6</v>
      </c>
      <c r="L3818" s="159"/>
    </row>
    <row r="3819" spans="2:12" ht="15.75" customHeight="1" x14ac:dyDescent="0.2">
      <c r="B3819" s="189">
        <v>41304</v>
      </c>
      <c r="C3819" s="143">
        <v>291462</v>
      </c>
      <c r="D3819" s="143" t="s">
        <v>1120</v>
      </c>
      <c r="E3819" s="143" t="s">
        <v>8854</v>
      </c>
      <c r="F3819" s="248" t="s">
        <v>146</v>
      </c>
      <c r="G3819" s="216">
        <v>6</v>
      </c>
      <c r="H3819" s="216">
        <v>284.99999999650754</v>
      </c>
      <c r="I3819" s="216">
        <v>1709.9999999790452</v>
      </c>
      <c r="J3819" s="216">
        <v>1.7271239503520799E-3</v>
      </c>
      <c r="K3819" s="216">
        <v>6.060084036397349E-6</v>
      </c>
      <c r="L3819" s="159"/>
    </row>
    <row r="3820" spans="2:12" ht="15.75" customHeight="1" x14ac:dyDescent="0.2">
      <c r="B3820" s="189">
        <v>41304</v>
      </c>
      <c r="C3820" s="143">
        <v>291464</v>
      </c>
      <c r="D3820" s="143" t="s">
        <v>1685</v>
      </c>
      <c r="E3820" s="143" t="s">
        <v>8854</v>
      </c>
      <c r="F3820" s="248" t="s">
        <v>146</v>
      </c>
      <c r="G3820" s="216">
        <v>29.5</v>
      </c>
      <c r="H3820" s="216">
        <v>319.99999999534339</v>
      </c>
      <c r="I3820" s="216">
        <v>9439.9999998626299</v>
      </c>
      <c r="J3820" s="216">
        <v>9.5345322171264176E-3</v>
      </c>
      <c r="K3820" s="216">
        <v>2.9795413178953635E-5</v>
      </c>
      <c r="L3820" s="159"/>
    </row>
    <row r="3821" spans="2:12" ht="15.75" customHeight="1" x14ac:dyDescent="0.2">
      <c r="B3821" s="189">
        <v>41304</v>
      </c>
      <c r="C3821" s="143">
        <v>291467</v>
      </c>
      <c r="D3821" s="143" t="s">
        <v>1479</v>
      </c>
      <c r="E3821" s="143" t="s">
        <v>8855</v>
      </c>
      <c r="F3821" s="248" t="s">
        <v>146</v>
      </c>
      <c r="G3821" s="216">
        <v>21</v>
      </c>
      <c r="H3821" s="216">
        <v>156.00000000558794</v>
      </c>
      <c r="I3821" s="216">
        <v>3276.0000001173466</v>
      </c>
      <c r="J3821" s="216">
        <v>9.4291002183756207E-3</v>
      </c>
      <c r="K3821" s="216">
        <v>6.0442950115627363E-5</v>
      </c>
      <c r="L3821" s="159"/>
    </row>
    <row r="3822" spans="2:12" ht="15.75" customHeight="1" x14ac:dyDescent="0.2">
      <c r="B3822" s="189">
        <v>41304</v>
      </c>
      <c r="C3822" s="143">
        <v>291470</v>
      </c>
      <c r="D3822" s="143" t="s">
        <v>1554</v>
      </c>
      <c r="E3822" s="143" t="s">
        <v>8855</v>
      </c>
      <c r="F3822" s="248" t="s">
        <v>146</v>
      </c>
      <c r="G3822" s="216">
        <v>147</v>
      </c>
      <c r="H3822" s="216">
        <v>160.00000000814907</v>
      </c>
      <c r="I3822" s="216">
        <v>23520.000001197914</v>
      </c>
      <c r="J3822" s="216">
        <v>6.7696104132950519E-2</v>
      </c>
      <c r="K3822" s="216">
        <v>4.2310065080939155E-4</v>
      </c>
      <c r="L3822" s="159"/>
    </row>
    <row r="3823" spans="2:12" ht="15.75" customHeight="1" x14ac:dyDescent="0.2">
      <c r="B3823" s="189">
        <v>41304</v>
      </c>
      <c r="C3823" s="143">
        <v>291471</v>
      </c>
      <c r="D3823" s="143" t="s">
        <v>1458</v>
      </c>
      <c r="E3823" s="143" t="s">
        <v>8855</v>
      </c>
      <c r="F3823" s="248" t="s">
        <v>146</v>
      </c>
      <c r="G3823" s="216">
        <v>9</v>
      </c>
      <c r="H3823" s="216">
        <v>21.000000005587935</v>
      </c>
      <c r="I3823" s="216">
        <v>189.00000005029142</v>
      </c>
      <c r="J3823" s="216">
        <v>5.439865511853968E-4</v>
      </c>
      <c r="K3823" s="216">
        <v>2.5904121478126011E-5</v>
      </c>
      <c r="L3823" s="159"/>
    </row>
    <row r="3824" spans="2:12" ht="15.75" customHeight="1" x14ac:dyDescent="0.2">
      <c r="B3824" s="189">
        <v>41304</v>
      </c>
      <c r="C3824" s="143">
        <v>291472</v>
      </c>
      <c r="D3824" s="143" t="s">
        <v>597</v>
      </c>
      <c r="E3824" s="143" t="s">
        <v>8855</v>
      </c>
      <c r="F3824" s="248" t="s">
        <v>146</v>
      </c>
      <c r="G3824" s="216">
        <v>7</v>
      </c>
      <c r="H3824" s="216">
        <v>16.999999992549419</v>
      </c>
      <c r="I3824" s="216">
        <v>118.99999994784594</v>
      </c>
      <c r="J3824" s="216">
        <v>3.4251005050511005E-4</v>
      </c>
      <c r="K3824" s="216">
        <v>2.0147650038542456E-5</v>
      </c>
      <c r="L3824" s="159"/>
    </row>
    <row r="3825" spans="2:12" ht="15.75" customHeight="1" x14ac:dyDescent="0.2">
      <c r="B3825" s="189">
        <v>41304</v>
      </c>
      <c r="C3825" s="143">
        <v>291476</v>
      </c>
      <c r="D3825" s="143" t="s">
        <v>604</v>
      </c>
      <c r="E3825" s="143" t="s">
        <v>8855</v>
      </c>
      <c r="F3825" s="248" t="s">
        <v>146</v>
      </c>
      <c r="G3825" s="216">
        <v>3.9</v>
      </c>
      <c r="H3825" s="216">
        <v>177.00000000069849</v>
      </c>
      <c r="I3825" s="216">
        <v>690.30000000272412</v>
      </c>
      <c r="J3825" s="216">
        <v>1.9868461173801056E-3</v>
      </c>
      <c r="K3825" s="216">
        <v>1.1225119307187939E-5</v>
      </c>
      <c r="L3825" s="159"/>
    </row>
    <row r="3826" spans="2:12" ht="15.75" customHeight="1" x14ac:dyDescent="0.2">
      <c r="B3826" s="189">
        <v>41304</v>
      </c>
      <c r="C3826" s="143">
        <v>291531</v>
      </c>
      <c r="D3826" s="143" t="s">
        <v>1674</v>
      </c>
      <c r="E3826" s="143" t="s">
        <v>8854</v>
      </c>
      <c r="F3826" s="248" t="s">
        <v>146</v>
      </c>
      <c r="G3826" s="216">
        <v>61</v>
      </c>
      <c r="H3826" s="216">
        <v>428.00000000162981</v>
      </c>
      <c r="I3826" s="216">
        <v>26108.000000099419</v>
      </c>
      <c r="J3826" s="216">
        <v>2.6369445670477415E-2</v>
      </c>
      <c r="K3826" s="216">
        <v>6.1610854370039724E-5</v>
      </c>
      <c r="L3826" s="159"/>
    </row>
    <row r="3827" spans="2:12" ht="15.75" customHeight="1" x14ac:dyDescent="0.2">
      <c r="B3827" s="189">
        <v>41304</v>
      </c>
      <c r="C3827" s="143">
        <v>291534</v>
      </c>
      <c r="D3827" s="143" t="s">
        <v>1585</v>
      </c>
      <c r="E3827" s="143" t="s">
        <v>8854</v>
      </c>
      <c r="F3827" s="248" t="s">
        <v>147</v>
      </c>
      <c r="G3827" s="216">
        <v>25.080000000000002</v>
      </c>
      <c r="H3827" s="216">
        <v>686.99999999720603</v>
      </c>
      <c r="I3827" s="216">
        <v>17229.959999929928</v>
      </c>
      <c r="J3827" s="216">
        <v>1.7402500923890039E-2</v>
      </c>
      <c r="K3827" s="216">
        <v>2.5331151272140924E-5</v>
      </c>
      <c r="L3827" s="159"/>
    </row>
    <row r="3828" spans="2:12" ht="15.75" customHeight="1" x14ac:dyDescent="0.2">
      <c r="B3828" s="189">
        <v>41304</v>
      </c>
      <c r="C3828" s="143">
        <v>291540</v>
      </c>
      <c r="D3828" s="143" t="s">
        <v>699</v>
      </c>
      <c r="E3828" s="143" t="s">
        <v>8855</v>
      </c>
      <c r="F3828" s="248" t="s">
        <v>147</v>
      </c>
      <c r="G3828" s="216">
        <v>110</v>
      </c>
      <c r="H3828" s="216">
        <v>103.99999999324791</v>
      </c>
      <c r="I3828" s="216">
        <v>11439.99999925727</v>
      </c>
      <c r="J3828" s="216">
        <v>3.2927016632280204E-2</v>
      </c>
      <c r="K3828" s="216">
        <v>3.1660592917709569E-4</v>
      </c>
      <c r="L3828" s="159"/>
    </row>
    <row r="3829" spans="2:12" ht="15.75" customHeight="1" x14ac:dyDescent="0.2">
      <c r="B3829" s="189">
        <v>41304</v>
      </c>
      <c r="C3829" s="143">
        <v>291634</v>
      </c>
      <c r="D3829" s="143" t="s">
        <v>561</v>
      </c>
      <c r="E3829" s="143" t="s">
        <v>8854</v>
      </c>
      <c r="F3829" s="248" t="s">
        <v>146</v>
      </c>
      <c r="G3829" s="216">
        <v>62</v>
      </c>
      <c r="H3829" s="216">
        <v>1723.9999999932479</v>
      </c>
      <c r="I3829" s="216">
        <v>106887.99999958137</v>
      </c>
      <c r="J3829" s="216">
        <v>0.10795837707998382</v>
      </c>
      <c r="K3829" s="216">
        <v>6.2620868376105947E-5</v>
      </c>
      <c r="L3829" s="159"/>
    </row>
    <row r="3830" spans="2:12" ht="15.75" customHeight="1" x14ac:dyDescent="0.2">
      <c r="B3830" s="189">
        <v>41304</v>
      </c>
      <c r="C3830" s="143">
        <v>291663</v>
      </c>
      <c r="D3830" s="143" t="s">
        <v>909</v>
      </c>
      <c r="E3830" s="143" t="s">
        <v>8854</v>
      </c>
      <c r="F3830" s="248" t="s">
        <v>146</v>
      </c>
      <c r="G3830" s="216">
        <v>76.5</v>
      </c>
      <c r="H3830" s="216">
        <v>51.999999991385266</v>
      </c>
      <c r="I3830" s="216">
        <v>3977.9999993409729</v>
      </c>
      <c r="J3830" s="216">
        <v>4.0178357154658159E-3</v>
      </c>
      <c r="K3830" s="216">
        <v>7.7266071464066207E-5</v>
      </c>
      <c r="L3830" s="159"/>
    </row>
    <row r="3831" spans="2:12" ht="15.75" customHeight="1" x14ac:dyDescent="0.2">
      <c r="B3831" s="189">
        <v>41304</v>
      </c>
      <c r="C3831" s="143">
        <v>291671</v>
      </c>
      <c r="D3831" s="143" t="s">
        <v>502</v>
      </c>
      <c r="E3831" s="143" t="s">
        <v>8854</v>
      </c>
      <c r="F3831" s="248" t="s">
        <v>146</v>
      </c>
      <c r="G3831" s="216">
        <v>84.5</v>
      </c>
      <c r="H3831" s="216">
        <v>56.000000004423782</v>
      </c>
      <c r="I3831" s="216">
        <v>4732.0000003738096</v>
      </c>
      <c r="J3831" s="216">
        <v>4.7793862770829287E-3</v>
      </c>
      <c r="K3831" s="216">
        <v>8.5346183512596008E-5</v>
      </c>
      <c r="L3831" s="159"/>
    </row>
    <row r="3832" spans="2:12" ht="15.75" customHeight="1" x14ac:dyDescent="0.2">
      <c r="B3832" s="189">
        <v>41304</v>
      </c>
      <c r="C3832" s="143">
        <v>291711</v>
      </c>
      <c r="D3832" s="143" t="s">
        <v>1398</v>
      </c>
      <c r="E3832" s="143" t="s">
        <v>8855</v>
      </c>
      <c r="F3832" s="248" t="s">
        <v>146</v>
      </c>
      <c r="G3832" s="216">
        <v>4</v>
      </c>
      <c r="H3832" s="216">
        <v>1091.0000000044238</v>
      </c>
      <c r="I3832" s="216">
        <v>4364.0000000176951</v>
      </c>
      <c r="J3832" s="216">
        <v>1.2560620681222255E-2</v>
      </c>
      <c r="K3832" s="216">
        <v>1.1512942879167117E-5</v>
      </c>
      <c r="L3832" s="159"/>
    </row>
    <row r="3833" spans="2:12" ht="15.75" customHeight="1" x14ac:dyDescent="0.2">
      <c r="B3833" s="189">
        <v>41304</v>
      </c>
      <c r="C3833" s="143">
        <v>291777</v>
      </c>
      <c r="D3833" s="143" t="s">
        <v>1115</v>
      </c>
      <c r="E3833" s="143" t="s">
        <v>8854</v>
      </c>
      <c r="F3833" s="248" t="s">
        <v>146</v>
      </c>
      <c r="G3833" s="216">
        <v>14</v>
      </c>
      <c r="H3833" s="216">
        <v>2340</v>
      </c>
      <c r="I3833" s="216">
        <v>32760</v>
      </c>
      <c r="J3833" s="216">
        <v>3.3088058838729527E-2</v>
      </c>
      <c r="K3833" s="216">
        <v>1.4140196084927148E-5</v>
      </c>
      <c r="L3833" s="159"/>
    </row>
    <row r="3834" spans="2:12" ht="15.75" customHeight="1" x14ac:dyDescent="0.2">
      <c r="B3834" s="189">
        <v>41304</v>
      </c>
      <c r="C3834" s="143">
        <v>292793</v>
      </c>
      <c r="D3834" s="143" t="s">
        <v>495</v>
      </c>
      <c r="E3834" s="143" t="s">
        <v>8855</v>
      </c>
      <c r="F3834" s="248" t="s">
        <v>146</v>
      </c>
      <c r="G3834" s="216">
        <v>248</v>
      </c>
      <c r="H3834" s="216">
        <v>99.571428572692511</v>
      </c>
      <c r="I3834" s="216">
        <v>23658.000000118045</v>
      </c>
      <c r="J3834" s="216">
        <v>6.8093300659173669E-2</v>
      </c>
      <c r="K3834" s="216">
        <v>7.138024585083613E-4</v>
      </c>
      <c r="L3834" s="159"/>
    </row>
    <row r="3835" spans="2:12" ht="15.75" customHeight="1" x14ac:dyDescent="0.2">
      <c r="B3835" s="189">
        <v>41304</v>
      </c>
      <c r="C3835" s="143">
        <v>294192</v>
      </c>
      <c r="D3835" s="143" t="s">
        <v>937</v>
      </c>
      <c r="E3835" s="143" t="s">
        <v>8855</v>
      </c>
      <c r="F3835" s="248" t="s">
        <v>146</v>
      </c>
      <c r="G3835" s="216">
        <v>41</v>
      </c>
      <c r="H3835" s="216">
        <v>338.00000000162981</v>
      </c>
      <c r="I3835" s="216">
        <v>13858.000000066822</v>
      </c>
      <c r="J3835" s="216">
        <v>3.9886590605066809E-2</v>
      </c>
      <c r="K3835" s="216">
        <v>1.1800766451146294E-4</v>
      </c>
      <c r="L3835" s="159"/>
    </row>
    <row r="3836" spans="2:12" ht="15.75" customHeight="1" x14ac:dyDescent="0.2">
      <c r="B3836" s="189">
        <v>41304</v>
      </c>
      <c r="C3836" s="143">
        <v>294640</v>
      </c>
      <c r="D3836" s="143" t="s">
        <v>1490</v>
      </c>
      <c r="E3836" s="143" t="s">
        <v>8854</v>
      </c>
      <c r="F3836" s="248" t="s">
        <v>147</v>
      </c>
      <c r="G3836" s="216">
        <v>1</v>
      </c>
      <c r="H3836" s="216">
        <v>172.99999999813735</v>
      </c>
      <c r="I3836" s="216">
        <v>172.99999999813735</v>
      </c>
      <c r="J3836" s="216">
        <v>1.747324230475756E-4</v>
      </c>
      <c r="K3836" s="216">
        <v>1.0100140060662249E-6</v>
      </c>
      <c r="L3836" s="159"/>
    </row>
    <row r="3837" spans="2:12" ht="15.75" customHeight="1" x14ac:dyDescent="0.2">
      <c r="B3837" s="189">
        <v>41304</v>
      </c>
      <c r="C3837" s="143">
        <v>295190</v>
      </c>
      <c r="D3837" s="143" t="s">
        <v>692</v>
      </c>
      <c r="E3837" s="143" t="s">
        <v>8855</v>
      </c>
      <c r="F3837" s="248" t="s">
        <v>146</v>
      </c>
      <c r="G3837" s="216">
        <v>16</v>
      </c>
      <c r="H3837" s="216">
        <v>1262.9999999993015</v>
      </c>
      <c r="I3837" s="216">
        <v>20207.999999988824</v>
      </c>
      <c r="J3837" s="216">
        <v>5.8163387425520109E-2</v>
      </c>
      <c r="K3837" s="216">
        <v>4.6051771516668467E-5</v>
      </c>
      <c r="L3837" s="159"/>
    </row>
    <row r="3838" spans="2:12" ht="15.75" customHeight="1" x14ac:dyDescent="0.2">
      <c r="B3838" s="189">
        <v>41304</v>
      </c>
      <c r="C3838" s="143">
        <v>295330</v>
      </c>
      <c r="D3838" s="143" t="s">
        <v>588</v>
      </c>
      <c r="E3838" s="143" t="s">
        <v>8855</v>
      </c>
      <c r="F3838" s="248" t="s">
        <v>146</v>
      </c>
      <c r="G3838" s="216">
        <v>145</v>
      </c>
      <c r="H3838" s="216">
        <v>1036.0000000032596</v>
      </c>
      <c r="I3838" s="216">
        <v>150220.00000047265</v>
      </c>
      <c r="J3838" s="216">
        <v>0.43236856982848149</v>
      </c>
      <c r="K3838" s="216">
        <v>4.1734417936980801E-4</v>
      </c>
      <c r="L3838" s="159"/>
    </row>
    <row r="3839" spans="2:12" ht="15.75" customHeight="1" x14ac:dyDescent="0.2">
      <c r="B3839" s="189">
        <v>41304</v>
      </c>
      <c r="C3839" s="143">
        <v>295349</v>
      </c>
      <c r="D3839" s="143" t="s">
        <v>1398</v>
      </c>
      <c r="E3839" s="143" t="s">
        <v>8855</v>
      </c>
      <c r="F3839" s="248" t="s">
        <v>146</v>
      </c>
      <c r="G3839" s="216">
        <v>648.28</v>
      </c>
      <c r="H3839" s="216">
        <v>97.999999994644895</v>
      </c>
      <c r="I3839" s="216">
        <v>63531.439996528388</v>
      </c>
      <c r="J3839" s="216">
        <v>0.18285845992781613</v>
      </c>
      <c r="K3839" s="216">
        <v>1.8659026524266145E-3</v>
      </c>
      <c r="L3839" s="159"/>
    </row>
    <row r="3840" spans="2:12" ht="15.75" customHeight="1" x14ac:dyDescent="0.2">
      <c r="B3840" s="189">
        <v>41304</v>
      </c>
      <c r="C3840" s="143">
        <v>296513</v>
      </c>
      <c r="D3840" s="143" t="s">
        <v>883</v>
      </c>
      <c r="E3840" s="143" t="s">
        <v>8855</v>
      </c>
      <c r="F3840" s="248" t="s">
        <v>155</v>
      </c>
      <c r="G3840" s="216">
        <v>4.5</v>
      </c>
      <c r="H3840" s="216">
        <v>1362.9999999899883</v>
      </c>
      <c r="I3840" s="216">
        <v>6133.4999999549473</v>
      </c>
      <c r="J3840" s="216">
        <v>1.7653658787213207E-2</v>
      </c>
      <c r="K3840" s="216">
        <v>1.2952060739063006E-5</v>
      </c>
      <c r="L3840" s="159"/>
    </row>
    <row r="3841" spans="2:12" ht="15.75" customHeight="1" x14ac:dyDescent="0.2">
      <c r="B3841" s="189">
        <v>41304</v>
      </c>
      <c r="C3841" s="143">
        <v>296571</v>
      </c>
      <c r="D3841" s="143" t="s">
        <v>1686</v>
      </c>
      <c r="E3841" s="143" t="s">
        <v>8854</v>
      </c>
      <c r="F3841" s="248" t="s">
        <v>147</v>
      </c>
      <c r="G3841" s="216">
        <v>7.8189000000000002</v>
      </c>
      <c r="H3841" s="216">
        <v>2402.999999995809</v>
      </c>
      <c r="I3841" s="216">
        <v>18788.816699967232</v>
      </c>
      <c r="J3841" s="216">
        <v>1.8976968024377892E-2</v>
      </c>
      <c r="K3841" s="216">
        <v>7.8971985120312056E-6</v>
      </c>
      <c r="L3841" s="159"/>
    </row>
    <row r="3842" spans="2:12" ht="15.75" customHeight="1" x14ac:dyDescent="0.2">
      <c r="B3842" s="189">
        <v>41305</v>
      </c>
      <c r="C3842" s="143">
        <v>289870</v>
      </c>
      <c r="D3842" s="143" t="s">
        <v>960</v>
      </c>
      <c r="E3842" s="143" t="s">
        <v>8855</v>
      </c>
      <c r="F3842" s="248" t="s">
        <v>147</v>
      </c>
      <c r="G3842" s="216">
        <v>22.5</v>
      </c>
      <c r="H3842" s="216">
        <v>30.00000000349246</v>
      </c>
      <c r="I3842" s="216">
        <v>675.00000007858034</v>
      </c>
      <c r="J3842" s="216">
        <v>1.9422799854394615E-3</v>
      </c>
      <c r="K3842" s="216">
        <v>6.4742666173778343E-5</v>
      </c>
      <c r="L3842" s="159"/>
    </row>
    <row r="3843" spans="2:12" ht="15.75" customHeight="1" x14ac:dyDescent="0.2">
      <c r="B3843" s="189">
        <v>41305</v>
      </c>
      <c r="C3843" s="143">
        <v>290090</v>
      </c>
      <c r="D3843" s="143" t="s">
        <v>1531</v>
      </c>
      <c r="E3843" s="143" t="s">
        <v>8855</v>
      </c>
      <c r="F3843" s="248" t="s">
        <v>149</v>
      </c>
      <c r="G3843" s="216">
        <v>225</v>
      </c>
      <c r="H3843" s="216">
        <v>26.999999993713573</v>
      </c>
      <c r="I3843" s="216">
        <v>6074.9999985855538</v>
      </c>
      <c r="J3843" s="216">
        <v>1.7480519862850152E-2</v>
      </c>
      <c r="K3843" s="216">
        <v>6.4742666173778348E-4</v>
      </c>
      <c r="L3843" s="159"/>
    </row>
    <row r="3844" spans="2:12" ht="15.75" customHeight="1" x14ac:dyDescent="0.2">
      <c r="B3844" s="189">
        <v>41305</v>
      </c>
      <c r="C3844" s="143">
        <v>290110</v>
      </c>
      <c r="D3844" s="143" t="s">
        <v>778</v>
      </c>
      <c r="E3844" s="143" t="s">
        <v>8854</v>
      </c>
      <c r="F3844" s="248" t="s">
        <v>146</v>
      </c>
      <c r="G3844" s="216">
        <v>440</v>
      </c>
      <c r="H3844" s="216">
        <v>87.000000000698492</v>
      </c>
      <c r="I3844" s="216">
        <v>38280.000000307336</v>
      </c>
      <c r="J3844" s="216">
        <v>3.866587421183796E-2</v>
      </c>
      <c r="K3844" s="216">
        <v>4.4443533576468415E-4</v>
      </c>
      <c r="L3844" s="159"/>
    </row>
    <row r="3845" spans="2:12" ht="15.75" customHeight="1" x14ac:dyDescent="0.2">
      <c r="B3845" s="189">
        <v>41305</v>
      </c>
      <c r="C3845" s="143">
        <v>290130</v>
      </c>
      <c r="D3845" s="143" t="s">
        <v>527</v>
      </c>
      <c r="E3845" s="143" t="s">
        <v>8855</v>
      </c>
      <c r="F3845" s="248" t="s">
        <v>155</v>
      </c>
      <c r="G3845" s="216">
        <v>99</v>
      </c>
      <c r="H3845" s="216">
        <v>342.9999999969732</v>
      </c>
      <c r="I3845" s="216">
        <v>33956.999999700347</v>
      </c>
      <c r="J3845" s="216">
        <v>9.7709631788604048E-2</v>
      </c>
      <c r="K3845" s="216">
        <v>2.8486773116462473E-4</v>
      </c>
      <c r="L3845" s="159"/>
    </row>
    <row r="3846" spans="2:12" ht="15.75" customHeight="1" x14ac:dyDescent="0.2">
      <c r="B3846" s="189">
        <v>41305</v>
      </c>
      <c r="C3846" s="143">
        <v>290153</v>
      </c>
      <c r="D3846" s="143" t="s">
        <v>1117</v>
      </c>
      <c r="E3846" s="143" t="s">
        <v>8855</v>
      </c>
      <c r="F3846" s="248" t="s">
        <v>147</v>
      </c>
      <c r="G3846" s="216">
        <v>378</v>
      </c>
      <c r="H3846" s="216">
        <v>40.000000004656613</v>
      </c>
      <c r="I3846" s="216">
        <v>15120.0000017602</v>
      </c>
      <c r="J3846" s="216">
        <v>4.350707167384394E-2</v>
      </c>
      <c r="K3846" s="216">
        <v>1.0876767917194763E-3</v>
      </c>
      <c r="L3846" s="159"/>
    </row>
    <row r="3847" spans="2:12" ht="15.75" customHeight="1" x14ac:dyDescent="0.2">
      <c r="B3847" s="189">
        <v>41305</v>
      </c>
      <c r="C3847" s="143">
        <v>290157</v>
      </c>
      <c r="D3847" s="143" t="s">
        <v>593</v>
      </c>
      <c r="E3847" s="143" t="s">
        <v>8855</v>
      </c>
      <c r="F3847" s="248" t="s">
        <v>155</v>
      </c>
      <c r="G3847" s="216">
        <v>26</v>
      </c>
      <c r="H3847" s="216">
        <v>36.999999994877726</v>
      </c>
      <c r="I3847" s="216">
        <v>961.99999986682087</v>
      </c>
      <c r="J3847" s="216">
        <v>2.7681086600245511E-3</v>
      </c>
      <c r="K3847" s="216">
        <v>7.4813747578588311E-5</v>
      </c>
      <c r="L3847" s="159"/>
    </row>
    <row r="3848" spans="2:12" ht="15.75" customHeight="1" x14ac:dyDescent="0.2">
      <c r="B3848" s="189">
        <v>41305</v>
      </c>
      <c r="C3848" s="143">
        <v>290162</v>
      </c>
      <c r="D3848" s="143" t="s">
        <v>1687</v>
      </c>
      <c r="E3848" s="143" t="s">
        <v>8854</v>
      </c>
      <c r="F3848" s="248" t="s">
        <v>147</v>
      </c>
      <c r="G3848" s="216">
        <v>64</v>
      </c>
      <c r="H3848" s="216">
        <v>156.00000000558794</v>
      </c>
      <c r="I3848" s="216">
        <v>9984.0000003576279</v>
      </c>
      <c r="J3848" s="216">
        <v>1.0084641800985339E-2</v>
      </c>
      <c r="K3848" s="216">
        <v>6.4645139747590428E-5</v>
      </c>
      <c r="L3848" s="159"/>
    </row>
    <row r="3849" spans="2:12" ht="15.75" customHeight="1" x14ac:dyDescent="0.2">
      <c r="B3849" s="189">
        <v>41305</v>
      </c>
      <c r="C3849" s="143">
        <v>290172</v>
      </c>
      <c r="D3849" s="143" t="s">
        <v>732</v>
      </c>
      <c r="E3849" s="143" t="s">
        <v>8855</v>
      </c>
      <c r="F3849" s="248" t="s">
        <v>149</v>
      </c>
      <c r="G3849" s="216">
        <v>21</v>
      </c>
      <c r="H3849" s="216">
        <v>175.00000000465661</v>
      </c>
      <c r="I3849" s="216">
        <v>3675.0000000977889</v>
      </c>
      <c r="J3849" s="216">
        <v>1.0574635475331846E-2</v>
      </c>
      <c r="K3849" s="216">
        <v>6.042648842885979E-5</v>
      </c>
      <c r="L3849" s="159"/>
    </row>
    <row r="3850" spans="2:12" ht="15.75" customHeight="1" x14ac:dyDescent="0.2">
      <c r="B3850" s="189">
        <v>41305</v>
      </c>
      <c r="C3850" s="143">
        <v>290250</v>
      </c>
      <c r="D3850" s="143" t="s">
        <v>538</v>
      </c>
      <c r="E3850" s="143" t="s">
        <v>8855</v>
      </c>
      <c r="F3850" s="248" t="s">
        <v>147</v>
      </c>
      <c r="G3850" s="216">
        <v>179</v>
      </c>
      <c r="H3850" s="216">
        <v>272.00000000651926</v>
      </c>
      <c r="I3850" s="216">
        <v>48688.000001166947</v>
      </c>
      <c r="J3850" s="216">
        <v>0.14009737469975428</v>
      </c>
      <c r="K3850" s="216">
        <v>5.1506387756028113E-4</v>
      </c>
      <c r="L3850" s="159"/>
    </row>
    <row r="3851" spans="2:12" ht="15.75" customHeight="1" x14ac:dyDescent="0.2">
      <c r="B3851" s="189">
        <v>41305</v>
      </c>
      <c r="C3851" s="143">
        <v>290270</v>
      </c>
      <c r="D3851" s="143" t="s">
        <v>675</v>
      </c>
      <c r="E3851" s="143" t="s">
        <v>8855</v>
      </c>
      <c r="F3851" s="248" t="s">
        <v>155</v>
      </c>
      <c r="G3851" s="216">
        <v>94</v>
      </c>
      <c r="H3851" s="216">
        <v>94.999999995343387</v>
      </c>
      <c r="I3851" s="216">
        <v>8929.9999995622784</v>
      </c>
      <c r="J3851" s="216">
        <v>2.5695644840155615E-2</v>
      </c>
      <c r="K3851" s="216">
        <v>2.7048047201489622E-4</v>
      </c>
      <c r="L3851" s="159"/>
    </row>
    <row r="3852" spans="2:12" ht="15.75" customHeight="1" x14ac:dyDescent="0.2">
      <c r="B3852" s="189">
        <v>41305</v>
      </c>
      <c r="C3852" s="143">
        <v>290311</v>
      </c>
      <c r="D3852" s="143" t="s">
        <v>696</v>
      </c>
      <c r="E3852" s="143" t="s">
        <v>8855</v>
      </c>
      <c r="F3852" s="248" t="s">
        <v>146</v>
      </c>
      <c r="G3852" s="216">
        <v>2</v>
      </c>
      <c r="H3852" s="216">
        <v>1509.0000000048894</v>
      </c>
      <c r="I3852" s="216">
        <v>3018.0000000097789</v>
      </c>
      <c r="J3852" s="216">
        <v>8.6841496228042738E-3</v>
      </c>
      <c r="K3852" s="216">
        <v>5.7549036598914086E-6</v>
      </c>
      <c r="L3852" s="159"/>
    </row>
    <row r="3853" spans="2:12" ht="15.75" customHeight="1" x14ac:dyDescent="0.2">
      <c r="B3853" s="189">
        <v>41305</v>
      </c>
      <c r="C3853" s="143">
        <v>290652</v>
      </c>
      <c r="D3853" s="143" t="s">
        <v>778</v>
      </c>
      <c r="E3853" s="143" t="s">
        <v>8854</v>
      </c>
      <c r="F3853" s="248" t="s">
        <v>146</v>
      </c>
      <c r="G3853" s="216">
        <v>75</v>
      </c>
      <c r="H3853" s="216">
        <v>547.9999999946449</v>
      </c>
      <c r="I3853" s="216">
        <v>41099.999999598367</v>
      </c>
      <c r="J3853" s="216">
        <v>4.1514300681250046E-2</v>
      </c>
      <c r="K3853" s="216">
        <v>7.5756023141707529E-5</v>
      </c>
      <c r="L3853" s="159"/>
    </row>
    <row r="3854" spans="2:12" ht="15.75" customHeight="1" x14ac:dyDescent="0.2">
      <c r="B3854" s="189">
        <v>41305</v>
      </c>
      <c r="C3854" s="143">
        <v>290679</v>
      </c>
      <c r="D3854" s="143" t="s">
        <v>649</v>
      </c>
      <c r="E3854" s="143" t="s">
        <v>8855</v>
      </c>
      <c r="F3854" s="248" t="s">
        <v>146</v>
      </c>
      <c r="G3854" s="216">
        <v>35</v>
      </c>
      <c r="H3854" s="216">
        <v>400.00000000465661</v>
      </c>
      <c r="I3854" s="216">
        <v>14000.000000162981</v>
      </c>
      <c r="J3854" s="216">
        <v>4.0284325619708829E-2</v>
      </c>
      <c r="K3854" s="216">
        <v>1.0071081404809966E-4</v>
      </c>
      <c r="L3854" s="159"/>
    </row>
    <row r="3855" spans="2:12" ht="15.75" customHeight="1" x14ac:dyDescent="0.2">
      <c r="B3855" s="189">
        <v>41305</v>
      </c>
      <c r="C3855" s="143">
        <v>290681</v>
      </c>
      <c r="D3855" s="143" t="s">
        <v>649</v>
      </c>
      <c r="E3855" s="143" t="s">
        <v>8855</v>
      </c>
      <c r="F3855" s="248" t="s">
        <v>146</v>
      </c>
      <c r="G3855" s="216">
        <v>42</v>
      </c>
      <c r="H3855" s="216">
        <v>277.00000000186265</v>
      </c>
      <c r="I3855" s="216">
        <v>11634.000000078231</v>
      </c>
      <c r="J3855" s="216">
        <v>3.3476274589813428E-2</v>
      </c>
      <c r="K3855" s="216">
        <v>1.2085297685771958E-4</v>
      </c>
      <c r="L3855" s="159"/>
    </row>
    <row r="3856" spans="2:12" ht="15.75" customHeight="1" x14ac:dyDescent="0.2">
      <c r="B3856" s="189">
        <v>41305</v>
      </c>
      <c r="C3856" s="143">
        <v>290686</v>
      </c>
      <c r="D3856" s="143" t="s">
        <v>1659</v>
      </c>
      <c r="E3856" s="143" t="s">
        <v>8854</v>
      </c>
      <c r="F3856" s="248" t="s">
        <v>147</v>
      </c>
      <c r="G3856" s="216">
        <v>137.5</v>
      </c>
      <c r="H3856" s="216">
        <v>34.999999998835847</v>
      </c>
      <c r="I3856" s="216">
        <v>4812.4999998399289</v>
      </c>
      <c r="J3856" s="216">
        <v>4.8610114847645481E-3</v>
      </c>
      <c r="K3856" s="216">
        <v>1.388860424264638E-4</v>
      </c>
      <c r="L3856" s="159"/>
    </row>
    <row r="3857" spans="2:12" ht="15.75" customHeight="1" x14ac:dyDescent="0.2">
      <c r="B3857" s="189">
        <v>41305</v>
      </c>
      <c r="C3857" s="143">
        <v>290689</v>
      </c>
      <c r="D3857" s="143" t="s">
        <v>679</v>
      </c>
      <c r="E3857" s="143" t="s">
        <v>8854</v>
      </c>
      <c r="F3857" s="248" t="s">
        <v>146</v>
      </c>
      <c r="G3857" s="216">
        <v>21.78</v>
      </c>
      <c r="H3857" s="216">
        <v>153.99999999906868</v>
      </c>
      <c r="I3857" s="216">
        <v>3354.1199999797159</v>
      </c>
      <c r="J3857" s="216">
        <v>3.3879305645136987E-3</v>
      </c>
      <c r="K3857" s="216">
        <v>2.1999549120351868E-5</v>
      </c>
      <c r="L3857" s="159"/>
    </row>
    <row r="3858" spans="2:12" ht="15.75" customHeight="1" x14ac:dyDescent="0.2">
      <c r="B3858" s="189">
        <v>41305</v>
      </c>
      <c r="C3858" s="143">
        <v>290701</v>
      </c>
      <c r="D3858" s="143" t="s">
        <v>1634</v>
      </c>
      <c r="E3858" s="143" t="s">
        <v>8854</v>
      </c>
      <c r="F3858" s="248" t="s">
        <v>147</v>
      </c>
      <c r="G3858" s="216">
        <v>311</v>
      </c>
      <c r="H3858" s="216">
        <v>256.99999999953434</v>
      </c>
      <c r="I3858" s="216">
        <v>79926.999999855179</v>
      </c>
      <c r="J3858" s="216">
        <v>8.0732688821817153E-2</v>
      </c>
      <c r="K3858" s="216">
        <v>3.1413497596094719E-4</v>
      </c>
      <c r="L3858" s="159"/>
    </row>
    <row r="3859" spans="2:12" ht="15.75" customHeight="1" x14ac:dyDescent="0.2">
      <c r="B3859" s="189">
        <v>41305</v>
      </c>
      <c r="C3859" s="143">
        <v>290709</v>
      </c>
      <c r="D3859" s="143" t="s">
        <v>1420</v>
      </c>
      <c r="E3859" s="143" t="s">
        <v>8854</v>
      </c>
      <c r="F3859" s="248" t="s">
        <v>146</v>
      </c>
      <c r="G3859" s="216">
        <v>108</v>
      </c>
      <c r="H3859" s="216">
        <v>135</v>
      </c>
      <c r="I3859" s="216">
        <v>14580</v>
      </c>
      <c r="J3859" s="216">
        <v>1.4726970898747943E-2</v>
      </c>
      <c r="K3859" s="216">
        <v>1.0908867332405884E-4</v>
      </c>
      <c r="L3859" s="159"/>
    </row>
    <row r="3860" spans="2:12" ht="15.75" customHeight="1" x14ac:dyDescent="0.2">
      <c r="B3860" s="189">
        <v>41305</v>
      </c>
      <c r="C3860" s="143">
        <v>290710</v>
      </c>
      <c r="D3860" s="143" t="s">
        <v>649</v>
      </c>
      <c r="E3860" s="143" t="s">
        <v>8855</v>
      </c>
      <c r="F3860" s="248" t="s">
        <v>146</v>
      </c>
      <c r="G3860" s="216">
        <v>3.5</v>
      </c>
      <c r="H3860" s="216">
        <v>227.99999999930151</v>
      </c>
      <c r="I3860" s="216">
        <v>797.99999999755528</v>
      </c>
      <c r="J3860" s="216">
        <v>2.2962065602896375E-3</v>
      </c>
      <c r="K3860" s="216">
        <v>1.0071081404809965E-5</v>
      </c>
      <c r="L3860" s="159"/>
    </row>
    <row r="3861" spans="2:12" ht="15.75" customHeight="1" x14ac:dyDescent="0.2">
      <c r="B3861" s="189">
        <v>41305</v>
      </c>
      <c r="C3861" s="143">
        <v>290712</v>
      </c>
      <c r="D3861" s="143" t="s">
        <v>615</v>
      </c>
      <c r="E3861" s="143" t="s">
        <v>8855</v>
      </c>
      <c r="F3861" s="248" t="s">
        <v>146</v>
      </c>
      <c r="G3861" s="216">
        <v>8.58</v>
      </c>
      <c r="H3861" s="216">
        <v>844.99999999883585</v>
      </c>
      <c r="I3861" s="216">
        <v>7250.0999999900114</v>
      </c>
      <c r="J3861" s="216">
        <v>2.0861813512260609E-2</v>
      </c>
      <c r="K3861" s="216">
        <v>2.4688536700934144E-5</v>
      </c>
      <c r="L3861" s="159"/>
    </row>
    <row r="3862" spans="2:12" ht="15.75" customHeight="1" x14ac:dyDescent="0.2">
      <c r="B3862" s="189">
        <v>41305</v>
      </c>
      <c r="C3862" s="143">
        <v>290727</v>
      </c>
      <c r="D3862" s="143" t="s">
        <v>1688</v>
      </c>
      <c r="E3862" s="143" t="s">
        <v>8854</v>
      </c>
      <c r="F3862" s="248" t="s">
        <v>150</v>
      </c>
      <c r="G3862" s="216">
        <v>37.950000000000003</v>
      </c>
      <c r="H3862" s="216">
        <v>866.00000000442378</v>
      </c>
      <c r="I3862" s="216">
        <v>32864.700000167883</v>
      </c>
      <c r="J3862" s="216">
        <v>3.3195986316773243E-2</v>
      </c>
      <c r="K3862" s="216">
        <v>3.8332547709704012E-5</v>
      </c>
      <c r="L3862" s="159"/>
    </row>
    <row r="3863" spans="2:12" ht="15.75" customHeight="1" x14ac:dyDescent="0.2">
      <c r="B3863" s="189">
        <v>41305</v>
      </c>
      <c r="C3863" s="143">
        <v>290745</v>
      </c>
      <c r="D3863" s="143" t="s">
        <v>1529</v>
      </c>
      <c r="E3863" s="143" t="s">
        <v>8854</v>
      </c>
      <c r="F3863" s="248" t="s">
        <v>155</v>
      </c>
      <c r="G3863" s="216">
        <v>54.5</v>
      </c>
      <c r="H3863" s="216">
        <v>431.00000000093132</v>
      </c>
      <c r="I3863" s="216">
        <v>23489.500000050757</v>
      </c>
      <c r="J3863" s="216">
        <v>2.3726281407879787E-2</v>
      </c>
      <c r="K3863" s="216">
        <v>5.5049376816307467E-5</v>
      </c>
      <c r="L3863" s="159"/>
    </row>
    <row r="3864" spans="2:12" ht="15.75" customHeight="1" x14ac:dyDescent="0.2">
      <c r="B3864" s="189">
        <v>41305</v>
      </c>
      <c r="C3864" s="143">
        <v>290748</v>
      </c>
      <c r="D3864" s="143" t="s">
        <v>1434</v>
      </c>
      <c r="E3864" s="143" t="s">
        <v>8855</v>
      </c>
      <c r="F3864" s="248" t="s">
        <v>147</v>
      </c>
      <c r="G3864" s="216">
        <v>11</v>
      </c>
      <c r="H3864" s="216">
        <v>616.99999999953434</v>
      </c>
      <c r="I3864" s="216">
        <v>6786.9999999948777</v>
      </c>
      <c r="J3864" s="216">
        <v>1.9529265569826756E-2</v>
      </c>
      <c r="K3864" s="216">
        <v>3.1651970129402747E-5</v>
      </c>
      <c r="L3864" s="159"/>
    </row>
    <row r="3865" spans="2:12" ht="15.75" customHeight="1" x14ac:dyDescent="0.2">
      <c r="B3865" s="189">
        <v>41305</v>
      </c>
      <c r="C3865" s="143">
        <v>290757</v>
      </c>
      <c r="D3865" s="143" t="s">
        <v>1689</v>
      </c>
      <c r="E3865" s="143" t="s">
        <v>8854</v>
      </c>
      <c r="F3865" s="248" t="s">
        <v>147</v>
      </c>
      <c r="G3865" s="216">
        <v>58.5</v>
      </c>
      <c r="H3865" s="216">
        <v>639.99999999068677</v>
      </c>
      <c r="I3865" s="216">
        <v>37439.999999455176</v>
      </c>
      <c r="J3865" s="216">
        <v>3.7817406751790079E-2</v>
      </c>
      <c r="K3865" s="216">
        <v>5.908969805053187E-5</v>
      </c>
      <c r="L3865" s="159"/>
    </row>
    <row r="3866" spans="2:12" ht="15.75" customHeight="1" x14ac:dyDescent="0.2">
      <c r="B3866" s="189">
        <v>41305</v>
      </c>
      <c r="C3866" s="143">
        <v>290776</v>
      </c>
      <c r="D3866" s="143" t="s">
        <v>1546</v>
      </c>
      <c r="E3866" s="143" t="s">
        <v>8855</v>
      </c>
      <c r="F3866" s="248" t="s">
        <v>147</v>
      </c>
      <c r="G3866" s="216">
        <v>6.2700000000000005</v>
      </c>
      <c r="H3866" s="216">
        <v>119.00000000023283</v>
      </c>
      <c r="I3866" s="216">
        <v>746.13000000145985</v>
      </c>
      <c r="J3866" s="216">
        <v>2.146953133881589E-3</v>
      </c>
      <c r="K3866" s="216">
        <v>1.8041622973759566E-5</v>
      </c>
      <c r="L3866" s="159"/>
    </row>
    <row r="3867" spans="2:12" ht="15.75" customHeight="1" x14ac:dyDescent="0.2">
      <c r="B3867" s="189">
        <v>41305</v>
      </c>
      <c r="C3867" s="143">
        <v>290778</v>
      </c>
      <c r="D3867" s="143" t="s">
        <v>1395</v>
      </c>
      <c r="E3867" s="143" t="s">
        <v>8855</v>
      </c>
      <c r="F3867" s="248" t="s">
        <v>146</v>
      </c>
      <c r="G3867" s="216">
        <v>0.33</v>
      </c>
      <c r="H3867" s="216">
        <v>146.99999999720603</v>
      </c>
      <c r="I3867" s="216">
        <v>48.509999999077991</v>
      </c>
      <c r="J3867" s="216">
        <v>1.3958518826801309E-4</v>
      </c>
      <c r="K3867" s="216">
        <v>9.495591038820825E-7</v>
      </c>
      <c r="L3867" s="159"/>
    </row>
    <row r="3868" spans="2:12" ht="15.75" customHeight="1" x14ac:dyDescent="0.2">
      <c r="B3868" s="189">
        <v>41305</v>
      </c>
      <c r="C3868" s="143">
        <v>290779</v>
      </c>
      <c r="D3868" s="143" t="s">
        <v>1690</v>
      </c>
      <c r="E3868" s="143" t="s">
        <v>8854</v>
      </c>
      <c r="F3868" s="248" t="s">
        <v>155</v>
      </c>
      <c r="G3868" s="216">
        <v>1</v>
      </c>
      <c r="H3868" s="216">
        <v>90</v>
      </c>
      <c r="I3868" s="216">
        <v>90</v>
      </c>
      <c r="J3868" s="216">
        <v>9.0907227770049026E-5</v>
      </c>
      <c r="K3868" s="216">
        <v>1.0100803085561004E-6</v>
      </c>
      <c r="L3868" s="159"/>
    </row>
    <row r="3869" spans="2:12" ht="15.75" customHeight="1" x14ac:dyDescent="0.2">
      <c r="B3869" s="189">
        <v>41305</v>
      </c>
      <c r="C3869" s="143">
        <v>290784</v>
      </c>
      <c r="D3869" s="143" t="s">
        <v>931</v>
      </c>
      <c r="E3869" s="143" t="s">
        <v>8854</v>
      </c>
      <c r="F3869" s="248" t="s">
        <v>149</v>
      </c>
      <c r="G3869" s="216">
        <v>17</v>
      </c>
      <c r="H3869" s="216">
        <v>56.000000004423782</v>
      </c>
      <c r="I3869" s="216">
        <v>952.0000000752043</v>
      </c>
      <c r="J3869" s="216">
        <v>9.6159645382136992E-4</v>
      </c>
      <c r="K3869" s="216">
        <v>1.7171365245453706E-5</v>
      </c>
      <c r="L3869" s="159"/>
    </row>
    <row r="3870" spans="2:12" ht="15.75" customHeight="1" x14ac:dyDescent="0.2">
      <c r="B3870" s="189">
        <v>41305</v>
      </c>
      <c r="C3870" s="143">
        <v>290786</v>
      </c>
      <c r="D3870" s="143" t="s">
        <v>1119</v>
      </c>
      <c r="E3870" s="143" t="s">
        <v>8854</v>
      </c>
      <c r="F3870" s="248" t="s">
        <v>147</v>
      </c>
      <c r="G3870" s="216">
        <v>4.96</v>
      </c>
      <c r="H3870" s="216">
        <v>66.999999998370185</v>
      </c>
      <c r="I3870" s="216">
        <v>332.31999999191612</v>
      </c>
      <c r="J3870" s="216">
        <v>3.356698881311979E-4</v>
      </c>
      <c r="K3870" s="216">
        <v>5.0099983304382574E-6</v>
      </c>
      <c r="L3870" s="159"/>
    </row>
    <row r="3871" spans="2:12" ht="15.75" customHeight="1" x14ac:dyDescent="0.2">
      <c r="B3871" s="189">
        <v>41305</v>
      </c>
      <c r="C3871" s="143">
        <v>290789</v>
      </c>
      <c r="D3871" s="143" t="s">
        <v>662</v>
      </c>
      <c r="E3871" s="143" t="s">
        <v>8854</v>
      </c>
      <c r="F3871" s="248" t="s">
        <v>155</v>
      </c>
      <c r="G3871" s="216">
        <v>222.17000000000002</v>
      </c>
      <c r="H3871" s="216">
        <v>67.999999991152436</v>
      </c>
      <c r="I3871" s="216">
        <v>15107.559998034338</v>
      </c>
      <c r="J3871" s="216">
        <v>1.5259848864344323E-2</v>
      </c>
      <c r="K3871" s="216">
        <v>2.2440954215190883E-4</v>
      </c>
      <c r="L3871" s="159"/>
    </row>
    <row r="3872" spans="2:12" ht="15.75" customHeight="1" x14ac:dyDescent="0.2">
      <c r="B3872" s="189">
        <v>41305</v>
      </c>
      <c r="C3872" s="143">
        <v>290792</v>
      </c>
      <c r="D3872" s="143" t="s">
        <v>1393</v>
      </c>
      <c r="E3872" s="143" t="s">
        <v>8854</v>
      </c>
      <c r="F3872" s="248" t="s">
        <v>149</v>
      </c>
      <c r="G3872" s="216">
        <v>13.695</v>
      </c>
      <c r="H3872" s="216">
        <v>90</v>
      </c>
      <c r="I3872" s="216">
        <v>1232.55</v>
      </c>
      <c r="J3872" s="216">
        <v>1.2449744843108215E-3</v>
      </c>
      <c r="K3872" s="216">
        <v>1.3833049825675794E-5</v>
      </c>
      <c r="L3872" s="159"/>
    </row>
    <row r="3873" spans="2:12" ht="15.75" customHeight="1" x14ac:dyDescent="0.2">
      <c r="B3873" s="189">
        <v>41305</v>
      </c>
      <c r="C3873" s="143">
        <v>290794</v>
      </c>
      <c r="D3873" s="143" t="s">
        <v>867</v>
      </c>
      <c r="E3873" s="143" t="s">
        <v>8855</v>
      </c>
      <c r="F3873" s="248" t="s">
        <v>155</v>
      </c>
      <c r="G3873" s="216">
        <v>3</v>
      </c>
      <c r="H3873" s="216">
        <v>114.00000000488944</v>
      </c>
      <c r="I3873" s="216">
        <v>342.00000001466833</v>
      </c>
      <c r="J3873" s="216">
        <v>9.8408852588363822E-4</v>
      </c>
      <c r="K3873" s="216">
        <v>8.6323554898371129E-6</v>
      </c>
      <c r="L3873" s="159"/>
    </row>
    <row r="3874" spans="2:12" ht="15.75" customHeight="1" x14ac:dyDescent="0.2">
      <c r="B3874" s="189">
        <v>41305</v>
      </c>
      <c r="C3874" s="143">
        <v>290796</v>
      </c>
      <c r="D3874" s="143" t="s">
        <v>937</v>
      </c>
      <c r="E3874" s="143" t="s">
        <v>8855</v>
      </c>
      <c r="F3874" s="248" t="s">
        <v>146</v>
      </c>
      <c r="G3874" s="216">
        <v>1.8150000000000002</v>
      </c>
      <c r="H3874" s="216">
        <v>129.00000000139698</v>
      </c>
      <c r="I3874" s="216">
        <v>234.13500000253555</v>
      </c>
      <c r="J3874" s="216">
        <v>6.7371218421163339E-4</v>
      </c>
      <c r="K3874" s="216">
        <v>5.222575071351454E-6</v>
      </c>
      <c r="L3874" s="159"/>
    </row>
    <row r="3875" spans="2:12" ht="15.75" customHeight="1" x14ac:dyDescent="0.2">
      <c r="B3875" s="189">
        <v>41305</v>
      </c>
      <c r="C3875" s="143">
        <v>290797</v>
      </c>
      <c r="D3875" s="143" t="s">
        <v>1691</v>
      </c>
      <c r="E3875" s="143" t="s">
        <v>8854</v>
      </c>
      <c r="F3875" s="248" t="s">
        <v>149</v>
      </c>
      <c r="G3875" s="216">
        <v>6.5</v>
      </c>
      <c r="H3875" s="216">
        <v>94.000000002561137</v>
      </c>
      <c r="I3875" s="216">
        <v>611.00000001664739</v>
      </c>
      <c r="J3875" s="216">
        <v>6.1715906854459257E-4</v>
      </c>
      <c r="K3875" s="216">
        <v>6.5655220056146522E-6</v>
      </c>
      <c r="L3875" s="159"/>
    </row>
    <row r="3876" spans="2:12" ht="15.75" customHeight="1" x14ac:dyDescent="0.2">
      <c r="B3876" s="189">
        <v>41305</v>
      </c>
      <c r="C3876" s="143">
        <v>290799</v>
      </c>
      <c r="D3876" s="143" t="s">
        <v>1692</v>
      </c>
      <c r="E3876" s="143" t="s">
        <v>8854</v>
      </c>
      <c r="F3876" s="248" t="s">
        <v>148</v>
      </c>
      <c r="G3876" s="216">
        <v>2.0350000000000001</v>
      </c>
      <c r="H3876" s="216">
        <v>95.999999998603016</v>
      </c>
      <c r="I3876" s="216">
        <v>195.35999999715716</v>
      </c>
      <c r="J3876" s="216">
        <v>1.9732928907664827E-4</v>
      </c>
      <c r="K3876" s="216">
        <v>2.0555134279116643E-6</v>
      </c>
      <c r="L3876" s="159"/>
    </row>
    <row r="3877" spans="2:12" ht="15.75" customHeight="1" x14ac:dyDescent="0.2">
      <c r="B3877" s="189">
        <v>41305</v>
      </c>
      <c r="C3877" s="143">
        <v>290800</v>
      </c>
      <c r="D3877" s="143" t="s">
        <v>1119</v>
      </c>
      <c r="E3877" s="143" t="s">
        <v>8854</v>
      </c>
      <c r="F3877" s="248" t="s">
        <v>155</v>
      </c>
      <c r="G3877" s="216">
        <v>4.96</v>
      </c>
      <c r="H3877" s="216">
        <v>79.999999998835847</v>
      </c>
      <c r="I3877" s="216">
        <v>396.7999999942258</v>
      </c>
      <c r="J3877" s="216">
        <v>4.0079986642922825E-4</v>
      </c>
      <c r="K3877" s="216">
        <v>5.0099983304382574E-6</v>
      </c>
      <c r="L3877" s="159"/>
    </row>
    <row r="3878" spans="2:12" ht="15.75" customHeight="1" x14ac:dyDescent="0.2">
      <c r="B3878" s="189">
        <v>41305</v>
      </c>
      <c r="C3878" s="143">
        <v>290801</v>
      </c>
      <c r="D3878" s="143" t="s">
        <v>735</v>
      </c>
      <c r="E3878" s="143" t="s">
        <v>8854</v>
      </c>
      <c r="F3878" s="248" t="s">
        <v>147</v>
      </c>
      <c r="G3878" s="216">
        <v>40.590000000000003</v>
      </c>
      <c r="H3878" s="216">
        <v>63.999999999068677</v>
      </c>
      <c r="I3878" s="216">
        <v>2597.759999962198</v>
      </c>
      <c r="J3878" s="216">
        <v>2.6239462223165123E-3</v>
      </c>
      <c r="K3878" s="216">
        <v>4.099915972429212E-5</v>
      </c>
      <c r="L3878" s="159"/>
    </row>
    <row r="3879" spans="2:12" ht="15.75" customHeight="1" x14ac:dyDescent="0.2">
      <c r="B3879" s="189">
        <v>41305</v>
      </c>
      <c r="C3879" s="143">
        <v>290802</v>
      </c>
      <c r="D3879" s="143" t="s">
        <v>923</v>
      </c>
      <c r="E3879" s="143" t="s">
        <v>8854</v>
      </c>
      <c r="F3879" s="248" t="s">
        <v>155</v>
      </c>
      <c r="G3879" s="216">
        <v>68.64</v>
      </c>
      <c r="H3879" s="216">
        <v>283.00000000046566</v>
      </c>
      <c r="I3879" s="216">
        <v>19425.120000031962</v>
      </c>
      <c r="J3879" s="216">
        <v>1.962093120337156E-2</v>
      </c>
      <c r="K3879" s="216">
        <v>6.9331912379290734E-5</v>
      </c>
      <c r="L3879" s="159"/>
    </row>
    <row r="3880" spans="2:12" ht="15.75" customHeight="1" x14ac:dyDescent="0.2">
      <c r="B3880" s="189">
        <v>41305</v>
      </c>
      <c r="C3880" s="143">
        <v>290803</v>
      </c>
      <c r="D3880" s="143" t="s">
        <v>916</v>
      </c>
      <c r="E3880" s="143" t="s">
        <v>8855</v>
      </c>
      <c r="F3880" s="248" t="s">
        <v>147</v>
      </c>
      <c r="G3880" s="216">
        <v>20.46</v>
      </c>
      <c r="H3880" s="216">
        <v>87.999999993480742</v>
      </c>
      <c r="I3880" s="216">
        <v>1800.479999866616</v>
      </c>
      <c r="J3880" s="216">
        <v>5.1807944703968359E-3</v>
      </c>
      <c r="K3880" s="216">
        <v>5.8872664440689116E-5</v>
      </c>
      <c r="L3880" s="159"/>
    </row>
    <row r="3881" spans="2:12" ht="15.75" customHeight="1" x14ac:dyDescent="0.2">
      <c r="B3881" s="189">
        <v>41305</v>
      </c>
      <c r="C3881" s="143">
        <v>290883</v>
      </c>
      <c r="D3881" s="143" t="s">
        <v>649</v>
      </c>
      <c r="E3881" s="143" t="s">
        <v>8855</v>
      </c>
      <c r="F3881" s="248" t="s">
        <v>155</v>
      </c>
      <c r="G3881" s="216">
        <v>41</v>
      </c>
      <c r="H3881" s="216">
        <v>420.00000000698492</v>
      </c>
      <c r="I3881" s="216">
        <v>17220.000000286382</v>
      </c>
      <c r="J3881" s="216">
        <v>4.9549720512489077E-2</v>
      </c>
      <c r="K3881" s="216">
        <v>1.1797552502777388E-4</v>
      </c>
      <c r="L3881" s="159"/>
    </row>
    <row r="3882" spans="2:12" ht="15.75" customHeight="1" x14ac:dyDescent="0.2">
      <c r="B3882" s="189">
        <v>41305</v>
      </c>
      <c r="C3882" s="143">
        <v>290890</v>
      </c>
      <c r="D3882" s="143" t="s">
        <v>1033</v>
      </c>
      <c r="E3882" s="143" t="s">
        <v>8854</v>
      </c>
      <c r="F3882" s="248" t="s">
        <v>155</v>
      </c>
      <c r="G3882" s="216">
        <v>75</v>
      </c>
      <c r="H3882" s="216">
        <v>34.000000006053597</v>
      </c>
      <c r="I3882" s="216">
        <v>2550.0000004540198</v>
      </c>
      <c r="J3882" s="216">
        <v>2.5757047872766521E-3</v>
      </c>
      <c r="K3882" s="216">
        <v>7.5756023141707529E-5</v>
      </c>
      <c r="L3882" s="159"/>
    </row>
    <row r="3883" spans="2:12" ht="15.75" customHeight="1" x14ac:dyDescent="0.2">
      <c r="B3883" s="189">
        <v>41305</v>
      </c>
      <c r="C3883" s="143">
        <v>290891</v>
      </c>
      <c r="D3883" s="143" t="s">
        <v>1033</v>
      </c>
      <c r="E3883" s="143" t="s">
        <v>8854</v>
      </c>
      <c r="F3883" s="248" t="s">
        <v>147</v>
      </c>
      <c r="G3883" s="216">
        <v>244</v>
      </c>
      <c r="H3883" s="216">
        <v>413.99999999790452</v>
      </c>
      <c r="I3883" s="216">
        <v>101015.9999994887</v>
      </c>
      <c r="J3883" s="216">
        <v>0.10203427244858658</v>
      </c>
      <c r="K3883" s="216">
        <v>2.4645959528768848E-4</v>
      </c>
      <c r="L3883" s="159"/>
    </row>
    <row r="3884" spans="2:12" ht="15.75" customHeight="1" x14ac:dyDescent="0.2">
      <c r="B3884" s="189">
        <v>41305</v>
      </c>
      <c r="C3884" s="143">
        <v>290892</v>
      </c>
      <c r="D3884" s="143" t="s">
        <v>1660</v>
      </c>
      <c r="E3884" s="143" t="s">
        <v>8854</v>
      </c>
      <c r="F3884" s="248" t="s">
        <v>146</v>
      </c>
      <c r="G3884" s="216">
        <v>139</v>
      </c>
      <c r="H3884" s="216">
        <v>443.00000000861473</v>
      </c>
      <c r="I3884" s="216">
        <v>61577.000001197448</v>
      </c>
      <c r="J3884" s="216">
        <v>6.219771516116851E-2</v>
      </c>
      <c r="K3884" s="216">
        <v>1.4040116288929796E-4</v>
      </c>
      <c r="L3884" s="159"/>
    </row>
    <row r="3885" spans="2:12" ht="15.75" customHeight="1" x14ac:dyDescent="0.2">
      <c r="B3885" s="189">
        <v>41305</v>
      </c>
      <c r="C3885" s="143">
        <v>290894</v>
      </c>
      <c r="D3885" s="143" t="s">
        <v>534</v>
      </c>
      <c r="E3885" s="143" t="s">
        <v>8855</v>
      </c>
      <c r="F3885" s="248" t="s">
        <v>149</v>
      </c>
      <c r="G3885" s="216">
        <v>17</v>
      </c>
      <c r="H3885" s="216">
        <v>182.99999999930151</v>
      </c>
      <c r="I3885" s="216">
        <v>3110.9999999881256</v>
      </c>
      <c r="J3885" s="216">
        <v>8.9517526429269186E-3</v>
      </c>
      <c r="K3885" s="216">
        <v>4.8916681109076973E-5</v>
      </c>
      <c r="L3885" s="159"/>
    </row>
    <row r="3886" spans="2:12" ht="15.75" customHeight="1" x14ac:dyDescent="0.2">
      <c r="B3886" s="189">
        <v>41305</v>
      </c>
      <c r="C3886" s="143">
        <v>290895</v>
      </c>
      <c r="D3886" s="143" t="s">
        <v>649</v>
      </c>
      <c r="E3886" s="143" t="s">
        <v>8855</v>
      </c>
      <c r="F3886" s="248" t="s">
        <v>155</v>
      </c>
      <c r="G3886" s="216">
        <v>14.5</v>
      </c>
      <c r="H3886" s="216">
        <v>258.99999999557622</v>
      </c>
      <c r="I3886" s="216">
        <v>3755.4999999358552</v>
      </c>
      <c r="J3886" s="216">
        <v>1.0806270347176518E-2</v>
      </c>
      <c r="K3886" s="216">
        <v>4.1723051534212715E-5</v>
      </c>
      <c r="L3886" s="159"/>
    </row>
    <row r="3887" spans="2:12" ht="15.75" customHeight="1" x14ac:dyDescent="0.2">
      <c r="B3887" s="189">
        <v>41305</v>
      </c>
      <c r="C3887" s="143">
        <v>290896</v>
      </c>
      <c r="D3887" s="143" t="s">
        <v>877</v>
      </c>
      <c r="E3887" s="143" t="s">
        <v>8855</v>
      </c>
      <c r="F3887" s="248" t="s">
        <v>155</v>
      </c>
      <c r="G3887" s="216">
        <v>65.5</v>
      </c>
      <c r="H3887" s="216">
        <v>204.00000000488944</v>
      </c>
      <c r="I3887" s="216">
        <v>13362.000000320259</v>
      </c>
      <c r="J3887" s="216">
        <v>3.8448511352656027E-2</v>
      </c>
      <c r="K3887" s="216">
        <v>1.8847309486144363E-4</v>
      </c>
      <c r="L3887" s="159"/>
    </row>
    <row r="3888" spans="2:12" ht="15.75" customHeight="1" x14ac:dyDescent="0.2">
      <c r="B3888" s="189">
        <v>41305</v>
      </c>
      <c r="C3888" s="143">
        <v>290898</v>
      </c>
      <c r="D3888" s="143" t="s">
        <v>577</v>
      </c>
      <c r="E3888" s="143" t="s">
        <v>8854</v>
      </c>
      <c r="F3888" s="248" t="s">
        <v>155</v>
      </c>
      <c r="G3888" s="216">
        <v>74</v>
      </c>
      <c r="H3888" s="216">
        <v>172.99999999813735</v>
      </c>
      <c r="I3888" s="216">
        <v>12801.999999862164</v>
      </c>
      <c r="J3888" s="216">
        <v>1.2931048109995971E-2</v>
      </c>
      <c r="K3888" s="216">
        <v>7.4745942833151426E-5</v>
      </c>
      <c r="L3888" s="159"/>
    </row>
    <row r="3889" spans="2:12" ht="15.75" customHeight="1" x14ac:dyDescent="0.2">
      <c r="B3889" s="189">
        <v>41305</v>
      </c>
      <c r="C3889" s="143">
        <v>290899</v>
      </c>
      <c r="D3889" s="143" t="s">
        <v>815</v>
      </c>
      <c r="E3889" s="143" t="s">
        <v>8855</v>
      </c>
      <c r="F3889" s="248" t="s">
        <v>146</v>
      </c>
      <c r="G3889" s="216">
        <v>10</v>
      </c>
      <c r="H3889" s="216">
        <v>249.00000000488944</v>
      </c>
      <c r="I3889" s="216">
        <v>2490.0000000488944</v>
      </c>
      <c r="J3889" s="216">
        <v>7.1648550567054948E-3</v>
      </c>
      <c r="K3889" s="216">
        <v>2.8774518299457043E-5</v>
      </c>
      <c r="L3889" s="159"/>
    </row>
    <row r="3890" spans="2:12" ht="15.75" customHeight="1" x14ac:dyDescent="0.2">
      <c r="B3890" s="189">
        <v>41305</v>
      </c>
      <c r="C3890" s="143">
        <v>290903</v>
      </c>
      <c r="D3890" s="143" t="s">
        <v>890</v>
      </c>
      <c r="E3890" s="143" t="s">
        <v>8855</v>
      </c>
      <c r="F3890" s="248" t="s">
        <v>150</v>
      </c>
      <c r="G3890" s="216">
        <v>21</v>
      </c>
      <c r="H3890" s="216">
        <v>65.999999995110556</v>
      </c>
      <c r="I3890" s="216">
        <v>1385.9999998973217</v>
      </c>
      <c r="J3890" s="216">
        <v>3.9881482360092941E-3</v>
      </c>
      <c r="K3890" s="216">
        <v>6.042648842885979E-5</v>
      </c>
      <c r="L3890" s="159"/>
    </row>
    <row r="3891" spans="2:12" ht="15.75" customHeight="1" x14ac:dyDescent="0.2">
      <c r="B3891" s="189">
        <v>41305</v>
      </c>
      <c r="C3891" s="143">
        <v>290904</v>
      </c>
      <c r="D3891" s="143" t="s">
        <v>1500</v>
      </c>
      <c r="E3891" s="143" t="s">
        <v>8854</v>
      </c>
      <c r="F3891" s="248" t="s">
        <v>155</v>
      </c>
      <c r="G3891" s="216">
        <v>98</v>
      </c>
      <c r="H3891" s="216">
        <v>212.99999999231659</v>
      </c>
      <c r="I3891" s="216">
        <v>20873.999999247026</v>
      </c>
      <c r="J3891" s="216">
        <v>2.1084416360039476E-2</v>
      </c>
      <c r="K3891" s="216">
        <v>9.8987870238497833E-5</v>
      </c>
      <c r="L3891" s="159"/>
    </row>
    <row r="3892" spans="2:12" ht="15.75" customHeight="1" x14ac:dyDescent="0.2">
      <c r="B3892" s="189">
        <v>41305</v>
      </c>
      <c r="C3892" s="143">
        <v>290919</v>
      </c>
      <c r="D3892" s="143" t="s">
        <v>857</v>
      </c>
      <c r="E3892" s="143" t="s">
        <v>8854</v>
      </c>
      <c r="F3892" s="248" t="s">
        <v>146</v>
      </c>
      <c r="G3892" s="216">
        <v>21</v>
      </c>
      <c r="H3892" s="216">
        <v>436.99999999953434</v>
      </c>
      <c r="I3892" s="216">
        <v>9176.9999999902211</v>
      </c>
      <c r="J3892" s="216">
        <v>9.2695069916094563E-3</v>
      </c>
      <c r="K3892" s="216">
        <v>2.1211686479678106E-5</v>
      </c>
      <c r="L3892" s="159"/>
    </row>
    <row r="3893" spans="2:12" ht="15.75" customHeight="1" x14ac:dyDescent="0.2">
      <c r="B3893" s="189">
        <v>41305</v>
      </c>
      <c r="C3893" s="143">
        <v>290935</v>
      </c>
      <c r="D3893" s="143" t="s">
        <v>1339</v>
      </c>
      <c r="E3893" s="143" t="s">
        <v>8854</v>
      </c>
      <c r="F3893" s="248" t="s">
        <v>155</v>
      </c>
      <c r="G3893" s="216">
        <v>73</v>
      </c>
      <c r="H3893" s="216">
        <v>654.99999999767169</v>
      </c>
      <c r="I3893" s="216">
        <v>47814.999999830034</v>
      </c>
      <c r="J3893" s="216">
        <v>4.8296989953438257E-2</v>
      </c>
      <c r="K3893" s="216">
        <v>7.3735862524595323E-5</v>
      </c>
      <c r="L3893" s="159"/>
    </row>
    <row r="3894" spans="2:12" ht="15.75" customHeight="1" x14ac:dyDescent="0.2">
      <c r="B3894" s="189">
        <v>41305</v>
      </c>
      <c r="C3894" s="143">
        <v>290941</v>
      </c>
      <c r="D3894" s="143" t="s">
        <v>737</v>
      </c>
      <c r="E3894" s="143" t="s">
        <v>8855</v>
      </c>
      <c r="F3894" s="248" t="s">
        <v>147</v>
      </c>
      <c r="G3894" s="216">
        <v>11</v>
      </c>
      <c r="H3894" s="216">
        <v>1016.9999999937136</v>
      </c>
      <c r="I3894" s="216">
        <v>11186.999999930849</v>
      </c>
      <c r="J3894" s="216">
        <v>3.2190053621403619E-2</v>
      </c>
      <c r="K3894" s="216">
        <v>3.1651970129402747E-5</v>
      </c>
      <c r="L3894" s="159"/>
    </row>
    <row r="3895" spans="2:12" ht="15.75" customHeight="1" x14ac:dyDescent="0.2">
      <c r="B3895" s="189">
        <v>41305</v>
      </c>
      <c r="C3895" s="143">
        <v>290943</v>
      </c>
      <c r="D3895" s="143" t="s">
        <v>643</v>
      </c>
      <c r="E3895" s="143" t="s">
        <v>8855</v>
      </c>
      <c r="F3895" s="248" t="s">
        <v>147</v>
      </c>
      <c r="G3895" s="216">
        <v>21</v>
      </c>
      <c r="H3895" s="216">
        <v>26.000000000931323</v>
      </c>
      <c r="I3895" s="216">
        <v>546.00000001955777</v>
      </c>
      <c r="J3895" s="216">
        <v>1.5710886992066312E-3</v>
      </c>
      <c r="K3895" s="216">
        <v>6.042648842885979E-5</v>
      </c>
      <c r="L3895" s="159"/>
    </row>
    <row r="3896" spans="2:12" ht="15.75" customHeight="1" x14ac:dyDescent="0.2">
      <c r="B3896" s="189">
        <v>41305</v>
      </c>
      <c r="C3896" s="143">
        <v>290950</v>
      </c>
      <c r="D3896" s="143" t="s">
        <v>1437</v>
      </c>
      <c r="E3896" s="143" t="s">
        <v>8854</v>
      </c>
      <c r="F3896" s="248" t="s">
        <v>146</v>
      </c>
      <c r="G3896" s="216">
        <v>9.6</v>
      </c>
      <c r="H3896" s="216">
        <v>210.99999999627471</v>
      </c>
      <c r="I3896" s="216">
        <v>2025.5999999642372</v>
      </c>
      <c r="J3896" s="216">
        <v>2.0460186729751137E-3</v>
      </c>
      <c r="K3896" s="216">
        <v>9.6967709621385631E-6</v>
      </c>
      <c r="L3896" s="159"/>
    </row>
    <row r="3897" spans="2:12" ht="15.75" customHeight="1" x14ac:dyDescent="0.2">
      <c r="B3897" s="189">
        <v>41305</v>
      </c>
      <c r="C3897" s="143">
        <v>290960</v>
      </c>
      <c r="D3897" s="143" t="s">
        <v>527</v>
      </c>
      <c r="E3897" s="143" t="s">
        <v>8855</v>
      </c>
      <c r="F3897" s="248" t="s">
        <v>147</v>
      </c>
      <c r="G3897" s="216">
        <v>1</v>
      </c>
      <c r="H3897" s="216">
        <v>35.999999991618097</v>
      </c>
      <c r="I3897" s="216">
        <v>35.999999991618097</v>
      </c>
      <c r="J3897" s="216">
        <v>1.0358826585392683E-4</v>
      </c>
      <c r="K3897" s="216">
        <v>2.8774518299457043E-6</v>
      </c>
      <c r="L3897" s="159"/>
    </row>
    <row r="3898" spans="2:12" ht="15.75" customHeight="1" x14ac:dyDescent="0.2">
      <c r="B3898" s="189">
        <v>41305</v>
      </c>
      <c r="C3898" s="143">
        <v>290962</v>
      </c>
      <c r="D3898" s="143" t="s">
        <v>512</v>
      </c>
      <c r="E3898" s="143" t="s">
        <v>8855</v>
      </c>
      <c r="F3898" s="248" t="s">
        <v>146</v>
      </c>
      <c r="G3898" s="216">
        <v>12</v>
      </c>
      <c r="H3898" s="216">
        <v>762.99999999348074</v>
      </c>
      <c r="I3898" s="216">
        <v>9155.9999999217689</v>
      </c>
      <c r="J3898" s="216">
        <v>2.6345948954757763E-2</v>
      </c>
      <c r="K3898" s="216">
        <v>3.4529421959348451E-5</v>
      </c>
      <c r="L3898" s="159"/>
    </row>
    <row r="3899" spans="2:12" ht="15.75" customHeight="1" x14ac:dyDescent="0.2">
      <c r="B3899" s="189">
        <v>41305</v>
      </c>
      <c r="C3899" s="143">
        <v>290966</v>
      </c>
      <c r="D3899" s="143" t="s">
        <v>1398</v>
      </c>
      <c r="E3899" s="143" t="s">
        <v>8855</v>
      </c>
      <c r="F3899" s="248" t="s">
        <v>147</v>
      </c>
      <c r="G3899" s="216">
        <v>12</v>
      </c>
      <c r="H3899" s="216">
        <v>866.00000000442378</v>
      </c>
      <c r="I3899" s="216">
        <v>10392.000000053085</v>
      </c>
      <c r="J3899" s="216">
        <v>2.990247941694851E-2</v>
      </c>
      <c r="K3899" s="216">
        <v>3.4529421959348451E-5</v>
      </c>
      <c r="L3899" s="159"/>
    </row>
    <row r="3900" spans="2:12" ht="15.75" customHeight="1" x14ac:dyDescent="0.2">
      <c r="B3900" s="189">
        <v>41305</v>
      </c>
      <c r="C3900" s="143">
        <v>290967</v>
      </c>
      <c r="D3900" s="143" t="s">
        <v>590</v>
      </c>
      <c r="E3900" s="143" t="s">
        <v>8855</v>
      </c>
      <c r="F3900" s="248" t="s">
        <v>155</v>
      </c>
      <c r="G3900" s="216">
        <v>20</v>
      </c>
      <c r="H3900" s="216">
        <v>672.99999999348074</v>
      </c>
      <c r="I3900" s="216">
        <v>13459.999999869615</v>
      </c>
      <c r="J3900" s="216">
        <v>3.8730501630694004E-2</v>
      </c>
      <c r="K3900" s="216">
        <v>5.7549036598914086E-5</v>
      </c>
      <c r="L3900" s="159"/>
    </row>
    <row r="3901" spans="2:12" ht="15.75" customHeight="1" x14ac:dyDescent="0.2">
      <c r="B3901" s="189">
        <v>41305</v>
      </c>
      <c r="C3901" s="143">
        <v>290968</v>
      </c>
      <c r="D3901" s="143" t="s">
        <v>1693</v>
      </c>
      <c r="E3901" s="143" t="s">
        <v>8854</v>
      </c>
      <c r="F3901" s="248" t="s">
        <v>148</v>
      </c>
      <c r="G3901" s="216">
        <v>25</v>
      </c>
      <c r="H3901" s="216">
        <v>284.99999999650754</v>
      </c>
      <c r="I3901" s="216">
        <v>7124.9999999126885</v>
      </c>
      <c r="J3901" s="216">
        <v>7.1968221983740232E-3</v>
      </c>
      <c r="K3901" s="216">
        <v>2.525200771390251E-5</v>
      </c>
      <c r="L3901" s="159"/>
    </row>
    <row r="3902" spans="2:12" ht="15.75" customHeight="1" x14ac:dyDescent="0.2">
      <c r="B3902" s="189">
        <v>41305</v>
      </c>
      <c r="C3902" s="143">
        <v>290969</v>
      </c>
      <c r="D3902" s="143" t="s">
        <v>1398</v>
      </c>
      <c r="E3902" s="143" t="s">
        <v>8855</v>
      </c>
      <c r="F3902" s="248" t="s">
        <v>155</v>
      </c>
      <c r="G3902" s="216">
        <v>5</v>
      </c>
      <c r="H3902" s="216">
        <v>222.99999999348074</v>
      </c>
      <c r="I3902" s="216">
        <v>1114.9999999674037</v>
      </c>
      <c r="J3902" s="216">
        <v>3.2083587902956663E-3</v>
      </c>
      <c r="K3902" s="216">
        <v>1.4387259149728521E-5</v>
      </c>
      <c r="L3902" s="159"/>
    </row>
    <row r="3903" spans="2:12" ht="15.75" customHeight="1" x14ac:dyDescent="0.2">
      <c r="B3903" s="189">
        <v>41305</v>
      </c>
      <c r="C3903" s="143">
        <v>290971</v>
      </c>
      <c r="D3903" s="143" t="s">
        <v>1200</v>
      </c>
      <c r="E3903" s="143" t="s">
        <v>8854</v>
      </c>
      <c r="F3903" s="248" t="s">
        <v>146</v>
      </c>
      <c r="G3903" s="216">
        <v>118</v>
      </c>
      <c r="H3903" s="216">
        <v>1042.0000000018626</v>
      </c>
      <c r="I3903" s="216">
        <v>122956.00000021979</v>
      </c>
      <c r="J3903" s="216">
        <v>0.12419543441904589</v>
      </c>
      <c r="K3903" s="216">
        <v>1.1918947640961984E-4</v>
      </c>
      <c r="L3903" s="159"/>
    </row>
    <row r="3904" spans="2:12" ht="15.75" customHeight="1" x14ac:dyDescent="0.2">
      <c r="B3904" s="189">
        <v>41305</v>
      </c>
      <c r="C3904" s="143">
        <v>290973</v>
      </c>
      <c r="D3904" s="143" t="s">
        <v>1095</v>
      </c>
      <c r="E3904" s="143" t="s">
        <v>8855</v>
      </c>
      <c r="F3904" s="248" t="s">
        <v>149</v>
      </c>
      <c r="G3904" s="216">
        <v>8.58</v>
      </c>
      <c r="H3904" s="216">
        <v>622.99999999813735</v>
      </c>
      <c r="I3904" s="216">
        <v>5345.3399999840185</v>
      </c>
      <c r="J3904" s="216">
        <v>1.5380958364635985E-2</v>
      </c>
      <c r="K3904" s="216">
        <v>2.4688536700934144E-5</v>
      </c>
      <c r="L3904" s="159"/>
    </row>
    <row r="3905" spans="2:12" ht="15.75" customHeight="1" x14ac:dyDescent="0.2">
      <c r="B3905" s="189">
        <v>41305</v>
      </c>
      <c r="C3905" s="143">
        <v>290978</v>
      </c>
      <c r="D3905" s="143" t="s">
        <v>1095</v>
      </c>
      <c r="E3905" s="143" t="s">
        <v>8855</v>
      </c>
      <c r="F3905" s="248" t="s">
        <v>155</v>
      </c>
      <c r="G3905" s="216">
        <v>6</v>
      </c>
      <c r="H3905" s="216">
        <v>888.00000000279397</v>
      </c>
      <c r="I3905" s="216">
        <v>5328.0000000167638</v>
      </c>
      <c r="J3905" s="216">
        <v>1.5331063349998949E-2</v>
      </c>
      <c r="K3905" s="216">
        <v>1.7264710979674226E-5</v>
      </c>
      <c r="L3905" s="159"/>
    </row>
    <row r="3906" spans="2:12" ht="15.75" customHeight="1" x14ac:dyDescent="0.2">
      <c r="B3906" s="189">
        <v>41305</v>
      </c>
      <c r="C3906" s="143">
        <v>290982</v>
      </c>
      <c r="D3906" s="143" t="s">
        <v>1063</v>
      </c>
      <c r="E3906" s="143" t="s">
        <v>8855</v>
      </c>
      <c r="F3906" s="248" t="s">
        <v>155</v>
      </c>
      <c r="G3906" s="216">
        <v>18</v>
      </c>
      <c r="H3906" s="216">
        <v>550.00000000116415</v>
      </c>
      <c r="I3906" s="216">
        <v>9900.0000000209548</v>
      </c>
      <c r="J3906" s="216">
        <v>2.8486773116522771E-2</v>
      </c>
      <c r="K3906" s="216">
        <v>5.1794132939022677E-5</v>
      </c>
      <c r="L3906" s="159"/>
    </row>
    <row r="3907" spans="2:12" ht="15.75" customHeight="1" x14ac:dyDescent="0.2">
      <c r="B3907" s="189">
        <v>41305</v>
      </c>
      <c r="C3907" s="143">
        <v>291274</v>
      </c>
      <c r="D3907" s="143" t="s">
        <v>750</v>
      </c>
      <c r="E3907" s="143" t="s">
        <v>8855</v>
      </c>
      <c r="F3907" s="248" t="s">
        <v>146</v>
      </c>
      <c r="G3907" s="216">
        <v>17</v>
      </c>
      <c r="H3907" s="216">
        <v>65.000000002328306</v>
      </c>
      <c r="I3907" s="216">
        <v>1105.0000000395812</v>
      </c>
      <c r="J3907" s="216">
        <v>3.1795842722038962E-3</v>
      </c>
      <c r="K3907" s="216">
        <v>4.8916681109076973E-5</v>
      </c>
      <c r="L3907" s="159"/>
    </row>
    <row r="3908" spans="2:12" ht="15.75" customHeight="1" x14ac:dyDescent="0.2">
      <c r="B3908" s="189">
        <v>41305</v>
      </c>
      <c r="C3908" s="143">
        <v>291292</v>
      </c>
      <c r="D3908" s="143" t="s">
        <v>657</v>
      </c>
      <c r="E3908" s="143" t="s">
        <v>8855</v>
      </c>
      <c r="F3908" s="248" t="s">
        <v>146</v>
      </c>
      <c r="G3908" s="216">
        <v>8.5</v>
      </c>
      <c r="H3908" s="216">
        <v>221.00000000791624</v>
      </c>
      <c r="I3908" s="216">
        <v>1878.5000000672881</v>
      </c>
      <c r="J3908" s="216">
        <v>5.4052932627466233E-3</v>
      </c>
      <c r="K3908" s="216">
        <v>2.4458340554538486E-5</v>
      </c>
      <c r="L3908" s="159"/>
    </row>
    <row r="3909" spans="2:12" ht="15.75" customHeight="1" x14ac:dyDescent="0.2">
      <c r="B3909" s="189">
        <v>41305</v>
      </c>
      <c r="C3909" s="143">
        <v>291311</v>
      </c>
      <c r="D3909" s="143" t="s">
        <v>1029</v>
      </c>
      <c r="E3909" s="143" t="s">
        <v>8854</v>
      </c>
      <c r="F3909" s="248" t="s">
        <v>146</v>
      </c>
      <c r="G3909" s="216">
        <v>14</v>
      </c>
      <c r="H3909" s="216">
        <v>81.000000002095476</v>
      </c>
      <c r="I3909" s="216">
        <v>1134.0000000293367</v>
      </c>
      <c r="J3909" s="216">
        <v>1.1454310699322502E-3</v>
      </c>
      <c r="K3909" s="216">
        <v>1.4141124319785405E-5</v>
      </c>
      <c r="L3909" s="159"/>
    </row>
    <row r="3910" spans="2:12" ht="15.75" customHeight="1" x14ac:dyDescent="0.2">
      <c r="B3910" s="189">
        <v>41305</v>
      </c>
      <c r="C3910" s="143">
        <v>291316</v>
      </c>
      <c r="D3910" s="143" t="s">
        <v>1294</v>
      </c>
      <c r="E3910" s="143" t="s">
        <v>8855</v>
      </c>
      <c r="F3910" s="248" t="s">
        <v>146</v>
      </c>
      <c r="G3910" s="216">
        <v>16.5</v>
      </c>
      <c r="H3910" s="216">
        <v>177.99999999348074</v>
      </c>
      <c r="I3910" s="216">
        <v>2936.9999998924322</v>
      </c>
      <c r="J3910" s="216">
        <v>8.451076024241012E-3</v>
      </c>
      <c r="K3910" s="216">
        <v>4.7477955194104124E-5</v>
      </c>
      <c r="L3910" s="159"/>
    </row>
    <row r="3911" spans="2:12" ht="15.75" customHeight="1" x14ac:dyDescent="0.2">
      <c r="B3911" s="189">
        <v>41305</v>
      </c>
      <c r="C3911" s="143">
        <v>291324</v>
      </c>
      <c r="D3911" s="143" t="s">
        <v>1694</v>
      </c>
      <c r="E3911" s="143" t="s">
        <v>8854</v>
      </c>
      <c r="F3911" s="248" t="s">
        <v>147</v>
      </c>
      <c r="G3911" s="216">
        <v>82.5</v>
      </c>
      <c r="H3911" s="216">
        <v>77.999999992316589</v>
      </c>
      <c r="I3911" s="216">
        <v>6434.9999993661186</v>
      </c>
      <c r="J3911" s="216">
        <v>6.4998667849182346E-3</v>
      </c>
      <c r="K3911" s="216">
        <v>8.3331625455878284E-5</v>
      </c>
      <c r="L3911" s="159"/>
    </row>
    <row r="3912" spans="2:12" ht="15.75" customHeight="1" x14ac:dyDescent="0.2">
      <c r="B3912" s="189">
        <v>41305</v>
      </c>
      <c r="C3912" s="143">
        <v>291400</v>
      </c>
      <c r="D3912" s="143" t="s">
        <v>1683</v>
      </c>
      <c r="E3912" s="143" t="s">
        <v>8854</v>
      </c>
      <c r="F3912" s="248" t="s">
        <v>146</v>
      </c>
      <c r="G3912" s="216">
        <v>11.8</v>
      </c>
      <c r="H3912" s="216">
        <v>390.00000000349246</v>
      </c>
      <c r="I3912" s="216">
        <v>4602.000000041211</v>
      </c>
      <c r="J3912" s="216">
        <v>4.6483895800168004E-3</v>
      </c>
      <c r="K3912" s="216">
        <v>1.1918947640961985E-5</v>
      </c>
      <c r="L3912" s="159"/>
    </row>
    <row r="3913" spans="2:12" ht="15.75" customHeight="1" x14ac:dyDescent="0.2">
      <c r="B3913" s="189">
        <v>41305</v>
      </c>
      <c r="C3913" s="143">
        <v>291661</v>
      </c>
      <c r="D3913" s="143" t="s">
        <v>497</v>
      </c>
      <c r="E3913" s="143" t="s">
        <v>8854</v>
      </c>
      <c r="F3913" s="248" t="s">
        <v>147</v>
      </c>
      <c r="G3913" s="216">
        <v>33</v>
      </c>
      <c r="H3913" s="216">
        <v>107.0000000030268</v>
      </c>
      <c r="I3913" s="216">
        <v>3531.0000000998843</v>
      </c>
      <c r="J3913" s="216">
        <v>3.5665935696124816E-3</v>
      </c>
      <c r="K3913" s="216">
        <v>3.333265018235131E-5</v>
      </c>
      <c r="L3913" s="159"/>
    </row>
    <row r="3914" spans="2:12" ht="15.75" customHeight="1" x14ac:dyDescent="0.2">
      <c r="B3914" s="189">
        <v>41305</v>
      </c>
      <c r="C3914" s="143">
        <v>291662</v>
      </c>
      <c r="D3914" s="143" t="s">
        <v>1366</v>
      </c>
      <c r="E3914" s="143" t="s">
        <v>8855</v>
      </c>
      <c r="F3914" s="248" t="s">
        <v>146</v>
      </c>
      <c r="G3914" s="216">
        <v>26</v>
      </c>
      <c r="H3914" s="216">
        <v>248.99999999441206</v>
      </c>
      <c r="I3914" s="216">
        <v>6473.9999998547137</v>
      </c>
      <c r="J3914" s="216">
        <v>1.8628623146650435E-2</v>
      </c>
      <c r="K3914" s="216">
        <v>7.4813747578588311E-5</v>
      </c>
      <c r="L3914" s="159"/>
    </row>
    <row r="3915" spans="2:12" ht="15.75" customHeight="1" x14ac:dyDescent="0.2">
      <c r="B3915" s="189">
        <v>41305</v>
      </c>
      <c r="C3915" s="143">
        <v>291664</v>
      </c>
      <c r="D3915" s="143" t="s">
        <v>1432</v>
      </c>
      <c r="E3915" s="143" t="s">
        <v>8854</v>
      </c>
      <c r="F3915" s="248" t="s">
        <v>146</v>
      </c>
      <c r="G3915" s="216">
        <v>39.4</v>
      </c>
      <c r="H3915" s="216">
        <v>783.99999999906868</v>
      </c>
      <c r="I3915" s="216">
        <v>30889.599999963306</v>
      </c>
      <c r="J3915" s="216">
        <v>3.1200976699137455E-2</v>
      </c>
      <c r="K3915" s="216">
        <v>3.9797164157110355E-5</v>
      </c>
      <c r="L3915" s="159"/>
    </row>
    <row r="3916" spans="2:12" ht="15.75" customHeight="1" x14ac:dyDescent="0.2">
      <c r="B3916" s="189">
        <v>41305</v>
      </c>
      <c r="C3916" s="143">
        <v>291668</v>
      </c>
      <c r="D3916" s="143" t="s">
        <v>1372</v>
      </c>
      <c r="E3916" s="143" t="s">
        <v>8854</v>
      </c>
      <c r="F3916" s="248" t="s">
        <v>147</v>
      </c>
      <c r="G3916" s="216">
        <v>117.33</v>
      </c>
      <c r="H3916" s="216">
        <v>175.99999999743886</v>
      </c>
      <c r="I3916" s="216">
        <v>20650.079999699501</v>
      </c>
      <c r="J3916" s="216">
        <v>2.0858239177804629E-2</v>
      </c>
      <c r="K3916" s="216">
        <v>1.1851272260288726E-4</v>
      </c>
      <c r="L3916" s="159"/>
    </row>
    <row r="3917" spans="2:12" ht="15.75" customHeight="1" x14ac:dyDescent="0.2">
      <c r="B3917" s="189">
        <v>41305</v>
      </c>
      <c r="C3917" s="143">
        <v>291669</v>
      </c>
      <c r="D3917" s="143" t="s">
        <v>1120</v>
      </c>
      <c r="E3917" s="143" t="s">
        <v>8854</v>
      </c>
      <c r="F3917" s="248" t="s">
        <v>147</v>
      </c>
      <c r="G3917" s="216">
        <v>18.566000000000003</v>
      </c>
      <c r="H3917" s="216">
        <v>56.000000004423782</v>
      </c>
      <c r="I3917" s="216">
        <v>1039.6960000821321</v>
      </c>
      <c r="J3917" s="216">
        <v>1.0501764565675033E-3</v>
      </c>
      <c r="K3917" s="216">
        <v>1.8753151008652561E-5</v>
      </c>
      <c r="L3917" s="159"/>
    </row>
    <row r="3918" spans="2:12" ht="15.75" customHeight="1" x14ac:dyDescent="0.2">
      <c r="B3918" s="189">
        <v>41305</v>
      </c>
      <c r="C3918" s="143">
        <v>291670</v>
      </c>
      <c r="D3918" s="143" t="s">
        <v>597</v>
      </c>
      <c r="E3918" s="143" t="s">
        <v>8855</v>
      </c>
      <c r="F3918" s="248" t="s">
        <v>146</v>
      </c>
      <c r="G3918" s="216">
        <v>1</v>
      </c>
      <c r="H3918" s="216">
        <v>124.0000000060536</v>
      </c>
      <c r="I3918" s="216">
        <v>124.0000000060536</v>
      </c>
      <c r="J3918" s="216">
        <v>3.5680402693068626E-4</v>
      </c>
      <c r="K3918" s="216">
        <v>2.8774518299457043E-6</v>
      </c>
      <c r="L3918" s="159"/>
    </row>
    <row r="3919" spans="2:12" ht="15.75" customHeight="1" x14ac:dyDescent="0.2">
      <c r="B3919" s="189">
        <v>41305</v>
      </c>
      <c r="C3919" s="143">
        <v>291674</v>
      </c>
      <c r="D3919" s="143" t="s">
        <v>1309</v>
      </c>
      <c r="E3919" s="143" t="s">
        <v>8854</v>
      </c>
      <c r="F3919" s="248" t="s">
        <v>146</v>
      </c>
      <c r="G3919" s="216">
        <v>43.5</v>
      </c>
      <c r="H3919" s="216">
        <v>72.000000004190952</v>
      </c>
      <c r="I3919" s="216">
        <v>3132.0000001823064</v>
      </c>
      <c r="J3919" s="216">
        <v>3.1635715265818506E-3</v>
      </c>
      <c r="K3919" s="216">
        <v>4.3938493422190366E-5</v>
      </c>
      <c r="L3919" s="159"/>
    </row>
    <row r="3920" spans="2:12" ht="15.75" customHeight="1" x14ac:dyDescent="0.2">
      <c r="B3920" s="189">
        <v>41305</v>
      </c>
      <c r="C3920" s="143">
        <v>291690</v>
      </c>
      <c r="D3920" s="143" t="s">
        <v>1120</v>
      </c>
      <c r="E3920" s="143" t="s">
        <v>8854</v>
      </c>
      <c r="F3920" s="248" t="s">
        <v>147</v>
      </c>
      <c r="G3920" s="216">
        <v>3.4</v>
      </c>
      <c r="H3920" s="216">
        <v>172.0000000053551</v>
      </c>
      <c r="I3920" s="216">
        <v>584.80000001820736</v>
      </c>
      <c r="J3920" s="216">
        <v>5.9069496446199834E-4</v>
      </c>
      <c r="K3920" s="216">
        <v>3.4342730490907412E-6</v>
      </c>
      <c r="L3920" s="159"/>
    </row>
    <row r="3921" spans="2:12" ht="15.75" customHeight="1" x14ac:dyDescent="0.2">
      <c r="B3921" s="189">
        <v>41305</v>
      </c>
      <c r="C3921" s="143">
        <v>291712</v>
      </c>
      <c r="D3921" s="143" t="s">
        <v>1695</v>
      </c>
      <c r="E3921" s="143" t="s">
        <v>8854</v>
      </c>
      <c r="F3921" s="248" t="s">
        <v>146</v>
      </c>
      <c r="G3921" s="216">
        <v>90</v>
      </c>
      <c r="H3921" s="216">
        <v>302.99999999231659</v>
      </c>
      <c r="I3921" s="216">
        <v>27269.999999308493</v>
      </c>
      <c r="J3921" s="216">
        <v>2.754489001362638E-2</v>
      </c>
      <c r="K3921" s="216">
        <v>9.0907227770049026E-5</v>
      </c>
      <c r="L3921" s="159"/>
    </row>
    <row r="3922" spans="2:12" ht="15.75" customHeight="1" x14ac:dyDescent="0.2">
      <c r="B3922" s="189">
        <v>41305</v>
      </c>
      <c r="C3922" s="143">
        <v>291713</v>
      </c>
      <c r="D3922" s="143" t="s">
        <v>1696</v>
      </c>
      <c r="E3922" s="143" t="s">
        <v>8854</v>
      </c>
      <c r="F3922" s="248" t="s">
        <v>147</v>
      </c>
      <c r="G3922" s="216">
        <v>3.25</v>
      </c>
      <c r="H3922" s="216">
        <v>2048.0000000016298</v>
      </c>
      <c r="I3922" s="216">
        <v>6656.0000000052969</v>
      </c>
      <c r="J3922" s="216">
        <v>6.7230945337547546E-3</v>
      </c>
      <c r="K3922" s="216">
        <v>3.2827610028073261E-6</v>
      </c>
      <c r="L3922" s="159"/>
    </row>
    <row r="3923" spans="2:12" ht="15.75" customHeight="1" x14ac:dyDescent="0.2">
      <c r="B3923" s="189">
        <v>41305</v>
      </c>
      <c r="C3923" s="143">
        <v>291731</v>
      </c>
      <c r="D3923" s="143" t="s">
        <v>1697</v>
      </c>
      <c r="E3923" s="143" t="s">
        <v>8854</v>
      </c>
      <c r="F3923" s="248" t="s">
        <v>146</v>
      </c>
      <c r="G3923" s="216">
        <v>47.1</v>
      </c>
      <c r="H3923" s="216">
        <v>300.99999999627471</v>
      </c>
      <c r="I3923" s="216">
        <v>14177.099999824539</v>
      </c>
      <c r="J3923" s="216">
        <v>1.4320009542253461E-2</v>
      </c>
      <c r="K3923" s="216">
        <v>4.7574782532992326E-5</v>
      </c>
      <c r="L3923" s="159"/>
    </row>
    <row r="3924" spans="2:12" ht="15.75" customHeight="1" x14ac:dyDescent="0.2">
      <c r="B3924" s="189">
        <v>41305</v>
      </c>
      <c r="C3924" s="143">
        <v>291751</v>
      </c>
      <c r="D3924" s="143" t="s">
        <v>966</v>
      </c>
      <c r="E3924" s="143" t="s">
        <v>8854</v>
      </c>
      <c r="F3924" s="248" t="s">
        <v>149</v>
      </c>
      <c r="G3924" s="216">
        <v>31.5</v>
      </c>
      <c r="H3924" s="216">
        <v>127.99999999813735</v>
      </c>
      <c r="I3924" s="216">
        <v>4031.9999999413267</v>
      </c>
      <c r="J3924" s="216">
        <v>4.0726438040389317E-3</v>
      </c>
      <c r="K3924" s="216">
        <v>3.1817529719517163E-5</v>
      </c>
      <c r="L3924" s="159"/>
    </row>
    <row r="3925" spans="2:12" ht="15.75" customHeight="1" x14ac:dyDescent="0.2">
      <c r="B3925" s="189">
        <v>41305</v>
      </c>
      <c r="C3925" s="143">
        <v>291771</v>
      </c>
      <c r="D3925" s="143" t="s">
        <v>527</v>
      </c>
      <c r="E3925" s="143" t="s">
        <v>8855</v>
      </c>
      <c r="F3925" s="248" t="s">
        <v>146</v>
      </c>
      <c r="G3925" s="216">
        <v>1</v>
      </c>
      <c r="H3925" s="216">
        <v>208.00000000745058</v>
      </c>
      <c r="I3925" s="216">
        <v>208.00000000745058</v>
      </c>
      <c r="J3925" s="216">
        <v>5.9850998065014518E-4</v>
      </c>
      <c r="K3925" s="216">
        <v>2.8774518299457043E-6</v>
      </c>
      <c r="L3925" s="159"/>
    </row>
    <row r="3926" spans="2:12" ht="15.75" customHeight="1" x14ac:dyDescent="0.2">
      <c r="B3926" s="189">
        <v>41305</v>
      </c>
      <c r="C3926" s="143">
        <v>291772</v>
      </c>
      <c r="D3926" s="143" t="s">
        <v>1698</v>
      </c>
      <c r="E3926" s="143" t="s">
        <v>8854</v>
      </c>
      <c r="F3926" s="248" t="s">
        <v>147</v>
      </c>
      <c r="G3926" s="216">
        <v>3</v>
      </c>
      <c r="H3926" s="216">
        <v>119.99999999301508</v>
      </c>
      <c r="I3926" s="216">
        <v>359.99999997904524</v>
      </c>
      <c r="J3926" s="216">
        <v>3.6362891105903015E-4</v>
      </c>
      <c r="K3926" s="216">
        <v>3.0302409256683013E-6</v>
      </c>
      <c r="L3926" s="159"/>
    </row>
    <row r="3927" spans="2:12" ht="15.75" customHeight="1" x14ac:dyDescent="0.2">
      <c r="B3927" s="189">
        <v>41305</v>
      </c>
      <c r="C3927" s="143">
        <v>291773</v>
      </c>
      <c r="D3927" s="143" t="s">
        <v>908</v>
      </c>
      <c r="E3927" s="143" t="s">
        <v>8855</v>
      </c>
      <c r="F3927" s="248" t="s">
        <v>146</v>
      </c>
      <c r="G3927" s="216">
        <v>19</v>
      </c>
      <c r="H3927" s="216">
        <v>13.000000000465661</v>
      </c>
      <c r="I3927" s="216">
        <v>247.00000000884756</v>
      </c>
      <c r="J3927" s="216">
        <v>7.1073060202204736E-4</v>
      </c>
      <c r="K3927" s="216">
        <v>5.4671584768968381E-5</v>
      </c>
      <c r="L3927" s="159"/>
    </row>
    <row r="3928" spans="2:12" ht="15.75" customHeight="1" x14ac:dyDescent="0.2">
      <c r="B3928" s="189">
        <v>41305</v>
      </c>
      <c r="C3928" s="143">
        <v>291775</v>
      </c>
      <c r="D3928" s="143" t="s">
        <v>534</v>
      </c>
      <c r="E3928" s="143" t="s">
        <v>8855</v>
      </c>
      <c r="F3928" s="248" t="s">
        <v>147</v>
      </c>
      <c r="G3928" s="216">
        <v>13</v>
      </c>
      <c r="H3928" s="216">
        <v>39.000000001396984</v>
      </c>
      <c r="I3928" s="216">
        <v>507.00000001816079</v>
      </c>
      <c r="J3928" s="216">
        <v>1.458868077834729E-3</v>
      </c>
      <c r="K3928" s="216">
        <v>3.7406873789294156E-5</v>
      </c>
      <c r="L3928" s="159"/>
    </row>
    <row r="3929" spans="2:12" ht="15.75" customHeight="1" x14ac:dyDescent="0.2">
      <c r="B3929" s="189">
        <v>41305</v>
      </c>
      <c r="C3929" s="143">
        <v>291776</v>
      </c>
      <c r="D3929" s="143" t="s">
        <v>708</v>
      </c>
      <c r="E3929" s="143" t="s">
        <v>8854</v>
      </c>
      <c r="F3929" s="248" t="s">
        <v>146</v>
      </c>
      <c r="G3929" s="216">
        <v>18.8</v>
      </c>
      <c r="H3929" s="216">
        <v>72.999999996973202</v>
      </c>
      <c r="I3929" s="216">
        <v>1372.3999999430962</v>
      </c>
      <c r="J3929" s="216">
        <v>1.3862342154049147E-3</v>
      </c>
      <c r="K3929" s="216">
        <v>1.8989509800854686E-5</v>
      </c>
      <c r="L3929" s="159"/>
    </row>
    <row r="3930" spans="2:12" ht="15.75" customHeight="1" x14ac:dyDescent="0.2">
      <c r="B3930" s="189">
        <v>41305</v>
      </c>
      <c r="C3930" s="143">
        <v>291790</v>
      </c>
      <c r="D3930" s="143" t="s">
        <v>947</v>
      </c>
      <c r="E3930" s="143" t="s">
        <v>8854</v>
      </c>
      <c r="F3930" s="248" t="s">
        <v>147</v>
      </c>
      <c r="G3930" s="216">
        <v>109.5</v>
      </c>
      <c r="H3930" s="216">
        <v>20.000000002328306</v>
      </c>
      <c r="I3930" s="216">
        <v>2190.0000002549496</v>
      </c>
      <c r="J3930" s="216">
        <v>2.2120758759953795E-3</v>
      </c>
      <c r="K3930" s="216">
        <v>1.1060379378689299E-4</v>
      </c>
      <c r="L3930" s="159"/>
    </row>
    <row r="3931" spans="2:12" ht="15.75" customHeight="1" x14ac:dyDescent="0.2">
      <c r="B3931" s="189">
        <v>41305</v>
      </c>
      <c r="C3931" s="143">
        <v>291810</v>
      </c>
      <c r="D3931" s="143" t="s">
        <v>713</v>
      </c>
      <c r="E3931" s="143" t="s">
        <v>8854</v>
      </c>
      <c r="F3931" s="248" t="s">
        <v>146</v>
      </c>
      <c r="G3931" s="216">
        <v>1</v>
      </c>
      <c r="H3931" s="216">
        <v>49.000000002561137</v>
      </c>
      <c r="I3931" s="216">
        <v>49.000000002561137</v>
      </c>
      <c r="J3931" s="216">
        <v>4.949393512183587E-5</v>
      </c>
      <c r="K3931" s="216">
        <v>1.0100803085561004E-6</v>
      </c>
      <c r="L3931" s="159"/>
    </row>
    <row r="3932" spans="2:12" ht="15.75" customHeight="1" x14ac:dyDescent="0.2">
      <c r="B3932" s="189">
        <v>41305</v>
      </c>
      <c r="C3932" s="143">
        <v>291813</v>
      </c>
      <c r="D3932" s="143" t="s">
        <v>865</v>
      </c>
      <c r="E3932" s="143" t="s">
        <v>8854</v>
      </c>
      <c r="F3932" s="248" t="s">
        <v>146</v>
      </c>
      <c r="G3932" s="216">
        <v>13.8</v>
      </c>
      <c r="H3932" s="216">
        <v>168.99999999557622</v>
      </c>
      <c r="I3932" s="216">
        <v>2332.1999999389518</v>
      </c>
      <c r="J3932" s="216">
        <v>2.3557092955528735E-3</v>
      </c>
      <c r="K3932" s="216">
        <v>1.3939108258074185E-5</v>
      </c>
      <c r="L3932" s="159"/>
    </row>
    <row r="3933" spans="2:12" ht="15.75" customHeight="1" x14ac:dyDescent="0.2">
      <c r="B3933" s="189">
        <v>41305</v>
      </c>
      <c r="C3933" s="143">
        <v>291833</v>
      </c>
      <c r="D3933" s="143" t="s">
        <v>527</v>
      </c>
      <c r="E3933" s="143" t="s">
        <v>8855</v>
      </c>
      <c r="F3933" s="248" t="s">
        <v>146</v>
      </c>
      <c r="G3933" s="216">
        <v>3</v>
      </c>
      <c r="H3933" s="216">
        <v>487.99999999813735</v>
      </c>
      <c r="I3933" s="216">
        <v>1463.9999999944121</v>
      </c>
      <c r="J3933" s="216">
        <v>4.2125894790244322E-3</v>
      </c>
      <c r="K3933" s="216">
        <v>8.6323554898371129E-6</v>
      </c>
      <c r="L3933" s="159"/>
    </row>
    <row r="3934" spans="2:12" ht="15.75" customHeight="1" x14ac:dyDescent="0.2">
      <c r="B3934" s="189">
        <v>41305</v>
      </c>
      <c r="C3934" s="143">
        <v>291834</v>
      </c>
      <c r="D3934" s="143" t="s">
        <v>834</v>
      </c>
      <c r="E3934" s="143" t="s">
        <v>8855</v>
      </c>
      <c r="F3934" s="248" t="s">
        <v>147</v>
      </c>
      <c r="G3934" s="216">
        <v>15.33</v>
      </c>
      <c r="H3934" s="216">
        <v>177.00000000069849</v>
      </c>
      <c r="I3934" s="216">
        <v>2713.4100000107078</v>
      </c>
      <c r="J3934" s="216">
        <v>7.8077065699237846E-3</v>
      </c>
      <c r="K3934" s="216">
        <v>4.4111336553067646E-5</v>
      </c>
      <c r="L3934" s="159"/>
    </row>
    <row r="3935" spans="2:12" ht="15.75" customHeight="1" x14ac:dyDescent="0.2">
      <c r="B3935" s="189">
        <v>41305</v>
      </c>
      <c r="C3935" s="143">
        <v>291835</v>
      </c>
      <c r="D3935" s="143" t="s">
        <v>598</v>
      </c>
      <c r="E3935" s="143" t="s">
        <v>8855</v>
      </c>
      <c r="F3935" s="248" t="s">
        <v>147</v>
      </c>
      <c r="G3935" s="216">
        <v>16</v>
      </c>
      <c r="H3935" s="216">
        <v>258.99999999557622</v>
      </c>
      <c r="I3935" s="216">
        <v>4143.9999999292195</v>
      </c>
      <c r="J3935" s="216">
        <v>1.1924160383091331E-2</v>
      </c>
      <c r="K3935" s="216">
        <v>4.6039229279131269E-5</v>
      </c>
      <c r="L3935" s="159"/>
    </row>
    <row r="3936" spans="2:12" ht="15.75" customHeight="1" x14ac:dyDescent="0.2">
      <c r="B3936" s="189">
        <v>41305</v>
      </c>
      <c r="C3936" s="143">
        <v>291917</v>
      </c>
      <c r="D3936" s="143" t="s">
        <v>1049</v>
      </c>
      <c r="E3936" s="143" t="s">
        <v>8854</v>
      </c>
      <c r="F3936" s="248" t="s">
        <v>146</v>
      </c>
      <c r="G3936" s="216">
        <v>3</v>
      </c>
      <c r="H3936" s="216">
        <v>258.00000000279397</v>
      </c>
      <c r="I3936" s="216">
        <v>774.0000000083819</v>
      </c>
      <c r="J3936" s="216">
        <v>7.8180215883088806E-4</v>
      </c>
      <c r="K3936" s="216">
        <v>3.0302409256683013E-6</v>
      </c>
      <c r="L3936" s="159"/>
    </row>
    <row r="3937" spans="2:12" ht="15.75" customHeight="1" x14ac:dyDescent="0.2">
      <c r="B3937" s="189">
        <v>41305</v>
      </c>
      <c r="C3937" s="143">
        <v>291917</v>
      </c>
      <c r="D3937" s="143" t="s">
        <v>876</v>
      </c>
      <c r="E3937" s="143" t="s">
        <v>8854</v>
      </c>
      <c r="F3937" s="248" t="s">
        <v>146</v>
      </c>
      <c r="G3937" s="216">
        <v>290</v>
      </c>
      <c r="H3937" s="216">
        <v>258.00000000279397</v>
      </c>
      <c r="I3937" s="216">
        <v>74820.000000810251</v>
      </c>
      <c r="J3937" s="216">
        <v>7.5574208686985847E-2</v>
      </c>
      <c r="K3937" s="216">
        <v>2.9292328948126909E-4</v>
      </c>
      <c r="L3937" s="159"/>
    </row>
    <row r="3938" spans="2:12" ht="15.75" customHeight="1" x14ac:dyDescent="0.2">
      <c r="B3938" s="189">
        <v>41305</v>
      </c>
      <c r="C3938" s="143">
        <v>291917</v>
      </c>
      <c r="D3938" s="143" t="s">
        <v>1309</v>
      </c>
      <c r="E3938" s="143" t="s">
        <v>8854</v>
      </c>
      <c r="F3938" s="248" t="s">
        <v>146</v>
      </c>
      <c r="G3938" s="216">
        <v>57</v>
      </c>
      <c r="H3938" s="216">
        <v>258.00000000279397</v>
      </c>
      <c r="I3938" s="216">
        <v>14706.000000159256</v>
      </c>
      <c r="J3938" s="216">
        <v>1.4854241017786873E-2</v>
      </c>
      <c r="K3938" s="216">
        <v>5.7574577587697723E-5</v>
      </c>
      <c r="L3938" s="159"/>
    </row>
    <row r="3939" spans="2:12" ht="15.75" customHeight="1" x14ac:dyDescent="0.2">
      <c r="B3939" s="189">
        <v>41305</v>
      </c>
      <c r="C3939" s="143">
        <v>293285</v>
      </c>
      <c r="D3939" s="143" t="s">
        <v>696</v>
      </c>
      <c r="E3939" s="143" t="s">
        <v>8855</v>
      </c>
      <c r="F3939" s="248" t="s">
        <v>146</v>
      </c>
      <c r="G3939" s="216">
        <v>13.5</v>
      </c>
      <c r="H3939" s="216">
        <v>335.99999999511056</v>
      </c>
      <c r="I3939" s="216">
        <v>4535.9999999339925</v>
      </c>
      <c r="J3939" s="216">
        <v>1.3052121500443782E-2</v>
      </c>
      <c r="K3939" s="216">
        <v>3.8845599704267011E-5</v>
      </c>
      <c r="L3939" s="159"/>
    </row>
    <row r="3940" spans="2:12" ht="15.75" customHeight="1" x14ac:dyDescent="0.2">
      <c r="B3940" s="189">
        <v>41306</v>
      </c>
      <c r="C3940" s="143">
        <v>290163</v>
      </c>
      <c r="D3940" s="143" t="s">
        <v>1699</v>
      </c>
      <c r="E3940" s="143" t="s">
        <v>8854</v>
      </c>
      <c r="F3940" s="248" t="s">
        <v>150</v>
      </c>
      <c r="G3940" s="216">
        <v>134.75</v>
      </c>
      <c r="H3940" s="216">
        <v>164.83333333104383</v>
      </c>
      <c r="I3940" s="216">
        <v>30794.249999402091</v>
      </c>
      <c r="J3940" s="216">
        <v>3.110645019787759E-2</v>
      </c>
      <c r="K3940" s="216">
        <v>1.361161309090298E-4</v>
      </c>
      <c r="L3940" s="159"/>
    </row>
    <row r="3941" spans="2:12" ht="15.75" customHeight="1" x14ac:dyDescent="0.2">
      <c r="B3941" s="189">
        <v>41306</v>
      </c>
      <c r="C3941" s="143">
        <v>290371</v>
      </c>
      <c r="D3941" s="143" t="s">
        <v>555</v>
      </c>
      <c r="E3941" s="143" t="s">
        <v>8855</v>
      </c>
      <c r="F3941" s="248" t="s">
        <v>155</v>
      </c>
      <c r="G3941" s="216">
        <v>78</v>
      </c>
      <c r="H3941" s="216">
        <v>130.99999999743886</v>
      </c>
      <c r="I3941" s="216">
        <v>10217.999999800231</v>
      </c>
      <c r="J3941" s="216">
        <v>2.9393672230465465E-2</v>
      </c>
      <c r="K3941" s="216">
        <v>2.243791773361842E-4</v>
      </c>
      <c r="L3941" s="159"/>
    </row>
    <row r="3942" spans="2:12" ht="15.75" customHeight="1" x14ac:dyDescent="0.2">
      <c r="B3942" s="189">
        <v>41306</v>
      </c>
      <c r="C3942" s="143">
        <v>290410</v>
      </c>
      <c r="D3942" s="143" t="s">
        <v>1385</v>
      </c>
      <c r="E3942" s="143" t="s">
        <v>8854</v>
      </c>
      <c r="F3942" s="248" t="s">
        <v>146</v>
      </c>
      <c r="G3942" s="216">
        <v>131.5</v>
      </c>
      <c r="H3942" s="216">
        <v>16.999999992549419</v>
      </c>
      <c r="I3942" s="216">
        <v>2235.4999990202487</v>
      </c>
      <c r="J3942" s="216">
        <v>2.2581640854454628E-3</v>
      </c>
      <c r="K3942" s="216">
        <v>1.3283318155500866E-4</v>
      </c>
      <c r="L3942" s="159"/>
    </row>
    <row r="3943" spans="2:12" ht="15.75" customHeight="1" x14ac:dyDescent="0.2">
      <c r="B3943" s="189">
        <v>41306</v>
      </c>
      <c r="C3943" s="143">
        <v>290430</v>
      </c>
      <c r="D3943" s="143" t="s">
        <v>1396</v>
      </c>
      <c r="E3943" s="143" t="s">
        <v>8854</v>
      </c>
      <c r="F3943" s="248" t="s">
        <v>147</v>
      </c>
      <c r="G3943" s="216">
        <v>862</v>
      </c>
      <c r="H3943" s="216">
        <v>126.7692307730277</v>
      </c>
      <c r="I3943" s="216">
        <v>93517.000002773129</v>
      </c>
      <c r="J3943" s="216">
        <v>9.4465099922799306E-2</v>
      </c>
      <c r="K3943" s="216">
        <v>8.7073918251268036E-4</v>
      </c>
      <c r="L3943" s="159"/>
    </row>
    <row r="3944" spans="2:12" ht="15.75" customHeight="1" x14ac:dyDescent="0.2">
      <c r="B3944" s="189">
        <v>41306</v>
      </c>
      <c r="C3944" s="143">
        <v>290451</v>
      </c>
      <c r="D3944" s="143" t="s">
        <v>1398</v>
      </c>
      <c r="E3944" s="143" t="s">
        <v>8855</v>
      </c>
      <c r="F3944" s="248" t="s">
        <v>147</v>
      </c>
      <c r="G3944" s="216">
        <v>5</v>
      </c>
      <c r="H3944" s="216">
        <v>602.99999999580905</v>
      </c>
      <c r="I3944" s="216">
        <v>3014.9999999790452</v>
      </c>
      <c r="J3944" s="216">
        <v>8.6731182008191483E-3</v>
      </c>
      <c r="K3944" s="216">
        <v>1.4383280598473347E-5</v>
      </c>
      <c r="L3944" s="159"/>
    </row>
    <row r="3945" spans="2:12" ht="15.75" customHeight="1" x14ac:dyDescent="0.2">
      <c r="B3945" s="189">
        <v>41306</v>
      </c>
      <c r="C3945" s="143">
        <v>290511</v>
      </c>
      <c r="D3945" s="143" t="s">
        <v>968</v>
      </c>
      <c r="E3945" s="143" t="s">
        <v>8855</v>
      </c>
      <c r="F3945" s="248" t="s">
        <v>149</v>
      </c>
      <c r="G3945" s="216">
        <v>677.00000000000011</v>
      </c>
      <c r="H3945" s="216">
        <v>162.9999999969732</v>
      </c>
      <c r="I3945" s="216">
        <v>110350.99999795086</v>
      </c>
      <c r="J3945" s="216">
        <v>0.31744187945853175</v>
      </c>
      <c r="K3945" s="216">
        <v>1.9474961930332913E-3</v>
      </c>
      <c r="L3945" s="159"/>
    </row>
    <row r="3946" spans="2:12" ht="15.75" customHeight="1" x14ac:dyDescent="0.2">
      <c r="B3946" s="189">
        <v>41306</v>
      </c>
      <c r="C3946" s="143">
        <v>290514</v>
      </c>
      <c r="D3946" s="143" t="s">
        <v>951</v>
      </c>
      <c r="E3946" s="143" t="s">
        <v>8855</v>
      </c>
      <c r="F3946" s="248" t="s">
        <v>155</v>
      </c>
      <c r="G3946" s="216">
        <v>30.25</v>
      </c>
      <c r="H3946" s="216">
        <v>59.00000000372529</v>
      </c>
      <c r="I3946" s="216">
        <v>1784.75000011269</v>
      </c>
      <c r="J3946" s="216">
        <v>5.1341120099492312E-3</v>
      </c>
      <c r="K3946" s="216">
        <v>8.7018847620763738E-5</v>
      </c>
      <c r="L3946" s="159"/>
    </row>
    <row r="3947" spans="2:12" ht="15.75" customHeight="1" x14ac:dyDescent="0.2">
      <c r="B3947" s="189">
        <v>41306</v>
      </c>
      <c r="C3947" s="143">
        <v>290531</v>
      </c>
      <c r="D3947" s="143" t="s">
        <v>968</v>
      </c>
      <c r="E3947" s="143" t="s">
        <v>8855</v>
      </c>
      <c r="F3947" s="248" t="s">
        <v>155</v>
      </c>
      <c r="G3947" s="216">
        <v>33.5</v>
      </c>
      <c r="H3947" s="216">
        <v>50.000000005820766</v>
      </c>
      <c r="I3947" s="216">
        <v>1675.0000001949957</v>
      </c>
      <c r="J3947" s="216">
        <v>4.8183990010495061E-3</v>
      </c>
      <c r="K3947" s="216">
        <v>9.6367980009771421E-5</v>
      </c>
      <c r="L3947" s="159"/>
    </row>
    <row r="3948" spans="2:12" ht="15.75" customHeight="1" x14ac:dyDescent="0.2">
      <c r="B3948" s="189">
        <v>41306</v>
      </c>
      <c r="C3948" s="143">
        <v>290532</v>
      </c>
      <c r="D3948" s="143" t="s">
        <v>753</v>
      </c>
      <c r="E3948" s="143" t="s">
        <v>8854</v>
      </c>
      <c r="F3948" s="248" t="s">
        <v>146</v>
      </c>
      <c r="G3948" s="216">
        <v>86.5</v>
      </c>
      <c r="H3948" s="216">
        <v>15.999999999767169</v>
      </c>
      <c r="I3948" s="216">
        <v>1383.9999999798601</v>
      </c>
      <c r="J3948" s="216">
        <v>1.3980313556612681E-3</v>
      </c>
      <c r="K3948" s="216">
        <v>8.7376959730100755E-5</v>
      </c>
      <c r="L3948" s="159"/>
    </row>
    <row r="3949" spans="2:12" ht="15.75" customHeight="1" x14ac:dyDescent="0.2">
      <c r="B3949" s="189">
        <v>41306</v>
      </c>
      <c r="C3949" s="143">
        <v>290534</v>
      </c>
      <c r="D3949" s="143" t="s">
        <v>511</v>
      </c>
      <c r="E3949" s="143" t="s">
        <v>8855</v>
      </c>
      <c r="F3949" s="248" t="s">
        <v>155</v>
      </c>
      <c r="G3949" s="216">
        <v>18.5</v>
      </c>
      <c r="H3949" s="216">
        <v>45.99999999278225</v>
      </c>
      <c r="I3949" s="216">
        <v>850.99999986647163</v>
      </c>
      <c r="J3949" s="216">
        <v>2.4480343574760483E-3</v>
      </c>
      <c r="K3949" s="216">
        <v>5.3218138214351379E-5</v>
      </c>
      <c r="L3949" s="159"/>
    </row>
    <row r="3950" spans="2:12" ht="15.75" customHeight="1" x14ac:dyDescent="0.2">
      <c r="B3950" s="189">
        <v>41306</v>
      </c>
      <c r="C3950" s="143">
        <v>290550</v>
      </c>
      <c r="D3950" s="143" t="s">
        <v>638</v>
      </c>
      <c r="E3950" s="143" t="s">
        <v>8855</v>
      </c>
      <c r="F3950" s="248" t="s">
        <v>147</v>
      </c>
      <c r="G3950" s="216">
        <v>100</v>
      </c>
      <c r="H3950" s="216">
        <v>236.56521739301516</v>
      </c>
      <c r="I3950" s="216">
        <v>22170.99999997532</v>
      </c>
      <c r="J3950" s="216">
        <v>6.3778342829679521E-2</v>
      </c>
      <c r="K3950" s="216">
        <v>2.876656119694669E-4</v>
      </c>
      <c r="L3950" s="159"/>
    </row>
    <row r="3951" spans="2:12" ht="15.75" customHeight="1" x14ac:dyDescent="0.2">
      <c r="B3951" s="189">
        <v>41306</v>
      </c>
      <c r="C3951" s="143">
        <v>290574</v>
      </c>
      <c r="D3951" s="143" t="s">
        <v>1171</v>
      </c>
      <c r="E3951" s="143" t="s">
        <v>8854</v>
      </c>
      <c r="F3951" s="248" t="s">
        <v>147</v>
      </c>
      <c r="G3951" s="216">
        <v>2.5</v>
      </c>
      <c r="H3951" s="216">
        <v>56.999999997206032</v>
      </c>
      <c r="I3951" s="216">
        <v>142.49999999301508</v>
      </c>
      <c r="J3951" s="216">
        <v>1.4394470243848597E-4</v>
      </c>
      <c r="K3951" s="216">
        <v>2.525345656939328E-6</v>
      </c>
      <c r="L3951" s="159"/>
    </row>
    <row r="3952" spans="2:12" ht="15.75" customHeight="1" x14ac:dyDescent="0.2">
      <c r="B3952" s="189">
        <v>41306</v>
      </c>
      <c r="C3952" s="143">
        <v>290575</v>
      </c>
      <c r="D3952" s="143" t="s">
        <v>1104</v>
      </c>
      <c r="E3952" s="143" t="s">
        <v>8855</v>
      </c>
      <c r="F3952" s="248" t="s">
        <v>155</v>
      </c>
      <c r="G3952" s="216">
        <v>10</v>
      </c>
      <c r="H3952" s="216">
        <v>979.99999999883585</v>
      </c>
      <c r="I3952" s="216">
        <v>9799.9999999883585</v>
      </c>
      <c r="J3952" s="216">
        <v>2.8191229972974269E-2</v>
      </c>
      <c r="K3952" s="216">
        <v>2.8766561196946693E-5</v>
      </c>
      <c r="L3952" s="159"/>
    </row>
    <row r="3953" spans="2:12" ht="15.75" customHeight="1" x14ac:dyDescent="0.2">
      <c r="B3953" s="189">
        <v>41306</v>
      </c>
      <c r="C3953" s="143">
        <v>290577</v>
      </c>
      <c r="D3953" s="143" t="s">
        <v>514</v>
      </c>
      <c r="E3953" s="143" t="s">
        <v>8855</v>
      </c>
      <c r="F3953" s="248" t="s">
        <v>147</v>
      </c>
      <c r="G3953" s="216">
        <v>148</v>
      </c>
      <c r="H3953" s="216">
        <v>11.999999997206032</v>
      </c>
      <c r="I3953" s="216">
        <v>1775.9999995864928</v>
      </c>
      <c r="J3953" s="216">
        <v>5.1089412673882145E-3</v>
      </c>
      <c r="K3953" s="216">
        <v>4.2574510571481103E-4</v>
      </c>
      <c r="L3953" s="159"/>
    </row>
    <row r="3954" spans="2:12" ht="15.75" customHeight="1" x14ac:dyDescent="0.2">
      <c r="B3954" s="189">
        <v>41306</v>
      </c>
      <c r="C3954" s="143">
        <v>290591</v>
      </c>
      <c r="D3954" s="143" t="s">
        <v>565</v>
      </c>
      <c r="E3954" s="143" t="s">
        <v>8855</v>
      </c>
      <c r="F3954" s="248" t="s">
        <v>147</v>
      </c>
      <c r="G3954" s="216">
        <v>12</v>
      </c>
      <c r="H3954" s="216">
        <v>17.000000003026798</v>
      </c>
      <c r="I3954" s="216">
        <v>204.00000003632158</v>
      </c>
      <c r="J3954" s="216">
        <v>5.8683784852219727E-4</v>
      </c>
      <c r="K3954" s="216">
        <v>3.4519873436336033E-5</v>
      </c>
      <c r="L3954" s="159"/>
    </row>
    <row r="3955" spans="2:12" ht="15.75" customHeight="1" x14ac:dyDescent="0.2">
      <c r="B3955" s="189">
        <v>41306</v>
      </c>
      <c r="C3955" s="143">
        <v>290592</v>
      </c>
      <c r="D3955" s="143" t="s">
        <v>1251</v>
      </c>
      <c r="E3955" s="143" t="s">
        <v>8855</v>
      </c>
      <c r="F3955" s="248" t="s">
        <v>146</v>
      </c>
      <c r="G3955" s="216">
        <v>448.50000000000006</v>
      </c>
      <c r="H3955" s="216">
        <v>58.000000000465661</v>
      </c>
      <c r="I3955" s="216">
        <v>26013.000000208849</v>
      </c>
      <c r="J3955" s="216">
        <v>7.4830455642218213E-2</v>
      </c>
      <c r="K3955" s="216">
        <v>1.2901802696830592E-3</v>
      </c>
      <c r="L3955" s="159"/>
    </row>
    <row r="3956" spans="2:12" ht="15.75" customHeight="1" x14ac:dyDescent="0.2">
      <c r="B3956" s="189">
        <v>41306</v>
      </c>
      <c r="C3956" s="143">
        <v>290593</v>
      </c>
      <c r="D3956" s="143" t="s">
        <v>665</v>
      </c>
      <c r="E3956" s="143" t="s">
        <v>8855</v>
      </c>
      <c r="F3956" s="248" t="s">
        <v>146</v>
      </c>
      <c r="G3956" s="216">
        <v>1015</v>
      </c>
      <c r="H3956" s="216">
        <v>79.000000006053597</v>
      </c>
      <c r="I3956" s="216">
        <v>80185.000006144401</v>
      </c>
      <c r="J3956" s="216">
        <v>0.23066467097539237</v>
      </c>
      <c r="K3956" s="216">
        <v>2.9198059614900891E-3</v>
      </c>
      <c r="L3956" s="159"/>
    </row>
    <row r="3957" spans="2:12" ht="15.75" customHeight="1" x14ac:dyDescent="0.2">
      <c r="B3957" s="189">
        <v>41306</v>
      </c>
      <c r="C3957" s="143">
        <v>290594</v>
      </c>
      <c r="D3957" s="143" t="s">
        <v>1700</v>
      </c>
      <c r="E3957" s="143" t="s">
        <v>8854</v>
      </c>
      <c r="F3957" s="248" t="s">
        <v>146</v>
      </c>
      <c r="G3957" s="216">
        <v>511.5</v>
      </c>
      <c r="H3957" s="216">
        <v>71.000000000931323</v>
      </c>
      <c r="I3957" s="216">
        <v>36316.500000476371</v>
      </c>
      <c r="J3957" s="216">
        <v>3.6684686220576045E-2</v>
      </c>
      <c r="K3957" s="216">
        <v>5.1668572140978653E-4</v>
      </c>
      <c r="L3957" s="159"/>
    </row>
    <row r="3958" spans="2:12" ht="15.75" customHeight="1" x14ac:dyDescent="0.2">
      <c r="B3958" s="189">
        <v>41306</v>
      </c>
      <c r="C3958" s="143">
        <v>290595</v>
      </c>
      <c r="D3958" s="143" t="s">
        <v>953</v>
      </c>
      <c r="E3958" s="143" t="s">
        <v>8855</v>
      </c>
      <c r="F3958" s="248" t="s">
        <v>150</v>
      </c>
      <c r="G3958" s="216">
        <v>157.57999999999998</v>
      </c>
      <c r="H3958" s="216">
        <v>120.99999999627471</v>
      </c>
      <c r="I3958" s="216">
        <v>19067.179999412969</v>
      </c>
      <c r="J3958" s="216">
        <v>5.4849720030631113E-2</v>
      </c>
      <c r="K3958" s="216">
        <v>4.5330347134148592E-4</v>
      </c>
      <c r="L3958" s="159"/>
    </row>
    <row r="3959" spans="2:12" ht="15.75" customHeight="1" x14ac:dyDescent="0.2">
      <c r="B3959" s="189">
        <v>41306</v>
      </c>
      <c r="C3959" s="143">
        <v>290596</v>
      </c>
      <c r="D3959" s="143" t="s">
        <v>786</v>
      </c>
      <c r="E3959" s="143" t="s">
        <v>8854</v>
      </c>
      <c r="F3959" s="248" t="s">
        <v>146</v>
      </c>
      <c r="G3959" s="216">
        <v>1204</v>
      </c>
      <c r="H3959" s="216">
        <v>72.000000004190952</v>
      </c>
      <c r="I3959" s="216">
        <v>86688.000005045906</v>
      </c>
      <c r="J3959" s="216">
        <v>8.756686572859966E-2</v>
      </c>
      <c r="K3959" s="216">
        <v>1.2162064683819804E-3</v>
      </c>
      <c r="L3959" s="159"/>
    </row>
    <row r="3960" spans="2:12" ht="15.75" customHeight="1" x14ac:dyDescent="0.2">
      <c r="B3960" s="189">
        <v>41306</v>
      </c>
      <c r="C3960" s="143">
        <v>290597</v>
      </c>
      <c r="D3960" s="143" t="s">
        <v>992</v>
      </c>
      <c r="E3960" s="143" t="s">
        <v>8854</v>
      </c>
      <c r="F3960" s="248" t="s">
        <v>146</v>
      </c>
      <c r="G3960" s="216">
        <v>1722.5</v>
      </c>
      <c r="H3960" s="216">
        <v>55.920634922139079</v>
      </c>
      <c r="I3960" s="216">
        <v>191534.50000506069</v>
      </c>
      <c r="J3960" s="216">
        <v>0.19347632709673029</v>
      </c>
      <c r="K3960" s="216">
        <v>1.7399631576311971E-3</v>
      </c>
      <c r="L3960" s="159"/>
    </row>
    <row r="3961" spans="2:12" ht="15.75" customHeight="1" x14ac:dyDescent="0.2">
      <c r="B3961" s="189">
        <v>41306</v>
      </c>
      <c r="C3961" s="143">
        <v>290598</v>
      </c>
      <c r="D3961" s="143" t="s">
        <v>1492</v>
      </c>
      <c r="E3961" s="143" t="s">
        <v>8855</v>
      </c>
      <c r="F3961" s="248" t="s">
        <v>146</v>
      </c>
      <c r="G3961" s="216">
        <v>976.5</v>
      </c>
      <c r="H3961" s="216">
        <v>41.444444448570721</v>
      </c>
      <c r="I3961" s="216">
        <v>82652.000008072355</v>
      </c>
      <c r="J3961" s="216">
        <v>0.23776138162822519</v>
      </c>
      <c r="K3961" s="216">
        <v>2.8090547008818444E-3</v>
      </c>
      <c r="L3961" s="159"/>
    </row>
    <row r="3962" spans="2:12" ht="15.75" customHeight="1" x14ac:dyDescent="0.2">
      <c r="B3962" s="189">
        <v>41306</v>
      </c>
      <c r="C3962" s="143">
        <v>290600</v>
      </c>
      <c r="D3962" s="143" t="s">
        <v>1561</v>
      </c>
      <c r="E3962" s="143" t="s">
        <v>8855</v>
      </c>
      <c r="F3962" s="248" t="s">
        <v>146</v>
      </c>
      <c r="G3962" s="216">
        <v>1165.6600000000001</v>
      </c>
      <c r="H3962" s="216">
        <v>106.23529411201804</v>
      </c>
      <c r="I3962" s="216">
        <v>110007.32999553479</v>
      </c>
      <c r="J3962" s="216">
        <v>0.31645325904292609</v>
      </c>
      <c r="K3962" s="216">
        <v>3.3532029724832883E-3</v>
      </c>
      <c r="L3962" s="159"/>
    </row>
    <row r="3963" spans="2:12" ht="15.75" customHeight="1" x14ac:dyDescent="0.2">
      <c r="B3963" s="189">
        <v>41306</v>
      </c>
      <c r="C3963" s="143">
        <v>290620</v>
      </c>
      <c r="D3963" s="143" t="s">
        <v>997</v>
      </c>
      <c r="E3963" s="143" t="s">
        <v>8855</v>
      </c>
      <c r="F3963" s="248" t="s">
        <v>146</v>
      </c>
      <c r="G3963" s="216">
        <v>39</v>
      </c>
      <c r="H3963" s="216">
        <v>725.00000000582077</v>
      </c>
      <c r="I3963" s="216">
        <v>28275.00000022701</v>
      </c>
      <c r="J3963" s="216">
        <v>8.1337451785019804E-2</v>
      </c>
      <c r="K3963" s="216">
        <v>1.121895886680921E-4</v>
      </c>
      <c r="L3963" s="159"/>
    </row>
    <row r="3964" spans="2:12" ht="15.75" customHeight="1" x14ac:dyDescent="0.2">
      <c r="B3964" s="189">
        <v>41306</v>
      </c>
      <c r="C3964" s="143">
        <v>290665</v>
      </c>
      <c r="D3964" s="143" t="s">
        <v>649</v>
      </c>
      <c r="E3964" s="143" t="s">
        <v>8855</v>
      </c>
      <c r="F3964" s="248" t="s">
        <v>146</v>
      </c>
      <c r="G3964" s="216">
        <v>36</v>
      </c>
      <c r="H3964" s="216">
        <v>685.00000000116415</v>
      </c>
      <c r="I3964" s="216">
        <v>24660.00000004191</v>
      </c>
      <c r="J3964" s="216">
        <v>7.0938339911791104E-2</v>
      </c>
      <c r="K3964" s="216">
        <v>1.0355962030900809E-4</v>
      </c>
      <c r="L3964" s="159"/>
    </row>
    <row r="3965" spans="2:12" ht="15.75" customHeight="1" x14ac:dyDescent="0.2">
      <c r="B3965" s="189">
        <v>41306</v>
      </c>
      <c r="C3965" s="143">
        <v>290666</v>
      </c>
      <c r="D3965" s="143" t="s">
        <v>649</v>
      </c>
      <c r="E3965" s="143" t="s">
        <v>8855</v>
      </c>
      <c r="F3965" s="248" t="s">
        <v>146</v>
      </c>
      <c r="G3965" s="216">
        <v>106</v>
      </c>
      <c r="H3965" s="216">
        <v>640.00000000116415</v>
      </c>
      <c r="I3965" s="216">
        <v>67840.0000001234</v>
      </c>
      <c r="J3965" s="216">
        <v>0.19515235116044133</v>
      </c>
      <c r="K3965" s="216">
        <v>3.0492554868763493E-4</v>
      </c>
      <c r="L3965" s="159"/>
    </row>
    <row r="3966" spans="2:12" ht="15.75" customHeight="1" x14ac:dyDescent="0.2">
      <c r="B3966" s="189">
        <v>41306</v>
      </c>
      <c r="C3966" s="143">
        <v>290670</v>
      </c>
      <c r="D3966" s="143" t="s">
        <v>695</v>
      </c>
      <c r="E3966" s="143" t="s">
        <v>8855</v>
      </c>
      <c r="F3966" s="248" t="s">
        <v>146</v>
      </c>
      <c r="G3966" s="216">
        <v>6.33</v>
      </c>
      <c r="H3966" s="216">
        <v>152.0000000030268</v>
      </c>
      <c r="I3966" s="216">
        <v>962.16000001915961</v>
      </c>
      <c r="J3966" s="216">
        <v>2.7678034521805383E-3</v>
      </c>
      <c r="K3966" s="216">
        <v>1.8209233237667256E-5</v>
      </c>
      <c r="L3966" s="159"/>
    </row>
    <row r="3967" spans="2:12" ht="15.75" customHeight="1" x14ac:dyDescent="0.2">
      <c r="B3967" s="189">
        <v>41306</v>
      </c>
      <c r="C3967" s="143">
        <v>290760</v>
      </c>
      <c r="D3967" s="143" t="s">
        <v>1198</v>
      </c>
      <c r="E3967" s="143" t="s">
        <v>8855</v>
      </c>
      <c r="F3967" s="248" t="s">
        <v>150</v>
      </c>
      <c r="G3967" s="216">
        <v>13.200000000000001</v>
      </c>
      <c r="H3967" s="216">
        <v>166.00000000675209</v>
      </c>
      <c r="I3967" s="216">
        <v>2191.2000000891276</v>
      </c>
      <c r="J3967" s="216">
        <v>6.3033288897313489E-3</v>
      </c>
      <c r="K3967" s="216">
        <v>3.7971860779969634E-5</v>
      </c>
      <c r="L3967" s="159"/>
    </row>
    <row r="3968" spans="2:12" ht="15.75" customHeight="1" x14ac:dyDescent="0.2">
      <c r="B3968" s="189">
        <v>41306</v>
      </c>
      <c r="C3968" s="143">
        <v>290761</v>
      </c>
      <c r="D3968" s="143" t="s">
        <v>1701</v>
      </c>
      <c r="E3968" s="143" t="s">
        <v>8855</v>
      </c>
      <c r="F3968" s="248" t="s">
        <v>149</v>
      </c>
      <c r="G3968" s="216">
        <v>16.5</v>
      </c>
      <c r="H3968" s="216">
        <v>94.999999995343387</v>
      </c>
      <c r="I3968" s="216">
        <v>1567.4999999231659</v>
      </c>
      <c r="J3968" s="216">
        <v>4.5091584674003685E-3</v>
      </c>
      <c r="K3968" s="216">
        <v>4.7464825974962043E-5</v>
      </c>
      <c r="L3968" s="159"/>
    </row>
    <row r="3969" spans="2:12" ht="15.75" customHeight="1" x14ac:dyDescent="0.2">
      <c r="B3969" s="189">
        <v>41306</v>
      </c>
      <c r="C3969" s="143">
        <v>290766</v>
      </c>
      <c r="D3969" s="143" t="s">
        <v>759</v>
      </c>
      <c r="E3969" s="143" t="s">
        <v>8854</v>
      </c>
      <c r="F3969" s="248" t="s">
        <v>155</v>
      </c>
      <c r="G3969" s="216">
        <v>84</v>
      </c>
      <c r="H3969" s="216">
        <v>87.000000000698492</v>
      </c>
      <c r="I3969" s="216">
        <v>7308.0000000586733</v>
      </c>
      <c r="J3969" s="216">
        <v>7.3820904244243125E-3</v>
      </c>
      <c r="K3969" s="216">
        <v>8.4851614073161425E-5</v>
      </c>
      <c r="L3969" s="159"/>
    </row>
    <row r="3970" spans="2:12" ht="15.75" customHeight="1" x14ac:dyDescent="0.2">
      <c r="B3970" s="189">
        <v>41306</v>
      </c>
      <c r="C3970" s="143">
        <v>290767</v>
      </c>
      <c r="D3970" s="143" t="s">
        <v>902</v>
      </c>
      <c r="E3970" s="143" t="s">
        <v>8855</v>
      </c>
      <c r="F3970" s="248" t="s">
        <v>147</v>
      </c>
      <c r="G3970" s="216">
        <v>14.33</v>
      </c>
      <c r="H3970" s="216">
        <v>274.00000000256114</v>
      </c>
      <c r="I3970" s="216">
        <v>3926.4200000367009</v>
      </c>
      <c r="J3970" s="216">
        <v>1.1294960121597119E-2</v>
      </c>
      <c r="K3970" s="216">
        <v>4.1222482195224612E-5</v>
      </c>
      <c r="L3970" s="159"/>
    </row>
    <row r="3971" spans="2:12" ht="15.75" customHeight="1" x14ac:dyDescent="0.2">
      <c r="B3971" s="189">
        <v>41306</v>
      </c>
      <c r="C3971" s="143">
        <v>290770</v>
      </c>
      <c r="D3971" s="143" t="s">
        <v>1336</v>
      </c>
      <c r="E3971" s="143" t="s">
        <v>8854</v>
      </c>
      <c r="F3971" s="248" t="s">
        <v>147</v>
      </c>
      <c r="G3971" s="216">
        <v>26</v>
      </c>
      <c r="H3971" s="216">
        <v>553.99999999324791</v>
      </c>
      <c r="I3971" s="216">
        <v>14403.999999824446</v>
      </c>
      <c r="J3971" s="216">
        <v>1.45500315368443E-2</v>
      </c>
      <c r="K3971" s="216">
        <v>2.6263594832169014E-5</v>
      </c>
      <c r="L3971" s="159"/>
    </row>
    <row r="3972" spans="2:12" ht="15.75" customHeight="1" x14ac:dyDescent="0.2">
      <c r="B3972" s="189">
        <v>41306</v>
      </c>
      <c r="C3972" s="143">
        <v>290772</v>
      </c>
      <c r="D3972" s="143" t="s">
        <v>655</v>
      </c>
      <c r="E3972" s="143" t="s">
        <v>8855</v>
      </c>
      <c r="F3972" s="248" t="s">
        <v>147</v>
      </c>
      <c r="G3972" s="216">
        <v>1</v>
      </c>
      <c r="H3972" s="216">
        <v>699.99999999767169</v>
      </c>
      <c r="I3972" s="216">
        <v>699.99999999767169</v>
      </c>
      <c r="J3972" s="216">
        <v>2.0136592837795707E-3</v>
      </c>
      <c r="K3972" s="216">
        <v>2.8766561196946692E-6</v>
      </c>
      <c r="L3972" s="159"/>
    </row>
    <row r="3973" spans="2:12" ht="15.75" customHeight="1" x14ac:dyDescent="0.2">
      <c r="B3973" s="189">
        <v>41306</v>
      </c>
      <c r="C3973" s="143">
        <v>290774</v>
      </c>
      <c r="D3973" s="143" t="s">
        <v>996</v>
      </c>
      <c r="E3973" s="143" t="s">
        <v>8854</v>
      </c>
      <c r="F3973" s="248" t="s">
        <v>147</v>
      </c>
      <c r="G3973" s="216">
        <v>69</v>
      </c>
      <c r="H3973" s="216">
        <v>683.00000000512227</v>
      </c>
      <c r="I3973" s="216">
        <v>47127.000000353437</v>
      </c>
      <c r="J3973" s="216">
        <v>4.7604785910188907E-2</v>
      </c>
      <c r="K3973" s="216">
        <v>6.9699540131525455E-5</v>
      </c>
      <c r="L3973" s="159"/>
    </row>
    <row r="3974" spans="2:12" ht="15.75" customHeight="1" x14ac:dyDescent="0.2">
      <c r="B3974" s="189">
        <v>41306</v>
      </c>
      <c r="C3974" s="143">
        <v>290777</v>
      </c>
      <c r="D3974" s="143" t="s">
        <v>902</v>
      </c>
      <c r="E3974" s="143" t="s">
        <v>8855</v>
      </c>
      <c r="F3974" s="248" t="s">
        <v>146</v>
      </c>
      <c r="G3974" s="216">
        <v>11</v>
      </c>
      <c r="H3974" s="216">
        <v>1065.9999999962747</v>
      </c>
      <c r="I3974" s="216">
        <v>11725.999999959022</v>
      </c>
      <c r="J3974" s="216">
        <v>3.3731669659421808E-2</v>
      </c>
      <c r="K3974" s="216">
        <v>3.1643217316641362E-5</v>
      </c>
      <c r="L3974" s="159"/>
    </row>
    <row r="3975" spans="2:12" ht="15.75" customHeight="1" x14ac:dyDescent="0.2">
      <c r="B3975" s="189">
        <v>41306</v>
      </c>
      <c r="C3975" s="143">
        <v>290804</v>
      </c>
      <c r="D3975" s="143" t="s">
        <v>1534</v>
      </c>
      <c r="E3975" s="143" t="s">
        <v>8854</v>
      </c>
      <c r="F3975" s="248" t="s">
        <v>146</v>
      </c>
      <c r="G3975" s="216">
        <v>10.56</v>
      </c>
      <c r="H3975" s="216">
        <v>106.99999999254942</v>
      </c>
      <c r="I3975" s="216">
        <v>1129.919999921322</v>
      </c>
      <c r="J3975" s="216">
        <v>1.1413754257960785E-3</v>
      </c>
      <c r="K3975" s="216">
        <v>1.0667060054911723E-5</v>
      </c>
      <c r="L3975" s="159"/>
    </row>
    <row r="3976" spans="2:12" ht="15.75" customHeight="1" x14ac:dyDescent="0.2">
      <c r="B3976" s="189">
        <v>41306</v>
      </c>
      <c r="C3976" s="143">
        <v>290840</v>
      </c>
      <c r="D3976" s="143" t="s">
        <v>973</v>
      </c>
      <c r="E3976" s="143" t="s">
        <v>8855</v>
      </c>
      <c r="F3976" s="248" t="s">
        <v>155</v>
      </c>
      <c r="G3976" s="216">
        <v>14.5</v>
      </c>
      <c r="H3976" s="216">
        <v>146.00000000442378</v>
      </c>
      <c r="I3976" s="216">
        <v>2117.0000000641448</v>
      </c>
      <c r="J3976" s="216">
        <v>6.089881005578137E-3</v>
      </c>
      <c r="K3976" s="216">
        <v>4.1711513735572706E-5</v>
      </c>
      <c r="L3976" s="159"/>
    </row>
    <row r="3977" spans="2:12" ht="15.75" customHeight="1" x14ac:dyDescent="0.2">
      <c r="B3977" s="189">
        <v>41306</v>
      </c>
      <c r="C3977" s="143">
        <v>290841</v>
      </c>
      <c r="D3977" s="143" t="s">
        <v>924</v>
      </c>
      <c r="E3977" s="143" t="s">
        <v>8854</v>
      </c>
      <c r="F3977" s="248" t="s">
        <v>149</v>
      </c>
      <c r="G3977" s="216">
        <v>56</v>
      </c>
      <c r="H3977" s="216">
        <v>85.999999997438863</v>
      </c>
      <c r="I3977" s="216">
        <v>4815.9999998565763</v>
      </c>
      <c r="J3977" s="216">
        <v>4.8648258733830444E-3</v>
      </c>
      <c r="K3977" s="216">
        <v>5.656774271544095E-5</v>
      </c>
      <c r="L3977" s="159"/>
    </row>
    <row r="3978" spans="2:12" ht="15.75" customHeight="1" x14ac:dyDescent="0.2">
      <c r="B3978" s="189">
        <v>41306</v>
      </c>
      <c r="C3978" s="143">
        <v>290949</v>
      </c>
      <c r="D3978" s="143" t="s">
        <v>1388</v>
      </c>
      <c r="E3978" s="143" t="s">
        <v>8854</v>
      </c>
      <c r="F3978" s="248" t="s">
        <v>146</v>
      </c>
      <c r="G3978" s="216">
        <v>62.08</v>
      </c>
      <c r="H3978" s="216">
        <v>36.000000002095476</v>
      </c>
      <c r="I3978" s="216">
        <v>2234.880000130087</v>
      </c>
      <c r="J3978" s="216">
        <v>2.2575378008436323E-3</v>
      </c>
      <c r="K3978" s="216">
        <v>6.2709383353117397E-5</v>
      </c>
      <c r="L3978" s="159"/>
    </row>
    <row r="3979" spans="2:12" ht="15.75" customHeight="1" x14ac:dyDescent="0.2">
      <c r="B3979" s="189">
        <v>41306</v>
      </c>
      <c r="C3979" s="143">
        <v>290952</v>
      </c>
      <c r="D3979" s="143" t="s">
        <v>697</v>
      </c>
      <c r="E3979" s="143" t="s">
        <v>8855</v>
      </c>
      <c r="F3979" s="248" t="s">
        <v>146</v>
      </c>
      <c r="G3979" s="216">
        <v>12</v>
      </c>
      <c r="H3979" s="216">
        <v>499.00000000256114</v>
      </c>
      <c r="I3979" s="216">
        <v>5988.0000000307336</v>
      </c>
      <c r="J3979" s="216">
        <v>1.7225416844820089E-2</v>
      </c>
      <c r="K3979" s="216">
        <v>3.4519873436336033E-5</v>
      </c>
      <c r="L3979" s="159"/>
    </row>
    <row r="3980" spans="2:12" ht="15.75" customHeight="1" x14ac:dyDescent="0.2">
      <c r="B3980" s="189">
        <v>41306</v>
      </c>
      <c r="C3980" s="143">
        <v>290955</v>
      </c>
      <c r="D3980" s="143" t="s">
        <v>890</v>
      </c>
      <c r="E3980" s="143" t="s">
        <v>8855</v>
      </c>
      <c r="F3980" s="248" t="s">
        <v>147</v>
      </c>
      <c r="G3980" s="216">
        <v>3</v>
      </c>
      <c r="H3980" s="216">
        <v>1170</v>
      </c>
      <c r="I3980" s="216">
        <v>3510</v>
      </c>
      <c r="J3980" s="216">
        <v>1.009706298012829E-2</v>
      </c>
      <c r="K3980" s="216">
        <v>8.6299683590840084E-6</v>
      </c>
      <c r="L3980" s="159"/>
    </row>
    <row r="3981" spans="2:12" ht="15.75" customHeight="1" x14ac:dyDescent="0.2">
      <c r="B3981" s="189">
        <v>41306</v>
      </c>
      <c r="C3981" s="143">
        <v>290972</v>
      </c>
      <c r="D3981" s="143" t="s">
        <v>1511</v>
      </c>
      <c r="E3981" s="143" t="s">
        <v>8855</v>
      </c>
      <c r="F3981" s="248" t="s">
        <v>155</v>
      </c>
      <c r="G3981" s="216">
        <v>1</v>
      </c>
      <c r="H3981" s="216">
        <v>198.99999999906868</v>
      </c>
      <c r="I3981" s="216">
        <v>198.99999999906868</v>
      </c>
      <c r="J3981" s="216">
        <v>5.7245456781656007E-4</v>
      </c>
      <c r="K3981" s="216">
        <v>2.8766561196946692E-6</v>
      </c>
      <c r="L3981" s="159"/>
    </row>
    <row r="3982" spans="2:12" ht="15.75" customHeight="1" x14ac:dyDescent="0.2">
      <c r="B3982" s="189">
        <v>41306</v>
      </c>
      <c r="C3982" s="143">
        <v>290974</v>
      </c>
      <c r="D3982" s="143" t="s">
        <v>517</v>
      </c>
      <c r="E3982" s="143" t="s">
        <v>8855</v>
      </c>
      <c r="F3982" s="248" t="s">
        <v>149</v>
      </c>
      <c r="G3982" s="216">
        <v>4</v>
      </c>
      <c r="H3982" s="216">
        <v>26.000000000931323</v>
      </c>
      <c r="I3982" s="216">
        <v>104.00000000372529</v>
      </c>
      <c r="J3982" s="216">
        <v>2.9917223645896195E-4</v>
      </c>
      <c r="K3982" s="216">
        <v>1.1506624478778677E-5</v>
      </c>
      <c r="L3982" s="159"/>
    </row>
    <row r="3983" spans="2:12" ht="15.75" customHeight="1" x14ac:dyDescent="0.2">
      <c r="B3983" s="189">
        <v>41306</v>
      </c>
      <c r="C3983" s="143">
        <v>290979</v>
      </c>
      <c r="D3983" s="143" t="s">
        <v>1650</v>
      </c>
      <c r="E3983" s="143" t="s">
        <v>8854</v>
      </c>
      <c r="F3983" s="248" t="s">
        <v>147</v>
      </c>
      <c r="G3983" s="216">
        <v>153.5</v>
      </c>
      <c r="H3983" s="216">
        <v>148.00000000046566</v>
      </c>
      <c r="I3983" s="216">
        <v>22718.000000071479</v>
      </c>
      <c r="J3983" s="216">
        <v>2.2948321053811265E-2</v>
      </c>
      <c r="K3983" s="216">
        <v>1.5505622333607475E-4</v>
      </c>
      <c r="L3983" s="159"/>
    </row>
    <row r="3984" spans="2:12" ht="15.75" customHeight="1" x14ac:dyDescent="0.2">
      <c r="B3984" s="189">
        <v>41306</v>
      </c>
      <c r="C3984" s="143">
        <v>290980</v>
      </c>
      <c r="D3984" s="143" t="s">
        <v>1267</v>
      </c>
      <c r="E3984" s="143" t="s">
        <v>8855</v>
      </c>
      <c r="F3984" s="248" t="s">
        <v>149</v>
      </c>
      <c r="G3984" s="216">
        <v>20</v>
      </c>
      <c r="H3984" s="216">
        <v>403.99999999674037</v>
      </c>
      <c r="I3984" s="216">
        <v>8079.9999999348074</v>
      </c>
      <c r="J3984" s="216">
        <v>2.3243381446945391E-2</v>
      </c>
      <c r="K3984" s="216">
        <v>5.7533122393893387E-5</v>
      </c>
      <c r="L3984" s="159"/>
    </row>
    <row r="3985" spans="2:12" ht="15.75" customHeight="1" x14ac:dyDescent="0.2">
      <c r="B3985" s="189">
        <v>41306</v>
      </c>
      <c r="C3985" s="143">
        <v>290981</v>
      </c>
      <c r="D3985" s="143" t="s">
        <v>544</v>
      </c>
      <c r="E3985" s="143" t="s">
        <v>8855</v>
      </c>
      <c r="F3985" s="248" t="s">
        <v>149</v>
      </c>
      <c r="G3985" s="216">
        <v>16.5</v>
      </c>
      <c r="H3985" s="216">
        <v>278.00000000512227</v>
      </c>
      <c r="I3985" s="216">
        <v>4587.0000000845175</v>
      </c>
      <c r="J3985" s="216">
        <v>1.3195221621282576E-2</v>
      </c>
      <c r="K3985" s="216">
        <v>4.7464825974962043E-5</v>
      </c>
      <c r="L3985" s="159"/>
    </row>
    <row r="3986" spans="2:12" ht="15.75" customHeight="1" x14ac:dyDescent="0.2">
      <c r="B3986" s="189">
        <v>41306</v>
      </c>
      <c r="C3986" s="143">
        <v>291142</v>
      </c>
      <c r="D3986" s="143" t="s">
        <v>1505</v>
      </c>
      <c r="E3986" s="143" t="s">
        <v>8855</v>
      </c>
      <c r="F3986" s="248" t="s">
        <v>147</v>
      </c>
      <c r="G3986" s="216">
        <v>1.5</v>
      </c>
      <c r="H3986" s="216">
        <v>2579.9999999965075</v>
      </c>
      <c r="I3986" s="216">
        <v>3869.9999999947613</v>
      </c>
      <c r="J3986" s="216">
        <v>1.1132659183203299E-2</v>
      </c>
      <c r="K3986" s="216">
        <v>4.3149841795420042E-6</v>
      </c>
      <c r="L3986" s="159"/>
    </row>
    <row r="3987" spans="2:12" ht="15.75" customHeight="1" x14ac:dyDescent="0.2">
      <c r="B3987" s="189">
        <v>41306</v>
      </c>
      <c r="C3987" s="143">
        <v>291346</v>
      </c>
      <c r="D3987" s="143" t="s">
        <v>1029</v>
      </c>
      <c r="E3987" s="143" t="s">
        <v>8854</v>
      </c>
      <c r="F3987" s="248" t="s">
        <v>147</v>
      </c>
      <c r="G3987" s="216">
        <v>44</v>
      </c>
      <c r="H3987" s="216">
        <v>43.000000003958121</v>
      </c>
      <c r="I3987" s="216">
        <v>1892.0000001741573</v>
      </c>
      <c r="J3987" s="216">
        <v>1.9111815933476066E-3</v>
      </c>
      <c r="K3987" s="216">
        <v>4.4446083562132177E-5</v>
      </c>
      <c r="L3987" s="159"/>
    </row>
    <row r="3988" spans="2:12" ht="15.75" customHeight="1" x14ac:dyDescent="0.2">
      <c r="B3988" s="189">
        <v>41306</v>
      </c>
      <c r="C3988" s="143">
        <v>291665</v>
      </c>
      <c r="D3988" s="143" t="s">
        <v>1119</v>
      </c>
      <c r="E3988" s="143" t="s">
        <v>8854</v>
      </c>
      <c r="F3988" s="248" t="s">
        <v>147</v>
      </c>
      <c r="G3988" s="216">
        <v>7.75</v>
      </c>
      <c r="H3988" s="216">
        <v>947.00000000651926</v>
      </c>
      <c r="I3988" s="216">
        <v>7339.2500000505242</v>
      </c>
      <c r="J3988" s="216">
        <v>7.4136572451278223E-3</v>
      </c>
      <c r="K3988" s="216">
        <v>7.8285715365119179E-6</v>
      </c>
      <c r="L3988" s="159"/>
    </row>
    <row r="3989" spans="2:12" ht="15.75" customHeight="1" x14ac:dyDescent="0.2">
      <c r="B3989" s="189">
        <v>41306</v>
      </c>
      <c r="C3989" s="143">
        <v>291710</v>
      </c>
      <c r="D3989" s="143" t="s">
        <v>1267</v>
      </c>
      <c r="E3989" s="143" t="s">
        <v>8855</v>
      </c>
      <c r="F3989" s="248" t="s">
        <v>146</v>
      </c>
      <c r="G3989" s="216">
        <v>5.5</v>
      </c>
      <c r="H3989" s="216">
        <v>42.999999993480742</v>
      </c>
      <c r="I3989" s="216">
        <v>236.49999996414408</v>
      </c>
      <c r="J3989" s="216">
        <v>6.8032917220464412E-4</v>
      </c>
      <c r="K3989" s="216">
        <v>1.5821608658320681E-5</v>
      </c>
      <c r="L3989" s="159"/>
    </row>
    <row r="3990" spans="2:12" ht="15.75" customHeight="1" x14ac:dyDescent="0.2">
      <c r="B3990" s="189">
        <v>41306</v>
      </c>
      <c r="C3990" s="143">
        <v>291714</v>
      </c>
      <c r="D3990" s="143" t="s">
        <v>712</v>
      </c>
      <c r="E3990" s="143" t="s">
        <v>8854</v>
      </c>
      <c r="F3990" s="248" t="s">
        <v>147</v>
      </c>
      <c r="G3990" s="216">
        <v>34.980000000000004</v>
      </c>
      <c r="H3990" s="216">
        <v>367.9999999946449</v>
      </c>
      <c r="I3990" s="216">
        <v>12872.63999981268</v>
      </c>
      <c r="J3990" s="216">
        <v>1.3003146206748171E-2</v>
      </c>
      <c r="K3990" s="216">
        <v>3.5334636431895084E-5</v>
      </c>
      <c r="L3990" s="159"/>
    </row>
    <row r="3991" spans="2:12" ht="15.75" customHeight="1" x14ac:dyDescent="0.2">
      <c r="B3991" s="189">
        <v>41306</v>
      </c>
      <c r="C3991" s="143">
        <v>291715</v>
      </c>
      <c r="D3991" s="143" t="s">
        <v>1583</v>
      </c>
      <c r="E3991" s="143" t="s">
        <v>8854</v>
      </c>
      <c r="F3991" s="248" t="s">
        <v>146</v>
      </c>
      <c r="G3991" s="216">
        <v>6.9</v>
      </c>
      <c r="H3991" s="216">
        <v>114.00000000488944</v>
      </c>
      <c r="I3991" s="216">
        <v>786.60000003373716</v>
      </c>
      <c r="J3991" s="216">
        <v>7.9457475753346937E-4</v>
      </c>
      <c r="K3991" s="216">
        <v>6.9699540131525457E-6</v>
      </c>
      <c r="L3991" s="159"/>
    </row>
    <row r="3992" spans="2:12" ht="15.75" customHeight="1" x14ac:dyDescent="0.2">
      <c r="B3992" s="189">
        <v>41306</v>
      </c>
      <c r="C3992" s="143">
        <v>291716</v>
      </c>
      <c r="D3992" s="143" t="s">
        <v>1702</v>
      </c>
      <c r="E3992" s="143" t="s">
        <v>8854</v>
      </c>
      <c r="F3992" s="248" t="s">
        <v>147</v>
      </c>
      <c r="G3992" s="216">
        <v>4.1516000000000002</v>
      </c>
      <c r="H3992" s="216">
        <v>132.99999999348074</v>
      </c>
      <c r="I3992" s="216">
        <v>552.16279997293464</v>
      </c>
      <c r="J3992" s="216">
        <v>5.5776077153404382E-4</v>
      </c>
      <c r="K3992" s="216">
        <v>4.1936900117397262E-6</v>
      </c>
      <c r="L3992" s="159"/>
    </row>
    <row r="3993" spans="2:12" ht="15.75" customHeight="1" x14ac:dyDescent="0.2">
      <c r="B3993" s="189">
        <v>41306</v>
      </c>
      <c r="C3993" s="143">
        <v>291719</v>
      </c>
      <c r="D3993" s="143" t="s">
        <v>880</v>
      </c>
      <c r="E3993" s="143" t="s">
        <v>8854</v>
      </c>
      <c r="F3993" s="248" t="s">
        <v>147</v>
      </c>
      <c r="G3993" s="216">
        <v>26.8</v>
      </c>
      <c r="H3993" s="216">
        <v>145.00000000116415</v>
      </c>
      <c r="I3993" s="216">
        <v>3886.0000000311993</v>
      </c>
      <c r="J3993" s="216">
        <v>3.9253972891780077E-3</v>
      </c>
      <c r="K3993" s="216">
        <v>2.7071705442389598E-5</v>
      </c>
      <c r="L3993" s="159"/>
    </row>
    <row r="3994" spans="2:12" ht="15.75" customHeight="1" x14ac:dyDescent="0.2">
      <c r="B3994" s="189">
        <v>41306</v>
      </c>
      <c r="C3994" s="143">
        <v>291730</v>
      </c>
      <c r="D3994" s="143" t="s">
        <v>712</v>
      </c>
      <c r="E3994" s="143" t="s">
        <v>8854</v>
      </c>
      <c r="F3994" s="248" t="s">
        <v>146</v>
      </c>
      <c r="G3994" s="216">
        <v>10.700000000000001</v>
      </c>
      <c r="H3994" s="216">
        <v>24.999999997671694</v>
      </c>
      <c r="I3994" s="216">
        <v>267.49999997508712</v>
      </c>
      <c r="J3994" s="216">
        <v>2.7021198526734267E-4</v>
      </c>
      <c r="K3994" s="216">
        <v>1.0808479411700326E-5</v>
      </c>
      <c r="L3994" s="159"/>
    </row>
    <row r="3995" spans="2:12" ht="15.75" customHeight="1" x14ac:dyDescent="0.2">
      <c r="B3995" s="189">
        <v>41306</v>
      </c>
      <c r="C3995" s="143">
        <v>291774</v>
      </c>
      <c r="D3995" s="143" t="s">
        <v>531</v>
      </c>
      <c r="E3995" s="143" t="s">
        <v>8855</v>
      </c>
      <c r="F3995" s="248" t="s">
        <v>147</v>
      </c>
      <c r="G3995" s="216">
        <v>9</v>
      </c>
      <c r="H3995" s="216">
        <v>107.0000000030268</v>
      </c>
      <c r="I3995" s="216">
        <v>963.00000002724119</v>
      </c>
      <c r="J3995" s="216">
        <v>2.7702198433443301E-3</v>
      </c>
      <c r="K3995" s="216">
        <v>2.5889905077252022E-5</v>
      </c>
      <c r="L3995" s="159"/>
    </row>
    <row r="3996" spans="2:12" ht="15.75" customHeight="1" x14ac:dyDescent="0.2">
      <c r="B3996" s="189">
        <v>41306</v>
      </c>
      <c r="C3996" s="143">
        <v>291830</v>
      </c>
      <c r="D3996" s="143" t="s">
        <v>1703</v>
      </c>
      <c r="E3996" s="143" t="s">
        <v>8854</v>
      </c>
      <c r="F3996" s="248" t="s">
        <v>146</v>
      </c>
      <c r="G3996" s="216">
        <v>92</v>
      </c>
      <c r="H3996" s="216">
        <v>26.999999993713573</v>
      </c>
      <c r="I3996" s="216">
        <v>2483.9999994216487</v>
      </c>
      <c r="J3996" s="216">
        <v>2.5091834441507018E-3</v>
      </c>
      <c r="K3996" s="216">
        <v>9.2932720175367282E-5</v>
      </c>
      <c r="L3996" s="159"/>
    </row>
    <row r="3997" spans="2:12" ht="15.75" customHeight="1" x14ac:dyDescent="0.2">
      <c r="B3997" s="189">
        <v>41306</v>
      </c>
      <c r="C3997" s="143">
        <v>291831</v>
      </c>
      <c r="D3997" s="143" t="s">
        <v>889</v>
      </c>
      <c r="E3997" s="143" t="s">
        <v>8854</v>
      </c>
      <c r="F3997" s="248" t="s">
        <v>146</v>
      </c>
      <c r="G3997" s="216">
        <v>55.5</v>
      </c>
      <c r="H3997" s="216">
        <v>49.999999995343387</v>
      </c>
      <c r="I3997" s="216">
        <v>2774.999999741558</v>
      </c>
      <c r="J3997" s="216">
        <v>2.8031336789415919E-3</v>
      </c>
      <c r="K3997" s="216">
        <v>5.6062673584053084E-5</v>
      </c>
      <c r="L3997" s="159"/>
    </row>
    <row r="3998" spans="2:12" ht="15.75" customHeight="1" x14ac:dyDescent="0.2">
      <c r="B3998" s="189">
        <v>41306</v>
      </c>
      <c r="C3998" s="143">
        <v>291836</v>
      </c>
      <c r="D3998" s="143" t="s">
        <v>511</v>
      </c>
      <c r="E3998" s="143" t="s">
        <v>8855</v>
      </c>
      <c r="F3998" s="248" t="s">
        <v>146</v>
      </c>
      <c r="G3998" s="216">
        <v>6</v>
      </c>
      <c r="H3998" s="216">
        <v>31.000000006752089</v>
      </c>
      <c r="I3998" s="216">
        <v>186.00000004051253</v>
      </c>
      <c r="J3998" s="216">
        <v>5.3505803837974907E-4</v>
      </c>
      <c r="K3998" s="216">
        <v>1.7259936718168017E-5</v>
      </c>
      <c r="L3998" s="159"/>
    </row>
    <row r="3999" spans="2:12" ht="15.75" customHeight="1" x14ac:dyDescent="0.2">
      <c r="B3999" s="189">
        <v>41306</v>
      </c>
      <c r="C3999" s="143">
        <v>291920</v>
      </c>
      <c r="D3999" s="143" t="s">
        <v>1225</v>
      </c>
      <c r="E3999" s="143" t="s">
        <v>8855</v>
      </c>
      <c r="F3999" s="248" t="s">
        <v>147</v>
      </c>
      <c r="G3999" s="216">
        <v>8</v>
      </c>
      <c r="H3999" s="216">
        <v>30.00000000349246</v>
      </c>
      <c r="I3999" s="216">
        <v>240.00000002793968</v>
      </c>
      <c r="J3999" s="216">
        <v>6.9039746880709344E-4</v>
      </c>
      <c r="K3999" s="216">
        <v>2.3013248957557353E-5</v>
      </c>
      <c r="L3999" s="159"/>
    </row>
    <row r="4000" spans="2:12" ht="15.75" customHeight="1" x14ac:dyDescent="0.2">
      <c r="B4000" s="189">
        <v>41307</v>
      </c>
      <c r="C4000" s="143">
        <v>290599</v>
      </c>
      <c r="D4000" s="143" t="s">
        <v>1459</v>
      </c>
      <c r="E4000" s="143" t="s">
        <v>8854</v>
      </c>
      <c r="F4000" s="248" t="s">
        <v>151</v>
      </c>
      <c r="G4000" s="216">
        <v>1776.6000000000004</v>
      </c>
      <c r="H4000" s="216">
        <v>115.48000000468456</v>
      </c>
      <c r="I4000" s="216">
        <v>186943.70000877514</v>
      </c>
      <c r="J4000" s="216">
        <v>0.18884906431583004</v>
      </c>
      <c r="K4000" s="216">
        <v>1.7947074314232302E-3</v>
      </c>
      <c r="L4000" s="159"/>
    </row>
    <row r="4001" spans="2:12" ht="15.75" customHeight="1" x14ac:dyDescent="0.2">
      <c r="B4001" s="189">
        <v>41307</v>
      </c>
      <c r="C4001" s="143">
        <v>290606</v>
      </c>
      <c r="D4001" s="143" t="s">
        <v>968</v>
      </c>
      <c r="E4001" s="143" t="s">
        <v>8855</v>
      </c>
      <c r="F4001" s="248" t="s">
        <v>147</v>
      </c>
      <c r="G4001" s="216">
        <v>195.51</v>
      </c>
      <c r="H4001" s="216">
        <v>53.999999997904524</v>
      </c>
      <c r="I4001" s="216">
        <v>10557.539999590314</v>
      </c>
      <c r="J4001" s="216">
        <v>3.0361864893276799E-2</v>
      </c>
      <c r="K4001" s="216">
        <v>5.622567573047221E-4</v>
      </c>
      <c r="L4001" s="159"/>
    </row>
    <row r="4002" spans="2:12" ht="15.75" customHeight="1" x14ac:dyDescent="0.2">
      <c r="B4002" s="189">
        <v>41307</v>
      </c>
      <c r="C4002" s="143">
        <v>290607</v>
      </c>
      <c r="D4002" s="143" t="s">
        <v>526</v>
      </c>
      <c r="E4002" s="143" t="s">
        <v>8855</v>
      </c>
      <c r="F4002" s="248" t="s">
        <v>149</v>
      </c>
      <c r="G4002" s="216">
        <v>194</v>
      </c>
      <c r="H4002" s="216">
        <v>50.000000005820766</v>
      </c>
      <c r="I4002" s="216">
        <v>9700.0000011292286</v>
      </c>
      <c r="J4002" s="216">
        <v>2.789571145460959E-2</v>
      </c>
      <c r="K4002" s="216">
        <v>5.5791422902724201E-4</v>
      </c>
      <c r="L4002" s="159"/>
    </row>
    <row r="4003" spans="2:12" ht="15.75" customHeight="1" x14ac:dyDescent="0.2">
      <c r="B4003" s="189">
        <v>41307</v>
      </c>
      <c r="C4003" s="143">
        <v>290714</v>
      </c>
      <c r="D4003" s="143" t="s">
        <v>876</v>
      </c>
      <c r="E4003" s="143" t="s">
        <v>8854</v>
      </c>
      <c r="F4003" s="248" t="s">
        <v>149</v>
      </c>
      <c r="G4003" s="216">
        <v>505.5</v>
      </c>
      <c r="H4003" s="216">
        <v>50.000000005820766</v>
      </c>
      <c r="I4003" s="216">
        <v>25275.000002942397</v>
      </c>
      <c r="J4003" s="216">
        <v>2.5532607415570684E-2</v>
      </c>
      <c r="K4003" s="216">
        <v>5.1065214825196594E-4</v>
      </c>
      <c r="L4003" s="159"/>
    </row>
    <row r="4004" spans="2:12" ht="15.75" customHeight="1" x14ac:dyDescent="0.2">
      <c r="B4004" s="189">
        <v>41307</v>
      </c>
      <c r="C4004" s="143">
        <v>290716</v>
      </c>
      <c r="D4004" s="143" t="s">
        <v>623</v>
      </c>
      <c r="E4004" s="143" t="s">
        <v>8855</v>
      </c>
      <c r="F4004" s="248" t="s">
        <v>155</v>
      </c>
      <c r="G4004" s="216">
        <v>3</v>
      </c>
      <c r="H4004" s="216">
        <v>365.99999999860302</v>
      </c>
      <c r="I4004" s="216">
        <v>1097.999999995809</v>
      </c>
      <c r="J4004" s="216">
        <v>3.157679502420482E-3</v>
      </c>
      <c r="K4004" s="216">
        <v>8.6275396241326087E-6</v>
      </c>
      <c r="L4004" s="159"/>
    </row>
    <row r="4005" spans="2:12" ht="15.75" customHeight="1" x14ac:dyDescent="0.2">
      <c r="B4005" s="189">
        <v>41307</v>
      </c>
      <c r="C4005" s="143">
        <v>290739</v>
      </c>
      <c r="D4005" s="143" t="s">
        <v>1595</v>
      </c>
      <c r="E4005" s="143" t="s">
        <v>8854</v>
      </c>
      <c r="F4005" s="248" t="s">
        <v>149</v>
      </c>
      <c r="G4005" s="216">
        <v>337.5</v>
      </c>
      <c r="H4005" s="216">
        <v>19.000000009546056</v>
      </c>
      <c r="I4005" s="216">
        <v>6412.500003221794</v>
      </c>
      <c r="J4005" s="216">
        <v>6.4778573735132499E-3</v>
      </c>
      <c r="K4005" s="216">
        <v>3.4093986159255886E-4</v>
      </c>
      <c r="L4005" s="159"/>
    </row>
    <row r="4006" spans="2:12" ht="15.75" customHeight="1" x14ac:dyDescent="0.2">
      <c r="B4006" s="189">
        <v>41307</v>
      </c>
      <c r="C4006" s="143">
        <v>290805</v>
      </c>
      <c r="D4006" s="143" t="s">
        <v>1568</v>
      </c>
      <c r="E4006" s="143" t="s">
        <v>8855</v>
      </c>
      <c r="F4006" s="248" t="s">
        <v>149</v>
      </c>
      <c r="G4006" s="216">
        <v>10.56</v>
      </c>
      <c r="H4006" s="216">
        <v>272.99999999930151</v>
      </c>
      <c r="I4006" s="216">
        <v>2882.8799999926241</v>
      </c>
      <c r="J4006" s="216">
        <v>8.2907204771852597E-3</v>
      </c>
      <c r="K4006" s="216">
        <v>3.0368939476946783E-5</v>
      </c>
      <c r="L4006" s="159"/>
    </row>
    <row r="4007" spans="2:12" ht="15.75" customHeight="1" x14ac:dyDescent="0.2">
      <c r="B4007" s="189">
        <v>41307</v>
      </c>
      <c r="C4007" s="143">
        <v>290813</v>
      </c>
      <c r="D4007" s="143" t="s">
        <v>615</v>
      </c>
      <c r="E4007" s="143" t="s">
        <v>8855</v>
      </c>
      <c r="F4007" s="248" t="s">
        <v>149</v>
      </c>
      <c r="G4007" s="216">
        <v>154</v>
      </c>
      <c r="H4007" s="216">
        <v>60.000000006984919</v>
      </c>
      <c r="I4007" s="216">
        <v>9240.0000010756776</v>
      </c>
      <c r="J4007" s="216">
        <v>2.6572822045421919E-2</v>
      </c>
      <c r="K4007" s="216">
        <v>4.4288036737214056E-4</v>
      </c>
      <c r="L4007" s="159"/>
    </row>
    <row r="4008" spans="2:12" ht="15.75" customHeight="1" x14ac:dyDescent="0.2">
      <c r="B4008" s="189">
        <v>41307</v>
      </c>
      <c r="C4008" s="143">
        <v>290842</v>
      </c>
      <c r="D4008" s="143" t="s">
        <v>1134</v>
      </c>
      <c r="E4008" s="143" t="s">
        <v>8855</v>
      </c>
      <c r="F4008" s="248" t="s">
        <v>146</v>
      </c>
      <c r="G4008" s="216">
        <v>7</v>
      </c>
      <c r="H4008" s="216">
        <v>68.333333329064772</v>
      </c>
      <c r="I4008" s="216">
        <v>478.3333333034534</v>
      </c>
      <c r="J4008" s="216">
        <v>1.3756132622063247E-3</v>
      </c>
      <c r="K4008" s="216">
        <v>2.0130925789642754E-5</v>
      </c>
      <c r="L4008" s="159"/>
    </row>
    <row r="4009" spans="2:12" ht="15.75" customHeight="1" x14ac:dyDescent="0.2">
      <c r="B4009" s="189">
        <v>41307</v>
      </c>
      <c r="C4009" s="143">
        <v>290843</v>
      </c>
      <c r="D4009" s="143" t="s">
        <v>612</v>
      </c>
      <c r="E4009" s="143" t="s">
        <v>8855</v>
      </c>
      <c r="F4009" s="248" t="s">
        <v>146</v>
      </c>
      <c r="G4009" s="216">
        <v>3</v>
      </c>
      <c r="H4009" s="216">
        <v>8.0000000051222742</v>
      </c>
      <c r="I4009" s="216">
        <v>24.000000015366822</v>
      </c>
      <c r="J4009" s="216">
        <v>6.9020317037253492E-5</v>
      </c>
      <c r="K4009" s="216">
        <v>8.6275396241326087E-6</v>
      </c>
      <c r="L4009" s="159"/>
    </row>
    <row r="4010" spans="2:12" ht="15.75" customHeight="1" x14ac:dyDescent="0.2">
      <c r="B4010" s="189">
        <v>41307</v>
      </c>
      <c r="C4010" s="143">
        <v>290870</v>
      </c>
      <c r="D4010" s="143" t="s">
        <v>541</v>
      </c>
      <c r="E4010" s="143" t="s">
        <v>8855</v>
      </c>
      <c r="F4010" s="248" t="s">
        <v>146</v>
      </c>
      <c r="G4010" s="216">
        <v>357.98999999999995</v>
      </c>
      <c r="H4010" s="216">
        <v>222.14705881977673</v>
      </c>
      <c r="I4010" s="216">
        <v>76231.229998796072</v>
      </c>
      <c r="J4010" s="216">
        <v>0.21922931913699317</v>
      </c>
      <c r="K4010" s="216">
        <v>1.029524303347744E-3</v>
      </c>
      <c r="L4010" s="159"/>
    </row>
    <row r="4011" spans="2:12" ht="15.75" customHeight="1" x14ac:dyDescent="0.2">
      <c r="B4011" s="189">
        <v>41307</v>
      </c>
      <c r="C4011" s="143">
        <v>290887</v>
      </c>
      <c r="D4011" s="143" t="s">
        <v>711</v>
      </c>
      <c r="E4011" s="143" t="s">
        <v>8855</v>
      </c>
      <c r="F4011" s="248" t="s">
        <v>155</v>
      </c>
      <c r="G4011" s="216">
        <v>89.99</v>
      </c>
      <c r="H4011" s="216">
        <v>342.00000000419095</v>
      </c>
      <c r="I4011" s="216">
        <v>30776.580000377144</v>
      </c>
      <c r="J4011" s="216">
        <v>8.8508721149513664E-2</v>
      </c>
      <c r="K4011" s="216">
        <v>2.5879743025856446E-4</v>
      </c>
      <c r="L4011" s="159"/>
    </row>
    <row r="4012" spans="2:12" ht="15.75" customHeight="1" x14ac:dyDescent="0.2">
      <c r="B4012" s="189">
        <v>41307</v>
      </c>
      <c r="C4012" s="143">
        <v>290958</v>
      </c>
      <c r="D4012" s="143" t="s">
        <v>1164</v>
      </c>
      <c r="E4012" s="143" t="s">
        <v>8855</v>
      </c>
      <c r="F4012" s="248" t="s">
        <v>155</v>
      </c>
      <c r="G4012" s="216">
        <v>16.330000000000002</v>
      </c>
      <c r="H4012" s="216">
        <v>107.0000000030268</v>
      </c>
      <c r="I4012" s="216">
        <v>1747.3100000494278</v>
      </c>
      <c r="J4012" s="216">
        <v>5.0249954203565291E-3</v>
      </c>
      <c r="K4012" s="216">
        <v>4.6962574020695169E-5</v>
      </c>
      <c r="L4012" s="159"/>
    </row>
    <row r="4013" spans="2:12" ht="15.75" customHeight="1" x14ac:dyDescent="0.2">
      <c r="B4013" s="189">
        <v>41307</v>
      </c>
      <c r="C4013" s="143">
        <v>290975</v>
      </c>
      <c r="D4013" s="143" t="s">
        <v>1704</v>
      </c>
      <c r="E4013" s="143" t="s">
        <v>8854</v>
      </c>
      <c r="F4013" s="248" t="s">
        <v>147</v>
      </c>
      <c r="G4013" s="216">
        <v>2</v>
      </c>
      <c r="H4013" s="216">
        <v>49.999999995343387</v>
      </c>
      <c r="I4013" s="216">
        <v>99.999999990686774</v>
      </c>
      <c r="J4013" s="216">
        <v>1.0101921824023893E-4</v>
      </c>
      <c r="K4013" s="216">
        <v>2.0203843649929414E-6</v>
      </c>
      <c r="L4013" s="159"/>
    </row>
    <row r="4014" spans="2:12" ht="15.75" customHeight="1" x14ac:dyDescent="0.2">
      <c r="B4014" s="189">
        <v>41307</v>
      </c>
      <c r="C4014" s="143">
        <v>290976</v>
      </c>
      <c r="D4014" s="143" t="s">
        <v>590</v>
      </c>
      <c r="E4014" s="143" t="s">
        <v>8855</v>
      </c>
      <c r="F4014" s="248" t="s">
        <v>146</v>
      </c>
      <c r="G4014" s="216">
        <v>0.5</v>
      </c>
      <c r="H4014" s="216">
        <v>87.999999993480742</v>
      </c>
      <c r="I4014" s="216">
        <v>43.999999996740371</v>
      </c>
      <c r="J4014" s="216">
        <v>1.265372478112374E-4</v>
      </c>
      <c r="K4014" s="216">
        <v>1.437923270688768E-6</v>
      </c>
      <c r="L4014" s="159"/>
    </row>
    <row r="4015" spans="2:12" ht="15.75" customHeight="1" x14ac:dyDescent="0.2">
      <c r="B4015" s="189">
        <v>41307</v>
      </c>
      <c r="C4015" s="143">
        <v>290977</v>
      </c>
      <c r="D4015" s="143" t="s">
        <v>796</v>
      </c>
      <c r="E4015" s="143" t="s">
        <v>8855</v>
      </c>
      <c r="F4015" s="248" t="s">
        <v>155</v>
      </c>
      <c r="G4015" s="216">
        <v>5</v>
      </c>
      <c r="H4015" s="216">
        <v>243.99999999906868</v>
      </c>
      <c r="I4015" s="216">
        <v>1219.9999999953434</v>
      </c>
      <c r="J4015" s="216">
        <v>3.5085327804672026E-3</v>
      </c>
      <c r="K4015" s="216">
        <v>1.4379232706887681E-5</v>
      </c>
      <c r="L4015" s="159"/>
    </row>
    <row r="4016" spans="2:12" ht="15.75" customHeight="1" x14ac:dyDescent="0.2">
      <c r="B4016" s="189">
        <v>41307</v>
      </c>
      <c r="C4016" s="143">
        <v>290990</v>
      </c>
      <c r="D4016" s="143" t="s">
        <v>1213</v>
      </c>
      <c r="E4016" s="143" t="s">
        <v>8854</v>
      </c>
      <c r="F4016" s="248" t="s">
        <v>147</v>
      </c>
      <c r="G4016" s="216">
        <v>105.5</v>
      </c>
      <c r="H4016" s="216">
        <v>114.99999999767169</v>
      </c>
      <c r="I4016" s="216">
        <v>12132.499999754364</v>
      </c>
      <c r="J4016" s="216">
        <v>1.2256156653890292E-2</v>
      </c>
      <c r="K4016" s="216">
        <v>1.0657527525337767E-4</v>
      </c>
      <c r="L4016" s="159"/>
    </row>
    <row r="4017" spans="2:12" ht="15.75" customHeight="1" x14ac:dyDescent="0.2">
      <c r="B4017" s="189">
        <v>41307</v>
      </c>
      <c r="C4017" s="143">
        <v>291188</v>
      </c>
      <c r="D4017" s="143" t="s">
        <v>1594</v>
      </c>
      <c r="E4017" s="143" t="s">
        <v>8854</v>
      </c>
      <c r="F4017" s="248" t="s">
        <v>147</v>
      </c>
      <c r="G4017" s="216">
        <v>19.350000000000001</v>
      </c>
      <c r="H4017" s="216">
        <v>39.000000001396984</v>
      </c>
      <c r="I4017" s="216">
        <v>754.65000002703164</v>
      </c>
      <c r="J4017" s="216">
        <v>7.6234153054826877E-4</v>
      </c>
      <c r="K4017" s="216">
        <v>1.9547218731306709E-5</v>
      </c>
      <c r="L4017" s="159"/>
    </row>
    <row r="4018" spans="2:12" ht="15.75" customHeight="1" x14ac:dyDescent="0.2">
      <c r="B4018" s="189">
        <v>41307</v>
      </c>
      <c r="C4018" s="143">
        <v>291198</v>
      </c>
      <c r="D4018" s="143" t="s">
        <v>1017</v>
      </c>
      <c r="E4018" s="143" t="s">
        <v>8854</v>
      </c>
      <c r="F4018" s="248" t="s">
        <v>155</v>
      </c>
      <c r="G4018" s="216">
        <v>56.83</v>
      </c>
      <c r="H4018" s="216">
        <v>336.00000000558794</v>
      </c>
      <c r="I4018" s="216">
        <v>19094.88000031756</v>
      </c>
      <c r="J4018" s="216">
        <v>1.9289498502029007E-2</v>
      </c>
      <c r="K4018" s="216">
        <v>5.7409221731274433E-5</v>
      </c>
      <c r="L4018" s="159"/>
    </row>
    <row r="4019" spans="2:12" ht="15.75" customHeight="1" x14ac:dyDescent="0.2">
      <c r="B4019" s="189">
        <v>41307</v>
      </c>
      <c r="C4019" s="143">
        <v>291218</v>
      </c>
      <c r="D4019" s="143" t="s">
        <v>737</v>
      </c>
      <c r="E4019" s="143" t="s">
        <v>8855</v>
      </c>
      <c r="F4019" s="248" t="s">
        <v>146</v>
      </c>
      <c r="G4019" s="216">
        <v>6</v>
      </c>
      <c r="H4019" s="216">
        <v>313.83333333302289</v>
      </c>
      <c r="I4019" s="216">
        <v>1882.9999999981374</v>
      </c>
      <c r="J4019" s="216">
        <v>5.4152190374085439E-3</v>
      </c>
      <c r="K4019" s="216">
        <v>1.7255079248265217E-5</v>
      </c>
      <c r="L4019" s="159"/>
    </row>
    <row r="4020" spans="2:12" ht="15.75" customHeight="1" x14ac:dyDescent="0.2">
      <c r="B4020" s="189">
        <v>41307</v>
      </c>
      <c r="C4020" s="143">
        <v>291219</v>
      </c>
      <c r="D4020" s="143" t="s">
        <v>599</v>
      </c>
      <c r="E4020" s="143" t="s">
        <v>8854</v>
      </c>
      <c r="F4020" s="248" t="s">
        <v>155</v>
      </c>
      <c r="G4020" s="216">
        <v>99.5</v>
      </c>
      <c r="H4020" s="216">
        <v>64.166666673263535</v>
      </c>
      <c r="I4020" s="216">
        <v>6384.5833339897217</v>
      </c>
      <c r="J4020" s="216">
        <v>6.4496561724936702E-3</v>
      </c>
      <c r="K4020" s="216">
        <v>1.0051412215839884E-4</v>
      </c>
      <c r="L4020" s="159"/>
    </row>
    <row r="4021" spans="2:12" ht="15.75" customHeight="1" x14ac:dyDescent="0.2">
      <c r="B4021" s="189">
        <v>41307</v>
      </c>
      <c r="C4021" s="143">
        <v>291220</v>
      </c>
      <c r="D4021" s="143" t="s">
        <v>809</v>
      </c>
      <c r="E4021" s="143" t="s">
        <v>8854</v>
      </c>
      <c r="F4021" s="248" t="s">
        <v>146</v>
      </c>
      <c r="G4021" s="216">
        <v>43</v>
      </c>
      <c r="H4021" s="216">
        <v>103.66666666581295</v>
      </c>
      <c r="I4021" s="216">
        <v>4457.666666629957</v>
      </c>
      <c r="J4021" s="216">
        <v>4.5031000188046838E-3</v>
      </c>
      <c r="K4021" s="216">
        <v>4.3438263847348239E-5</v>
      </c>
      <c r="L4021" s="159"/>
    </row>
    <row r="4022" spans="2:12" ht="15.75" customHeight="1" x14ac:dyDescent="0.2">
      <c r="B4022" s="189">
        <v>41307</v>
      </c>
      <c r="C4022" s="143">
        <v>291453</v>
      </c>
      <c r="D4022" s="143" t="s">
        <v>690</v>
      </c>
      <c r="E4022" s="143" t="s">
        <v>8854</v>
      </c>
      <c r="F4022" s="248" t="s">
        <v>147</v>
      </c>
      <c r="G4022" s="216">
        <v>81</v>
      </c>
      <c r="H4022" s="216">
        <v>66.000000005587935</v>
      </c>
      <c r="I4022" s="216">
        <v>5346.0000004526228</v>
      </c>
      <c r="J4022" s="216">
        <v>5.400487408083369E-3</v>
      </c>
      <c r="K4022" s="216">
        <v>8.1825566782214136E-5</v>
      </c>
      <c r="L4022" s="159"/>
    </row>
    <row r="4023" spans="2:12" ht="15.75" customHeight="1" x14ac:dyDescent="0.2">
      <c r="B4023" s="189">
        <v>41307</v>
      </c>
      <c r="C4023" s="143">
        <v>293792</v>
      </c>
      <c r="D4023" s="143" t="s">
        <v>759</v>
      </c>
      <c r="E4023" s="143" t="s">
        <v>8854</v>
      </c>
      <c r="F4023" s="248" t="s">
        <v>147</v>
      </c>
      <c r="G4023" s="216">
        <v>74</v>
      </c>
      <c r="H4023" s="216">
        <v>73.000000007450581</v>
      </c>
      <c r="I4023" s="216">
        <v>5402.000000551343</v>
      </c>
      <c r="J4023" s="216">
        <v>5.4570581704028974E-3</v>
      </c>
      <c r="K4023" s="216">
        <v>7.4754221504738836E-5</v>
      </c>
      <c r="L4023" s="159"/>
    </row>
    <row r="4024" spans="2:12" ht="15.75" customHeight="1" x14ac:dyDescent="0.2">
      <c r="B4024" s="189">
        <v>41308</v>
      </c>
      <c r="C4024" s="143">
        <v>290991</v>
      </c>
      <c r="D4024" s="143" t="s">
        <v>1594</v>
      </c>
      <c r="E4024" s="143" t="s">
        <v>8854</v>
      </c>
      <c r="F4024" s="248" t="s">
        <v>147</v>
      </c>
      <c r="G4024" s="216">
        <v>64.5</v>
      </c>
      <c r="H4024" s="216">
        <v>39.000000001396984</v>
      </c>
      <c r="I4024" s="216">
        <v>2515.5000000901055</v>
      </c>
      <c r="J4024" s="216">
        <v>2.5412406844057748E-3</v>
      </c>
      <c r="K4024" s="216">
        <v>6.5160017546531983E-5</v>
      </c>
      <c r="L4024" s="159"/>
    </row>
    <row r="4025" spans="2:12" ht="15.75" customHeight="1" x14ac:dyDescent="0.2">
      <c r="B4025" s="189">
        <v>41308</v>
      </c>
      <c r="C4025" s="143">
        <v>290995</v>
      </c>
      <c r="D4025" s="143" t="s">
        <v>1226</v>
      </c>
      <c r="E4025" s="143" t="s">
        <v>8855</v>
      </c>
      <c r="F4025" s="248" t="s">
        <v>155</v>
      </c>
      <c r="G4025" s="216">
        <v>62</v>
      </c>
      <c r="H4025" s="216">
        <v>2.9999999993015081</v>
      </c>
      <c r="I4025" s="216">
        <v>185.9999999566935</v>
      </c>
      <c r="J4025" s="216">
        <v>5.3482693807320404E-4</v>
      </c>
      <c r="K4025" s="216">
        <v>1.7827564606590939E-4</v>
      </c>
      <c r="L4025" s="159"/>
    </row>
    <row r="4026" spans="2:12" ht="15.75" customHeight="1" x14ac:dyDescent="0.2">
      <c r="B4026" s="189">
        <v>41308</v>
      </c>
      <c r="C4026" s="143">
        <v>290998</v>
      </c>
      <c r="D4026" s="143" t="s">
        <v>794</v>
      </c>
      <c r="E4026" s="143" t="s">
        <v>8854</v>
      </c>
      <c r="F4026" s="248" t="s">
        <v>150</v>
      </c>
      <c r="G4026" s="216">
        <v>45</v>
      </c>
      <c r="H4026" s="216">
        <v>56.999999997206032</v>
      </c>
      <c r="I4026" s="216">
        <v>2564.9999998742715</v>
      </c>
      <c r="J4026" s="216">
        <v>2.5912472092815826E-3</v>
      </c>
      <c r="K4026" s="216">
        <v>4.546047735804557E-5</v>
      </c>
      <c r="L4026" s="159"/>
    </row>
    <row r="4027" spans="2:12" ht="15.75" customHeight="1" x14ac:dyDescent="0.2">
      <c r="B4027" s="189">
        <v>41308</v>
      </c>
      <c r="C4027" s="143">
        <v>291000</v>
      </c>
      <c r="D4027" s="143" t="s">
        <v>567</v>
      </c>
      <c r="E4027" s="143" t="s">
        <v>8854</v>
      </c>
      <c r="F4027" s="248" t="s">
        <v>150</v>
      </c>
      <c r="G4027" s="216">
        <v>73.59</v>
      </c>
      <c r="H4027" s="216">
        <v>104.00000000372529</v>
      </c>
      <c r="I4027" s="216">
        <v>7653.3600002741441</v>
      </c>
      <c r="J4027" s="216">
        <v>7.7316755334540972E-3</v>
      </c>
      <c r="K4027" s="216">
        <v>7.4343033972857191E-5</v>
      </c>
      <c r="L4027" s="159"/>
    </row>
    <row r="4028" spans="2:12" ht="15.75" customHeight="1" x14ac:dyDescent="0.2">
      <c r="B4028" s="189">
        <v>41308</v>
      </c>
      <c r="C4028" s="143">
        <v>291138</v>
      </c>
      <c r="D4028" s="143" t="s">
        <v>1038</v>
      </c>
      <c r="E4028" s="143" t="s">
        <v>8854</v>
      </c>
      <c r="F4028" s="248" t="s">
        <v>151</v>
      </c>
      <c r="G4028" s="216">
        <v>6.5</v>
      </c>
      <c r="H4028" s="216">
        <v>75.00000000349246</v>
      </c>
      <c r="I4028" s="216">
        <v>487.50000002270099</v>
      </c>
      <c r="J4028" s="216">
        <v>4.9248850473509358E-4</v>
      </c>
      <c r="K4028" s="216">
        <v>6.5665133961621378E-6</v>
      </c>
      <c r="L4028" s="159"/>
    </row>
    <row r="4029" spans="2:12" ht="15.75" customHeight="1" x14ac:dyDescent="0.2">
      <c r="B4029" s="189">
        <v>41308</v>
      </c>
      <c r="C4029" s="143">
        <v>291149</v>
      </c>
      <c r="D4029" s="143" t="s">
        <v>1705</v>
      </c>
      <c r="E4029" s="143" t="s">
        <v>8854</v>
      </c>
      <c r="F4029" s="248" t="s">
        <v>147</v>
      </c>
      <c r="G4029" s="216">
        <v>49</v>
      </c>
      <c r="H4029" s="216">
        <v>233.00000000512227</v>
      </c>
      <c r="I4029" s="216">
        <v>11417.000000250991</v>
      </c>
      <c r="J4029" s="216">
        <v>1.1533828222404811E-2</v>
      </c>
      <c r="K4029" s="216">
        <v>4.9501408678760733E-5</v>
      </c>
      <c r="L4029" s="159"/>
    </row>
    <row r="4030" spans="2:12" ht="15.75" customHeight="1" x14ac:dyDescent="0.2">
      <c r="B4030" s="189">
        <v>41308</v>
      </c>
      <c r="C4030" s="143">
        <v>291164</v>
      </c>
      <c r="D4030" s="143" t="s">
        <v>1045</v>
      </c>
      <c r="E4030" s="143" t="s">
        <v>8854</v>
      </c>
      <c r="F4030" s="248" t="s">
        <v>147</v>
      </c>
      <c r="G4030" s="216">
        <v>12.1</v>
      </c>
      <c r="H4030" s="216">
        <v>52.000000001862645</v>
      </c>
      <c r="I4030" s="216">
        <v>629.20000002253801</v>
      </c>
      <c r="J4030" s="216">
        <v>6.3563849677126356E-4</v>
      </c>
      <c r="K4030" s="216">
        <v>1.2223817245163364E-5</v>
      </c>
      <c r="L4030" s="159"/>
    </row>
    <row r="4031" spans="2:12" ht="15.75" customHeight="1" x14ac:dyDescent="0.2">
      <c r="B4031" s="189">
        <v>41308</v>
      </c>
      <c r="C4031" s="143">
        <v>291229</v>
      </c>
      <c r="D4031" s="143" t="s">
        <v>1036</v>
      </c>
      <c r="E4031" s="143" t="s">
        <v>8854</v>
      </c>
      <c r="F4031" s="248" t="s">
        <v>155</v>
      </c>
      <c r="G4031" s="216">
        <v>788.16</v>
      </c>
      <c r="H4031" s="216">
        <v>15.999999999767169</v>
      </c>
      <c r="I4031" s="216">
        <v>12610.559999816493</v>
      </c>
      <c r="J4031" s="216">
        <v>1.2739601718754063E-2</v>
      </c>
      <c r="K4031" s="216">
        <v>7.9622510743371548E-4</v>
      </c>
      <c r="L4031" s="159"/>
    </row>
    <row r="4032" spans="2:12" ht="15.75" customHeight="1" x14ac:dyDescent="0.2">
      <c r="B4032" s="189">
        <v>41308</v>
      </c>
      <c r="C4032" s="143">
        <v>291230</v>
      </c>
      <c r="D4032" s="143" t="s">
        <v>536</v>
      </c>
      <c r="E4032" s="143" t="s">
        <v>8855</v>
      </c>
      <c r="F4032" s="248" t="s">
        <v>155</v>
      </c>
      <c r="G4032" s="216">
        <v>110</v>
      </c>
      <c r="H4032" s="216">
        <v>15.999999999767169</v>
      </c>
      <c r="I4032" s="216">
        <v>1759.9999999743886</v>
      </c>
      <c r="J4032" s="216">
        <v>5.0607280172812038E-3</v>
      </c>
      <c r="K4032" s="216">
        <v>3.1629550108467795E-4</v>
      </c>
      <c r="L4032" s="159"/>
    </row>
    <row r="4033" spans="2:12" ht="15.75" customHeight="1" x14ac:dyDescent="0.2">
      <c r="B4033" s="189">
        <v>41308</v>
      </c>
      <c r="C4033" s="143">
        <v>291237</v>
      </c>
      <c r="D4033" s="143" t="s">
        <v>1050</v>
      </c>
      <c r="E4033" s="143" t="s">
        <v>8854</v>
      </c>
      <c r="F4033" s="248" t="s">
        <v>150</v>
      </c>
      <c r="G4033" s="216">
        <v>359.5</v>
      </c>
      <c r="H4033" s="216">
        <v>92.749999998486601</v>
      </c>
      <c r="I4033" s="216">
        <v>30908.49999947066</v>
      </c>
      <c r="J4033" s="216">
        <v>3.1224781431046386E-2</v>
      </c>
      <c r="K4033" s="216">
        <v>3.6317870244927515E-4</v>
      </c>
      <c r="L4033" s="159"/>
    </row>
    <row r="4034" spans="2:12" ht="15.75" customHeight="1" x14ac:dyDescent="0.2">
      <c r="B4034" s="189">
        <v>41308</v>
      </c>
      <c r="C4034" s="143">
        <v>291650</v>
      </c>
      <c r="D4034" s="143" t="s">
        <v>1706</v>
      </c>
      <c r="E4034" s="143" t="s">
        <v>8854</v>
      </c>
      <c r="F4034" s="248" t="s">
        <v>147</v>
      </c>
      <c r="G4034" s="216">
        <v>39.83</v>
      </c>
      <c r="H4034" s="216">
        <v>679.00000000256114</v>
      </c>
      <c r="I4034" s="216">
        <v>27044.570000102009</v>
      </c>
      <c r="J4034" s="216">
        <v>2.7321312492171464E-2</v>
      </c>
      <c r="K4034" s="216">
        <v>4.0237573626021223E-5</v>
      </c>
      <c r="L4034" s="159"/>
    </row>
    <row r="4035" spans="2:12" ht="15.75" customHeight="1" x14ac:dyDescent="0.2">
      <c r="B4035" s="189">
        <v>41309</v>
      </c>
      <c r="C4035" s="143">
        <v>291244</v>
      </c>
      <c r="D4035" s="143" t="s">
        <v>1247</v>
      </c>
      <c r="E4035" s="143" t="s">
        <v>8854</v>
      </c>
      <c r="F4035" s="248" t="s">
        <v>155</v>
      </c>
      <c r="G4035" s="216">
        <v>23.7</v>
      </c>
      <c r="H4035" s="216">
        <v>258.00000000279397</v>
      </c>
      <c r="I4035" s="216">
        <v>6114.600000066217</v>
      </c>
      <c r="J4035" s="216">
        <v>6.1773873355883777E-3</v>
      </c>
      <c r="K4035" s="216">
        <v>2.3943361765587133E-5</v>
      </c>
      <c r="L4035" s="159"/>
    </row>
    <row r="4036" spans="2:12" ht="15.75" customHeight="1" x14ac:dyDescent="0.2">
      <c r="B4036" s="189">
        <v>41309</v>
      </c>
      <c r="C4036" s="143">
        <v>291352</v>
      </c>
      <c r="D4036" s="143" t="s">
        <v>1076</v>
      </c>
      <c r="E4036" s="143" t="s">
        <v>8854</v>
      </c>
      <c r="F4036" s="248" t="s">
        <v>151</v>
      </c>
      <c r="G4036" s="216">
        <v>112.67</v>
      </c>
      <c r="H4036" s="216">
        <v>47.000000006519258</v>
      </c>
      <c r="I4036" s="216">
        <v>5295.490000734525</v>
      </c>
      <c r="J4036" s="216">
        <v>5.3498663634445574E-3</v>
      </c>
      <c r="K4036" s="216">
        <v>1.1382694388728703E-4</v>
      </c>
      <c r="L4036" s="159"/>
    </row>
    <row r="4037" spans="2:12" ht="15.75" customHeight="1" x14ac:dyDescent="0.2">
      <c r="B4037" s="189">
        <v>41309</v>
      </c>
      <c r="C4037" s="143">
        <v>291359</v>
      </c>
      <c r="D4037" s="143" t="s">
        <v>511</v>
      </c>
      <c r="E4037" s="143" t="s">
        <v>8855</v>
      </c>
      <c r="F4037" s="248" t="s">
        <v>150</v>
      </c>
      <c r="G4037" s="216">
        <v>4</v>
      </c>
      <c r="H4037" s="216">
        <v>50.000000005820766</v>
      </c>
      <c r="I4037" s="216">
        <v>200.00000002328306</v>
      </c>
      <c r="J4037" s="216">
        <v>5.7482860054897014E-4</v>
      </c>
      <c r="K4037" s="216">
        <v>1.1496572009641025E-5</v>
      </c>
      <c r="L4037" s="159"/>
    </row>
    <row r="4038" spans="2:12" ht="15.75" customHeight="1" x14ac:dyDescent="0.2">
      <c r="B4038" s="189">
        <v>41309</v>
      </c>
      <c r="C4038" s="143">
        <v>291367</v>
      </c>
      <c r="D4038" s="143" t="s">
        <v>523</v>
      </c>
      <c r="E4038" s="143" t="s">
        <v>8854</v>
      </c>
      <c r="F4038" s="248" t="s">
        <v>155</v>
      </c>
      <c r="G4038" s="216">
        <v>1367.58</v>
      </c>
      <c r="H4038" s="216">
        <v>17.000000003026798</v>
      </c>
      <c r="I4038" s="216">
        <v>23248.860004139387</v>
      </c>
      <c r="J4038" s="216">
        <v>2.3487589270742574E-2</v>
      </c>
      <c r="K4038" s="216">
        <v>1.3816228980329812E-3</v>
      </c>
      <c r="L4038" s="159"/>
    </row>
    <row r="4039" spans="2:12" ht="15.75" customHeight="1" x14ac:dyDescent="0.2">
      <c r="B4039" s="189">
        <v>41309</v>
      </c>
      <c r="C4039" s="143">
        <v>291404</v>
      </c>
      <c r="D4039" s="143" t="s">
        <v>727</v>
      </c>
      <c r="E4039" s="143" t="s">
        <v>8855</v>
      </c>
      <c r="F4039" s="248" t="s">
        <v>155</v>
      </c>
      <c r="G4039" s="216">
        <v>1596</v>
      </c>
      <c r="H4039" s="216">
        <v>46.83783782995306</v>
      </c>
      <c r="I4039" s="216">
        <v>82525.999988901895</v>
      </c>
      <c r="J4039" s="216">
        <v>0.23719152538501129</v>
      </c>
      <c r="K4039" s="216">
        <v>4.5871322318467691E-3</v>
      </c>
      <c r="L4039" s="159"/>
    </row>
    <row r="4040" spans="2:12" ht="15.75" customHeight="1" x14ac:dyDescent="0.2">
      <c r="B4040" s="189">
        <v>41309</v>
      </c>
      <c r="C4040" s="143">
        <v>291459</v>
      </c>
      <c r="D4040" s="143" t="s">
        <v>1459</v>
      </c>
      <c r="E4040" s="143" t="s">
        <v>8854</v>
      </c>
      <c r="F4040" s="248" t="s">
        <v>147</v>
      </c>
      <c r="G4040" s="216">
        <v>1776.6000000000001</v>
      </c>
      <c r="H4040" s="216">
        <v>123.35999999726191</v>
      </c>
      <c r="I4040" s="216">
        <v>222770.79999532993</v>
      </c>
      <c r="J4040" s="216">
        <v>0.22505830612225491</v>
      </c>
      <c r="K4040" s="216">
        <v>1.7948428908330003E-3</v>
      </c>
      <c r="L4040" s="159"/>
    </row>
    <row r="4041" spans="2:12" ht="15.75" customHeight="1" x14ac:dyDescent="0.2">
      <c r="B4041" s="189">
        <v>41309</v>
      </c>
      <c r="C4041" s="143">
        <v>291490</v>
      </c>
      <c r="D4041" s="143" t="s">
        <v>496</v>
      </c>
      <c r="E4041" s="143" t="s">
        <v>8855</v>
      </c>
      <c r="F4041" s="248" t="s">
        <v>149</v>
      </c>
      <c r="G4041" s="216">
        <v>160</v>
      </c>
      <c r="H4041" s="216">
        <v>92.999999999301508</v>
      </c>
      <c r="I4041" s="216">
        <v>14879.999999888241</v>
      </c>
      <c r="J4041" s="216">
        <v>4.2767247875543403E-2</v>
      </c>
      <c r="K4041" s="216">
        <v>4.5986288038564103E-4</v>
      </c>
      <c r="L4041" s="159"/>
    </row>
    <row r="4042" spans="2:12" ht="15.75" customHeight="1" x14ac:dyDescent="0.2">
      <c r="B4042" s="189">
        <v>41309</v>
      </c>
      <c r="C4042" s="143">
        <v>291535</v>
      </c>
      <c r="D4042" s="143" t="s">
        <v>1559</v>
      </c>
      <c r="E4042" s="143" t="s">
        <v>8855</v>
      </c>
      <c r="F4042" s="248" t="s">
        <v>147</v>
      </c>
      <c r="G4042" s="216">
        <v>37</v>
      </c>
      <c r="H4042" s="216">
        <v>55.000000001164153</v>
      </c>
      <c r="I4042" s="216">
        <v>2035.0000000430737</v>
      </c>
      <c r="J4042" s="216">
        <v>5.8488810100286717E-3</v>
      </c>
      <c r="K4042" s="216">
        <v>1.0634329108917949E-4</v>
      </c>
      <c r="L4042" s="159"/>
    </row>
    <row r="4043" spans="2:12" ht="15.75" customHeight="1" x14ac:dyDescent="0.2">
      <c r="B4043" s="189">
        <v>41309</v>
      </c>
      <c r="C4043" s="143">
        <v>291590</v>
      </c>
      <c r="D4043" s="143" t="s">
        <v>953</v>
      </c>
      <c r="E4043" s="143" t="s">
        <v>8855</v>
      </c>
      <c r="F4043" s="248" t="s">
        <v>155</v>
      </c>
      <c r="G4043" s="216">
        <v>45.51</v>
      </c>
      <c r="H4043" s="216">
        <v>82.999999998137355</v>
      </c>
      <c r="I4043" s="216">
        <v>3777.3299999152305</v>
      </c>
      <c r="J4043" s="216">
        <v>1.0856586587050694E-2</v>
      </c>
      <c r="K4043" s="216">
        <v>1.3080224803969077E-4</v>
      </c>
      <c r="L4043" s="159"/>
    </row>
    <row r="4044" spans="2:12" ht="15.75" customHeight="1" x14ac:dyDescent="0.2">
      <c r="B4044" s="189">
        <v>41309</v>
      </c>
      <c r="C4044" s="143">
        <v>291639</v>
      </c>
      <c r="D4044" s="143" t="s">
        <v>1072</v>
      </c>
      <c r="E4044" s="143" t="s">
        <v>8854</v>
      </c>
      <c r="F4044" s="248" t="s">
        <v>155</v>
      </c>
      <c r="G4044" s="216">
        <v>1118</v>
      </c>
      <c r="H4044" s="216">
        <v>40.999999997438863</v>
      </c>
      <c r="I4044" s="216">
        <v>45837.999997136649</v>
      </c>
      <c r="J4044" s="216">
        <v>4.6308684242296408E-2</v>
      </c>
      <c r="K4044" s="216">
        <v>1.129480103541199E-3</v>
      </c>
      <c r="L4044" s="159"/>
    </row>
    <row r="4045" spans="2:12" ht="15.75" customHeight="1" x14ac:dyDescent="0.2">
      <c r="B4045" s="189">
        <v>41309</v>
      </c>
      <c r="C4045" s="143">
        <v>291641</v>
      </c>
      <c r="D4045" s="143" t="s">
        <v>509</v>
      </c>
      <c r="E4045" s="143" t="s">
        <v>8855</v>
      </c>
      <c r="F4045" s="248" t="s">
        <v>147</v>
      </c>
      <c r="G4045" s="216">
        <v>8</v>
      </c>
      <c r="H4045" s="216">
        <v>313.00000000395812</v>
      </c>
      <c r="I4045" s="216">
        <v>2504.000000031665</v>
      </c>
      <c r="J4045" s="216">
        <v>7.1968540781262918E-3</v>
      </c>
      <c r="K4045" s="216">
        <v>2.299314401928205E-5</v>
      </c>
      <c r="L4045" s="159"/>
    </row>
    <row r="4046" spans="2:12" ht="15.75" customHeight="1" x14ac:dyDescent="0.2">
      <c r="B4046" s="189">
        <v>41309</v>
      </c>
      <c r="C4046" s="143">
        <v>291645</v>
      </c>
      <c r="D4046" s="143" t="s">
        <v>999</v>
      </c>
      <c r="E4046" s="143" t="s">
        <v>8855</v>
      </c>
      <c r="F4046" s="248" t="s">
        <v>146</v>
      </c>
      <c r="G4046" s="216">
        <v>789.66</v>
      </c>
      <c r="H4046" s="216">
        <v>167.99999999231659</v>
      </c>
      <c r="I4046" s="216">
        <v>132662.87999393273</v>
      </c>
      <c r="J4046" s="216">
        <v>0.38129208821415334</v>
      </c>
      <c r="K4046" s="216">
        <v>2.2695957632832831E-3</v>
      </c>
      <c r="L4046" s="159"/>
    </row>
    <row r="4047" spans="2:12" ht="15.75" customHeight="1" x14ac:dyDescent="0.2">
      <c r="B4047" s="189">
        <v>41309</v>
      </c>
      <c r="C4047" s="143">
        <v>291646</v>
      </c>
      <c r="D4047" s="143" t="s">
        <v>1014</v>
      </c>
      <c r="E4047" s="143" t="s">
        <v>8855</v>
      </c>
      <c r="F4047" s="248" t="s">
        <v>146</v>
      </c>
      <c r="G4047" s="216">
        <v>71</v>
      </c>
      <c r="H4047" s="216">
        <v>50.000000005820766</v>
      </c>
      <c r="I4047" s="216">
        <v>3550.0000004132744</v>
      </c>
      <c r="J4047" s="216">
        <v>1.020320765974422E-2</v>
      </c>
      <c r="K4047" s="216">
        <v>2.0406415317112821E-4</v>
      </c>
      <c r="L4047" s="159"/>
    </row>
    <row r="4048" spans="2:12" ht="15.75" customHeight="1" x14ac:dyDescent="0.2">
      <c r="B4048" s="189">
        <v>41309</v>
      </c>
      <c r="C4048" s="143">
        <v>291647</v>
      </c>
      <c r="D4048" s="143" t="s">
        <v>1400</v>
      </c>
      <c r="E4048" s="143" t="s">
        <v>8854</v>
      </c>
      <c r="F4048" s="248" t="s">
        <v>150</v>
      </c>
      <c r="G4048" s="216">
        <v>15.18</v>
      </c>
      <c r="H4048" s="216">
        <v>60.000000006984919</v>
      </c>
      <c r="I4048" s="216">
        <v>910.80000010603101</v>
      </c>
      <c r="J4048" s="216">
        <v>9.2015248517449372E-4</v>
      </c>
      <c r="K4048" s="216">
        <v>1.5335874751122897E-5</v>
      </c>
      <c r="L4048" s="159"/>
    </row>
    <row r="4049" spans="2:12" ht="15.75" customHeight="1" x14ac:dyDescent="0.2">
      <c r="B4049" s="189">
        <v>41309</v>
      </c>
      <c r="C4049" s="143">
        <v>291648</v>
      </c>
      <c r="D4049" s="143" t="s">
        <v>681</v>
      </c>
      <c r="E4049" s="143" t="s">
        <v>8854</v>
      </c>
      <c r="F4049" s="248" t="s">
        <v>150</v>
      </c>
      <c r="G4049" s="216">
        <v>36.630000000000003</v>
      </c>
      <c r="H4049" s="216">
        <v>101.99999999720603</v>
      </c>
      <c r="I4049" s="216">
        <v>3736.2599998976571</v>
      </c>
      <c r="J4049" s="216">
        <v>3.7746255201621163E-3</v>
      </c>
      <c r="K4049" s="216">
        <v>3.700613255162265E-5</v>
      </c>
      <c r="L4049" s="159"/>
    </row>
    <row r="4050" spans="2:12" ht="15.75" customHeight="1" x14ac:dyDescent="0.2">
      <c r="B4050" s="189">
        <v>41309</v>
      </c>
      <c r="C4050" s="143">
        <v>291649</v>
      </c>
      <c r="D4050" s="143" t="s">
        <v>639</v>
      </c>
      <c r="E4050" s="143" t="s">
        <v>8854</v>
      </c>
      <c r="F4050" s="248" t="s">
        <v>150</v>
      </c>
      <c r="G4050" s="216">
        <v>29</v>
      </c>
      <c r="H4050" s="216">
        <v>26.000000000931323</v>
      </c>
      <c r="I4050" s="216">
        <v>754.00000002700835</v>
      </c>
      <c r="J4050" s="216">
        <v>7.6174239543879199E-4</v>
      </c>
      <c r="K4050" s="216">
        <v>2.929778443890409E-5</v>
      </c>
      <c r="L4050" s="159"/>
    </row>
    <row r="4051" spans="2:12" ht="15.75" customHeight="1" x14ac:dyDescent="0.2">
      <c r="B4051" s="189">
        <v>41309</v>
      </c>
      <c r="C4051" s="143">
        <v>291652</v>
      </c>
      <c r="D4051" s="143" t="s">
        <v>677</v>
      </c>
      <c r="E4051" s="143" t="s">
        <v>8855</v>
      </c>
      <c r="F4051" s="248" t="s">
        <v>147</v>
      </c>
      <c r="G4051" s="216">
        <v>1.32</v>
      </c>
      <c r="H4051" s="216">
        <v>133.99999999674037</v>
      </c>
      <c r="I4051" s="216">
        <v>176.87999999569729</v>
      </c>
      <c r="J4051" s="216">
        <v>5.0837841425395956E-4</v>
      </c>
      <c r="K4051" s="216">
        <v>3.7938687631815387E-6</v>
      </c>
      <c r="L4051" s="159"/>
    </row>
    <row r="4052" spans="2:12" ht="15.75" customHeight="1" x14ac:dyDescent="0.2">
      <c r="B4052" s="189">
        <v>41309</v>
      </c>
      <c r="C4052" s="143">
        <v>291653</v>
      </c>
      <c r="D4052" s="143" t="s">
        <v>1707</v>
      </c>
      <c r="E4052" s="143" t="s">
        <v>8854</v>
      </c>
      <c r="F4052" s="248" t="s">
        <v>150</v>
      </c>
      <c r="G4052" s="216">
        <v>33.660000000000004</v>
      </c>
      <c r="H4052" s="216">
        <v>46.999999996041879</v>
      </c>
      <c r="I4052" s="216">
        <v>1582.0199998667699</v>
      </c>
      <c r="J4052" s="216">
        <v>1.5982648597976448E-3</v>
      </c>
      <c r="K4052" s="216">
        <v>3.4005635317707301E-5</v>
      </c>
      <c r="L4052" s="159"/>
    </row>
    <row r="4053" spans="2:12" ht="15.75" customHeight="1" x14ac:dyDescent="0.2">
      <c r="B4053" s="189">
        <v>41309</v>
      </c>
      <c r="C4053" s="143">
        <v>291654</v>
      </c>
      <c r="D4053" s="143" t="s">
        <v>495</v>
      </c>
      <c r="E4053" s="143" t="s">
        <v>8855</v>
      </c>
      <c r="F4053" s="248" t="s">
        <v>155</v>
      </c>
      <c r="G4053" s="216">
        <v>7</v>
      </c>
      <c r="H4053" s="216">
        <v>81.999999994877726</v>
      </c>
      <c r="I4053" s="216">
        <v>573.99999996414408</v>
      </c>
      <c r="J4053" s="216">
        <v>1.6497580832804321E-3</v>
      </c>
      <c r="K4053" s="216">
        <v>2.0119001016871796E-5</v>
      </c>
      <c r="L4053" s="159"/>
    </row>
    <row r="4054" spans="2:12" ht="15.75" customHeight="1" x14ac:dyDescent="0.2">
      <c r="B4054" s="189">
        <v>41309</v>
      </c>
      <c r="C4054" s="143">
        <v>291655</v>
      </c>
      <c r="D4054" s="143" t="s">
        <v>1708</v>
      </c>
      <c r="E4054" s="143" t="s">
        <v>8854</v>
      </c>
      <c r="F4054" s="248" t="s">
        <v>155</v>
      </c>
      <c r="G4054" s="216">
        <v>15.3</v>
      </c>
      <c r="H4054" s="216">
        <v>181.00000000325963</v>
      </c>
      <c r="I4054" s="216">
        <v>2769.3000000498723</v>
      </c>
      <c r="J4054" s="216">
        <v>2.7977363602799394E-3</v>
      </c>
      <c r="K4054" s="216">
        <v>1.5457106962594226E-5</v>
      </c>
      <c r="L4054" s="159"/>
    </row>
    <row r="4055" spans="2:12" ht="15.75" customHeight="1" x14ac:dyDescent="0.2">
      <c r="B4055" s="189">
        <v>41309</v>
      </c>
      <c r="C4055" s="143">
        <v>292452</v>
      </c>
      <c r="D4055" s="143" t="s">
        <v>636</v>
      </c>
      <c r="E4055" s="143" t="s">
        <v>8855</v>
      </c>
      <c r="F4055" s="248" t="s">
        <v>155</v>
      </c>
      <c r="G4055" s="216">
        <v>4.66</v>
      </c>
      <c r="H4055" s="216">
        <v>431.00000000093132</v>
      </c>
      <c r="I4055" s="216">
        <v>2008.4600000043401</v>
      </c>
      <c r="J4055" s="216">
        <v>5.7726012546333782E-3</v>
      </c>
      <c r="K4055" s="216">
        <v>1.3393506391231795E-5</v>
      </c>
      <c r="L4055" s="159"/>
    </row>
    <row r="4056" spans="2:12" ht="15.75" customHeight="1" x14ac:dyDescent="0.2">
      <c r="B4056" s="189">
        <v>41310</v>
      </c>
      <c r="C4056" s="143">
        <v>291718</v>
      </c>
      <c r="D4056" s="143" t="s">
        <v>697</v>
      </c>
      <c r="E4056" s="143" t="s">
        <v>8855</v>
      </c>
      <c r="F4056" s="248" t="s">
        <v>146</v>
      </c>
      <c r="G4056" s="216">
        <v>37.5</v>
      </c>
      <c r="H4056" s="216">
        <v>207.00000000419095</v>
      </c>
      <c r="I4056" s="216">
        <v>7762.5000001571607</v>
      </c>
      <c r="J4056" s="216">
        <v>2.230349906245474E-2</v>
      </c>
      <c r="K4056" s="216">
        <v>1.0774637228020861E-4</v>
      </c>
      <c r="L4056" s="159"/>
    </row>
    <row r="4057" spans="2:12" ht="15.75" customHeight="1" x14ac:dyDescent="0.2">
      <c r="B4057" s="189">
        <v>41310</v>
      </c>
      <c r="C4057" s="143">
        <v>291851</v>
      </c>
      <c r="D4057" s="143" t="s">
        <v>902</v>
      </c>
      <c r="E4057" s="143" t="s">
        <v>8855</v>
      </c>
      <c r="F4057" s="248" t="s">
        <v>155</v>
      </c>
      <c r="G4057" s="216">
        <v>46.33</v>
      </c>
      <c r="H4057" s="216">
        <v>9.0000000083819032</v>
      </c>
      <c r="I4057" s="216">
        <v>416.97000038833357</v>
      </c>
      <c r="J4057" s="216">
        <v>1.1980534637738697E-3</v>
      </c>
      <c r="K4057" s="216">
        <v>1.3311705140645505E-4</v>
      </c>
      <c r="L4057" s="159"/>
    </row>
    <row r="4058" spans="2:12" ht="15.75" customHeight="1" x14ac:dyDescent="0.2">
      <c r="B4058" s="189">
        <v>41310</v>
      </c>
      <c r="C4058" s="143">
        <v>291852</v>
      </c>
      <c r="D4058" s="143" t="s">
        <v>909</v>
      </c>
      <c r="E4058" s="143" t="s">
        <v>8854</v>
      </c>
      <c r="F4058" s="248" t="s">
        <v>149</v>
      </c>
      <c r="G4058" s="216">
        <v>2542.9899999999998</v>
      </c>
      <c r="H4058" s="216">
        <v>85.999999997438863</v>
      </c>
      <c r="I4058" s="216">
        <v>218697.13999348704</v>
      </c>
      <c r="J4058" s="216">
        <v>0.22095168235082474</v>
      </c>
      <c r="K4058" s="216">
        <v>2.5692056088070328E-3</v>
      </c>
      <c r="L4058" s="159"/>
    </row>
    <row r="4059" spans="2:12" ht="15.75" customHeight="1" x14ac:dyDescent="0.2">
      <c r="B4059" s="189">
        <v>41310</v>
      </c>
      <c r="C4059" s="143">
        <v>291870</v>
      </c>
      <c r="D4059" s="143" t="s">
        <v>1522</v>
      </c>
      <c r="E4059" s="143" t="s">
        <v>8854</v>
      </c>
      <c r="F4059" s="248" t="s">
        <v>147</v>
      </c>
      <c r="G4059" s="216">
        <v>1210.5</v>
      </c>
      <c r="H4059" s="216">
        <v>59.071428571644773</v>
      </c>
      <c r="I4059" s="216">
        <v>72129.000000116648</v>
      </c>
      <c r="J4059" s="216">
        <v>7.2872575730908176E-2</v>
      </c>
      <c r="K4059" s="216">
        <v>1.2229790087499022E-3</v>
      </c>
      <c r="L4059" s="159"/>
    </row>
    <row r="4060" spans="2:12" ht="15.75" customHeight="1" x14ac:dyDescent="0.2">
      <c r="B4060" s="189">
        <v>41310</v>
      </c>
      <c r="C4060" s="143">
        <v>291871</v>
      </c>
      <c r="D4060" s="143" t="s">
        <v>727</v>
      </c>
      <c r="E4060" s="143" t="s">
        <v>8855</v>
      </c>
      <c r="F4060" s="248" t="s">
        <v>146</v>
      </c>
      <c r="G4060" s="216">
        <v>1596</v>
      </c>
      <c r="H4060" s="216">
        <v>29.189189187206981</v>
      </c>
      <c r="I4060" s="216">
        <v>41875.999997067265</v>
      </c>
      <c r="J4060" s="216">
        <v>0.12031965560773397</v>
      </c>
      <c r="K4060" s="216">
        <v>4.5856856042456786E-3</v>
      </c>
      <c r="L4060" s="159"/>
    </row>
    <row r="4061" spans="2:12" ht="15.75" customHeight="1" x14ac:dyDescent="0.2">
      <c r="B4061" s="189">
        <v>41310</v>
      </c>
      <c r="C4061" s="143">
        <v>291872</v>
      </c>
      <c r="D4061" s="143" t="s">
        <v>971</v>
      </c>
      <c r="E4061" s="143" t="s">
        <v>8855</v>
      </c>
      <c r="F4061" s="248" t="s">
        <v>146</v>
      </c>
      <c r="G4061" s="216">
        <v>64</v>
      </c>
      <c r="H4061" s="216">
        <v>29.000000000232831</v>
      </c>
      <c r="I4061" s="216">
        <v>1856.0000000149012</v>
      </c>
      <c r="J4061" s="216">
        <v>5.3327271187646056E-3</v>
      </c>
      <c r="K4061" s="216">
        <v>1.8388714202488936E-4</v>
      </c>
      <c r="L4061" s="159"/>
    </row>
    <row r="4062" spans="2:12" ht="15.75" customHeight="1" x14ac:dyDescent="0.2">
      <c r="B4062" s="189">
        <v>41310</v>
      </c>
      <c r="C4062" s="143">
        <v>291898</v>
      </c>
      <c r="D4062" s="143" t="s">
        <v>676</v>
      </c>
      <c r="E4062" s="143" t="s">
        <v>8855</v>
      </c>
      <c r="F4062" s="248" t="s">
        <v>155</v>
      </c>
      <c r="G4062" s="216">
        <v>87</v>
      </c>
      <c r="H4062" s="216">
        <v>133.99999999674037</v>
      </c>
      <c r="I4062" s="216">
        <v>11657.999999716412</v>
      </c>
      <c r="J4062" s="216">
        <v>3.3496192213656434E-2</v>
      </c>
      <c r="K4062" s="216">
        <v>2.4997158369008399E-4</v>
      </c>
      <c r="L4062" s="159"/>
    </row>
    <row r="4063" spans="2:12" ht="15.75" customHeight="1" x14ac:dyDescent="0.2">
      <c r="B4063" s="189">
        <v>41310</v>
      </c>
      <c r="C4063" s="143">
        <v>291900</v>
      </c>
      <c r="D4063" s="143" t="s">
        <v>1398</v>
      </c>
      <c r="E4063" s="143" t="s">
        <v>8855</v>
      </c>
      <c r="F4063" s="248" t="s">
        <v>146</v>
      </c>
      <c r="G4063" s="216">
        <v>30.4</v>
      </c>
      <c r="H4063" s="216">
        <v>200.00000000232831</v>
      </c>
      <c r="I4063" s="216">
        <v>6080.0000000707805</v>
      </c>
      <c r="J4063" s="216">
        <v>1.7469278492567859E-2</v>
      </c>
      <c r="K4063" s="216">
        <v>8.734639246182244E-5</v>
      </c>
      <c r="L4063" s="159"/>
    </row>
    <row r="4064" spans="2:12" ht="15.75" customHeight="1" x14ac:dyDescent="0.2">
      <c r="B4064" s="189">
        <v>41310</v>
      </c>
      <c r="C4064" s="143">
        <v>291902</v>
      </c>
      <c r="D4064" s="143" t="s">
        <v>974</v>
      </c>
      <c r="E4064" s="143" t="s">
        <v>8854</v>
      </c>
      <c r="F4064" s="248" t="s">
        <v>155</v>
      </c>
      <c r="G4064" s="216">
        <v>66</v>
      </c>
      <c r="H4064" s="216">
        <v>55.000000001164153</v>
      </c>
      <c r="I4064" s="216">
        <v>3630.0000000768341</v>
      </c>
      <c r="J4064" s="216">
        <v>3.6674215628716327E-3</v>
      </c>
      <c r="K4064" s="216">
        <v>6.6680392050800114E-5</v>
      </c>
      <c r="L4064" s="159"/>
    </row>
    <row r="4065" spans="2:12" ht="15.75" customHeight="1" x14ac:dyDescent="0.2">
      <c r="B4065" s="189">
        <v>41310</v>
      </c>
      <c r="C4065" s="143">
        <v>291904</v>
      </c>
      <c r="D4065" s="143" t="s">
        <v>815</v>
      </c>
      <c r="E4065" s="143" t="s">
        <v>8855</v>
      </c>
      <c r="F4065" s="248" t="s">
        <v>146</v>
      </c>
      <c r="G4065" s="216">
        <v>2.97</v>
      </c>
      <c r="H4065" s="216">
        <v>110.00000000232831</v>
      </c>
      <c r="I4065" s="216">
        <v>326.7000000069151</v>
      </c>
      <c r="J4065" s="216">
        <v>9.3868639532504613E-4</v>
      </c>
      <c r="K4065" s="216">
        <v>8.5335126845925228E-6</v>
      </c>
      <c r="L4065" s="159"/>
    </row>
    <row r="4066" spans="2:12" ht="15.75" customHeight="1" x14ac:dyDescent="0.2">
      <c r="B4066" s="189">
        <v>41310</v>
      </c>
      <c r="C4066" s="143">
        <v>291905</v>
      </c>
      <c r="D4066" s="143" t="s">
        <v>1278</v>
      </c>
      <c r="E4066" s="143" t="s">
        <v>8855</v>
      </c>
      <c r="F4066" s="248" t="s">
        <v>147</v>
      </c>
      <c r="G4066" s="216">
        <v>945</v>
      </c>
      <c r="H4066" s="216">
        <v>131.44444444449618</v>
      </c>
      <c r="I4066" s="216">
        <v>101242.99999969429</v>
      </c>
      <c r="J4066" s="216">
        <v>0.29089509249952589</v>
      </c>
      <c r="K4066" s="216">
        <v>2.715208581461257E-3</v>
      </c>
      <c r="L4066" s="159"/>
    </row>
    <row r="4067" spans="2:12" ht="15.75" customHeight="1" x14ac:dyDescent="0.2">
      <c r="B4067" s="189">
        <v>41310</v>
      </c>
      <c r="C4067" s="143">
        <v>291909</v>
      </c>
      <c r="D4067" s="143" t="s">
        <v>1467</v>
      </c>
      <c r="E4067" s="143" t="s">
        <v>8854</v>
      </c>
      <c r="F4067" s="248" t="s">
        <v>147</v>
      </c>
      <c r="G4067" s="216">
        <v>27.060000000000002</v>
      </c>
      <c r="H4067" s="216">
        <v>178.00000000395812</v>
      </c>
      <c r="I4067" s="216">
        <v>4816.6800001071069</v>
      </c>
      <c r="J4067" s="216">
        <v>4.8663350119756031E-3</v>
      </c>
      <c r="K4067" s="216">
        <v>2.7338960740828051E-5</v>
      </c>
      <c r="L4067" s="159"/>
    </row>
    <row r="4068" spans="2:12" ht="15.75" customHeight="1" x14ac:dyDescent="0.2">
      <c r="B4068" s="189">
        <v>41310</v>
      </c>
      <c r="C4068" s="143">
        <v>296511</v>
      </c>
      <c r="D4068" s="143" t="s">
        <v>1522</v>
      </c>
      <c r="E4068" s="143" t="s">
        <v>8854</v>
      </c>
      <c r="F4068" s="248" t="s">
        <v>155</v>
      </c>
      <c r="G4068" s="216">
        <v>85.76</v>
      </c>
      <c r="H4068" s="216">
        <v>117.9999999969732</v>
      </c>
      <c r="I4068" s="216">
        <v>10119.679999740423</v>
      </c>
      <c r="J4068" s="216">
        <v>1.0224003481989883E-2</v>
      </c>
      <c r="K4068" s="216">
        <v>8.6644097307221491E-5</v>
      </c>
      <c r="L4068" s="159"/>
    </row>
    <row r="4069" spans="2:12" ht="15.75" customHeight="1" x14ac:dyDescent="0.2">
      <c r="B4069" s="189">
        <v>41311</v>
      </c>
      <c r="C4069" s="143">
        <v>291906</v>
      </c>
      <c r="D4069" s="143" t="s">
        <v>514</v>
      </c>
      <c r="E4069" s="143" t="s">
        <v>8855</v>
      </c>
      <c r="F4069" s="248" t="s">
        <v>146</v>
      </c>
      <c r="G4069" s="216">
        <v>531.5</v>
      </c>
      <c r="H4069" s="216">
        <v>27.000000004190952</v>
      </c>
      <c r="I4069" s="216">
        <v>14350.500002227491</v>
      </c>
      <c r="J4069" s="216">
        <v>4.1219748386267151E-2</v>
      </c>
      <c r="K4069" s="216">
        <v>1.5266573474025556E-3</v>
      </c>
      <c r="L4069" s="159"/>
    </row>
    <row r="4070" spans="2:12" ht="15.75" customHeight="1" x14ac:dyDescent="0.2">
      <c r="B4070" s="189">
        <v>41311</v>
      </c>
      <c r="C4070" s="143">
        <v>291908</v>
      </c>
      <c r="D4070" s="143" t="s">
        <v>1709</v>
      </c>
      <c r="E4070" s="143" t="s">
        <v>8854</v>
      </c>
      <c r="F4070" s="248" t="s">
        <v>155</v>
      </c>
      <c r="G4070" s="216">
        <v>1163.33</v>
      </c>
      <c r="H4070" s="216">
        <v>2.9999999993015081</v>
      </c>
      <c r="I4070" s="216">
        <v>3489.9899991874236</v>
      </c>
      <c r="J4070" s="216">
        <v>3.5261378131032925E-3</v>
      </c>
      <c r="K4070" s="216">
        <v>1.175379271308095E-3</v>
      </c>
      <c r="L4070" s="159"/>
    </row>
    <row r="4071" spans="2:12" ht="15.75" customHeight="1" x14ac:dyDescent="0.2">
      <c r="B4071" s="189">
        <v>41311</v>
      </c>
      <c r="C4071" s="143">
        <v>291911</v>
      </c>
      <c r="D4071" s="143" t="s">
        <v>673</v>
      </c>
      <c r="E4071" s="143" t="s">
        <v>8855</v>
      </c>
      <c r="F4071" s="248" t="s">
        <v>155</v>
      </c>
      <c r="G4071" s="216">
        <v>144</v>
      </c>
      <c r="H4071" s="216">
        <v>230.00000000582077</v>
      </c>
      <c r="I4071" s="216">
        <v>33120.00000083819</v>
      </c>
      <c r="J4071" s="216">
        <v>9.5132439035281791E-2</v>
      </c>
      <c r="K4071" s="216">
        <v>4.1361930014293134E-4</v>
      </c>
      <c r="L4071" s="159"/>
    </row>
    <row r="4072" spans="2:12" ht="15.75" customHeight="1" x14ac:dyDescent="0.2">
      <c r="B4072" s="189">
        <v>41311</v>
      </c>
      <c r="C4072" s="143">
        <v>291912</v>
      </c>
      <c r="D4072" s="143" t="s">
        <v>555</v>
      </c>
      <c r="E4072" s="143" t="s">
        <v>8855</v>
      </c>
      <c r="F4072" s="248" t="s">
        <v>147</v>
      </c>
      <c r="G4072" s="216">
        <v>515</v>
      </c>
      <c r="H4072" s="216">
        <v>219.00000000139698</v>
      </c>
      <c r="I4072" s="216">
        <v>112785.00000071945</v>
      </c>
      <c r="J4072" s="216">
        <v>0.32395869977026448</v>
      </c>
      <c r="K4072" s="216">
        <v>1.4792634692611781E-3</v>
      </c>
      <c r="L4072" s="159"/>
    </row>
    <row r="4073" spans="2:12" ht="15.75" customHeight="1" x14ac:dyDescent="0.2">
      <c r="B4073" s="189">
        <v>41311</v>
      </c>
      <c r="C4073" s="143">
        <v>291919</v>
      </c>
      <c r="D4073" s="143" t="s">
        <v>1606</v>
      </c>
      <c r="E4073" s="143" t="s">
        <v>8854</v>
      </c>
      <c r="F4073" s="248" t="s">
        <v>151</v>
      </c>
      <c r="G4073" s="216">
        <v>1253</v>
      </c>
      <c r="H4073" s="216">
        <v>130.00000000465661</v>
      </c>
      <c r="I4073" s="216">
        <v>162890.00000583474</v>
      </c>
      <c r="J4073" s="216">
        <v>0.1645771444991822</v>
      </c>
      <c r="K4073" s="216">
        <v>1.2659780345637465E-3</v>
      </c>
      <c r="L4073" s="159"/>
    </row>
    <row r="4074" spans="2:12" ht="15.75" customHeight="1" x14ac:dyDescent="0.2">
      <c r="B4074" s="189">
        <v>41311</v>
      </c>
      <c r="C4074" s="143">
        <v>291919</v>
      </c>
      <c r="D4074" s="143" t="s">
        <v>1710</v>
      </c>
      <c r="E4074" s="143" t="s">
        <v>8854</v>
      </c>
      <c r="F4074" s="248" t="s">
        <v>151</v>
      </c>
      <c r="G4074" s="216">
        <v>247</v>
      </c>
      <c r="H4074" s="216">
        <v>99.538461541345058</v>
      </c>
      <c r="I4074" s="216">
        <v>40840.000001265435</v>
      </c>
      <c r="J4074" s="216">
        <v>4.1263003139014702E-2</v>
      </c>
      <c r="K4074" s="216">
        <v>2.4955831966260605E-4</v>
      </c>
      <c r="L4074" s="159"/>
    </row>
    <row r="4075" spans="2:12" ht="15.75" customHeight="1" x14ac:dyDescent="0.2">
      <c r="B4075" s="189">
        <v>41311</v>
      </c>
      <c r="C4075" s="143">
        <v>291924</v>
      </c>
      <c r="D4075" s="143" t="s">
        <v>583</v>
      </c>
      <c r="E4075" s="143" t="s">
        <v>8854</v>
      </c>
      <c r="F4075" s="248" t="s">
        <v>147</v>
      </c>
      <c r="G4075" s="216">
        <v>575</v>
      </c>
      <c r="H4075" s="216">
        <v>2.9999999993015081</v>
      </c>
      <c r="I4075" s="216">
        <v>1724.9999995983671</v>
      </c>
      <c r="J4075" s="216">
        <v>1.7428668069545126E-3</v>
      </c>
      <c r="K4075" s="216">
        <v>5.8095560245343509E-4</v>
      </c>
      <c r="L4075" s="159"/>
    </row>
    <row r="4076" spans="2:12" ht="15.75" customHeight="1" x14ac:dyDescent="0.2">
      <c r="B4076" s="189">
        <v>41311</v>
      </c>
      <c r="C4076" s="143">
        <v>291990</v>
      </c>
      <c r="D4076" s="143" t="s">
        <v>1711</v>
      </c>
      <c r="E4076" s="143" t="s">
        <v>8854</v>
      </c>
      <c r="F4076" s="248" t="s">
        <v>147</v>
      </c>
      <c r="G4076" s="216">
        <v>584.67000000000007</v>
      </c>
      <c r="H4076" s="216">
        <v>50.250000005980837</v>
      </c>
      <c r="I4076" s="216">
        <v>42048.920004562649</v>
      </c>
      <c r="J4076" s="216">
        <v>4.2484444615246947E-2</v>
      </c>
      <c r="K4076" s="216">
        <v>5.9072576015034778E-4</v>
      </c>
      <c r="L4076" s="159"/>
    </row>
    <row r="4077" spans="2:12" ht="15.75" customHeight="1" x14ac:dyDescent="0.2">
      <c r="B4077" s="189">
        <v>41311</v>
      </c>
      <c r="C4077" s="143">
        <v>291993</v>
      </c>
      <c r="D4077" s="143" t="s">
        <v>688</v>
      </c>
      <c r="E4077" s="143" t="s">
        <v>8855</v>
      </c>
      <c r="F4077" s="248" t="s">
        <v>147</v>
      </c>
      <c r="G4077" s="216">
        <v>1</v>
      </c>
      <c r="H4077" s="216">
        <v>65.999999995110556</v>
      </c>
      <c r="I4077" s="216">
        <v>65.999999995110556</v>
      </c>
      <c r="J4077" s="216">
        <v>1.8957551255146596E-4</v>
      </c>
      <c r="K4077" s="216">
        <v>2.8723562509925788E-6</v>
      </c>
      <c r="L4077" s="159"/>
    </row>
    <row r="4078" spans="2:12" ht="15.75" customHeight="1" x14ac:dyDescent="0.2">
      <c r="B4078" s="189">
        <v>41311</v>
      </c>
      <c r="C4078" s="143">
        <v>291994</v>
      </c>
      <c r="D4078" s="143" t="s">
        <v>1018</v>
      </c>
      <c r="E4078" s="143" t="s">
        <v>8854</v>
      </c>
      <c r="F4078" s="248" t="s">
        <v>149</v>
      </c>
      <c r="G4078" s="216">
        <v>1953</v>
      </c>
      <c r="H4078" s="216">
        <v>20.499999993480742</v>
      </c>
      <c r="I4078" s="216">
        <v>80072.999974535778</v>
      </c>
      <c r="J4078" s="216">
        <v>8.0902361635583175E-2</v>
      </c>
      <c r="K4078" s="216">
        <v>1.9732283332027111E-3</v>
      </c>
      <c r="L4078" s="159"/>
    </row>
    <row r="4079" spans="2:12" ht="15.75" customHeight="1" x14ac:dyDescent="0.2">
      <c r="B4079" s="189">
        <v>41311</v>
      </c>
      <c r="C4079" s="143">
        <v>291995</v>
      </c>
      <c r="D4079" s="143" t="s">
        <v>800</v>
      </c>
      <c r="E4079" s="143" t="s">
        <v>8854</v>
      </c>
      <c r="F4079" s="248" t="s">
        <v>151</v>
      </c>
      <c r="G4079" s="216">
        <v>100</v>
      </c>
      <c r="H4079" s="216">
        <v>103.00000000046566</v>
      </c>
      <c r="I4079" s="216">
        <v>10300.000000046566</v>
      </c>
      <c r="J4079" s="216">
        <v>1.040668296573467E-2</v>
      </c>
      <c r="K4079" s="216">
        <v>1.0103575694842349E-4</v>
      </c>
      <c r="L4079" s="159"/>
    </row>
    <row r="4080" spans="2:12" ht="15.75" customHeight="1" x14ac:dyDescent="0.2">
      <c r="B4080" s="189">
        <v>41311</v>
      </c>
      <c r="C4080" s="143">
        <v>291997</v>
      </c>
      <c r="D4080" s="143" t="s">
        <v>834</v>
      </c>
      <c r="E4080" s="143" t="s">
        <v>8855</v>
      </c>
      <c r="F4080" s="248" t="s">
        <v>155</v>
      </c>
      <c r="G4080" s="216">
        <v>131</v>
      </c>
      <c r="H4080" s="216">
        <v>280.00000000116415</v>
      </c>
      <c r="I4080" s="216">
        <v>36680.000000152504</v>
      </c>
      <c r="J4080" s="216">
        <v>0.10535802728684583</v>
      </c>
      <c r="K4080" s="216">
        <v>3.7627866888002783E-4</v>
      </c>
      <c r="L4080" s="159"/>
    </row>
    <row r="4081" spans="2:12" ht="15.75" customHeight="1" x14ac:dyDescent="0.2">
      <c r="B4081" s="189">
        <v>41311</v>
      </c>
      <c r="C4081" s="143">
        <v>292000</v>
      </c>
      <c r="D4081" s="143" t="s">
        <v>1712</v>
      </c>
      <c r="E4081" s="143" t="s">
        <v>8854</v>
      </c>
      <c r="F4081" s="248" t="s">
        <v>155</v>
      </c>
      <c r="G4081" s="216">
        <v>58</v>
      </c>
      <c r="H4081" s="216">
        <v>34.999999998835847</v>
      </c>
      <c r="I4081" s="216">
        <v>2029.9999999324791</v>
      </c>
      <c r="J4081" s="216">
        <v>2.0510258659847767E-3</v>
      </c>
      <c r="K4081" s="216">
        <v>5.8600739030085631E-5</v>
      </c>
      <c r="L4081" s="159"/>
    </row>
    <row r="4082" spans="2:12" ht="15.75" customHeight="1" x14ac:dyDescent="0.2">
      <c r="B4082" s="189">
        <v>41311</v>
      </c>
      <c r="C4082" s="143">
        <v>292014</v>
      </c>
      <c r="D4082" s="143" t="s">
        <v>1611</v>
      </c>
      <c r="E4082" s="143" t="s">
        <v>8854</v>
      </c>
      <c r="F4082" s="248" t="s">
        <v>155</v>
      </c>
      <c r="G4082" s="216">
        <v>35.64</v>
      </c>
      <c r="H4082" s="216">
        <v>23.999999994412065</v>
      </c>
      <c r="I4082" s="216">
        <v>855.35999980084603</v>
      </c>
      <c r="J4082" s="216">
        <v>8.6421945043281849E-4</v>
      </c>
      <c r="K4082" s="216">
        <v>3.6009143776418133E-5</v>
      </c>
      <c r="L4082" s="159"/>
    </row>
    <row r="4083" spans="2:12" ht="15.75" customHeight="1" x14ac:dyDescent="0.2">
      <c r="B4083" s="189">
        <v>41311</v>
      </c>
      <c r="C4083" s="143">
        <v>292020</v>
      </c>
      <c r="D4083" s="143" t="s">
        <v>1711</v>
      </c>
      <c r="E4083" s="143" t="s">
        <v>8854</v>
      </c>
      <c r="F4083" s="248" t="s">
        <v>155</v>
      </c>
      <c r="G4083" s="216">
        <v>9.5</v>
      </c>
      <c r="H4083" s="216">
        <v>79.999999998835847</v>
      </c>
      <c r="I4083" s="216">
        <v>759.99999998894054</v>
      </c>
      <c r="J4083" s="216">
        <v>7.6787175279684455E-4</v>
      </c>
      <c r="K4083" s="216">
        <v>9.5983969101002323E-6</v>
      </c>
      <c r="L4083" s="159"/>
    </row>
    <row r="4084" spans="2:12" ht="15.75" customHeight="1" x14ac:dyDescent="0.2">
      <c r="B4084" s="189">
        <v>41311</v>
      </c>
      <c r="C4084" s="143">
        <v>292022</v>
      </c>
      <c r="D4084" s="143" t="s">
        <v>843</v>
      </c>
      <c r="E4084" s="143" t="s">
        <v>8854</v>
      </c>
      <c r="F4084" s="248" t="s">
        <v>155</v>
      </c>
      <c r="G4084" s="216">
        <v>38.5</v>
      </c>
      <c r="H4084" s="216">
        <v>121.00000000675209</v>
      </c>
      <c r="I4084" s="216">
        <v>4658.5000002599554</v>
      </c>
      <c r="J4084" s="216">
        <v>4.706750737704957E-3</v>
      </c>
      <c r="K4084" s="216">
        <v>3.8898766425143049E-5</v>
      </c>
      <c r="L4084" s="159"/>
    </row>
    <row r="4085" spans="2:12" ht="15.75" customHeight="1" x14ac:dyDescent="0.2">
      <c r="B4085" s="189">
        <v>41311</v>
      </c>
      <c r="C4085" s="143">
        <v>292024</v>
      </c>
      <c r="D4085" s="143" t="s">
        <v>493</v>
      </c>
      <c r="E4085" s="143" t="s">
        <v>8854</v>
      </c>
      <c r="F4085" s="248" t="s">
        <v>150</v>
      </c>
      <c r="G4085" s="216">
        <v>63.36</v>
      </c>
      <c r="H4085" s="216">
        <v>243.99999999906868</v>
      </c>
      <c r="I4085" s="216">
        <v>15459.839999940992</v>
      </c>
      <c r="J4085" s="216">
        <v>1.5619966366955536E-2</v>
      </c>
      <c r="K4085" s="216">
        <v>6.4016255602521128E-5</v>
      </c>
      <c r="L4085" s="159"/>
    </row>
    <row r="4086" spans="2:12" ht="15.75" customHeight="1" x14ac:dyDescent="0.2">
      <c r="B4086" s="189">
        <v>41311</v>
      </c>
      <c r="C4086" s="143">
        <v>292127</v>
      </c>
      <c r="D4086" s="143" t="s">
        <v>1452</v>
      </c>
      <c r="E4086" s="143" t="s">
        <v>8854</v>
      </c>
      <c r="F4086" s="248" t="s">
        <v>150</v>
      </c>
      <c r="G4086" s="216">
        <v>69.960000000000008</v>
      </c>
      <c r="H4086" s="216">
        <v>100.83333333022892</v>
      </c>
      <c r="I4086" s="216">
        <v>7054.2999997828165</v>
      </c>
      <c r="J4086" s="216">
        <v>7.1273654021932059E-3</v>
      </c>
      <c r="K4086" s="216">
        <v>7.0684615561117083E-5</v>
      </c>
      <c r="L4086" s="159"/>
    </row>
    <row r="4087" spans="2:12" ht="15.75" customHeight="1" x14ac:dyDescent="0.2">
      <c r="B4087" s="189">
        <v>41312</v>
      </c>
      <c r="C4087" s="143">
        <v>292027</v>
      </c>
      <c r="D4087" s="143" t="s">
        <v>1713</v>
      </c>
      <c r="E4087" s="143" t="s">
        <v>8854</v>
      </c>
      <c r="F4087" s="248" t="s">
        <v>150</v>
      </c>
      <c r="G4087" s="216">
        <v>934.5</v>
      </c>
      <c r="H4087" s="216">
        <v>174.04761905266372</v>
      </c>
      <c r="I4087" s="216">
        <v>128474.50000483892</v>
      </c>
      <c r="J4087" s="216">
        <v>0.12981211650634947</v>
      </c>
      <c r="K4087" s="216">
        <v>9.4422957762524493E-4</v>
      </c>
      <c r="L4087" s="159"/>
    </row>
    <row r="4088" spans="2:12" ht="15.75" customHeight="1" x14ac:dyDescent="0.2">
      <c r="B4088" s="189">
        <v>41312</v>
      </c>
      <c r="C4088" s="143">
        <v>292030</v>
      </c>
      <c r="D4088" s="143" t="s">
        <v>548</v>
      </c>
      <c r="E4088" s="143" t="s">
        <v>8855</v>
      </c>
      <c r="F4088" s="248" t="s">
        <v>150</v>
      </c>
      <c r="G4088" s="216">
        <v>12.21</v>
      </c>
      <c r="H4088" s="216">
        <v>113.99999999441206</v>
      </c>
      <c r="I4088" s="216">
        <v>1391.9399999317714</v>
      </c>
      <c r="J4088" s="216">
        <v>3.9969649321611482E-3</v>
      </c>
      <c r="K4088" s="216">
        <v>3.5061095897869014E-5</v>
      </c>
      <c r="L4088" s="159"/>
    </row>
    <row r="4089" spans="2:12" ht="15.75" customHeight="1" x14ac:dyDescent="0.2">
      <c r="B4089" s="189">
        <v>41312</v>
      </c>
      <c r="C4089" s="143">
        <v>292070</v>
      </c>
      <c r="D4089" s="143" t="s">
        <v>1268</v>
      </c>
      <c r="E4089" s="143" t="s">
        <v>8854</v>
      </c>
      <c r="F4089" s="248" t="s">
        <v>149</v>
      </c>
      <c r="G4089" s="216">
        <v>14.3</v>
      </c>
      <c r="H4089" s="216">
        <v>42.000000000698492</v>
      </c>
      <c r="I4089" s="216">
        <v>600.60000000998843</v>
      </c>
      <c r="J4089" s="216">
        <v>6.0685316675350833E-4</v>
      </c>
      <c r="K4089" s="216">
        <v>1.4448884922462283E-5</v>
      </c>
      <c r="L4089" s="159"/>
    </row>
    <row r="4090" spans="2:12" ht="15.75" customHeight="1" x14ac:dyDescent="0.2">
      <c r="B4090" s="189">
        <v>41312</v>
      </c>
      <c r="C4090" s="143">
        <v>292090</v>
      </c>
      <c r="D4090" s="143" t="s">
        <v>526</v>
      </c>
      <c r="E4090" s="143" t="s">
        <v>8855</v>
      </c>
      <c r="F4090" s="248" t="s">
        <v>146</v>
      </c>
      <c r="G4090" s="216">
        <v>54</v>
      </c>
      <c r="H4090" s="216">
        <v>114.61538461905617</v>
      </c>
      <c r="I4090" s="216">
        <v>6174.0000002284069</v>
      </c>
      <c r="J4090" s="216">
        <v>1.772868190675278E-2</v>
      </c>
      <c r="K4090" s="216">
        <v>1.5506135777927326E-4</v>
      </c>
      <c r="L4090" s="159"/>
    </row>
    <row r="4091" spans="2:12" ht="15.75" customHeight="1" x14ac:dyDescent="0.2">
      <c r="B4091" s="189">
        <v>41312</v>
      </c>
      <c r="C4091" s="143">
        <v>292128</v>
      </c>
      <c r="D4091" s="143" t="s">
        <v>830</v>
      </c>
      <c r="E4091" s="143" t="s">
        <v>8855</v>
      </c>
      <c r="F4091" s="248" t="s">
        <v>150</v>
      </c>
      <c r="G4091" s="216">
        <v>11.22</v>
      </c>
      <c r="H4091" s="216">
        <v>136.00000000325963</v>
      </c>
      <c r="I4091" s="216">
        <v>1525.9200000365731</v>
      </c>
      <c r="J4091" s="216">
        <v>4.3816893901522172E-3</v>
      </c>
      <c r="K4091" s="216">
        <v>3.2218304338582332E-5</v>
      </c>
      <c r="L4091" s="159"/>
    </row>
    <row r="4092" spans="2:12" ht="15.75" customHeight="1" x14ac:dyDescent="0.2">
      <c r="B4092" s="189">
        <v>41312</v>
      </c>
      <c r="C4092" s="143">
        <v>292130</v>
      </c>
      <c r="D4092" s="143" t="s">
        <v>629</v>
      </c>
      <c r="E4092" s="143" t="s">
        <v>8855</v>
      </c>
      <c r="F4092" s="248" t="s">
        <v>150</v>
      </c>
      <c r="G4092" s="216">
        <v>1.6500000000000001</v>
      </c>
      <c r="H4092" s="216">
        <v>35.999999991618097</v>
      </c>
      <c r="I4092" s="216">
        <v>59.399999986169867</v>
      </c>
      <c r="J4092" s="216">
        <v>1.7056749351748726E-4</v>
      </c>
      <c r="K4092" s="216">
        <v>4.737985932144461E-6</v>
      </c>
      <c r="L4092" s="159"/>
    </row>
    <row r="4093" spans="2:12" ht="15.75" customHeight="1" x14ac:dyDescent="0.2">
      <c r="B4093" s="189">
        <v>41312</v>
      </c>
      <c r="C4093" s="143">
        <v>292134</v>
      </c>
      <c r="D4093" s="143" t="s">
        <v>629</v>
      </c>
      <c r="E4093" s="143" t="s">
        <v>8855</v>
      </c>
      <c r="F4093" s="248" t="s">
        <v>149</v>
      </c>
      <c r="G4093" s="216">
        <v>155</v>
      </c>
      <c r="H4093" s="216">
        <v>41.583333331800532</v>
      </c>
      <c r="I4093" s="216">
        <v>11092.999999582535</v>
      </c>
      <c r="J4093" s="216">
        <v>3.1853622995939732E-2</v>
      </c>
      <c r="K4093" s="216">
        <v>4.4508352695902512E-4</v>
      </c>
      <c r="L4093" s="159"/>
    </row>
    <row r="4094" spans="2:12" ht="15.75" customHeight="1" x14ac:dyDescent="0.2">
      <c r="B4094" s="189">
        <v>41312</v>
      </c>
      <c r="C4094" s="143">
        <v>292138</v>
      </c>
      <c r="D4094" s="143" t="s">
        <v>1055</v>
      </c>
      <c r="E4094" s="143" t="s">
        <v>8855</v>
      </c>
      <c r="F4094" s="248" t="s">
        <v>155</v>
      </c>
      <c r="G4094" s="216">
        <v>12.540000000000001</v>
      </c>
      <c r="H4094" s="216">
        <v>79.000000006053597</v>
      </c>
      <c r="I4094" s="216">
        <v>990.66000007591219</v>
      </c>
      <c r="J4094" s="216">
        <v>2.8446867538775168E-3</v>
      </c>
      <c r="K4094" s="216">
        <v>3.6008693084297905E-5</v>
      </c>
      <c r="L4094" s="159"/>
    </row>
    <row r="4095" spans="2:12" ht="15.75" customHeight="1" x14ac:dyDescent="0.2">
      <c r="B4095" s="189">
        <v>41312</v>
      </c>
      <c r="C4095" s="143">
        <v>292139</v>
      </c>
      <c r="D4095" s="143" t="s">
        <v>854</v>
      </c>
      <c r="E4095" s="143" t="s">
        <v>8854</v>
      </c>
      <c r="F4095" s="248" t="s">
        <v>150</v>
      </c>
      <c r="G4095" s="216">
        <v>40.92</v>
      </c>
      <c r="H4095" s="216">
        <v>74.000000000232831</v>
      </c>
      <c r="I4095" s="216">
        <v>3028.0800000095273</v>
      </c>
      <c r="J4095" s="216">
        <v>3.0596069549753318E-3</v>
      </c>
      <c r="K4095" s="216">
        <v>4.1346039931968993E-5</v>
      </c>
      <c r="L4095" s="159"/>
    </row>
    <row r="4096" spans="2:12" ht="15.75" customHeight="1" x14ac:dyDescent="0.2">
      <c r="B4096" s="189">
        <v>41313</v>
      </c>
      <c r="C4096" s="143">
        <v>292210</v>
      </c>
      <c r="D4096" s="143" t="s">
        <v>1714</v>
      </c>
      <c r="E4096" s="143" t="s">
        <v>8854</v>
      </c>
      <c r="F4096" s="248" t="s">
        <v>155</v>
      </c>
      <c r="G4096" s="216">
        <v>10.3</v>
      </c>
      <c r="H4096" s="216">
        <v>58.999999993247911</v>
      </c>
      <c r="I4096" s="216">
        <v>607.69999993045349</v>
      </c>
      <c r="J4096" s="216">
        <v>6.1406310605432014E-4</v>
      </c>
      <c r="K4096" s="216">
        <v>1.0407849256349068E-5</v>
      </c>
      <c r="L4096" s="159"/>
    </row>
    <row r="4097" spans="2:12" ht="15.75" customHeight="1" x14ac:dyDescent="0.2">
      <c r="B4097" s="189">
        <v>41313</v>
      </c>
      <c r="C4097" s="143">
        <v>292262</v>
      </c>
      <c r="D4097" s="143" t="s">
        <v>870</v>
      </c>
      <c r="E4097" s="143" t="s">
        <v>8854</v>
      </c>
      <c r="F4097" s="248" t="s">
        <v>155</v>
      </c>
      <c r="G4097" s="216">
        <v>74</v>
      </c>
      <c r="H4097" s="216">
        <v>134.00000000721775</v>
      </c>
      <c r="I4097" s="216">
        <v>9916.0000005341135</v>
      </c>
      <c r="J4097" s="216">
        <v>1.0019828469079254E-2</v>
      </c>
      <c r="K4097" s="216">
        <v>7.477483931745931E-5</v>
      </c>
      <c r="L4097" s="159"/>
    </row>
    <row r="4098" spans="2:12" ht="15.75" customHeight="1" x14ac:dyDescent="0.2">
      <c r="B4098" s="189">
        <v>41313</v>
      </c>
      <c r="C4098" s="143">
        <v>292263</v>
      </c>
      <c r="D4098" s="143" t="s">
        <v>512</v>
      </c>
      <c r="E4098" s="143" t="s">
        <v>8855</v>
      </c>
      <c r="F4098" s="248" t="s">
        <v>147</v>
      </c>
      <c r="G4098" s="216">
        <v>126.33</v>
      </c>
      <c r="H4098" s="216">
        <v>81.999999994877726</v>
      </c>
      <c r="I4098" s="216">
        <v>10359.059999352903</v>
      </c>
      <c r="J4098" s="216">
        <v>2.9737400379935226E-2</v>
      </c>
      <c r="K4098" s="216">
        <v>3.6265122416820518E-4</v>
      </c>
      <c r="L4098" s="159"/>
    </row>
    <row r="4099" spans="2:12" ht="15.75" customHeight="1" x14ac:dyDescent="0.2">
      <c r="B4099" s="189">
        <v>41313</v>
      </c>
      <c r="C4099" s="143">
        <v>292265</v>
      </c>
      <c r="D4099" s="143" t="s">
        <v>1715</v>
      </c>
      <c r="E4099" s="143" t="s">
        <v>8854</v>
      </c>
      <c r="F4099" s="248" t="s">
        <v>155</v>
      </c>
      <c r="G4099" s="216">
        <v>1</v>
      </c>
      <c r="H4099" s="216">
        <v>59.00000000372529</v>
      </c>
      <c r="I4099" s="216">
        <v>59.00000000372529</v>
      </c>
      <c r="J4099" s="216">
        <v>5.9617777297414289E-5</v>
      </c>
      <c r="K4099" s="216">
        <v>1.0104708015872879E-6</v>
      </c>
      <c r="L4099" s="159"/>
    </row>
    <row r="4100" spans="2:12" ht="15.75" customHeight="1" x14ac:dyDescent="0.2">
      <c r="B4100" s="189">
        <v>41313</v>
      </c>
      <c r="C4100" s="143">
        <v>292266</v>
      </c>
      <c r="D4100" s="143" t="s">
        <v>1716</v>
      </c>
      <c r="E4100" s="143" t="s">
        <v>8854</v>
      </c>
      <c r="F4100" s="248" t="s">
        <v>149</v>
      </c>
      <c r="G4100" s="216">
        <v>1</v>
      </c>
      <c r="H4100" s="216">
        <v>33.000000002793968</v>
      </c>
      <c r="I4100" s="216">
        <v>33.000000002793968</v>
      </c>
      <c r="J4100" s="216">
        <v>3.3345536455203725E-5</v>
      </c>
      <c r="K4100" s="216">
        <v>1.0104708015872879E-6</v>
      </c>
      <c r="L4100" s="159"/>
    </row>
    <row r="4101" spans="2:12" ht="15.75" customHeight="1" x14ac:dyDescent="0.2">
      <c r="B4101" s="189">
        <v>41313</v>
      </c>
      <c r="C4101" s="143">
        <v>292267</v>
      </c>
      <c r="D4101" s="143" t="s">
        <v>870</v>
      </c>
      <c r="E4101" s="143" t="s">
        <v>8854</v>
      </c>
      <c r="F4101" s="248" t="s">
        <v>155</v>
      </c>
      <c r="G4101" s="216">
        <v>48.84</v>
      </c>
      <c r="H4101" s="216">
        <v>148.00000000046566</v>
      </c>
      <c r="I4101" s="216">
        <v>7228.3200000227434</v>
      </c>
      <c r="J4101" s="216">
        <v>7.3040063045524068E-3</v>
      </c>
      <c r="K4101" s="216">
        <v>4.9351393949523152E-5</v>
      </c>
      <c r="L4101" s="159"/>
    </row>
    <row r="4102" spans="2:12" ht="15.75" customHeight="1" x14ac:dyDescent="0.2">
      <c r="B4102" s="189">
        <v>41313</v>
      </c>
      <c r="C4102" s="143">
        <v>292270</v>
      </c>
      <c r="D4102" s="143" t="s">
        <v>1115</v>
      </c>
      <c r="E4102" s="143" t="s">
        <v>8854</v>
      </c>
      <c r="F4102" s="248" t="s">
        <v>155</v>
      </c>
      <c r="G4102" s="216">
        <v>18</v>
      </c>
      <c r="H4102" s="216">
        <v>2.9999999993015081</v>
      </c>
      <c r="I4102" s="216">
        <v>53.999999987427145</v>
      </c>
      <c r="J4102" s="216">
        <v>5.4565423273009047E-5</v>
      </c>
      <c r="K4102" s="216">
        <v>1.8188474428571183E-5</v>
      </c>
      <c r="L4102" s="159"/>
    </row>
    <row r="4103" spans="2:12" ht="15.75" customHeight="1" x14ac:dyDescent="0.2">
      <c r="B4103" s="189">
        <v>41313</v>
      </c>
      <c r="C4103" s="143">
        <v>292271</v>
      </c>
      <c r="D4103" s="143" t="s">
        <v>969</v>
      </c>
      <c r="E4103" s="143" t="s">
        <v>8855</v>
      </c>
      <c r="F4103" s="248" t="s">
        <v>155</v>
      </c>
      <c r="G4103" s="216">
        <v>22.3278</v>
      </c>
      <c r="H4103" s="216">
        <v>71.999999993713573</v>
      </c>
      <c r="I4103" s="216">
        <v>1607.6015998596379</v>
      </c>
      <c r="J4103" s="216">
        <v>4.6148871064977661E-3</v>
      </c>
      <c r="K4103" s="216">
        <v>6.4095654262509718E-5</v>
      </c>
      <c r="L4103" s="159"/>
    </row>
    <row r="4104" spans="2:12" ht="15.75" customHeight="1" x14ac:dyDescent="0.2">
      <c r="B4104" s="189">
        <v>41313</v>
      </c>
      <c r="C4104" s="143">
        <v>292272</v>
      </c>
      <c r="D4104" s="143" t="s">
        <v>1717</v>
      </c>
      <c r="E4104" s="143" t="s">
        <v>8854</v>
      </c>
      <c r="F4104" s="248" t="s">
        <v>150</v>
      </c>
      <c r="G4104" s="216">
        <v>1508.5</v>
      </c>
      <c r="H4104" s="216">
        <v>98.416666663979413</v>
      </c>
      <c r="I4104" s="216">
        <v>137308.99999606423</v>
      </c>
      <c r="J4104" s="216">
        <v>0.13874673529117196</v>
      </c>
      <c r="K4104" s="216">
        <v>1.5242952041944239E-3</v>
      </c>
      <c r="L4104" s="159"/>
    </row>
    <row r="4105" spans="2:12" ht="15.75" customHeight="1" x14ac:dyDescent="0.2">
      <c r="B4105" s="189">
        <v>41313</v>
      </c>
      <c r="C4105" s="143">
        <v>292298</v>
      </c>
      <c r="D4105" s="143" t="s">
        <v>1497</v>
      </c>
      <c r="E4105" s="143" t="s">
        <v>8854</v>
      </c>
      <c r="F4105" s="248" t="s">
        <v>155</v>
      </c>
      <c r="G4105" s="216">
        <v>60.607800000000005</v>
      </c>
      <c r="H4105" s="216">
        <v>95.999999998603016</v>
      </c>
      <c r="I4105" s="216">
        <v>5818.3487999153322</v>
      </c>
      <c r="J4105" s="216">
        <v>5.8792715757648812E-3</v>
      </c>
      <c r="K4105" s="216">
        <v>6.1242412248442042E-5</v>
      </c>
      <c r="L4105" s="159"/>
    </row>
    <row r="4106" spans="2:12" ht="15.75" customHeight="1" x14ac:dyDescent="0.2">
      <c r="B4106" s="189">
        <v>41313</v>
      </c>
      <c r="C4106" s="143">
        <v>292299</v>
      </c>
      <c r="D4106" s="143" t="s">
        <v>1010</v>
      </c>
      <c r="E4106" s="143" t="s">
        <v>8854</v>
      </c>
      <c r="F4106" s="248" t="s">
        <v>155</v>
      </c>
      <c r="G4106" s="216">
        <v>32.227800000000002</v>
      </c>
      <c r="H4106" s="216">
        <v>201.99999999837019</v>
      </c>
      <c r="I4106" s="216">
        <v>6510.0155999474755</v>
      </c>
      <c r="J4106" s="216">
        <v>6.5781806816246754E-3</v>
      </c>
      <c r="K4106" s="216">
        <v>3.2565250899394804E-5</v>
      </c>
      <c r="L4106" s="159"/>
    </row>
    <row r="4107" spans="2:12" ht="15.75" customHeight="1" x14ac:dyDescent="0.2">
      <c r="B4107" s="189">
        <v>41313</v>
      </c>
      <c r="C4107" s="143">
        <v>293090</v>
      </c>
      <c r="D4107" s="143" t="s">
        <v>920</v>
      </c>
      <c r="E4107" s="143" t="s">
        <v>8855</v>
      </c>
      <c r="F4107" s="248" t="s">
        <v>155</v>
      </c>
      <c r="G4107" s="216">
        <v>4.0200000000000005</v>
      </c>
      <c r="H4107" s="216">
        <v>166.99999999953434</v>
      </c>
      <c r="I4107" s="216">
        <v>671.33999999812806</v>
      </c>
      <c r="J4107" s="216">
        <v>1.9271928507274916E-3</v>
      </c>
      <c r="K4107" s="216">
        <v>1.1540076950496202E-5</v>
      </c>
      <c r="L4107" s="159"/>
    </row>
    <row r="4108" spans="2:12" ht="15.75" customHeight="1" x14ac:dyDescent="0.2">
      <c r="B4108" s="189">
        <v>41314</v>
      </c>
      <c r="C4108" s="143">
        <v>292273</v>
      </c>
      <c r="D4108" s="143" t="s">
        <v>927</v>
      </c>
      <c r="E4108" s="143" t="s">
        <v>8854</v>
      </c>
      <c r="F4108" s="248" t="s">
        <v>150</v>
      </c>
      <c r="G4108" s="216">
        <v>51.5</v>
      </c>
      <c r="H4108" s="216">
        <v>100.00000000116415</v>
      </c>
      <c r="I4108" s="216">
        <v>5150.0000000599539</v>
      </c>
      <c r="J4108" s="216">
        <v>5.2042518273188757E-3</v>
      </c>
      <c r="K4108" s="216">
        <v>5.2042518272582905E-5</v>
      </c>
      <c r="L4108" s="159"/>
    </row>
    <row r="4109" spans="2:12" ht="15.75" customHeight="1" x14ac:dyDescent="0.2">
      <c r="B4109" s="189">
        <v>41314</v>
      </c>
      <c r="C4109" s="143">
        <v>292276</v>
      </c>
      <c r="D4109" s="143" t="s">
        <v>742</v>
      </c>
      <c r="E4109" s="143" t="s">
        <v>8854</v>
      </c>
      <c r="F4109" s="248" t="s">
        <v>150</v>
      </c>
      <c r="G4109" s="216">
        <v>591.33000000000004</v>
      </c>
      <c r="H4109" s="216">
        <v>18.000000006286427</v>
      </c>
      <c r="I4109" s="216">
        <v>10643.940003717353</v>
      </c>
      <c r="J4109" s="216">
        <v>1.0756066837587116E-2</v>
      </c>
      <c r="K4109" s="216">
        <v>5.9755926854614474E-4</v>
      </c>
      <c r="L4109" s="159"/>
    </row>
    <row r="4110" spans="2:12" ht="15.75" customHeight="1" x14ac:dyDescent="0.2">
      <c r="B4110" s="189">
        <v>41314</v>
      </c>
      <c r="C4110" s="143">
        <v>292276</v>
      </c>
      <c r="D4110" s="143" t="s">
        <v>1663</v>
      </c>
      <c r="E4110" s="143" t="s">
        <v>8854</v>
      </c>
      <c r="F4110" s="248" t="s">
        <v>150</v>
      </c>
      <c r="G4110" s="216">
        <v>1083.33</v>
      </c>
      <c r="H4110" s="216">
        <v>18.000000006286427</v>
      </c>
      <c r="I4110" s="216">
        <v>19499.940006810277</v>
      </c>
      <c r="J4110" s="216">
        <v>1.9705358914926103E-2</v>
      </c>
      <c r="K4110" s="216">
        <v>1.0947421615580045E-3</v>
      </c>
      <c r="L4110" s="159"/>
    </row>
    <row r="4111" spans="2:12" ht="15.75" customHeight="1" x14ac:dyDescent="0.2">
      <c r="B4111" s="189">
        <v>41314</v>
      </c>
      <c r="C4111" s="143">
        <v>292276</v>
      </c>
      <c r="D4111" s="143" t="s">
        <v>1664</v>
      </c>
      <c r="E4111" s="143" t="s">
        <v>8854</v>
      </c>
      <c r="F4111" s="248" t="s">
        <v>150</v>
      </c>
      <c r="G4111" s="216">
        <v>821.16000000000008</v>
      </c>
      <c r="H4111" s="216">
        <v>18.000000006286427</v>
      </c>
      <c r="I4111" s="216">
        <v>14780.880005162162</v>
      </c>
      <c r="J4111" s="216">
        <v>1.4936586752495285E-2</v>
      </c>
      <c r="K4111" s="216">
        <v>8.2981037484881914E-4</v>
      </c>
      <c r="L4111" s="159"/>
    </row>
    <row r="4112" spans="2:12" ht="15.75" customHeight="1" x14ac:dyDescent="0.2">
      <c r="B4112" s="189">
        <v>41314</v>
      </c>
      <c r="C4112" s="143">
        <v>292276</v>
      </c>
      <c r="D4112" s="143" t="s">
        <v>1449</v>
      </c>
      <c r="E4112" s="143" t="s">
        <v>8854</v>
      </c>
      <c r="F4112" s="248" t="s">
        <v>150</v>
      </c>
      <c r="G4112" s="216">
        <v>1339.5</v>
      </c>
      <c r="H4112" s="216">
        <v>18.000000006286427</v>
      </c>
      <c r="I4112" s="216">
        <v>24111.000008420669</v>
      </c>
      <c r="J4112" s="216">
        <v>2.4364993369096685E-2</v>
      </c>
      <c r="K4112" s="216">
        <v>1.3536107422548506E-3</v>
      </c>
      <c r="L4112" s="159"/>
    </row>
    <row r="4113" spans="2:12" ht="15.75" customHeight="1" x14ac:dyDescent="0.2">
      <c r="B4113" s="189">
        <v>41314</v>
      </c>
      <c r="C4113" s="143">
        <v>292276</v>
      </c>
      <c r="D4113" s="143" t="s">
        <v>1665</v>
      </c>
      <c r="E4113" s="143" t="s">
        <v>8854</v>
      </c>
      <c r="F4113" s="248" t="s">
        <v>150</v>
      </c>
      <c r="G4113" s="216">
        <v>289.5</v>
      </c>
      <c r="H4113" s="216">
        <v>18.000000006286427</v>
      </c>
      <c r="I4113" s="216">
        <v>5211.0000018199207</v>
      </c>
      <c r="J4113" s="216">
        <v>5.2658944235561703E-3</v>
      </c>
      <c r="K4113" s="216">
        <v>2.9254969009539323E-4</v>
      </c>
      <c r="L4113" s="159"/>
    </row>
    <row r="4114" spans="2:12" ht="15.75" customHeight="1" x14ac:dyDescent="0.2">
      <c r="B4114" s="189">
        <v>41314</v>
      </c>
      <c r="C4114" s="143">
        <v>292276</v>
      </c>
      <c r="D4114" s="143" t="s">
        <v>1666</v>
      </c>
      <c r="E4114" s="143" t="s">
        <v>8854</v>
      </c>
      <c r="F4114" s="248" t="s">
        <v>150</v>
      </c>
      <c r="G4114" s="216">
        <v>1</v>
      </c>
      <c r="H4114" s="216">
        <v>18.000000006286427</v>
      </c>
      <c r="I4114" s="216">
        <v>18.000000006286427</v>
      </c>
      <c r="J4114" s="216">
        <v>1.8189618043371918E-5</v>
      </c>
      <c r="K4114" s="216">
        <v>1.0105343353899594E-6</v>
      </c>
      <c r="L4114" s="159"/>
    </row>
    <row r="4115" spans="2:12" ht="15.75" customHeight="1" x14ac:dyDescent="0.2">
      <c r="B4115" s="189">
        <v>41314</v>
      </c>
      <c r="C4115" s="143">
        <v>292276</v>
      </c>
      <c r="D4115" s="143" t="s">
        <v>1487</v>
      </c>
      <c r="E4115" s="143" t="s">
        <v>8854</v>
      </c>
      <c r="F4115" s="248" t="s">
        <v>150</v>
      </c>
      <c r="G4115" s="216">
        <v>1224.67</v>
      </c>
      <c r="H4115" s="216">
        <v>18.000000006286427</v>
      </c>
      <c r="I4115" s="216">
        <v>22044.060007698798</v>
      </c>
      <c r="J4115" s="216">
        <v>2.2276279529176286E-2</v>
      </c>
      <c r="K4115" s="216">
        <v>1.2375710845220216E-3</v>
      </c>
      <c r="L4115" s="159"/>
    </row>
    <row r="4116" spans="2:12" ht="15.75" customHeight="1" x14ac:dyDescent="0.2">
      <c r="B4116" s="189">
        <v>41314</v>
      </c>
      <c r="C4116" s="143">
        <v>292278</v>
      </c>
      <c r="D4116" s="143" t="s">
        <v>1516</v>
      </c>
      <c r="E4116" s="143" t="s">
        <v>8855</v>
      </c>
      <c r="F4116" s="248" t="s">
        <v>149</v>
      </c>
      <c r="G4116" s="216">
        <v>95</v>
      </c>
      <c r="H4116" s="216">
        <v>109.63157894849581</v>
      </c>
      <c r="I4116" s="216">
        <v>10663.000000119209</v>
      </c>
      <c r="J4116" s="216">
        <v>3.0600888025887178E-2</v>
      </c>
      <c r="K4116" s="216">
        <v>2.7263287652881755E-4</v>
      </c>
      <c r="L4116" s="159"/>
    </row>
    <row r="4117" spans="2:12" ht="15.75" customHeight="1" x14ac:dyDescent="0.2">
      <c r="B4117" s="189">
        <v>41314</v>
      </c>
      <c r="C4117" s="143">
        <v>292279</v>
      </c>
      <c r="D4117" s="143" t="s">
        <v>1390</v>
      </c>
      <c r="E4117" s="143" t="s">
        <v>8854</v>
      </c>
      <c r="F4117" s="248" t="s">
        <v>155</v>
      </c>
      <c r="G4117" s="216">
        <v>1444</v>
      </c>
      <c r="H4117" s="216">
        <v>2.9999999993015081</v>
      </c>
      <c r="I4117" s="216">
        <v>4331.9999989913777</v>
      </c>
      <c r="J4117" s="216">
        <v>4.3776347398900564E-3</v>
      </c>
      <c r="K4117" s="216">
        <v>1.4592115803031013E-3</v>
      </c>
      <c r="L4117" s="159"/>
    </row>
    <row r="4118" spans="2:12" ht="15.75" customHeight="1" x14ac:dyDescent="0.2">
      <c r="B4118" s="189">
        <v>41314</v>
      </c>
      <c r="C4118" s="143">
        <v>292279</v>
      </c>
      <c r="D4118" s="143" t="s">
        <v>1460</v>
      </c>
      <c r="E4118" s="143" t="s">
        <v>8854</v>
      </c>
      <c r="F4118" s="248" t="s">
        <v>155</v>
      </c>
      <c r="G4118" s="216">
        <v>1318.33</v>
      </c>
      <c r="H4118" s="216">
        <v>2.9999999993015081</v>
      </c>
      <c r="I4118" s="216">
        <v>3954.9899990791573</v>
      </c>
      <c r="J4118" s="216">
        <v>3.9966531901933925E-3</v>
      </c>
      <c r="K4118" s="216">
        <v>1.332217730374645E-3</v>
      </c>
      <c r="L4118" s="159"/>
    </row>
    <row r="4119" spans="2:12" ht="15.75" customHeight="1" x14ac:dyDescent="0.2">
      <c r="B4119" s="189">
        <v>41314</v>
      </c>
      <c r="C4119" s="143">
        <v>292279</v>
      </c>
      <c r="D4119" s="143" t="s">
        <v>1718</v>
      </c>
      <c r="E4119" s="143" t="s">
        <v>8854</v>
      </c>
      <c r="F4119" s="248" t="s">
        <v>155</v>
      </c>
      <c r="G4119" s="216">
        <v>1448.99</v>
      </c>
      <c r="H4119" s="216">
        <v>2.9999999993015081</v>
      </c>
      <c r="I4119" s="216">
        <v>4346.9699989878918</v>
      </c>
      <c r="J4119" s="216">
        <v>4.3927624388873212E-3</v>
      </c>
      <c r="K4119" s="216">
        <v>1.4642541466366973E-3</v>
      </c>
      <c r="L4119" s="159"/>
    </row>
    <row r="4120" spans="2:12" ht="15.75" customHeight="1" x14ac:dyDescent="0.2">
      <c r="B4120" s="189">
        <v>41314</v>
      </c>
      <c r="C4120" s="143">
        <v>292279</v>
      </c>
      <c r="D4120" s="143" t="s">
        <v>787</v>
      </c>
      <c r="E4120" s="143" t="s">
        <v>8855</v>
      </c>
      <c r="F4120" s="248" t="s">
        <v>155</v>
      </c>
      <c r="G4120" s="216">
        <v>638</v>
      </c>
      <c r="H4120" s="216">
        <v>2.9999999993015081</v>
      </c>
      <c r="I4120" s="216">
        <v>1913.9999995543621</v>
      </c>
      <c r="J4120" s="216">
        <v>5.4928350058385395E-3</v>
      </c>
      <c r="K4120" s="216">
        <v>1.8309450023724799E-3</v>
      </c>
      <c r="L4120" s="159"/>
    </row>
    <row r="4121" spans="2:12" ht="15.75" customHeight="1" x14ac:dyDescent="0.2">
      <c r="B4121" s="189">
        <v>41314</v>
      </c>
      <c r="C4121" s="143">
        <v>292279</v>
      </c>
      <c r="D4121" s="143" t="s">
        <v>1719</v>
      </c>
      <c r="E4121" s="143" t="s">
        <v>8854</v>
      </c>
      <c r="F4121" s="248" t="s">
        <v>155</v>
      </c>
      <c r="G4121" s="216">
        <v>1387</v>
      </c>
      <c r="H4121" s="216">
        <v>2.9999999993015081</v>
      </c>
      <c r="I4121" s="216">
        <v>4160.9999990311917</v>
      </c>
      <c r="J4121" s="216">
        <v>4.2048333685786067E-3</v>
      </c>
      <c r="K4121" s="216">
        <v>1.4016111231858737E-3</v>
      </c>
      <c r="L4121" s="159"/>
    </row>
    <row r="4122" spans="2:12" ht="15.75" customHeight="1" x14ac:dyDescent="0.2">
      <c r="B4122" s="189">
        <v>41314</v>
      </c>
      <c r="C4122" s="143">
        <v>292279</v>
      </c>
      <c r="D4122" s="143" t="s">
        <v>874</v>
      </c>
      <c r="E4122" s="143" t="s">
        <v>8855</v>
      </c>
      <c r="F4122" s="248" t="s">
        <v>155</v>
      </c>
      <c r="G4122" s="216">
        <v>1910.4899999999998</v>
      </c>
      <c r="H4122" s="216">
        <v>2.9999999993015081</v>
      </c>
      <c r="I4122" s="216">
        <v>5731.4699986655387</v>
      </c>
      <c r="J4122" s="216">
        <v>1.6448285815524252E-2</v>
      </c>
      <c r="K4122" s="216">
        <v>5.4827619397846373E-3</v>
      </c>
      <c r="L4122" s="159"/>
    </row>
    <row r="4123" spans="2:12" ht="15.75" customHeight="1" x14ac:dyDescent="0.2">
      <c r="B4123" s="189">
        <v>41314</v>
      </c>
      <c r="C4123" s="143">
        <v>292279</v>
      </c>
      <c r="D4123" s="143" t="s">
        <v>1720</v>
      </c>
      <c r="E4123" s="143" t="s">
        <v>8854</v>
      </c>
      <c r="F4123" s="248" t="s">
        <v>155</v>
      </c>
      <c r="G4123" s="216">
        <v>1421</v>
      </c>
      <c r="H4123" s="216">
        <v>2.9999999993015081</v>
      </c>
      <c r="I4123" s="216">
        <v>4262.999999007443</v>
      </c>
      <c r="J4123" s="216">
        <v>4.3079078707643839E-3</v>
      </c>
      <c r="K4123" s="216">
        <v>1.4359692905891322E-3</v>
      </c>
      <c r="L4123" s="159"/>
    </row>
    <row r="4124" spans="2:12" ht="15.75" customHeight="1" x14ac:dyDescent="0.2">
      <c r="B4124" s="189">
        <v>41314</v>
      </c>
      <c r="C4124" s="143">
        <v>292279</v>
      </c>
      <c r="D4124" s="143" t="s">
        <v>1377</v>
      </c>
      <c r="E4124" s="143" t="s">
        <v>8854</v>
      </c>
      <c r="F4124" s="248" t="s">
        <v>155</v>
      </c>
      <c r="G4124" s="216">
        <v>1302</v>
      </c>
      <c r="H4124" s="216">
        <v>2.9999999993015081</v>
      </c>
      <c r="I4124" s="216">
        <v>3905.9999990905635</v>
      </c>
      <c r="J4124" s="216">
        <v>3.9471471131141645E-3</v>
      </c>
      <c r="K4124" s="216">
        <v>1.315715704677727E-3</v>
      </c>
      <c r="L4124" s="159"/>
    </row>
    <row r="4125" spans="2:12" ht="15.75" customHeight="1" x14ac:dyDescent="0.2">
      <c r="B4125" s="189">
        <v>41314</v>
      </c>
      <c r="C4125" s="143">
        <v>292279</v>
      </c>
      <c r="D4125" s="143" t="s">
        <v>1721</v>
      </c>
      <c r="E4125" s="143" t="s">
        <v>8854</v>
      </c>
      <c r="F4125" s="248" t="s">
        <v>155</v>
      </c>
      <c r="G4125" s="216">
        <v>1071</v>
      </c>
      <c r="H4125" s="216">
        <v>2.9999999993015081</v>
      </c>
      <c r="I4125" s="216">
        <v>3212.9999992519151</v>
      </c>
      <c r="J4125" s="216">
        <v>3.2468468188519739E-3</v>
      </c>
      <c r="K4125" s="216">
        <v>1.0822822732026464E-3</v>
      </c>
      <c r="L4125" s="159"/>
    </row>
    <row r="4126" spans="2:12" ht="15.75" customHeight="1" x14ac:dyDescent="0.2">
      <c r="B4126" s="189">
        <v>41314</v>
      </c>
      <c r="C4126" s="143">
        <v>292279</v>
      </c>
      <c r="D4126" s="143" t="s">
        <v>1722</v>
      </c>
      <c r="E4126" s="143" t="s">
        <v>8854</v>
      </c>
      <c r="F4126" s="248" t="s">
        <v>155</v>
      </c>
      <c r="G4126" s="216">
        <v>359</v>
      </c>
      <c r="H4126" s="216">
        <v>2.9999999993015081</v>
      </c>
      <c r="I4126" s="216">
        <v>1076.9999997492414</v>
      </c>
      <c r="J4126" s="216">
        <v>1.088345478961586E-3</v>
      </c>
      <c r="K4126" s="216">
        <v>3.6278182640499539E-4</v>
      </c>
      <c r="L4126" s="159"/>
    </row>
    <row r="4127" spans="2:12" ht="15.75" customHeight="1" x14ac:dyDescent="0.2">
      <c r="B4127" s="189">
        <v>41314</v>
      </c>
      <c r="C4127" s="143">
        <v>292279</v>
      </c>
      <c r="D4127" s="143" t="s">
        <v>716</v>
      </c>
      <c r="E4127" s="143" t="s">
        <v>8854</v>
      </c>
      <c r="F4127" s="248" t="s">
        <v>155</v>
      </c>
      <c r="G4127" s="216">
        <v>905</v>
      </c>
      <c r="H4127" s="216">
        <v>2.9999999993015081</v>
      </c>
      <c r="I4127" s="216">
        <v>2714.9999993678648</v>
      </c>
      <c r="J4127" s="216">
        <v>2.7436007199449454E-3</v>
      </c>
      <c r="K4127" s="216">
        <v>9.1453357352791324E-4</v>
      </c>
      <c r="L4127" s="159"/>
    </row>
    <row r="4128" spans="2:12" ht="15.75" customHeight="1" x14ac:dyDescent="0.2">
      <c r="B4128" s="189">
        <v>41314</v>
      </c>
      <c r="C4128" s="143">
        <v>292279</v>
      </c>
      <c r="D4128" s="143" t="s">
        <v>1636</v>
      </c>
      <c r="E4128" s="143" t="s">
        <v>8854</v>
      </c>
      <c r="F4128" s="248" t="s">
        <v>155</v>
      </c>
      <c r="G4128" s="216">
        <v>268.5</v>
      </c>
      <c r="H4128" s="216">
        <v>2.9999999993015081</v>
      </c>
      <c r="I4128" s="216">
        <v>805.49999981245492</v>
      </c>
      <c r="J4128" s="216">
        <v>8.1398540696709146E-4</v>
      </c>
      <c r="K4128" s="216">
        <v>2.7132846905220407E-4</v>
      </c>
      <c r="L4128" s="159"/>
    </row>
    <row r="4129" spans="2:12" ht="15.75" customHeight="1" x14ac:dyDescent="0.2">
      <c r="B4129" s="189">
        <v>41314</v>
      </c>
      <c r="C4129" s="143">
        <v>292279</v>
      </c>
      <c r="D4129" s="143" t="s">
        <v>815</v>
      </c>
      <c r="E4129" s="143" t="s">
        <v>8855</v>
      </c>
      <c r="F4129" s="248" t="s">
        <v>155</v>
      </c>
      <c r="G4129" s="216">
        <v>1962</v>
      </c>
      <c r="H4129" s="216">
        <v>2.9999999993015081</v>
      </c>
      <c r="I4129" s="216">
        <v>5885.9999986295588</v>
      </c>
      <c r="J4129" s="216">
        <v>1.6891759061842031E-2</v>
      </c>
      <c r="K4129" s="216">
        <v>5.6305863552583157E-3</v>
      </c>
      <c r="L4129" s="159"/>
    </row>
    <row r="4130" spans="2:12" ht="15.75" customHeight="1" x14ac:dyDescent="0.2">
      <c r="B4130" s="189">
        <v>41314</v>
      </c>
      <c r="C4130" s="143">
        <v>292291</v>
      </c>
      <c r="D4130" s="143" t="s">
        <v>538</v>
      </c>
      <c r="E4130" s="143" t="s">
        <v>8855</v>
      </c>
      <c r="F4130" s="248" t="s">
        <v>147</v>
      </c>
      <c r="G4130" s="216">
        <v>26</v>
      </c>
      <c r="H4130" s="216">
        <v>77.999999997555278</v>
      </c>
      <c r="I4130" s="216">
        <v>2011.9999999366701</v>
      </c>
      <c r="J4130" s="216">
        <v>5.7740773427233166E-3</v>
      </c>
      <c r="K4130" s="216">
        <v>7.4615313576307962E-5</v>
      </c>
      <c r="L4130" s="159"/>
    </row>
    <row r="4131" spans="2:12" ht="15.75" customHeight="1" x14ac:dyDescent="0.2">
      <c r="B4131" s="189">
        <v>41314</v>
      </c>
      <c r="C4131" s="143">
        <v>292294</v>
      </c>
      <c r="D4131" s="143" t="s">
        <v>930</v>
      </c>
      <c r="E4131" s="143" t="s">
        <v>8854</v>
      </c>
      <c r="F4131" s="248" t="s">
        <v>149</v>
      </c>
      <c r="G4131" s="216">
        <v>8.15</v>
      </c>
      <c r="H4131" s="216">
        <v>288.00000000628643</v>
      </c>
      <c r="I4131" s="216">
        <v>2347.2000000512344</v>
      </c>
      <c r="J4131" s="216">
        <v>2.3719261920790869E-3</v>
      </c>
      <c r="K4131" s="216">
        <v>8.2358548334281694E-6</v>
      </c>
      <c r="L4131" s="159"/>
    </row>
    <row r="4132" spans="2:12" ht="15.75" customHeight="1" x14ac:dyDescent="0.2">
      <c r="B4132" s="189">
        <v>41314</v>
      </c>
      <c r="C4132" s="143">
        <v>292295</v>
      </c>
      <c r="D4132" s="143" t="s">
        <v>846</v>
      </c>
      <c r="E4132" s="143" t="s">
        <v>8855</v>
      </c>
      <c r="F4132" s="248" t="s">
        <v>150</v>
      </c>
      <c r="G4132" s="216">
        <v>141.17000000000002</v>
      </c>
      <c r="H4132" s="216">
        <v>191.01923076868005</v>
      </c>
      <c r="I4132" s="216">
        <v>24949.639999862331</v>
      </c>
      <c r="J4132" s="216">
        <v>7.1600969700220146E-2</v>
      </c>
      <c r="K4132" s="216">
        <v>4.0513245452182295E-4</v>
      </c>
      <c r="L4132" s="159"/>
    </row>
    <row r="4133" spans="2:12" ht="15.75" customHeight="1" x14ac:dyDescent="0.2">
      <c r="B4133" s="189">
        <v>41314</v>
      </c>
      <c r="C4133" s="143">
        <v>292296</v>
      </c>
      <c r="D4133" s="143" t="s">
        <v>971</v>
      </c>
      <c r="E4133" s="143" t="s">
        <v>8855</v>
      </c>
      <c r="F4133" s="248" t="s">
        <v>150</v>
      </c>
      <c r="G4133" s="216">
        <v>141</v>
      </c>
      <c r="H4133" s="216">
        <v>119.11224489556436</v>
      </c>
      <c r="I4133" s="216">
        <v>33612.999999322928</v>
      </c>
      <c r="J4133" s="216">
        <v>9.6463251353458443E-2</v>
      </c>
      <c r="K4133" s="216">
        <v>4.0464458516382393E-4</v>
      </c>
      <c r="L4133" s="159"/>
    </row>
    <row r="4134" spans="2:12" ht="15.75" customHeight="1" x14ac:dyDescent="0.2">
      <c r="B4134" s="189">
        <v>41314</v>
      </c>
      <c r="C4134" s="143">
        <v>292300</v>
      </c>
      <c r="D4134" s="143" t="s">
        <v>527</v>
      </c>
      <c r="E4134" s="143" t="s">
        <v>8855</v>
      </c>
      <c r="F4134" s="248" t="s">
        <v>146</v>
      </c>
      <c r="G4134" s="216">
        <v>6</v>
      </c>
      <c r="H4134" s="216">
        <v>303.00000000279397</v>
      </c>
      <c r="I4134" s="216">
        <v>1818.0000000167638</v>
      </c>
      <c r="J4134" s="216">
        <v>5.2173323108837969E-3</v>
      </c>
      <c r="K4134" s="216">
        <v>1.721891851760953E-5</v>
      </c>
      <c r="L4134" s="159"/>
    </row>
    <row r="4135" spans="2:12" ht="15.75" customHeight="1" x14ac:dyDescent="0.2">
      <c r="B4135" s="189">
        <v>41314</v>
      </c>
      <c r="C4135" s="143">
        <v>292316</v>
      </c>
      <c r="D4135" s="143" t="s">
        <v>538</v>
      </c>
      <c r="E4135" s="143" t="s">
        <v>8855</v>
      </c>
      <c r="F4135" s="248" t="s">
        <v>147</v>
      </c>
      <c r="G4135" s="216">
        <v>10.840000000000002</v>
      </c>
      <c r="H4135" s="216">
        <v>267.49999999708962</v>
      </c>
      <c r="I4135" s="216">
        <v>2938.9999999593015</v>
      </c>
      <c r="J4135" s="216">
        <v>8.4344002537589374E-3</v>
      </c>
      <c r="K4135" s="216">
        <v>3.1108846121814554E-5</v>
      </c>
      <c r="L4135" s="159"/>
    </row>
    <row r="4136" spans="2:12" ht="15.75" customHeight="1" x14ac:dyDescent="0.2">
      <c r="B4136" s="189">
        <v>41314</v>
      </c>
      <c r="C4136" s="143">
        <v>296506</v>
      </c>
      <c r="D4136" s="143" t="s">
        <v>1235</v>
      </c>
      <c r="E4136" s="143" t="s">
        <v>8855</v>
      </c>
      <c r="F4136" s="248" t="s">
        <v>150</v>
      </c>
      <c r="G4136" s="216">
        <v>64.320000000000007</v>
      </c>
      <c r="H4136" s="216">
        <v>60.000000006984919</v>
      </c>
      <c r="I4136" s="216">
        <v>3859.2000004492706</v>
      </c>
      <c r="J4136" s="216">
        <v>1.1075208391815776E-2</v>
      </c>
      <c r="K4136" s="216">
        <v>1.8458680650877419E-4</v>
      </c>
      <c r="L4136" s="159"/>
    </row>
    <row r="4137" spans="2:12" ht="15.75" customHeight="1" x14ac:dyDescent="0.2">
      <c r="B4137" s="189">
        <v>41315</v>
      </c>
      <c r="C4137" s="143">
        <v>292306</v>
      </c>
      <c r="D4137" s="143" t="s">
        <v>537</v>
      </c>
      <c r="E4137" s="143" t="s">
        <v>8855</v>
      </c>
      <c r="F4137" s="248" t="s">
        <v>149</v>
      </c>
      <c r="G4137" s="216">
        <v>649</v>
      </c>
      <c r="H4137" s="216">
        <v>61.422222216962837</v>
      </c>
      <c r="I4137" s="216">
        <v>49164.999997451669</v>
      </c>
      <c r="J4137" s="216">
        <v>0.14106302269911525</v>
      </c>
      <c r="K4137" s="216">
        <v>1.8620950215899733E-3</v>
      </c>
      <c r="L4137" s="159"/>
    </row>
    <row r="4138" spans="2:12" ht="15.75" customHeight="1" x14ac:dyDescent="0.2">
      <c r="B4138" s="189">
        <v>41315</v>
      </c>
      <c r="C4138" s="143">
        <v>292312</v>
      </c>
      <c r="D4138" s="143" t="s">
        <v>551</v>
      </c>
      <c r="E4138" s="143" t="s">
        <v>8854</v>
      </c>
      <c r="F4138" s="248" t="s">
        <v>149</v>
      </c>
      <c r="G4138" s="216">
        <v>416.83</v>
      </c>
      <c r="H4138" s="216">
        <v>55.714285720771713</v>
      </c>
      <c r="I4138" s="216">
        <v>21601.500002514746</v>
      </c>
      <c r="J4138" s="216">
        <v>2.1830125156872663E-2</v>
      </c>
      <c r="K4138" s="216">
        <v>4.2124162989051295E-4</v>
      </c>
      <c r="L4138" s="159"/>
    </row>
    <row r="4139" spans="2:12" ht="15.75" customHeight="1" x14ac:dyDescent="0.2">
      <c r="B4139" s="189">
        <v>41315</v>
      </c>
      <c r="C4139" s="143">
        <v>292314</v>
      </c>
      <c r="D4139" s="143" t="s">
        <v>1546</v>
      </c>
      <c r="E4139" s="143" t="s">
        <v>8855</v>
      </c>
      <c r="F4139" s="248" t="s">
        <v>155</v>
      </c>
      <c r="G4139" s="216">
        <v>43.56</v>
      </c>
      <c r="H4139" s="216">
        <v>15.999999999767169</v>
      </c>
      <c r="I4139" s="216">
        <v>696.95999998985792</v>
      </c>
      <c r="J4139" s="216">
        <v>1.9997006875631159E-3</v>
      </c>
      <c r="K4139" s="216">
        <v>1.2498129297451347E-4</v>
      </c>
      <c r="L4139" s="159"/>
    </row>
    <row r="4140" spans="2:12" ht="15.75" customHeight="1" x14ac:dyDescent="0.2">
      <c r="B4140" s="189">
        <v>41315</v>
      </c>
      <c r="C4140" s="143">
        <v>292315</v>
      </c>
      <c r="D4140" s="143" t="s">
        <v>1395</v>
      </c>
      <c r="E4140" s="143" t="s">
        <v>8855</v>
      </c>
      <c r="F4140" s="248" t="s">
        <v>155</v>
      </c>
      <c r="G4140" s="216">
        <v>10</v>
      </c>
      <c r="H4140" s="216">
        <v>190.00000000116415</v>
      </c>
      <c r="I4140" s="216">
        <v>1900.0000000116415</v>
      </c>
      <c r="J4140" s="216">
        <v>5.4514338074616751E-3</v>
      </c>
      <c r="K4140" s="216">
        <v>2.8691756881201438E-5</v>
      </c>
      <c r="L4140" s="159"/>
    </row>
    <row r="4141" spans="2:12" ht="15.75" customHeight="1" x14ac:dyDescent="0.2">
      <c r="B4141" s="189">
        <v>41315</v>
      </c>
      <c r="C4141" s="143">
        <v>292327</v>
      </c>
      <c r="D4141" s="143" t="s">
        <v>1254</v>
      </c>
      <c r="E4141" s="143" t="s">
        <v>8855</v>
      </c>
      <c r="F4141" s="248" t="s">
        <v>155</v>
      </c>
      <c r="G4141" s="216">
        <v>92.83</v>
      </c>
      <c r="H4141" s="216">
        <v>18.000000006286427</v>
      </c>
      <c r="I4141" s="216">
        <v>1670.9400005835691</v>
      </c>
      <c r="J4141" s="216">
        <v>4.7942204259818358E-3</v>
      </c>
      <c r="K4141" s="216">
        <v>2.6634557912819296E-4</v>
      </c>
      <c r="L4141" s="159"/>
    </row>
    <row r="4142" spans="2:12" ht="15.75" customHeight="1" x14ac:dyDescent="0.2">
      <c r="B4142" s="189">
        <v>41315</v>
      </c>
      <c r="C4142" s="143">
        <v>292333</v>
      </c>
      <c r="D4142" s="143" t="s">
        <v>1723</v>
      </c>
      <c r="E4142" s="143" t="s">
        <v>8854</v>
      </c>
      <c r="F4142" s="248" t="s">
        <v>149</v>
      </c>
      <c r="G4142" s="216">
        <v>94</v>
      </c>
      <c r="H4142" s="216">
        <v>26.000000000931323</v>
      </c>
      <c r="I4142" s="216">
        <v>2444.0000000875443</v>
      </c>
      <c r="J4142" s="216">
        <v>2.4698667166213827E-3</v>
      </c>
      <c r="K4142" s="216">
        <v>9.49948737128043E-5</v>
      </c>
      <c r="L4142" s="159"/>
    </row>
    <row r="4143" spans="2:12" ht="15.75" customHeight="1" x14ac:dyDescent="0.2">
      <c r="B4143" s="189">
        <v>41315</v>
      </c>
      <c r="C4143" s="143">
        <v>292334</v>
      </c>
      <c r="D4143" s="143" t="s">
        <v>777</v>
      </c>
      <c r="E4143" s="143" t="s">
        <v>8855</v>
      </c>
      <c r="F4143" s="248" t="s">
        <v>150</v>
      </c>
      <c r="G4143" s="216">
        <v>17.16</v>
      </c>
      <c r="H4143" s="216">
        <v>40.999999997438863</v>
      </c>
      <c r="I4143" s="216">
        <v>703.55999995605089</v>
      </c>
      <c r="J4143" s="216">
        <v>2.0186372470077105E-3</v>
      </c>
      <c r="K4143" s="216">
        <v>4.9235054808141666E-5</v>
      </c>
      <c r="L4143" s="159"/>
    </row>
    <row r="4144" spans="2:12" ht="15.75" customHeight="1" x14ac:dyDescent="0.2">
      <c r="B4144" s="189">
        <v>41315</v>
      </c>
      <c r="C4144" s="143">
        <v>292335</v>
      </c>
      <c r="D4144" s="143" t="s">
        <v>1574</v>
      </c>
      <c r="E4144" s="143" t="s">
        <v>8855</v>
      </c>
      <c r="F4144" s="248" t="s">
        <v>150</v>
      </c>
      <c r="G4144" s="216">
        <v>19.47</v>
      </c>
      <c r="H4144" s="216">
        <v>117.00000000419095</v>
      </c>
      <c r="I4144" s="216">
        <v>2277.9900000815978</v>
      </c>
      <c r="J4144" s="216">
        <v>6.5359535260149249E-3</v>
      </c>
      <c r="K4144" s="216">
        <v>5.58628506476992E-5</v>
      </c>
      <c r="L4144" s="159"/>
    </row>
    <row r="4145" spans="2:12" ht="15.75" customHeight="1" x14ac:dyDescent="0.2">
      <c r="B4145" s="189">
        <v>41315</v>
      </c>
      <c r="C4145" s="143">
        <v>292374</v>
      </c>
      <c r="D4145" s="143" t="s">
        <v>1637</v>
      </c>
      <c r="E4145" s="143" t="s">
        <v>8854</v>
      </c>
      <c r="F4145" s="248" t="s">
        <v>151</v>
      </c>
      <c r="G4145" s="216">
        <v>2</v>
      </c>
      <c r="H4145" s="216">
        <v>814.00000000256114</v>
      </c>
      <c r="I4145" s="216">
        <v>1628.0000000051223</v>
      </c>
      <c r="J4145" s="216">
        <v>1.645230366009915E-3</v>
      </c>
      <c r="K4145" s="216">
        <v>2.0211675258043468E-6</v>
      </c>
      <c r="L4145" s="159"/>
    </row>
    <row r="4146" spans="2:12" ht="15.75" customHeight="1" x14ac:dyDescent="0.2">
      <c r="B4146" s="189">
        <v>41316</v>
      </c>
      <c r="C4146" s="143">
        <v>292352</v>
      </c>
      <c r="D4146" s="143" t="s">
        <v>1329</v>
      </c>
      <c r="E4146" s="143" t="s">
        <v>8854</v>
      </c>
      <c r="F4146" s="248" t="s">
        <v>150</v>
      </c>
      <c r="G4146" s="216">
        <v>25.740000000000002</v>
      </c>
      <c r="H4146" s="216">
        <v>24.999999997671694</v>
      </c>
      <c r="I4146" s="216">
        <v>643.49999994006942</v>
      </c>
      <c r="J4146" s="216">
        <v>6.5035318770495672E-4</v>
      </c>
      <c r="K4146" s="216">
        <v>2.6014127510621021E-5</v>
      </c>
      <c r="L4146" s="159"/>
    </row>
    <row r="4147" spans="2:12" ht="15.75" customHeight="1" x14ac:dyDescent="0.2">
      <c r="B4147" s="189">
        <v>41316</v>
      </c>
      <c r="C4147" s="143">
        <v>292392</v>
      </c>
      <c r="D4147" s="143" t="s">
        <v>723</v>
      </c>
      <c r="E4147" s="143" t="s">
        <v>8855</v>
      </c>
      <c r="F4147" s="248" t="s">
        <v>147</v>
      </c>
      <c r="G4147" s="216">
        <v>42</v>
      </c>
      <c r="H4147" s="216">
        <v>161.00000000093132</v>
      </c>
      <c r="I4147" s="216">
        <v>6762.0000000391155</v>
      </c>
      <c r="J4147" s="216">
        <v>1.9394152711827459E-2</v>
      </c>
      <c r="K4147" s="216">
        <v>1.2046057584916318E-4</v>
      </c>
      <c r="L4147" s="159"/>
    </row>
    <row r="4148" spans="2:12" ht="15.75" customHeight="1" x14ac:dyDescent="0.2">
      <c r="B4148" s="189">
        <v>41316</v>
      </c>
      <c r="C4148" s="143">
        <v>292410</v>
      </c>
      <c r="D4148" s="143" t="s">
        <v>800</v>
      </c>
      <c r="E4148" s="143" t="s">
        <v>8854</v>
      </c>
      <c r="F4148" s="248" t="s">
        <v>146</v>
      </c>
      <c r="G4148" s="216">
        <v>1</v>
      </c>
      <c r="H4148" s="216">
        <v>150.00000000698492</v>
      </c>
      <c r="I4148" s="216">
        <v>150.00000000698492</v>
      </c>
      <c r="J4148" s="216">
        <v>1.5159747967268298E-4</v>
      </c>
      <c r="K4148" s="216">
        <v>1.0106498644374912E-6</v>
      </c>
      <c r="L4148" s="159"/>
    </row>
    <row r="4149" spans="2:12" ht="15.75" customHeight="1" x14ac:dyDescent="0.2">
      <c r="B4149" s="189">
        <v>41316</v>
      </c>
      <c r="C4149" s="143">
        <v>292451</v>
      </c>
      <c r="D4149" s="143" t="s">
        <v>1208</v>
      </c>
      <c r="E4149" s="143" t="s">
        <v>8854</v>
      </c>
      <c r="F4149" s="248" t="s">
        <v>147</v>
      </c>
      <c r="G4149" s="216">
        <v>1199</v>
      </c>
      <c r="H4149" s="216">
        <v>42.340909089385107</v>
      </c>
      <c r="I4149" s="216">
        <v>82557.150097854013</v>
      </c>
      <c r="J4149" s="216">
        <v>8.3436372554741761E-2</v>
      </c>
      <c r="K4149" s="216">
        <v>1.2117691874605518E-3</v>
      </c>
      <c r="L4149" s="159"/>
    </row>
    <row r="4150" spans="2:12" ht="15.75" customHeight="1" x14ac:dyDescent="0.2">
      <c r="B4150" s="189">
        <v>41316</v>
      </c>
      <c r="C4150" s="143">
        <v>292468</v>
      </c>
      <c r="D4150" s="143" t="s">
        <v>800</v>
      </c>
      <c r="E4150" s="143" t="s">
        <v>8854</v>
      </c>
      <c r="F4150" s="248" t="s">
        <v>149</v>
      </c>
      <c r="G4150" s="216">
        <v>488</v>
      </c>
      <c r="H4150" s="216">
        <v>55.000000001164153</v>
      </c>
      <c r="I4150" s="216">
        <v>26840.000000568107</v>
      </c>
      <c r="J4150" s="216">
        <v>2.7125842362076418E-2</v>
      </c>
      <c r="K4150" s="216">
        <v>4.9319713384549568E-4</v>
      </c>
      <c r="L4150" s="159"/>
    </row>
    <row r="4151" spans="2:12" ht="15.75" customHeight="1" x14ac:dyDescent="0.2">
      <c r="B4151" s="189">
        <v>41316</v>
      </c>
      <c r="C4151" s="143">
        <v>292475</v>
      </c>
      <c r="D4151" s="143" t="s">
        <v>1470</v>
      </c>
      <c r="E4151" s="143" t="s">
        <v>8855</v>
      </c>
      <c r="F4151" s="248" t="s">
        <v>155</v>
      </c>
      <c r="G4151" s="216">
        <v>0.66</v>
      </c>
      <c r="H4151" s="216">
        <v>159.00000000488944</v>
      </c>
      <c r="I4151" s="216">
        <v>104.94000000322704</v>
      </c>
      <c r="J4151" s="216">
        <v>3.0097935309523609E-4</v>
      </c>
      <c r="K4151" s="216">
        <v>1.8929519062011358E-6</v>
      </c>
      <c r="L4151" s="159"/>
    </row>
    <row r="4152" spans="2:12" ht="15.75" customHeight="1" x14ac:dyDescent="0.2">
      <c r="B4152" s="189">
        <v>41316</v>
      </c>
      <c r="C4152" s="143">
        <v>292510</v>
      </c>
      <c r="D4152" s="143" t="s">
        <v>846</v>
      </c>
      <c r="E4152" s="143" t="s">
        <v>8855</v>
      </c>
      <c r="F4152" s="248" t="s">
        <v>147</v>
      </c>
      <c r="G4152" s="216">
        <v>1</v>
      </c>
      <c r="H4152" s="216">
        <v>101.99999999720603</v>
      </c>
      <c r="I4152" s="216">
        <v>101.99999999720603</v>
      </c>
      <c r="J4152" s="216">
        <v>2.9254711276852574E-4</v>
      </c>
      <c r="K4152" s="216">
        <v>2.8681089487895994E-6</v>
      </c>
      <c r="L4152" s="159"/>
    </row>
    <row r="4153" spans="2:12" ht="15.75" customHeight="1" x14ac:dyDescent="0.2">
      <c r="B4153" s="189">
        <v>41317</v>
      </c>
      <c r="C4153" s="143">
        <v>292470</v>
      </c>
      <c r="D4153" s="143" t="s">
        <v>733</v>
      </c>
      <c r="E4153" s="143" t="s">
        <v>8855</v>
      </c>
      <c r="F4153" s="248" t="s">
        <v>149</v>
      </c>
      <c r="G4153" s="216">
        <v>1867.5</v>
      </c>
      <c r="H4153" s="216">
        <v>107.29411765042802</v>
      </c>
      <c r="I4153" s="216">
        <v>193751.0000062664</v>
      </c>
      <c r="J4153" s="216">
        <v>0.55553569179052198</v>
      </c>
      <c r="K4153" s="216">
        <v>5.3546196116935948E-3</v>
      </c>
      <c r="L4153" s="159"/>
    </row>
    <row r="4154" spans="2:12" ht="15.75" customHeight="1" x14ac:dyDescent="0.2">
      <c r="B4154" s="189">
        <v>41317</v>
      </c>
      <c r="C4154" s="143">
        <v>292473</v>
      </c>
      <c r="D4154" s="143" t="s">
        <v>1257</v>
      </c>
      <c r="E4154" s="143" t="s">
        <v>8855</v>
      </c>
      <c r="F4154" s="248" t="s">
        <v>155</v>
      </c>
      <c r="G4154" s="216">
        <v>21</v>
      </c>
      <c r="H4154" s="216">
        <v>127.99999999813735</v>
      </c>
      <c r="I4154" s="216">
        <v>2687.9999999608845</v>
      </c>
      <c r="J4154" s="216">
        <v>7.7072115212974204E-3</v>
      </c>
      <c r="K4154" s="216">
        <v>6.0212590011012309E-5</v>
      </c>
      <c r="L4154" s="159"/>
    </row>
    <row r="4155" spans="2:12" ht="15.75" customHeight="1" x14ac:dyDescent="0.2">
      <c r="B4155" s="189">
        <v>41317</v>
      </c>
      <c r="C4155" s="143">
        <v>292474</v>
      </c>
      <c r="D4155" s="143" t="s">
        <v>833</v>
      </c>
      <c r="E4155" s="143" t="s">
        <v>8854</v>
      </c>
      <c r="F4155" s="248" t="s">
        <v>147</v>
      </c>
      <c r="G4155" s="216">
        <v>129</v>
      </c>
      <c r="H4155" s="216">
        <v>34.999999998835847</v>
      </c>
      <c r="I4155" s="216">
        <v>4514.9999998498242</v>
      </c>
      <c r="J4155" s="216">
        <v>4.5633290772749743E-3</v>
      </c>
      <c r="K4155" s="216">
        <v>1.3038083078362165E-4</v>
      </c>
      <c r="L4155" s="159"/>
    </row>
    <row r="4156" spans="2:12" ht="15.75" customHeight="1" x14ac:dyDescent="0.2">
      <c r="B4156" s="189">
        <v>41317</v>
      </c>
      <c r="C4156" s="143">
        <v>292580</v>
      </c>
      <c r="D4156" s="143" t="s">
        <v>1514</v>
      </c>
      <c r="E4156" s="143" t="s">
        <v>8855</v>
      </c>
      <c r="F4156" s="248" t="s">
        <v>150</v>
      </c>
      <c r="G4156" s="216">
        <v>16</v>
      </c>
      <c r="H4156" s="216">
        <v>81.000000002095476</v>
      </c>
      <c r="I4156" s="216">
        <v>1296.0000000335276</v>
      </c>
      <c r="J4156" s="216">
        <v>3.7159769836328919E-3</v>
      </c>
      <c r="K4156" s="216">
        <v>4.5876259056009377E-5</v>
      </c>
      <c r="L4156" s="159"/>
    </row>
    <row r="4157" spans="2:12" ht="15.75" customHeight="1" x14ac:dyDescent="0.2">
      <c r="B4157" s="189">
        <v>41317</v>
      </c>
      <c r="C4157" s="143">
        <v>292611</v>
      </c>
      <c r="D4157" s="143" t="s">
        <v>1314</v>
      </c>
      <c r="E4157" s="143" t="s">
        <v>8854</v>
      </c>
      <c r="F4157" s="248" t="s">
        <v>155</v>
      </c>
      <c r="G4157" s="216">
        <v>24.400000000000002</v>
      </c>
      <c r="H4157" s="216">
        <v>200.00000000232831</v>
      </c>
      <c r="I4157" s="216">
        <v>4880.0000000568107</v>
      </c>
      <c r="J4157" s="216">
        <v>4.9322360793138034E-3</v>
      </c>
      <c r="K4157" s="216">
        <v>2.4661180396281924E-5</v>
      </c>
      <c r="L4157" s="159"/>
    </row>
    <row r="4158" spans="2:12" ht="15.75" customHeight="1" x14ac:dyDescent="0.2">
      <c r="B4158" s="189">
        <v>41317</v>
      </c>
      <c r="C4158" s="143">
        <v>292650</v>
      </c>
      <c r="D4158" s="143" t="s">
        <v>1724</v>
      </c>
      <c r="E4158" s="143" t="s">
        <v>8854</v>
      </c>
      <c r="F4158" s="248" t="s">
        <v>155</v>
      </c>
      <c r="G4158" s="216">
        <v>3.5</v>
      </c>
      <c r="H4158" s="216">
        <v>14.99999999650754</v>
      </c>
      <c r="I4158" s="216">
        <v>52.499999987776391</v>
      </c>
      <c r="J4158" s="216">
        <v>5.3061966004235749E-5</v>
      </c>
      <c r="K4158" s="216">
        <v>3.5374644011060133E-6</v>
      </c>
      <c r="L4158" s="159"/>
    </row>
    <row r="4159" spans="2:12" ht="15.75" customHeight="1" x14ac:dyDescent="0.2">
      <c r="B4159" s="189">
        <v>41317</v>
      </c>
      <c r="C4159" s="143">
        <v>292748</v>
      </c>
      <c r="D4159" s="143" t="s">
        <v>1717</v>
      </c>
      <c r="E4159" s="143" t="s">
        <v>8854</v>
      </c>
      <c r="F4159" s="248" t="s">
        <v>147</v>
      </c>
      <c r="G4159" s="216">
        <v>15.045</v>
      </c>
      <c r="H4159" s="216">
        <v>46.000000003259629</v>
      </c>
      <c r="I4159" s="216">
        <v>692.07000004904114</v>
      </c>
      <c r="J4159" s="216">
        <v>6.9947799664197717E-4</v>
      </c>
      <c r="K4159" s="216">
        <v>1.5206043404182849E-5</v>
      </c>
      <c r="L4159" s="159"/>
    </row>
    <row r="4160" spans="2:12" ht="15.75" customHeight="1" x14ac:dyDescent="0.2">
      <c r="B4160" s="189">
        <v>41317</v>
      </c>
      <c r="C4160" s="143">
        <v>292749</v>
      </c>
      <c r="D4160" s="143" t="s">
        <v>1028</v>
      </c>
      <c r="E4160" s="143" t="s">
        <v>8855</v>
      </c>
      <c r="F4160" s="248" t="s">
        <v>155</v>
      </c>
      <c r="G4160" s="216">
        <v>2026.1399999999999</v>
      </c>
      <c r="H4160" s="216">
        <v>34.288461539007798</v>
      </c>
      <c r="I4160" s="216">
        <v>84288.660002538687</v>
      </c>
      <c r="J4160" s="216">
        <v>0.24167802511002254</v>
      </c>
      <c r="K4160" s="216">
        <v>5.8094827202339267E-3</v>
      </c>
      <c r="L4160" s="159"/>
    </row>
    <row r="4161" spans="2:12" ht="15.75" customHeight="1" x14ac:dyDescent="0.2">
      <c r="B4161" s="189">
        <v>41317</v>
      </c>
      <c r="C4161" s="143">
        <v>292750</v>
      </c>
      <c r="D4161" s="143" t="s">
        <v>589</v>
      </c>
      <c r="E4161" s="143" t="s">
        <v>8855</v>
      </c>
      <c r="F4161" s="248" t="s">
        <v>155</v>
      </c>
      <c r="G4161" s="216">
        <v>172</v>
      </c>
      <c r="H4161" s="216">
        <v>31.000000006752089</v>
      </c>
      <c r="I4161" s="216">
        <v>5332.0000011613593</v>
      </c>
      <c r="J4161" s="216">
        <v>1.5288263333745051E-2</v>
      </c>
      <c r="K4161" s="216">
        <v>4.9316978485210074E-4</v>
      </c>
      <c r="L4161" s="159"/>
    </row>
    <row r="4162" spans="2:12" ht="15.75" customHeight="1" x14ac:dyDescent="0.2">
      <c r="B4162" s="189">
        <v>41317</v>
      </c>
      <c r="C4162" s="143">
        <v>292752</v>
      </c>
      <c r="D4162" s="143" t="s">
        <v>1185</v>
      </c>
      <c r="E4162" s="143" t="s">
        <v>8855</v>
      </c>
      <c r="F4162" s="248" t="s">
        <v>147</v>
      </c>
      <c r="G4162" s="216">
        <v>78.489999999999995</v>
      </c>
      <c r="H4162" s="216">
        <v>412.21052632164702</v>
      </c>
      <c r="I4162" s="216">
        <v>30183.310000481153</v>
      </c>
      <c r="J4162" s="216">
        <v>8.6543584296869494E-2</v>
      </c>
      <c r="K4162" s="216">
        <v>2.2505172333163597E-4</v>
      </c>
      <c r="L4162" s="159"/>
    </row>
    <row r="4163" spans="2:12" ht="15.75" customHeight="1" x14ac:dyDescent="0.2">
      <c r="B4163" s="189">
        <v>41317</v>
      </c>
      <c r="C4163" s="143">
        <v>292753</v>
      </c>
      <c r="D4163" s="143" t="s">
        <v>556</v>
      </c>
      <c r="E4163" s="143" t="s">
        <v>8855</v>
      </c>
      <c r="F4163" s="248" t="s">
        <v>147</v>
      </c>
      <c r="G4163" s="216">
        <v>1.36</v>
      </c>
      <c r="H4163" s="216">
        <v>149.00000000372529</v>
      </c>
      <c r="I4163" s="216">
        <v>202.64000000506641</v>
      </c>
      <c r="J4163" s="216">
        <v>5.8102282095888545E-4</v>
      </c>
      <c r="K4163" s="216">
        <v>3.8994820197607972E-6</v>
      </c>
      <c r="L4163" s="159"/>
    </row>
    <row r="4164" spans="2:12" ht="15.75" customHeight="1" x14ac:dyDescent="0.2">
      <c r="B4164" s="189">
        <v>41317</v>
      </c>
      <c r="C4164" s="143">
        <v>292754</v>
      </c>
      <c r="D4164" s="143" t="s">
        <v>1091</v>
      </c>
      <c r="E4164" s="143" t="s">
        <v>8855</v>
      </c>
      <c r="F4164" s="248" t="s">
        <v>151</v>
      </c>
      <c r="G4164" s="216">
        <v>36.5</v>
      </c>
      <c r="H4164" s="216">
        <v>108.99999999906868</v>
      </c>
      <c r="I4164" s="216">
        <v>3978.4999999660067</v>
      </c>
      <c r="J4164" s="216">
        <v>1.1407418540798363E-2</v>
      </c>
      <c r="K4164" s="216">
        <v>1.0465521597152139E-4</v>
      </c>
      <c r="L4164" s="159"/>
    </row>
    <row r="4165" spans="2:12" ht="15.75" customHeight="1" x14ac:dyDescent="0.2">
      <c r="B4165" s="189">
        <v>41317</v>
      </c>
      <c r="C4165" s="143">
        <v>292755</v>
      </c>
      <c r="D4165" s="143" t="s">
        <v>509</v>
      </c>
      <c r="E4165" s="143" t="s">
        <v>8855</v>
      </c>
      <c r="F4165" s="248" t="s">
        <v>147</v>
      </c>
      <c r="G4165" s="216">
        <v>1</v>
      </c>
      <c r="H4165" s="216">
        <v>111.99999999837019</v>
      </c>
      <c r="I4165" s="216">
        <v>111.99999999837019</v>
      </c>
      <c r="J4165" s="216">
        <v>3.2113381338739252E-4</v>
      </c>
      <c r="K4165" s="216">
        <v>2.8672661910005861E-6</v>
      </c>
      <c r="L4165" s="159"/>
    </row>
    <row r="4166" spans="2:12" ht="15.75" customHeight="1" x14ac:dyDescent="0.2">
      <c r="B4166" s="189">
        <v>41317</v>
      </c>
      <c r="C4166" s="143">
        <v>292756</v>
      </c>
      <c r="D4166" s="143" t="s">
        <v>588</v>
      </c>
      <c r="E4166" s="143" t="s">
        <v>8855</v>
      </c>
      <c r="F4166" s="248" t="s">
        <v>155</v>
      </c>
      <c r="G4166" s="216">
        <v>1</v>
      </c>
      <c r="H4166" s="216">
        <v>169.99999999883585</v>
      </c>
      <c r="I4166" s="216">
        <v>169.99999999883585</v>
      </c>
      <c r="J4166" s="216">
        <v>4.8743525246676167E-4</v>
      </c>
      <c r="K4166" s="216">
        <v>2.8672661910005861E-6</v>
      </c>
      <c r="L4166" s="159"/>
    </row>
    <row r="4167" spans="2:12" ht="15.75" customHeight="1" x14ac:dyDescent="0.2">
      <c r="B4167" s="189">
        <v>41317</v>
      </c>
      <c r="C4167" s="143">
        <v>292791</v>
      </c>
      <c r="D4167" s="143" t="s">
        <v>1725</v>
      </c>
      <c r="E4167" s="143" t="s">
        <v>8854</v>
      </c>
      <c r="F4167" s="248" t="s">
        <v>155</v>
      </c>
      <c r="G4167" s="216">
        <v>1</v>
      </c>
      <c r="H4167" s="216">
        <v>94.999999995343387</v>
      </c>
      <c r="I4167" s="216">
        <v>94.999999995343387</v>
      </c>
      <c r="J4167" s="216">
        <v>9.6016890882456764E-5</v>
      </c>
      <c r="K4167" s="216">
        <v>1.0107041146017182E-6</v>
      </c>
      <c r="L4167" s="159"/>
    </row>
    <row r="4168" spans="2:12" ht="15.75" customHeight="1" x14ac:dyDescent="0.2">
      <c r="B4168" s="189">
        <v>41317</v>
      </c>
      <c r="C4168" s="143">
        <v>292936</v>
      </c>
      <c r="D4168" s="143" t="s">
        <v>857</v>
      </c>
      <c r="E4168" s="143" t="s">
        <v>8854</v>
      </c>
      <c r="F4168" s="248" t="s">
        <v>155</v>
      </c>
      <c r="G4168" s="216">
        <v>147</v>
      </c>
      <c r="H4168" s="216">
        <v>62.999999995809048</v>
      </c>
      <c r="I4168" s="216">
        <v>9260.9999993839301</v>
      </c>
      <c r="J4168" s="216">
        <v>9.3601308047038482E-3</v>
      </c>
      <c r="K4168" s="216">
        <v>1.4857350484645255E-4</v>
      </c>
      <c r="L4168" s="159"/>
    </row>
    <row r="4169" spans="2:12" ht="15.75" customHeight="1" x14ac:dyDescent="0.2">
      <c r="B4169" s="189">
        <v>41318</v>
      </c>
      <c r="C4169" s="143">
        <v>292757</v>
      </c>
      <c r="D4169" s="143" t="s">
        <v>770</v>
      </c>
      <c r="E4169" s="143" t="s">
        <v>8854</v>
      </c>
      <c r="F4169" s="248" t="s">
        <v>150</v>
      </c>
      <c r="G4169" s="216">
        <v>1868.4899999999998</v>
      </c>
      <c r="H4169" s="216">
        <v>152.07142856795275</v>
      </c>
      <c r="I4169" s="216">
        <v>288211.60999213258</v>
      </c>
      <c r="J4169" s="216">
        <v>0.29131129324231275</v>
      </c>
      <c r="K4169" s="216">
        <v>1.8885853985035064E-3</v>
      </c>
      <c r="L4169" s="159"/>
    </row>
    <row r="4170" spans="2:12" ht="15.75" customHeight="1" x14ac:dyDescent="0.2">
      <c r="B4170" s="189">
        <v>41318</v>
      </c>
      <c r="C4170" s="143">
        <v>292794</v>
      </c>
      <c r="D4170" s="143" t="s">
        <v>540</v>
      </c>
      <c r="E4170" s="143" t="s">
        <v>8855</v>
      </c>
      <c r="F4170" s="248" t="s">
        <v>151</v>
      </c>
      <c r="G4170" s="216">
        <v>10.08</v>
      </c>
      <c r="H4170" s="216">
        <v>39.000000001396984</v>
      </c>
      <c r="I4170" s="216">
        <v>393.1200000140816</v>
      </c>
      <c r="J4170" s="216">
        <v>1.1268604613669242E-3</v>
      </c>
      <c r="K4170" s="216">
        <v>2.8893857982732308E-5</v>
      </c>
      <c r="L4170" s="159"/>
    </row>
    <row r="4171" spans="2:12" ht="15.75" customHeight="1" x14ac:dyDescent="0.2">
      <c r="B4171" s="189">
        <v>41318</v>
      </c>
      <c r="C4171" s="143">
        <v>292830</v>
      </c>
      <c r="D4171" s="143" t="s">
        <v>702</v>
      </c>
      <c r="E4171" s="143" t="s">
        <v>8855</v>
      </c>
      <c r="F4171" s="248" t="s">
        <v>147</v>
      </c>
      <c r="G4171" s="216">
        <v>66</v>
      </c>
      <c r="H4171" s="216">
        <v>210.99999999627471</v>
      </c>
      <c r="I4171" s="216">
        <v>13925.999999754131</v>
      </c>
      <c r="J4171" s="216">
        <v>3.9918240700439089E-2</v>
      </c>
      <c r="K4171" s="216">
        <v>1.8918597488693772E-4</v>
      </c>
      <c r="L4171" s="159"/>
    </row>
    <row r="4172" spans="2:12" ht="15.75" customHeight="1" x14ac:dyDescent="0.2">
      <c r="B4172" s="189">
        <v>41318</v>
      </c>
      <c r="C4172" s="143">
        <v>292831</v>
      </c>
      <c r="D4172" s="143" t="s">
        <v>778</v>
      </c>
      <c r="E4172" s="143" t="s">
        <v>8854</v>
      </c>
      <c r="F4172" s="248" t="s">
        <v>155</v>
      </c>
      <c r="G4172" s="216">
        <v>26</v>
      </c>
      <c r="H4172" s="216">
        <v>17.999999995809048</v>
      </c>
      <c r="I4172" s="216">
        <v>467.99999989103526</v>
      </c>
      <c r="J4172" s="216">
        <v>4.7303328692893827E-4</v>
      </c>
      <c r="K4172" s="216">
        <v>2.6279627057726385E-5</v>
      </c>
      <c r="L4172" s="159"/>
    </row>
    <row r="4173" spans="2:12" ht="15.75" customHeight="1" x14ac:dyDescent="0.2">
      <c r="B4173" s="189">
        <v>41318</v>
      </c>
      <c r="C4173" s="143">
        <v>292930</v>
      </c>
      <c r="D4173" s="143" t="s">
        <v>1726</v>
      </c>
      <c r="E4173" s="143" t="s">
        <v>8854</v>
      </c>
      <c r="F4173" s="248" t="s">
        <v>151</v>
      </c>
      <c r="G4173" s="216">
        <v>4.5</v>
      </c>
      <c r="H4173" s="216">
        <v>101.00000000442378</v>
      </c>
      <c r="I4173" s="216">
        <v>454.50000001990702</v>
      </c>
      <c r="J4173" s="216">
        <v>4.5938809608691504E-4</v>
      </c>
      <c r="K4173" s="216">
        <v>4.5483969907603356E-6</v>
      </c>
      <c r="L4173" s="159"/>
    </row>
    <row r="4174" spans="2:12" ht="15.75" customHeight="1" x14ac:dyDescent="0.2">
      <c r="B4174" s="189">
        <v>41318</v>
      </c>
      <c r="C4174" s="143">
        <v>292931</v>
      </c>
      <c r="D4174" s="143" t="s">
        <v>1322</v>
      </c>
      <c r="E4174" s="143" t="s">
        <v>8854</v>
      </c>
      <c r="F4174" s="248" t="s">
        <v>150</v>
      </c>
      <c r="G4174" s="216">
        <v>113.85000000000001</v>
      </c>
      <c r="H4174" s="216">
        <v>85.000000004656613</v>
      </c>
      <c r="I4174" s="216">
        <v>9677.2500005301554</v>
      </c>
      <c r="J4174" s="216">
        <v>9.7813277291659596E-3</v>
      </c>
      <c r="K4174" s="216">
        <v>1.1507444386623649E-4</v>
      </c>
      <c r="L4174" s="159"/>
    </row>
    <row r="4175" spans="2:12" ht="15.75" customHeight="1" x14ac:dyDescent="0.2">
      <c r="B4175" s="189">
        <v>41318</v>
      </c>
      <c r="C4175" s="143">
        <v>292932</v>
      </c>
      <c r="D4175" s="143" t="s">
        <v>1727</v>
      </c>
      <c r="E4175" s="143" t="s">
        <v>8854</v>
      </c>
      <c r="F4175" s="248" t="s">
        <v>150</v>
      </c>
      <c r="G4175" s="216">
        <v>116.5</v>
      </c>
      <c r="H4175" s="216">
        <v>130.99999999743886</v>
      </c>
      <c r="I4175" s="216">
        <v>15261.499999701628</v>
      </c>
      <c r="J4175" s="216">
        <v>1.5425635705140387E-2</v>
      </c>
      <c r="K4175" s="216">
        <v>1.1775294431635091E-4</v>
      </c>
      <c r="L4175" s="159"/>
    </row>
    <row r="4176" spans="2:12" ht="15.75" customHeight="1" x14ac:dyDescent="0.2">
      <c r="B4176" s="189">
        <v>41318</v>
      </c>
      <c r="C4176" s="143">
        <v>292937</v>
      </c>
      <c r="D4176" s="143" t="s">
        <v>675</v>
      </c>
      <c r="E4176" s="143" t="s">
        <v>8855</v>
      </c>
      <c r="F4176" s="248" t="s">
        <v>155</v>
      </c>
      <c r="G4176" s="216">
        <v>4.29</v>
      </c>
      <c r="H4176" s="216">
        <v>104.99999999650754</v>
      </c>
      <c r="I4176" s="216">
        <v>450.44999998501737</v>
      </c>
      <c r="J4176" s="216">
        <v>1.2911942785604029E-3</v>
      </c>
      <c r="K4176" s="216">
        <v>1.2297088367650953E-5</v>
      </c>
      <c r="L4176" s="159"/>
    </row>
    <row r="4177" spans="2:12" ht="15.75" customHeight="1" x14ac:dyDescent="0.2">
      <c r="B4177" s="189">
        <v>41318</v>
      </c>
      <c r="C4177" s="143">
        <v>292956</v>
      </c>
      <c r="D4177" s="143" t="s">
        <v>641</v>
      </c>
      <c r="E4177" s="143" t="s">
        <v>8854</v>
      </c>
      <c r="F4177" s="248" t="s">
        <v>149</v>
      </c>
      <c r="G4177" s="216">
        <v>86.5</v>
      </c>
      <c r="H4177" s="216">
        <v>9.9999999906867743</v>
      </c>
      <c r="I4177" s="216">
        <v>864.99999919440597</v>
      </c>
      <c r="J4177" s="216">
        <v>8.7430297629856194E-4</v>
      </c>
      <c r="K4177" s="216">
        <v>8.7430297711282013E-5</v>
      </c>
      <c r="L4177" s="159"/>
    </row>
    <row r="4178" spans="2:12" ht="15.75" customHeight="1" x14ac:dyDescent="0.2">
      <c r="B4178" s="189">
        <v>41318</v>
      </c>
      <c r="C4178" s="143">
        <v>292957</v>
      </c>
      <c r="D4178" s="143" t="s">
        <v>675</v>
      </c>
      <c r="E4178" s="143" t="s">
        <v>8855</v>
      </c>
      <c r="F4178" s="248" t="s">
        <v>155</v>
      </c>
      <c r="G4178" s="216">
        <v>94</v>
      </c>
      <c r="H4178" s="216">
        <v>14.888888887362555</v>
      </c>
      <c r="I4178" s="216">
        <v>1083.9999998611165</v>
      </c>
      <c r="J4178" s="216">
        <v>3.1072363144116016E-3</v>
      </c>
      <c r="K4178" s="216">
        <v>2.6944669150563857E-4</v>
      </c>
      <c r="L4178" s="159"/>
    </row>
    <row r="4179" spans="2:12" ht="15.75" customHeight="1" x14ac:dyDescent="0.2">
      <c r="B4179" s="189">
        <v>41318</v>
      </c>
      <c r="C4179" s="143">
        <v>292961</v>
      </c>
      <c r="D4179" s="143" t="s">
        <v>597</v>
      </c>
      <c r="E4179" s="143" t="s">
        <v>8855</v>
      </c>
      <c r="F4179" s="248" t="s">
        <v>155</v>
      </c>
      <c r="G4179" s="216">
        <v>817.00999999999988</v>
      </c>
      <c r="H4179" s="216">
        <v>82.000000005355105</v>
      </c>
      <c r="I4179" s="216">
        <v>66994.820004375186</v>
      </c>
      <c r="J4179" s="216">
        <v>0.19203758083185815</v>
      </c>
      <c r="K4179" s="216">
        <v>2.3419217173087418E-3</v>
      </c>
      <c r="L4179" s="159"/>
    </row>
    <row r="4180" spans="2:12" ht="15.75" customHeight="1" x14ac:dyDescent="0.2">
      <c r="B4180" s="189">
        <v>41318</v>
      </c>
      <c r="C4180" s="143">
        <v>292961</v>
      </c>
      <c r="D4180" s="143" t="s">
        <v>555</v>
      </c>
      <c r="E4180" s="143" t="s">
        <v>8855</v>
      </c>
      <c r="F4180" s="248" t="s">
        <v>155</v>
      </c>
      <c r="G4180" s="216">
        <v>2046.48</v>
      </c>
      <c r="H4180" s="216">
        <v>81.000000002095476</v>
      </c>
      <c r="I4180" s="216">
        <v>165764.88000428834</v>
      </c>
      <c r="J4180" s="216">
        <v>0.47515743069132638</v>
      </c>
      <c r="K4180" s="216">
        <v>5.866141119494247E-3</v>
      </c>
      <c r="L4180" s="159"/>
    </row>
    <row r="4181" spans="2:12" ht="15.75" customHeight="1" x14ac:dyDescent="0.2">
      <c r="B4181" s="189">
        <v>41318</v>
      </c>
      <c r="C4181" s="143">
        <v>292961</v>
      </c>
      <c r="D4181" s="143" t="s">
        <v>604</v>
      </c>
      <c r="E4181" s="143" t="s">
        <v>8855</v>
      </c>
      <c r="F4181" s="248" t="s">
        <v>155</v>
      </c>
      <c r="G4181" s="216">
        <v>625.49</v>
      </c>
      <c r="H4181" s="216">
        <v>80.000000009313226</v>
      </c>
      <c r="I4181" s="216">
        <v>50039.200005825325</v>
      </c>
      <c r="J4181" s="216">
        <v>0.14343507326764432</v>
      </c>
      <c r="K4181" s="216">
        <v>1.7929384156368286E-3</v>
      </c>
      <c r="L4181" s="159"/>
    </row>
    <row r="4182" spans="2:12" ht="15.75" customHeight="1" x14ac:dyDescent="0.2">
      <c r="B4182" s="189">
        <v>41318</v>
      </c>
      <c r="C4182" s="143">
        <v>292961</v>
      </c>
      <c r="D4182" s="143" t="s">
        <v>869</v>
      </c>
      <c r="E4182" s="143" t="s">
        <v>8855</v>
      </c>
      <c r="F4182" s="248" t="s">
        <v>155</v>
      </c>
      <c r="G4182" s="216">
        <v>613.49</v>
      </c>
      <c r="H4182" s="216">
        <v>20.000000002328306</v>
      </c>
      <c r="I4182" s="216">
        <v>12269.800001428393</v>
      </c>
      <c r="J4182" s="216">
        <v>3.5170819317242127E-2</v>
      </c>
      <c r="K4182" s="216">
        <v>1.7585409656573853E-3</v>
      </c>
      <c r="L4182" s="159"/>
    </row>
    <row r="4183" spans="2:12" ht="15.75" customHeight="1" x14ac:dyDescent="0.2">
      <c r="B4183" s="189">
        <v>41318</v>
      </c>
      <c r="C4183" s="143">
        <v>292962</v>
      </c>
      <c r="D4183" s="143" t="s">
        <v>824</v>
      </c>
      <c r="E4183" s="143" t="s">
        <v>8854</v>
      </c>
      <c r="F4183" s="248" t="s">
        <v>147</v>
      </c>
      <c r="G4183" s="216">
        <v>84</v>
      </c>
      <c r="H4183" s="216">
        <v>296.00000000093132</v>
      </c>
      <c r="I4183" s="216">
        <v>24864.000000078231</v>
      </c>
      <c r="J4183" s="216">
        <v>2.513140950636018E-2</v>
      </c>
      <c r="K4183" s="216">
        <v>8.4903410494192928E-5</v>
      </c>
      <c r="L4183" s="159"/>
    </row>
    <row r="4184" spans="2:12" ht="15.75" customHeight="1" x14ac:dyDescent="0.2">
      <c r="B4184" s="189">
        <v>41318</v>
      </c>
      <c r="C4184" s="143">
        <v>292963</v>
      </c>
      <c r="D4184" s="143" t="s">
        <v>590</v>
      </c>
      <c r="E4184" s="143" t="s">
        <v>8855</v>
      </c>
      <c r="F4184" s="248" t="s">
        <v>148</v>
      </c>
      <c r="G4184" s="216">
        <v>49.5</v>
      </c>
      <c r="H4184" s="216">
        <v>62.000000003026798</v>
      </c>
      <c r="I4184" s="216">
        <v>3069.0000001498265</v>
      </c>
      <c r="J4184" s="216">
        <v>8.7971478326720753E-3</v>
      </c>
      <c r="K4184" s="216">
        <v>1.418894811652033E-4</v>
      </c>
      <c r="L4184" s="159"/>
    </row>
    <row r="4185" spans="2:12" ht="15.75" customHeight="1" x14ac:dyDescent="0.2">
      <c r="B4185" s="189">
        <v>41318</v>
      </c>
      <c r="C4185" s="143">
        <v>292966</v>
      </c>
      <c r="D4185" s="143" t="s">
        <v>1173</v>
      </c>
      <c r="E4185" s="143" t="s">
        <v>8854</v>
      </c>
      <c r="F4185" s="248" t="s">
        <v>147</v>
      </c>
      <c r="G4185" s="216">
        <v>79.625199999999992</v>
      </c>
      <c r="H4185" s="216">
        <v>371.99999999720603</v>
      </c>
      <c r="I4185" s="216">
        <v>32827.660799830868</v>
      </c>
      <c r="J4185" s="216">
        <v>3.3180718576811499E-2</v>
      </c>
      <c r="K4185" s="216">
        <v>8.0481560015264404E-5</v>
      </c>
      <c r="L4185" s="159"/>
    </row>
    <row r="4186" spans="2:12" ht="15.75" customHeight="1" x14ac:dyDescent="0.2">
      <c r="B4186" s="189">
        <v>41318</v>
      </c>
      <c r="C4186" s="143">
        <v>293091</v>
      </c>
      <c r="D4186" s="143" t="s">
        <v>621</v>
      </c>
      <c r="E4186" s="143" t="s">
        <v>8855</v>
      </c>
      <c r="F4186" s="248" t="s">
        <v>155</v>
      </c>
      <c r="G4186" s="216">
        <v>2</v>
      </c>
      <c r="H4186" s="216">
        <v>34.000000006053597</v>
      </c>
      <c r="I4186" s="216">
        <v>68.000000012107193</v>
      </c>
      <c r="J4186" s="216">
        <v>1.9491888325154965E-4</v>
      </c>
      <c r="K4186" s="216">
        <v>5.7329083299072043E-6</v>
      </c>
      <c r="L4186" s="159"/>
    </row>
    <row r="4187" spans="2:12" ht="15.75" customHeight="1" x14ac:dyDescent="0.2">
      <c r="B4187" s="189">
        <v>41318</v>
      </c>
      <c r="C4187" s="143">
        <v>293104</v>
      </c>
      <c r="D4187" s="143" t="s">
        <v>1518</v>
      </c>
      <c r="E4187" s="143" t="s">
        <v>8854</v>
      </c>
      <c r="F4187" s="248" t="s">
        <v>150</v>
      </c>
      <c r="G4187" s="216">
        <v>58</v>
      </c>
      <c r="H4187" s="216">
        <v>177.00000000069849</v>
      </c>
      <c r="I4187" s="216">
        <v>10266.000000040513</v>
      </c>
      <c r="J4187" s="216">
        <v>1.0376409668295528E-2</v>
      </c>
      <c r="K4187" s="216">
        <v>5.862378343646655E-5</v>
      </c>
      <c r="L4187" s="159"/>
    </row>
    <row r="4188" spans="2:12" ht="15.75" customHeight="1" x14ac:dyDescent="0.2">
      <c r="B4188" s="189">
        <v>41319</v>
      </c>
      <c r="C4188" s="143">
        <v>292968</v>
      </c>
      <c r="D4188" s="143" t="s">
        <v>1514</v>
      </c>
      <c r="E4188" s="143" t="s">
        <v>8855</v>
      </c>
      <c r="F4188" s="248" t="s">
        <v>150</v>
      </c>
      <c r="G4188" s="216">
        <v>32.830000000000005</v>
      </c>
      <c r="H4188" s="216">
        <v>120.00000000349246</v>
      </c>
      <c r="I4188" s="216">
        <v>3939.6000001146576</v>
      </c>
      <c r="J4188" s="216">
        <v>1.1289545433068973E-2</v>
      </c>
      <c r="K4188" s="216">
        <v>9.4079545272836708E-5</v>
      </c>
      <c r="L4188" s="159"/>
    </row>
    <row r="4189" spans="2:12" ht="15.75" customHeight="1" x14ac:dyDescent="0.2">
      <c r="B4189" s="189">
        <v>41319</v>
      </c>
      <c r="C4189" s="143">
        <v>293011</v>
      </c>
      <c r="D4189" s="143" t="s">
        <v>1268</v>
      </c>
      <c r="E4189" s="143" t="s">
        <v>8854</v>
      </c>
      <c r="F4189" s="248" t="s">
        <v>150</v>
      </c>
      <c r="G4189" s="216">
        <v>2118</v>
      </c>
      <c r="H4189" s="216">
        <v>57.441860461813334</v>
      </c>
      <c r="I4189" s="216">
        <v>240200.99998641293</v>
      </c>
      <c r="J4189" s="216">
        <v>0.24279863459431986</v>
      </c>
      <c r="K4189" s="216">
        <v>2.1409049425267094E-3</v>
      </c>
      <c r="L4189" s="159"/>
    </row>
    <row r="4190" spans="2:12" ht="15.75" customHeight="1" x14ac:dyDescent="0.2">
      <c r="B4190" s="189">
        <v>41319</v>
      </c>
      <c r="C4190" s="143">
        <v>293031</v>
      </c>
      <c r="D4190" s="143" t="s">
        <v>798</v>
      </c>
      <c r="E4190" s="143" t="s">
        <v>8854</v>
      </c>
      <c r="F4190" s="248" t="s">
        <v>146</v>
      </c>
      <c r="G4190" s="216">
        <v>1639.8400000000001</v>
      </c>
      <c r="H4190" s="216">
        <v>7.2105263125482262</v>
      </c>
      <c r="I4190" s="216">
        <v>13545.179994931212</v>
      </c>
      <c r="J4190" s="216">
        <v>1.3691663266554362E-2</v>
      </c>
      <c r="K4190" s="216">
        <v>1.657573919241265E-3</v>
      </c>
      <c r="L4190" s="159"/>
    </row>
    <row r="4191" spans="2:12" ht="15.75" customHeight="1" x14ac:dyDescent="0.2">
      <c r="B4191" s="189">
        <v>41319</v>
      </c>
      <c r="C4191" s="143">
        <v>293051</v>
      </c>
      <c r="D4191" s="143" t="s">
        <v>1648</v>
      </c>
      <c r="E4191" s="143" t="s">
        <v>8855</v>
      </c>
      <c r="F4191" s="248" t="s">
        <v>155</v>
      </c>
      <c r="G4191" s="216">
        <v>1182.75</v>
      </c>
      <c r="H4191" s="216">
        <v>49.272727272684939</v>
      </c>
      <c r="I4191" s="216">
        <v>59709.749999935739</v>
      </c>
      <c r="J4191" s="216">
        <v>0.17110771027562335</v>
      </c>
      <c r="K4191" s="216">
        <v>3.38935675210014E-3</v>
      </c>
      <c r="L4191" s="159"/>
    </row>
    <row r="4192" spans="2:12" ht="15.75" customHeight="1" x14ac:dyDescent="0.2">
      <c r="B4192" s="189">
        <v>41319</v>
      </c>
      <c r="C4192" s="143">
        <v>293051</v>
      </c>
      <c r="D4192" s="143" t="s">
        <v>924</v>
      </c>
      <c r="E4192" s="143" t="s">
        <v>8854</v>
      </c>
      <c r="F4192" s="248" t="s">
        <v>155</v>
      </c>
      <c r="G4192" s="216">
        <v>726.5</v>
      </c>
      <c r="H4192" s="216">
        <v>45</v>
      </c>
      <c r="I4192" s="216">
        <v>32692.5</v>
      </c>
      <c r="J4192" s="216">
        <v>3.304605044077169E-2</v>
      </c>
      <c r="K4192" s="216">
        <v>7.3435667646159315E-4</v>
      </c>
      <c r="L4192" s="159"/>
    </row>
    <row r="4193" spans="2:12" ht="15.75" customHeight="1" x14ac:dyDescent="0.2">
      <c r="B4193" s="189">
        <v>41319</v>
      </c>
      <c r="C4193" s="143">
        <v>293051</v>
      </c>
      <c r="D4193" s="143" t="s">
        <v>999</v>
      </c>
      <c r="E4193" s="143" t="s">
        <v>8855</v>
      </c>
      <c r="F4193" s="248" t="s">
        <v>155</v>
      </c>
      <c r="G4193" s="216">
        <v>764</v>
      </c>
      <c r="H4193" s="216">
        <v>45</v>
      </c>
      <c r="I4193" s="216">
        <v>34380</v>
      </c>
      <c r="J4193" s="216">
        <v>9.8521314848617897E-2</v>
      </c>
      <c r="K4193" s="216">
        <v>2.1893625521915089E-3</v>
      </c>
      <c r="L4193" s="159"/>
    </row>
    <row r="4194" spans="2:12" ht="15.75" customHeight="1" x14ac:dyDescent="0.2">
      <c r="B4194" s="189">
        <v>41319</v>
      </c>
      <c r="C4194" s="143">
        <v>293093</v>
      </c>
      <c r="D4194" s="143" t="s">
        <v>1728</v>
      </c>
      <c r="E4194" s="143" t="s">
        <v>8855</v>
      </c>
      <c r="F4194" s="248" t="s">
        <v>155</v>
      </c>
      <c r="G4194" s="216">
        <v>67</v>
      </c>
      <c r="H4194" s="216">
        <v>5.0000000058207661</v>
      </c>
      <c r="I4194" s="216">
        <v>335.00000038999133</v>
      </c>
      <c r="J4194" s="216">
        <v>9.5999536104448668E-4</v>
      </c>
      <c r="K4194" s="216">
        <v>1.91999071985381E-4</v>
      </c>
      <c r="L4194" s="159"/>
    </row>
    <row r="4195" spans="2:12" ht="15.75" customHeight="1" x14ac:dyDescent="0.2">
      <c r="B4195" s="189">
        <v>41319</v>
      </c>
      <c r="C4195" s="143">
        <v>293105</v>
      </c>
      <c r="D4195" s="143" t="s">
        <v>569</v>
      </c>
      <c r="E4195" s="143" t="s">
        <v>8855</v>
      </c>
      <c r="F4195" s="248" t="s">
        <v>147</v>
      </c>
      <c r="G4195" s="216">
        <v>9</v>
      </c>
      <c r="H4195" s="216">
        <v>51.999999991385266</v>
      </c>
      <c r="I4195" s="216">
        <v>467.9999999224674</v>
      </c>
      <c r="J4195" s="216">
        <v>1.3411278458846587E-3</v>
      </c>
      <c r="K4195" s="216">
        <v>2.579092011743924E-5</v>
      </c>
      <c r="L4195" s="159"/>
    </row>
    <row r="4196" spans="2:12" ht="15.75" customHeight="1" x14ac:dyDescent="0.2">
      <c r="B4196" s="189">
        <v>41319</v>
      </c>
      <c r="C4196" s="143">
        <v>293123</v>
      </c>
      <c r="D4196" s="143" t="s">
        <v>1573</v>
      </c>
      <c r="E4196" s="143" t="s">
        <v>8854</v>
      </c>
      <c r="F4196" s="248" t="s">
        <v>147</v>
      </c>
      <c r="G4196" s="216">
        <v>77.22</v>
      </c>
      <c r="H4196" s="216">
        <v>84.000000001396984</v>
      </c>
      <c r="I4196" s="216">
        <v>6486.4800001078747</v>
      </c>
      <c r="J4196" s="216">
        <v>6.5566275221112368E-3</v>
      </c>
      <c r="K4196" s="216">
        <v>7.8055089547645175E-5</v>
      </c>
      <c r="L4196" s="159"/>
    </row>
    <row r="4197" spans="2:12" ht="15.75" customHeight="1" x14ac:dyDescent="0.2">
      <c r="B4197" s="189">
        <v>41319</v>
      </c>
      <c r="C4197" s="143">
        <v>293134</v>
      </c>
      <c r="D4197" s="143" t="s">
        <v>1649</v>
      </c>
      <c r="E4197" s="143" t="s">
        <v>8854</v>
      </c>
      <c r="F4197" s="248" t="s">
        <v>150</v>
      </c>
      <c r="G4197" s="216">
        <v>38.61</v>
      </c>
      <c r="H4197" s="216">
        <v>152.99999999580905</v>
      </c>
      <c r="I4197" s="216">
        <v>5907.3299998381872</v>
      </c>
      <c r="J4197" s="216">
        <v>5.9712143502312935E-3</v>
      </c>
      <c r="K4197" s="216">
        <v>3.9027544773822588E-5</v>
      </c>
      <c r="L4197" s="159"/>
    </row>
    <row r="4198" spans="2:12" ht="15.75" customHeight="1" x14ac:dyDescent="0.2">
      <c r="B4198" s="189">
        <v>41319</v>
      </c>
      <c r="C4198" s="143">
        <v>293142</v>
      </c>
      <c r="D4198" s="143" t="s">
        <v>702</v>
      </c>
      <c r="E4198" s="143" t="s">
        <v>8855</v>
      </c>
      <c r="F4198" s="248" t="s">
        <v>155</v>
      </c>
      <c r="G4198" s="216">
        <v>2.64</v>
      </c>
      <c r="H4198" s="216">
        <v>53.000000005122274</v>
      </c>
      <c r="I4198" s="216">
        <v>139.92000001352281</v>
      </c>
      <c r="J4198" s="216">
        <v>4.0096283813120711E-4</v>
      </c>
      <c r="K4198" s="216">
        <v>7.5653365677821777E-6</v>
      </c>
      <c r="L4198" s="159"/>
    </row>
    <row r="4199" spans="2:12" ht="15.75" customHeight="1" x14ac:dyDescent="0.2">
      <c r="B4199" s="189">
        <v>41319</v>
      </c>
      <c r="C4199" s="143">
        <v>293150</v>
      </c>
      <c r="D4199" s="143" t="s">
        <v>1282</v>
      </c>
      <c r="E4199" s="143" t="s">
        <v>8855</v>
      </c>
      <c r="F4199" s="248" t="s">
        <v>155</v>
      </c>
      <c r="G4199" s="216">
        <v>0.67</v>
      </c>
      <c r="H4199" s="216">
        <v>84.999999994179234</v>
      </c>
      <c r="I4199" s="216">
        <v>56.94999999610009</v>
      </c>
      <c r="J4199" s="216">
        <v>1.6319921117639806E-4</v>
      </c>
      <c r="K4199" s="216">
        <v>1.9199907198538102E-6</v>
      </c>
      <c r="L4199" s="159"/>
    </row>
    <row r="4200" spans="2:12" ht="15.75" customHeight="1" x14ac:dyDescent="0.2">
      <c r="B4200" s="189">
        <v>41320</v>
      </c>
      <c r="C4200" s="143">
        <v>293137</v>
      </c>
      <c r="D4200" s="143" t="s">
        <v>639</v>
      </c>
      <c r="E4200" s="143" t="s">
        <v>8854</v>
      </c>
      <c r="F4200" s="248" t="s">
        <v>147</v>
      </c>
      <c r="G4200" s="216">
        <v>471.5</v>
      </c>
      <c r="H4200" s="216">
        <v>41.000000007916242</v>
      </c>
      <c r="I4200" s="216">
        <v>19331.500003732508</v>
      </c>
      <c r="J4200" s="216">
        <v>1.9541692796454305E-2</v>
      </c>
      <c r="K4200" s="216">
        <v>4.766266534800296E-4</v>
      </c>
      <c r="L4200" s="159"/>
    </row>
    <row r="4201" spans="2:12" ht="15.75" customHeight="1" x14ac:dyDescent="0.2">
      <c r="B4201" s="189">
        <v>41320</v>
      </c>
      <c r="C4201" s="143">
        <v>293137</v>
      </c>
      <c r="D4201" s="143" t="s">
        <v>1706</v>
      </c>
      <c r="E4201" s="143" t="s">
        <v>8854</v>
      </c>
      <c r="F4201" s="248" t="s">
        <v>147</v>
      </c>
      <c r="G4201" s="216">
        <v>895.99</v>
      </c>
      <c r="H4201" s="216">
        <v>47.571428578812629</v>
      </c>
      <c r="I4201" s="216">
        <v>47361.590006232327</v>
      </c>
      <c r="J4201" s="216">
        <v>4.7876555987621909E-2</v>
      </c>
      <c r="K4201" s="216">
        <v>9.0573216384214582E-4</v>
      </c>
      <c r="L4201" s="159"/>
    </row>
    <row r="4202" spans="2:12" ht="15.75" customHeight="1" x14ac:dyDescent="0.2">
      <c r="B4202" s="189">
        <v>41320</v>
      </c>
      <c r="C4202" s="143">
        <v>293139</v>
      </c>
      <c r="D4202" s="143" t="s">
        <v>893</v>
      </c>
      <c r="E4202" s="143" t="s">
        <v>8854</v>
      </c>
      <c r="F4202" s="248" t="s">
        <v>150</v>
      </c>
      <c r="G4202" s="216">
        <v>7.6000000000000005</v>
      </c>
      <c r="H4202" s="216">
        <v>120.00000000349246</v>
      </c>
      <c r="I4202" s="216">
        <v>912.00000002654281</v>
      </c>
      <c r="J4202" s="216">
        <v>9.2191624175278473E-4</v>
      </c>
      <c r="K4202" s="216">
        <v>7.6826353477162785E-6</v>
      </c>
      <c r="L4202" s="159"/>
    </row>
    <row r="4203" spans="2:12" ht="15.75" customHeight="1" x14ac:dyDescent="0.2">
      <c r="B4203" s="189">
        <v>41320</v>
      </c>
      <c r="C4203" s="143">
        <v>293141</v>
      </c>
      <c r="D4203" s="143" t="s">
        <v>979</v>
      </c>
      <c r="E4203" s="143" t="s">
        <v>8854</v>
      </c>
      <c r="F4203" s="248" t="s">
        <v>155</v>
      </c>
      <c r="G4203" s="216">
        <v>1399.33</v>
      </c>
      <c r="H4203" s="216">
        <v>17.000000003026798</v>
      </c>
      <c r="I4203" s="216">
        <v>23788.610004235488</v>
      </c>
      <c r="J4203" s="216">
        <v>2.4047265275207452E-2</v>
      </c>
      <c r="K4203" s="216">
        <v>1.4145450159368182E-3</v>
      </c>
      <c r="L4203" s="159"/>
    </row>
    <row r="4204" spans="2:12" ht="15.75" customHeight="1" x14ac:dyDescent="0.2">
      <c r="B4204" s="189">
        <v>41320</v>
      </c>
      <c r="C4204" s="143">
        <v>293172</v>
      </c>
      <c r="D4204" s="143" t="s">
        <v>555</v>
      </c>
      <c r="E4204" s="143" t="s">
        <v>8855</v>
      </c>
      <c r="F4204" s="248" t="s">
        <v>155</v>
      </c>
      <c r="G4204" s="216">
        <v>38</v>
      </c>
      <c r="H4204" s="216">
        <v>35.999999991618097</v>
      </c>
      <c r="I4204" s="216">
        <v>1367.9999996814877</v>
      </c>
      <c r="J4204" s="216">
        <v>3.9191405659396196E-3</v>
      </c>
      <c r="K4204" s="216">
        <v>1.0886501574589209E-4</v>
      </c>
      <c r="L4204" s="159"/>
    </row>
    <row r="4205" spans="2:12" ht="15.75" customHeight="1" x14ac:dyDescent="0.2">
      <c r="B4205" s="189">
        <v>41320</v>
      </c>
      <c r="C4205" s="143">
        <v>293210</v>
      </c>
      <c r="D4205" s="143" t="s">
        <v>657</v>
      </c>
      <c r="E4205" s="143" t="s">
        <v>8855</v>
      </c>
      <c r="F4205" s="248" t="s">
        <v>147</v>
      </c>
      <c r="G4205" s="216">
        <v>10</v>
      </c>
      <c r="H4205" s="216">
        <v>55.000000001164153</v>
      </c>
      <c r="I4205" s="216">
        <v>550.00000001164153</v>
      </c>
      <c r="J4205" s="216">
        <v>1.5756778595133686E-3</v>
      </c>
      <c r="K4205" s="216">
        <v>2.864868835418213E-5</v>
      </c>
      <c r="L4205" s="159"/>
    </row>
    <row r="4206" spans="2:12" ht="15.75" customHeight="1" x14ac:dyDescent="0.2">
      <c r="B4206" s="189">
        <v>41320</v>
      </c>
      <c r="C4206" s="143">
        <v>293286</v>
      </c>
      <c r="D4206" s="143" t="s">
        <v>1452</v>
      </c>
      <c r="E4206" s="143" t="s">
        <v>8854</v>
      </c>
      <c r="F4206" s="248" t="s">
        <v>147</v>
      </c>
      <c r="G4206" s="216">
        <v>79.53</v>
      </c>
      <c r="H4206" s="216">
        <v>83.000000008614734</v>
      </c>
      <c r="I4206" s="216">
        <v>6600.9900006851303</v>
      </c>
      <c r="J4206" s="216">
        <v>6.6727630406822735E-3</v>
      </c>
      <c r="K4206" s="216">
        <v>8.0394735421562572E-5</v>
      </c>
      <c r="L4206" s="159"/>
    </row>
    <row r="4207" spans="2:12" ht="15.75" customHeight="1" x14ac:dyDescent="0.2">
      <c r="B4207" s="189">
        <v>41320</v>
      </c>
      <c r="C4207" s="143">
        <v>293287</v>
      </c>
      <c r="D4207" s="143" t="s">
        <v>927</v>
      </c>
      <c r="E4207" s="143" t="s">
        <v>8854</v>
      </c>
      <c r="F4207" s="248" t="s">
        <v>155</v>
      </c>
      <c r="G4207" s="216">
        <v>0.66</v>
      </c>
      <c r="H4207" s="216">
        <v>100.00000000116415</v>
      </c>
      <c r="I4207" s="216">
        <v>66.000000000768338</v>
      </c>
      <c r="J4207" s="216">
        <v>6.6717622757260153E-5</v>
      </c>
      <c r="K4207" s="216">
        <v>6.671762275648347E-7</v>
      </c>
      <c r="L4207" s="159"/>
    </row>
    <row r="4208" spans="2:12" ht="15.75" customHeight="1" x14ac:dyDescent="0.2">
      <c r="B4208" s="189">
        <v>41321</v>
      </c>
      <c r="C4208" s="143">
        <v>293290</v>
      </c>
      <c r="D4208" s="143" t="s">
        <v>1025</v>
      </c>
      <c r="E4208" s="143" t="s">
        <v>8854</v>
      </c>
      <c r="F4208" s="248" t="s">
        <v>150</v>
      </c>
      <c r="G4208" s="216">
        <v>12</v>
      </c>
      <c r="H4208" s="216">
        <v>112.00000000884756</v>
      </c>
      <c r="I4208" s="216">
        <v>1344.0000001061708</v>
      </c>
      <c r="J4208" s="216">
        <v>1.3585883726064984E-3</v>
      </c>
      <c r="K4208" s="216">
        <v>1.2130253325885492E-5</v>
      </c>
      <c r="L4208" s="159"/>
    </row>
    <row r="4209" spans="2:12" ht="15.75" customHeight="1" x14ac:dyDescent="0.2">
      <c r="B4209" s="189">
        <v>41321</v>
      </c>
      <c r="C4209" s="143">
        <v>293291</v>
      </c>
      <c r="D4209" s="143" t="s">
        <v>697</v>
      </c>
      <c r="E4209" s="143" t="s">
        <v>8855</v>
      </c>
      <c r="F4209" s="248" t="s">
        <v>146</v>
      </c>
      <c r="G4209" s="216">
        <v>288.99</v>
      </c>
      <c r="H4209" s="216">
        <v>105.99999999976717</v>
      </c>
      <c r="I4209" s="216">
        <v>30632.939999932714</v>
      </c>
      <c r="J4209" s="216">
        <v>8.7753751370452035E-2</v>
      </c>
      <c r="K4209" s="216">
        <v>8.2786557896834701E-4</v>
      </c>
      <c r="L4209" s="159"/>
    </row>
    <row r="4210" spans="2:12" ht="15.75" customHeight="1" x14ac:dyDescent="0.2">
      <c r="B4210" s="189">
        <v>41321</v>
      </c>
      <c r="C4210" s="143">
        <v>293292</v>
      </c>
      <c r="D4210" s="143" t="s">
        <v>1021</v>
      </c>
      <c r="E4210" s="143" t="s">
        <v>8854</v>
      </c>
      <c r="F4210" s="248" t="s">
        <v>155</v>
      </c>
      <c r="G4210" s="216">
        <v>31.02</v>
      </c>
      <c r="H4210" s="216">
        <v>80.166666662553325</v>
      </c>
      <c r="I4210" s="216">
        <v>2486.7699998724042</v>
      </c>
      <c r="J4210" s="216">
        <v>2.5137625051387083E-3</v>
      </c>
      <c r="K4210" s="216">
        <v>3.1356704847413999E-5</v>
      </c>
      <c r="L4210" s="159"/>
    </row>
    <row r="4211" spans="2:12" ht="15.75" customHeight="1" x14ac:dyDescent="0.2">
      <c r="B4211" s="189">
        <v>41321</v>
      </c>
      <c r="C4211" s="143">
        <v>293293</v>
      </c>
      <c r="D4211" s="143" t="s">
        <v>1551</v>
      </c>
      <c r="E4211" s="143" t="s">
        <v>8854</v>
      </c>
      <c r="F4211" s="248" t="s">
        <v>151</v>
      </c>
      <c r="G4211" s="216">
        <v>41.4711</v>
      </c>
      <c r="H4211" s="216">
        <v>184.99999999534339</v>
      </c>
      <c r="I4211" s="216">
        <v>7672.1534998068855</v>
      </c>
      <c r="J4211" s="216">
        <v>7.7554304589780411E-3</v>
      </c>
      <c r="K4211" s="216">
        <v>4.1921245725260818E-5</v>
      </c>
      <c r="L4211" s="159"/>
    </row>
    <row r="4212" spans="2:12" ht="15.75" customHeight="1" x14ac:dyDescent="0.2">
      <c r="B4212" s="189">
        <v>41321</v>
      </c>
      <c r="C4212" s="143">
        <v>293294</v>
      </c>
      <c r="D4212" s="143" t="s">
        <v>950</v>
      </c>
      <c r="E4212" s="143" t="s">
        <v>8855</v>
      </c>
      <c r="F4212" s="248" t="s">
        <v>147</v>
      </c>
      <c r="G4212" s="216">
        <v>837.66</v>
      </c>
      <c r="H4212" s="216">
        <v>27.117241380487343</v>
      </c>
      <c r="I4212" s="216">
        <v>20654.320001514592</v>
      </c>
      <c r="J4212" s="216">
        <v>5.9168139334410841E-2</v>
      </c>
      <c r="K4212" s="216">
        <v>2.3996327931022719E-3</v>
      </c>
      <c r="L4212" s="159"/>
    </row>
    <row r="4213" spans="2:12" ht="15.75" customHeight="1" x14ac:dyDescent="0.2">
      <c r="B4213" s="189">
        <v>41321</v>
      </c>
      <c r="C4213" s="143">
        <v>293295</v>
      </c>
      <c r="D4213" s="143" t="s">
        <v>1127</v>
      </c>
      <c r="E4213" s="143" t="s">
        <v>8855</v>
      </c>
      <c r="F4213" s="248" t="s">
        <v>146</v>
      </c>
      <c r="G4213" s="216">
        <v>659.49</v>
      </c>
      <c r="H4213" s="216">
        <v>56.404040398033843</v>
      </c>
      <c r="I4213" s="216">
        <v>36452.439996154164</v>
      </c>
      <c r="J4213" s="216">
        <v>0.10442479096932453</v>
      </c>
      <c r="K4213" s="216">
        <v>1.8892317058508432E-3</v>
      </c>
      <c r="L4213" s="159"/>
    </row>
    <row r="4214" spans="2:12" ht="15.75" customHeight="1" x14ac:dyDescent="0.2">
      <c r="B4214" s="189">
        <v>41321</v>
      </c>
      <c r="C4214" s="143">
        <v>293297</v>
      </c>
      <c r="D4214" s="143" t="s">
        <v>686</v>
      </c>
      <c r="E4214" s="143" t="s">
        <v>8854</v>
      </c>
      <c r="F4214" s="248" t="s">
        <v>147</v>
      </c>
      <c r="G4214" s="216">
        <v>85.68780000000001</v>
      </c>
      <c r="H4214" s="216">
        <v>72.999999996973202</v>
      </c>
      <c r="I4214" s="216">
        <v>6255.2093997406409</v>
      </c>
      <c r="J4214" s="216">
        <v>6.3231062187761753E-3</v>
      </c>
      <c r="K4214" s="216">
        <v>8.6617893411484252E-5</v>
      </c>
      <c r="L4214" s="159"/>
    </row>
    <row r="4215" spans="2:12" ht="15.75" customHeight="1" x14ac:dyDescent="0.2">
      <c r="B4215" s="189">
        <v>41321</v>
      </c>
      <c r="C4215" s="143">
        <v>293298</v>
      </c>
      <c r="D4215" s="143" t="s">
        <v>1008</v>
      </c>
      <c r="E4215" s="143" t="s">
        <v>8855</v>
      </c>
      <c r="F4215" s="248" t="s">
        <v>147</v>
      </c>
      <c r="G4215" s="216">
        <v>23.5</v>
      </c>
      <c r="H4215" s="216">
        <v>53.000000005122274</v>
      </c>
      <c r="I4215" s="216">
        <v>1245.5000001203734</v>
      </c>
      <c r="J4215" s="216">
        <v>3.5679662919295796E-3</v>
      </c>
      <c r="K4215" s="216">
        <v>6.7320118709146177E-5</v>
      </c>
      <c r="L4215" s="159"/>
    </row>
    <row r="4216" spans="2:12" ht="15.75" customHeight="1" x14ac:dyDescent="0.2">
      <c r="B4216" s="189">
        <v>41321</v>
      </c>
      <c r="C4216" s="143">
        <v>293300</v>
      </c>
      <c r="D4216" s="143" t="s">
        <v>517</v>
      </c>
      <c r="E4216" s="143" t="s">
        <v>8855</v>
      </c>
      <c r="F4216" s="248" t="s">
        <v>147</v>
      </c>
      <c r="G4216" s="216">
        <v>97.67</v>
      </c>
      <c r="H4216" s="216">
        <v>110.00000000232831</v>
      </c>
      <c r="I4216" s="216">
        <v>10743.700000227405</v>
      </c>
      <c r="J4216" s="216">
        <v>3.0777325931521819E-2</v>
      </c>
      <c r="K4216" s="216">
        <v>2.7979387209882162E-4</v>
      </c>
      <c r="L4216" s="159"/>
    </row>
    <row r="4217" spans="2:12" ht="15.75" customHeight="1" x14ac:dyDescent="0.2">
      <c r="B4217" s="189">
        <v>41321</v>
      </c>
      <c r="C4217" s="143">
        <v>293301</v>
      </c>
      <c r="D4217" s="143" t="s">
        <v>1408</v>
      </c>
      <c r="E4217" s="143" t="s">
        <v>8854</v>
      </c>
      <c r="F4217" s="248" t="s">
        <v>147</v>
      </c>
      <c r="G4217" s="216">
        <v>2.625</v>
      </c>
      <c r="H4217" s="216">
        <v>274.99999999534339</v>
      </c>
      <c r="I4217" s="216">
        <v>721.87499998777639</v>
      </c>
      <c r="J4217" s="216">
        <v>7.2971055162294291E-4</v>
      </c>
      <c r="K4217" s="216">
        <v>2.6534929150374515E-6</v>
      </c>
      <c r="L4217" s="159"/>
    </row>
    <row r="4218" spans="2:12" ht="15.75" customHeight="1" x14ac:dyDescent="0.2">
      <c r="B4218" s="189">
        <v>41321</v>
      </c>
      <c r="C4218" s="143">
        <v>293311</v>
      </c>
      <c r="D4218" s="143" t="s">
        <v>524</v>
      </c>
      <c r="E4218" s="143" t="s">
        <v>8855</v>
      </c>
      <c r="F4218" s="248" t="s">
        <v>147</v>
      </c>
      <c r="G4218" s="216">
        <v>17</v>
      </c>
      <c r="H4218" s="216">
        <v>60.99999999452848</v>
      </c>
      <c r="I4218" s="216">
        <v>1842.7999998476123</v>
      </c>
      <c r="J4218" s="216">
        <v>5.2790431807215243E-3</v>
      </c>
      <c r="K4218" s="216">
        <v>4.8699660342786598E-5</v>
      </c>
      <c r="L4218" s="159"/>
    </row>
    <row r="4219" spans="2:12" ht="15.75" customHeight="1" x14ac:dyDescent="0.2">
      <c r="B4219" s="189">
        <v>41321</v>
      </c>
      <c r="C4219" s="143">
        <v>293312</v>
      </c>
      <c r="D4219" s="143" t="s">
        <v>998</v>
      </c>
      <c r="E4219" s="143" t="s">
        <v>8855</v>
      </c>
      <c r="F4219" s="248" t="s">
        <v>155</v>
      </c>
      <c r="G4219" s="216">
        <v>11.22</v>
      </c>
      <c r="H4219" s="216">
        <v>121.99999999953434</v>
      </c>
      <c r="I4219" s="216">
        <v>1368.8399999947753</v>
      </c>
      <c r="J4219" s="216">
        <v>3.92129665078621E-3</v>
      </c>
      <c r="K4219" s="216">
        <v>3.2141775826239159E-5</v>
      </c>
      <c r="L4219" s="159"/>
    </row>
    <row r="4220" spans="2:12" ht="15.75" customHeight="1" x14ac:dyDescent="0.2">
      <c r="B4220" s="189">
        <v>41321</v>
      </c>
      <c r="C4220" s="143">
        <v>293313</v>
      </c>
      <c r="D4220" s="143" t="s">
        <v>1039</v>
      </c>
      <c r="E4220" s="143" t="s">
        <v>8854</v>
      </c>
      <c r="F4220" s="248" t="s">
        <v>155</v>
      </c>
      <c r="G4220" s="216">
        <v>56.1</v>
      </c>
      <c r="H4220" s="216">
        <v>65.000000002328306</v>
      </c>
      <c r="I4220" s="216">
        <v>3646.500000130618</v>
      </c>
      <c r="J4220" s="216">
        <v>3.6860807295354897E-3</v>
      </c>
      <c r="K4220" s="216">
        <v>5.670893429851468E-5</v>
      </c>
      <c r="L4220" s="159"/>
    </row>
    <row r="4221" spans="2:12" ht="15.75" customHeight="1" x14ac:dyDescent="0.2">
      <c r="B4221" s="189">
        <v>41321</v>
      </c>
      <c r="C4221" s="143">
        <v>293315</v>
      </c>
      <c r="D4221" s="143" t="s">
        <v>834</v>
      </c>
      <c r="E4221" s="143" t="s">
        <v>8855</v>
      </c>
      <c r="F4221" s="248" t="s">
        <v>147</v>
      </c>
      <c r="G4221" s="216">
        <v>12</v>
      </c>
      <c r="H4221" s="216">
        <v>91.000000003259629</v>
      </c>
      <c r="I4221" s="216">
        <v>1092.0000000391155</v>
      </c>
      <c r="J4221" s="216">
        <v>3.1282370056604637E-3</v>
      </c>
      <c r="K4221" s="216">
        <v>3.4376230830202308E-5</v>
      </c>
      <c r="L4221" s="159"/>
    </row>
    <row r="4222" spans="2:12" ht="15.75" customHeight="1" x14ac:dyDescent="0.2">
      <c r="B4222" s="189">
        <v>41321</v>
      </c>
      <c r="C4222" s="143">
        <v>293316</v>
      </c>
      <c r="D4222" s="143" t="s">
        <v>988</v>
      </c>
      <c r="E4222" s="143" t="s">
        <v>8854</v>
      </c>
      <c r="F4222" s="248" t="s">
        <v>151</v>
      </c>
      <c r="G4222" s="216">
        <v>87.83</v>
      </c>
      <c r="H4222" s="216">
        <v>159.50000000128057</v>
      </c>
      <c r="I4222" s="216">
        <v>2235.2735001083824</v>
      </c>
      <c r="J4222" s="216">
        <v>2.2595361507461178E-3</v>
      </c>
      <c r="K4222" s="216">
        <v>8.8783345801043568E-5</v>
      </c>
      <c r="L4222" s="159"/>
    </row>
    <row r="4223" spans="2:12" ht="15.75" customHeight="1" x14ac:dyDescent="0.2">
      <c r="B4223" s="189">
        <v>41322</v>
      </c>
      <c r="C4223" s="143">
        <v>293307</v>
      </c>
      <c r="D4223" s="143" t="s">
        <v>1717</v>
      </c>
      <c r="E4223" s="143" t="s">
        <v>8854</v>
      </c>
      <c r="F4223" s="248" t="s">
        <v>150</v>
      </c>
      <c r="G4223" s="216">
        <v>1511.5</v>
      </c>
      <c r="H4223" s="216">
        <v>14.99999999650754</v>
      </c>
      <c r="I4223" s="216">
        <v>22672.499994721147</v>
      </c>
      <c r="J4223" s="216">
        <v>2.2918227858728765E-2</v>
      </c>
      <c r="K4223" s="216">
        <v>1.527881857604322E-3</v>
      </c>
      <c r="L4223" s="159"/>
    </row>
    <row r="4224" spans="2:12" ht="15.75" customHeight="1" x14ac:dyDescent="0.2">
      <c r="B4224" s="189">
        <v>41322</v>
      </c>
      <c r="C4224" s="143">
        <v>293322</v>
      </c>
      <c r="D4224" s="143" t="s">
        <v>1181</v>
      </c>
      <c r="E4224" s="143" t="s">
        <v>8854</v>
      </c>
      <c r="F4224" s="248" t="s">
        <v>150</v>
      </c>
      <c r="G4224" s="216">
        <v>71.5</v>
      </c>
      <c r="H4224" s="216">
        <v>14.99999999650754</v>
      </c>
      <c r="I4224" s="216">
        <v>1072.4999997502891</v>
      </c>
      <c r="J4224" s="216">
        <v>1.0841239112795943E-3</v>
      </c>
      <c r="K4224" s="216">
        <v>7.2274927435467433E-5</v>
      </c>
      <c r="L4224" s="159"/>
    </row>
    <row r="4225" spans="2:12" ht="15.75" customHeight="1" x14ac:dyDescent="0.2">
      <c r="B4225" s="189">
        <v>41322</v>
      </c>
      <c r="C4225" s="143">
        <v>293343</v>
      </c>
      <c r="D4225" s="143" t="s">
        <v>1002</v>
      </c>
      <c r="E4225" s="143" t="s">
        <v>8854</v>
      </c>
      <c r="F4225" s="248" t="s">
        <v>155</v>
      </c>
      <c r="G4225" s="216">
        <v>128</v>
      </c>
      <c r="H4225" s="216">
        <v>53.000000005122274</v>
      </c>
      <c r="I4225" s="216">
        <v>6784.0000006556511</v>
      </c>
      <c r="J4225" s="216">
        <v>6.8575259827915831E-3</v>
      </c>
      <c r="K4225" s="216">
        <v>1.2938728268167596E-4</v>
      </c>
      <c r="L4225" s="159"/>
    </row>
    <row r="4226" spans="2:12" ht="15.75" customHeight="1" x14ac:dyDescent="0.2">
      <c r="B4226" s="189">
        <v>41322</v>
      </c>
      <c r="C4226" s="143">
        <v>293345</v>
      </c>
      <c r="D4226" s="143" t="s">
        <v>616</v>
      </c>
      <c r="E4226" s="143" t="s">
        <v>8854</v>
      </c>
      <c r="F4226" s="248" t="s">
        <v>150</v>
      </c>
      <c r="G4226" s="216">
        <v>97.132200000000012</v>
      </c>
      <c r="H4226" s="216">
        <v>75.00000000349246</v>
      </c>
      <c r="I4226" s="216">
        <v>7284.9150003392315</v>
      </c>
      <c r="J4226" s="216">
        <v>7.3638699723505754E-3</v>
      </c>
      <c r="K4226" s="216">
        <v>9.8184932960102247E-5</v>
      </c>
      <c r="L4226" s="159"/>
    </row>
    <row r="4227" spans="2:12" ht="15.75" customHeight="1" x14ac:dyDescent="0.2">
      <c r="B4227" s="189">
        <v>41322</v>
      </c>
      <c r="C4227" s="143">
        <v>293346</v>
      </c>
      <c r="D4227" s="143" t="s">
        <v>1002</v>
      </c>
      <c r="E4227" s="143" t="s">
        <v>8854</v>
      </c>
      <c r="F4227" s="248" t="s">
        <v>155</v>
      </c>
      <c r="G4227" s="216">
        <v>97.5</v>
      </c>
      <c r="H4227" s="216">
        <v>53.000000005122274</v>
      </c>
      <c r="I4227" s="216">
        <v>5167.5000004994217</v>
      </c>
      <c r="J4227" s="216">
        <v>5.223506119704526E-3</v>
      </c>
      <c r="K4227" s="216">
        <v>9.8556719230182867E-5</v>
      </c>
      <c r="L4227" s="159"/>
    </row>
    <row r="4228" spans="2:12" ht="15.75" customHeight="1" x14ac:dyDescent="0.2">
      <c r="B4228" s="189">
        <v>41322</v>
      </c>
      <c r="C4228" s="143">
        <v>293351</v>
      </c>
      <c r="D4228" s="143" t="s">
        <v>1277</v>
      </c>
      <c r="E4228" s="143" t="s">
        <v>8855</v>
      </c>
      <c r="F4228" s="248" t="s">
        <v>146</v>
      </c>
      <c r="G4228" s="216">
        <v>435.98999999999995</v>
      </c>
      <c r="H4228" s="216">
        <v>84.785714283685337</v>
      </c>
      <c r="I4228" s="216">
        <v>32780.329999209323</v>
      </c>
      <c r="J4228" s="216">
        <v>9.3900585315039656E-2</v>
      </c>
      <c r="K4228" s="216">
        <v>1.2489110449007566E-3</v>
      </c>
      <c r="L4228" s="159"/>
    </row>
    <row r="4229" spans="2:12" ht="15.75" customHeight="1" x14ac:dyDescent="0.2">
      <c r="B4229" s="189">
        <v>41322</v>
      </c>
      <c r="C4229" s="143">
        <v>293355</v>
      </c>
      <c r="D4229" s="143" t="s">
        <v>1033</v>
      </c>
      <c r="E4229" s="143" t="s">
        <v>8854</v>
      </c>
      <c r="F4229" s="248" t="s">
        <v>155</v>
      </c>
      <c r="G4229" s="216">
        <v>244</v>
      </c>
      <c r="H4229" s="216">
        <v>53.49999999627471</v>
      </c>
      <c r="I4229" s="216">
        <v>18558.63999878084</v>
      </c>
      <c r="J4229" s="216">
        <v>1.8759781247732147E-2</v>
      </c>
      <c r="K4229" s="216">
        <v>2.4664450761194479E-4</v>
      </c>
      <c r="L4229" s="159"/>
    </row>
    <row r="4230" spans="2:12" ht="15.75" customHeight="1" x14ac:dyDescent="0.2">
      <c r="B4230" s="189">
        <v>41322</v>
      </c>
      <c r="C4230" s="143">
        <v>293363</v>
      </c>
      <c r="D4230" s="143" t="s">
        <v>1033</v>
      </c>
      <c r="E4230" s="143" t="s">
        <v>8854</v>
      </c>
      <c r="F4230" s="248" t="s">
        <v>155</v>
      </c>
      <c r="G4230" s="216">
        <v>80.52</v>
      </c>
      <c r="H4230" s="216">
        <v>147.00000000768341</v>
      </c>
      <c r="I4230" s="216">
        <v>11836.440000618668</v>
      </c>
      <c r="J4230" s="216">
        <v>1.1964725064880815E-2</v>
      </c>
      <c r="K4230" s="216">
        <v>8.1392687511941782E-5</v>
      </c>
      <c r="L4230" s="159"/>
    </row>
    <row r="4231" spans="2:12" ht="15.75" customHeight="1" x14ac:dyDescent="0.2">
      <c r="B4231" s="189">
        <v>41322</v>
      </c>
      <c r="C4231" s="143">
        <v>293376</v>
      </c>
      <c r="D4231" s="143" t="s">
        <v>1583</v>
      </c>
      <c r="E4231" s="143" t="s">
        <v>8854</v>
      </c>
      <c r="F4231" s="248" t="s">
        <v>146</v>
      </c>
      <c r="G4231" s="216">
        <v>115</v>
      </c>
      <c r="H4231" s="216">
        <v>174.00000000139698</v>
      </c>
      <c r="I4231" s="216">
        <v>20010.000000160653</v>
      </c>
      <c r="J4231" s="216">
        <v>2.0226871300633768E-2</v>
      </c>
      <c r="K4231" s="216">
        <v>1.1624638678431825E-4</v>
      </c>
      <c r="L4231" s="159"/>
    </row>
    <row r="4232" spans="2:12" ht="15.75" customHeight="1" x14ac:dyDescent="0.2">
      <c r="B4232" s="189">
        <v>41322</v>
      </c>
      <c r="C4232" s="143">
        <v>293377</v>
      </c>
      <c r="D4232" s="143" t="s">
        <v>528</v>
      </c>
      <c r="E4232" s="143" t="s">
        <v>8855</v>
      </c>
      <c r="F4232" s="248" t="s">
        <v>149</v>
      </c>
      <c r="G4232" s="216">
        <v>346</v>
      </c>
      <c r="H4232" s="216">
        <v>124.74074073523904</v>
      </c>
      <c r="I4232" s="216">
        <v>55335.999998194166</v>
      </c>
      <c r="J4232" s="216">
        <v>0.15851221720308484</v>
      </c>
      <c r="K4232" s="216">
        <v>9.9113103863772531E-4</v>
      </c>
      <c r="L4232" s="159"/>
    </row>
    <row r="4233" spans="2:12" ht="15.75" customHeight="1" x14ac:dyDescent="0.2">
      <c r="B4233" s="189">
        <v>41322</v>
      </c>
      <c r="C4233" s="143">
        <v>293386</v>
      </c>
      <c r="D4233" s="143" t="s">
        <v>708</v>
      </c>
      <c r="E4233" s="143" t="s">
        <v>8854</v>
      </c>
      <c r="F4233" s="248" t="s">
        <v>155</v>
      </c>
      <c r="G4233" s="216">
        <v>23.6</v>
      </c>
      <c r="H4233" s="216">
        <v>310.49999999580905</v>
      </c>
      <c r="I4233" s="216">
        <v>10714.399999813177</v>
      </c>
      <c r="J4233" s="216">
        <v>1.083052423078419E-2</v>
      </c>
      <c r="K4233" s="216">
        <v>2.3855780244434008E-5</v>
      </c>
      <c r="L4233" s="159"/>
    </row>
    <row r="4234" spans="2:12" ht="15.75" customHeight="1" x14ac:dyDescent="0.2">
      <c r="B4234" s="189">
        <v>41323</v>
      </c>
      <c r="C4234" s="143">
        <v>293430</v>
      </c>
      <c r="D4234" s="143" t="s">
        <v>1729</v>
      </c>
      <c r="E4234" s="143" t="s">
        <v>8856</v>
      </c>
      <c r="F4234" s="248" t="s">
        <v>147</v>
      </c>
      <c r="G4234" s="216">
        <v>3</v>
      </c>
      <c r="H4234" s="216">
        <v>183.99999999208376</v>
      </c>
      <c r="I4234" s="216">
        <v>551.99999997625127</v>
      </c>
      <c r="J4234" s="216">
        <v>0.14225887506636203</v>
      </c>
      <c r="K4234" s="216">
        <v>7.7314606017653503E-4</v>
      </c>
      <c r="L4234" s="159"/>
    </row>
    <row r="4235" spans="2:12" ht="15.75" customHeight="1" x14ac:dyDescent="0.2">
      <c r="B4235" s="189">
        <v>41323</v>
      </c>
      <c r="C4235" s="143">
        <v>293450</v>
      </c>
      <c r="D4235" s="143" t="s">
        <v>1730</v>
      </c>
      <c r="E4235" s="143" t="s">
        <v>8854</v>
      </c>
      <c r="F4235" s="248" t="s">
        <v>147</v>
      </c>
      <c r="G4235" s="216">
        <v>1347.33</v>
      </c>
      <c r="H4235" s="216">
        <v>104.21428571683853</v>
      </c>
      <c r="I4235" s="216">
        <v>116592.00000426781</v>
      </c>
      <c r="J4235" s="216">
        <v>0.1178512679076527</v>
      </c>
      <c r="K4235" s="216">
        <v>1.3618820226448251E-3</v>
      </c>
      <c r="L4235" s="159"/>
    </row>
    <row r="4236" spans="2:12" ht="15.75" customHeight="1" x14ac:dyDescent="0.2">
      <c r="B4236" s="189">
        <v>41323</v>
      </c>
      <c r="C4236" s="143">
        <v>293473</v>
      </c>
      <c r="D4236" s="143" t="s">
        <v>1731</v>
      </c>
      <c r="E4236" s="143" t="s">
        <v>8855</v>
      </c>
      <c r="F4236" s="248" t="s">
        <v>147</v>
      </c>
      <c r="G4236" s="216">
        <v>98</v>
      </c>
      <c r="H4236" s="216">
        <v>104.00000000372529</v>
      </c>
      <c r="I4236" s="216">
        <v>10192.000000365078</v>
      </c>
      <c r="J4236" s="216">
        <v>2.9192428919400305E-2</v>
      </c>
      <c r="K4236" s="216">
        <v>2.8069643190725609E-4</v>
      </c>
      <c r="L4236" s="159"/>
    </row>
    <row r="4237" spans="2:12" ht="15.75" customHeight="1" x14ac:dyDescent="0.2">
      <c r="B4237" s="189">
        <v>41323</v>
      </c>
      <c r="C4237" s="143">
        <v>293510</v>
      </c>
      <c r="D4237" s="143" t="s">
        <v>1390</v>
      </c>
      <c r="E4237" s="143" t="s">
        <v>8854</v>
      </c>
      <c r="F4237" s="248" t="s">
        <v>155</v>
      </c>
      <c r="G4237" s="216">
        <v>1445</v>
      </c>
      <c r="H4237" s="216">
        <v>149.90000000351574</v>
      </c>
      <c r="I4237" s="216">
        <v>197717.00000434765</v>
      </c>
      <c r="J4237" s="216">
        <v>0.19985246960817904</v>
      </c>
      <c r="K4237" s="216">
        <v>1.4606069208892938E-3</v>
      </c>
      <c r="L4237" s="159"/>
    </row>
    <row r="4238" spans="2:12" ht="15.75" customHeight="1" x14ac:dyDescent="0.2">
      <c r="B4238" s="189">
        <v>41323</v>
      </c>
      <c r="C4238" s="143">
        <v>293512</v>
      </c>
      <c r="D4238" s="143" t="s">
        <v>815</v>
      </c>
      <c r="E4238" s="143" t="s">
        <v>8855</v>
      </c>
      <c r="F4238" s="248" t="s">
        <v>146</v>
      </c>
      <c r="G4238" s="216">
        <v>1963</v>
      </c>
      <c r="H4238" s="216">
        <v>225.03571429007155</v>
      </c>
      <c r="I4238" s="216">
        <v>339667.63001149485</v>
      </c>
      <c r="J4238" s="216">
        <v>0.9728927732512308</v>
      </c>
      <c r="K4238" s="216">
        <v>5.6225213860606497E-3</v>
      </c>
      <c r="L4238" s="159"/>
    </row>
    <row r="4239" spans="2:12" ht="15.75" customHeight="1" x14ac:dyDescent="0.2">
      <c r="B4239" s="189">
        <v>41323</v>
      </c>
      <c r="C4239" s="143">
        <v>293518</v>
      </c>
      <c r="D4239" s="143" t="s">
        <v>808</v>
      </c>
      <c r="E4239" s="143" t="s">
        <v>8854</v>
      </c>
      <c r="F4239" s="248" t="s">
        <v>147</v>
      </c>
      <c r="G4239" s="216">
        <v>31.422600000000003</v>
      </c>
      <c r="H4239" s="216">
        <v>103.00000000046566</v>
      </c>
      <c r="I4239" s="216">
        <v>3236.5278000146327</v>
      </c>
      <c r="J4239" s="216">
        <v>3.2714843628733376E-3</v>
      </c>
      <c r="K4239" s="216">
        <v>3.1761984105422786E-5</v>
      </c>
      <c r="L4239" s="159"/>
    </row>
    <row r="4240" spans="2:12" ht="15.75" customHeight="1" x14ac:dyDescent="0.2">
      <c r="B4240" s="189">
        <v>41323</v>
      </c>
      <c r="C4240" s="143">
        <v>293570</v>
      </c>
      <c r="D4240" s="143" t="s">
        <v>495</v>
      </c>
      <c r="E4240" s="143" t="s">
        <v>8855</v>
      </c>
      <c r="F4240" s="248" t="s">
        <v>146</v>
      </c>
      <c r="G4240" s="216">
        <v>27</v>
      </c>
      <c r="H4240" s="216">
        <v>129.00000000139698</v>
      </c>
      <c r="I4240" s="216">
        <v>3483.0000000377186</v>
      </c>
      <c r="J4240" s="216">
        <v>9.976180330036331E-3</v>
      </c>
      <c r="K4240" s="216">
        <v>7.7334731239754229E-5</v>
      </c>
      <c r="L4240" s="159"/>
    </row>
    <row r="4241" spans="2:12" ht="15.75" customHeight="1" x14ac:dyDescent="0.2">
      <c r="B4241" s="189">
        <v>41323</v>
      </c>
      <c r="C4241" s="143">
        <v>293590</v>
      </c>
      <c r="D4241" s="143" t="s">
        <v>531</v>
      </c>
      <c r="E4241" s="143" t="s">
        <v>8855</v>
      </c>
      <c r="F4241" s="248" t="s">
        <v>147</v>
      </c>
      <c r="G4241" s="216">
        <v>47</v>
      </c>
      <c r="H4241" s="216">
        <v>152.18750000298314</v>
      </c>
      <c r="I4241" s="216">
        <v>7946.0000001266599</v>
      </c>
      <c r="J4241" s="216">
        <v>2.2759324979291937E-2</v>
      </c>
      <c r="K4241" s="216">
        <v>1.3461971734327586E-4</v>
      </c>
      <c r="L4241" s="159"/>
    </row>
    <row r="4242" spans="2:12" ht="15.75" customHeight="1" x14ac:dyDescent="0.2">
      <c r="B4242" s="189">
        <v>41323</v>
      </c>
      <c r="C4242" s="143">
        <v>293592</v>
      </c>
      <c r="D4242" s="143" t="s">
        <v>1732</v>
      </c>
      <c r="E4242" s="143" t="s">
        <v>8854</v>
      </c>
      <c r="F4242" s="248" t="s">
        <v>151</v>
      </c>
      <c r="G4242" s="216">
        <v>119.5</v>
      </c>
      <c r="H4242" s="216">
        <v>17.999999995809048</v>
      </c>
      <c r="I4242" s="216">
        <v>2150.9999994991813</v>
      </c>
      <c r="J4242" s="216">
        <v>2.1742321703123683E-3</v>
      </c>
      <c r="K4242" s="216">
        <v>1.2079067615658866E-4</v>
      </c>
      <c r="L4242" s="159"/>
    </row>
    <row r="4243" spans="2:12" ht="15.75" customHeight="1" x14ac:dyDescent="0.2">
      <c r="B4243" s="189">
        <v>41323</v>
      </c>
      <c r="C4243" s="143">
        <v>293593</v>
      </c>
      <c r="D4243" s="143" t="s">
        <v>1127</v>
      </c>
      <c r="E4243" s="143" t="s">
        <v>8855</v>
      </c>
      <c r="F4243" s="248" t="s">
        <v>150</v>
      </c>
      <c r="G4243" s="216">
        <v>659.49000000000012</v>
      </c>
      <c r="H4243" s="216">
        <v>46.000000003259629</v>
      </c>
      <c r="I4243" s="216">
        <v>30336.540002149697</v>
      </c>
      <c r="J4243" s="216">
        <v>8.6891413622603692E-2</v>
      </c>
      <c r="K4243" s="216">
        <v>1.8889437742705749E-3</v>
      </c>
      <c r="L4243" s="159"/>
    </row>
    <row r="4244" spans="2:12" ht="15.75" customHeight="1" x14ac:dyDescent="0.2">
      <c r="B4244" s="189">
        <v>41323</v>
      </c>
      <c r="C4244" s="143">
        <v>293594</v>
      </c>
      <c r="D4244" s="143" t="s">
        <v>631</v>
      </c>
      <c r="E4244" s="143" t="s">
        <v>8854</v>
      </c>
      <c r="F4244" s="248" t="s">
        <v>147</v>
      </c>
      <c r="G4244" s="216">
        <v>567.5</v>
      </c>
      <c r="H4244" s="216">
        <v>74.300000000162981</v>
      </c>
      <c r="I4244" s="216">
        <v>49538.500000156928</v>
      </c>
      <c r="J4244" s="216">
        <v>5.0073547370729062E-2</v>
      </c>
      <c r="K4244" s="216">
        <v>5.7362936166413449E-4</v>
      </c>
      <c r="L4244" s="159"/>
    </row>
    <row r="4245" spans="2:12" ht="15.75" customHeight="1" x14ac:dyDescent="0.2">
      <c r="B4245" s="189">
        <v>41323</v>
      </c>
      <c r="C4245" s="143">
        <v>293595</v>
      </c>
      <c r="D4245" s="143" t="s">
        <v>737</v>
      </c>
      <c r="E4245" s="143" t="s">
        <v>8855</v>
      </c>
      <c r="F4245" s="248" t="s">
        <v>147</v>
      </c>
      <c r="G4245" s="216">
        <v>9</v>
      </c>
      <c r="H4245" s="216">
        <v>61.999999997788109</v>
      </c>
      <c r="I4245" s="216">
        <v>380.33999996299394</v>
      </c>
      <c r="J4245" s="216">
        <v>1.0893885806246765E-3</v>
      </c>
      <c r="K4245" s="216">
        <v>2.5778243746584741E-5</v>
      </c>
      <c r="L4245" s="159"/>
    </row>
    <row r="4246" spans="2:12" ht="15.75" customHeight="1" x14ac:dyDescent="0.2">
      <c r="B4246" s="189">
        <v>41323</v>
      </c>
      <c r="C4246" s="143">
        <v>293597</v>
      </c>
      <c r="D4246" s="143" t="s">
        <v>503</v>
      </c>
      <c r="E4246" s="143" t="s">
        <v>8855</v>
      </c>
      <c r="F4246" s="248" t="s">
        <v>147</v>
      </c>
      <c r="G4246" s="216">
        <v>16</v>
      </c>
      <c r="H4246" s="216">
        <v>83.499999999767169</v>
      </c>
      <c r="I4246" s="216">
        <v>2002.8799999773503</v>
      </c>
      <c r="J4246" s="216">
        <v>5.7367476482861977E-3</v>
      </c>
      <c r="K4246" s="216">
        <v>4.5827988882817321E-5</v>
      </c>
      <c r="L4246" s="159"/>
    </row>
    <row r="4247" spans="2:12" ht="15.75" customHeight="1" x14ac:dyDescent="0.2">
      <c r="B4247" s="189">
        <v>41323</v>
      </c>
      <c r="C4247" s="143">
        <v>293650</v>
      </c>
      <c r="D4247" s="143" t="s">
        <v>1029</v>
      </c>
      <c r="E4247" s="143" t="s">
        <v>8854</v>
      </c>
      <c r="F4247" s="248" t="s">
        <v>147</v>
      </c>
      <c r="G4247" s="216">
        <v>34</v>
      </c>
      <c r="H4247" s="216">
        <v>396.00000000209548</v>
      </c>
      <c r="I4247" s="216">
        <v>13464.000000071246</v>
      </c>
      <c r="J4247" s="216">
        <v>1.3609419780593436E-2</v>
      </c>
      <c r="K4247" s="216">
        <v>3.4367221667983385E-5</v>
      </c>
      <c r="L4247" s="159"/>
    </row>
    <row r="4248" spans="2:12" ht="15.75" customHeight="1" x14ac:dyDescent="0.2">
      <c r="B4248" s="189">
        <v>41323</v>
      </c>
      <c r="C4248" s="143">
        <v>296477</v>
      </c>
      <c r="D4248" s="143" t="s">
        <v>1733</v>
      </c>
      <c r="E4248" s="143" t="s">
        <v>8854</v>
      </c>
      <c r="F4248" s="248" t="s">
        <v>147</v>
      </c>
      <c r="G4248" s="216">
        <v>179.5</v>
      </c>
      <c r="H4248" s="216">
        <v>59.00000000372529</v>
      </c>
      <c r="I4248" s="216">
        <v>10590.50000066869</v>
      </c>
      <c r="J4248" s="216">
        <v>1.0704884149934089E-2</v>
      </c>
      <c r="K4248" s="216">
        <v>1.8143871439420641E-4</v>
      </c>
      <c r="L4248" s="159"/>
    </row>
    <row r="4249" spans="2:12" ht="15.75" customHeight="1" x14ac:dyDescent="0.2">
      <c r="B4249" s="189">
        <v>41324</v>
      </c>
      <c r="C4249" s="143">
        <v>293670</v>
      </c>
      <c r="D4249" s="143" t="s">
        <v>773</v>
      </c>
      <c r="E4249" s="143" t="s">
        <v>8855</v>
      </c>
      <c r="F4249" s="248" t="s">
        <v>147</v>
      </c>
      <c r="G4249" s="216">
        <v>51.67</v>
      </c>
      <c r="H4249" s="216">
        <v>105.63636363970794</v>
      </c>
      <c r="I4249" s="216">
        <v>5348.0400001711441</v>
      </c>
      <c r="J4249" s="216">
        <v>1.5317175285891431E-2</v>
      </c>
      <c r="K4249" s="216">
        <v>1.4798663566403453E-4</v>
      </c>
      <c r="L4249" s="159"/>
    </row>
    <row r="4250" spans="2:12" ht="15.75" customHeight="1" x14ac:dyDescent="0.2">
      <c r="B4250" s="189">
        <v>41324</v>
      </c>
      <c r="C4250" s="143">
        <v>293690</v>
      </c>
      <c r="D4250" s="143" t="s">
        <v>1653</v>
      </c>
      <c r="E4250" s="143" t="s">
        <v>8854</v>
      </c>
      <c r="F4250" s="248" t="s">
        <v>155</v>
      </c>
      <c r="G4250" s="216">
        <v>543.49</v>
      </c>
      <c r="H4250" s="216">
        <v>45.99999999278225</v>
      </c>
      <c r="I4250" s="216">
        <v>25000.539996077223</v>
      </c>
      <c r="J4250" s="216">
        <v>2.5270081041195845E-2</v>
      </c>
      <c r="K4250" s="216">
        <v>5.4934958793828083E-4</v>
      </c>
      <c r="L4250" s="159"/>
    </row>
    <row r="4251" spans="2:12" ht="15.75" customHeight="1" x14ac:dyDescent="0.2">
      <c r="B4251" s="189">
        <v>41324</v>
      </c>
      <c r="C4251" s="143">
        <v>293791</v>
      </c>
      <c r="D4251" s="143" t="s">
        <v>512</v>
      </c>
      <c r="E4251" s="143" t="s">
        <v>8855</v>
      </c>
      <c r="F4251" s="248" t="s">
        <v>147</v>
      </c>
      <c r="G4251" s="216">
        <v>452</v>
      </c>
      <c r="H4251" s="216">
        <v>99.258064515550714</v>
      </c>
      <c r="I4251" s="216">
        <v>39508.500000005588</v>
      </c>
      <c r="J4251" s="216">
        <v>0.11315521569834208</v>
      </c>
      <c r="K4251" s="216">
        <v>1.2945608538831742E-3</v>
      </c>
      <c r="L4251" s="159"/>
    </row>
    <row r="4252" spans="2:12" ht="15.75" customHeight="1" x14ac:dyDescent="0.2">
      <c r="B4252" s="189">
        <v>41324</v>
      </c>
      <c r="C4252" s="143">
        <v>293811</v>
      </c>
      <c r="D4252" s="143" t="s">
        <v>1055</v>
      </c>
      <c r="E4252" s="143" t="s">
        <v>8855</v>
      </c>
      <c r="F4252" s="248" t="s">
        <v>147</v>
      </c>
      <c r="G4252" s="216">
        <v>100</v>
      </c>
      <c r="H4252" s="216">
        <v>317.50000000291038</v>
      </c>
      <c r="I4252" s="216">
        <v>32026.000000310596</v>
      </c>
      <c r="J4252" s="216">
        <v>9.1724791829346508E-2</v>
      </c>
      <c r="K4252" s="216">
        <v>2.8640726855822435E-4</v>
      </c>
      <c r="L4252" s="159"/>
    </row>
    <row r="4253" spans="2:12" ht="15.75" customHeight="1" x14ac:dyDescent="0.2">
      <c r="B4253" s="189">
        <v>41324</v>
      </c>
      <c r="C4253" s="143">
        <v>293850</v>
      </c>
      <c r="D4253" s="143" t="s">
        <v>1653</v>
      </c>
      <c r="E4253" s="143" t="s">
        <v>8854</v>
      </c>
      <c r="F4253" s="248" t="s">
        <v>147</v>
      </c>
      <c r="G4253" s="216">
        <v>1</v>
      </c>
      <c r="H4253" s="216">
        <v>364.99999999534339</v>
      </c>
      <c r="I4253" s="216">
        <v>364.99999999534339</v>
      </c>
      <c r="J4253" s="216">
        <v>3.6893521425401457E-4</v>
      </c>
      <c r="K4253" s="216">
        <v>1.0107814089280038E-6</v>
      </c>
      <c r="L4253" s="159"/>
    </row>
    <row r="4254" spans="2:12" ht="15.75" customHeight="1" x14ac:dyDescent="0.2">
      <c r="B4254" s="189">
        <v>41324</v>
      </c>
      <c r="C4254" s="143">
        <v>293891</v>
      </c>
      <c r="D4254" s="143" t="s">
        <v>1734</v>
      </c>
      <c r="E4254" s="143" t="s">
        <v>8855</v>
      </c>
      <c r="F4254" s="248" t="s">
        <v>147</v>
      </c>
      <c r="G4254" s="216">
        <v>2</v>
      </c>
      <c r="H4254" s="216">
        <v>267.00000000069849</v>
      </c>
      <c r="I4254" s="216">
        <v>534.00000000139698</v>
      </c>
      <c r="J4254" s="216">
        <v>1.5294148141049191E-3</v>
      </c>
      <c r="K4254" s="216">
        <v>5.7281453711644868E-6</v>
      </c>
      <c r="L4254" s="159"/>
    </row>
    <row r="4255" spans="2:12" ht="15.75" customHeight="1" x14ac:dyDescent="0.2">
      <c r="B4255" s="189">
        <v>41324</v>
      </c>
      <c r="C4255" s="143">
        <v>293913</v>
      </c>
      <c r="D4255" s="143" t="s">
        <v>1127</v>
      </c>
      <c r="E4255" s="143" t="s">
        <v>8855</v>
      </c>
      <c r="F4255" s="248" t="s">
        <v>146</v>
      </c>
      <c r="G4255" s="216">
        <v>114</v>
      </c>
      <c r="H4255" s="216">
        <v>35.999999991618097</v>
      </c>
      <c r="I4255" s="216">
        <v>4103.999999044463</v>
      </c>
      <c r="J4255" s="216">
        <v>1.17541542988928E-2</v>
      </c>
      <c r="K4255" s="216">
        <v>3.2650428615637575E-4</v>
      </c>
      <c r="L4255" s="159"/>
    </row>
    <row r="4256" spans="2:12" ht="15.75" customHeight="1" x14ac:dyDescent="0.2">
      <c r="B4256" s="189">
        <v>41324</v>
      </c>
      <c r="C4256" s="143">
        <v>293914</v>
      </c>
      <c r="D4256" s="143" t="s">
        <v>722</v>
      </c>
      <c r="E4256" s="143" t="s">
        <v>8854</v>
      </c>
      <c r="F4256" s="248" t="s">
        <v>149</v>
      </c>
      <c r="G4256" s="216">
        <v>583.5</v>
      </c>
      <c r="H4256" s="216">
        <v>11.857142856876765</v>
      </c>
      <c r="I4256" s="216">
        <v>1874.4999995984836</v>
      </c>
      <c r="J4256" s="216">
        <v>1.8947097506296978E-3</v>
      </c>
      <c r="K4256" s="216">
        <v>5.8979095210949018E-4</v>
      </c>
      <c r="L4256" s="159"/>
    </row>
    <row r="4257" spans="2:12" ht="15.75" customHeight="1" x14ac:dyDescent="0.2">
      <c r="B4257" s="189">
        <v>41324</v>
      </c>
      <c r="C4257" s="143">
        <v>293914</v>
      </c>
      <c r="D4257" s="143" t="s">
        <v>849</v>
      </c>
      <c r="E4257" s="143" t="s">
        <v>8854</v>
      </c>
      <c r="F4257" s="248" t="s">
        <v>149</v>
      </c>
      <c r="G4257" s="216">
        <v>1479</v>
      </c>
      <c r="H4257" s="216">
        <v>66.413793105326974</v>
      </c>
      <c r="I4257" s="216">
        <v>101180.0000030722</v>
      </c>
      <c r="J4257" s="216">
        <v>0.10227086295844075</v>
      </c>
      <c r="K4257" s="216">
        <v>1.4949457038045176E-3</v>
      </c>
      <c r="L4257" s="159"/>
    </row>
    <row r="4258" spans="2:12" ht="15.75" customHeight="1" x14ac:dyDescent="0.2">
      <c r="B4258" s="189">
        <v>41324</v>
      </c>
      <c r="C4258" s="143">
        <v>293914</v>
      </c>
      <c r="D4258" s="143" t="s">
        <v>986</v>
      </c>
      <c r="E4258" s="143" t="s">
        <v>8854</v>
      </c>
      <c r="F4258" s="248" t="s">
        <v>149</v>
      </c>
      <c r="G4258" s="216">
        <v>291</v>
      </c>
      <c r="H4258" s="216">
        <v>65.000000002328306</v>
      </c>
      <c r="I4258" s="216">
        <v>18915.000000677537</v>
      </c>
      <c r="J4258" s="216">
        <v>1.9118930350558033E-2</v>
      </c>
      <c r="K4258" s="216">
        <v>2.9413738999804908E-4</v>
      </c>
      <c r="L4258" s="159"/>
    </row>
    <row r="4259" spans="2:12" ht="15.75" customHeight="1" x14ac:dyDescent="0.2">
      <c r="B4259" s="189">
        <v>41324</v>
      </c>
      <c r="C4259" s="143">
        <v>293915</v>
      </c>
      <c r="D4259" s="143" t="s">
        <v>643</v>
      </c>
      <c r="E4259" s="143" t="s">
        <v>8855</v>
      </c>
      <c r="F4259" s="248" t="s">
        <v>149</v>
      </c>
      <c r="G4259" s="216">
        <v>221</v>
      </c>
      <c r="H4259" s="216">
        <v>38.499999999767169</v>
      </c>
      <c r="I4259" s="216">
        <v>17016.999999897089</v>
      </c>
      <c r="J4259" s="216">
        <v>4.8737924890258293E-2</v>
      </c>
      <c r="K4259" s="216">
        <v>6.3296006351367588E-4</v>
      </c>
      <c r="L4259" s="159"/>
    </row>
    <row r="4260" spans="2:12" ht="15.75" customHeight="1" x14ac:dyDescent="0.2">
      <c r="B4260" s="189">
        <v>41324</v>
      </c>
      <c r="C4260" s="143">
        <v>293944</v>
      </c>
      <c r="D4260" s="143" t="s">
        <v>689</v>
      </c>
      <c r="E4260" s="143" t="s">
        <v>8855</v>
      </c>
      <c r="F4260" s="248" t="s">
        <v>146</v>
      </c>
      <c r="G4260" s="216">
        <v>153</v>
      </c>
      <c r="H4260" s="216">
        <v>87.000000000698492</v>
      </c>
      <c r="I4260" s="216">
        <v>13311.000000106869</v>
      </c>
      <c r="J4260" s="216">
        <v>3.8123671518091325E-2</v>
      </c>
      <c r="K4260" s="216">
        <v>4.3820312089408328E-4</v>
      </c>
      <c r="L4260" s="159"/>
    </row>
    <row r="4261" spans="2:12" ht="15.75" customHeight="1" x14ac:dyDescent="0.2">
      <c r="B4261" s="189">
        <v>41324</v>
      </c>
      <c r="C4261" s="143">
        <v>293945</v>
      </c>
      <c r="D4261" s="143" t="s">
        <v>565</v>
      </c>
      <c r="E4261" s="143" t="s">
        <v>8855</v>
      </c>
      <c r="F4261" s="248" t="s">
        <v>146</v>
      </c>
      <c r="G4261" s="216">
        <v>24.659999999999997</v>
      </c>
      <c r="H4261" s="216">
        <v>59.99999999650754</v>
      </c>
      <c r="I4261" s="216">
        <v>1479.5999999138758</v>
      </c>
      <c r="J4261" s="216">
        <v>4.2376819453408213E-3</v>
      </c>
      <c r="K4261" s="216">
        <v>7.0628032426458114E-5</v>
      </c>
      <c r="L4261" s="159"/>
    </row>
    <row r="4262" spans="2:12" ht="15.75" customHeight="1" x14ac:dyDescent="0.2">
      <c r="B4262" s="189">
        <v>41324</v>
      </c>
      <c r="C4262" s="143">
        <v>293946</v>
      </c>
      <c r="D4262" s="143" t="s">
        <v>555</v>
      </c>
      <c r="E4262" s="143" t="s">
        <v>8855</v>
      </c>
      <c r="F4262" s="248" t="s">
        <v>155</v>
      </c>
      <c r="G4262" s="216">
        <v>515</v>
      </c>
      <c r="H4262" s="216">
        <v>36.957446812612417</v>
      </c>
      <c r="I4262" s="216">
        <v>21615.000001871958</v>
      </c>
      <c r="J4262" s="216">
        <v>6.1906931104221623E-2</v>
      </c>
      <c r="K4262" s="216">
        <v>1.4749974330748555E-3</v>
      </c>
      <c r="L4262" s="159"/>
    </row>
    <row r="4263" spans="2:12" ht="15.75" customHeight="1" x14ac:dyDescent="0.2">
      <c r="B4263" s="189">
        <v>41324</v>
      </c>
      <c r="C4263" s="143">
        <v>293947</v>
      </c>
      <c r="D4263" s="143" t="s">
        <v>1735</v>
      </c>
      <c r="E4263" s="143" t="s">
        <v>8854</v>
      </c>
      <c r="F4263" s="248" t="s">
        <v>146</v>
      </c>
      <c r="G4263" s="216">
        <v>122</v>
      </c>
      <c r="H4263" s="216">
        <v>28.000000007450581</v>
      </c>
      <c r="I4263" s="216">
        <v>3416.0000009089708</v>
      </c>
      <c r="J4263" s="216">
        <v>3.4528292938168317E-3</v>
      </c>
      <c r="K4263" s="216">
        <v>1.2331533188921645E-4</v>
      </c>
      <c r="L4263" s="159"/>
    </row>
    <row r="4264" spans="2:12" ht="15.75" customHeight="1" x14ac:dyDescent="0.2">
      <c r="B4264" s="189">
        <v>41324</v>
      </c>
      <c r="C4264" s="143">
        <v>293948</v>
      </c>
      <c r="D4264" s="143" t="s">
        <v>893</v>
      </c>
      <c r="E4264" s="143" t="s">
        <v>8854</v>
      </c>
      <c r="F4264" s="248" t="s">
        <v>147</v>
      </c>
      <c r="G4264" s="216">
        <v>5.4</v>
      </c>
      <c r="H4264" s="216">
        <v>101.00000000442378</v>
      </c>
      <c r="I4264" s="216">
        <v>545.40000002388842</v>
      </c>
      <c r="J4264" s="216">
        <v>5.5128018045347922E-4</v>
      </c>
      <c r="K4264" s="216">
        <v>5.4582196082112209E-6</v>
      </c>
      <c r="L4264" s="159"/>
    </row>
    <row r="4265" spans="2:12" ht="15.75" customHeight="1" x14ac:dyDescent="0.2">
      <c r="B4265" s="189">
        <v>41324</v>
      </c>
      <c r="C4265" s="143">
        <v>293949</v>
      </c>
      <c r="D4265" s="143" t="s">
        <v>1295</v>
      </c>
      <c r="E4265" s="143" t="s">
        <v>8855</v>
      </c>
      <c r="F4265" s="248" t="s">
        <v>146</v>
      </c>
      <c r="G4265" s="216">
        <v>5.94</v>
      </c>
      <c r="H4265" s="216">
        <v>90</v>
      </c>
      <c r="I4265" s="216">
        <v>534.6</v>
      </c>
      <c r="J4265" s="216">
        <v>1.5311332577122674E-3</v>
      </c>
      <c r="K4265" s="216">
        <v>1.7012591752358529E-5</v>
      </c>
      <c r="L4265" s="159"/>
    </row>
    <row r="4266" spans="2:12" ht="15.75" customHeight="1" x14ac:dyDescent="0.2">
      <c r="B4266" s="189">
        <v>41324</v>
      </c>
      <c r="C4266" s="143">
        <v>293951</v>
      </c>
      <c r="D4266" s="143" t="s">
        <v>1185</v>
      </c>
      <c r="E4266" s="143" t="s">
        <v>8855</v>
      </c>
      <c r="F4266" s="248" t="s">
        <v>146</v>
      </c>
      <c r="G4266" s="216">
        <v>4.3989000000000003</v>
      </c>
      <c r="H4266" s="216">
        <v>56.000000004423782</v>
      </c>
      <c r="I4266" s="216">
        <v>246.33840001945978</v>
      </c>
      <c r="J4266" s="216">
        <v>7.0553108290576723E-4</v>
      </c>
      <c r="K4266" s="216">
        <v>1.2598769336607733E-5</v>
      </c>
      <c r="L4266" s="159"/>
    </row>
    <row r="4267" spans="2:12" ht="15.75" customHeight="1" x14ac:dyDescent="0.2">
      <c r="B4267" s="189">
        <v>41324</v>
      </c>
      <c r="C4267" s="143">
        <v>293952</v>
      </c>
      <c r="D4267" s="143" t="s">
        <v>1088</v>
      </c>
      <c r="E4267" s="143" t="s">
        <v>8854</v>
      </c>
      <c r="F4267" s="248" t="s">
        <v>147</v>
      </c>
      <c r="G4267" s="216">
        <v>24.75</v>
      </c>
      <c r="H4267" s="216">
        <v>171.99999999487773</v>
      </c>
      <c r="I4267" s="216">
        <v>4256.9999998732237</v>
      </c>
      <c r="J4267" s="216">
        <v>4.3028964576783688E-3</v>
      </c>
      <c r="K4267" s="216">
        <v>2.5016839870968093E-5</v>
      </c>
      <c r="L4267" s="159"/>
    </row>
    <row r="4268" spans="2:12" ht="15.75" customHeight="1" x14ac:dyDescent="0.2">
      <c r="B4268" s="189">
        <v>41324</v>
      </c>
      <c r="C4268" s="143">
        <v>293953</v>
      </c>
      <c r="D4268" s="143" t="s">
        <v>597</v>
      </c>
      <c r="E4268" s="143" t="s">
        <v>8855</v>
      </c>
      <c r="F4268" s="248" t="s">
        <v>146</v>
      </c>
      <c r="G4268" s="216">
        <v>6.2700000000000005</v>
      </c>
      <c r="H4268" s="216">
        <v>49.000000002561137</v>
      </c>
      <c r="I4268" s="216">
        <v>307.23000001605834</v>
      </c>
      <c r="J4268" s="216">
        <v>8.79929051237425E-4</v>
      </c>
      <c r="K4268" s="216">
        <v>1.795773573860067E-5</v>
      </c>
      <c r="L4268" s="159"/>
    </row>
    <row r="4269" spans="2:12" ht="15.75" customHeight="1" x14ac:dyDescent="0.2">
      <c r="B4269" s="189">
        <v>41324</v>
      </c>
      <c r="C4269" s="143">
        <v>293970</v>
      </c>
      <c r="D4269" s="143" t="s">
        <v>1736</v>
      </c>
      <c r="E4269" s="143" t="s">
        <v>8855</v>
      </c>
      <c r="F4269" s="248" t="s">
        <v>155</v>
      </c>
      <c r="G4269" s="216">
        <v>56.28</v>
      </c>
      <c r="H4269" s="216">
        <v>108.99999999906868</v>
      </c>
      <c r="I4269" s="216">
        <v>6134.5199999475853</v>
      </c>
      <c r="J4269" s="216">
        <v>1.7569711171007866E-2</v>
      </c>
      <c r="K4269" s="216">
        <v>1.6119001074456867E-4</v>
      </c>
      <c r="L4269" s="159"/>
    </row>
    <row r="4270" spans="2:12" ht="15.75" customHeight="1" x14ac:dyDescent="0.2">
      <c r="B4270" s="189">
        <v>41325</v>
      </c>
      <c r="C4270" s="143">
        <v>293954</v>
      </c>
      <c r="D4270" s="143" t="s">
        <v>1737</v>
      </c>
      <c r="E4270" s="143" t="s">
        <v>8855</v>
      </c>
      <c r="F4270" s="248" t="s">
        <v>147</v>
      </c>
      <c r="G4270" s="216">
        <v>183</v>
      </c>
      <c r="H4270" s="216">
        <v>130.99999999743886</v>
      </c>
      <c r="I4270" s="216">
        <v>23972.999999531312</v>
      </c>
      <c r="J4270" s="216">
        <v>6.8654436898677826E-2</v>
      </c>
      <c r="K4270" s="216">
        <v>5.2407967099251957E-4</v>
      </c>
      <c r="L4270" s="159"/>
    </row>
    <row r="4271" spans="2:12" ht="15.75" customHeight="1" x14ac:dyDescent="0.2">
      <c r="B4271" s="189">
        <v>41325</v>
      </c>
      <c r="C4271" s="143">
        <v>294011</v>
      </c>
      <c r="D4271" s="143" t="s">
        <v>537</v>
      </c>
      <c r="E4271" s="143" t="s">
        <v>8855</v>
      </c>
      <c r="F4271" s="248" t="s">
        <v>149</v>
      </c>
      <c r="G4271" s="216">
        <v>503</v>
      </c>
      <c r="H4271" s="216">
        <v>1.9999999960418791</v>
      </c>
      <c r="I4271" s="216">
        <v>1005.9999980090652</v>
      </c>
      <c r="J4271" s="216">
        <v>2.8810062730877935E-3</v>
      </c>
      <c r="K4271" s="216">
        <v>1.4405031393947396E-3</v>
      </c>
      <c r="L4271" s="159"/>
    </row>
    <row r="4272" spans="2:12" ht="15.75" customHeight="1" x14ac:dyDescent="0.2">
      <c r="B4272" s="189">
        <v>41325</v>
      </c>
      <c r="C4272" s="143">
        <v>294030</v>
      </c>
      <c r="D4272" s="143" t="s">
        <v>1164</v>
      </c>
      <c r="E4272" s="143" t="s">
        <v>8855</v>
      </c>
      <c r="F4272" s="248" t="s">
        <v>146</v>
      </c>
      <c r="G4272" s="216">
        <v>274.15999999999997</v>
      </c>
      <c r="H4272" s="216">
        <v>78.574074072724514</v>
      </c>
      <c r="I4272" s="216">
        <v>21526.479999741074</v>
      </c>
      <c r="J4272" s="216">
        <v>6.1648035824542924E-2</v>
      </c>
      <c r="K4272" s="216">
        <v>7.8514580655360191E-4</v>
      </c>
      <c r="L4272" s="159"/>
    </row>
    <row r="4273" spans="2:12" ht="15.75" customHeight="1" x14ac:dyDescent="0.2">
      <c r="B4273" s="189">
        <v>41325</v>
      </c>
      <c r="C4273" s="143">
        <v>294050</v>
      </c>
      <c r="D4273" s="143" t="s">
        <v>702</v>
      </c>
      <c r="E4273" s="143" t="s">
        <v>8855</v>
      </c>
      <c r="F4273" s="248" t="s">
        <v>149</v>
      </c>
      <c r="G4273" s="216">
        <v>515.17000000000007</v>
      </c>
      <c r="H4273" s="216">
        <v>25.000000008149073</v>
      </c>
      <c r="I4273" s="216">
        <v>12879.250004198158</v>
      </c>
      <c r="J4273" s="216">
        <v>3.6883896747708068E-2</v>
      </c>
      <c r="K4273" s="216">
        <v>1.4753558694274118E-3</v>
      </c>
      <c r="L4273" s="159"/>
    </row>
    <row r="4274" spans="2:12" ht="15.75" customHeight="1" x14ac:dyDescent="0.2">
      <c r="B4274" s="189">
        <v>41325</v>
      </c>
      <c r="C4274" s="143">
        <v>294070</v>
      </c>
      <c r="D4274" s="143" t="s">
        <v>636</v>
      </c>
      <c r="E4274" s="143" t="s">
        <v>8855</v>
      </c>
      <c r="F4274" s="248" t="s">
        <v>149</v>
      </c>
      <c r="G4274" s="216">
        <v>89</v>
      </c>
      <c r="H4274" s="216">
        <v>66.999999998370185</v>
      </c>
      <c r="I4274" s="216">
        <v>5962.9999998549465</v>
      </c>
      <c r="J4274" s="216">
        <v>1.7076978568592211E-2</v>
      </c>
      <c r="K4274" s="216">
        <v>2.5488027714936745E-4</v>
      </c>
      <c r="L4274" s="159"/>
    </row>
    <row r="4275" spans="2:12" ht="15.75" customHeight="1" x14ac:dyDescent="0.2">
      <c r="B4275" s="189">
        <v>41325</v>
      </c>
      <c r="C4275" s="143">
        <v>294111</v>
      </c>
      <c r="D4275" s="143" t="s">
        <v>619</v>
      </c>
      <c r="E4275" s="143" t="s">
        <v>8855</v>
      </c>
      <c r="F4275" s="248" t="s">
        <v>147</v>
      </c>
      <c r="G4275" s="216">
        <v>1409.52</v>
      </c>
      <c r="H4275" s="216">
        <v>100.83168317177702</v>
      </c>
      <c r="I4275" s="216">
        <v>127762.84000546981</v>
      </c>
      <c r="J4275" s="216">
        <v>0.36589020303353298</v>
      </c>
      <c r="K4275" s="216">
        <v>4.0366162724446786E-3</v>
      </c>
      <c r="L4275" s="159"/>
    </row>
    <row r="4276" spans="2:12" ht="15.75" customHeight="1" x14ac:dyDescent="0.2">
      <c r="B4276" s="189">
        <v>41325</v>
      </c>
      <c r="C4276" s="143">
        <v>294130</v>
      </c>
      <c r="D4276" s="143" t="s">
        <v>1327</v>
      </c>
      <c r="E4276" s="143" t="s">
        <v>8854</v>
      </c>
      <c r="F4276" s="248" t="s">
        <v>146</v>
      </c>
      <c r="G4276" s="216">
        <v>26</v>
      </c>
      <c r="H4276" s="216">
        <v>55.000000001164153</v>
      </c>
      <c r="I4276" s="216">
        <v>1430.000000030268</v>
      </c>
      <c r="J4276" s="216">
        <v>1.4453991232959596E-3</v>
      </c>
      <c r="K4276" s="216">
        <v>2.6279984059370286E-5</v>
      </c>
      <c r="L4276" s="159"/>
    </row>
    <row r="4277" spans="2:12" ht="15.75" customHeight="1" x14ac:dyDescent="0.2">
      <c r="B4277" s="189">
        <v>41325</v>
      </c>
      <c r="C4277" s="143">
        <v>294131</v>
      </c>
      <c r="D4277" s="143" t="s">
        <v>614</v>
      </c>
      <c r="E4277" s="143" t="s">
        <v>8855</v>
      </c>
      <c r="F4277" s="248" t="s">
        <v>149</v>
      </c>
      <c r="G4277" s="216">
        <v>982.5</v>
      </c>
      <c r="H4277" s="216">
        <v>62.000000003026798</v>
      </c>
      <c r="I4277" s="216">
        <v>60915.000002973829</v>
      </c>
      <c r="J4277" s="216">
        <v>0.17444979868889537</v>
      </c>
      <c r="K4277" s="216">
        <v>2.8137064303286911E-3</v>
      </c>
      <c r="L4277" s="159"/>
    </row>
    <row r="4278" spans="2:12" ht="15.75" customHeight="1" x14ac:dyDescent="0.2">
      <c r="B4278" s="189">
        <v>41325</v>
      </c>
      <c r="C4278" s="143">
        <v>294139</v>
      </c>
      <c r="D4278" s="143" t="s">
        <v>709</v>
      </c>
      <c r="E4278" s="143" t="s">
        <v>8854</v>
      </c>
      <c r="F4278" s="248" t="s">
        <v>146</v>
      </c>
      <c r="G4278" s="216">
        <v>12.332000000000001</v>
      </c>
      <c r="H4278" s="216">
        <v>88.000000003958121</v>
      </c>
      <c r="I4278" s="216">
        <v>1085.2160000488116</v>
      </c>
      <c r="J4278" s="216">
        <v>1.0969022762406288E-3</v>
      </c>
      <c r="K4278" s="216">
        <v>1.246479859308286E-5</v>
      </c>
      <c r="L4278" s="159"/>
    </row>
    <row r="4279" spans="2:12" ht="15.75" customHeight="1" x14ac:dyDescent="0.2">
      <c r="B4279" s="189">
        <v>41325</v>
      </c>
      <c r="C4279" s="143">
        <v>294160</v>
      </c>
      <c r="D4279" s="143" t="s">
        <v>1673</v>
      </c>
      <c r="E4279" s="143" t="s">
        <v>8854</v>
      </c>
      <c r="F4279" s="248" t="s">
        <v>155</v>
      </c>
      <c r="G4279" s="216">
        <v>7.0000000000000007E-2</v>
      </c>
      <c r="H4279" s="216">
        <v>149.99999999650754</v>
      </c>
      <c r="I4279" s="216">
        <v>10.499999999755529</v>
      </c>
      <c r="J4279" s="216">
        <v>1.061307048526782E-5</v>
      </c>
      <c r="K4279" s="216">
        <v>7.0753803236766156E-8</v>
      </c>
      <c r="L4279" s="159"/>
    </row>
    <row r="4280" spans="2:12" ht="15.75" customHeight="1" x14ac:dyDescent="0.2">
      <c r="B4280" s="189">
        <v>41325</v>
      </c>
      <c r="C4280" s="143">
        <v>294161</v>
      </c>
      <c r="D4280" s="143" t="s">
        <v>614</v>
      </c>
      <c r="E4280" s="143" t="s">
        <v>8855</v>
      </c>
      <c r="F4280" s="248" t="s">
        <v>155</v>
      </c>
      <c r="G4280" s="216">
        <v>8.58</v>
      </c>
      <c r="H4280" s="216">
        <v>135</v>
      </c>
      <c r="I4280" s="216">
        <v>1158.3</v>
      </c>
      <c r="J4280" s="216">
        <v>3.3171665732821608E-3</v>
      </c>
      <c r="K4280" s="216">
        <v>2.4571604246534524E-5</v>
      </c>
      <c r="L4280" s="159"/>
    </row>
    <row r="4281" spans="2:12" ht="15.75" customHeight="1" x14ac:dyDescent="0.2">
      <c r="B4281" s="189">
        <v>41325</v>
      </c>
      <c r="C4281" s="143">
        <v>294162</v>
      </c>
      <c r="D4281" s="143" t="s">
        <v>1720</v>
      </c>
      <c r="E4281" s="143" t="s">
        <v>8854</v>
      </c>
      <c r="F4281" s="248" t="s">
        <v>150</v>
      </c>
      <c r="G4281" s="216">
        <v>4</v>
      </c>
      <c r="H4281" s="216">
        <v>7.9999999946448952</v>
      </c>
      <c r="I4281" s="216">
        <v>31.999999978579581</v>
      </c>
      <c r="J4281" s="216">
        <v>3.2344595743727726E-5</v>
      </c>
      <c r="K4281" s="216">
        <v>4.0430744706723513E-6</v>
      </c>
      <c r="L4281" s="159"/>
    </row>
    <row r="4282" spans="2:12" ht="15.75" customHeight="1" x14ac:dyDescent="0.2">
      <c r="B4282" s="189">
        <v>41325</v>
      </c>
      <c r="C4282" s="143">
        <v>294164</v>
      </c>
      <c r="D4282" s="143" t="s">
        <v>495</v>
      </c>
      <c r="E4282" s="143" t="s">
        <v>8855</v>
      </c>
      <c r="F4282" s="248" t="s">
        <v>155</v>
      </c>
      <c r="G4282" s="216">
        <v>13</v>
      </c>
      <c r="H4282" s="216">
        <v>75.333333330927417</v>
      </c>
      <c r="I4282" s="216">
        <v>979.33333330205642</v>
      </c>
      <c r="J4282" s="216">
        <v>2.8046376563330561E-3</v>
      </c>
      <c r="K4282" s="216">
        <v>3.7229703403840185E-5</v>
      </c>
      <c r="L4282" s="159"/>
    </row>
    <row r="4283" spans="2:12" ht="15.75" customHeight="1" x14ac:dyDescent="0.2">
      <c r="B4283" s="189">
        <v>41325</v>
      </c>
      <c r="C4283" s="143">
        <v>294172</v>
      </c>
      <c r="D4283" s="143" t="s">
        <v>1392</v>
      </c>
      <c r="E4283" s="143" t="s">
        <v>8854</v>
      </c>
      <c r="F4283" s="248" t="s">
        <v>155</v>
      </c>
      <c r="G4283" s="216">
        <v>31.02</v>
      </c>
      <c r="H4283" s="216">
        <v>100.9999999939464</v>
      </c>
      <c r="I4283" s="216">
        <v>3133.0199998122175</v>
      </c>
      <c r="J4283" s="216">
        <v>3.1667582943366679E-3</v>
      </c>
      <c r="K4283" s="216">
        <v>3.1354042520064087E-5</v>
      </c>
      <c r="L4283" s="159"/>
    </row>
    <row r="4284" spans="2:12" ht="15.75" customHeight="1" x14ac:dyDescent="0.2">
      <c r="B4284" s="189">
        <v>41325</v>
      </c>
      <c r="C4284" s="143">
        <v>294173</v>
      </c>
      <c r="D4284" s="143" t="s">
        <v>538</v>
      </c>
      <c r="E4284" s="143" t="s">
        <v>8855</v>
      </c>
      <c r="F4284" s="248" t="s">
        <v>155</v>
      </c>
      <c r="G4284" s="216">
        <v>8.58</v>
      </c>
      <c r="H4284" s="216">
        <v>79.999999998835847</v>
      </c>
      <c r="I4284" s="216">
        <v>686.39999999001157</v>
      </c>
      <c r="J4284" s="216">
        <v>1.9657283396941568E-3</v>
      </c>
      <c r="K4284" s="216">
        <v>2.4571604246534524E-5</v>
      </c>
      <c r="L4284" s="159"/>
    </row>
    <row r="4285" spans="2:12" ht="15.75" customHeight="1" x14ac:dyDescent="0.2">
      <c r="B4285" s="189">
        <v>41325</v>
      </c>
      <c r="C4285" s="143">
        <v>294366</v>
      </c>
      <c r="D4285" s="143" t="s">
        <v>1473</v>
      </c>
      <c r="E4285" s="143" t="s">
        <v>8854</v>
      </c>
      <c r="F4285" s="248" t="s">
        <v>147</v>
      </c>
      <c r="G4285" s="216">
        <v>33.299999999999997</v>
      </c>
      <c r="H4285" s="216">
        <v>477.00000000419095</v>
      </c>
      <c r="I4285" s="216">
        <v>15884.100000139557</v>
      </c>
      <c r="J4285" s="216">
        <v>1.6055149800042735E-2</v>
      </c>
      <c r="K4285" s="216">
        <v>3.3658594968347324E-5</v>
      </c>
      <c r="L4285" s="159"/>
    </row>
    <row r="4286" spans="2:12" ht="15.75" customHeight="1" x14ac:dyDescent="0.2">
      <c r="B4286" s="189">
        <v>41326</v>
      </c>
      <c r="C4286" s="143">
        <v>294168</v>
      </c>
      <c r="D4286" s="143" t="s">
        <v>1571</v>
      </c>
      <c r="E4286" s="143" t="s">
        <v>8854</v>
      </c>
      <c r="F4286" s="248" t="s">
        <v>150</v>
      </c>
      <c r="G4286" s="216">
        <v>1536</v>
      </c>
      <c r="H4286" s="216">
        <v>65.964285714518539</v>
      </c>
      <c r="I4286" s="216">
        <v>98995.500000168686</v>
      </c>
      <c r="J4286" s="216">
        <v>0.10006041295714772</v>
      </c>
      <c r="K4286" s="216">
        <v>1.5525230369250824E-3</v>
      </c>
      <c r="L4286" s="159"/>
    </row>
    <row r="4287" spans="2:12" ht="15.75" customHeight="1" x14ac:dyDescent="0.2">
      <c r="B4287" s="189">
        <v>41326</v>
      </c>
      <c r="C4287" s="143">
        <v>294171</v>
      </c>
      <c r="D4287" s="143" t="s">
        <v>1647</v>
      </c>
      <c r="E4287" s="143" t="s">
        <v>8854</v>
      </c>
      <c r="F4287" s="248" t="s">
        <v>147</v>
      </c>
      <c r="G4287" s="216">
        <v>42</v>
      </c>
      <c r="H4287" s="216">
        <v>33.999999995576218</v>
      </c>
      <c r="I4287" s="216">
        <v>1427.9999998142011</v>
      </c>
      <c r="J4287" s="216">
        <v>1.44336126070349E-3</v>
      </c>
      <c r="K4287" s="216">
        <v>4.2451801790920221E-5</v>
      </c>
      <c r="L4287" s="159"/>
    </row>
    <row r="4288" spans="2:12" ht="15.75" customHeight="1" x14ac:dyDescent="0.2">
      <c r="B4288" s="189">
        <v>41326</v>
      </c>
      <c r="C4288" s="143">
        <v>294191</v>
      </c>
      <c r="D4288" s="143" t="s">
        <v>1115</v>
      </c>
      <c r="E4288" s="143" t="s">
        <v>8854</v>
      </c>
      <c r="F4288" s="248" t="s">
        <v>150</v>
      </c>
      <c r="G4288" s="216">
        <v>52</v>
      </c>
      <c r="H4288" s="216">
        <v>9.0000000083819032</v>
      </c>
      <c r="I4288" s="216">
        <v>468.00000043585896</v>
      </c>
      <c r="J4288" s="216">
        <v>4.7303436325365865E-4</v>
      </c>
      <c r="K4288" s="216">
        <v>5.255937364590123E-5</v>
      </c>
      <c r="L4288" s="159"/>
    </row>
    <row r="4289" spans="2:12" ht="15.75" customHeight="1" x14ac:dyDescent="0.2">
      <c r="B4289" s="189">
        <v>41326</v>
      </c>
      <c r="C4289" s="143">
        <v>294272</v>
      </c>
      <c r="D4289" s="143" t="s">
        <v>953</v>
      </c>
      <c r="E4289" s="143" t="s">
        <v>8855</v>
      </c>
      <c r="F4289" s="248" t="s">
        <v>146</v>
      </c>
      <c r="G4289" s="216">
        <v>157.57999999999998</v>
      </c>
      <c r="H4289" s="216">
        <v>161.36363636251454</v>
      </c>
      <c r="I4289" s="216">
        <v>24008.179999889588</v>
      </c>
      <c r="J4289" s="216">
        <v>6.874920875829256E-2</v>
      </c>
      <c r="K4289" s="216">
        <v>4.5124204817614507E-4</v>
      </c>
      <c r="L4289" s="159"/>
    </row>
    <row r="4290" spans="2:12" ht="15.75" customHeight="1" x14ac:dyDescent="0.2">
      <c r="B4290" s="189">
        <v>41326</v>
      </c>
      <c r="C4290" s="143">
        <v>294310</v>
      </c>
      <c r="D4290" s="143" t="s">
        <v>927</v>
      </c>
      <c r="E4290" s="143" t="s">
        <v>8854</v>
      </c>
      <c r="F4290" s="248" t="s">
        <v>147</v>
      </c>
      <c r="G4290" s="216">
        <v>2232.33</v>
      </c>
      <c r="H4290" s="216">
        <v>58.192307697429968</v>
      </c>
      <c r="I4290" s="216">
        <v>119178.99001114404</v>
      </c>
      <c r="J4290" s="216">
        <v>0.12046102051417019</v>
      </c>
      <c r="K4290" s="216">
        <v>2.2563435879029746E-3</v>
      </c>
      <c r="L4290" s="159"/>
    </row>
    <row r="4291" spans="2:12" ht="15.75" customHeight="1" x14ac:dyDescent="0.2">
      <c r="B4291" s="189">
        <v>41326</v>
      </c>
      <c r="C4291" s="143">
        <v>294331</v>
      </c>
      <c r="D4291" s="143" t="s">
        <v>991</v>
      </c>
      <c r="E4291" s="143" t="s">
        <v>8855</v>
      </c>
      <c r="F4291" s="248" t="s">
        <v>146</v>
      </c>
      <c r="G4291" s="216">
        <v>994.99</v>
      </c>
      <c r="H4291" s="216">
        <v>48.481927709317354</v>
      </c>
      <c r="I4291" s="216">
        <v>45789.500000264896</v>
      </c>
      <c r="J4291" s="216">
        <v>0.13112163831121418</v>
      </c>
      <c r="K4291" s="216">
        <v>2.8492278557861574E-3</v>
      </c>
      <c r="L4291" s="159"/>
    </row>
    <row r="4292" spans="2:12" ht="15.75" customHeight="1" x14ac:dyDescent="0.2">
      <c r="B4292" s="189">
        <v>41326</v>
      </c>
      <c r="C4292" s="143">
        <v>294348</v>
      </c>
      <c r="D4292" s="143" t="s">
        <v>504</v>
      </c>
      <c r="E4292" s="143" t="s">
        <v>8855</v>
      </c>
      <c r="F4292" s="248" t="s">
        <v>146</v>
      </c>
      <c r="G4292" s="216">
        <v>47</v>
      </c>
      <c r="H4292" s="216">
        <v>11.999999997206032</v>
      </c>
      <c r="I4292" s="216">
        <v>563.99999986868352</v>
      </c>
      <c r="J4292" s="216">
        <v>1.6150559405514046E-3</v>
      </c>
      <c r="K4292" s="216">
        <v>1.3458799507728661E-4</v>
      </c>
      <c r="L4292" s="159"/>
    </row>
    <row r="4293" spans="2:12" ht="15.75" customHeight="1" x14ac:dyDescent="0.2">
      <c r="B4293" s="189">
        <v>41326</v>
      </c>
      <c r="C4293" s="143">
        <v>294365</v>
      </c>
      <c r="D4293" s="143" t="s">
        <v>854</v>
      </c>
      <c r="E4293" s="143" t="s">
        <v>8854</v>
      </c>
      <c r="F4293" s="248" t="s">
        <v>150</v>
      </c>
      <c r="G4293" s="216">
        <v>20.46</v>
      </c>
      <c r="H4293" s="216">
        <v>59.99999999650754</v>
      </c>
      <c r="I4293" s="216">
        <v>1227.5999999285443</v>
      </c>
      <c r="J4293" s="216">
        <v>1.2408055208452439E-3</v>
      </c>
      <c r="K4293" s="216">
        <v>2.068009201529114E-5</v>
      </c>
      <c r="L4293" s="159"/>
    </row>
    <row r="4294" spans="2:12" ht="15.75" customHeight="1" x14ac:dyDescent="0.2">
      <c r="B4294" s="189">
        <v>41326</v>
      </c>
      <c r="C4294" s="143">
        <v>294367</v>
      </c>
      <c r="D4294" s="143" t="s">
        <v>1376</v>
      </c>
      <c r="E4294" s="143" t="s">
        <v>8854</v>
      </c>
      <c r="F4294" s="248" t="s">
        <v>150</v>
      </c>
      <c r="G4294" s="216">
        <v>60.06</v>
      </c>
      <c r="H4294" s="216">
        <v>75.99999999627471</v>
      </c>
      <c r="I4294" s="216">
        <v>4564.5599997762592</v>
      </c>
      <c r="J4294" s="216">
        <v>4.6136618184110627E-3</v>
      </c>
      <c r="K4294" s="216">
        <v>6.0706076561015921E-5</v>
      </c>
      <c r="L4294" s="159"/>
    </row>
    <row r="4295" spans="2:12" ht="15.75" customHeight="1" x14ac:dyDescent="0.2">
      <c r="B4295" s="189">
        <v>41326</v>
      </c>
      <c r="C4295" s="143">
        <v>294368</v>
      </c>
      <c r="D4295" s="143" t="s">
        <v>553</v>
      </c>
      <c r="E4295" s="143" t="s">
        <v>8854</v>
      </c>
      <c r="F4295" s="248" t="s">
        <v>155</v>
      </c>
      <c r="G4295" s="216">
        <v>106</v>
      </c>
      <c r="H4295" s="216">
        <v>43.999999996740371</v>
      </c>
      <c r="I4295" s="216">
        <v>4663.9999996544793</v>
      </c>
      <c r="J4295" s="216">
        <v>4.7141715128139038E-3</v>
      </c>
      <c r="K4295" s="216">
        <v>1.0714026166279867E-4</v>
      </c>
      <c r="L4295" s="159"/>
    </row>
    <row r="4296" spans="2:12" ht="15.75" customHeight="1" x14ac:dyDescent="0.2">
      <c r="B4296" s="189">
        <v>41326</v>
      </c>
      <c r="C4296" s="143">
        <v>294369</v>
      </c>
      <c r="D4296" s="143" t="s">
        <v>908</v>
      </c>
      <c r="E4296" s="143" t="s">
        <v>8855</v>
      </c>
      <c r="F4296" s="248" t="s">
        <v>150</v>
      </c>
      <c r="G4296" s="216">
        <v>15.84</v>
      </c>
      <c r="H4296" s="216">
        <v>18.000000006286427</v>
      </c>
      <c r="I4296" s="216">
        <v>285.120000099577</v>
      </c>
      <c r="J4296" s="216">
        <v>8.1646232276250683E-4</v>
      </c>
      <c r="K4296" s="216">
        <v>4.5359017915408927E-5</v>
      </c>
      <c r="L4296" s="159"/>
    </row>
    <row r="4297" spans="2:12" ht="15.75" customHeight="1" x14ac:dyDescent="0.2">
      <c r="B4297" s="189">
        <v>41326</v>
      </c>
      <c r="C4297" s="143">
        <v>294370</v>
      </c>
      <c r="D4297" s="143" t="s">
        <v>626</v>
      </c>
      <c r="E4297" s="143" t="s">
        <v>8855</v>
      </c>
      <c r="F4297" s="248" t="s">
        <v>151</v>
      </c>
      <c r="G4297" s="216">
        <v>7</v>
      </c>
      <c r="H4297" s="216">
        <v>541.99999999604188</v>
      </c>
      <c r="I4297" s="216">
        <v>3793.9999999722932</v>
      </c>
      <c r="J4297" s="216">
        <v>1.0864401134457368E-2</v>
      </c>
      <c r="K4297" s="216">
        <v>2.0045020543425663E-5</v>
      </c>
      <c r="L4297" s="159"/>
    </row>
    <row r="4298" spans="2:12" ht="15.75" customHeight="1" x14ac:dyDescent="0.2">
      <c r="B4298" s="189">
        <v>41326</v>
      </c>
      <c r="C4298" s="143">
        <v>296512</v>
      </c>
      <c r="D4298" s="143" t="s">
        <v>795</v>
      </c>
      <c r="E4298" s="143" t="s">
        <v>8854</v>
      </c>
      <c r="F4298" s="248" t="s">
        <v>155</v>
      </c>
      <c r="G4298" s="216">
        <v>71.02</v>
      </c>
      <c r="H4298" s="216">
        <v>135</v>
      </c>
      <c r="I4298" s="216">
        <v>9587.6999999999989</v>
      </c>
      <c r="J4298" s="216">
        <v>9.6908366674001382E-3</v>
      </c>
      <c r="K4298" s="216">
        <v>7.1783975314075095E-5</v>
      </c>
      <c r="L4298" s="159"/>
    </row>
    <row r="4299" spans="2:12" ht="15.75" customHeight="1" x14ac:dyDescent="0.2">
      <c r="B4299" s="189">
        <v>41327</v>
      </c>
      <c r="C4299" s="143">
        <v>294362</v>
      </c>
      <c r="D4299" s="143" t="s">
        <v>1531</v>
      </c>
      <c r="E4299" s="143" t="s">
        <v>8855</v>
      </c>
      <c r="F4299" s="248" t="s">
        <v>146</v>
      </c>
      <c r="G4299" s="216">
        <v>1207.5</v>
      </c>
      <c r="H4299" s="216">
        <v>170.93103448643575</v>
      </c>
      <c r="I4299" s="216">
        <v>204735.00000429922</v>
      </c>
      <c r="J4299" s="216">
        <v>0.58621913868206277</v>
      </c>
      <c r="K4299" s="216">
        <v>3.4574430846886291E-3</v>
      </c>
      <c r="L4299" s="159"/>
    </row>
    <row r="4300" spans="2:12" ht="15.75" customHeight="1" x14ac:dyDescent="0.2">
      <c r="B4300" s="189">
        <v>41327</v>
      </c>
      <c r="C4300" s="143">
        <v>294364</v>
      </c>
      <c r="D4300" s="143" t="s">
        <v>1641</v>
      </c>
      <c r="E4300" s="143" t="s">
        <v>8854</v>
      </c>
      <c r="F4300" s="248" t="s">
        <v>146</v>
      </c>
      <c r="G4300" s="216">
        <v>1</v>
      </c>
      <c r="H4300" s="216">
        <v>200.00000000232831</v>
      </c>
      <c r="I4300" s="216">
        <v>200.00000000232831</v>
      </c>
      <c r="J4300" s="216">
        <v>2.0214910168257319E-4</v>
      </c>
      <c r="K4300" s="216">
        <v>1.0107455084010994E-6</v>
      </c>
      <c r="L4300" s="159"/>
    </row>
    <row r="4301" spans="2:12" ht="15.75" customHeight="1" x14ac:dyDescent="0.2">
      <c r="B4301" s="189">
        <v>41327</v>
      </c>
      <c r="C4301" s="143">
        <v>294470</v>
      </c>
      <c r="D4301" s="143" t="s">
        <v>926</v>
      </c>
      <c r="E4301" s="143" t="s">
        <v>8854</v>
      </c>
      <c r="F4301" s="248" t="s">
        <v>147</v>
      </c>
      <c r="G4301" s="216">
        <v>49.17</v>
      </c>
      <c r="H4301" s="216">
        <v>214.99999999883585</v>
      </c>
      <c r="I4301" s="216">
        <v>10571.549999942759</v>
      </c>
      <c r="J4301" s="216">
        <v>1.0685146679279786E-2</v>
      </c>
      <c r="K4301" s="216">
        <v>4.9698356648082057E-5</v>
      </c>
      <c r="L4301" s="159"/>
    </row>
    <row r="4302" spans="2:12" ht="15.75" customHeight="1" x14ac:dyDescent="0.2">
      <c r="B4302" s="189">
        <v>41327</v>
      </c>
      <c r="C4302" s="143">
        <v>294553</v>
      </c>
      <c r="D4302" s="143" t="s">
        <v>957</v>
      </c>
      <c r="E4302" s="143" t="s">
        <v>8855</v>
      </c>
      <c r="F4302" s="248" t="s">
        <v>151</v>
      </c>
      <c r="G4302" s="216">
        <v>290.99</v>
      </c>
      <c r="H4302" s="216">
        <v>113.03571428633794</v>
      </c>
      <c r="I4302" s="216">
        <v>32749.000000187421</v>
      </c>
      <c r="J4302" s="216">
        <v>9.3770437748336169E-2</v>
      </c>
      <c r="K4302" s="216">
        <v>8.3319367553916712E-4</v>
      </c>
      <c r="L4302" s="159"/>
    </row>
    <row r="4303" spans="2:12" ht="15.75" customHeight="1" x14ac:dyDescent="0.2">
      <c r="B4303" s="189">
        <v>41327</v>
      </c>
      <c r="C4303" s="143">
        <v>294570</v>
      </c>
      <c r="D4303" s="143" t="s">
        <v>1124</v>
      </c>
      <c r="E4303" s="143" t="s">
        <v>8854</v>
      </c>
      <c r="F4303" s="248" t="s">
        <v>149</v>
      </c>
      <c r="G4303" s="216">
        <v>1188.5</v>
      </c>
      <c r="H4303" s="216">
        <v>40.999999997438863</v>
      </c>
      <c r="I4303" s="216">
        <v>48728.499996956089</v>
      </c>
      <c r="J4303" s="216">
        <v>4.9252112503046348E-2</v>
      </c>
      <c r="K4303" s="216">
        <v>1.2012710367347067E-3</v>
      </c>
      <c r="L4303" s="159"/>
    </row>
    <row r="4304" spans="2:12" ht="15.75" customHeight="1" x14ac:dyDescent="0.2">
      <c r="B4304" s="189">
        <v>41327</v>
      </c>
      <c r="C4304" s="143">
        <v>294571</v>
      </c>
      <c r="D4304" s="143" t="s">
        <v>1095</v>
      </c>
      <c r="E4304" s="143" t="s">
        <v>8855</v>
      </c>
      <c r="F4304" s="248" t="s">
        <v>155</v>
      </c>
      <c r="G4304" s="216">
        <v>1075</v>
      </c>
      <c r="H4304" s="216">
        <v>75.99999999627471</v>
      </c>
      <c r="I4304" s="216">
        <v>81699.999995995313</v>
      </c>
      <c r="J4304" s="216">
        <v>0.23393217391736235</v>
      </c>
      <c r="K4304" s="216">
        <v>3.078054920116171E-3</v>
      </c>
      <c r="L4304" s="159"/>
    </row>
    <row r="4305" spans="2:12" ht="15.75" customHeight="1" x14ac:dyDescent="0.2">
      <c r="B4305" s="189">
        <v>41327</v>
      </c>
      <c r="C4305" s="143">
        <v>294572</v>
      </c>
      <c r="D4305" s="143" t="s">
        <v>1164</v>
      </c>
      <c r="E4305" s="143" t="s">
        <v>8855</v>
      </c>
      <c r="F4305" s="248" t="s">
        <v>146</v>
      </c>
      <c r="G4305" s="216">
        <v>142</v>
      </c>
      <c r="H4305" s="216">
        <v>214.87096773561902</v>
      </c>
      <c r="I4305" s="216">
        <v>32382.999999095919</v>
      </c>
      <c r="J4305" s="216">
        <v>9.2722467418920138E-2</v>
      </c>
      <c r="K4305" s="216">
        <v>4.0658958014557796E-4</v>
      </c>
      <c r="L4305" s="159"/>
    </row>
    <row r="4306" spans="2:12" ht="15.75" customHeight="1" x14ac:dyDescent="0.2">
      <c r="B4306" s="189">
        <v>41327</v>
      </c>
      <c r="C4306" s="143">
        <v>294576</v>
      </c>
      <c r="D4306" s="143" t="s">
        <v>567</v>
      </c>
      <c r="E4306" s="143" t="s">
        <v>8854</v>
      </c>
      <c r="F4306" s="248" t="s">
        <v>155</v>
      </c>
      <c r="G4306" s="216">
        <v>2198.5</v>
      </c>
      <c r="H4306" s="216">
        <v>55.000000001164153</v>
      </c>
      <c r="I4306" s="216">
        <v>120917.50000255939</v>
      </c>
      <c r="J4306" s="216">
        <v>0.12221682001467683</v>
      </c>
      <c r="K4306" s="216">
        <v>2.222124000219817E-3</v>
      </c>
      <c r="L4306" s="159"/>
    </row>
    <row r="4307" spans="2:12" ht="15.75" customHeight="1" x14ac:dyDescent="0.2">
      <c r="B4307" s="189">
        <v>41327</v>
      </c>
      <c r="C4307" s="143">
        <v>294577</v>
      </c>
      <c r="D4307" s="143" t="s">
        <v>1686</v>
      </c>
      <c r="E4307" s="143" t="s">
        <v>8854</v>
      </c>
      <c r="F4307" s="248" t="s">
        <v>146</v>
      </c>
      <c r="G4307" s="216">
        <v>423.35</v>
      </c>
      <c r="H4307" s="216">
        <v>78.999999995576218</v>
      </c>
      <c r="I4307" s="216">
        <v>33444.649998127192</v>
      </c>
      <c r="J4307" s="216">
        <v>3.3804029765653894E-2</v>
      </c>
      <c r="K4307" s="216">
        <v>4.2789911098160545E-4</v>
      </c>
      <c r="L4307" s="159"/>
    </row>
    <row r="4308" spans="2:12" ht="15.75" customHeight="1" x14ac:dyDescent="0.2">
      <c r="B4308" s="189">
        <v>41327</v>
      </c>
      <c r="C4308" s="143">
        <v>294590</v>
      </c>
      <c r="D4308" s="143" t="s">
        <v>1738</v>
      </c>
      <c r="E4308" s="143" t="s">
        <v>8854</v>
      </c>
      <c r="F4308" s="248" t="s">
        <v>147</v>
      </c>
      <c r="G4308" s="216">
        <v>765</v>
      </c>
      <c r="H4308" s="216">
        <v>131.94736841771947</v>
      </c>
      <c r="I4308" s="216">
        <v>98680.999997891486</v>
      </c>
      <c r="J4308" s="216">
        <v>9.9741377512397714E-2</v>
      </c>
      <c r="K4308" s="216">
        <v>7.7322031392684104E-4</v>
      </c>
      <c r="L4308" s="159"/>
    </row>
    <row r="4309" spans="2:12" ht="15.75" customHeight="1" x14ac:dyDescent="0.2">
      <c r="B4309" s="189">
        <v>41327</v>
      </c>
      <c r="C4309" s="143">
        <v>294592</v>
      </c>
      <c r="D4309" s="143" t="s">
        <v>925</v>
      </c>
      <c r="E4309" s="143" t="s">
        <v>8855</v>
      </c>
      <c r="F4309" s="248" t="s">
        <v>149</v>
      </c>
      <c r="G4309" s="216">
        <v>219.5</v>
      </c>
      <c r="H4309" s="216">
        <v>37.000000005355105</v>
      </c>
      <c r="I4309" s="216">
        <v>8121.5000011754455</v>
      </c>
      <c r="J4309" s="216">
        <v>2.325434701148053E-2</v>
      </c>
      <c r="K4309" s="216">
        <v>6.2849586508418557E-4</v>
      </c>
      <c r="L4309" s="159"/>
    </row>
    <row r="4310" spans="2:12" ht="15.75" customHeight="1" x14ac:dyDescent="0.2">
      <c r="B4310" s="189">
        <v>41327</v>
      </c>
      <c r="C4310" s="143">
        <v>294593</v>
      </c>
      <c r="D4310" s="143" t="s">
        <v>699</v>
      </c>
      <c r="E4310" s="143" t="s">
        <v>8855</v>
      </c>
      <c r="F4310" s="248" t="s">
        <v>146</v>
      </c>
      <c r="G4310" s="216">
        <v>994.83000000000015</v>
      </c>
      <c r="H4310" s="216">
        <v>41.490909092043609</v>
      </c>
      <c r="I4310" s="216">
        <v>51070.580001257127</v>
      </c>
      <c r="J4310" s="216">
        <v>0.14623074422888932</v>
      </c>
      <c r="K4310" s="216">
        <v>2.8485036057480659E-3</v>
      </c>
      <c r="L4310" s="159"/>
    </row>
    <row r="4311" spans="2:12" ht="15.75" customHeight="1" x14ac:dyDescent="0.2">
      <c r="B4311" s="189">
        <v>41327</v>
      </c>
      <c r="C4311" s="143">
        <v>294596</v>
      </c>
      <c r="D4311" s="143" t="s">
        <v>722</v>
      </c>
      <c r="E4311" s="143" t="s">
        <v>8854</v>
      </c>
      <c r="F4311" s="248" t="s">
        <v>149</v>
      </c>
      <c r="G4311" s="216">
        <v>580.5</v>
      </c>
      <c r="H4311" s="216">
        <v>13.000000000465661</v>
      </c>
      <c r="I4311" s="216">
        <v>7546.5000002703164</v>
      </c>
      <c r="J4311" s="216">
        <v>7.6275909794221173E-3</v>
      </c>
      <c r="K4311" s="216">
        <v>5.8673776762683822E-4</v>
      </c>
      <c r="L4311" s="159"/>
    </row>
    <row r="4312" spans="2:12" ht="15.75" customHeight="1" x14ac:dyDescent="0.2">
      <c r="B4312" s="189">
        <v>41327</v>
      </c>
      <c r="C4312" s="143">
        <v>294599</v>
      </c>
      <c r="D4312" s="143" t="s">
        <v>909</v>
      </c>
      <c r="E4312" s="143" t="s">
        <v>8854</v>
      </c>
      <c r="F4312" s="248" t="s">
        <v>146</v>
      </c>
      <c r="G4312" s="216">
        <v>2553</v>
      </c>
      <c r="H4312" s="216">
        <v>105.56250000685395</v>
      </c>
      <c r="I4312" s="216">
        <v>265935.00001832843</v>
      </c>
      <c r="J4312" s="216">
        <v>0.26879260679517175</v>
      </c>
      <c r="K4312" s="216">
        <v>2.5804332829480066E-3</v>
      </c>
      <c r="L4312" s="159"/>
    </row>
    <row r="4313" spans="2:12" ht="15.75" customHeight="1" x14ac:dyDescent="0.2">
      <c r="B4313" s="189">
        <v>41327</v>
      </c>
      <c r="C4313" s="143">
        <v>294600</v>
      </c>
      <c r="D4313" s="143" t="s">
        <v>704</v>
      </c>
      <c r="E4313" s="143" t="s">
        <v>8855</v>
      </c>
      <c r="F4313" s="248" t="s">
        <v>146</v>
      </c>
      <c r="G4313" s="216">
        <v>100</v>
      </c>
      <c r="H4313" s="216">
        <v>255.99999999627471</v>
      </c>
      <c r="I4313" s="216">
        <v>25599.999999627471</v>
      </c>
      <c r="J4313" s="216">
        <v>7.3300656701234715E-2</v>
      </c>
      <c r="K4313" s="216">
        <v>2.8633069024336475E-4</v>
      </c>
      <c r="L4313" s="159"/>
    </row>
    <row r="4314" spans="2:12" ht="15.75" customHeight="1" x14ac:dyDescent="0.2">
      <c r="B4314" s="189">
        <v>41327</v>
      </c>
      <c r="C4314" s="143">
        <v>294607</v>
      </c>
      <c r="D4314" s="143" t="s">
        <v>1492</v>
      </c>
      <c r="E4314" s="143" t="s">
        <v>8855</v>
      </c>
      <c r="F4314" s="248" t="s">
        <v>147</v>
      </c>
      <c r="G4314" s="216">
        <v>40</v>
      </c>
      <c r="H4314" s="216">
        <v>248.00000000162981</v>
      </c>
      <c r="I4314" s="216">
        <v>9920.0000000651926</v>
      </c>
      <c r="J4314" s="216">
        <v>2.8404004472328447E-2</v>
      </c>
      <c r="K4314" s="216">
        <v>1.1453227609734589E-4</v>
      </c>
      <c r="L4314" s="159"/>
    </row>
    <row r="4315" spans="2:12" ht="15.75" customHeight="1" x14ac:dyDescent="0.2">
      <c r="B4315" s="189">
        <v>41327</v>
      </c>
      <c r="C4315" s="143">
        <v>294614</v>
      </c>
      <c r="D4315" s="143" t="s">
        <v>1739</v>
      </c>
      <c r="E4315" s="143" t="s">
        <v>8854</v>
      </c>
      <c r="F4315" s="248" t="s">
        <v>147</v>
      </c>
      <c r="G4315" s="216">
        <v>4.08</v>
      </c>
      <c r="H4315" s="216">
        <v>123.99999999557622</v>
      </c>
      <c r="I4315" s="216">
        <v>505.91999998195098</v>
      </c>
      <c r="J4315" s="216">
        <v>5.1135636759204125E-4</v>
      </c>
      <c r="K4315" s="216">
        <v>4.1238416742764855E-6</v>
      </c>
      <c r="L4315" s="159"/>
    </row>
    <row r="4316" spans="2:12" ht="15.75" customHeight="1" x14ac:dyDescent="0.2">
      <c r="B4316" s="189">
        <v>41327</v>
      </c>
      <c r="C4316" s="143">
        <v>294617</v>
      </c>
      <c r="D4316" s="143" t="s">
        <v>1740</v>
      </c>
      <c r="E4316" s="143" t="s">
        <v>8854</v>
      </c>
      <c r="F4316" s="248" t="s">
        <v>147</v>
      </c>
      <c r="G4316" s="216">
        <v>27.828900000000001</v>
      </c>
      <c r="H4316" s="216">
        <v>45</v>
      </c>
      <c r="I4316" s="216">
        <v>1252.3005000000001</v>
      </c>
      <c r="J4316" s="216">
        <v>1.2657571055434511E-3</v>
      </c>
      <c r="K4316" s="216">
        <v>2.8127935678743355E-5</v>
      </c>
      <c r="L4316" s="159"/>
    </row>
    <row r="4317" spans="2:12" ht="15.75" customHeight="1" x14ac:dyDescent="0.2">
      <c r="B4317" s="189">
        <v>41327</v>
      </c>
      <c r="C4317" s="143">
        <v>294620</v>
      </c>
      <c r="D4317" s="143" t="s">
        <v>1505</v>
      </c>
      <c r="E4317" s="143" t="s">
        <v>8855</v>
      </c>
      <c r="F4317" s="248" t="s">
        <v>155</v>
      </c>
      <c r="G4317" s="216">
        <v>8</v>
      </c>
      <c r="H4317" s="216">
        <v>36.999999994877726</v>
      </c>
      <c r="I4317" s="216">
        <v>295.99999995902181</v>
      </c>
      <c r="J4317" s="216">
        <v>8.4753884300302655E-4</v>
      </c>
      <c r="K4317" s="216">
        <v>2.2906455219469179E-5</v>
      </c>
      <c r="L4317" s="159"/>
    </row>
    <row r="4318" spans="2:12" ht="15.75" customHeight="1" x14ac:dyDescent="0.2">
      <c r="B4318" s="189">
        <v>41327</v>
      </c>
      <c r="C4318" s="143">
        <v>294623</v>
      </c>
      <c r="D4318" s="143" t="s">
        <v>524</v>
      </c>
      <c r="E4318" s="143" t="s">
        <v>8855</v>
      </c>
      <c r="F4318" s="248" t="s">
        <v>149</v>
      </c>
      <c r="G4318" s="216">
        <v>78.989999999999995</v>
      </c>
      <c r="H4318" s="216">
        <v>71.000000000931323</v>
      </c>
      <c r="I4318" s="216">
        <v>5608.2900000735663</v>
      </c>
      <c r="J4318" s="216">
        <v>1.6058255468060244E-2</v>
      </c>
      <c r="K4318" s="216">
        <v>2.2617261222323379E-4</v>
      </c>
      <c r="L4318" s="159"/>
    </row>
    <row r="4319" spans="2:12" ht="15.75" customHeight="1" x14ac:dyDescent="0.2">
      <c r="B4319" s="189">
        <v>41327</v>
      </c>
      <c r="C4319" s="143">
        <v>294627</v>
      </c>
      <c r="D4319" s="143" t="s">
        <v>597</v>
      </c>
      <c r="E4319" s="143" t="s">
        <v>8855</v>
      </c>
      <c r="F4319" s="248" t="s">
        <v>155</v>
      </c>
      <c r="G4319" s="216">
        <v>40</v>
      </c>
      <c r="H4319" s="216">
        <v>94.000000002561137</v>
      </c>
      <c r="I4319" s="216">
        <v>3760.0000001024455</v>
      </c>
      <c r="J4319" s="216">
        <v>1.0766033953443848E-2</v>
      </c>
      <c r="K4319" s="216">
        <v>1.1453227609734589E-4</v>
      </c>
      <c r="L4319" s="159"/>
    </row>
    <row r="4320" spans="2:12" ht="15.75" customHeight="1" x14ac:dyDescent="0.2">
      <c r="B4320" s="189">
        <v>41327</v>
      </c>
      <c r="C4320" s="143">
        <v>294628</v>
      </c>
      <c r="D4320" s="143" t="s">
        <v>786</v>
      </c>
      <c r="E4320" s="143" t="s">
        <v>8854</v>
      </c>
      <c r="F4320" s="248" t="s">
        <v>149</v>
      </c>
      <c r="G4320" s="216">
        <v>121.5</v>
      </c>
      <c r="H4320" s="216">
        <v>14.99999999650754</v>
      </c>
      <c r="I4320" s="216">
        <v>1822.4999995756662</v>
      </c>
      <c r="J4320" s="216">
        <v>1.8420836886321101E-3</v>
      </c>
      <c r="K4320" s="216">
        <v>1.2280557927073357E-4</v>
      </c>
      <c r="L4320" s="159"/>
    </row>
    <row r="4321" spans="2:12" ht="15.75" customHeight="1" x14ac:dyDescent="0.2">
      <c r="B4321" s="189">
        <v>41327</v>
      </c>
      <c r="C4321" s="143">
        <v>294630</v>
      </c>
      <c r="D4321" s="143" t="s">
        <v>1741</v>
      </c>
      <c r="E4321" s="143" t="s">
        <v>8854</v>
      </c>
      <c r="F4321" s="248" t="s">
        <v>147</v>
      </c>
      <c r="G4321" s="216">
        <v>7.5600000000000005</v>
      </c>
      <c r="H4321" s="216">
        <v>460.00000000116415</v>
      </c>
      <c r="I4321" s="216">
        <v>3477.6000000088011</v>
      </c>
      <c r="J4321" s="216">
        <v>3.514968580024559E-3</v>
      </c>
      <c r="K4321" s="216">
        <v>7.641236043512312E-6</v>
      </c>
      <c r="L4321" s="159"/>
    </row>
    <row r="4322" spans="2:12" ht="15.75" customHeight="1" x14ac:dyDescent="0.2">
      <c r="B4322" s="189">
        <v>41327</v>
      </c>
      <c r="C4322" s="143">
        <v>294647</v>
      </c>
      <c r="D4322" s="143" t="s">
        <v>714</v>
      </c>
      <c r="E4322" s="143" t="s">
        <v>8854</v>
      </c>
      <c r="F4322" s="248" t="s">
        <v>155</v>
      </c>
      <c r="G4322" s="216">
        <v>89.83</v>
      </c>
      <c r="H4322" s="216">
        <v>55.000000001164153</v>
      </c>
      <c r="I4322" s="216">
        <v>4940.6500001045761</v>
      </c>
      <c r="J4322" s="216">
        <v>4.9937397961875912E-3</v>
      </c>
      <c r="K4322" s="216">
        <v>9.0795269019670758E-5</v>
      </c>
      <c r="L4322" s="159"/>
    </row>
    <row r="4323" spans="2:12" ht="15.75" customHeight="1" x14ac:dyDescent="0.2">
      <c r="B4323" s="189">
        <v>41327</v>
      </c>
      <c r="C4323" s="143">
        <v>294648</v>
      </c>
      <c r="D4323" s="143" t="s">
        <v>1249</v>
      </c>
      <c r="E4323" s="143" t="s">
        <v>8854</v>
      </c>
      <c r="F4323" s="248" t="s">
        <v>150</v>
      </c>
      <c r="G4323" s="216">
        <v>38</v>
      </c>
      <c r="H4323" s="216">
        <v>62.999999995809048</v>
      </c>
      <c r="I4323" s="216">
        <v>2393.9999998407438</v>
      </c>
      <c r="J4323" s="216">
        <v>2.4197247469512646E-3</v>
      </c>
      <c r="K4323" s="216">
        <v>3.8408329319241773E-5</v>
      </c>
      <c r="L4323" s="159"/>
    </row>
    <row r="4324" spans="2:12" ht="15.75" customHeight="1" x14ac:dyDescent="0.2">
      <c r="B4324" s="189">
        <v>41327</v>
      </c>
      <c r="C4324" s="143">
        <v>294706</v>
      </c>
      <c r="D4324" s="143" t="s">
        <v>567</v>
      </c>
      <c r="E4324" s="143" t="s">
        <v>8854</v>
      </c>
      <c r="F4324" s="248" t="s">
        <v>155</v>
      </c>
      <c r="G4324" s="216">
        <v>2198.5</v>
      </c>
      <c r="H4324" s="216">
        <v>82.461538454696822</v>
      </c>
      <c r="I4324" s="216">
        <v>190992.4999872531</v>
      </c>
      <c r="J4324" s="216">
        <v>0.19304481150041311</v>
      </c>
      <c r="K4324" s="216">
        <v>2.222124000219817E-3</v>
      </c>
      <c r="L4324" s="159"/>
    </row>
    <row r="4325" spans="2:12" ht="15.75" customHeight="1" x14ac:dyDescent="0.2">
      <c r="B4325" s="189">
        <v>41327</v>
      </c>
      <c r="C4325" s="143">
        <v>294750</v>
      </c>
      <c r="D4325" s="143" t="s">
        <v>568</v>
      </c>
      <c r="E4325" s="143" t="s">
        <v>8855</v>
      </c>
      <c r="F4325" s="248" t="s">
        <v>155</v>
      </c>
      <c r="G4325" s="216">
        <v>1</v>
      </c>
      <c r="H4325" s="216">
        <v>72.000000004190952</v>
      </c>
      <c r="I4325" s="216">
        <v>72.000000004190952</v>
      </c>
      <c r="J4325" s="216">
        <v>2.061580969872226E-4</v>
      </c>
      <c r="K4325" s="216">
        <v>2.8633069024336474E-6</v>
      </c>
      <c r="L4325" s="159"/>
    </row>
    <row r="4326" spans="2:12" ht="15.75" customHeight="1" x14ac:dyDescent="0.2">
      <c r="B4326" s="189">
        <v>41328</v>
      </c>
      <c r="C4326" s="143">
        <v>294631</v>
      </c>
      <c r="D4326" s="143" t="s">
        <v>1062</v>
      </c>
      <c r="E4326" s="143" t="s">
        <v>8854</v>
      </c>
      <c r="F4326" s="248" t="s">
        <v>155</v>
      </c>
      <c r="G4326" s="216">
        <v>0.75</v>
      </c>
      <c r="H4326" s="216">
        <v>15.000000006984919</v>
      </c>
      <c r="I4326" s="216">
        <v>11.250000005238689</v>
      </c>
      <c r="J4326" s="216">
        <v>1.1370750323812376E-5</v>
      </c>
      <c r="K4326" s="216">
        <v>7.5805002123449722E-7</v>
      </c>
      <c r="L4326" s="159"/>
    </row>
    <row r="4327" spans="2:12" ht="15.75" customHeight="1" x14ac:dyDescent="0.2">
      <c r="B4327" s="189">
        <v>41328</v>
      </c>
      <c r="C4327" s="143">
        <v>294632</v>
      </c>
      <c r="D4327" s="143" t="s">
        <v>761</v>
      </c>
      <c r="E4327" s="143" t="s">
        <v>8855</v>
      </c>
      <c r="F4327" s="248" t="s">
        <v>146</v>
      </c>
      <c r="G4327" s="216">
        <v>29</v>
      </c>
      <c r="H4327" s="216">
        <v>24.999999997671694</v>
      </c>
      <c r="I4327" s="216">
        <v>724.99999993247911</v>
      </c>
      <c r="J4327" s="216">
        <v>2.0757111191105713E-3</v>
      </c>
      <c r="K4327" s="216">
        <v>8.3028444772155485E-5</v>
      </c>
      <c r="L4327" s="159"/>
    </row>
    <row r="4328" spans="2:12" ht="15.75" customHeight="1" x14ac:dyDescent="0.2">
      <c r="B4328" s="189">
        <v>41328</v>
      </c>
      <c r="C4328" s="143">
        <v>294641</v>
      </c>
      <c r="D4328" s="143" t="s">
        <v>1741</v>
      </c>
      <c r="E4328" s="143" t="s">
        <v>8854</v>
      </c>
      <c r="F4328" s="248" t="s">
        <v>155</v>
      </c>
      <c r="G4328" s="216">
        <v>94.5</v>
      </c>
      <c r="H4328" s="216">
        <v>261.99999999487773</v>
      </c>
      <c r="I4328" s="216">
        <v>24758.999999515945</v>
      </c>
      <c r="J4328" s="216">
        <v>2.5024747300503972E-2</v>
      </c>
      <c r="K4328" s="216">
        <v>9.5514302675546648E-5</v>
      </c>
      <c r="L4328" s="159"/>
    </row>
    <row r="4329" spans="2:12" ht="15.75" customHeight="1" x14ac:dyDescent="0.2">
      <c r="B4329" s="189">
        <v>41328</v>
      </c>
      <c r="C4329" s="143">
        <v>294646</v>
      </c>
      <c r="D4329" s="143" t="s">
        <v>883</v>
      </c>
      <c r="E4329" s="143" t="s">
        <v>8855</v>
      </c>
      <c r="F4329" s="248" t="s">
        <v>149</v>
      </c>
      <c r="G4329" s="216">
        <v>2</v>
      </c>
      <c r="H4329" s="216">
        <v>166.00000000675209</v>
      </c>
      <c r="I4329" s="216">
        <v>332.00000001350418</v>
      </c>
      <c r="J4329" s="216">
        <v>9.50532540188857E-4</v>
      </c>
      <c r="K4329" s="216">
        <v>5.7260996394589989E-6</v>
      </c>
      <c r="L4329" s="159"/>
    </row>
    <row r="4330" spans="2:12" ht="15.75" customHeight="1" x14ac:dyDescent="0.2">
      <c r="B4330" s="189">
        <v>41328</v>
      </c>
      <c r="C4330" s="143">
        <v>294649</v>
      </c>
      <c r="D4330" s="143" t="s">
        <v>1066</v>
      </c>
      <c r="E4330" s="143" t="s">
        <v>8854</v>
      </c>
      <c r="F4330" s="248" t="s">
        <v>155</v>
      </c>
      <c r="G4330" s="216">
        <v>53</v>
      </c>
      <c r="H4330" s="216">
        <v>100.00000000116415</v>
      </c>
      <c r="I4330" s="216">
        <v>5300.0000000617001</v>
      </c>
      <c r="J4330" s="216">
        <v>5.356886816786143E-3</v>
      </c>
      <c r="K4330" s="216">
        <v>5.3568868167237799E-5</v>
      </c>
      <c r="L4330" s="159"/>
    </row>
    <row r="4331" spans="2:12" ht="15.75" customHeight="1" x14ac:dyDescent="0.2">
      <c r="B4331" s="189">
        <v>41328</v>
      </c>
      <c r="C4331" s="143">
        <v>294650</v>
      </c>
      <c r="D4331" s="143" t="s">
        <v>930</v>
      </c>
      <c r="E4331" s="143" t="s">
        <v>8854</v>
      </c>
      <c r="F4331" s="248" t="s">
        <v>150</v>
      </c>
      <c r="G4331" s="216">
        <v>51.5</v>
      </c>
      <c r="H4331" s="216">
        <v>130.99999999743886</v>
      </c>
      <c r="I4331" s="216">
        <v>6746.4999998681014</v>
      </c>
      <c r="J4331" s="216">
        <v>6.8189126242113995E-3</v>
      </c>
      <c r="K4331" s="216">
        <v>5.205276812476881E-5</v>
      </c>
      <c r="L4331" s="159"/>
    </row>
    <row r="4332" spans="2:12" ht="15.75" customHeight="1" x14ac:dyDescent="0.2">
      <c r="B4332" s="189">
        <v>41328</v>
      </c>
      <c r="C4332" s="143">
        <v>294651</v>
      </c>
      <c r="D4332" s="143" t="s">
        <v>769</v>
      </c>
      <c r="E4332" s="143" t="s">
        <v>8855</v>
      </c>
      <c r="F4332" s="248" t="s">
        <v>146</v>
      </c>
      <c r="G4332" s="216">
        <v>5.3921999999999999</v>
      </c>
      <c r="H4332" s="216">
        <v>33.999999995576218</v>
      </c>
      <c r="I4332" s="216">
        <v>183.33479997614609</v>
      </c>
      <c r="J4332" s="216">
        <v>5.2489666602184896E-4</v>
      </c>
      <c r="K4332" s="216">
        <v>1.5438137237945407E-5</v>
      </c>
      <c r="L4332" s="159"/>
    </row>
    <row r="4333" spans="2:12" ht="15.75" customHeight="1" x14ac:dyDescent="0.2">
      <c r="B4333" s="189">
        <v>41328</v>
      </c>
      <c r="C4333" s="143">
        <v>294652</v>
      </c>
      <c r="D4333" s="143" t="s">
        <v>536</v>
      </c>
      <c r="E4333" s="143" t="s">
        <v>8855</v>
      </c>
      <c r="F4333" s="248" t="s">
        <v>150</v>
      </c>
      <c r="G4333" s="216">
        <v>17</v>
      </c>
      <c r="H4333" s="216">
        <v>121.99999999953434</v>
      </c>
      <c r="I4333" s="216">
        <v>2073.9999999920838</v>
      </c>
      <c r="J4333" s="216">
        <v>5.9379653260963174E-3</v>
      </c>
      <c r="K4333" s="216">
        <v>4.8671846935401492E-5</v>
      </c>
      <c r="L4333" s="159"/>
    </row>
    <row r="4334" spans="2:12" ht="15.75" customHeight="1" x14ac:dyDescent="0.2">
      <c r="B4334" s="189">
        <v>41328</v>
      </c>
      <c r="C4334" s="143">
        <v>294659</v>
      </c>
      <c r="D4334" s="143" t="s">
        <v>1256</v>
      </c>
      <c r="E4334" s="143" t="s">
        <v>8854</v>
      </c>
      <c r="F4334" s="248" t="s">
        <v>155</v>
      </c>
      <c r="G4334" s="216">
        <v>1086.5</v>
      </c>
      <c r="H4334" s="216">
        <v>15.999999999767169</v>
      </c>
      <c r="I4334" s="216">
        <v>17383.99999974703</v>
      </c>
      <c r="J4334" s="216">
        <v>1.7570588758598314E-2</v>
      </c>
      <c r="K4334" s="216">
        <v>1.0981617974283749E-3</v>
      </c>
      <c r="L4334" s="159"/>
    </row>
    <row r="4335" spans="2:12" ht="15.75" customHeight="1" x14ac:dyDescent="0.2">
      <c r="B4335" s="189">
        <v>41328</v>
      </c>
      <c r="C4335" s="143">
        <v>294661</v>
      </c>
      <c r="D4335" s="143" t="s">
        <v>992</v>
      </c>
      <c r="E4335" s="143" t="s">
        <v>8854</v>
      </c>
      <c r="F4335" s="248" t="s">
        <v>149</v>
      </c>
      <c r="G4335" s="216">
        <v>1721.5000000000002</v>
      </c>
      <c r="H4335" s="216">
        <v>65.125000003390596</v>
      </c>
      <c r="I4335" s="216">
        <v>113624.80000601294</v>
      </c>
      <c r="J4335" s="216">
        <v>0.11484437607643147</v>
      </c>
      <c r="K4335" s="216">
        <v>1.7399774820735828E-3</v>
      </c>
      <c r="L4335" s="159"/>
    </row>
    <row r="4336" spans="2:12" ht="15.75" customHeight="1" x14ac:dyDescent="0.2">
      <c r="B4336" s="189">
        <v>41328</v>
      </c>
      <c r="C4336" s="143">
        <v>294674</v>
      </c>
      <c r="D4336" s="143" t="s">
        <v>937</v>
      </c>
      <c r="E4336" s="143" t="s">
        <v>8855</v>
      </c>
      <c r="F4336" s="248" t="s">
        <v>155</v>
      </c>
      <c r="G4336" s="216">
        <v>31.68</v>
      </c>
      <c r="H4336" s="216">
        <v>106.99999999254942</v>
      </c>
      <c r="I4336" s="216">
        <v>3389.7599997639654</v>
      </c>
      <c r="J4336" s="216">
        <v>9.7050517562504903E-3</v>
      </c>
      <c r="K4336" s="216">
        <v>9.070141828903054E-5</v>
      </c>
      <c r="L4336" s="159"/>
    </row>
    <row r="4337" spans="2:12" ht="15.75" customHeight="1" x14ac:dyDescent="0.2">
      <c r="B4337" s="189">
        <v>41328</v>
      </c>
      <c r="C4337" s="143">
        <v>294677</v>
      </c>
      <c r="D4337" s="143" t="s">
        <v>1380</v>
      </c>
      <c r="E4337" s="143" t="s">
        <v>8854</v>
      </c>
      <c r="F4337" s="248" t="s">
        <v>150</v>
      </c>
      <c r="G4337" s="216">
        <v>159.33000000000001</v>
      </c>
      <c r="H4337" s="216">
        <v>69.999999997671694</v>
      </c>
      <c r="I4337" s="216">
        <v>11153.099999629032</v>
      </c>
      <c r="J4337" s="216">
        <v>1.127281025539901E-2</v>
      </c>
      <c r="K4337" s="216">
        <v>1.6104014651105659E-4</v>
      </c>
      <c r="L4337" s="159"/>
    </row>
    <row r="4338" spans="2:12" ht="15.75" customHeight="1" x14ac:dyDescent="0.2">
      <c r="B4338" s="189">
        <v>41328</v>
      </c>
      <c r="C4338" s="143">
        <v>294678</v>
      </c>
      <c r="D4338" s="143" t="s">
        <v>616</v>
      </c>
      <c r="E4338" s="143" t="s">
        <v>8854</v>
      </c>
      <c r="F4338" s="248" t="s">
        <v>150</v>
      </c>
      <c r="G4338" s="216">
        <v>97.132200000000012</v>
      </c>
      <c r="H4338" s="216">
        <v>78.000000002793968</v>
      </c>
      <c r="I4338" s="216">
        <v>7576.311600271385</v>
      </c>
      <c r="J4338" s="216">
        <v>7.6576308926198542E-3</v>
      </c>
      <c r="K4338" s="216">
        <v>9.8174755030071246E-5</v>
      </c>
      <c r="L4338" s="159"/>
    </row>
    <row r="4339" spans="2:12" ht="15.75" customHeight="1" x14ac:dyDescent="0.2">
      <c r="B4339" s="189">
        <v>41328</v>
      </c>
      <c r="C4339" s="143">
        <v>294679</v>
      </c>
      <c r="D4339" s="143" t="s">
        <v>851</v>
      </c>
      <c r="E4339" s="143" t="s">
        <v>8855</v>
      </c>
      <c r="F4339" s="248" t="s">
        <v>150</v>
      </c>
      <c r="G4339" s="216">
        <v>1.98</v>
      </c>
      <c r="H4339" s="216">
        <v>113.00000000162981</v>
      </c>
      <c r="I4339" s="216">
        <v>223.74000000322704</v>
      </c>
      <c r="J4339" s="216">
        <v>6.4057876667551739E-4</v>
      </c>
      <c r="K4339" s="216">
        <v>5.6688386430644087E-6</v>
      </c>
      <c r="L4339" s="159"/>
    </row>
    <row r="4340" spans="2:12" ht="15.75" customHeight="1" x14ac:dyDescent="0.2">
      <c r="B4340" s="189">
        <v>41328</v>
      </c>
      <c r="C4340" s="143">
        <v>294734</v>
      </c>
      <c r="D4340" s="143" t="s">
        <v>972</v>
      </c>
      <c r="E4340" s="143" t="s">
        <v>8855</v>
      </c>
      <c r="F4340" s="248" t="s">
        <v>150</v>
      </c>
      <c r="G4340" s="216">
        <v>1</v>
      </c>
      <c r="H4340" s="216">
        <v>299.99999999301508</v>
      </c>
      <c r="I4340" s="216">
        <v>299.99999999301508</v>
      </c>
      <c r="J4340" s="216">
        <v>8.5891494589885166E-4</v>
      </c>
      <c r="K4340" s="216">
        <v>2.8630498197294994E-6</v>
      </c>
      <c r="L4340" s="159"/>
    </row>
    <row r="4341" spans="2:12" ht="15.75" customHeight="1" x14ac:dyDescent="0.2">
      <c r="B4341" s="189">
        <v>41329</v>
      </c>
      <c r="C4341" s="143">
        <v>294663</v>
      </c>
      <c r="D4341" s="143" t="s">
        <v>1659</v>
      </c>
      <c r="E4341" s="143" t="s">
        <v>8854</v>
      </c>
      <c r="F4341" s="248" t="s">
        <v>146</v>
      </c>
      <c r="G4341" s="216">
        <v>1738.4799999999998</v>
      </c>
      <c r="H4341" s="216">
        <v>97.944444447639398</v>
      </c>
      <c r="I4341" s="216">
        <v>176778.96000610158</v>
      </c>
      <c r="J4341" s="216">
        <v>0.17867332427263655</v>
      </c>
      <c r="K4341" s="216">
        <v>1.7571095608367195E-3</v>
      </c>
      <c r="L4341" s="159"/>
    </row>
    <row r="4342" spans="2:12" ht="15.75" customHeight="1" x14ac:dyDescent="0.2">
      <c r="B4342" s="189">
        <v>41329</v>
      </c>
      <c r="C4342" s="143">
        <v>294671</v>
      </c>
      <c r="D4342" s="143" t="s">
        <v>1742</v>
      </c>
      <c r="E4342" s="143" t="s">
        <v>8854</v>
      </c>
      <c r="F4342" s="248" t="s">
        <v>155</v>
      </c>
      <c r="G4342" s="216">
        <v>1</v>
      </c>
      <c r="H4342" s="216">
        <v>84.999999994179234</v>
      </c>
      <c r="I4342" s="216">
        <v>84.999999994179234</v>
      </c>
      <c r="J4342" s="216">
        <v>8.5910860441818973E-5</v>
      </c>
      <c r="K4342" s="216">
        <v>1.0107160052670837E-6</v>
      </c>
      <c r="L4342" s="159"/>
    </row>
    <row r="4343" spans="2:12" ht="15.75" customHeight="1" x14ac:dyDescent="0.2">
      <c r="B4343" s="189">
        <v>41329</v>
      </c>
      <c r="C4343" s="143">
        <v>294673</v>
      </c>
      <c r="D4343" s="143" t="s">
        <v>581</v>
      </c>
      <c r="E4343" s="143" t="s">
        <v>8855</v>
      </c>
      <c r="F4343" s="248" t="s">
        <v>146</v>
      </c>
      <c r="G4343" s="216">
        <v>381.5</v>
      </c>
      <c r="H4343" s="216">
        <v>53.999999997904524</v>
      </c>
      <c r="I4343" s="216">
        <v>20600.999999200576</v>
      </c>
      <c r="J4343" s="216">
        <v>5.8978990954523698E-2</v>
      </c>
      <c r="K4343" s="216">
        <v>1.0922035362372663E-3</v>
      </c>
      <c r="L4343" s="159"/>
    </row>
    <row r="4344" spans="2:12" ht="15.75" customHeight="1" x14ac:dyDescent="0.2">
      <c r="B4344" s="189">
        <v>41329</v>
      </c>
      <c r="C4344" s="143">
        <v>294675</v>
      </c>
      <c r="D4344" s="143" t="s">
        <v>647</v>
      </c>
      <c r="E4344" s="143" t="s">
        <v>8855</v>
      </c>
      <c r="F4344" s="248" t="s">
        <v>155</v>
      </c>
      <c r="G4344" s="216">
        <v>4</v>
      </c>
      <c r="H4344" s="216">
        <v>108.99999999906868</v>
      </c>
      <c r="I4344" s="216">
        <v>435.99999999627471</v>
      </c>
      <c r="J4344" s="216">
        <v>1.2482326128319249E-3</v>
      </c>
      <c r="K4344" s="216">
        <v>1.1451675347179726E-5</v>
      </c>
      <c r="L4344" s="159"/>
    </row>
    <row r="4345" spans="2:12" ht="15.75" customHeight="1" x14ac:dyDescent="0.2">
      <c r="B4345" s="189">
        <v>41329</v>
      </c>
      <c r="C4345" s="143">
        <v>294676</v>
      </c>
      <c r="D4345" s="143" t="s">
        <v>810</v>
      </c>
      <c r="E4345" s="143" t="s">
        <v>8855</v>
      </c>
      <c r="F4345" s="248" t="s">
        <v>146</v>
      </c>
      <c r="G4345" s="216">
        <v>24.09</v>
      </c>
      <c r="H4345" s="216">
        <v>66.999999998370185</v>
      </c>
      <c r="I4345" s="216">
        <v>1614.0299999607378</v>
      </c>
      <c r="J4345" s="216">
        <v>4.6208368900397187E-3</v>
      </c>
      <c r="K4345" s="216">
        <v>6.8967714778389897E-5</v>
      </c>
      <c r="L4345" s="159"/>
    </row>
    <row r="4346" spans="2:12" ht="15.75" customHeight="1" x14ac:dyDescent="0.2">
      <c r="B4346" s="189">
        <v>41329</v>
      </c>
      <c r="C4346" s="143">
        <v>294681</v>
      </c>
      <c r="D4346" s="143" t="s">
        <v>1659</v>
      </c>
      <c r="E4346" s="143" t="s">
        <v>8854</v>
      </c>
      <c r="F4346" s="248" t="s">
        <v>155</v>
      </c>
      <c r="G4346" s="216">
        <v>2.1800000000000002</v>
      </c>
      <c r="H4346" s="216">
        <v>90</v>
      </c>
      <c r="I4346" s="216">
        <v>196.20000000000002</v>
      </c>
      <c r="J4346" s="216">
        <v>1.9830248023340185E-4</v>
      </c>
      <c r="K4346" s="216">
        <v>2.2033608914822426E-6</v>
      </c>
      <c r="L4346" s="159"/>
    </row>
    <row r="4347" spans="2:12" ht="15.75" customHeight="1" x14ac:dyDescent="0.2">
      <c r="B4347" s="189">
        <v>41329</v>
      </c>
      <c r="C4347" s="143">
        <v>294688</v>
      </c>
      <c r="D4347" s="143" t="s">
        <v>820</v>
      </c>
      <c r="E4347" s="143" t="s">
        <v>8855</v>
      </c>
      <c r="F4347" s="248" t="s">
        <v>146</v>
      </c>
      <c r="G4347" s="216">
        <v>66</v>
      </c>
      <c r="H4347" s="216">
        <v>57.000000007683411</v>
      </c>
      <c r="I4347" s="216">
        <v>3762.0000005071051</v>
      </c>
      <c r="J4347" s="216">
        <v>1.0770300665474334E-2</v>
      </c>
      <c r="K4347" s="216">
        <v>1.8895264322846549E-4</v>
      </c>
      <c r="L4347" s="159"/>
    </row>
    <row r="4348" spans="2:12" ht="15.75" customHeight="1" x14ac:dyDescent="0.2">
      <c r="B4348" s="189">
        <v>41329</v>
      </c>
      <c r="C4348" s="143">
        <v>294689</v>
      </c>
      <c r="D4348" s="143" t="s">
        <v>588</v>
      </c>
      <c r="E4348" s="143" t="s">
        <v>8855</v>
      </c>
      <c r="F4348" s="248" t="s">
        <v>149</v>
      </c>
      <c r="G4348" s="216">
        <v>8</v>
      </c>
      <c r="H4348" s="216">
        <v>95.000000005820766</v>
      </c>
      <c r="I4348" s="216">
        <v>760.00000004656613</v>
      </c>
      <c r="J4348" s="216">
        <v>2.1758183160974628E-3</v>
      </c>
      <c r="K4348" s="216">
        <v>2.2903350694359451E-5</v>
      </c>
      <c r="L4348" s="159"/>
    </row>
    <row r="4349" spans="2:12" ht="15.75" customHeight="1" x14ac:dyDescent="0.2">
      <c r="B4349" s="189">
        <v>41329</v>
      </c>
      <c r="C4349" s="143">
        <v>294711</v>
      </c>
      <c r="D4349" s="143" t="s">
        <v>699</v>
      </c>
      <c r="E4349" s="143" t="s">
        <v>8855</v>
      </c>
      <c r="F4349" s="248" t="s">
        <v>155</v>
      </c>
      <c r="G4349" s="216">
        <v>13</v>
      </c>
      <c r="H4349" s="216">
        <v>156.99999999837019</v>
      </c>
      <c r="I4349" s="216">
        <v>2040.9999999788124</v>
      </c>
      <c r="J4349" s="216">
        <v>5.8432173458377971E-3</v>
      </c>
      <c r="K4349" s="216">
        <v>3.721794487833411E-5</v>
      </c>
      <c r="L4349" s="159"/>
    </row>
    <row r="4350" spans="2:12" ht="15.75" customHeight="1" x14ac:dyDescent="0.2">
      <c r="B4350" s="189">
        <v>41329</v>
      </c>
      <c r="C4350" s="143">
        <v>294712</v>
      </c>
      <c r="D4350" s="143" t="s">
        <v>1708</v>
      </c>
      <c r="E4350" s="143" t="s">
        <v>8854</v>
      </c>
      <c r="F4350" s="248" t="s">
        <v>155</v>
      </c>
      <c r="G4350" s="216">
        <v>16.830000000000002</v>
      </c>
      <c r="H4350" s="216">
        <v>65.000000002328306</v>
      </c>
      <c r="I4350" s="216">
        <v>1093.9500000391856</v>
      </c>
      <c r="J4350" s="216">
        <v>1.1056727740015317E-3</v>
      </c>
      <c r="K4350" s="216">
        <v>1.7010350368645021E-5</v>
      </c>
      <c r="L4350" s="159"/>
    </row>
    <row r="4351" spans="2:12" ht="15.75" customHeight="1" x14ac:dyDescent="0.2">
      <c r="B4351" s="189">
        <v>41329</v>
      </c>
      <c r="C4351" s="143">
        <v>294730</v>
      </c>
      <c r="D4351" s="143" t="s">
        <v>616</v>
      </c>
      <c r="E4351" s="143" t="s">
        <v>8854</v>
      </c>
      <c r="F4351" s="248" t="s">
        <v>150</v>
      </c>
      <c r="G4351" s="216">
        <v>97.132200000000012</v>
      </c>
      <c r="H4351" s="216">
        <v>95.999999998603016</v>
      </c>
      <c r="I4351" s="216">
        <v>9324.6911998643081</v>
      </c>
      <c r="J4351" s="216">
        <v>9.4246146398759834E-3</v>
      </c>
      <c r="K4351" s="216">
        <v>9.8173069166803439E-5</v>
      </c>
      <c r="L4351" s="159"/>
    </row>
    <row r="4352" spans="2:12" ht="15.75" customHeight="1" x14ac:dyDescent="0.2">
      <c r="B4352" s="189">
        <v>41329</v>
      </c>
      <c r="C4352" s="143">
        <v>294733</v>
      </c>
      <c r="D4352" s="143" t="s">
        <v>643</v>
      </c>
      <c r="E4352" s="143" t="s">
        <v>8855</v>
      </c>
      <c r="F4352" s="248" t="s">
        <v>150</v>
      </c>
      <c r="G4352" s="216">
        <v>5.28</v>
      </c>
      <c r="H4352" s="216">
        <v>109.99999999185093</v>
      </c>
      <c r="I4352" s="216">
        <v>580.7999999569729</v>
      </c>
      <c r="J4352" s="216">
        <v>1.6627832602873131E-3</v>
      </c>
      <c r="K4352" s="216">
        <v>1.5116211458277238E-5</v>
      </c>
      <c r="L4352" s="159"/>
    </row>
    <row r="4353" spans="2:12" ht="15.75" customHeight="1" x14ac:dyDescent="0.2">
      <c r="B4353" s="189">
        <v>41330</v>
      </c>
      <c r="C4353" s="143">
        <v>294704</v>
      </c>
      <c r="D4353" s="143" t="s">
        <v>834</v>
      </c>
      <c r="E4353" s="143" t="s">
        <v>8855</v>
      </c>
      <c r="F4353" s="248" t="s">
        <v>147</v>
      </c>
      <c r="G4353" s="216">
        <v>1036.9900000000002</v>
      </c>
      <c r="H4353" s="216">
        <v>158.94117647158805</v>
      </c>
      <c r="I4353" s="216">
        <v>101992.33000182304</v>
      </c>
      <c r="J4353" s="216">
        <v>0.29195592634469492</v>
      </c>
      <c r="K4353" s="216">
        <v>2.9684131743511863E-3</v>
      </c>
      <c r="L4353" s="159"/>
    </row>
    <row r="4354" spans="2:12" ht="15.75" customHeight="1" x14ac:dyDescent="0.2">
      <c r="B4354" s="189">
        <v>41330</v>
      </c>
      <c r="C4354" s="143">
        <v>294705</v>
      </c>
      <c r="D4354" s="143" t="s">
        <v>953</v>
      </c>
      <c r="E4354" s="143" t="s">
        <v>8855</v>
      </c>
      <c r="F4354" s="248" t="s">
        <v>150</v>
      </c>
      <c r="G4354" s="216">
        <v>157.58000000000001</v>
      </c>
      <c r="H4354" s="216">
        <v>260.94545453879982</v>
      </c>
      <c r="I4354" s="216">
        <v>37488.839998946758</v>
      </c>
      <c r="J4354" s="216">
        <v>0.10731286371519227</v>
      </c>
      <c r="K4354" s="216">
        <v>4.5107720230114066E-4</v>
      </c>
      <c r="L4354" s="159"/>
    </row>
    <row r="4355" spans="2:12" ht="15.75" customHeight="1" x14ac:dyDescent="0.2">
      <c r="B4355" s="189">
        <v>41330</v>
      </c>
      <c r="C4355" s="143">
        <v>294710</v>
      </c>
      <c r="D4355" s="143" t="s">
        <v>844</v>
      </c>
      <c r="E4355" s="143" t="s">
        <v>8854</v>
      </c>
      <c r="F4355" s="248" t="s">
        <v>146</v>
      </c>
      <c r="G4355" s="216">
        <v>8</v>
      </c>
      <c r="H4355" s="216">
        <v>95.000000005820766</v>
      </c>
      <c r="I4355" s="216">
        <v>760.00000004656613</v>
      </c>
      <c r="J4355" s="216">
        <v>7.6812196811299935E-4</v>
      </c>
      <c r="K4355" s="216">
        <v>8.0854944006940596E-6</v>
      </c>
      <c r="L4355" s="159"/>
    </row>
    <row r="4356" spans="2:12" ht="15.75" customHeight="1" x14ac:dyDescent="0.2">
      <c r="B4356" s="189">
        <v>41330</v>
      </c>
      <c r="C4356" s="143">
        <v>294714</v>
      </c>
      <c r="D4356" s="143" t="s">
        <v>1675</v>
      </c>
      <c r="E4356" s="143" t="s">
        <v>8854</v>
      </c>
      <c r="F4356" s="248" t="s">
        <v>155</v>
      </c>
      <c r="G4356" s="216">
        <v>141.49</v>
      </c>
      <c r="H4356" s="216">
        <v>17.000000003026798</v>
      </c>
      <c r="I4356" s="216">
        <v>2405.3300004282619</v>
      </c>
      <c r="J4356" s="216">
        <v>2.431035281285519E-3</v>
      </c>
      <c r="K4356" s="216">
        <v>1.4300207534427532E-4</v>
      </c>
      <c r="L4356" s="159"/>
    </row>
    <row r="4357" spans="2:12" ht="15.75" customHeight="1" x14ac:dyDescent="0.2">
      <c r="B4357" s="189">
        <v>41330</v>
      </c>
      <c r="C4357" s="143">
        <v>294714</v>
      </c>
      <c r="D4357" s="143" t="s">
        <v>1743</v>
      </c>
      <c r="E4357" s="143" t="s">
        <v>8854</v>
      </c>
      <c r="F4357" s="248" t="s">
        <v>155</v>
      </c>
      <c r="G4357" s="216">
        <v>184.5</v>
      </c>
      <c r="H4357" s="216">
        <v>17.000000003026798</v>
      </c>
      <c r="I4357" s="216">
        <v>3136.5000005584443</v>
      </c>
      <c r="J4357" s="216">
        <v>3.1700191490365267E-3</v>
      </c>
      <c r="K4357" s="216">
        <v>1.8647171461600673E-4</v>
      </c>
      <c r="L4357" s="159"/>
    </row>
    <row r="4358" spans="2:12" ht="15.75" customHeight="1" x14ac:dyDescent="0.2">
      <c r="B4358" s="189">
        <v>41330</v>
      </c>
      <c r="C4358" s="143">
        <v>294735</v>
      </c>
      <c r="D4358" s="143" t="s">
        <v>534</v>
      </c>
      <c r="E4358" s="143" t="s">
        <v>8855</v>
      </c>
      <c r="F4358" s="248" t="s">
        <v>147</v>
      </c>
      <c r="G4358" s="216">
        <v>5.28</v>
      </c>
      <c r="H4358" s="216">
        <v>252.9999999969732</v>
      </c>
      <c r="I4358" s="216">
        <v>1335.8399999840185</v>
      </c>
      <c r="J4358" s="216">
        <v>3.8238797430812719E-3</v>
      </c>
      <c r="K4358" s="216">
        <v>1.5114149182320236E-5</v>
      </c>
      <c r="L4358" s="159"/>
    </row>
    <row r="4359" spans="2:12" ht="15.75" customHeight="1" x14ac:dyDescent="0.2">
      <c r="B4359" s="189">
        <v>41330</v>
      </c>
      <c r="C4359" s="143">
        <v>294770</v>
      </c>
      <c r="D4359" s="143" t="s">
        <v>801</v>
      </c>
      <c r="E4359" s="143" t="s">
        <v>8855</v>
      </c>
      <c r="F4359" s="248" t="s">
        <v>147</v>
      </c>
      <c r="G4359" s="216">
        <v>358.26000000000005</v>
      </c>
      <c r="H4359" s="216">
        <v>15.999999999767169</v>
      </c>
      <c r="I4359" s="216">
        <v>5732.1599999165865</v>
      </c>
      <c r="J4359" s="216">
        <v>1.6408469957512883E-2</v>
      </c>
      <c r="K4359" s="216">
        <v>1.0255293723594788E-3</v>
      </c>
      <c r="L4359" s="159"/>
    </row>
    <row r="4360" spans="2:12" ht="15.75" customHeight="1" x14ac:dyDescent="0.2">
      <c r="B4360" s="189">
        <v>41330</v>
      </c>
      <c r="C4360" s="143">
        <v>294810</v>
      </c>
      <c r="D4360" s="143" t="s">
        <v>1744</v>
      </c>
      <c r="E4360" s="143" t="s">
        <v>8854</v>
      </c>
      <c r="F4360" s="248" t="s">
        <v>147</v>
      </c>
      <c r="G4360" s="216">
        <v>45.83</v>
      </c>
      <c r="H4360" s="216">
        <v>30.00000000349246</v>
      </c>
      <c r="I4360" s="216">
        <v>1374.9000001600593</v>
      </c>
      <c r="J4360" s="216">
        <v>1.3895932816010525E-3</v>
      </c>
      <c r="K4360" s="216">
        <v>4.6319776047976093E-5</v>
      </c>
      <c r="L4360" s="159"/>
    </row>
    <row r="4361" spans="2:12" ht="15.75" customHeight="1" x14ac:dyDescent="0.2">
      <c r="B4361" s="189">
        <v>41330</v>
      </c>
      <c r="C4361" s="143">
        <v>294810</v>
      </c>
      <c r="D4361" s="143" t="s">
        <v>1510</v>
      </c>
      <c r="E4361" s="143" t="s">
        <v>8854</v>
      </c>
      <c r="F4361" s="248" t="s">
        <v>147</v>
      </c>
      <c r="G4361" s="216">
        <v>104</v>
      </c>
      <c r="H4361" s="216">
        <v>42.272727273362264</v>
      </c>
      <c r="I4361" s="216">
        <v>4200.0000001117587</v>
      </c>
      <c r="J4361" s="216">
        <v>4.2448845604773338E-3</v>
      </c>
      <c r="K4361" s="216">
        <v>1.0511142720902277E-4</v>
      </c>
      <c r="L4361" s="159"/>
    </row>
    <row r="4362" spans="2:12" ht="15.75" customHeight="1" x14ac:dyDescent="0.2">
      <c r="B4362" s="189">
        <v>41330</v>
      </c>
      <c r="C4362" s="143">
        <v>294811</v>
      </c>
      <c r="D4362" s="143" t="s">
        <v>851</v>
      </c>
      <c r="E4362" s="143" t="s">
        <v>8855</v>
      </c>
      <c r="F4362" s="248" t="s">
        <v>147</v>
      </c>
      <c r="G4362" s="216">
        <v>78.5</v>
      </c>
      <c r="H4362" s="216">
        <v>81.000000002095476</v>
      </c>
      <c r="I4362" s="216">
        <v>6358.5000001644948</v>
      </c>
      <c r="J4362" s="216">
        <v>1.8201385904975265E-2</v>
      </c>
      <c r="K4362" s="216">
        <v>2.2470846795684439E-4</v>
      </c>
      <c r="L4362" s="159"/>
    </row>
    <row r="4363" spans="2:12" ht="15.75" customHeight="1" x14ac:dyDescent="0.2">
      <c r="B4363" s="189">
        <v>41330</v>
      </c>
      <c r="C4363" s="143">
        <v>294830</v>
      </c>
      <c r="D4363" s="143" t="s">
        <v>1745</v>
      </c>
      <c r="E4363" s="143" t="s">
        <v>8854</v>
      </c>
      <c r="F4363" s="248" t="s">
        <v>147</v>
      </c>
      <c r="G4363" s="216">
        <v>15</v>
      </c>
      <c r="H4363" s="216">
        <v>79.999999998835847</v>
      </c>
      <c r="I4363" s="216">
        <v>1199.9999999825377</v>
      </c>
      <c r="J4363" s="216">
        <v>1.2128241600864599E-3</v>
      </c>
      <c r="K4363" s="216">
        <v>1.5160302001301361E-5</v>
      </c>
      <c r="L4363" s="159"/>
    </row>
    <row r="4364" spans="2:12" ht="15.75" customHeight="1" x14ac:dyDescent="0.2">
      <c r="B4364" s="189">
        <v>41330</v>
      </c>
      <c r="C4364" s="143">
        <v>294876</v>
      </c>
      <c r="D4364" s="143" t="s">
        <v>1706</v>
      </c>
      <c r="E4364" s="143" t="s">
        <v>8854</v>
      </c>
      <c r="F4364" s="248" t="s">
        <v>147</v>
      </c>
      <c r="G4364" s="216">
        <v>92</v>
      </c>
      <c r="H4364" s="216">
        <v>152.99999999580905</v>
      </c>
      <c r="I4364" s="216">
        <v>14075.999999614432</v>
      </c>
      <c r="J4364" s="216">
        <v>1.4226427397631509E-2</v>
      </c>
      <c r="K4364" s="216">
        <v>9.2983185607981676E-5</v>
      </c>
      <c r="L4364" s="159"/>
    </row>
    <row r="4365" spans="2:12" ht="15.75" customHeight="1" x14ac:dyDescent="0.2">
      <c r="B4365" s="189">
        <v>41330</v>
      </c>
      <c r="C4365" s="143">
        <v>294877</v>
      </c>
      <c r="D4365" s="143" t="s">
        <v>1672</v>
      </c>
      <c r="E4365" s="143" t="s">
        <v>8854</v>
      </c>
      <c r="F4365" s="248" t="s">
        <v>146</v>
      </c>
      <c r="G4365" s="216">
        <v>28.650000000000002</v>
      </c>
      <c r="H4365" s="216">
        <v>357.00000000069849</v>
      </c>
      <c r="I4365" s="216">
        <v>10228.050000020012</v>
      </c>
      <c r="J4365" s="216">
        <v>1.0337355125647586E-2</v>
      </c>
      <c r="K4365" s="216">
        <v>2.89561768224856E-5</v>
      </c>
      <c r="L4365" s="159"/>
    </row>
    <row r="4366" spans="2:12" ht="15.75" customHeight="1" x14ac:dyDescent="0.2">
      <c r="B4366" s="189">
        <v>41330</v>
      </c>
      <c r="C4366" s="143">
        <v>294878</v>
      </c>
      <c r="D4366" s="143" t="s">
        <v>554</v>
      </c>
      <c r="E4366" s="143" t="s">
        <v>8854</v>
      </c>
      <c r="F4366" s="248" t="s">
        <v>147</v>
      </c>
      <c r="G4366" s="216">
        <v>1402.49</v>
      </c>
      <c r="H4366" s="216">
        <v>147.4444444430992</v>
      </c>
      <c r="I4366" s="216">
        <v>266110.97999818635</v>
      </c>
      <c r="J4366" s="216">
        <v>0.26895485484231807</v>
      </c>
      <c r="K4366" s="216">
        <v>1.4174781302536763E-3</v>
      </c>
      <c r="L4366" s="159"/>
    </row>
    <row r="4367" spans="2:12" ht="15.75" customHeight="1" x14ac:dyDescent="0.2">
      <c r="B4367" s="189">
        <v>41330</v>
      </c>
      <c r="C4367" s="143">
        <v>294879</v>
      </c>
      <c r="D4367" s="143" t="s">
        <v>1181</v>
      </c>
      <c r="E4367" s="143" t="s">
        <v>8854</v>
      </c>
      <c r="F4367" s="248" t="s">
        <v>151</v>
      </c>
      <c r="G4367" s="216">
        <v>6.3500000000000005</v>
      </c>
      <c r="H4367" s="216">
        <v>355.00000000465661</v>
      </c>
      <c r="I4367" s="216">
        <v>2254.2500000295695</v>
      </c>
      <c r="J4367" s="216">
        <v>2.2783407191254582E-3</v>
      </c>
      <c r="K4367" s="216">
        <v>6.4178611805509104E-6</v>
      </c>
      <c r="L4367" s="159"/>
    </row>
    <row r="4368" spans="2:12" ht="15.75" customHeight="1" x14ac:dyDescent="0.2">
      <c r="B4368" s="189">
        <v>41330</v>
      </c>
      <c r="C4368" s="143">
        <v>294880</v>
      </c>
      <c r="D4368" s="143" t="s">
        <v>853</v>
      </c>
      <c r="E4368" s="143" t="s">
        <v>8855</v>
      </c>
      <c r="F4368" s="248" t="s">
        <v>146</v>
      </c>
      <c r="G4368" s="216">
        <v>1262.5</v>
      </c>
      <c r="H4368" s="216">
        <v>110.99999999511056</v>
      </c>
      <c r="I4368" s="216">
        <v>140137.49999382708</v>
      </c>
      <c r="J4368" s="216">
        <v>0.4011475532091105</v>
      </c>
      <c r="K4368" s="216">
        <v>3.6139419209619879E-3</v>
      </c>
      <c r="L4368" s="159"/>
    </row>
    <row r="4369" spans="2:12" ht="15.75" customHeight="1" x14ac:dyDescent="0.2">
      <c r="B4369" s="189">
        <v>41330</v>
      </c>
      <c r="C4369" s="143">
        <v>294882</v>
      </c>
      <c r="D4369" s="143" t="s">
        <v>968</v>
      </c>
      <c r="E4369" s="143" t="s">
        <v>8855</v>
      </c>
      <c r="F4369" s="248" t="s">
        <v>147</v>
      </c>
      <c r="G4369" s="216">
        <v>342.5</v>
      </c>
      <c r="H4369" s="216">
        <v>152.86153845931403</v>
      </c>
      <c r="I4369" s="216">
        <v>103587.9999991291</v>
      </c>
      <c r="J4369" s="216">
        <v>0.29652357679640634</v>
      </c>
      <c r="K4369" s="216">
        <v>9.8041592707285609E-4</v>
      </c>
      <c r="L4369" s="159"/>
    </row>
    <row r="4370" spans="2:12" ht="15.75" customHeight="1" x14ac:dyDescent="0.2">
      <c r="B4370" s="189">
        <v>41330</v>
      </c>
      <c r="C4370" s="143">
        <v>294883</v>
      </c>
      <c r="D4370" s="143" t="s">
        <v>1095</v>
      </c>
      <c r="E4370" s="143" t="s">
        <v>8855</v>
      </c>
      <c r="F4370" s="248" t="s">
        <v>146</v>
      </c>
      <c r="G4370" s="216">
        <v>8.5</v>
      </c>
      <c r="H4370" s="216">
        <v>47.000000006519258</v>
      </c>
      <c r="I4370" s="216">
        <v>399.50000005541369</v>
      </c>
      <c r="J4370" s="216">
        <v>1.1435800377224364E-3</v>
      </c>
      <c r="K4370" s="216">
        <v>2.4331490160932196E-5</v>
      </c>
      <c r="L4370" s="159"/>
    </row>
    <row r="4371" spans="2:12" ht="15.75" customHeight="1" x14ac:dyDescent="0.2">
      <c r="B4371" s="189">
        <v>41330</v>
      </c>
      <c r="C4371" s="143">
        <v>294884</v>
      </c>
      <c r="D4371" s="143" t="s">
        <v>908</v>
      </c>
      <c r="E4371" s="143" t="s">
        <v>8855</v>
      </c>
      <c r="F4371" s="248" t="s">
        <v>147</v>
      </c>
      <c r="G4371" s="216">
        <v>20</v>
      </c>
      <c r="H4371" s="216">
        <v>137.99999999930151</v>
      </c>
      <c r="I4371" s="216">
        <v>2759.9999999860302</v>
      </c>
      <c r="J4371" s="216">
        <v>7.9005779816274067E-3</v>
      </c>
      <c r="K4371" s="216">
        <v>5.7250565084546344E-5</v>
      </c>
      <c r="L4371" s="159"/>
    </row>
    <row r="4372" spans="2:12" ht="15.75" customHeight="1" x14ac:dyDescent="0.2">
      <c r="B4372" s="189">
        <v>41330</v>
      </c>
      <c r="C4372" s="143">
        <v>294886</v>
      </c>
      <c r="D4372" s="143" t="s">
        <v>688</v>
      </c>
      <c r="E4372" s="143" t="s">
        <v>8855</v>
      </c>
      <c r="F4372" s="248" t="s">
        <v>146</v>
      </c>
      <c r="G4372" s="216">
        <v>134</v>
      </c>
      <c r="H4372" s="216">
        <v>514.68965517011759</v>
      </c>
      <c r="I4372" s="216">
        <v>57053.999999687076</v>
      </c>
      <c r="J4372" s="216">
        <v>0.16331868701578958</v>
      </c>
      <c r="K4372" s="216">
        <v>3.8357878606646049E-4</v>
      </c>
      <c r="L4372" s="159"/>
    </row>
    <row r="4373" spans="2:12" ht="15.75" customHeight="1" x14ac:dyDescent="0.2">
      <c r="B4373" s="189">
        <v>41330</v>
      </c>
      <c r="C4373" s="143">
        <v>295072</v>
      </c>
      <c r="D4373" s="143" t="s">
        <v>1654</v>
      </c>
      <c r="E4373" s="143" t="s">
        <v>8854</v>
      </c>
      <c r="F4373" s="248" t="s">
        <v>147</v>
      </c>
      <c r="G4373" s="216">
        <v>20.5</v>
      </c>
      <c r="H4373" s="216">
        <v>274.99999999534339</v>
      </c>
      <c r="I4373" s="216">
        <v>5637.4999999045394</v>
      </c>
      <c r="J4373" s="216">
        <v>5.6977468353926145E-3</v>
      </c>
      <c r="K4373" s="216">
        <v>2.0719079401778527E-5</v>
      </c>
      <c r="L4373" s="159"/>
    </row>
    <row r="4374" spans="2:12" ht="15.75" customHeight="1" x14ac:dyDescent="0.2">
      <c r="B4374" s="189">
        <v>41330</v>
      </c>
      <c r="C4374" s="143">
        <v>295734</v>
      </c>
      <c r="D4374" s="143" t="s">
        <v>1069</v>
      </c>
      <c r="E4374" s="143" t="s">
        <v>8855</v>
      </c>
      <c r="F4374" s="248" t="s">
        <v>146</v>
      </c>
      <c r="G4374" s="216">
        <v>1</v>
      </c>
      <c r="H4374" s="216">
        <v>5368.0000000004657</v>
      </c>
      <c r="I4374" s="216">
        <v>5368.0000000004657</v>
      </c>
      <c r="J4374" s="216">
        <v>1.5366051668693571E-2</v>
      </c>
      <c r="K4374" s="216">
        <v>2.8625282542273173E-6</v>
      </c>
      <c r="L4374" s="159"/>
    </row>
    <row r="4375" spans="2:12" ht="15.75" customHeight="1" x14ac:dyDescent="0.2">
      <c r="B4375" s="189">
        <v>41331</v>
      </c>
      <c r="C4375" s="143">
        <v>294885</v>
      </c>
      <c r="D4375" s="143" t="s">
        <v>1285</v>
      </c>
      <c r="E4375" s="143" t="s">
        <v>8854</v>
      </c>
      <c r="F4375" s="248" t="s">
        <v>147</v>
      </c>
      <c r="G4375" s="216">
        <v>278</v>
      </c>
      <c r="H4375" s="216">
        <v>33.000000002793968</v>
      </c>
      <c r="I4375" s="216">
        <v>9174.000000776723</v>
      </c>
      <c r="J4375" s="216">
        <v>9.2718809297822006E-3</v>
      </c>
      <c r="K4375" s="216">
        <v>2.8096608875749062E-4</v>
      </c>
      <c r="L4375" s="159"/>
    </row>
    <row r="4376" spans="2:12" ht="15.75" customHeight="1" x14ac:dyDescent="0.2">
      <c r="B4376" s="189">
        <v>41331</v>
      </c>
      <c r="C4376" s="143">
        <v>294887</v>
      </c>
      <c r="D4376" s="143" t="s">
        <v>1225</v>
      </c>
      <c r="E4376" s="143" t="s">
        <v>8855</v>
      </c>
      <c r="F4376" s="248" t="s">
        <v>147</v>
      </c>
      <c r="G4376" s="216">
        <v>109.01</v>
      </c>
      <c r="H4376" s="216">
        <v>314.82352941303844</v>
      </c>
      <c r="I4376" s="216">
        <v>32951.550000147865</v>
      </c>
      <c r="J4376" s="216">
        <v>9.4317823118085481E-2</v>
      </c>
      <c r="K4376" s="216">
        <v>3.1202131305071724E-4</v>
      </c>
      <c r="L4376" s="159"/>
    </row>
    <row r="4377" spans="2:12" ht="15.75" customHeight="1" x14ac:dyDescent="0.2">
      <c r="B4377" s="189">
        <v>41331</v>
      </c>
      <c r="C4377" s="143">
        <v>294890</v>
      </c>
      <c r="D4377" s="143" t="s">
        <v>1329</v>
      </c>
      <c r="E4377" s="143" t="s">
        <v>8854</v>
      </c>
      <c r="F4377" s="248" t="s">
        <v>151</v>
      </c>
      <c r="G4377" s="216">
        <v>1320</v>
      </c>
      <c r="H4377" s="216">
        <v>104.09090908540583</v>
      </c>
      <c r="I4377" s="216">
        <v>131390.99999273079</v>
      </c>
      <c r="J4377" s="216">
        <v>0.13279286102839227</v>
      </c>
      <c r="K4377" s="216">
        <v>1.3340835869060706E-3</v>
      </c>
      <c r="L4377" s="159"/>
    </row>
    <row r="4378" spans="2:12" ht="15.75" customHeight="1" x14ac:dyDescent="0.2">
      <c r="B4378" s="189">
        <v>41331</v>
      </c>
      <c r="C4378" s="143">
        <v>294910</v>
      </c>
      <c r="D4378" s="143" t="s">
        <v>1621</v>
      </c>
      <c r="E4378" s="143" t="s">
        <v>8854</v>
      </c>
      <c r="F4378" s="248" t="s">
        <v>150</v>
      </c>
      <c r="G4378" s="216">
        <v>1018.5</v>
      </c>
      <c r="H4378" s="216">
        <v>11.000000004423782</v>
      </c>
      <c r="I4378" s="216">
        <v>11203.500004505622</v>
      </c>
      <c r="J4378" s="216">
        <v>1.132303444841897E-2</v>
      </c>
      <c r="K4378" s="216">
        <v>1.0293667676241158E-3</v>
      </c>
      <c r="L4378" s="159"/>
    </row>
    <row r="4379" spans="2:12" ht="15.75" customHeight="1" x14ac:dyDescent="0.2">
      <c r="B4379" s="189">
        <v>41331</v>
      </c>
      <c r="C4379" s="143">
        <v>294970</v>
      </c>
      <c r="D4379" s="143" t="s">
        <v>1618</v>
      </c>
      <c r="E4379" s="143" t="s">
        <v>8854</v>
      </c>
      <c r="F4379" s="248" t="s">
        <v>150</v>
      </c>
      <c r="G4379" s="216">
        <v>5.75</v>
      </c>
      <c r="H4379" s="216">
        <v>11.000000004423782</v>
      </c>
      <c r="I4379" s="216">
        <v>63.250000025436748</v>
      </c>
      <c r="J4379" s="216">
        <v>6.3924838564957361E-5</v>
      </c>
      <c r="K4379" s="216">
        <v>5.8113489581135656E-6</v>
      </c>
      <c r="L4379" s="159"/>
    </row>
    <row r="4380" spans="2:12" ht="15.75" customHeight="1" x14ac:dyDescent="0.2">
      <c r="B4380" s="189">
        <v>41331</v>
      </c>
      <c r="C4380" s="143">
        <v>294991</v>
      </c>
      <c r="D4380" s="143" t="s">
        <v>637</v>
      </c>
      <c r="E4380" s="143" t="s">
        <v>8854</v>
      </c>
      <c r="F4380" s="248" t="s">
        <v>147</v>
      </c>
      <c r="G4380" s="216">
        <v>1171.9799999999998</v>
      </c>
      <c r="H4380" s="216">
        <v>61.607142853276208</v>
      </c>
      <c r="I4380" s="216">
        <v>72243.77999545871</v>
      </c>
      <c r="J4380" s="216">
        <v>7.3014576627268624E-2</v>
      </c>
      <c r="K4380" s="216">
        <v>1.184484304683467E-3</v>
      </c>
      <c r="L4380" s="159"/>
    </row>
    <row r="4381" spans="2:12" ht="15.75" customHeight="1" x14ac:dyDescent="0.2">
      <c r="B4381" s="189">
        <v>41331</v>
      </c>
      <c r="C4381" s="143">
        <v>295051</v>
      </c>
      <c r="D4381" s="143" t="s">
        <v>1084</v>
      </c>
      <c r="E4381" s="143" t="s">
        <v>8854</v>
      </c>
      <c r="F4381" s="248" t="s">
        <v>147</v>
      </c>
      <c r="G4381" s="216">
        <v>3.2165000000000004</v>
      </c>
      <c r="H4381" s="216">
        <v>32.999999992316589</v>
      </c>
      <c r="I4381" s="216">
        <v>106.14449997528632</v>
      </c>
      <c r="J4381" s="216">
        <v>1.0727699640710705E-4</v>
      </c>
      <c r="K4381" s="216">
        <v>3.2508180736995278E-6</v>
      </c>
      <c r="L4381" s="159"/>
    </row>
    <row r="4382" spans="2:12" ht="15.75" customHeight="1" x14ac:dyDescent="0.2">
      <c r="B4382" s="189">
        <v>41331</v>
      </c>
      <c r="C4382" s="143">
        <v>295070</v>
      </c>
      <c r="D4382" s="143" t="s">
        <v>1373</v>
      </c>
      <c r="E4382" s="143" t="s">
        <v>8854</v>
      </c>
      <c r="F4382" s="248" t="s">
        <v>147</v>
      </c>
      <c r="G4382" s="216">
        <v>97</v>
      </c>
      <c r="H4382" s="216">
        <v>124.0000000060536</v>
      </c>
      <c r="I4382" s="216">
        <v>12028.000000587199</v>
      </c>
      <c r="J4382" s="216">
        <v>1.2156331351583022E-2</v>
      </c>
      <c r="K4382" s="216">
        <v>9.8034930249915798E-5</v>
      </c>
      <c r="L4382" s="159"/>
    </row>
    <row r="4383" spans="2:12" ht="15.75" customHeight="1" x14ac:dyDescent="0.2">
      <c r="B4383" s="189">
        <v>41331</v>
      </c>
      <c r="C4383" s="143">
        <v>295075</v>
      </c>
      <c r="D4383" s="143" t="s">
        <v>647</v>
      </c>
      <c r="E4383" s="143" t="s">
        <v>8855</v>
      </c>
      <c r="F4383" s="248" t="s">
        <v>147</v>
      </c>
      <c r="G4383" s="216">
        <v>11</v>
      </c>
      <c r="H4383" s="216">
        <v>103.00000000046566</v>
      </c>
      <c r="I4383" s="216">
        <v>1133.0000000051223</v>
      </c>
      <c r="J4383" s="216">
        <v>3.243006583690128E-3</v>
      </c>
      <c r="K4383" s="216">
        <v>3.1485500812383169E-5</v>
      </c>
      <c r="L4383" s="159"/>
    </row>
    <row r="4384" spans="2:12" ht="15.75" customHeight="1" x14ac:dyDescent="0.2">
      <c r="B4384" s="189">
        <v>41331</v>
      </c>
      <c r="C4384" s="143">
        <v>295088</v>
      </c>
      <c r="D4384" s="143" t="s">
        <v>1638</v>
      </c>
      <c r="E4384" s="143" t="s">
        <v>8854</v>
      </c>
      <c r="F4384" s="248" t="s">
        <v>146</v>
      </c>
      <c r="G4384" s="216">
        <v>89.5</v>
      </c>
      <c r="H4384" s="216">
        <v>214.00000000256114</v>
      </c>
      <c r="I4384" s="216">
        <v>18829.500000257394</v>
      </c>
      <c r="J4384" s="216">
        <v>1.9030399166660033E-2</v>
      </c>
      <c r="K4384" s="216">
        <v>9.0454909869767676E-5</v>
      </c>
      <c r="L4384" s="159"/>
    </row>
    <row r="4385" spans="2:12" ht="15.75" customHeight="1" x14ac:dyDescent="0.2">
      <c r="B4385" s="189">
        <v>41331</v>
      </c>
      <c r="C4385" s="143">
        <v>295088</v>
      </c>
      <c r="D4385" s="143" t="s">
        <v>968</v>
      </c>
      <c r="E4385" s="143" t="s">
        <v>8855</v>
      </c>
      <c r="F4385" s="248" t="s">
        <v>146</v>
      </c>
      <c r="G4385" s="216">
        <v>4</v>
      </c>
      <c r="H4385" s="216">
        <v>235.00000000116415</v>
      </c>
      <c r="I4385" s="216">
        <v>940.00000000465661</v>
      </c>
      <c r="J4385" s="216">
        <v>2.6905791603442542E-3</v>
      </c>
      <c r="K4385" s="216">
        <v>1.1449273022684789E-5</v>
      </c>
      <c r="L4385" s="159"/>
    </row>
    <row r="4386" spans="2:12" ht="15.75" customHeight="1" x14ac:dyDescent="0.2">
      <c r="B4386" s="189">
        <v>41331</v>
      </c>
      <c r="C4386" s="143">
        <v>295089</v>
      </c>
      <c r="D4386" s="143" t="s">
        <v>735</v>
      </c>
      <c r="E4386" s="143" t="s">
        <v>8854</v>
      </c>
      <c r="F4386" s="248" t="s">
        <v>151</v>
      </c>
      <c r="G4386" s="216">
        <v>2.46</v>
      </c>
      <c r="H4386" s="216">
        <v>235.00000000116415</v>
      </c>
      <c r="I4386" s="216">
        <v>578.10000000286379</v>
      </c>
      <c r="J4386" s="216">
        <v>5.8426797090471206E-4</v>
      </c>
      <c r="K4386" s="216">
        <v>2.4862466846885861E-6</v>
      </c>
      <c r="L4386" s="159"/>
    </row>
    <row r="4387" spans="2:12" ht="15.75" customHeight="1" x14ac:dyDescent="0.2">
      <c r="B4387" s="189">
        <v>41331</v>
      </c>
      <c r="C4387" s="143">
        <v>295210</v>
      </c>
      <c r="D4387" s="143" t="s">
        <v>1638</v>
      </c>
      <c r="E4387" s="143" t="s">
        <v>8854</v>
      </c>
      <c r="F4387" s="248" t="s">
        <v>146</v>
      </c>
      <c r="G4387" s="216">
        <v>31.5</v>
      </c>
      <c r="H4387" s="216">
        <v>1082.0000000065193</v>
      </c>
      <c r="I4387" s="216">
        <v>34083.000000205357</v>
      </c>
      <c r="J4387" s="216">
        <v>3.4446644615752704E-2</v>
      </c>
      <c r="K4387" s="216">
        <v>3.1836085596622141E-5</v>
      </c>
      <c r="L4387" s="159"/>
    </row>
    <row r="4388" spans="2:12" ht="15.75" customHeight="1" x14ac:dyDescent="0.2">
      <c r="B4388" s="189">
        <v>41331</v>
      </c>
      <c r="C4388" s="143">
        <v>295212</v>
      </c>
      <c r="D4388" s="143" t="s">
        <v>1638</v>
      </c>
      <c r="E4388" s="143" t="s">
        <v>8854</v>
      </c>
      <c r="F4388" s="248" t="s">
        <v>146</v>
      </c>
      <c r="G4388" s="216">
        <v>31.5</v>
      </c>
      <c r="H4388" s="216">
        <v>49.000000002561137</v>
      </c>
      <c r="I4388" s="216">
        <v>1543.5000000806758</v>
      </c>
      <c r="J4388" s="216">
        <v>1.5599681943160215E-3</v>
      </c>
      <c r="K4388" s="216">
        <v>3.1836085596622141E-5</v>
      </c>
      <c r="L4388" s="159"/>
    </row>
    <row r="4389" spans="2:12" ht="15.75" customHeight="1" x14ac:dyDescent="0.2">
      <c r="B4389" s="189">
        <v>41331</v>
      </c>
      <c r="C4389" s="143">
        <v>295359</v>
      </c>
      <c r="D4389" s="143" t="s">
        <v>1464</v>
      </c>
      <c r="E4389" s="143" t="s">
        <v>8854</v>
      </c>
      <c r="F4389" s="248" t="s">
        <v>146</v>
      </c>
      <c r="G4389" s="216">
        <v>33</v>
      </c>
      <c r="H4389" s="216">
        <v>1399.9999999953434</v>
      </c>
      <c r="I4389" s="216">
        <v>46199.999999846332</v>
      </c>
      <c r="J4389" s="216">
        <v>4.6692925541557163E-2</v>
      </c>
      <c r="K4389" s="216">
        <v>3.3352089672651766E-5</v>
      </c>
      <c r="L4389" s="159"/>
    </row>
    <row r="4390" spans="2:12" ht="15.75" customHeight="1" x14ac:dyDescent="0.2">
      <c r="B4390" s="189">
        <v>41331</v>
      </c>
      <c r="C4390" s="143">
        <v>295370</v>
      </c>
      <c r="D4390" s="143" t="s">
        <v>1638</v>
      </c>
      <c r="E4390" s="143" t="s">
        <v>8854</v>
      </c>
      <c r="F4390" s="248" t="s">
        <v>146</v>
      </c>
      <c r="G4390" s="216">
        <v>15</v>
      </c>
      <c r="H4390" s="216">
        <v>884.00000000023283</v>
      </c>
      <c r="I4390" s="216">
        <v>14666.999999984982</v>
      </c>
      <c r="J4390" s="216">
        <v>1.4823487855402502E-2</v>
      </c>
      <c r="K4390" s="216">
        <v>1.5160040760296257E-5</v>
      </c>
      <c r="L4390" s="159"/>
    </row>
    <row r="4391" spans="2:12" ht="15.75" customHeight="1" x14ac:dyDescent="0.2">
      <c r="B4391" s="189">
        <v>41332</v>
      </c>
      <c r="C4391" s="143">
        <v>295110</v>
      </c>
      <c r="D4391" s="143" t="s">
        <v>1565</v>
      </c>
      <c r="E4391" s="143" t="s">
        <v>8854</v>
      </c>
      <c r="F4391" s="248" t="s">
        <v>147</v>
      </c>
      <c r="G4391" s="216">
        <v>610</v>
      </c>
      <c r="H4391" s="216">
        <v>49.999999995343387</v>
      </c>
      <c r="I4391" s="216">
        <v>30499.999997159466</v>
      </c>
      <c r="J4391" s="216">
        <v>3.08246146303237E-2</v>
      </c>
      <c r="K4391" s="216">
        <v>6.1649229266388928E-4</v>
      </c>
      <c r="L4391" s="159"/>
    </row>
    <row r="4392" spans="2:12" ht="15.75" customHeight="1" x14ac:dyDescent="0.2">
      <c r="B4392" s="189">
        <v>41332</v>
      </c>
      <c r="C4392" s="143">
        <v>295110</v>
      </c>
      <c r="D4392" s="143" t="s">
        <v>801</v>
      </c>
      <c r="E4392" s="143" t="s">
        <v>8855</v>
      </c>
      <c r="F4392" s="248" t="s">
        <v>147</v>
      </c>
      <c r="G4392" s="216">
        <v>358.26</v>
      </c>
      <c r="H4392" s="216">
        <v>49.999999995343387</v>
      </c>
      <c r="I4392" s="216">
        <v>17912.999998331725</v>
      </c>
      <c r="J4392" s="216">
        <v>5.1269476951251024E-2</v>
      </c>
      <c r="K4392" s="216">
        <v>1.0253895391205171E-3</v>
      </c>
      <c r="L4392" s="159"/>
    </row>
    <row r="4393" spans="2:12" ht="15.75" customHeight="1" x14ac:dyDescent="0.2">
      <c r="B4393" s="189">
        <v>41332</v>
      </c>
      <c r="C4393" s="143">
        <v>295110</v>
      </c>
      <c r="D4393" s="143" t="s">
        <v>1566</v>
      </c>
      <c r="E4393" s="143" t="s">
        <v>8854</v>
      </c>
      <c r="F4393" s="248" t="s">
        <v>147</v>
      </c>
      <c r="G4393" s="216">
        <v>5.6499999999999995</v>
      </c>
      <c r="H4393" s="216">
        <v>49.999999995343387</v>
      </c>
      <c r="I4393" s="216">
        <v>282.49999997369014</v>
      </c>
      <c r="J4393" s="216">
        <v>2.855066764939818E-4</v>
      </c>
      <c r="K4393" s="216">
        <v>5.7101335304114328E-6</v>
      </c>
      <c r="L4393" s="159"/>
    </row>
    <row r="4394" spans="2:12" ht="15.75" customHeight="1" x14ac:dyDescent="0.2">
      <c r="B4394" s="189">
        <v>41332</v>
      </c>
      <c r="C4394" s="143">
        <v>295110</v>
      </c>
      <c r="D4394" s="143" t="s">
        <v>867</v>
      </c>
      <c r="E4394" s="143" t="s">
        <v>8855</v>
      </c>
      <c r="F4394" s="248" t="s">
        <v>147</v>
      </c>
      <c r="G4394" s="216">
        <v>700.12</v>
      </c>
      <c r="H4394" s="216">
        <v>49.999999995343387</v>
      </c>
      <c r="I4394" s="216">
        <v>35005.999996739818</v>
      </c>
      <c r="J4394" s="216">
        <v>0.10019200079023577</v>
      </c>
      <c r="K4394" s="216">
        <v>2.0038400159913374E-3</v>
      </c>
      <c r="L4394" s="159"/>
    </row>
    <row r="4395" spans="2:12" ht="15.75" customHeight="1" x14ac:dyDescent="0.2">
      <c r="B4395" s="189">
        <v>41332</v>
      </c>
      <c r="C4395" s="143">
        <v>295110</v>
      </c>
      <c r="D4395" s="143" t="s">
        <v>638</v>
      </c>
      <c r="E4395" s="143" t="s">
        <v>8855</v>
      </c>
      <c r="F4395" s="248" t="s">
        <v>147</v>
      </c>
      <c r="G4395" s="216">
        <v>526</v>
      </c>
      <c r="H4395" s="216">
        <v>49.999999995343387</v>
      </c>
      <c r="I4395" s="216">
        <v>26299.999997550622</v>
      </c>
      <c r="J4395" s="216">
        <v>7.5274227869028182E-2</v>
      </c>
      <c r="K4395" s="216">
        <v>1.5054845575207727E-3</v>
      </c>
      <c r="L4395" s="159"/>
    </row>
    <row r="4396" spans="2:12" ht="15.75" customHeight="1" x14ac:dyDescent="0.2">
      <c r="B4396" s="189">
        <v>41332</v>
      </c>
      <c r="C4396" s="143">
        <v>295131</v>
      </c>
      <c r="D4396" s="143" t="s">
        <v>1510</v>
      </c>
      <c r="E4396" s="143" t="s">
        <v>8854</v>
      </c>
      <c r="F4396" s="248" t="s">
        <v>147</v>
      </c>
      <c r="G4396" s="216">
        <v>72</v>
      </c>
      <c r="H4396" s="216">
        <v>2.000000006519258</v>
      </c>
      <c r="I4396" s="216">
        <v>144.00000046938658</v>
      </c>
      <c r="J4396" s="216">
        <v>1.4553260726716928E-4</v>
      </c>
      <c r="K4396" s="216">
        <v>7.2766303396393486E-5</v>
      </c>
      <c r="L4396" s="159"/>
    </row>
    <row r="4397" spans="2:12" ht="15.75" customHeight="1" x14ac:dyDescent="0.2">
      <c r="B4397" s="189">
        <v>41332</v>
      </c>
      <c r="C4397" s="143">
        <v>295150</v>
      </c>
      <c r="D4397" s="143" t="s">
        <v>1595</v>
      </c>
      <c r="E4397" s="143" t="s">
        <v>8854</v>
      </c>
      <c r="F4397" s="248" t="s">
        <v>147</v>
      </c>
      <c r="G4397" s="216">
        <v>12.975000000000001</v>
      </c>
      <c r="H4397" s="216">
        <v>59.00000000372529</v>
      </c>
      <c r="I4397" s="216">
        <v>765.52500004833576</v>
      </c>
      <c r="J4397" s="216">
        <v>7.7367256126446306E-4</v>
      </c>
      <c r="K4397" s="216">
        <v>1.3113094257891744E-5</v>
      </c>
      <c r="L4397" s="159"/>
    </row>
    <row r="4398" spans="2:12" ht="15.75" customHeight="1" x14ac:dyDescent="0.2">
      <c r="B4398" s="189">
        <v>41332</v>
      </c>
      <c r="C4398" s="143">
        <v>295191</v>
      </c>
      <c r="D4398" s="143" t="s">
        <v>834</v>
      </c>
      <c r="E4398" s="143" t="s">
        <v>8855</v>
      </c>
      <c r="F4398" s="248" t="s">
        <v>147</v>
      </c>
      <c r="G4398" s="216">
        <v>259</v>
      </c>
      <c r="H4398" s="216">
        <v>75.00000000349246</v>
      </c>
      <c r="I4398" s="216">
        <v>19425.000000904547</v>
      </c>
      <c r="J4398" s="216">
        <v>5.5597029527001504E-2</v>
      </c>
      <c r="K4398" s="216">
        <v>7.4129372699216749E-4</v>
      </c>
      <c r="L4398" s="159"/>
    </row>
    <row r="4399" spans="2:12" ht="15.75" customHeight="1" x14ac:dyDescent="0.2">
      <c r="B4399" s="189">
        <v>41332</v>
      </c>
      <c r="C4399" s="143">
        <v>295315</v>
      </c>
      <c r="D4399" s="143" t="s">
        <v>1222</v>
      </c>
      <c r="E4399" s="143" t="s">
        <v>8854</v>
      </c>
      <c r="F4399" s="248" t="s">
        <v>147</v>
      </c>
      <c r="G4399" s="216">
        <v>5.8850000000000007</v>
      </c>
      <c r="H4399" s="216">
        <v>76.999999999534339</v>
      </c>
      <c r="I4399" s="216">
        <v>453.14499999725962</v>
      </c>
      <c r="J4399" s="216">
        <v>4.5796786878276832E-4</v>
      </c>
      <c r="K4399" s="216">
        <v>5.9476346595524409E-6</v>
      </c>
      <c r="L4399" s="159"/>
    </row>
    <row r="4400" spans="2:12" ht="15.75" customHeight="1" x14ac:dyDescent="0.2">
      <c r="B4400" s="189">
        <v>41332</v>
      </c>
      <c r="C4400" s="143">
        <v>295316</v>
      </c>
      <c r="D4400" s="143" t="s">
        <v>890</v>
      </c>
      <c r="E4400" s="143" t="s">
        <v>8855</v>
      </c>
      <c r="F4400" s="248" t="s">
        <v>155</v>
      </c>
      <c r="G4400" s="216">
        <v>2.97</v>
      </c>
      <c r="H4400" s="216">
        <v>223.99999999674037</v>
      </c>
      <c r="I4400" s="216">
        <v>665.27999999031897</v>
      </c>
      <c r="J4400" s="216">
        <v>1.904123130062443E-3</v>
      </c>
      <c r="K4400" s="216">
        <v>8.5005496879024616E-6</v>
      </c>
      <c r="L4400" s="159"/>
    </row>
    <row r="4401" spans="2:12" ht="15.75" customHeight="1" x14ac:dyDescent="0.2">
      <c r="B4401" s="189">
        <v>41332</v>
      </c>
      <c r="C4401" s="143">
        <v>295352</v>
      </c>
      <c r="D4401" s="143" t="s">
        <v>1416</v>
      </c>
      <c r="E4401" s="143" t="s">
        <v>8854</v>
      </c>
      <c r="F4401" s="248" t="s">
        <v>155</v>
      </c>
      <c r="G4401" s="216">
        <v>21.5</v>
      </c>
      <c r="H4401" s="216">
        <v>102.00000000768341</v>
      </c>
      <c r="I4401" s="216">
        <v>2193.0000001651933</v>
      </c>
      <c r="J4401" s="216">
        <v>2.2163403244487697E-3</v>
      </c>
      <c r="K4401" s="216">
        <v>2.1728826708645279E-5</v>
      </c>
      <c r="L4401" s="159"/>
    </row>
    <row r="4402" spans="2:12" ht="15.75" customHeight="1" x14ac:dyDescent="0.2">
      <c r="B4402" s="189">
        <v>41332</v>
      </c>
      <c r="C4402" s="143">
        <v>295358</v>
      </c>
      <c r="D4402" s="143" t="s">
        <v>1159</v>
      </c>
      <c r="E4402" s="143" t="s">
        <v>8854</v>
      </c>
      <c r="F4402" s="248" t="s">
        <v>155</v>
      </c>
      <c r="G4402" s="216">
        <v>23.25</v>
      </c>
      <c r="H4402" s="216">
        <v>20.000000002328306</v>
      </c>
      <c r="I4402" s="216">
        <v>465.00000005413312</v>
      </c>
      <c r="J4402" s="216">
        <v>4.6994904282308389E-4</v>
      </c>
      <c r="K4402" s="216">
        <v>2.3497452138418731E-5</v>
      </c>
      <c r="L4402" s="159"/>
    </row>
    <row r="4403" spans="2:12" ht="15.75" customHeight="1" x14ac:dyDescent="0.2">
      <c r="B4403" s="189">
        <v>41332</v>
      </c>
      <c r="C4403" s="143">
        <v>295360</v>
      </c>
      <c r="D4403" s="143" t="s">
        <v>952</v>
      </c>
      <c r="E4403" s="143" t="s">
        <v>8855</v>
      </c>
      <c r="F4403" s="248" t="s">
        <v>155</v>
      </c>
      <c r="G4403" s="216">
        <v>12</v>
      </c>
      <c r="H4403" s="216">
        <v>397.99999999813735</v>
      </c>
      <c r="I4403" s="216">
        <v>4775.9999999776483</v>
      </c>
      <c r="J4403" s="216">
        <v>1.3669570811189278E-2</v>
      </c>
      <c r="K4403" s="216">
        <v>3.4345655304656408E-5</v>
      </c>
      <c r="L4403" s="159"/>
    </row>
    <row r="4404" spans="2:12" ht="15.75" customHeight="1" x14ac:dyDescent="0.2">
      <c r="B4404" s="189">
        <v>41332</v>
      </c>
      <c r="C4404" s="143">
        <v>295363</v>
      </c>
      <c r="D4404" s="143" t="s">
        <v>1455</v>
      </c>
      <c r="E4404" s="143" t="s">
        <v>8854</v>
      </c>
      <c r="F4404" s="248" t="s">
        <v>155</v>
      </c>
      <c r="G4404" s="216">
        <v>1.2150000000000001</v>
      </c>
      <c r="H4404" s="216">
        <v>132.99999999348074</v>
      </c>
      <c r="I4404" s="216">
        <v>161.59499999207912</v>
      </c>
      <c r="J4404" s="216">
        <v>1.6331487217727546E-4</v>
      </c>
      <c r="K4404" s="216">
        <v>1.2279313698141402E-6</v>
      </c>
      <c r="L4404" s="159"/>
    </row>
    <row r="4405" spans="2:12" ht="15.75" customHeight="1" x14ac:dyDescent="0.2">
      <c r="B4405" s="189">
        <v>41332</v>
      </c>
      <c r="C4405" s="143">
        <v>295364</v>
      </c>
      <c r="D4405" s="143" t="s">
        <v>723</v>
      </c>
      <c r="E4405" s="143" t="s">
        <v>8855</v>
      </c>
      <c r="F4405" s="248" t="s">
        <v>146</v>
      </c>
      <c r="G4405" s="216">
        <v>44.5</v>
      </c>
      <c r="H4405" s="216">
        <v>84.000000001396984</v>
      </c>
      <c r="I4405" s="216">
        <v>3738.0000000621658</v>
      </c>
      <c r="J4405" s="216">
        <v>1.0698671627578399E-2</v>
      </c>
      <c r="K4405" s="216">
        <v>1.273651384214342E-4</v>
      </c>
      <c r="L4405" s="159"/>
    </row>
    <row r="4406" spans="2:12" ht="15.75" customHeight="1" x14ac:dyDescent="0.2">
      <c r="B4406" s="189">
        <v>41332</v>
      </c>
      <c r="C4406" s="143">
        <v>295366</v>
      </c>
      <c r="D4406" s="143" t="s">
        <v>642</v>
      </c>
      <c r="E4406" s="143" t="s">
        <v>8854</v>
      </c>
      <c r="F4406" s="248" t="s">
        <v>151</v>
      </c>
      <c r="G4406" s="216">
        <v>121.5</v>
      </c>
      <c r="H4406" s="216">
        <v>37.999999998137355</v>
      </c>
      <c r="I4406" s="216">
        <v>4616.9999997736886</v>
      </c>
      <c r="J4406" s="216">
        <v>4.6661392050650124E-3</v>
      </c>
      <c r="K4406" s="216">
        <v>1.2279313698141401E-4</v>
      </c>
      <c r="L4406" s="159"/>
    </row>
    <row r="4407" spans="2:12" ht="15.75" customHeight="1" x14ac:dyDescent="0.2">
      <c r="B4407" s="189">
        <v>41332</v>
      </c>
      <c r="C4407" s="143">
        <v>295367</v>
      </c>
      <c r="D4407" s="143" t="s">
        <v>1746</v>
      </c>
      <c r="E4407" s="143" t="s">
        <v>8855</v>
      </c>
      <c r="F4407" s="248" t="s">
        <v>149</v>
      </c>
      <c r="G4407" s="216">
        <v>48</v>
      </c>
      <c r="H4407" s="216">
        <v>32.133333332603797</v>
      </c>
      <c r="I4407" s="216">
        <v>1542.3999999649823</v>
      </c>
      <c r="J4407" s="216">
        <v>4.4145615617249452E-3</v>
      </c>
      <c r="K4407" s="216">
        <v>1.3738262121862563E-4</v>
      </c>
      <c r="L4407" s="159"/>
    </row>
    <row r="4408" spans="2:12" ht="15.75" customHeight="1" x14ac:dyDescent="0.2">
      <c r="B4408" s="189">
        <v>41333</v>
      </c>
      <c r="C4408" s="143">
        <v>295365</v>
      </c>
      <c r="D4408" s="143" t="s">
        <v>1747</v>
      </c>
      <c r="E4408" s="143" t="s">
        <v>8855</v>
      </c>
      <c r="F4408" s="248" t="s">
        <v>147</v>
      </c>
      <c r="G4408" s="216">
        <v>8</v>
      </c>
      <c r="H4408" s="216">
        <v>100.9999999939464</v>
      </c>
      <c r="I4408" s="216">
        <v>807.99999995157123</v>
      </c>
      <c r="J4408" s="216">
        <v>2.3124819675820686E-3</v>
      </c>
      <c r="K4408" s="216">
        <v>2.2895861066541298E-5</v>
      </c>
      <c r="L4408" s="159"/>
    </row>
    <row r="4409" spans="2:12" ht="15.75" customHeight="1" x14ac:dyDescent="0.2">
      <c r="B4409" s="189">
        <v>41333</v>
      </c>
      <c r="C4409" s="143">
        <v>295470</v>
      </c>
      <c r="D4409" s="143" t="s">
        <v>1187</v>
      </c>
      <c r="E4409" s="143" t="s">
        <v>8855</v>
      </c>
      <c r="F4409" s="248" t="s">
        <v>151</v>
      </c>
      <c r="G4409" s="216">
        <v>26.1</v>
      </c>
      <c r="H4409" s="216">
        <v>34.999999998835847</v>
      </c>
      <c r="I4409" s="216">
        <v>913.4999999696156</v>
      </c>
      <c r="J4409" s="216">
        <v>2.6144211354487247E-3</v>
      </c>
      <c r="K4409" s="216">
        <v>7.4697746729590983E-5</v>
      </c>
      <c r="L4409" s="159"/>
    </row>
    <row r="4410" spans="2:12" ht="15.75" customHeight="1" x14ac:dyDescent="0.2">
      <c r="B4410" s="189">
        <v>41333</v>
      </c>
      <c r="C4410" s="143">
        <v>295593</v>
      </c>
      <c r="D4410" s="143" t="s">
        <v>1739</v>
      </c>
      <c r="E4410" s="143" t="s">
        <v>8854</v>
      </c>
      <c r="F4410" s="248" t="s">
        <v>147</v>
      </c>
      <c r="G4410" s="216">
        <v>22.44</v>
      </c>
      <c r="H4410" s="216">
        <v>94.999999995343387</v>
      </c>
      <c r="I4410" s="216">
        <v>2131.7999998955056</v>
      </c>
      <c r="J4410" s="216">
        <v>2.1544333564328436E-3</v>
      </c>
      <c r="K4410" s="216">
        <v>2.267824585829945E-5</v>
      </c>
      <c r="L4410" s="159"/>
    </row>
    <row r="4411" spans="2:12" ht="15.75" customHeight="1" x14ac:dyDescent="0.2">
      <c r="B4411" s="189">
        <v>41333</v>
      </c>
      <c r="C4411" s="143">
        <v>295595</v>
      </c>
      <c r="D4411" s="143" t="s">
        <v>1728</v>
      </c>
      <c r="E4411" s="143" t="s">
        <v>8855</v>
      </c>
      <c r="F4411" s="248" t="s">
        <v>147</v>
      </c>
      <c r="G4411" s="216">
        <v>1</v>
      </c>
      <c r="H4411" s="216">
        <v>72.999999996973202</v>
      </c>
      <c r="I4411" s="216">
        <v>72.999999996973202</v>
      </c>
      <c r="J4411" s="216">
        <v>2.0892473222352669E-4</v>
      </c>
      <c r="K4411" s="216">
        <v>2.8619826333176622E-6</v>
      </c>
      <c r="L4411" s="159"/>
    </row>
    <row r="4412" spans="2:12" ht="15.75" customHeight="1" x14ac:dyDescent="0.2">
      <c r="B4412" s="189">
        <v>41333</v>
      </c>
      <c r="C4412" s="143">
        <v>295596</v>
      </c>
      <c r="D4412" s="143" t="s">
        <v>1224</v>
      </c>
      <c r="E4412" s="143" t="s">
        <v>8854</v>
      </c>
      <c r="F4412" s="248" t="s">
        <v>151</v>
      </c>
      <c r="G4412" s="216">
        <v>6</v>
      </c>
      <c r="H4412" s="216">
        <v>121.99999999953434</v>
      </c>
      <c r="I4412" s="216">
        <v>731.99999999720603</v>
      </c>
      <c r="J4412" s="216">
        <v>7.3977165633742567E-4</v>
      </c>
      <c r="K4412" s="216">
        <v>6.0637021011495851E-6</v>
      </c>
      <c r="L4412" s="159"/>
    </row>
    <row r="4413" spans="2:12" ht="15.75" customHeight="1" x14ac:dyDescent="0.2">
      <c r="B4413" s="189">
        <v>41333</v>
      </c>
      <c r="C4413" s="143">
        <v>295610</v>
      </c>
      <c r="D4413" s="143" t="s">
        <v>498</v>
      </c>
      <c r="E4413" s="143" t="s">
        <v>8854</v>
      </c>
      <c r="F4413" s="248" t="s">
        <v>147</v>
      </c>
      <c r="G4413" s="216">
        <v>2.5</v>
      </c>
      <c r="H4413" s="216">
        <v>42.999999993480742</v>
      </c>
      <c r="I4413" s="216">
        <v>214.99999996740371</v>
      </c>
      <c r="J4413" s="216">
        <v>2.1728265859158444E-4</v>
      </c>
      <c r="K4413" s="216">
        <v>2.5265425421456603E-6</v>
      </c>
      <c r="L4413" s="159"/>
    </row>
    <row r="4414" spans="2:12" ht="15.75" customHeight="1" x14ac:dyDescent="0.2">
      <c r="B4414" s="189">
        <v>41333</v>
      </c>
      <c r="C4414" s="143">
        <v>295611</v>
      </c>
      <c r="D4414" s="143" t="s">
        <v>503</v>
      </c>
      <c r="E4414" s="143" t="s">
        <v>8855</v>
      </c>
      <c r="F4414" s="248" t="s">
        <v>155</v>
      </c>
      <c r="G4414" s="216">
        <v>16.5</v>
      </c>
      <c r="H4414" s="216">
        <v>72.999999996973202</v>
      </c>
      <c r="I4414" s="216">
        <v>1204.4999999500578</v>
      </c>
      <c r="J4414" s="216">
        <v>3.4472580816881904E-3</v>
      </c>
      <c r="K4414" s="216">
        <v>4.7222713449741427E-5</v>
      </c>
      <c r="L4414" s="159"/>
    </row>
    <row r="4415" spans="2:12" ht="15.75" customHeight="1" x14ac:dyDescent="0.2">
      <c r="B4415" s="189">
        <v>41333</v>
      </c>
      <c r="C4415" s="143">
        <v>295612</v>
      </c>
      <c r="D4415" s="143" t="s">
        <v>557</v>
      </c>
      <c r="E4415" s="143" t="s">
        <v>8855</v>
      </c>
      <c r="F4415" s="248" t="s">
        <v>146</v>
      </c>
      <c r="G4415" s="216">
        <v>5</v>
      </c>
      <c r="H4415" s="216">
        <v>71.000000000931323</v>
      </c>
      <c r="I4415" s="216">
        <v>355.00000000465661</v>
      </c>
      <c r="J4415" s="216">
        <v>1.0160038348410972E-3</v>
      </c>
      <c r="K4415" s="216">
        <v>1.430991316658831E-5</v>
      </c>
      <c r="L4415" s="159"/>
    </row>
    <row r="4416" spans="2:12" ht="15.75" customHeight="1" x14ac:dyDescent="0.2">
      <c r="B4416" s="189">
        <v>41333</v>
      </c>
      <c r="C4416" s="143">
        <v>295613</v>
      </c>
      <c r="D4416" s="143" t="s">
        <v>1748</v>
      </c>
      <c r="E4416" s="143" t="s">
        <v>8854</v>
      </c>
      <c r="F4416" s="248" t="s">
        <v>155</v>
      </c>
      <c r="G4416" s="216">
        <v>111.33</v>
      </c>
      <c r="H4416" s="216">
        <v>133.99999999674037</v>
      </c>
      <c r="I4416" s="216">
        <v>14918.219999637106</v>
      </c>
      <c r="J4416" s="216">
        <v>1.5076606992868545E-2</v>
      </c>
      <c r="K4416" s="216">
        <v>1.1251199248683055E-4</v>
      </c>
      <c r="L4416" s="159"/>
    </row>
    <row r="4417" spans="2:12" ht="15.75" customHeight="1" x14ac:dyDescent="0.2">
      <c r="B4417" s="189">
        <v>41333</v>
      </c>
      <c r="C4417" s="143">
        <v>295614</v>
      </c>
      <c r="D4417" s="143" t="s">
        <v>784</v>
      </c>
      <c r="E4417" s="143" t="s">
        <v>8855</v>
      </c>
      <c r="F4417" s="248" t="s">
        <v>155</v>
      </c>
      <c r="G4417" s="216">
        <v>26.400000000000002</v>
      </c>
      <c r="H4417" s="216">
        <v>20.333333329763263</v>
      </c>
      <c r="I4417" s="216">
        <v>536.79999990575016</v>
      </c>
      <c r="J4417" s="216">
        <v>1.5363122772951796E-3</v>
      </c>
      <c r="K4417" s="216">
        <v>7.5556341519586286E-5</v>
      </c>
      <c r="L4417" s="159"/>
    </row>
    <row r="4418" spans="2:12" ht="15.75" customHeight="1" x14ac:dyDescent="0.2">
      <c r="B4418" s="189">
        <v>41333</v>
      </c>
      <c r="C4418" s="143">
        <v>295633</v>
      </c>
      <c r="D4418" s="143" t="s">
        <v>1034</v>
      </c>
      <c r="E4418" s="143" t="s">
        <v>8854</v>
      </c>
      <c r="F4418" s="248" t="s">
        <v>155</v>
      </c>
      <c r="G4418" s="216">
        <v>34.484999999999999</v>
      </c>
      <c r="H4418" s="216">
        <v>88.999999996740371</v>
      </c>
      <c r="I4418" s="216">
        <v>3069.1649998875914</v>
      </c>
      <c r="J4418" s="216">
        <v>3.1017503764321922E-3</v>
      </c>
      <c r="K4418" s="216">
        <v>3.4851127826357235E-5</v>
      </c>
      <c r="L4418" s="159"/>
    </row>
    <row r="4419" spans="2:12" ht="15.75" customHeight="1" x14ac:dyDescent="0.2">
      <c r="B4419" s="189">
        <v>41333</v>
      </c>
      <c r="C4419" s="143">
        <v>295634</v>
      </c>
      <c r="D4419" s="143" t="s">
        <v>1380</v>
      </c>
      <c r="E4419" s="143" t="s">
        <v>8854</v>
      </c>
      <c r="F4419" s="248" t="s">
        <v>147</v>
      </c>
      <c r="G4419" s="216">
        <v>20.153100000000002</v>
      </c>
      <c r="H4419" s="216">
        <v>115.00000000291038</v>
      </c>
      <c r="I4419" s="216">
        <v>1574.384599993886</v>
      </c>
      <c r="J4419" s="216">
        <v>1.5910998678334125E-3</v>
      </c>
      <c r="K4419" s="216">
        <v>2.0367065802446286E-5</v>
      </c>
      <c r="L4419" s="159"/>
    </row>
    <row r="4420" spans="2:12" ht="15.75" customHeight="1" x14ac:dyDescent="0.2">
      <c r="B4420" s="189">
        <v>41333</v>
      </c>
      <c r="C4420" s="143">
        <v>295650</v>
      </c>
      <c r="D4420" s="143" t="s">
        <v>513</v>
      </c>
      <c r="E4420" s="143" t="s">
        <v>8855</v>
      </c>
      <c r="F4420" s="248" t="s">
        <v>147</v>
      </c>
      <c r="G4420" s="216">
        <v>507.51</v>
      </c>
      <c r="H4420" s="216">
        <v>50.361702131538436</v>
      </c>
      <c r="I4420" s="216">
        <v>12415.490002863646</v>
      </c>
      <c r="J4420" s="216">
        <v>3.5532916772324806E-2</v>
      </c>
      <c r="K4420" s="216">
        <v>1.4524848062350466E-3</v>
      </c>
      <c r="L4420" s="159"/>
    </row>
    <row r="4421" spans="2:12" ht="15.75" customHeight="1" x14ac:dyDescent="0.2">
      <c r="B4421" s="189">
        <v>41333</v>
      </c>
      <c r="C4421" s="143">
        <v>295744</v>
      </c>
      <c r="D4421" s="143" t="s">
        <v>858</v>
      </c>
      <c r="E4421" s="143" t="s">
        <v>8855</v>
      </c>
      <c r="F4421" s="248" t="s">
        <v>155</v>
      </c>
      <c r="G4421" s="216">
        <v>41</v>
      </c>
      <c r="H4421" s="216">
        <v>124.99999999883585</v>
      </c>
      <c r="I4421" s="216">
        <v>5124.9999999522697</v>
      </c>
      <c r="J4421" s="216">
        <v>1.4667660995616415E-2</v>
      </c>
      <c r="K4421" s="216">
        <v>1.1734128796602414E-4</v>
      </c>
      <c r="L4421" s="159"/>
    </row>
    <row r="4422" spans="2:12" ht="15.75" customHeight="1" x14ac:dyDescent="0.2">
      <c r="B4422" s="189">
        <v>41334</v>
      </c>
      <c r="C4422" s="143">
        <v>295635</v>
      </c>
      <c r="D4422" s="143" t="s">
        <v>698</v>
      </c>
      <c r="E4422" s="143" t="s">
        <v>8855</v>
      </c>
      <c r="F4422" s="248" t="s">
        <v>149</v>
      </c>
      <c r="G4422" s="216">
        <v>180.33</v>
      </c>
      <c r="H4422" s="216">
        <v>92.392156870953514</v>
      </c>
      <c r="I4422" s="216">
        <v>35787.100001190069</v>
      </c>
      <c r="J4422" s="216">
        <v>0.10241943525253565</v>
      </c>
      <c r="K4422" s="216">
        <v>5.1608810880109243E-4</v>
      </c>
      <c r="L4422" s="159"/>
    </row>
    <row r="4423" spans="2:12" ht="15.75" customHeight="1" x14ac:dyDescent="0.2">
      <c r="B4423" s="189">
        <v>41334</v>
      </c>
      <c r="C4423" s="143">
        <v>295711</v>
      </c>
      <c r="D4423" s="143" t="s">
        <v>699</v>
      </c>
      <c r="E4423" s="143" t="s">
        <v>8855</v>
      </c>
      <c r="F4423" s="248" t="s">
        <v>147</v>
      </c>
      <c r="G4423" s="216">
        <v>143.5</v>
      </c>
      <c r="H4423" s="216">
        <v>14.99999999650754</v>
      </c>
      <c r="I4423" s="216">
        <v>2152.499999498832</v>
      </c>
      <c r="J4423" s="216">
        <v>6.1602598233000856E-3</v>
      </c>
      <c r="K4423" s="216">
        <v>4.1068398831562553E-4</v>
      </c>
      <c r="L4423" s="159"/>
    </row>
    <row r="4424" spans="2:12" ht="15.75" customHeight="1" x14ac:dyDescent="0.2">
      <c r="B4424" s="189">
        <v>41334</v>
      </c>
      <c r="C4424" s="143">
        <v>295746</v>
      </c>
      <c r="D4424" s="143" t="s">
        <v>815</v>
      </c>
      <c r="E4424" s="143" t="s">
        <v>8855</v>
      </c>
      <c r="F4424" s="248" t="s">
        <v>149</v>
      </c>
      <c r="G4424" s="216">
        <v>2</v>
      </c>
      <c r="H4424" s="216">
        <v>34.000000006053597</v>
      </c>
      <c r="I4424" s="216">
        <v>68.000000012107193</v>
      </c>
      <c r="J4424" s="216">
        <v>1.9460983421905762E-4</v>
      </c>
      <c r="K4424" s="216">
        <v>5.7238186524825856E-6</v>
      </c>
      <c r="L4424" s="159"/>
    </row>
    <row r="4425" spans="2:12" ht="15.75" customHeight="1" x14ac:dyDescent="0.2">
      <c r="B4425" s="189">
        <v>41334</v>
      </c>
      <c r="C4425" s="143">
        <v>295768</v>
      </c>
      <c r="D4425" s="143" t="s">
        <v>509</v>
      </c>
      <c r="E4425" s="143" t="s">
        <v>8855</v>
      </c>
      <c r="F4425" s="248" t="s">
        <v>150</v>
      </c>
      <c r="G4425" s="216">
        <v>737.51</v>
      </c>
      <c r="H4425" s="216">
        <v>172.99999999813735</v>
      </c>
      <c r="I4425" s="216">
        <v>127589.22999862628</v>
      </c>
      <c r="J4425" s="216">
        <v>0.3651488072610139</v>
      </c>
      <c r="K4425" s="216">
        <v>2.110686747196216E-3</v>
      </c>
      <c r="L4425" s="159"/>
    </row>
    <row r="4426" spans="2:12" ht="15.75" customHeight="1" x14ac:dyDescent="0.2">
      <c r="B4426" s="189">
        <v>41334</v>
      </c>
      <c r="C4426" s="143">
        <v>295770</v>
      </c>
      <c r="D4426" s="143" t="s">
        <v>1064</v>
      </c>
      <c r="E4426" s="143" t="s">
        <v>8854</v>
      </c>
      <c r="F4426" s="248" t="s">
        <v>147</v>
      </c>
      <c r="G4426" s="216">
        <v>58.957800000000006</v>
      </c>
      <c r="H4426" s="216">
        <v>103.00000000046566</v>
      </c>
      <c r="I4426" s="216">
        <v>6072.6534000274551</v>
      </c>
      <c r="J4426" s="216">
        <v>6.1369189700045844E-3</v>
      </c>
      <c r="K4426" s="216">
        <v>5.9581737572590668E-5</v>
      </c>
      <c r="L4426" s="159"/>
    </row>
    <row r="4427" spans="2:12" ht="15.75" customHeight="1" x14ac:dyDescent="0.2">
      <c r="B4427" s="189">
        <v>41334</v>
      </c>
      <c r="C4427" s="143">
        <v>295773</v>
      </c>
      <c r="D4427" s="143" t="s">
        <v>649</v>
      </c>
      <c r="E4427" s="143" t="s">
        <v>8855</v>
      </c>
      <c r="F4427" s="248" t="s">
        <v>146</v>
      </c>
      <c r="G4427" s="216">
        <v>18.5</v>
      </c>
      <c r="H4427" s="216">
        <v>567.00000000419095</v>
      </c>
      <c r="I4427" s="216">
        <v>10489.500000077533</v>
      </c>
      <c r="J4427" s="216">
        <v>3.0019997877829933E-2</v>
      </c>
      <c r="K4427" s="216">
        <v>5.2945322535463922E-5</v>
      </c>
      <c r="L4427" s="159"/>
    </row>
    <row r="4428" spans="2:12" ht="15.75" customHeight="1" x14ac:dyDescent="0.2">
      <c r="B4428" s="189">
        <v>41335</v>
      </c>
      <c r="C4428" s="143">
        <v>295771</v>
      </c>
      <c r="D4428" s="143" t="s">
        <v>1399</v>
      </c>
      <c r="E4428" s="143" t="s">
        <v>8854</v>
      </c>
      <c r="F4428" s="248" t="s">
        <v>155</v>
      </c>
      <c r="G4428" s="216">
        <v>76.38</v>
      </c>
      <c r="H4428" s="216">
        <v>104.00000000372529</v>
      </c>
      <c r="I4428" s="216">
        <v>7943.5200002845368</v>
      </c>
      <c r="J4428" s="216">
        <v>8.0273747597624911E-3</v>
      </c>
      <c r="K4428" s="216">
        <v>7.7186295764182218E-5</v>
      </c>
      <c r="L4428" s="159"/>
    </row>
    <row r="4429" spans="2:12" ht="15.75" customHeight="1" x14ac:dyDescent="0.2">
      <c r="B4429" s="189">
        <v>41335</v>
      </c>
      <c r="C4429" s="143">
        <v>295774</v>
      </c>
      <c r="D4429" s="143" t="s">
        <v>1356</v>
      </c>
      <c r="E4429" s="143" t="s">
        <v>8854</v>
      </c>
      <c r="F4429" s="248" t="s">
        <v>147</v>
      </c>
      <c r="G4429" s="216">
        <v>33.99</v>
      </c>
      <c r="H4429" s="216">
        <v>84.999999994179234</v>
      </c>
      <c r="I4429" s="216">
        <v>2889.1499998021523</v>
      </c>
      <c r="J4429" s="216">
        <v>2.9196489446427854E-3</v>
      </c>
      <c r="K4429" s="216">
        <v>3.4348811115796725E-5</v>
      </c>
      <c r="L4429" s="159"/>
    </row>
    <row r="4430" spans="2:12" ht="15.75" customHeight="1" x14ac:dyDescent="0.2">
      <c r="B4430" s="189">
        <v>41335</v>
      </c>
      <c r="C4430" s="143">
        <v>295775</v>
      </c>
      <c r="D4430" s="143" t="s">
        <v>1645</v>
      </c>
      <c r="E4430" s="143" t="s">
        <v>8854</v>
      </c>
      <c r="F4430" s="248" t="s">
        <v>151</v>
      </c>
      <c r="G4430" s="216">
        <v>21.2</v>
      </c>
      <c r="H4430" s="216">
        <v>228.99999999208376</v>
      </c>
      <c r="I4430" s="216">
        <v>4854.7999998321757</v>
      </c>
      <c r="J4430" s="216">
        <v>4.906049079117545E-3</v>
      </c>
      <c r="K4430" s="216">
        <v>2.1423795106057384E-5</v>
      </c>
      <c r="L4430" s="159"/>
    </row>
    <row r="4431" spans="2:12" ht="15.75" customHeight="1" x14ac:dyDescent="0.2">
      <c r="B4431" s="189">
        <v>41335</v>
      </c>
      <c r="C4431" s="143">
        <v>295776</v>
      </c>
      <c r="D4431" s="143" t="s">
        <v>697</v>
      </c>
      <c r="E4431" s="143" t="s">
        <v>8855</v>
      </c>
      <c r="F4431" s="248" t="s">
        <v>146</v>
      </c>
      <c r="G4431" s="216">
        <v>1</v>
      </c>
      <c r="H4431" s="216">
        <v>114.99999999767169</v>
      </c>
      <c r="I4431" s="216">
        <v>114.99999999767169</v>
      </c>
      <c r="J4431" s="216">
        <v>3.2911302636419047E-4</v>
      </c>
      <c r="K4431" s="216">
        <v>2.8618524032248151E-6</v>
      </c>
      <c r="L4431" s="159"/>
    </row>
    <row r="4432" spans="2:12" ht="15.75" customHeight="1" x14ac:dyDescent="0.2">
      <c r="B4432" s="189">
        <v>41335</v>
      </c>
      <c r="C4432" s="143">
        <v>295790</v>
      </c>
      <c r="D4432" s="143" t="s">
        <v>834</v>
      </c>
      <c r="E4432" s="143" t="s">
        <v>8855</v>
      </c>
      <c r="F4432" s="248" t="s">
        <v>155</v>
      </c>
      <c r="G4432" s="216">
        <v>15.18</v>
      </c>
      <c r="H4432" s="216">
        <v>96.999999991385266</v>
      </c>
      <c r="I4432" s="216">
        <v>1472.4599998692283</v>
      </c>
      <c r="J4432" s="216">
        <v>4.213963189278162E-3</v>
      </c>
      <c r="K4432" s="216">
        <v>4.3442919480952696E-5</v>
      </c>
      <c r="L4432" s="159"/>
    </row>
    <row r="4433" spans="2:12" ht="15.75" customHeight="1" x14ac:dyDescent="0.2">
      <c r="B4433" s="189">
        <v>41335</v>
      </c>
      <c r="C4433" s="143">
        <v>295791</v>
      </c>
      <c r="D4433" s="143" t="s">
        <v>1484</v>
      </c>
      <c r="E4433" s="143" t="s">
        <v>8854</v>
      </c>
      <c r="F4433" s="248" t="s">
        <v>151</v>
      </c>
      <c r="G4433" s="216">
        <v>46.5</v>
      </c>
      <c r="H4433" s="216">
        <v>154.50000000069849</v>
      </c>
      <c r="I4433" s="216">
        <v>3617.7000000996049</v>
      </c>
      <c r="J4433" s="216">
        <v>3.6558897904395149E-3</v>
      </c>
      <c r="K4433" s="216">
        <v>4.6990871341116436E-5</v>
      </c>
      <c r="L4433" s="159"/>
    </row>
    <row r="4434" spans="2:12" ht="15.75" customHeight="1" x14ac:dyDescent="0.2">
      <c r="B4434" s="189">
        <v>41335</v>
      </c>
      <c r="C4434" s="143">
        <v>295792</v>
      </c>
      <c r="D4434" s="143" t="s">
        <v>527</v>
      </c>
      <c r="E4434" s="143" t="s">
        <v>8855</v>
      </c>
      <c r="F4434" s="248" t="s">
        <v>147</v>
      </c>
      <c r="G4434" s="216">
        <v>2.64</v>
      </c>
      <c r="H4434" s="216">
        <v>200.00000000232831</v>
      </c>
      <c r="I4434" s="216">
        <v>528.00000000614671</v>
      </c>
      <c r="J4434" s="216">
        <v>1.5110580689202933E-3</v>
      </c>
      <c r="K4434" s="216">
        <v>7.5552903445135121E-6</v>
      </c>
      <c r="L4434" s="159"/>
    </row>
    <row r="4435" spans="2:12" ht="15.75" customHeight="1" x14ac:dyDescent="0.2">
      <c r="B4435" s="189">
        <v>41335</v>
      </c>
      <c r="C4435" s="143">
        <v>295793</v>
      </c>
      <c r="D4435" s="143" t="s">
        <v>805</v>
      </c>
      <c r="E4435" s="143" t="s">
        <v>8854</v>
      </c>
      <c r="F4435" s="248" t="s">
        <v>151</v>
      </c>
      <c r="G4435" s="216">
        <v>953.17</v>
      </c>
      <c r="H4435" s="216">
        <v>61.714285710394115</v>
      </c>
      <c r="I4435" s="216">
        <v>52959.25999604672</v>
      </c>
      <c r="J4435" s="216">
        <v>5.3518317694515392E-2</v>
      </c>
      <c r="K4435" s="216">
        <v>9.6323201798305272E-4</v>
      </c>
      <c r="L4435" s="159"/>
    </row>
    <row r="4436" spans="2:12" ht="15.75" customHeight="1" x14ac:dyDescent="0.2">
      <c r="B4436" s="189">
        <v>41335</v>
      </c>
      <c r="C4436" s="143">
        <v>295801</v>
      </c>
      <c r="D4436" s="143" t="s">
        <v>929</v>
      </c>
      <c r="E4436" s="143" t="s">
        <v>8854</v>
      </c>
      <c r="F4436" s="248" t="s">
        <v>147</v>
      </c>
      <c r="G4436" s="216">
        <v>7.8100000000000005</v>
      </c>
      <c r="H4436" s="216">
        <v>27.000000004190952</v>
      </c>
      <c r="I4436" s="216">
        <v>210.87000003273135</v>
      </c>
      <c r="J4436" s="216">
        <v>2.1309602239224295E-4</v>
      </c>
      <c r="K4436" s="216">
        <v>7.8924452725617064E-6</v>
      </c>
      <c r="L4436" s="159"/>
    </row>
    <row r="4437" spans="2:12" ht="15.75" customHeight="1" x14ac:dyDescent="0.2">
      <c r="B4437" s="189">
        <v>41335</v>
      </c>
      <c r="C4437" s="143">
        <v>295802</v>
      </c>
      <c r="D4437" s="143" t="s">
        <v>633</v>
      </c>
      <c r="E4437" s="143" t="s">
        <v>8855</v>
      </c>
      <c r="F4437" s="248" t="s">
        <v>151</v>
      </c>
      <c r="G4437" s="216">
        <v>4</v>
      </c>
      <c r="H4437" s="216">
        <v>159.00000000488944</v>
      </c>
      <c r="I4437" s="216">
        <v>636.00000001955777</v>
      </c>
      <c r="J4437" s="216">
        <v>1.820138128506954E-3</v>
      </c>
      <c r="K4437" s="216">
        <v>1.1447409612899261E-5</v>
      </c>
      <c r="L4437" s="159"/>
    </row>
    <row r="4438" spans="2:12" ht="15.75" customHeight="1" x14ac:dyDescent="0.2">
      <c r="B4438" s="189">
        <v>41335</v>
      </c>
      <c r="C4438" s="143">
        <v>295810</v>
      </c>
      <c r="D4438" s="143" t="s">
        <v>602</v>
      </c>
      <c r="E4438" s="143" t="s">
        <v>8855</v>
      </c>
      <c r="F4438" s="248" t="s">
        <v>147</v>
      </c>
      <c r="G4438" s="216">
        <v>1</v>
      </c>
      <c r="H4438" s="216">
        <v>39.999999994179234</v>
      </c>
      <c r="I4438" s="216">
        <v>39.999999994179234</v>
      </c>
      <c r="J4438" s="216">
        <v>1.1447409611233443E-4</v>
      </c>
      <c r="K4438" s="216">
        <v>2.8618524032248151E-6</v>
      </c>
      <c r="L4438" s="159"/>
    </row>
    <row r="4439" spans="2:12" ht="15.75" customHeight="1" x14ac:dyDescent="0.2">
      <c r="B4439" s="189">
        <v>41335</v>
      </c>
      <c r="C4439" s="143">
        <v>295833</v>
      </c>
      <c r="D4439" s="143" t="s">
        <v>996</v>
      </c>
      <c r="E4439" s="143" t="s">
        <v>8854</v>
      </c>
      <c r="F4439" s="248" t="s">
        <v>147</v>
      </c>
      <c r="G4439" s="216">
        <v>47</v>
      </c>
      <c r="H4439" s="216">
        <v>259.99999999883585</v>
      </c>
      <c r="I4439" s="216">
        <v>12219.999999945285</v>
      </c>
      <c r="J4439" s="216">
        <v>1.2348998877115521E-2</v>
      </c>
      <c r="K4439" s="216">
        <v>4.749614952758005E-5</v>
      </c>
      <c r="L4439" s="159"/>
    </row>
    <row r="4440" spans="2:12" ht="15.75" customHeight="1" x14ac:dyDescent="0.2">
      <c r="B4440" s="189">
        <v>41335</v>
      </c>
      <c r="C4440" s="143">
        <v>295838</v>
      </c>
      <c r="D4440" s="143" t="s">
        <v>1172</v>
      </c>
      <c r="E4440" s="143" t="s">
        <v>8854</v>
      </c>
      <c r="F4440" s="248" t="s">
        <v>147</v>
      </c>
      <c r="G4440" s="216">
        <v>108</v>
      </c>
      <c r="H4440" s="216">
        <v>191.5000000060536</v>
      </c>
      <c r="I4440" s="216">
        <v>20682.000000653788</v>
      </c>
      <c r="J4440" s="216">
        <v>2.0900326905541767E-2</v>
      </c>
      <c r="K4440" s="216">
        <v>1.091400882761414E-4</v>
      </c>
      <c r="L4440" s="159"/>
    </row>
    <row r="4441" spans="2:12" ht="15.75" customHeight="1" x14ac:dyDescent="0.2">
      <c r="B4441" s="189">
        <v>41336</v>
      </c>
      <c r="C4441" s="143">
        <v>295830</v>
      </c>
      <c r="D4441" s="143" t="s">
        <v>1475</v>
      </c>
      <c r="E4441" s="143" t="s">
        <v>8854</v>
      </c>
      <c r="F4441" s="248" t="s">
        <v>147</v>
      </c>
      <c r="G4441" s="216">
        <v>95</v>
      </c>
      <c r="H4441" s="216">
        <v>99.000000008381903</v>
      </c>
      <c r="I4441" s="216">
        <v>9405.0000007962808</v>
      </c>
      <c r="J4441" s="216">
        <v>9.5042681852411694E-3</v>
      </c>
      <c r="K4441" s="216">
        <v>9.6002708933701857E-5</v>
      </c>
      <c r="L4441" s="159"/>
    </row>
    <row r="4442" spans="2:12" ht="15.75" customHeight="1" x14ac:dyDescent="0.2">
      <c r="B4442" s="189">
        <v>41336</v>
      </c>
      <c r="C4442" s="143">
        <v>295832</v>
      </c>
      <c r="D4442" s="143" t="s">
        <v>1749</v>
      </c>
      <c r="E4442" s="143" t="s">
        <v>8854</v>
      </c>
      <c r="F4442" s="248" t="s">
        <v>147</v>
      </c>
      <c r="G4442" s="216">
        <v>5</v>
      </c>
      <c r="H4442" s="216">
        <v>167.00000000372529</v>
      </c>
      <c r="I4442" s="216">
        <v>835.00000001862645</v>
      </c>
      <c r="J4442" s="216">
        <v>8.438132838045183E-4</v>
      </c>
      <c r="K4442" s="216">
        <v>5.0527741544053605E-6</v>
      </c>
      <c r="L4442" s="159"/>
    </row>
    <row r="4443" spans="2:12" ht="15.75" customHeight="1" x14ac:dyDescent="0.2">
      <c r="B4443" s="189">
        <v>41336</v>
      </c>
      <c r="C4443" s="143">
        <v>295834</v>
      </c>
      <c r="D4443" s="143" t="s">
        <v>1750</v>
      </c>
      <c r="E4443" s="143" t="s">
        <v>8855</v>
      </c>
      <c r="F4443" s="248" t="s">
        <v>146</v>
      </c>
      <c r="G4443" s="216">
        <v>23.25</v>
      </c>
      <c r="H4443" s="216">
        <v>57.000000007683411</v>
      </c>
      <c r="I4443" s="216">
        <v>1325.2500001786393</v>
      </c>
      <c r="J4443" s="216">
        <v>3.7925635310657791E-3</v>
      </c>
      <c r="K4443" s="216">
        <v>6.6536202290430773E-5</v>
      </c>
      <c r="L4443" s="159"/>
    </row>
    <row r="4444" spans="2:12" ht="15.75" customHeight="1" x14ac:dyDescent="0.2">
      <c r="B4444" s="189">
        <v>41336</v>
      </c>
      <c r="C4444" s="143">
        <v>295835</v>
      </c>
      <c r="D4444" s="143" t="s">
        <v>837</v>
      </c>
      <c r="E4444" s="143" t="s">
        <v>8855</v>
      </c>
      <c r="F4444" s="248" t="s">
        <v>146</v>
      </c>
      <c r="G4444" s="216">
        <v>1746</v>
      </c>
      <c r="H4444" s="216">
        <v>50.880597015015724</v>
      </c>
      <c r="I4444" s="216">
        <v>83101.000000069616</v>
      </c>
      <c r="J4444" s="216">
        <v>0.2378161267329772</v>
      </c>
      <c r="K4444" s="216">
        <v>4.9966541591007375E-3</v>
      </c>
      <c r="L4444" s="159"/>
    </row>
    <row r="4445" spans="2:12" ht="15.75" customHeight="1" x14ac:dyDescent="0.2">
      <c r="B4445" s="189">
        <v>41336</v>
      </c>
      <c r="C4445" s="143">
        <v>295836</v>
      </c>
      <c r="D4445" s="143" t="s">
        <v>517</v>
      </c>
      <c r="E4445" s="143" t="s">
        <v>8855</v>
      </c>
      <c r="F4445" s="248" t="s">
        <v>146</v>
      </c>
      <c r="G4445" s="216">
        <v>5</v>
      </c>
      <c r="H4445" s="216">
        <v>10.000000001164153</v>
      </c>
      <c r="I4445" s="216">
        <v>50.000000005820766</v>
      </c>
      <c r="J4445" s="216">
        <v>1.4308860709285291E-4</v>
      </c>
      <c r="K4445" s="216">
        <v>1.4308860707619522E-5</v>
      </c>
      <c r="L4445" s="159"/>
    </row>
    <row r="4446" spans="2:12" ht="15.75" customHeight="1" x14ac:dyDescent="0.2">
      <c r="B4446" s="189">
        <v>41336</v>
      </c>
      <c r="C4446" s="143">
        <v>295837</v>
      </c>
      <c r="D4446" s="143" t="s">
        <v>753</v>
      </c>
      <c r="E4446" s="143" t="s">
        <v>8854</v>
      </c>
      <c r="F4446" s="248" t="s">
        <v>147</v>
      </c>
      <c r="G4446" s="216">
        <v>17.5</v>
      </c>
      <c r="H4446" s="216">
        <v>158.99999999441206</v>
      </c>
      <c r="I4446" s="216">
        <v>2782.4999999022111</v>
      </c>
      <c r="J4446" s="216">
        <v>2.811868816827762E-3</v>
      </c>
      <c r="K4446" s="216">
        <v>1.7684709540418762E-5</v>
      </c>
      <c r="L4446" s="159"/>
    </row>
    <row r="4447" spans="2:12" ht="15.75" customHeight="1" x14ac:dyDescent="0.2">
      <c r="B4447" s="189">
        <v>41336</v>
      </c>
      <c r="C4447" s="143">
        <v>295839</v>
      </c>
      <c r="D4447" s="143" t="s">
        <v>565</v>
      </c>
      <c r="E4447" s="143" t="s">
        <v>8855</v>
      </c>
      <c r="F4447" s="248" t="s">
        <v>146</v>
      </c>
      <c r="G4447" s="216">
        <v>0.96</v>
      </c>
      <c r="H4447" s="216">
        <v>117.00000000419095</v>
      </c>
      <c r="I4447" s="216">
        <v>112.32000000402331</v>
      </c>
      <c r="J4447" s="216">
        <v>3.2143424694747874E-4</v>
      </c>
      <c r="K4447" s="216">
        <v>2.7473012558629482E-6</v>
      </c>
      <c r="L4447" s="159"/>
    </row>
    <row r="4448" spans="2:12" ht="15.75" customHeight="1" x14ac:dyDescent="0.2">
      <c r="B4448" s="189">
        <v>41336</v>
      </c>
      <c r="C4448" s="143">
        <v>295844</v>
      </c>
      <c r="D4448" s="143" t="s">
        <v>937</v>
      </c>
      <c r="E4448" s="143" t="s">
        <v>8855</v>
      </c>
      <c r="F4448" s="248" t="s">
        <v>147</v>
      </c>
      <c r="G4448" s="216">
        <v>29</v>
      </c>
      <c r="H4448" s="216">
        <v>140.00000000582077</v>
      </c>
      <c r="I4448" s="216">
        <v>4060.0000001688022</v>
      </c>
      <c r="J4448" s="216">
        <v>1.1618794895070126E-2</v>
      </c>
      <c r="K4448" s="216">
        <v>8.2991392104193222E-5</v>
      </c>
      <c r="L4448" s="159"/>
    </row>
    <row r="4449" spans="2:12" ht="15.75" customHeight="1" x14ac:dyDescent="0.2">
      <c r="B4449" s="189">
        <v>41336</v>
      </c>
      <c r="C4449" s="143">
        <v>295845</v>
      </c>
      <c r="D4449" s="143" t="s">
        <v>557</v>
      </c>
      <c r="E4449" s="143" t="s">
        <v>8855</v>
      </c>
      <c r="F4449" s="248" t="s">
        <v>147</v>
      </c>
      <c r="G4449" s="216">
        <v>2.31</v>
      </c>
      <c r="H4449" s="216">
        <v>78.000000002793968</v>
      </c>
      <c r="I4449" s="216">
        <v>180.18000000645407</v>
      </c>
      <c r="J4449" s="216">
        <v>5.1563410447824718E-4</v>
      </c>
      <c r="K4449" s="216">
        <v>6.6106936469202192E-6</v>
      </c>
      <c r="L4449" s="159"/>
    </row>
    <row r="4450" spans="2:12" ht="15.75" customHeight="1" x14ac:dyDescent="0.2">
      <c r="B4450" s="189">
        <v>41336</v>
      </c>
      <c r="C4450" s="143">
        <v>295846</v>
      </c>
      <c r="D4450" s="143" t="s">
        <v>1172</v>
      </c>
      <c r="E4450" s="143" t="s">
        <v>8854</v>
      </c>
      <c r="F4450" s="248" t="s">
        <v>147</v>
      </c>
      <c r="G4450" s="216">
        <v>71</v>
      </c>
      <c r="H4450" s="216">
        <v>161.00000000093132</v>
      </c>
      <c r="I4450" s="216">
        <v>11431.000000066124</v>
      </c>
      <c r="J4450" s="216">
        <v>1.1551652271868357E-2</v>
      </c>
      <c r="K4450" s="216">
        <v>7.1749392992556121E-5</v>
      </c>
      <c r="L4450" s="159"/>
    </row>
    <row r="4451" spans="2:12" ht="15.75" customHeight="1" x14ac:dyDescent="0.2">
      <c r="B4451" s="189">
        <v>41336</v>
      </c>
      <c r="C4451" s="143">
        <v>295847</v>
      </c>
      <c r="D4451" s="143" t="s">
        <v>1066</v>
      </c>
      <c r="E4451" s="143" t="s">
        <v>8854</v>
      </c>
      <c r="F4451" s="248" t="s">
        <v>155</v>
      </c>
      <c r="G4451" s="216">
        <v>34.980000000000004</v>
      </c>
      <c r="H4451" s="216">
        <v>68.000000001629815</v>
      </c>
      <c r="I4451" s="216">
        <v>2378.6400000570111</v>
      </c>
      <c r="J4451" s="216">
        <v>2.403746142984566E-3</v>
      </c>
      <c r="K4451" s="216">
        <v>3.5349207984219904E-5</v>
      </c>
      <c r="L4451" s="159"/>
    </row>
    <row r="4452" spans="2:12" ht="15.75" customHeight="1" x14ac:dyDescent="0.2">
      <c r="B4452" s="189">
        <v>41336</v>
      </c>
      <c r="C4452" s="143">
        <v>295848</v>
      </c>
      <c r="D4452" s="143" t="s">
        <v>1126</v>
      </c>
      <c r="E4452" s="143" t="s">
        <v>8854</v>
      </c>
      <c r="F4452" s="248" t="s">
        <v>147</v>
      </c>
      <c r="G4452" s="216">
        <v>2356.83</v>
      </c>
      <c r="H4452" s="216">
        <v>64.685714285521371</v>
      </c>
      <c r="I4452" s="216">
        <v>150666.10999930819</v>
      </c>
      <c r="J4452" s="216">
        <v>0.15225636530985989</v>
      </c>
      <c r="K4452" s="216">
        <v>2.381705942065437E-3</v>
      </c>
      <c r="L4452" s="159"/>
    </row>
    <row r="4453" spans="2:12" ht="15.75" customHeight="1" x14ac:dyDescent="0.2">
      <c r="B4453" s="189">
        <v>41337</v>
      </c>
      <c r="C4453" s="143">
        <v>295851</v>
      </c>
      <c r="D4453" s="143" t="s">
        <v>1510</v>
      </c>
      <c r="E4453" s="143" t="s">
        <v>8854</v>
      </c>
      <c r="F4453" s="248" t="s">
        <v>147</v>
      </c>
      <c r="G4453" s="216">
        <v>103</v>
      </c>
      <c r="H4453" s="216">
        <v>154.99999999918509</v>
      </c>
      <c r="I4453" s="216">
        <v>16171.999999940163</v>
      </c>
      <c r="J4453" s="216">
        <v>1.634069661297045E-2</v>
      </c>
      <c r="K4453" s="216">
        <v>1.0407443427789909E-4</v>
      </c>
      <c r="L4453" s="159"/>
    </row>
    <row r="4454" spans="2:12" ht="15.75" customHeight="1" x14ac:dyDescent="0.2">
      <c r="B4454" s="189">
        <v>41337</v>
      </c>
      <c r="C4454" s="143">
        <v>295851</v>
      </c>
      <c r="D4454" s="143" t="s">
        <v>1745</v>
      </c>
      <c r="E4454" s="143" t="s">
        <v>8854</v>
      </c>
      <c r="F4454" s="248" t="s">
        <v>147</v>
      </c>
      <c r="G4454" s="216">
        <v>15</v>
      </c>
      <c r="H4454" s="216">
        <v>155.00000000232831</v>
      </c>
      <c r="I4454" s="216">
        <v>2325.0000000349246</v>
      </c>
      <c r="J4454" s="216">
        <v>2.3492530067936905E-3</v>
      </c>
      <c r="K4454" s="216">
        <v>1.5156471011344528E-5</v>
      </c>
      <c r="L4454" s="159"/>
    </row>
    <row r="4455" spans="2:12" ht="15.75" customHeight="1" x14ac:dyDescent="0.2">
      <c r="B4455" s="189">
        <v>41337</v>
      </c>
      <c r="C4455" s="143">
        <v>295890</v>
      </c>
      <c r="D4455" s="143" t="s">
        <v>1063</v>
      </c>
      <c r="E4455" s="143" t="s">
        <v>8855</v>
      </c>
      <c r="F4455" s="248" t="s">
        <v>146</v>
      </c>
      <c r="G4455" s="216">
        <v>493</v>
      </c>
      <c r="H4455" s="216">
        <v>106.21739130527915</v>
      </c>
      <c r="I4455" s="216">
        <v>47485.999999480555</v>
      </c>
      <c r="J4455" s="216">
        <v>0.13592283420743331</v>
      </c>
      <c r="K4455" s="216">
        <v>1.4111518608642048E-3</v>
      </c>
      <c r="L4455" s="159"/>
    </row>
    <row r="4456" spans="2:12" ht="15.75" customHeight="1" x14ac:dyDescent="0.2">
      <c r="B4456" s="189">
        <v>41337</v>
      </c>
      <c r="C4456" s="143">
        <v>295990</v>
      </c>
      <c r="D4456" s="143" t="s">
        <v>1751</v>
      </c>
      <c r="E4456" s="143" t="s">
        <v>8854</v>
      </c>
      <c r="F4456" s="248" t="s">
        <v>155</v>
      </c>
      <c r="G4456" s="216">
        <v>11.800500000000001</v>
      </c>
      <c r="H4456" s="216">
        <v>17.000000003026798</v>
      </c>
      <c r="I4456" s="216">
        <v>200.60850003571775</v>
      </c>
      <c r="J4456" s="216">
        <v>2.0270112769471091E-4</v>
      </c>
      <c r="K4456" s="216">
        <v>1.1923595744624741E-5</v>
      </c>
      <c r="L4456" s="159"/>
    </row>
    <row r="4457" spans="2:12" ht="15.75" customHeight="1" x14ac:dyDescent="0.2">
      <c r="B4457" s="189">
        <v>41337</v>
      </c>
      <c r="C4457" s="143">
        <v>296011</v>
      </c>
      <c r="D4457" s="143" t="s">
        <v>500</v>
      </c>
      <c r="E4457" s="143" t="s">
        <v>8855</v>
      </c>
      <c r="F4457" s="248" t="s">
        <v>147</v>
      </c>
      <c r="G4457" s="216">
        <v>4.62</v>
      </c>
      <c r="H4457" s="216">
        <v>117.00000000419095</v>
      </c>
      <c r="I4457" s="216">
        <v>540.5400000193622</v>
      </c>
      <c r="J4457" s="216">
        <v>1.5472292634865321E-3</v>
      </c>
      <c r="K4457" s="216">
        <v>1.3224181738727438E-5</v>
      </c>
      <c r="L4457" s="159"/>
    </row>
    <row r="4458" spans="2:12" ht="15.75" customHeight="1" x14ac:dyDescent="0.2">
      <c r="B4458" s="189">
        <v>41337</v>
      </c>
      <c r="C4458" s="143">
        <v>296090</v>
      </c>
      <c r="D4458" s="143" t="s">
        <v>541</v>
      </c>
      <c r="E4458" s="143" t="s">
        <v>8855</v>
      </c>
      <c r="F4458" s="248" t="s">
        <v>149</v>
      </c>
      <c r="G4458" s="216">
        <v>357.98999999999995</v>
      </c>
      <c r="H4458" s="216">
        <v>72.529411763226719</v>
      </c>
      <c r="I4458" s="216">
        <v>20287.709999550858</v>
      </c>
      <c r="J4458" s="216">
        <v>5.807107447979621E-2</v>
      </c>
      <c r="K4458" s="216">
        <v>1.0247023421313928E-3</v>
      </c>
      <c r="L4458" s="159"/>
    </row>
    <row r="4459" spans="2:12" ht="15.75" customHeight="1" x14ac:dyDescent="0.2">
      <c r="B4459" s="189">
        <v>41337</v>
      </c>
      <c r="C4459" s="143">
        <v>296094</v>
      </c>
      <c r="D4459" s="143" t="s">
        <v>729</v>
      </c>
      <c r="E4459" s="143" t="s">
        <v>8855</v>
      </c>
      <c r="F4459" s="248" t="s">
        <v>147</v>
      </c>
      <c r="G4459" s="216">
        <v>16</v>
      </c>
      <c r="H4459" s="216">
        <v>476.00000000093132</v>
      </c>
      <c r="I4459" s="216">
        <v>7616.0000000149012</v>
      </c>
      <c r="J4459" s="216">
        <v>2.1799863229944854E-2</v>
      </c>
      <c r="K4459" s="216">
        <v>4.5798031995592859E-5</v>
      </c>
      <c r="L4459" s="159"/>
    </row>
    <row r="4460" spans="2:12" ht="15.75" customHeight="1" x14ac:dyDescent="0.2">
      <c r="B4460" s="189">
        <v>41337</v>
      </c>
      <c r="C4460" s="143">
        <v>296101</v>
      </c>
      <c r="D4460" s="143" t="s">
        <v>516</v>
      </c>
      <c r="E4460" s="143" t="s">
        <v>8855</v>
      </c>
      <c r="F4460" s="248" t="s">
        <v>147</v>
      </c>
      <c r="G4460" s="216">
        <v>49</v>
      </c>
      <c r="H4460" s="216">
        <v>354.00000000139698</v>
      </c>
      <c r="I4460" s="216">
        <v>17346.000000068452</v>
      </c>
      <c r="J4460" s="216">
        <v>4.9650791437418039E-2</v>
      </c>
      <c r="K4460" s="216">
        <v>1.4025647298650313E-4</v>
      </c>
      <c r="L4460" s="159"/>
    </row>
    <row r="4461" spans="2:12" ht="15.75" customHeight="1" x14ac:dyDescent="0.2">
      <c r="B4461" s="189">
        <v>41337</v>
      </c>
      <c r="C4461" s="143">
        <v>296106</v>
      </c>
      <c r="D4461" s="143" t="s">
        <v>1473</v>
      </c>
      <c r="E4461" s="143" t="s">
        <v>8854</v>
      </c>
      <c r="F4461" s="248" t="s">
        <v>147</v>
      </c>
      <c r="G4461" s="216">
        <v>5.5</v>
      </c>
      <c r="H4461" s="216">
        <v>519.00000000488944</v>
      </c>
      <c r="I4461" s="216">
        <v>2854.5000000268919</v>
      </c>
      <c r="J4461" s="216">
        <v>2.884276433486036E-3</v>
      </c>
      <c r="K4461" s="216">
        <v>5.5573727041596602E-6</v>
      </c>
      <c r="L4461" s="159"/>
    </row>
    <row r="4462" spans="2:12" ht="15.75" customHeight="1" x14ac:dyDescent="0.2">
      <c r="B4462" s="189">
        <v>41337</v>
      </c>
      <c r="C4462" s="143">
        <v>296108</v>
      </c>
      <c r="D4462" s="143" t="s">
        <v>711</v>
      </c>
      <c r="E4462" s="143" t="s">
        <v>8855</v>
      </c>
      <c r="F4462" s="248" t="s">
        <v>146</v>
      </c>
      <c r="G4462" s="216">
        <v>3</v>
      </c>
      <c r="H4462" s="216">
        <v>42.999999993480742</v>
      </c>
      <c r="I4462" s="216">
        <v>128.99999998044223</v>
      </c>
      <c r="J4462" s="216">
        <v>3.6924663290848571E-4</v>
      </c>
      <c r="K4462" s="216">
        <v>8.587130999173661E-6</v>
      </c>
      <c r="L4462" s="159"/>
    </row>
    <row r="4463" spans="2:12" ht="15.75" customHeight="1" x14ac:dyDescent="0.2">
      <c r="B4463" s="189">
        <v>41337</v>
      </c>
      <c r="C4463" s="143">
        <v>296109</v>
      </c>
      <c r="D4463" s="143" t="s">
        <v>939</v>
      </c>
      <c r="E4463" s="143" t="s">
        <v>8855</v>
      </c>
      <c r="F4463" s="248" t="s">
        <v>155</v>
      </c>
      <c r="G4463" s="216">
        <v>11</v>
      </c>
      <c r="H4463" s="216">
        <v>62.000000003026798</v>
      </c>
      <c r="I4463" s="216">
        <v>682.00000003329478</v>
      </c>
      <c r="J4463" s="216">
        <v>1.9521411139074478E-3</v>
      </c>
      <c r="K4463" s="216">
        <v>3.1486146996970087E-5</v>
      </c>
      <c r="L4463" s="159"/>
    </row>
    <row r="4464" spans="2:12" ht="15.75" customHeight="1" x14ac:dyDescent="0.2">
      <c r="B4464" s="189">
        <v>41337</v>
      </c>
      <c r="C4464" s="143">
        <v>296110</v>
      </c>
      <c r="D4464" s="143" t="s">
        <v>860</v>
      </c>
      <c r="E4464" s="143" t="s">
        <v>8855</v>
      </c>
      <c r="F4464" s="248" t="s">
        <v>147</v>
      </c>
      <c r="G4464" s="216">
        <v>4.62</v>
      </c>
      <c r="H4464" s="216">
        <v>166.99999999953434</v>
      </c>
      <c r="I4464" s="216">
        <v>771.53999999784867</v>
      </c>
      <c r="J4464" s="216">
        <v>2.2084383503613242E-3</v>
      </c>
      <c r="K4464" s="216">
        <v>1.3224181738727438E-5</v>
      </c>
      <c r="L4464" s="159"/>
    </row>
    <row r="4465" spans="2:12" ht="15.75" customHeight="1" x14ac:dyDescent="0.2">
      <c r="B4465" s="189">
        <v>41337</v>
      </c>
      <c r="C4465" s="143">
        <v>296111</v>
      </c>
      <c r="D4465" s="143" t="s">
        <v>887</v>
      </c>
      <c r="E4465" s="143" t="s">
        <v>8854</v>
      </c>
      <c r="F4465" s="248" t="s">
        <v>149</v>
      </c>
      <c r="G4465" s="216">
        <v>135.17000000000002</v>
      </c>
      <c r="H4465" s="216">
        <v>110.99999999511056</v>
      </c>
      <c r="I4465" s="216">
        <v>15003.869999339096</v>
      </c>
      <c r="J4465" s="216">
        <v>1.5160381380197657E-2</v>
      </c>
      <c r="K4465" s="216">
        <v>1.3658001244022932E-4</v>
      </c>
      <c r="L4465" s="159"/>
    </row>
    <row r="4466" spans="2:12" ht="15.75" customHeight="1" x14ac:dyDescent="0.2">
      <c r="B4466" s="189">
        <v>41337</v>
      </c>
      <c r="C4466" s="143">
        <v>296112</v>
      </c>
      <c r="D4466" s="143" t="s">
        <v>746</v>
      </c>
      <c r="E4466" s="143" t="s">
        <v>8854</v>
      </c>
      <c r="F4466" s="248" t="s">
        <v>155</v>
      </c>
      <c r="G4466" s="216">
        <v>3</v>
      </c>
      <c r="H4466" s="216">
        <v>113.00000000162981</v>
      </c>
      <c r="I4466" s="216">
        <v>339.00000000488944</v>
      </c>
      <c r="J4466" s="216">
        <v>3.4253624486132675E-4</v>
      </c>
      <c r="K4466" s="216">
        <v>3.0312942022689055E-6</v>
      </c>
      <c r="L4466" s="159"/>
    </row>
    <row r="4467" spans="2:12" ht="15.75" customHeight="1" x14ac:dyDescent="0.2">
      <c r="B4467" s="189">
        <v>41337</v>
      </c>
      <c r="C4467" s="143">
        <v>296113</v>
      </c>
      <c r="D4467" s="143" t="s">
        <v>1435</v>
      </c>
      <c r="E4467" s="143" t="s">
        <v>8854</v>
      </c>
      <c r="F4467" s="248" t="s">
        <v>147</v>
      </c>
      <c r="G4467" s="216">
        <v>7.59</v>
      </c>
      <c r="H4467" s="216">
        <v>158.00000000162981</v>
      </c>
      <c r="I4467" s="216">
        <v>1199.2200000123703</v>
      </c>
      <c r="J4467" s="216">
        <v>1.2117295444274716E-3</v>
      </c>
      <c r="K4467" s="216">
        <v>7.66917433174033E-6</v>
      </c>
      <c r="L4467" s="159"/>
    </row>
    <row r="4468" spans="2:12" ht="15.75" customHeight="1" x14ac:dyDescent="0.2">
      <c r="B4468" s="189">
        <v>41337</v>
      </c>
      <c r="C4468" s="143">
        <v>296114</v>
      </c>
      <c r="D4468" s="143" t="s">
        <v>874</v>
      </c>
      <c r="E4468" s="143" t="s">
        <v>8855</v>
      </c>
      <c r="F4468" s="248" t="s">
        <v>155</v>
      </c>
      <c r="G4468" s="216">
        <v>17.5</v>
      </c>
      <c r="H4468" s="216">
        <v>11.500000000814907</v>
      </c>
      <c r="I4468" s="216">
        <v>402.50000002852175</v>
      </c>
      <c r="J4468" s="216">
        <v>1.1521067424707728E-3</v>
      </c>
      <c r="K4468" s="216">
        <v>5.0091597495179688E-5</v>
      </c>
      <c r="L4468" s="159"/>
    </row>
    <row r="4469" spans="2:12" ht="15.75" customHeight="1" x14ac:dyDescent="0.2">
      <c r="B4469" s="189">
        <v>41337</v>
      </c>
      <c r="C4469" s="143">
        <v>296115</v>
      </c>
      <c r="D4469" s="143" t="s">
        <v>1588</v>
      </c>
      <c r="E4469" s="143" t="s">
        <v>8854</v>
      </c>
      <c r="F4469" s="248" t="s">
        <v>147</v>
      </c>
      <c r="G4469" s="216">
        <v>39</v>
      </c>
      <c r="H4469" s="216">
        <v>79.999999998835847</v>
      </c>
      <c r="I4469" s="216">
        <v>3119.999999954598</v>
      </c>
      <c r="J4469" s="216">
        <v>3.152545970313786E-3</v>
      </c>
      <c r="K4469" s="216">
        <v>3.9406824629495773E-5</v>
      </c>
      <c r="L4469" s="159"/>
    </row>
    <row r="4470" spans="2:12" ht="15.75" customHeight="1" x14ac:dyDescent="0.2">
      <c r="B4470" s="189">
        <v>41337</v>
      </c>
      <c r="C4470" s="143">
        <v>296116</v>
      </c>
      <c r="D4470" s="143" t="s">
        <v>541</v>
      </c>
      <c r="E4470" s="143" t="s">
        <v>8855</v>
      </c>
      <c r="F4470" s="248" t="s">
        <v>147</v>
      </c>
      <c r="G4470" s="216">
        <v>12</v>
      </c>
      <c r="H4470" s="216">
        <v>62.999999995809048</v>
      </c>
      <c r="I4470" s="216">
        <v>755.99999994970858</v>
      </c>
      <c r="J4470" s="216">
        <v>2.1639570116478097E-3</v>
      </c>
      <c r="K4470" s="216">
        <v>3.4348523996694644E-5</v>
      </c>
      <c r="L4470" s="159"/>
    </row>
    <row r="4471" spans="2:12" ht="15.75" customHeight="1" x14ac:dyDescent="0.2">
      <c r="B4471" s="189">
        <v>41337</v>
      </c>
      <c r="C4471" s="143">
        <v>296117</v>
      </c>
      <c r="D4471" s="143" t="s">
        <v>777</v>
      </c>
      <c r="E4471" s="143" t="s">
        <v>8855</v>
      </c>
      <c r="F4471" s="248" t="s">
        <v>146</v>
      </c>
      <c r="G4471" s="216">
        <v>20</v>
      </c>
      <c r="H4471" s="216">
        <v>37.000000005355105</v>
      </c>
      <c r="I4471" s="216">
        <v>740.0000001071021</v>
      </c>
      <c r="J4471" s="216">
        <v>2.1181589801027361E-3</v>
      </c>
      <c r="K4471" s="216">
        <v>5.7247539994491074E-5</v>
      </c>
      <c r="L4471" s="159"/>
    </row>
    <row r="4472" spans="2:12" ht="15.75" customHeight="1" x14ac:dyDescent="0.2">
      <c r="B4472" s="189">
        <v>41338</v>
      </c>
      <c r="C4472" s="143">
        <v>296120</v>
      </c>
      <c r="D4472" s="143" t="s">
        <v>1204</v>
      </c>
      <c r="E4472" s="143" t="s">
        <v>8855</v>
      </c>
      <c r="F4472" s="248" t="s">
        <v>147</v>
      </c>
      <c r="G4472" s="216">
        <v>12</v>
      </c>
      <c r="H4472" s="216">
        <v>115.00000000814907</v>
      </c>
      <c r="I4472" s="216">
        <v>1380.0000000977889</v>
      </c>
      <c r="J4472" s="216">
        <v>3.9505329157194131E-3</v>
      </c>
      <c r="K4472" s="216">
        <v>3.4352460134256285E-5</v>
      </c>
      <c r="L4472" s="159"/>
    </row>
    <row r="4473" spans="2:12" ht="15.75" customHeight="1" x14ac:dyDescent="0.2">
      <c r="B4473" s="189">
        <v>41338</v>
      </c>
      <c r="C4473" s="143">
        <v>296150</v>
      </c>
      <c r="D4473" s="143" t="s">
        <v>1117</v>
      </c>
      <c r="E4473" s="143" t="s">
        <v>8855</v>
      </c>
      <c r="F4473" s="248" t="s">
        <v>147</v>
      </c>
      <c r="G4473" s="216">
        <v>2976.5</v>
      </c>
      <c r="H4473" s="216">
        <v>6.2195121903517627</v>
      </c>
      <c r="I4473" s="216">
        <v>20532.499985613395</v>
      </c>
      <c r="J4473" s="216">
        <v>5.8778490601033483E-2</v>
      </c>
      <c r="K4473" s="216">
        <v>8.5208414658011523E-3</v>
      </c>
      <c r="L4473" s="159"/>
    </row>
    <row r="4474" spans="2:12" ht="15.75" customHeight="1" x14ac:dyDescent="0.2">
      <c r="B4474" s="189">
        <v>41338</v>
      </c>
      <c r="C4474" s="143">
        <v>296210</v>
      </c>
      <c r="D4474" s="143" t="s">
        <v>1463</v>
      </c>
      <c r="E4474" s="143" t="s">
        <v>8854</v>
      </c>
      <c r="F4474" s="248" t="s">
        <v>151</v>
      </c>
      <c r="G4474" s="216">
        <v>22</v>
      </c>
      <c r="H4474" s="216">
        <v>20.499999993480742</v>
      </c>
      <c r="I4474" s="216">
        <v>316.79999977641273</v>
      </c>
      <c r="J4474" s="216">
        <v>3.2008601885023016E-4</v>
      </c>
      <c r="K4474" s="216">
        <v>2.2228195769176153E-5</v>
      </c>
      <c r="L4474" s="159"/>
    </row>
    <row r="4475" spans="2:12" ht="15.75" customHeight="1" x14ac:dyDescent="0.2">
      <c r="B4475" s="189">
        <v>41338</v>
      </c>
      <c r="C4475" s="143">
        <v>296216</v>
      </c>
      <c r="D4475" s="143" t="s">
        <v>1295</v>
      </c>
      <c r="E4475" s="143" t="s">
        <v>8855</v>
      </c>
      <c r="F4475" s="248" t="s">
        <v>149</v>
      </c>
      <c r="G4475" s="216">
        <v>32</v>
      </c>
      <c r="H4475" s="216">
        <v>126.00000000209548</v>
      </c>
      <c r="I4475" s="216">
        <v>4032.0000000670552</v>
      </c>
      <c r="J4475" s="216">
        <v>1.154242660530207E-2</v>
      </c>
      <c r="K4475" s="216">
        <v>9.160656035801676E-5</v>
      </c>
      <c r="L4475" s="159"/>
    </row>
    <row r="4476" spans="2:12" ht="15.75" customHeight="1" x14ac:dyDescent="0.2">
      <c r="B4476" s="189">
        <v>41338</v>
      </c>
      <c r="C4476" s="143">
        <v>296218</v>
      </c>
      <c r="D4476" s="143" t="s">
        <v>1752</v>
      </c>
      <c r="E4476" s="143" t="s">
        <v>8854</v>
      </c>
      <c r="F4476" s="248" t="s">
        <v>151</v>
      </c>
      <c r="G4476" s="216">
        <v>88</v>
      </c>
      <c r="H4476" s="216">
        <v>219.00000000139698</v>
      </c>
      <c r="I4476" s="216">
        <v>19272.000000122935</v>
      </c>
      <c r="J4476" s="216">
        <v>1.9471899493922518E-2</v>
      </c>
      <c r="K4476" s="216">
        <v>8.8912783076704614E-5</v>
      </c>
      <c r="L4476" s="159"/>
    </row>
    <row r="4477" spans="2:12" ht="15.75" customHeight="1" x14ac:dyDescent="0.2">
      <c r="B4477" s="189">
        <v>41338</v>
      </c>
      <c r="C4477" s="143">
        <v>296240</v>
      </c>
      <c r="D4477" s="143" t="s">
        <v>834</v>
      </c>
      <c r="E4477" s="143" t="s">
        <v>8855</v>
      </c>
      <c r="F4477" s="248" t="s">
        <v>147</v>
      </c>
      <c r="G4477" s="216">
        <v>131</v>
      </c>
      <c r="H4477" s="216">
        <v>65.999999995110556</v>
      </c>
      <c r="I4477" s="216">
        <v>8645.9999993594829</v>
      </c>
      <c r="J4477" s="216">
        <v>2.4750947524898041E-2</v>
      </c>
      <c r="K4477" s="216">
        <v>3.7501435646563106E-4</v>
      </c>
      <c r="L4477" s="159"/>
    </row>
    <row r="4478" spans="2:12" ht="15.75" customHeight="1" x14ac:dyDescent="0.2">
      <c r="B4478" s="189">
        <v>41338</v>
      </c>
      <c r="C4478" s="143">
        <v>296244</v>
      </c>
      <c r="D4478" s="143" t="s">
        <v>524</v>
      </c>
      <c r="E4478" s="143" t="s">
        <v>8855</v>
      </c>
      <c r="F4478" s="248" t="s">
        <v>155</v>
      </c>
      <c r="G4478" s="216">
        <v>7</v>
      </c>
      <c r="H4478" s="216">
        <v>389.99999999301508</v>
      </c>
      <c r="I4478" s="216">
        <v>2729.9999999511056</v>
      </c>
      <c r="J4478" s="216">
        <v>7.8151846804033337E-3</v>
      </c>
      <c r="K4478" s="216">
        <v>2.0038935078316166E-5</v>
      </c>
      <c r="L4478" s="159"/>
    </row>
    <row r="4479" spans="2:12" ht="15.75" customHeight="1" x14ac:dyDescent="0.2">
      <c r="B4479" s="189">
        <v>41338</v>
      </c>
      <c r="C4479" s="143">
        <v>296245</v>
      </c>
      <c r="D4479" s="143" t="s">
        <v>875</v>
      </c>
      <c r="E4479" s="143" t="s">
        <v>8855</v>
      </c>
      <c r="F4479" s="248" t="s">
        <v>155</v>
      </c>
      <c r="G4479" s="216">
        <v>4.62</v>
      </c>
      <c r="H4479" s="216">
        <v>17.000000003026798</v>
      </c>
      <c r="I4479" s="216">
        <v>78.540000013983814</v>
      </c>
      <c r="J4479" s="216">
        <v>2.2483685161873889E-4</v>
      </c>
      <c r="K4479" s="216">
        <v>1.3225697151688669E-5</v>
      </c>
      <c r="L4479" s="159"/>
    </row>
    <row r="4480" spans="2:12" ht="15.75" customHeight="1" x14ac:dyDescent="0.2">
      <c r="B4480" s="189">
        <v>41338</v>
      </c>
      <c r="C4480" s="143">
        <v>296246</v>
      </c>
      <c r="D4480" s="143" t="s">
        <v>506</v>
      </c>
      <c r="E4480" s="143" t="s">
        <v>8854</v>
      </c>
      <c r="F4480" s="248" t="s">
        <v>155</v>
      </c>
      <c r="G4480" s="216">
        <v>32.799999999999997</v>
      </c>
      <c r="H4480" s="216">
        <v>63.999999999068677</v>
      </c>
      <c r="I4480" s="216">
        <v>2099.1999999694526</v>
      </c>
      <c r="J4480" s="216">
        <v>2.1209740253625257E-3</v>
      </c>
      <c r="K4480" s="216">
        <v>3.3140219146771711E-5</v>
      </c>
      <c r="L4480" s="159"/>
    </row>
    <row r="4481" spans="2:12" ht="15.75" customHeight="1" x14ac:dyDescent="0.2">
      <c r="B4481" s="189">
        <v>41338</v>
      </c>
      <c r="C4481" s="143">
        <v>296247</v>
      </c>
      <c r="D4481" s="143" t="s">
        <v>1253</v>
      </c>
      <c r="E4481" s="143" t="s">
        <v>8854</v>
      </c>
      <c r="F4481" s="248" t="s">
        <v>155</v>
      </c>
      <c r="G4481" s="216">
        <v>15</v>
      </c>
      <c r="H4481" s="216">
        <v>139.99999999534339</v>
      </c>
      <c r="I4481" s="216">
        <v>2099.9999999301508</v>
      </c>
      <c r="J4481" s="216">
        <v>2.1217823233507863E-3</v>
      </c>
      <c r="K4481" s="216">
        <v>1.5155588024438286E-5</v>
      </c>
      <c r="L4481" s="159"/>
    </row>
    <row r="4482" spans="2:12" ht="15.75" customHeight="1" x14ac:dyDescent="0.2">
      <c r="B4482" s="189">
        <v>41338</v>
      </c>
      <c r="C4482" s="143">
        <v>296251</v>
      </c>
      <c r="D4482" s="143" t="s">
        <v>593</v>
      </c>
      <c r="E4482" s="143" t="s">
        <v>8855</v>
      </c>
      <c r="F4482" s="248" t="s">
        <v>146</v>
      </c>
      <c r="G4482" s="216">
        <v>15</v>
      </c>
      <c r="H4482" s="216">
        <v>25.999999990453944</v>
      </c>
      <c r="I4482" s="216">
        <v>389.99999985680915</v>
      </c>
      <c r="J4482" s="216">
        <v>1.1164549539534161E-3</v>
      </c>
      <c r="K4482" s="216">
        <v>4.2940575167820353E-5</v>
      </c>
      <c r="L4482" s="159"/>
    </row>
    <row r="4483" spans="2:12" ht="15.75" customHeight="1" x14ac:dyDescent="0.2">
      <c r="B4483" s="189">
        <v>41338</v>
      </c>
      <c r="C4483" s="143">
        <v>296252</v>
      </c>
      <c r="D4483" s="143" t="s">
        <v>1570</v>
      </c>
      <c r="E4483" s="143" t="s">
        <v>8855</v>
      </c>
      <c r="F4483" s="248" t="s">
        <v>155</v>
      </c>
      <c r="G4483" s="216">
        <v>3.5178000000000003</v>
      </c>
      <c r="H4483" s="216">
        <v>156.00000000558794</v>
      </c>
      <c r="I4483" s="216">
        <v>548.77680001965723</v>
      </c>
      <c r="J4483" s="216">
        <v>1.5709860954400006E-3</v>
      </c>
      <c r="K4483" s="216">
        <v>1.0070423688357231E-5</v>
      </c>
      <c r="L4483" s="159"/>
    </row>
    <row r="4484" spans="2:12" ht="15.75" customHeight="1" x14ac:dyDescent="0.2">
      <c r="B4484" s="189">
        <v>41338</v>
      </c>
      <c r="C4484" s="143">
        <v>297605</v>
      </c>
      <c r="D4484" s="143" t="s">
        <v>833</v>
      </c>
      <c r="E4484" s="143" t="s">
        <v>8854</v>
      </c>
      <c r="F4484" s="248" t="s">
        <v>149</v>
      </c>
      <c r="G4484" s="216">
        <v>202.67500000000001</v>
      </c>
      <c r="H4484" s="216">
        <v>242.0000000030268</v>
      </c>
      <c r="I4484" s="216">
        <v>49047.350000613456</v>
      </c>
      <c r="J4484" s="216">
        <v>4.9556095353315364E-2</v>
      </c>
      <c r="K4484" s="216">
        <v>2.0477725352353532E-4</v>
      </c>
      <c r="L4484" s="159"/>
    </row>
    <row r="4485" spans="2:12" ht="15.75" customHeight="1" x14ac:dyDescent="0.2">
      <c r="B4485" s="189">
        <v>41339</v>
      </c>
      <c r="C4485" s="143">
        <v>296248</v>
      </c>
      <c r="D4485" s="143" t="s">
        <v>1204</v>
      </c>
      <c r="E4485" s="143" t="s">
        <v>8855</v>
      </c>
      <c r="F4485" s="248" t="s">
        <v>155</v>
      </c>
      <c r="G4485" s="216">
        <v>12</v>
      </c>
      <c r="H4485" s="216">
        <v>133.00000000395812</v>
      </c>
      <c r="I4485" s="216">
        <v>1596.0000000474975</v>
      </c>
      <c r="J4485" s="216">
        <v>4.5692162398405008E-3</v>
      </c>
      <c r="K4485" s="216">
        <v>3.4355009321086612E-5</v>
      </c>
      <c r="L4485" s="159"/>
    </row>
    <row r="4486" spans="2:12" ht="15.75" customHeight="1" x14ac:dyDescent="0.2">
      <c r="B4486" s="189">
        <v>41339</v>
      </c>
      <c r="C4486" s="143">
        <v>296253</v>
      </c>
      <c r="D4486" s="143" t="s">
        <v>1525</v>
      </c>
      <c r="E4486" s="143" t="s">
        <v>8854</v>
      </c>
      <c r="F4486" s="248" t="s">
        <v>146</v>
      </c>
      <c r="G4486" s="216">
        <v>852</v>
      </c>
      <c r="H4486" s="216">
        <v>52.999999994644895</v>
      </c>
      <c r="I4486" s="216">
        <v>45155.999995437451</v>
      </c>
      <c r="J4486" s="216">
        <v>4.5622266401399714E-2</v>
      </c>
      <c r="K4486" s="216">
        <v>8.6079747935866751E-4</v>
      </c>
      <c r="L4486" s="159"/>
    </row>
    <row r="4487" spans="2:12" ht="15.75" customHeight="1" x14ac:dyDescent="0.2">
      <c r="B4487" s="189">
        <v>41339</v>
      </c>
      <c r="C4487" s="143">
        <v>296255</v>
      </c>
      <c r="D4487" s="143" t="s">
        <v>1753</v>
      </c>
      <c r="E4487" s="143" t="s">
        <v>8854</v>
      </c>
      <c r="F4487" s="248" t="s">
        <v>155</v>
      </c>
      <c r="G4487" s="216">
        <v>8.8635000000000002</v>
      </c>
      <c r="H4487" s="216">
        <v>161.00000000093132</v>
      </c>
      <c r="I4487" s="216">
        <v>1427.0235000082548</v>
      </c>
      <c r="J4487" s="216">
        <v>1.4417584880195883E-3</v>
      </c>
      <c r="K4487" s="216">
        <v>8.9550216646661377E-6</v>
      </c>
      <c r="L4487" s="159"/>
    </row>
    <row r="4488" spans="2:12" ht="15.75" customHeight="1" x14ac:dyDescent="0.2">
      <c r="B4488" s="189">
        <v>41339</v>
      </c>
      <c r="C4488" s="143">
        <v>296264</v>
      </c>
      <c r="D4488" s="143" t="s">
        <v>1405</v>
      </c>
      <c r="E4488" s="143" t="s">
        <v>8855</v>
      </c>
      <c r="F4488" s="248" t="s">
        <v>155</v>
      </c>
      <c r="G4488" s="216">
        <v>224.49</v>
      </c>
      <c r="H4488" s="216">
        <v>39.000000001396984</v>
      </c>
      <c r="I4488" s="216">
        <v>8755.1100003136089</v>
      </c>
      <c r="J4488" s="216">
        <v>2.5065157138992721E-2</v>
      </c>
      <c r="K4488" s="216">
        <v>6.4269633687422784E-4</v>
      </c>
      <c r="L4488" s="159"/>
    </row>
    <row r="4489" spans="2:12" ht="15.75" customHeight="1" x14ac:dyDescent="0.2">
      <c r="B4489" s="189">
        <v>41339</v>
      </c>
      <c r="C4489" s="143">
        <v>296266</v>
      </c>
      <c r="D4489" s="143" t="s">
        <v>1226</v>
      </c>
      <c r="E4489" s="143" t="s">
        <v>8855</v>
      </c>
      <c r="F4489" s="248" t="s">
        <v>147</v>
      </c>
      <c r="G4489" s="216">
        <v>5.25</v>
      </c>
      <c r="H4489" s="216">
        <v>120.00000000349246</v>
      </c>
      <c r="I4489" s="216">
        <v>630.00000001833541</v>
      </c>
      <c r="J4489" s="216">
        <v>1.8036379894095401E-3</v>
      </c>
      <c r="K4489" s="216">
        <v>1.5030316577975394E-5</v>
      </c>
      <c r="L4489" s="159"/>
    </row>
    <row r="4490" spans="2:12" ht="15.75" customHeight="1" x14ac:dyDescent="0.2">
      <c r="B4490" s="189">
        <v>41339</v>
      </c>
      <c r="C4490" s="143">
        <v>296293</v>
      </c>
      <c r="D4490" s="143" t="s">
        <v>601</v>
      </c>
      <c r="E4490" s="143" t="s">
        <v>8855</v>
      </c>
      <c r="F4490" s="248" t="s">
        <v>155</v>
      </c>
      <c r="G4490" s="216">
        <v>738.5</v>
      </c>
      <c r="H4490" s="216">
        <v>15.000000006984919</v>
      </c>
      <c r="I4490" s="216">
        <v>11077.500005158363</v>
      </c>
      <c r="J4490" s="216">
        <v>3.1713967994296051E-2</v>
      </c>
      <c r="K4490" s="216">
        <v>2.1142645319685389E-3</v>
      </c>
      <c r="L4490" s="159"/>
    </row>
    <row r="4491" spans="2:12" ht="15.75" customHeight="1" x14ac:dyDescent="0.2">
      <c r="B4491" s="189">
        <v>41339</v>
      </c>
      <c r="C4491" s="143">
        <v>296298</v>
      </c>
      <c r="D4491" s="143" t="s">
        <v>957</v>
      </c>
      <c r="E4491" s="143" t="s">
        <v>8855</v>
      </c>
      <c r="F4491" s="248" t="s">
        <v>155</v>
      </c>
      <c r="G4491" s="216">
        <v>3</v>
      </c>
      <c r="H4491" s="216">
        <v>402.00000000069849</v>
      </c>
      <c r="I4491" s="216">
        <v>1206.0000000020955</v>
      </c>
      <c r="J4491" s="216">
        <v>3.4526784367752039E-3</v>
      </c>
      <c r="K4491" s="216">
        <v>8.5887523302716531E-6</v>
      </c>
      <c r="L4491" s="159"/>
    </row>
    <row r="4492" spans="2:12" ht="15.75" customHeight="1" x14ac:dyDescent="0.2">
      <c r="B4492" s="189">
        <v>41339</v>
      </c>
      <c r="C4492" s="143">
        <v>296341</v>
      </c>
      <c r="D4492" s="143" t="s">
        <v>1754</v>
      </c>
      <c r="E4492" s="143" t="s">
        <v>8854</v>
      </c>
      <c r="F4492" s="248" t="s">
        <v>150</v>
      </c>
      <c r="G4492" s="216">
        <v>2.5</v>
      </c>
      <c r="H4492" s="216">
        <v>323.99999999790452</v>
      </c>
      <c r="I4492" s="216">
        <v>809.99999999476131</v>
      </c>
      <c r="J4492" s="216">
        <v>8.1836380079344036E-4</v>
      </c>
      <c r="K4492" s="216">
        <v>2.52581419999609E-6</v>
      </c>
      <c r="L4492" s="159"/>
    </row>
    <row r="4493" spans="2:12" ht="15.75" customHeight="1" x14ac:dyDescent="0.2">
      <c r="B4493" s="189">
        <v>41340</v>
      </c>
      <c r="C4493" s="143">
        <v>296295</v>
      </c>
      <c r="D4493" s="143" t="s">
        <v>975</v>
      </c>
      <c r="E4493" s="143" t="s">
        <v>8854</v>
      </c>
      <c r="F4493" s="248" t="s">
        <v>147</v>
      </c>
      <c r="G4493" s="216">
        <v>16</v>
      </c>
      <c r="H4493" s="216">
        <v>40.000000004656613</v>
      </c>
      <c r="I4493" s="216">
        <v>640.00000007450581</v>
      </c>
      <c r="J4493" s="216">
        <v>6.4657833983020551E-4</v>
      </c>
      <c r="K4493" s="216">
        <v>1.6164458493873347E-5</v>
      </c>
      <c r="L4493" s="159"/>
    </row>
    <row r="4494" spans="2:12" ht="15.75" customHeight="1" x14ac:dyDescent="0.2">
      <c r="B4494" s="189">
        <v>41340</v>
      </c>
      <c r="C4494" s="143">
        <v>296296</v>
      </c>
      <c r="D4494" s="143" t="s">
        <v>991</v>
      </c>
      <c r="E4494" s="143" t="s">
        <v>8855</v>
      </c>
      <c r="F4494" s="248" t="s">
        <v>147</v>
      </c>
      <c r="G4494" s="216">
        <v>63.5</v>
      </c>
      <c r="H4494" s="216">
        <v>90</v>
      </c>
      <c r="I4494" s="216">
        <v>5715</v>
      </c>
      <c r="J4494" s="216">
        <v>1.6363024009380667E-2</v>
      </c>
      <c r="K4494" s="216">
        <v>1.8181137788200738E-4</v>
      </c>
      <c r="L4494" s="159"/>
    </row>
    <row r="4495" spans="2:12" ht="15.75" customHeight="1" x14ac:dyDescent="0.2">
      <c r="B4495" s="189">
        <v>41340</v>
      </c>
      <c r="C4495" s="143">
        <v>296297</v>
      </c>
      <c r="D4495" s="143" t="s">
        <v>1755</v>
      </c>
      <c r="E4495" s="143" t="s">
        <v>8854</v>
      </c>
      <c r="F4495" s="248" t="s">
        <v>155</v>
      </c>
      <c r="G4495" s="216">
        <v>1</v>
      </c>
      <c r="H4495" s="216">
        <v>39.000000001396984</v>
      </c>
      <c r="I4495" s="216">
        <v>39.000000001396984</v>
      </c>
      <c r="J4495" s="216">
        <v>3.9400867580227625E-5</v>
      </c>
      <c r="K4495" s="216">
        <v>1.0102786558670842E-6</v>
      </c>
      <c r="L4495" s="159"/>
    </row>
    <row r="4496" spans="2:12" ht="15.75" customHeight="1" x14ac:dyDescent="0.2">
      <c r="B4496" s="189">
        <v>41340</v>
      </c>
      <c r="C4496" s="143">
        <v>296299</v>
      </c>
      <c r="D4496" s="143" t="s">
        <v>558</v>
      </c>
      <c r="E4496" s="143" t="s">
        <v>8854</v>
      </c>
      <c r="F4496" s="248" t="s">
        <v>155</v>
      </c>
      <c r="G4496" s="216">
        <v>103.66</v>
      </c>
      <c r="H4496" s="216">
        <v>7.9999999946448952</v>
      </c>
      <c r="I4496" s="216">
        <v>829.27999944488988</v>
      </c>
      <c r="J4496" s="216">
        <v>8.378038831766396E-4</v>
      </c>
      <c r="K4496" s="216">
        <v>1.0472548546718194E-4</v>
      </c>
      <c r="L4496" s="159"/>
    </row>
    <row r="4497" spans="2:12" ht="15.75" customHeight="1" x14ac:dyDescent="0.2">
      <c r="B4497" s="189">
        <v>41340</v>
      </c>
      <c r="C4497" s="143">
        <v>296299</v>
      </c>
      <c r="D4497" s="143" t="s">
        <v>1756</v>
      </c>
      <c r="E4497" s="143" t="s">
        <v>8854</v>
      </c>
      <c r="F4497" s="248" t="s">
        <v>155</v>
      </c>
      <c r="G4497" s="216">
        <v>1</v>
      </c>
      <c r="H4497" s="216">
        <v>7.9999999946448952</v>
      </c>
      <c r="I4497" s="216">
        <v>7.9999999946448952</v>
      </c>
      <c r="J4497" s="216">
        <v>8.082229241526525E-6</v>
      </c>
      <c r="K4497" s="216">
        <v>1.0102786558670842E-6</v>
      </c>
      <c r="L4497" s="159"/>
    </row>
    <row r="4498" spans="2:12" ht="15.75" customHeight="1" x14ac:dyDescent="0.2">
      <c r="B4498" s="189">
        <v>41340</v>
      </c>
      <c r="C4498" s="143">
        <v>296299</v>
      </c>
      <c r="D4498" s="143" t="s">
        <v>1757</v>
      </c>
      <c r="E4498" s="143" t="s">
        <v>8854</v>
      </c>
      <c r="F4498" s="248" t="s">
        <v>155</v>
      </c>
      <c r="G4498" s="216">
        <v>1</v>
      </c>
      <c r="H4498" s="216">
        <v>7.9999999946448952</v>
      </c>
      <c r="I4498" s="216">
        <v>7.9999999946448952</v>
      </c>
      <c r="J4498" s="216">
        <v>8.082229241526525E-6</v>
      </c>
      <c r="K4498" s="216">
        <v>1.0102786558670842E-6</v>
      </c>
      <c r="L4498" s="159"/>
    </row>
    <row r="4499" spans="2:12" ht="15.75" customHeight="1" x14ac:dyDescent="0.2">
      <c r="B4499" s="189">
        <v>41340</v>
      </c>
      <c r="C4499" s="143">
        <v>296302</v>
      </c>
      <c r="D4499" s="143" t="s">
        <v>1686</v>
      </c>
      <c r="E4499" s="143" t="s">
        <v>8854</v>
      </c>
      <c r="F4499" s="248" t="s">
        <v>151</v>
      </c>
      <c r="G4499" s="216">
        <v>422.35</v>
      </c>
      <c r="H4499" s="216">
        <v>41.999999990221113</v>
      </c>
      <c r="I4499" s="216">
        <v>17738.699995869887</v>
      </c>
      <c r="J4499" s="216">
        <v>1.792102998865688E-2</v>
      </c>
      <c r="K4499" s="216">
        <v>4.26691190305463E-4</v>
      </c>
      <c r="L4499" s="159"/>
    </row>
    <row r="4500" spans="2:12" ht="15.75" customHeight="1" x14ac:dyDescent="0.2">
      <c r="B4500" s="189">
        <v>41340</v>
      </c>
      <c r="C4500" s="143">
        <v>296305</v>
      </c>
      <c r="D4500" s="143" t="s">
        <v>820</v>
      </c>
      <c r="E4500" s="143" t="s">
        <v>8855</v>
      </c>
      <c r="F4500" s="248" t="s">
        <v>147</v>
      </c>
      <c r="G4500" s="216">
        <v>9</v>
      </c>
      <c r="H4500" s="216">
        <v>65.000000002328306</v>
      </c>
      <c r="I4500" s="216">
        <v>585.00000002095476</v>
      </c>
      <c r="J4500" s="216">
        <v>1.6749552136186478E-3</v>
      </c>
      <c r="K4500" s="216">
        <v>2.5768541747056166E-5</v>
      </c>
      <c r="L4500" s="159"/>
    </row>
    <row r="4501" spans="2:12" ht="15.75" customHeight="1" x14ac:dyDescent="0.2">
      <c r="B4501" s="189">
        <v>41340</v>
      </c>
      <c r="C4501" s="143">
        <v>296307</v>
      </c>
      <c r="D4501" s="143" t="s">
        <v>565</v>
      </c>
      <c r="E4501" s="143" t="s">
        <v>8855</v>
      </c>
      <c r="F4501" s="248" t="s">
        <v>146</v>
      </c>
      <c r="G4501" s="216">
        <v>16</v>
      </c>
      <c r="H4501" s="216">
        <v>29.000000000232831</v>
      </c>
      <c r="I4501" s="216">
        <v>464.00000000372529</v>
      </c>
      <c r="J4501" s="216">
        <v>1.3285114856366729E-3</v>
      </c>
      <c r="K4501" s="216">
        <v>4.5810740883655407E-5</v>
      </c>
      <c r="L4501" s="159"/>
    </row>
    <row r="4502" spans="2:12" ht="15.75" customHeight="1" x14ac:dyDescent="0.2">
      <c r="B4502" s="189">
        <v>41340</v>
      </c>
      <c r="C4502" s="143">
        <v>296309</v>
      </c>
      <c r="D4502" s="143" t="s">
        <v>867</v>
      </c>
      <c r="E4502" s="143" t="s">
        <v>8855</v>
      </c>
      <c r="F4502" s="248" t="s">
        <v>147</v>
      </c>
      <c r="G4502" s="216">
        <v>7.5</v>
      </c>
      <c r="H4502" s="216">
        <v>82.999999998137355</v>
      </c>
      <c r="I4502" s="216">
        <v>622.49999998603016</v>
      </c>
      <c r="J4502" s="216">
        <v>1.78232413746472E-3</v>
      </c>
      <c r="K4502" s="216">
        <v>2.1473784789213473E-5</v>
      </c>
      <c r="L4502" s="159"/>
    </row>
    <row r="4503" spans="2:12" ht="15.75" customHeight="1" x14ac:dyDescent="0.2">
      <c r="B4503" s="189">
        <v>41340</v>
      </c>
      <c r="C4503" s="143">
        <v>296311</v>
      </c>
      <c r="D4503" s="143" t="s">
        <v>1444</v>
      </c>
      <c r="E4503" s="143" t="s">
        <v>8854</v>
      </c>
      <c r="F4503" s="248" t="s">
        <v>149</v>
      </c>
      <c r="G4503" s="216">
        <v>186.5</v>
      </c>
      <c r="H4503" s="216">
        <v>27.000000004190952</v>
      </c>
      <c r="I4503" s="216">
        <v>5035.5000007816125</v>
      </c>
      <c r="J4503" s="216">
        <v>5.0872581724083488E-3</v>
      </c>
      <c r="K4503" s="216">
        <v>1.8841696931921119E-4</v>
      </c>
      <c r="L4503" s="159"/>
    </row>
    <row r="4504" spans="2:12" ht="15.75" customHeight="1" x14ac:dyDescent="0.2">
      <c r="B4504" s="189">
        <v>41340</v>
      </c>
      <c r="C4504" s="143">
        <v>296312</v>
      </c>
      <c r="D4504" s="143" t="s">
        <v>602</v>
      </c>
      <c r="E4504" s="143" t="s">
        <v>8855</v>
      </c>
      <c r="F4504" s="248" t="s">
        <v>147</v>
      </c>
      <c r="G4504" s="216">
        <v>1</v>
      </c>
      <c r="H4504" s="216">
        <v>62.999999995809048</v>
      </c>
      <c r="I4504" s="216">
        <v>62.999999995809048</v>
      </c>
      <c r="J4504" s="216">
        <v>1.8037979221739375E-4</v>
      </c>
      <c r="K4504" s="216">
        <v>2.8631713052284629E-6</v>
      </c>
      <c r="L4504" s="159"/>
    </row>
    <row r="4505" spans="2:12" ht="15.75" customHeight="1" x14ac:dyDescent="0.2">
      <c r="B4505" s="189">
        <v>41340</v>
      </c>
      <c r="C4505" s="143">
        <v>296335</v>
      </c>
      <c r="D4505" s="143" t="s">
        <v>751</v>
      </c>
      <c r="E4505" s="143" t="s">
        <v>8854</v>
      </c>
      <c r="F4505" s="248" t="s">
        <v>155</v>
      </c>
      <c r="G4505" s="216">
        <v>112.5</v>
      </c>
      <c r="H4505" s="216">
        <v>23.000000001629815</v>
      </c>
      <c r="I4505" s="216">
        <v>2587.5000001833541</v>
      </c>
      <c r="J4505" s="216">
        <v>2.6140960222413188E-3</v>
      </c>
      <c r="K4505" s="216">
        <v>1.1365634878504697E-4</v>
      </c>
      <c r="L4505" s="159"/>
    </row>
    <row r="4506" spans="2:12" ht="15.75" customHeight="1" x14ac:dyDescent="0.2">
      <c r="B4506" s="189">
        <v>41340</v>
      </c>
      <c r="C4506" s="143">
        <v>296336</v>
      </c>
      <c r="D4506" s="143" t="s">
        <v>699</v>
      </c>
      <c r="E4506" s="143" t="s">
        <v>8855</v>
      </c>
      <c r="F4506" s="248" t="s">
        <v>146</v>
      </c>
      <c r="G4506" s="216">
        <v>293.83</v>
      </c>
      <c r="H4506" s="216">
        <v>147.1999999982072</v>
      </c>
      <c r="I4506" s="216">
        <v>71925.569999218016</v>
      </c>
      <c r="J4506" s="216">
        <v>0.20593522813396223</v>
      </c>
      <c r="K4506" s="216">
        <v>8.412856246152792E-4</v>
      </c>
      <c r="L4506" s="159"/>
    </row>
    <row r="4507" spans="2:12" ht="15.75" customHeight="1" x14ac:dyDescent="0.2">
      <c r="B4507" s="189">
        <v>41340</v>
      </c>
      <c r="C4507" s="143">
        <v>296337</v>
      </c>
      <c r="D4507" s="143" t="s">
        <v>874</v>
      </c>
      <c r="E4507" s="143" t="s">
        <v>8855</v>
      </c>
      <c r="F4507" s="248" t="s">
        <v>147</v>
      </c>
      <c r="G4507" s="216">
        <v>708.5</v>
      </c>
      <c r="H4507" s="216">
        <v>12.792452829384754</v>
      </c>
      <c r="I4507" s="216">
        <v>12505.49999939336</v>
      </c>
      <c r="J4507" s="216">
        <v>3.5805388755797626E-2</v>
      </c>
      <c r="K4507" s="216">
        <v>2.0285568697543661E-3</v>
      </c>
      <c r="L4507" s="159"/>
    </row>
    <row r="4508" spans="2:12" ht="15.75" customHeight="1" x14ac:dyDescent="0.2">
      <c r="B4508" s="189">
        <v>41340</v>
      </c>
      <c r="C4508" s="143">
        <v>296366</v>
      </c>
      <c r="D4508" s="143" t="s">
        <v>1409</v>
      </c>
      <c r="E4508" s="143" t="s">
        <v>8854</v>
      </c>
      <c r="F4508" s="248" t="s">
        <v>150</v>
      </c>
      <c r="G4508" s="216">
        <v>49.83</v>
      </c>
      <c r="H4508" s="216">
        <v>77.999999992316589</v>
      </c>
      <c r="I4508" s="216">
        <v>3886.7399996171357</v>
      </c>
      <c r="J4508" s="216">
        <v>3.9266904625180309E-3</v>
      </c>
      <c r="K4508" s="216">
        <v>5.0342185421856804E-5</v>
      </c>
      <c r="L4508" s="159"/>
    </row>
    <row r="4509" spans="2:12" ht="15.75" customHeight="1" x14ac:dyDescent="0.2">
      <c r="B4509" s="189">
        <v>41341</v>
      </c>
      <c r="C4509" s="143">
        <v>296342</v>
      </c>
      <c r="D4509" s="143" t="s">
        <v>551</v>
      </c>
      <c r="E4509" s="143" t="s">
        <v>8854</v>
      </c>
      <c r="F4509" s="248" t="s">
        <v>147</v>
      </c>
      <c r="G4509" s="216">
        <v>416.83</v>
      </c>
      <c r="H4509" s="216">
        <v>48.571428581074414</v>
      </c>
      <c r="I4509" s="216">
        <v>20415.840003981139</v>
      </c>
      <c r="J4509" s="216">
        <v>2.0624680777861181E-2</v>
      </c>
      <c r="K4509" s="216">
        <v>4.2109389997959637E-4</v>
      </c>
      <c r="L4509" s="159"/>
    </row>
    <row r="4510" spans="2:12" ht="15.75" customHeight="1" x14ac:dyDescent="0.2">
      <c r="B4510" s="189">
        <v>41341</v>
      </c>
      <c r="C4510" s="143">
        <v>296351</v>
      </c>
      <c r="D4510" s="143" t="s">
        <v>848</v>
      </c>
      <c r="E4510" s="143" t="s">
        <v>8854</v>
      </c>
      <c r="F4510" s="248" t="s">
        <v>155</v>
      </c>
      <c r="G4510" s="216">
        <v>1</v>
      </c>
      <c r="H4510" s="216">
        <v>20.999999995110556</v>
      </c>
      <c r="I4510" s="216">
        <v>20.999999995110556</v>
      </c>
      <c r="J4510" s="216">
        <v>2.1214816346022621E-5</v>
      </c>
      <c r="K4510" s="216">
        <v>1.0102293500458135E-6</v>
      </c>
      <c r="L4510" s="159"/>
    </row>
    <row r="4511" spans="2:12" ht="15.75" customHeight="1" x14ac:dyDescent="0.2">
      <c r="B4511" s="189">
        <v>41341</v>
      </c>
      <c r="C4511" s="143">
        <v>296365</v>
      </c>
      <c r="D4511" s="143" t="s">
        <v>709</v>
      </c>
      <c r="E4511" s="143" t="s">
        <v>8854</v>
      </c>
      <c r="F4511" s="248" t="s">
        <v>151</v>
      </c>
      <c r="G4511" s="216">
        <v>31</v>
      </c>
      <c r="H4511" s="216">
        <v>101.99999999720603</v>
      </c>
      <c r="I4511" s="216">
        <v>3161.999999913387</v>
      </c>
      <c r="J4511" s="216">
        <v>3.1943452047573629E-3</v>
      </c>
      <c r="K4511" s="216">
        <v>3.1317109851420215E-5</v>
      </c>
      <c r="L4511" s="159"/>
    </row>
    <row r="4512" spans="2:12" ht="15.75" customHeight="1" x14ac:dyDescent="0.2">
      <c r="B4512" s="189">
        <v>41341</v>
      </c>
      <c r="C4512" s="143">
        <v>296386</v>
      </c>
      <c r="D4512" s="143" t="s">
        <v>1758</v>
      </c>
      <c r="E4512" s="143" t="s">
        <v>8854</v>
      </c>
      <c r="F4512" s="248" t="s">
        <v>147</v>
      </c>
      <c r="G4512" s="216">
        <v>1121</v>
      </c>
      <c r="H4512" s="216">
        <v>48.300000004470348</v>
      </c>
      <c r="I4512" s="216">
        <v>55830.000005001202</v>
      </c>
      <c r="J4512" s="216">
        <v>5.6401104618110126E-2</v>
      </c>
      <c r="K4512" s="216">
        <v>1.1324671014013568E-3</v>
      </c>
      <c r="L4512" s="159"/>
    </row>
    <row r="4513" spans="2:12" ht="15.75" customHeight="1" x14ac:dyDescent="0.2">
      <c r="B4513" s="189">
        <v>41341</v>
      </c>
      <c r="C4513" s="143">
        <v>296387</v>
      </c>
      <c r="D4513" s="143" t="s">
        <v>697</v>
      </c>
      <c r="E4513" s="143" t="s">
        <v>8855</v>
      </c>
      <c r="F4513" s="248" t="s">
        <v>155</v>
      </c>
      <c r="G4513" s="216">
        <v>48.51</v>
      </c>
      <c r="H4513" s="216">
        <v>156.99999999837019</v>
      </c>
      <c r="I4513" s="216">
        <v>7616.0699999209373</v>
      </c>
      <c r="J4513" s="216">
        <v>2.1807812061226867E-2</v>
      </c>
      <c r="K4513" s="216">
        <v>1.3890326153791883E-4</v>
      </c>
      <c r="L4513" s="159"/>
    </row>
    <row r="4514" spans="2:12" ht="15.75" customHeight="1" x14ac:dyDescent="0.2">
      <c r="B4514" s="189">
        <v>41342</v>
      </c>
      <c r="C4514" s="143">
        <v>296390</v>
      </c>
      <c r="D4514" s="143" t="s">
        <v>1296</v>
      </c>
      <c r="E4514" s="143" t="s">
        <v>8855</v>
      </c>
      <c r="F4514" s="248" t="s">
        <v>149</v>
      </c>
      <c r="G4514" s="216">
        <v>109.5</v>
      </c>
      <c r="H4514" s="216">
        <v>5.0000000058207661</v>
      </c>
      <c r="I4514" s="216">
        <v>547.50000063737389</v>
      </c>
      <c r="J4514" s="216">
        <v>1.5678257322250841E-3</v>
      </c>
      <c r="K4514" s="216">
        <v>3.1356514607997892E-4</v>
      </c>
      <c r="L4514" s="159"/>
    </row>
    <row r="4515" spans="2:12" ht="15.75" customHeight="1" x14ac:dyDescent="0.2">
      <c r="B4515" s="189">
        <v>41342</v>
      </c>
      <c r="C4515" s="143">
        <v>296391</v>
      </c>
      <c r="D4515" s="143" t="s">
        <v>1759</v>
      </c>
      <c r="E4515" s="143" t="s">
        <v>8854</v>
      </c>
      <c r="F4515" s="248" t="s">
        <v>147</v>
      </c>
      <c r="G4515" s="216">
        <v>14</v>
      </c>
      <c r="H4515" s="216">
        <v>272.99999999930151</v>
      </c>
      <c r="I4515" s="216">
        <v>3821.9999999902211</v>
      </c>
      <c r="J4515" s="216">
        <v>3.8609031941460432E-3</v>
      </c>
      <c r="K4515" s="216">
        <v>1.4142502542695684E-5</v>
      </c>
      <c r="L4515" s="159"/>
    </row>
    <row r="4516" spans="2:12" ht="15.75" customHeight="1" x14ac:dyDescent="0.2">
      <c r="B4516" s="189">
        <v>41342</v>
      </c>
      <c r="C4516" s="143">
        <v>296392</v>
      </c>
      <c r="D4516" s="143" t="s">
        <v>1511</v>
      </c>
      <c r="E4516" s="143" t="s">
        <v>8855</v>
      </c>
      <c r="F4516" s="248" t="s">
        <v>147</v>
      </c>
      <c r="G4516" s="216">
        <v>31.5</v>
      </c>
      <c r="H4516" s="216">
        <v>132.00000000069849</v>
      </c>
      <c r="I4516" s="216">
        <v>4158.0000000220025</v>
      </c>
      <c r="J4516" s="216">
        <v>1.1906884725182207E-2</v>
      </c>
      <c r="K4516" s="216">
        <v>9.0203672159993941E-5</v>
      </c>
      <c r="L4516" s="159"/>
    </row>
    <row r="4517" spans="2:12" ht="15.75" customHeight="1" x14ac:dyDescent="0.2">
      <c r="B4517" s="189">
        <v>41342</v>
      </c>
      <c r="C4517" s="143">
        <v>296393</v>
      </c>
      <c r="D4517" s="143" t="s">
        <v>1760</v>
      </c>
      <c r="E4517" s="143" t="s">
        <v>8854</v>
      </c>
      <c r="F4517" s="248" t="s">
        <v>151</v>
      </c>
      <c r="G4517" s="216">
        <v>57.75</v>
      </c>
      <c r="H4517" s="216">
        <v>595.00000000116415</v>
      </c>
      <c r="I4517" s="216">
        <v>34361.25000006723</v>
      </c>
      <c r="J4517" s="216">
        <v>3.4711004678296631E-2</v>
      </c>
      <c r="K4517" s="216">
        <v>5.8337822988619698E-5</v>
      </c>
      <c r="L4517" s="159"/>
    </row>
    <row r="4518" spans="2:12" ht="15.75" customHeight="1" x14ac:dyDescent="0.2">
      <c r="B4518" s="189">
        <v>41342</v>
      </c>
      <c r="C4518" s="143">
        <v>296395</v>
      </c>
      <c r="D4518" s="143" t="s">
        <v>1457</v>
      </c>
      <c r="E4518" s="143" t="s">
        <v>8854</v>
      </c>
      <c r="F4518" s="248" t="s">
        <v>151</v>
      </c>
      <c r="G4518" s="216">
        <v>13</v>
      </c>
      <c r="H4518" s="216">
        <v>243.00000000628643</v>
      </c>
      <c r="I4518" s="216">
        <v>3159.0000000817236</v>
      </c>
      <c r="J4518" s="216">
        <v>3.1911546809665317E-3</v>
      </c>
      <c r="K4518" s="216">
        <v>1.3132323789645992E-5</v>
      </c>
      <c r="L4518" s="159"/>
    </row>
    <row r="4519" spans="2:12" ht="15.75" customHeight="1" x14ac:dyDescent="0.2">
      <c r="B4519" s="189">
        <v>41342</v>
      </c>
      <c r="C4519" s="143">
        <v>296400</v>
      </c>
      <c r="D4519" s="143" t="s">
        <v>551</v>
      </c>
      <c r="E4519" s="143" t="s">
        <v>8854</v>
      </c>
      <c r="F4519" s="248" t="s">
        <v>155</v>
      </c>
      <c r="G4519" s="216">
        <v>378.83</v>
      </c>
      <c r="H4519" s="216">
        <v>63.999999999068677</v>
      </c>
      <c r="I4519" s="216">
        <v>24245.119999647188</v>
      </c>
      <c r="J4519" s="216">
        <v>2.4491905088783739E-2</v>
      </c>
      <c r="K4519" s="216">
        <v>3.826860170178147E-4</v>
      </c>
      <c r="L4519" s="159"/>
    </row>
    <row r="4520" spans="2:12" ht="15.75" customHeight="1" x14ac:dyDescent="0.2">
      <c r="B4520" s="189">
        <v>41342</v>
      </c>
      <c r="C4520" s="143">
        <v>296401</v>
      </c>
      <c r="D4520" s="143" t="s">
        <v>511</v>
      </c>
      <c r="E4520" s="143" t="s">
        <v>8855</v>
      </c>
      <c r="F4520" s="248" t="s">
        <v>150</v>
      </c>
      <c r="G4520" s="216">
        <v>149</v>
      </c>
      <c r="H4520" s="216">
        <v>65.000000002328306</v>
      </c>
      <c r="I4520" s="216">
        <v>9685.0000003469177</v>
      </c>
      <c r="J4520" s="216">
        <v>2.7734049679391574E-2</v>
      </c>
      <c r="K4520" s="216">
        <v>4.2667768735997133E-4</v>
      </c>
      <c r="L4520" s="159"/>
    </row>
    <row r="4521" spans="2:12" ht="15.75" customHeight="1" x14ac:dyDescent="0.2">
      <c r="B4521" s="189">
        <v>41342</v>
      </c>
      <c r="C4521" s="143">
        <v>296402</v>
      </c>
      <c r="D4521" s="143" t="s">
        <v>1642</v>
      </c>
      <c r="E4521" s="143" t="s">
        <v>8854</v>
      </c>
      <c r="F4521" s="248" t="s">
        <v>146</v>
      </c>
      <c r="G4521" s="216">
        <v>94</v>
      </c>
      <c r="H4521" s="216">
        <v>29.000000000232831</v>
      </c>
      <c r="I4521" s="216">
        <v>2726.0000000218861</v>
      </c>
      <c r="J4521" s="216">
        <v>2.7537472808355683E-3</v>
      </c>
      <c r="K4521" s="216">
        <v>9.4956802786671019E-5</v>
      </c>
      <c r="L4521" s="159"/>
    </row>
    <row r="4522" spans="2:12" ht="15.75" customHeight="1" x14ac:dyDescent="0.2">
      <c r="B4522" s="189">
        <v>41343</v>
      </c>
      <c r="C4522" s="143">
        <v>296411</v>
      </c>
      <c r="D4522" s="143" t="s">
        <v>1664</v>
      </c>
      <c r="E4522" s="143" t="s">
        <v>8854</v>
      </c>
      <c r="F4522" s="248" t="s">
        <v>147</v>
      </c>
      <c r="G4522" s="216">
        <v>37</v>
      </c>
      <c r="H4522" s="216">
        <v>109.99999999185093</v>
      </c>
      <c r="I4522" s="216">
        <v>4069.9999996984843</v>
      </c>
      <c r="J4522" s="216">
        <v>4.11133034022944E-3</v>
      </c>
      <c r="K4522" s="216">
        <v>3.7375730368491063E-5</v>
      </c>
      <c r="L4522" s="159"/>
    </row>
    <row r="4523" spans="2:12" ht="15.75" customHeight="1" x14ac:dyDescent="0.2">
      <c r="B4523" s="189">
        <v>41343</v>
      </c>
      <c r="C4523" s="143">
        <v>296424</v>
      </c>
      <c r="D4523" s="143" t="s">
        <v>689</v>
      </c>
      <c r="E4523" s="143" t="s">
        <v>8855</v>
      </c>
      <c r="F4523" s="248" t="s">
        <v>146</v>
      </c>
      <c r="G4523" s="216">
        <v>153</v>
      </c>
      <c r="H4523" s="216">
        <v>219.47500000635046</v>
      </c>
      <c r="I4523" s="216">
        <v>35787.500000978471</v>
      </c>
      <c r="J4523" s="216">
        <v>0.10248186375551586</v>
      </c>
      <c r="K4523" s="216">
        <v>4.3813412935145583E-4</v>
      </c>
      <c r="L4523" s="159"/>
    </row>
    <row r="4524" spans="2:12" ht="15.75" customHeight="1" x14ac:dyDescent="0.2">
      <c r="B4524" s="189">
        <v>41343</v>
      </c>
      <c r="C4524" s="143">
        <v>296481</v>
      </c>
      <c r="D4524" s="143" t="s">
        <v>532</v>
      </c>
      <c r="E4524" s="143" t="s">
        <v>8855</v>
      </c>
      <c r="F4524" s="248" t="s">
        <v>155</v>
      </c>
      <c r="G4524" s="216">
        <v>6.1050000000000004</v>
      </c>
      <c r="H4524" s="216">
        <v>187.9999999946449</v>
      </c>
      <c r="I4524" s="216">
        <v>1147.7399999673071</v>
      </c>
      <c r="J4524" s="216">
        <v>3.2866932392648105E-3</v>
      </c>
      <c r="K4524" s="216">
        <v>1.7482410847651228E-5</v>
      </c>
      <c r="L4524" s="159"/>
    </row>
    <row r="4525" spans="2:12" ht="15.75" customHeight="1" x14ac:dyDescent="0.2">
      <c r="B4525" s="189">
        <v>41344</v>
      </c>
      <c r="C4525" s="143">
        <v>296425</v>
      </c>
      <c r="D4525" s="143" t="s">
        <v>853</v>
      </c>
      <c r="E4525" s="143" t="s">
        <v>8855</v>
      </c>
      <c r="F4525" s="248" t="s">
        <v>147</v>
      </c>
      <c r="G4525" s="216">
        <v>1262.5</v>
      </c>
      <c r="H4525" s="216">
        <v>125.93939394033937</v>
      </c>
      <c r="I4525" s="216">
        <v>131982.49999990803</v>
      </c>
      <c r="J4525" s="216">
        <v>0.37800165953248976</v>
      </c>
      <c r="K4525" s="216">
        <v>3.6158361537332669E-3</v>
      </c>
      <c r="L4525" s="159"/>
    </row>
    <row r="4526" spans="2:12" ht="15.75" customHeight="1" x14ac:dyDescent="0.2">
      <c r="B4526" s="189">
        <v>41344</v>
      </c>
      <c r="C4526" s="143">
        <v>296434</v>
      </c>
      <c r="D4526" s="143" t="s">
        <v>1145</v>
      </c>
      <c r="E4526" s="143" t="s">
        <v>8854</v>
      </c>
      <c r="F4526" s="248" t="s">
        <v>151</v>
      </c>
      <c r="G4526" s="216">
        <v>572.5</v>
      </c>
      <c r="H4526" s="216">
        <v>59.00000000372529</v>
      </c>
      <c r="I4526" s="216">
        <v>33777.500002132729</v>
      </c>
      <c r="J4526" s="216">
        <v>3.4117104388585055E-2</v>
      </c>
      <c r="K4526" s="216">
        <v>5.7825600654967592E-4</v>
      </c>
      <c r="L4526" s="159"/>
    </row>
    <row r="4527" spans="2:12" ht="15.75" customHeight="1" x14ac:dyDescent="0.2">
      <c r="B4527" s="189">
        <v>41344</v>
      </c>
      <c r="C4527" s="143">
        <v>296434</v>
      </c>
      <c r="D4527" s="143" t="s">
        <v>585</v>
      </c>
      <c r="E4527" s="143" t="s">
        <v>8854</v>
      </c>
      <c r="F4527" s="248" t="s">
        <v>151</v>
      </c>
      <c r="G4527" s="216">
        <v>1.5</v>
      </c>
      <c r="H4527" s="216">
        <v>229.99999999534339</v>
      </c>
      <c r="I4527" s="216">
        <v>344.99999999301508</v>
      </c>
      <c r="J4527" s="216">
        <v>3.4846868516261859E-4</v>
      </c>
      <c r="K4527" s="216">
        <v>1.5150812398681467E-6</v>
      </c>
      <c r="L4527" s="159"/>
    </row>
    <row r="4528" spans="2:12" ht="15.75" customHeight="1" x14ac:dyDescent="0.2">
      <c r="B4528" s="189">
        <v>41344</v>
      </c>
      <c r="C4528" s="143">
        <v>296436</v>
      </c>
      <c r="D4528" s="143" t="s">
        <v>689</v>
      </c>
      <c r="E4528" s="143" t="s">
        <v>8855</v>
      </c>
      <c r="F4528" s="248" t="s">
        <v>155</v>
      </c>
      <c r="G4528" s="216">
        <v>84.5</v>
      </c>
      <c r="H4528" s="216">
        <v>93.999999992083758</v>
      </c>
      <c r="I4528" s="216">
        <v>7942.9999993310776</v>
      </c>
      <c r="J4528" s="216">
        <v>2.2748979458760098E-2</v>
      </c>
      <c r="K4528" s="216">
        <v>2.4201041979442459E-4</v>
      </c>
      <c r="L4528" s="159"/>
    </row>
    <row r="4529" spans="2:12" ht="15.75" customHeight="1" x14ac:dyDescent="0.2">
      <c r="B4529" s="189">
        <v>41344</v>
      </c>
      <c r="C4529" s="143">
        <v>296450</v>
      </c>
      <c r="D4529" s="143" t="s">
        <v>1390</v>
      </c>
      <c r="E4529" s="143" t="s">
        <v>8854</v>
      </c>
      <c r="F4529" s="248" t="s">
        <v>150</v>
      </c>
      <c r="G4529" s="216">
        <v>1445.5</v>
      </c>
      <c r="H4529" s="216">
        <v>64.199999999720603</v>
      </c>
      <c r="I4529" s="216">
        <v>96817.999998639571</v>
      </c>
      <c r="J4529" s="216">
        <v>9.7791423652995368E-2</v>
      </c>
      <c r="K4529" s="216">
        <v>1.4600332881529374E-3</v>
      </c>
      <c r="L4529" s="159"/>
    </row>
    <row r="4530" spans="2:12" ht="15.75" customHeight="1" x14ac:dyDescent="0.2">
      <c r="B4530" s="189">
        <v>41344</v>
      </c>
      <c r="C4530" s="143">
        <v>296451</v>
      </c>
      <c r="D4530" s="143" t="s">
        <v>1390</v>
      </c>
      <c r="E4530" s="143" t="s">
        <v>8854</v>
      </c>
      <c r="F4530" s="248" t="s">
        <v>150</v>
      </c>
      <c r="G4530" s="216">
        <v>408</v>
      </c>
      <c r="H4530" s="216">
        <v>60.999999999767169</v>
      </c>
      <c r="I4530" s="216">
        <v>24887.999999905005</v>
      </c>
      <c r="J4530" s="216">
        <v>2.5138227931796341E-2</v>
      </c>
      <c r="K4530" s="216">
        <v>4.1210209724413589E-4</v>
      </c>
      <c r="L4530" s="159"/>
    </row>
    <row r="4531" spans="2:12" ht="15.75" customHeight="1" x14ac:dyDescent="0.2">
      <c r="B4531" s="189">
        <v>41344</v>
      </c>
      <c r="C4531" s="143">
        <v>296478</v>
      </c>
      <c r="D4531" s="143" t="s">
        <v>1247</v>
      </c>
      <c r="E4531" s="143" t="s">
        <v>8854</v>
      </c>
      <c r="F4531" s="248" t="s">
        <v>151</v>
      </c>
      <c r="G4531" s="216">
        <v>169.95000000000002</v>
      </c>
      <c r="H4531" s="216">
        <v>107.0000000030268</v>
      </c>
      <c r="I4531" s="216">
        <v>18184.650000514408</v>
      </c>
      <c r="J4531" s="216">
        <v>1.836748137956511E-2</v>
      </c>
      <c r="K4531" s="216">
        <v>1.7165870447706104E-4</v>
      </c>
      <c r="L4531" s="159"/>
    </row>
    <row r="4532" spans="2:12" ht="15.75" customHeight="1" x14ac:dyDescent="0.2">
      <c r="B4532" s="189">
        <v>41344</v>
      </c>
      <c r="C4532" s="143">
        <v>296479</v>
      </c>
      <c r="D4532" s="143" t="s">
        <v>630</v>
      </c>
      <c r="E4532" s="143" t="s">
        <v>8854</v>
      </c>
      <c r="F4532" s="248" t="s">
        <v>155</v>
      </c>
      <c r="G4532" s="216">
        <v>17.16</v>
      </c>
      <c r="H4532" s="216">
        <v>49.999999995343387</v>
      </c>
      <c r="I4532" s="216">
        <v>857.99999992009248</v>
      </c>
      <c r="J4532" s="216">
        <v>8.6662646912386899E-4</v>
      </c>
      <c r="K4532" s="216">
        <v>1.7332529384091599E-5</v>
      </c>
      <c r="L4532" s="159"/>
    </row>
    <row r="4533" spans="2:12" ht="15.75" customHeight="1" x14ac:dyDescent="0.2">
      <c r="B4533" s="189">
        <v>41345</v>
      </c>
      <c r="C4533" s="143">
        <v>296476</v>
      </c>
      <c r="D4533" s="143" t="s">
        <v>511</v>
      </c>
      <c r="E4533" s="143" t="s">
        <v>8855</v>
      </c>
      <c r="F4533" s="248" t="s">
        <v>146</v>
      </c>
      <c r="G4533" s="216">
        <v>1310.9899999999998</v>
      </c>
      <c r="H4533" s="216">
        <v>29.389380528210392</v>
      </c>
      <c r="I4533" s="216">
        <v>46491.779994270757</v>
      </c>
      <c r="J4533" s="216">
        <v>0.13316582977702168</v>
      </c>
      <c r="K4533" s="216">
        <v>3.7550524243401997E-3</v>
      </c>
      <c r="L4533" s="159"/>
    </row>
    <row r="4534" spans="2:12" ht="15.75" customHeight="1" x14ac:dyDescent="0.2">
      <c r="B4534" s="189">
        <v>41345</v>
      </c>
      <c r="C4534" s="143">
        <v>296480</v>
      </c>
      <c r="D4534" s="143" t="s">
        <v>863</v>
      </c>
      <c r="E4534" s="143" t="s">
        <v>8854</v>
      </c>
      <c r="F4534" s="248" t="s">
        <v>149</v>
      </c>
      <c r="G4534" s="216">
        <v>80.19</v>
      </c>
      <c r="H4534" s="216">
        <v>30.99999999627471</v>
      </c>
      <c r="I4534" s="216">
        <v>2485.8899997012691</v>
      </c>
      <c r="J4534" s="216">
        <v>2.5107173284321638E-3</v>
      </c>
      <c r="K4534" s="216">
        <v>8.0990881572060586E-5</v>
      </c>
      <c r="L4534" s="159"/>
    </row>
    <row r="4535" spans="2:12" ht="15.75" customHeight="1" x14ac:dyDescent="0.2">
      <c r="B4535" s="189">
        <v>41345</v>
      </c>
      <c r="C4535" s="143">
        <v>296484</v>
      </c>
      <c r="D4535" s="143" t="s">
        <v>1761</v>
      </c>
      <c r="E4535" s="143" t="s">
        <v>8854</v>
      </c>
      <c r="F4535" s="248" t="s">
        <v>150</v>
      </c>
      <c r="G4535" s="216">
        <v>77.992199999999997</v>
      </c>
      <c r="H4535" s="216">
        <v>137.00000000651926</v>
      </c>
      <c r="I4535" s="216">
        <v>10684.931400508451</v>
      </c>
      <c r="J4535" s="216">
        <v>1.0791645013894144E-2</v>
      </c>
      <c r="K4535" s="216">
        <v>7.8771131484530032E-5</v>
      </c>
      <c r="L4535" s="159"/>
    </row>
    <row r="4536" spans="2:12" ht="15.75" customHeight="1" x14ac:dyDescent="0.2">
      <c r="B4536" s="189">
        <v>41345</v>
      </c>
      <c r="C4536" s="143">
        <v>296504</v>
      </c>
      <c r="D4536" s="143" t="s">
        <v>794</v>
      </c>
      <c r="E4536" s="143" t="s">
        <v>8854</v>
      </c>
      <c r="F4536" s="248" t="s">
        <v>151</v>
      </c>
      <c r="G4536" s="216">
        <v>1180</v>
      </c>
      <c r="H4536" s="216">
        <v>50.173913048043765</v>
      </c>
      <c r="I4536" s="216">
        <v>61133.000005271751</v>
      </c>
      <c r="J4536" s="216">
        <v>6.1743553604835313E-2</v>
      </c>
      <c r="K4536" s="216">
        <v>1.1917850137801657E-3</v>
      </c>
      <c r="L4536" s="159"/>
    </row>
    <row r="4537" spans="2:12" ht="15.75" customHeight="1" x14ac:dyDescent="0.2">
      <c r="B4537" s="189">
        <v>41345</v>
      </c>
      <c r="C4537" s="143">
        <v>296505</v>
      </c>
      <c r="D4537" s="143" t="s">
        <v>1364</v>
      </c>
      <c r="E4537" s="143" t="s">
        <v>8855</v>
      </c>
      <c r="F4537" s="248" t="s">
        <v>150</v>
      </c>
      <c r="G4537" s="216">
        <v>66.5</v>
      </c>
      <c r="H4537" s="216">
        <v>277.1999999958789</v>
      </c>
      <c r="I4537" s="216">
        <v>17267.499999718275</v>
      </c>
      <c r="J4537" s="216">
        <v>4.9459086443250151E-2</v>
      </c>
      <c r="K4537" s="216">
        <v>1.9047512659793234E-4</v>
      </c>
      <c r="L4537" s="159"/>
    </row>
    <row r="4538" spans="2:12" ht="15.75" customHeight="1" x14ac:dyDescent="0.2">
      <c r="B4538" s="189">
        <v>41345</v>
      </c>
      <c r="C4538" s="143">
        <v>296508</v>
      </c>
      <c r="D4538" s="143" t="s">
        <v>1198</v>
      </c>
      <c r="E4538" s="143" t="s">
        <v>8855</v>
      </c>
      <c r="F4538" s="248" t="s">
        <v>147</v>
      </c>
      <c r="G4538" s="216">
        <v>2.2000000000000002</v>
      </c>
      <c r="H4538" s="216">
        <v>270</v>
      </c>
      <c r="I4538" s="216">
        <v>594</v>
      </c>
      <c r="J4538" s="216">
        <v>1.7013868451003281E-3</v>
      </c>
      <c r="K4538" s="216">
        <v>6.301432759630845E-6</v>
      </c>
      <c r="L4538" s="159"/>
    </row>
    <row r="4539" spans="2:12" ht="15.75" customHeight="1" x14ac:dyDescent="0.2">
      <c r="B4539" s="189">
        <v>41345</v>
      </c>
      <c r="C4539" s="143">
        <v>296509</v>
      </c>
      <c r="D4539" s="143" t="s">
        <v>1066</v>
      </c>
      <c r="E4539" s="143" t="s">
        <v>8854</v>
      </c>
      <c r="F4539" s="248" t="s">
        <v>155</v>
      </c>
      <c r="G4539" s="216">
        <v>34.980000000000004</v>
      </c>
      <c r="H4539" s="216">
        <v>58.999999993247911</v>
      </c>
      <c r="I4539" s="216">
        <v>2063.8199997638121</v>
      </c>
      <c r="J4539" s="216">
        <v>2.0844319888629632E-3</v>
      </c>
      <c r="K4539" s="216">
        <v>3.5329355747483223E-5</v>
      </c>
      <c r="L4539" s="159"/>
    </row>
    <row r="4540" spans="2:12" ht="15.75" customHeight="1" x14ac:dyDescent="0.2">
      <c r="B4540" s="189">
        <v>41346</v>
      </c>
      <c r="C4540" s="143">
        <v>296550</v>
      </c>
      <c r="D4540" s="143" t="s">
        <v>1416</v>
      </c>
      <c r="E4540" s="143" t="s">
        <v>8854</v>
      </c>
      <c r="F4540" s="248" t="s">
        <v>147</v>
      </c>
      <c r="G4540" s="216">
        <v>935.32999999999993</v>
      </c>
      <c r="H4540" s="216">
        <v>73.541666673263535</v>
      </c>
      <c r="I4540" s="216">
        <v>69109.450005659019</v>
      </c>
      <c r="J4540" s="216">
        <v>6.9795151776334094E-2</v>
      </c>
      <c r="K4540" s="216">
        <v>9.4461031458958216E-4</v>
      </c>
      <c r="L4540" s="159"/>
    </row>
    <row r="4541" spans="2:12" ht="15.75" customHeight="1" x14ac:dyDescent="0.2">
      <c r="B4541" s="189">
        <v>41346</v>
      </c>
      <c r="C4541" s="143">
        <v>296579</v>
      </c>
      <c r="D4541" s="143" t="s">
        <v>1380</v>
      </c>
      <c r="E4541" s="143" t="s">
        <v>8854</v>
      </c>
      <c r="F4541" s="248" t="s">
        <v>155</v>
      </c>
      <c r="G4541" s="216">
        <v>61.07</v>
      </c>
      <c r="H4541" s="216">
        <v>69.999999997671694</v>
      </c>
      <c r="I4541" s="216">
        <v>4274.8999998578101</v>
      </c>
      <c r="J4541" s="216">
        <v>4.3173154220485718E-3</v>
      </c>
      <c r="K4541" s="216">
        <v>6.1675934602745328E-5</v>
      </c>
      <c r="L4541" s="159"/>
    </row>
    <row r="4542" spans="2:12" ht="15.75" customHeight="1" x14ac:dyDescent="0.2">
      <c r="B4542" s="189">
        <v>41346</v>
      </c>
      <c r="C4542" s="143">
        <v>296580</v>
      </c>
      <c r="D4542" s="143" t="s">
        <v>1066</v>
      </c>
      <c r="E4542" s="143" t="s">
        <v>8854</v>
      </c>
      <c r="F4542" s="248" t="s">
        <v>147</v>
      </c>
      <c r="G4542" s="216">
        <v>53</v>
      </c>
      <c r="H4542" s="216">
        <v>49.000000002561137</v>
      </c>
      <c r="I4542" s="216">
        <v>2597.0000001357403</v>
      </c>
      <c r="J4542" s="216">
        <v>2.6227673517553876E-3</v>
      </c>
      <c r="K4542" s="216">
        <v>5.3525864318740826E-5</v>
      </c>
      <c r="L4542" s="159"/>
    </row>
    <row r="4543" spans="2:12" ht="15.75" customHeight="1" x14ac:dyDescent="0.2">
      <c r="B4543" s="189">
        <v>41346</v>
      </c>
      <c r="C4543" s="143">
        <v>296584</v>
      </c>
      <c r="D4543" s="143" t="s">
        <v>1312</v>
      </c>
      <c r="E4543" s="143" t="s">
        <v>8855</v>
      </c>
      <c r="F4543" s="248" t="s">
        <v>147</v>
      </c>
      <c r="G4543" s="216">
        <v>34</v>
      </c>
      <c r="H4543" s="216">
        <v>266.50000000430737</v>
      </c>
      <c r="I4543" s="216">
        <v>11849.000000150409</v>
      </c>
      <c r="J4543" s="216">
        <v>3.3942101689982108E-2</v>
      </c>
      <c r="K4543" s="216">
        <v>9.7394839855240335E-5</v>
      </c>
      <c r="L4543" s="159"/>
    </row>
    <row r="4544" spans="2:12" ht="15.75" customHeight="1" x14ac:dyDescent="0.2">
      <c r="B4544" s="189">
        <v>41346</v>
      </c>
      <c r="C4544" s="143">
        <v>296587</v>
      </c>
      <c r="D4544" s="143" t="s">
        <v>815</v>
      </c>
      <c r="E4544" s="143" t="s">
        <v>8855</v>
      </c>
      <c r="F4544" s="248" t="s">
        <v>155</v>
      </c>
      <c r="G4544" s="216">
        <v>16.66</v>
      </c>
      <c r="H4544" s="216">
        <v>540</v>
      </c>
      <c r="I4544" s="216">
        <v>8996.4</v>
      </c>
      <c r="J4544" s="216">
        <v>2.5770674625696592E-2</v>
      </c>
      <c r="K4544" s="216">
        <v>4.7723471529067769E-5</v>
      </c>
      <c r="L4544" s="159"/>
    </row>
    <row r="4545" spans="2:12" ht="15.75" customHeight="1" x14ac:dyDescent="0.2">
      <c r="B4545" s="189">
        <v>41347</v>
      </c>
      <c r="C4545" s="143">
        <v>296581</v>
      </c>
      <c r="D4545" s="143" t="s">
        <v>722</v>
      </c>
      <c r="E4545" s="143" t="s">
        <v>8854</v>
      </c>
      <c r="F4545" s="248" t="s">
        <v>147</v>
      </c>
      <c r="G4545" s="216">
        <v>580.5</v>
      </c>
      <c r="H4545" s="216">
        <v>84.41666666418314</v>
      </c>
      <c r="I4545" s="216">
        <v>43425.499997979496</v>
      </c>
      <c r="J4545" s="216">
        <v>4.3853370758464218E-2</v>
      </c>
      <c r="K4545" s="216">
        <v>5.8621965726296619E-4</v>
      </c>
      <c r="L4545" s="159"/>
    </row>
    <row r="4546" spans="2:12" ht="15.75" customHeight="1" x14ac:dyDescent="0.2">
      <c r="B4546" s="189">
        <v>41347</v>
      </c>
      <c r="C4546" s="143">
        <v>296588</v>
      </c>
      <c r="D4546" s="143" t="s">
        <v>1762</v>
      </c>
      <c r="E4546" s="143" t="s">
        <v>8855</v>
      </c>
      <c r="F4546" s="248" t="s">
        <v>147</v>
      </c>
      <c r="G4546" s="216">
        <v>1262</v>
      </c>
      <c r="H4546" s="216">
        <v>184.96551723661031</v>
      </c>
      <c r="I4546" s="216">
        <v>234781.49999433313</v>
      </c>
      <c r="J4546" s="216">
        <v>0.67261887690420685</v>
      </c>
      <c r="K4546" s="216">
        <v>3.61546809554244E-3</v>
      </c>
      <c r="L4546" s="159"/>
    </row>
    <row r="4547" spans="2:12" ht="15.75" customHeight="1" x14ac:dyDescent="0.2">
      <c r="B4547" s="189">
        <v>41347</v>
      </c>
      <c r="C4547" s="143">
        <v>296590</v>
      </c>
      <c r="D4547" s="143" t="s">
        <v>611</v>
      </c>
      <c r="E4547" s="143" t="s">
        <v>8855</v>
      </c>
      <c r="F4547" s="248" t="s">
        <v>155</v>
      </c>
      <c r="G4547" s="216">
        <v>1</v>
      </c>
      <c r="H4547" s="216">
        <v>79.000000006053597</v>
      </c>
      <c r="I4547" s="216">
        <v>79.000000006053597</v>
      </c>
      <c r="J4547" s="216">
        <v>2.2632486495224988E-4</v>
      </c>
      <c r="K4547" s="216">
        <v>2.8648717080367987E-6</v>
      </c>
      <c r="L4547" s="159"/>
    </row>
    <row r="4548" spans="2:12" ht="15.75" customHeight="1" x14ac:dyDescent="0.2">
      <c r="B4548" s="189">
        <v>41347</v>
      </c>
      <c r="C4548" s="143">
        <v>296600</v>
      </c>
      <c r="D4548" s="143" t="s">
        <v>1508</v>
      </c>
      <c r="E4548" s="143" t="s">
        <v>8855</v>
      </c>
      <c r="F4548" s="248" t="s">
        <v>151</v>
      </c>
      <c r="G4548" s="216">
        <v>56</v>
      </c>
      <c r="H4548" s="216">
        <v>72.999999996973202</v>
      </c>
      <c r="I4548" s="216">
        <v>4087.9999998304993</v>
      </c>
      <c r="J4548" s="216">
        <v>1.1711595541968834E-2</v>
      </c>
      <c r="K4548" s="216">
        <v>1.6043281565006071E-4</v>
      </c>
      <c r="L4548" s="159"/>
    </row>
    <row r="4549" spans="2:12" ht="15.75" customHeight="1" x14ac:dyDescent="0.2">
      <c r="B4549" s="189">
        <v>41347</v>
      </c>
      <c r="C4549" s="143">
        <v>296604</v>
      </c>
      <c r="D4549" s="143" t="s">
        <v>993</v>
      </c>
      <c r="E4549" s="143" t="s">
        <v>8854</v>
      </c>
      <c r="F4549" s="248" t="s">
        <v>150</v>
      </c>
      <c r="G4549" s="216">
        <v>50.047800000000002</v>
      </c>
      <c r="H4549" s="216">
        <v>88.999999996740371</v>
      </c>
      <c r="I4549" s="216">
        <v>4454.2541998368633</v>
      </c>
      <c r="J4549" s="216">
        <v>4.4981418955908591E-3</v>
      </c>
      <c r="K4549" s="216">
        <v>5.0540920177029246E-5</v>
      </c>
      <c r="L4549" s="159"/>
    </row>
    <row r="4550" spans="2:12" ht="15.75" customHeight="1" x14ac:dyDescent="0.2">
      <c r="B4550" s="189">
        <v>41347</v>
      </c>
      <c r="C4550" s="143">
        <v>296606</v>
      </c>
      <c r="D4550" s="143" t="s">
        <v>1053</v>
      </c>
      <c r="E4550" s="143" t="s">
        <v>8854</v>
      </c>
      <c r="F4550" s="248" t="s">
        <v>147</v>
      </c>
      <c r="G4550" s="216">
        <v>23.5</v>
      </c>
      <c r="H4550" s="216">
        <v>145.00000000116415</v>
      </c>
      <c r="I4550" s="216">
        <v>3407.5000000273576</v>
      </c>
      <c r="J4550" s="216">
        <v>3.4410740433067953E-3</v>
      </c>
      <c r="K4550" s="216">
        <v>2.373154512606323E-5</v>
      </c>
      <c r="L4550" s="159"/>
    </row>
    <row r="4551" spans="2:12" ht="15.75" customHeight="1" x14ac:dyDescent="0.2">
      <c r="B4551" s="189">
        <v>41347</v>
      </c>
      <c r="C4551" s="143">
        <v>296612</v>
      </c>
      <c r="D4551" s="143" t="s">
        <v>1267</v>
      </c>
      <c r="E4551" s="143" t="s">
        <v>8855</v>
      </c>
      <c r="F4551" s="248" t="s">
        <v>149</v>
      </c>
      <c r="G4551" s="216">
        <v>390</v>
      </c>
      <c r="H4551" s="216">
        <v>23.812500004933099</v>
      </c>
      <c r="I4551" s="216">
        <v>10782.000002330169</v>
      </c>
      <c r="J4551" s="216">
        <v>3.0889046762728398E-2</v>
      </c>
      <c r="K4551" s="216">
        <v>1.1172999661343515E-3</v>
      </c>
      <c r="L4551" s="159"/>
    </row>
    <row r="4552" spans="2:12" ht="15.75" customHeight="1" x14ac:dyDescent="0.2">
      <c r="B4552" s="189">
        <v>41347</v>
      </c>
      <c r="C4552" s="143">
        <v>296617</v>
      </c>
      <c r="D4552" s="143" t="s">
        <v>1259</v>
      </c>
      <c r="E4552" s="143" t="s">
        <v>8855</v>
      </c>
      <c r="F4552" s="248" t="s">
        <v>155</v>
      </c>
      <c r="G4552" s="216">
        <v>282</v>
      </c>
      <c r="H4552" s="216">
        <v>583.99999999674037</v>
      </c>
      <c r="I4552" s="216">
        <v>164687.99999908078</v>
      </c>
      <c r="J4552" s="216">
        <v>0.47180999185053085</v>
      </c>
      <c r="K4552" s="216">
        <v>8.0789382166637726E-4</v>
      </c>
      <c r="L4552" s="159"/>
    </row>
    <row r="4553" spans="2:12" ht="15.75" customHeight="1" x14ac:dyDescent="0.2">
      <c r="B4553" s="189">
        <v>41347</v>
      </c>
      <c r="C4553" s="143">
        <v>296637</v>
      </c>
      <c r="D4553" s="143" t="s">
        <v>1201</v>
      </c>
      <c r="E4553" s="143" t="s">
        <v>8854</v>
      </c>
      <c r="F4553" s="248" t="s">
        <v>147</v>
      </c>
      <c r="G4553" s="216">
        <v>4.6463999999999999</v>
      </c>
      <c r="H4553" s="216">
        <v>95.000000005820766</v>
      </c>
      <c r="I4553" s="216">
        <v>441.4080000270456</v>
      </c>
      <c r="J4553" s="216">
        <v>4.4575718602753839E-4</v>
      </c>
      <c r="K4553" s="216">
        <v>4.69218090526554E-6</v>
      </c>
      <c r="L4553" s="159"/>
    </row>
    <row r="4554" spans="2:12" ht="15.75" customHeight="1" x14ac:dyDescent="0.2">
      <c r="B4554" s="189">
        <v>41347</v>
      </c>
      <c r="C4554" s="143">
        <v>296640</v>
      </c>
      <c r="D4554" s="143" t="s">
        <v>611</v>
      </c>
      <c r="E4554" s="143" t="s">
        <v>8855</v>
      </c>
      <c r="F4554" s="248" t="s">
        <v>149</v>
      </c>
      <c r="G4554" s="216">
        <v>860.31000000000006</v>
      </c>
      <c r="H4554" s="216">
        <v>151.62944162086592</v>
      </c>
      <c r="I4554" s="216">
        <v>130814.49999698543</v>
      </c>
      <c r="J4554" s="216">
        <v>0.37476676004234344</v>
      </c>
      <c r="K4554" s="216">
        <v>2.4646777791411385E-3</v>
      </c>
      <c r="L4554" s="159"/>
    </row>
    <row r="4555" spans="2:12" ht="15.75" customHeight="1" x14ac:dyDescent="0.2">
      <c r="B4555" s="189">
        <v>41347</v>
      </c>
      <c r="C4555" s="143">
        <v>296641</v>
      </c>
      <c r="D4555" s="143" t="s">
        <v>584</v>
      </c>
      <c r="E4555" s="143" t="s">
        <v>8854</v>
      </c>
      <c r="F4555" s="248" t="s">
        <v>155</v>
      </c>
      <c r="G4555" s="216">
        <v>92</v>
      </c>
      <c r="H4555" s="216">
        <v>140.99999999860302</v>
      </c>
      <c r="I4555" s="216">
        <v>12971.999999871477</v>
      </c>
      <c r="J4555" s="216">
        <v>1.3099812909457114E-2</v>
      </c>
      <c r="K4555" s="216">
        <v>9.2906474536077325E-5</v>
      </c>
      <c r="L4555" s="159"/>
    </row>
    <row r="4556" spans="2:12" ht="15.75" customHeight="1" x14ac:dyDescent="0.2">
      <c r="B4556" s="189">
        <v>41347</v>
      </c>
      <c r="C4556" s="143">
        <v>296643</v>
      </c>
      <c r="D4556" s="143" t="s">
        <v>1017</v>
      </c>
      <c r="E4556" s="143" t="s">
        <v>8854</v>
      </c>
      <c r="F4556" s="248" t="s">
        <v>147</v>
      </c>
      <c r="G4556" s="216">
        <v>55.11</v>
      </c>
      <c r="H4556" s="216">
        <v>85.000000004656613</v>
      </c>
      <c r="I4556" s="216">
        <v>4684.3500002566261</v>
      </c>
      <c r="J4556" s="216">
        <v>4.7305048262708269E-3</v>
      </c>
      <c r="K4556" s="216">
        <v>5.5652997953078493E-5</v>
      </c>
      <c r="L4556" s="159"/>
    </row>
    <row r="4557" spans="2:12" ht="15.75" customHeight="1" x14ac:dyDescent="0.2">
      <c r="B4557" s="189">
        <v>41347</v>
      </c>
      <c r="C4557" s="143">
        <v>296644</v>
      </c>
      <c r="D4557" s="143" t="s">
        <v>902</v>
      </c>
      <c r="E4557" s="143" t="s">
        <v>8855</v>
      </c>
      <c r="F4557" s="248" t="s">
        <v>147</v>
      </c>
      <c r="G4557" s="216">
        <v>32.67</v>
      </c>
      <c r="H4557" s="216">
        <v>78.999999995576218</v>
      </c>
      <c r="I4557" s="216">
        <v>2580.9299998554752</v>
      </c>
      <c r="J4557" s="216">
        <v>7.3940333370093696E-3</v>
      </c>
      <c r="K4557" s="216">
        <v>9.3595358701562215E-5</v>
      </c>
      <c r="L4557" s="159"/>
    </row>
    <row r="4558" spans="2:12" ht="15.75" customHeight="1" x14ac:dyDescent="0.2">
      <c r="B4558" s="189">
        <v>41347</v>
      </c>
      <c r="C4558" s="143">
        <v>296675</v>
      </c>
      <c r="D4558" s="143" t="s">
        <v>891</v>
      </c>
      <c r="E4558" s="143" t="s">
        <v>8854</v>
      </c>
      <c r="F4558" s="248" t="s">
        <v>147</v>
      </c>
      <c r="G4558" s="216">
        <v>56</v>
      </c>
      <c r="H4558" s="216">
        <v>203.99999999441206</v>
      </c>
      <c r="I4558" s="216">
        <v>11423.999999687076</v>
      </c>
      <c r="J4558" s="216">
        <v>1.1536560489902986E-2</v>
      </c>
      <c r="K4558" s="216">
        <v>5.6551767108916632E-5</v>
      </c>
      <c r="L4558" s="159"/>
    </row>
    <row r="4559" spans="2:12" ht="15.75" customHeight="1" x14ac:dyDescent="0.2">
      <c r="B4559" s="189">
        <v>41347</v>
      </c>
      <c r="C4559" s="143">
        <v>296681</v>
      </c>
      <c r="D4559" s="143" t="s">
        <v>554</v>
      </c>
      <c r="E4559" s="143" t="s">
        <v>8854</v>
      </c>
      <c r="F4559" s="248" t="s">
        <v>150</v>
      </c>
      <c r="G4559" s="216">
        <v>99.33</v>
      </c>
      <c r="H4559" s="216">
        <v>56.999999997206032</v>
      </c>
      <c r="I4559" s="216">
        <v>5661.8099997224754</v>
      </c>
      <c r="J4559" s="216">
        <v>5.7175957235578705E-3</v>
      </c>
      <c r="K4559" s="216">
        <v>1.0030869690944087E-4</v>
      </c>
      <c r="L4559" s="159"/>
    </row>
    <row r="4560" spans="2:12" ht="15.75" customHeight="1" x14ac:dyDescent="0.2">
      <c r="B4560" s="189">
        <v>41348</v>
      </c>
      <c r="C4560" s="143">
        <v>296646</v>
      </c>
      <c r="D4560" s="143" t="s">
        <v>1763</v>
      </c>
      <c r="E4560" s="143" t="s">
        <v>8854</v>
      </c>
      <c r="F4560" s="248" t="s">
        <v>150</v>
      </c>
      <c r="G4560" s="216">
        <v>671.17</v>
      </c>
      <c r="H4560" s="216">
        <v>15.999999999767169</v>
      </c>
      <c r="I4560" s="216">
        <v>10738.719999843732</v>
      </c>
      <c r="J4560" s="216">
        <v>1.084379058338775E-2</v>
      </c>
      <c r="K4560" s="216">
        <v>6.7773691147159662E-4</v>
      </c>
      <c r="L4560" s="159"/>
    </row>
    <row r="4561" spans="2:12" ht="15.75" customHeight="1" x14ac:dyDescent="0.2">
      <c r="B4561" s="189">
        <v>41348</v>
      </c>
      <c r="C4561" s="143">
        <v>296648</v>
      </c>
      <c r="D4561" s="143" t="s">
        <v>520</v>
      </c>
      <c r="E4561" s="143" t="s">
        <v>8855</v>
      </c>
      <c r="F4561" s="248" t="s">
        <v>155</v>
      </c>
      <c r="G4561" s="216">
        <v>20.77</v>
      </c>
      <c r="H4561" s="216">
        <v>80.999999991618097</v>
      </c>
      <c r="I4561" s="216">
        <v>1682.3699998259078</v>
      </c>
      <c r="J4561" s="216">
        <v>4.8203294999968139E-3</v>
      </c>
      <c r="K4561" s="216">
        <v>5.9510240746859539E-5</v>
      </c>
      <c r="L4561" s="159"/>
    </row>
    <row r="4562" spans="2:12" ht="15.75" customHeight="1" x14ac:dyDescent="0.2">
      <c r="B4562" s="189">
        <v>41348</v>
      </c>
      <c r="C4562" s="143">
        <v>296649</v>
      </c>
      <c r="D4562" s="143" t="s">
        <v>563</v>
      </c>
      <c r="E4562" s="143" t="s">
        <v>8854</v>
      </c>
      <c r="F4562" s="248" t="s">
        <v>151</v>
      </c>
      <c r="G4562" s="216">
        <v>8</v>
      </c>
      <c r="H4562" s="216">
        <v>45</v>
      </c>
      <c r="I4562" s="216">
        <v>360</v>
      </c>
      <c r="J4562" s="216">
        <v>3.6352233879609461E-4</v>
      </c>
      <c r="K4562" s="216">
        <v>8.0782741954687691E-6</v>
      </c>
      <c r="L4562" s="159"/>
    </row>
    <row r="4563" spans="2:12" ht="15.75" customHeight="1" x14ac:dyDescent="0.2">
      <c r="B4563" s="189">
        <v>41348</v>
      </c>
      <c r="C4563" s="143">
        <v>296650</v>
      </c>
      <c r="D4563" s="143" t="s">
        <v>1448</v>
      </c>
      <c r="E4563" s="143" t="s">
        <v>8854</v>
      </c>
      <c r="F4563" s="248" t="s">
        <v>155</v>
      </c>
      <c r="G4563" s="216">
        <v>102</v>
      </c>
      <c r="H4563" s="216">
        <v>45</v>
      </c>
      <c r="I4563" s="216">
        <v>4590</v>
      </c>
      <c r="J4563" s="216">
        <v>4.6349098196502058E-3</v>
      </c>
      <c r="K4563" s="216">
        <v>1.0299799599222679E-4</v>
      </c>
      <c r="L4563" s="159"/>
    </row>
    <row r="4564" spans="2:12" ht="15.75" customHeight="1" x14ac:dyDescent="0.2">
      <c r="B4564" s="189">
        <v>41348</v>
      </c>
      <c r="C4564" s="143">
        <v>296651</v>
      </c>
      <c r="D4564" s="143" t="s">
        <v>1482</v>
      </c>
      <c r="E4564" s="143" t="s">
        <v>8854</v>
      </c>
      <c r="F4564" s="248" t="s">
        <v>150</v>
      </c>
      <c r="G4564" s="216">
        <v>76.38</v>
      </c>
      <c r="H4564" s="216">
        <v>95.000000005820766</v>
      </c>
      <c r="I4564" s="216">
        <v>7256.1000004445896</v>
      </c>
      <c r="J4564" s="216">
        <v>7.3270956741665564E-3</v>
      </c>
      <c r="K4564" s="216">
        <v>7.7127322881238058E-5</v>
      </c>
      <c r="L4564" s="159"/>
    </row>
    <row r="4565" spans="2:12" ht="15.75" customHeight="1" x14ac:dyDescent="0.2">
      <c r="B4565" s="189">
        <v>41348</v>
      </c>
      <c r="C4565" s="143">
        <v>296670</v>
      </c>
      <c r="D4565" s="143" t="s">
        <v>1764</v>
      </c>
      <c r="E4565" s="143" t="s">
        <v>8854</v>
      </c>
      <c r="F4565" s="248" t="s">
        <v>155</v>
      </c>
      <c r="G4565" s="216">
        <v>47.2</v>
      </c>
      <c r="H4565" s="216">
        <v>262.0000000053551</v>
      </c>
      <c r="I4565" s="216">
        <v>12366.400000252761</v>
      </c>
      <c r="J4565" s="216">
        <v>1.2487396251610857E-2</v>
      </c>
      <c r="K4565" s="216">
        <v>4.7661817753265734E-5</v>
      </c>
      <c r="L4565" s="159"/>
    </row>
    <row r="4566" spans="2:12" ht="15.75" customHeight="1" x14ac:dyDescent="0.2">
      <c r="B4566" s="189">
        <v>41348</v>
      </c>
      <c r="C4566" s="143">
        <v>296671</v>
      </c>
      <c r="D4566" s="143" t="s">
        <v>620</v>
      </c>
      <c r="E4566" s="143" t="s">
        <v>8855</v>
      </c>
      <c r="F4566" s="248" t="s">
        <v>155</v>
      </c>
      <c r="G4566" s="216">
        <v>6</v>
      </c>
      <c r="H4566" s="216">
        <v>72.999999996973202</v>
      </c>
      <c r="I4566" s="216">
        <v>437.99999998183921</v>
      </c>
      <c r="J4566" s="216">
        <v>1.2549583748697028E-3</v>
      </c>
      <c r="K4566" s="216">
        <v>1.7191210615366261E-5</v>
      </c>
      <c r="L4566" s="159"/>
    </row>
    <row r="4567" spans="2:12" ht="15.75" customHeight="1" x14ac:dyDescent="0.2">
      <c r="B4567" s="189">
        <v>41348</v>
      </c>
      <c r="C4567" s="143">
        <v>296679</v>
      </c>
      <c r="D4567" s="143" t="s">
        <v>1031</v>
      </c>
      <c r="E4567" s="143" t="s">
        <v>8854</v>
      </c>
      <c r="F4567" s="248" t="s">
        <v>151</v>
      </c>
      <c r="G4567" s="216">
        <v>3.1350000000000002</v>
      </c>
      <c r="H4567" s="216">
        <v>43.000000003958121</v>
      </c>
      <c r="I4567" s="216">
        <v>134.80500001240873</v>
      </c>
      <c r="J4567" s="216">
        <v>1.3612396912755106E-4</v>
      </c>
      <c r="K4567" s="216">
        <v>3.1656737003493239E-6</v>
      </c>
      <c r="L4567" s="159"/>
    </row>
    <row r="4568" spans="2:12" ht="15.75" customHeight="1" x14ac:dyDescent="0.2">
      <c r="B4568" s="189">
        <v>41348</v>
      </c>
      <c r="C4568" s="143">
        <v>296682</v>
      </c>
      <c r="D4568" s="143" t="s">
        <v>1198</v>
      </c>
      <c r="E4568" s="143" t="s">
        <v>8855</v>
      </c>
      <c r="F4568" s="248" t="s">
        <v>147</v>
      </c>
      <c r="G4568" s="216">
        <v>64</v>
      </c>
      <c r="H4568" s="216">
        <v>47.81666666502133</v>
      </c>
      <c r="I4568" s="216">
        <v>3060.2666665613651</v>
      </c>
      <c r="J4568" s="216">
        <v>8.768281467340211E-3</v>
      </c>
      <c r="K4568" s="216">
        <v>1.8337291323057344E-4</v>
      </c>
      <c r="L4568" s="159"/>
    </row>
    <row r="4569" spans="2:12" ht="15.75" customHeight="1" x14ac:dyDescent="0.2">
      <c r="B4569" s="189">
        <v>41348</v>
      </c>
      <c r="C4569" s="143">
        <v>296687</v>
      </c>
      <c r="D4569" s="143" t="s">
        <v>1165</v>
      </c>
      <c r="E4569" s="143" t="s">
        <v>8855</v>
      </c>
      <c r="F4569" s="248" t="s">
        <v>147</v>
      </c>
      <c r="G4569" s="216">
        <v>16</v>
      </c>
      <c r="H4569" s="216">
        <v>75.99999999627471</v>
      </c>
      <c r="I4569" s="216">
        <v>1215.9999999403954</v>
      </c>
      <c r="J4569" s="216">
        <v>3.4840853512101162E-3</v>
      </c>
      <c r="K4569" s="216">
        <v>4.5843228307643361E-5</v>
      </c>
      <c r="L4569" s="159"/>
    </row>
    <row r="4570" spans="2:12" ht="15.75" customHeight="1" x14ac:dyDescent="0.2">
      <c r="B4570" s="189">
        <v>41348</v>
      </c>
      <c r="C4570" s="143">
        <v>296689</v>
      </c>
      <c r="D4570" s="143" t="s">
        <v>621</v>
      </c>
      <c r="E4570" s="143" t="s">
        <v>8855</v>
      </c>
      <c r="F4570" s="248" t="s">
        <v>147</v>
      </c>
      <c r="G4570" s="216">
        <v>3</v>
      </c>
      <c r="H4570" s="216">
        <v>95.000000005820766</v>
      </c>
      <c r="I4570" s="216">
        <v>285.0000000174623</v>
      </c>
      <c r="J4570" s="216">
        <v>8.1658250427993036E-4</v>
      </c>
      <c r="K4570" s="216">
        <v>8.5956053076831306E-6</v>
      </c>
      <c r="L4570" s="159"/>
    </row>
    <row r="4571" spans="2:12" ht="15.75" customHeight="1" x14ac:dyDescent="0.2">
      <c r="B4571" s="189">
        <v>41348</v>
      </c>
      <c r="C4571" s="143">
        <v>296712</v>
      </c>
      <c r="D4571" s="143" t="s">
        <v>588</v>
      </c>
      <c r="E4571" s="143" t="s">
        <v>8855</v>
      </c>
      <c r="F4571" s="248" t="s">
        <v>149</v>
      </c>
      <c r="G4571" s="216">
        <v>28</v>
      </c>
      <c r="H4571" s="216">
        <v>36.833333331160247</v>
      </c>
      <c r="I4571" s="216">
        <v>1031.3333332724869</v>
      </c>
      <c r="J4571" s="216">
        <v>2.9549780911558412E-3</v>
      </c>
      <c r="K4571" s="216">
        <v>8.0225649538375883E-5</v>
      </c>
      <c r="L4571" s="159"/>
    </row>
    <row r="4572" spans="2:12" ht="15.75" customHeight="1" x14ac:dyDescent="0.2">
      <c r="B4572" s="189">
        <v>41348</v>
      </c>
      <c r="C4572" s="143">
        <v>296715</v>
      </c>
      <c r="D4572" s="143" t="s">
        <v>728</v>
      </c>
      <c r="E4572" s="143" t="s">
        <v>8855</v>
      </c>
      <c r="F4572" s="248" t="s">
        <v>147</v>
      </c>
      <c r="G4572" s="216">
        <v>1.32</v>
      </c>
      <c r="H4572" s="216">
        <v>58.000000000465661</v>
      </c>
      <c r="I4572" s="216">
        <v>76.560000000614679</v>
      </c>
      <c r="J4572" s="216">
        <v>2.1935984745383467E-4</v>
      </c>
      <c r="K4572" s="216">
        <v>3.7820663353805775E-6</v>
      </c>
      <c r="L4572" s="159"/>
    </row>
    <row r="4573" spans="2:12" ht="15.75" customHeight="1" x14ac:dyDescent="0.2">
      <c r="B4573" s="189">
        <v>41348</v>
      </c>
      <c r="C4573" s="143">
        <v>296716</v>
      </c>
      <c r="D4573" s="143" t="s">
        <v>1636</v>
      </c>
      <c r="E4573" s="143" t="s">
        <v>8854</v>
      </c>
      <c r="F4573" s="248" t="s">
        <v>155</v>
      </c>
      <c r="G4573" s="216">
        <v>238.5</v>
      </c>
      <c r="H4573" s="216">
        <v>90</v>
      </c>
      <c r="I4573" s="216">
        <v>21465</v>
      </c>
      <c r="J4573" s="216">
        <v>2.1675019450717141E-2</v>
      </c>
      <c r="K4573" s="216">
        <v>2.4083354945241266E-4</v>
      </c>
      <c r="L4573" s="159"/>
    </row>
    <row r="4574" spans="2:12" ht="15.75" customHeight="1" x14ac:dyDescent="0.2">
      <c r="B4574" s="189">
        <v>41348</v>
      </c>
      <c r="C4574" s="143">
        <v>296717</v>
      </c>
      <c r="D4574" s="143" t="s">
        <v>1196</v>
      </c>
      <c r="E4574" s="143" t="s">
        <v>8854</v>
      </c>
      <c r="F4574" s="248" t="s">
        <v>155</v>
      </c>
      <c r="G4574" s="216">
        <v>102.96000000000001</v>
      </c>
      <c r="H4574" s="216">
        <v>81.999999994877726</v>
      </c>
      <c r="I4574" s="216">
        <v>8442.7199994726107</v>
      </c>
      <c r="J4574" s="216">
        <v>8.5253258889134605E-3</v>
      </c>
      <c r="K4574" s="216">
        <v>1.0396738889568306E-4</v>
      </c>
      <c r="L4574" s="159"/>
    </row>
    <row r="4575" spans="2:12" ht="15.75" customHeight="1" x14ac:dyDescent="0.2">
      <c r="B4575" s="189">
        <v>41348</v>
      </c>
      <c r="C4575" s="143">
        <v>296718</v>
      </c>
      <c r="D4575" s="143" t="s">
        <v>1765</v>
      </c>
      <c r="E4575" s="143" t="s">
        <v>8854</v>
      </c>
      <c r="F4575" s="248" t="s">
        <v>150</v>
      </c>
      <c r="G4575" s="216">
        <v>6.6000000000000005</v>
      </c>
      <c r="H4575" s="216">
        <v>75.00000000349246</v>
      </c>
      <c r="I4575" s="216">
        <v>495.00000002305029</v>
      </c>
      <c r="J4575" s="216">
        <v>4.9984321586790583E-4</v>
      </c>
      <c r="K4575" s="216">
        <v>6.6645762112617348E-6</v>
      </c>
      <c r="L4575" s="159"/>
    </row>
    <row r="4576" spans="2:12" ht="15.75" customHeight="1" x14ac:dyDescent="0.2">
      <c r="B4576" s="189">
        <v>41349</v>
      </c>
      <c r="C4576" s="143">
        <v>296719</v>
      </c>
      <c r="D4576" s="143" t="s">
        <v>853</v>
      </c>
      <c r="E4576" s="143" t="s">
        <v>8855</v>
      </c>
      <c r="F4576" s="248" t="s">
        <v>155</v>
      </c>
      <c r="G4576" s="216">
        <v>411</v>
      </c>
      <c r="H4576" s="216">
        <v>69.999999997671694</v>
      </c>
      <c r="I4576" s="216">
        <v>28769.999999043066</v>
      </c>
      <c r="J4576" s="216">
        <v>8.2441352946685392E-2</v>
      </c>
      <c r="K4576" s="216">
        <v>1.1777336135632504E-3</v>
      </c>
      <c r="L4576" s="159"/>
    </row>
    <row r="4577" spans="2:12" ht="15.75" customHeight="1" x14ac:dyDescent="0.2">
      <c r="B4577" s="189">
        <v>41349</v>
      </c>
      <c r="C4577" s="143">
        <v>296721</v>
      </c>
      <c r="D4577" s="143" t="s">
        <v>528</v>
      </c>
      <c r="E4577" s="143" t="s">
        <v>8855</v>
      </c>
      <c r="F4577" s="248" t="s">
        <v>147</v>
      </c>
      <c r="G4577" s="216">
        <v>8</v>
      </c>
      <c r="H4577" s="216">
        <v>149.99999999650754</v>
      </c>
      <c r="I4577" s="216">
        <v>1199.9999999720603</v>
      </c>
      <c r="J4577" s="216">
        <v>3.4386382876958515E-3</v>
      </c>
      <c r="K4577" s="216">
        <v>2.2924255251839423E-5</v>
      </c>
      <c r="L4577" s="159"/>
    </row>
    <row r="4578" spans="2:12" ht="15.75" customHeight="1" x14ac:dyDescent="0.2">
      <c r="B4578" s="189">
        <v>41349</v>
      </c>
      <c r="C4578" s="143">
        <v>296722</v>
      </c>
      <c r="D4578" s="143" t="s">
        <v>979</v>
      </c>
      <c r="E4578" s="143" t="s">
        <v>8854</v>
      </c>
      <c r="F4578" s="248" t="s">
        <v>155</v>
      </c>
      <c r="G4578" s="216">
        <v>1399.83</v>
      </c>
      <c r="H4578" s="216">
        <v>14.99999999650754</v>
      </c>
      <c r="I4578" s="216">
        <v>20997.44999511115</v>
      </c>
      <c r="J4578" s="216">
        <v>2.1201442857783744E-2</v>
      </c>
      <c r="K4578" s="216">
        <v>1.4134295241813393E-3</v>
      </c>
      <c r="L4578" s="159"/>
    </row>
    <row r="4579" spans="2:12" ht="15.75" customHeight="1" x14ac:dyDescent="0.2">
      <c r="B4579" s="189">
        <v>41349</v>
      </c>
      <c r="C4579" s="143">
        <v>296730</v>
      </c>
      <c r="D4579" s="143" t="s">
        <v>615</v>
      </c>
      <c r="E4579" s="143" t="s">
        <v>8855</v>
      </c>
      <c r="F4579" s="248" t="s">
        <v>149</v>
      </c>
      <c r="G4579" s="216">
        <v>51</v>
      </c>
      <c r="H4579" s="216">
        <v>193.99999999324791</v>
      </c>
      <c r="I4579" s="216">
        <v>9893.9999996556435</v>
      </c>
      <c r="J4579" s="216">
        <v>2.835157268172564E-2</v>
      </c>
      <c r="K4579" s="216">
        <v>1.4614212723047633E-4</v>
      </c>
      <c r="L4579" s="159"/>
    </row>
    <row r="4580" spans="2:12" ht="15.75" customHeight="1" x14ac:dyDescent="0.2">
      <c r="B4580" s="189">
        <v>41349</v>
      </c>
      <c r="C4580" s="143">
        <v>296731</v>
      </c>
      <c r="D4580" s="143" t="s">
        <v>602</v>
      </c>
      <c r="E4580" s="143" t="s">
        <v>8855</v>
      </c>
      <c r="F4580" s="248" t="s">
        <v>155</v>
      </c>
      <c r="G4580" s="216">
        <v>2.5</v>
      </c>
      <c r="H4580" s="216">
        <v>217.0000000053551</v>
      </c>
      <c r="I4580" s="216">
        <v>542.50000001338776</v>
      </c>
      <c r="J4580" s="216">
        <v>1.554551059303724E-3</v>
      </c>
      <c r="K4580" s="216">
        <v>7.1638297661998198E-6</v>
      </c>
      <c r="L4580" s="159"/>
    </row>
    <row r="4581" spans="2:12" ht="15.75" customHeight="1" x14ac:dyDescent="0.2">
      <c r="B4581" s="189">
        <v>41350</v>
      </c>
      <c r="C4581" s="143">
        <v>296729</v>
      </c>
      <c r="D4581" s="143" t="s">
        <v>1766</v>
      </c>
      <c r="E4581" s="143" t="s">
        <v>8854</v>
      </c>
      <c r="F4581" s="248" t="s">
        <v>151</v>
      </c>
      <c r="G4581" s="216">
        <v>2.3328000000000002</v>
      </c>
      <c r="H4581" s="216">
        <v>59.00000000372529</v>
      </c>
      <c r="I4581" s="216">
        <v>137.63520000869036</v>
      </c>
      <c r="J4581" s="216">
        <v>1.389674573983001E-4</v>
      </c>
      <c r="K4581" s="216">
        <v>2.3553806337207732E-6</v>
      </c>
      <c r="L4581" s="159"/>
    </row>
    <row r="4582" spans="2:12" ht="15.75" customHeight="1" x14ac:dyDescent="0.2">
      <c r="B4582" s="189">
        <v>41350</v>
      </c>
      <c r="C4582" s="143">
        <v>296736</v>
      </c>
      <c r="D4582" s="143" t="s">
        <v>1767</v>
      </c>
      <c r="E4582" s="143" t="s">
        <v>8854</v>
      </c>
      <c r="F4582" s="248" t="s">
        <v>149</v>
      </c>
      <c r="G4582" s="216">
        <v>39.300000000000004</v>
      </c>
      <c r="H4582" s="216">
        <v>18.999999999068677</v>
      </c>
      <c r="I4582" s="216">
        <v>746.69999996339914</v>
      </c>
      <c r="J4582" s="216">
        <v>7.5392777739758765E-4</v>
      </c>
      <c r="K4582" s="216">
        <v>3.9680409338660149E-5</v>
      </c>
      <c r="L4582" s="159"/>
    </row>
    <row r="4583" spans="2:12" ht="15.75" customHeight="1" x14ac:dyDescent="0.2">
      <c r="B4583" s="189">
        <v>41350</v>
      </c>
      <c r="C4583" s="143">
        <v>296737</v>
      </c>
      <c r="D4583" s="143" t="s">
        <v>1028</v>
      </c>
      <c r="E4583" s="143" t="s">
        <v>8855</v>
      </c>
      <c r="F4583" s="248" t="s">
        <v>149</v>
      </c>
      <c r="G4583" s="216">
        <v>287.5</v>
      </c>
      <c r="H4583" s="216">
        <v>2.9999999993015081</v>
      </c>
      <c r="I4583" s="216">
        <v>862.49999979918357</v>
      </c>
      <c r="J4583" s="216">
        <v>2.4715772904176491E-3</v>
      </c>
      <c r="K4583" s="216">
        <v>8.2385909699770265E-4</v>
      </c>
      <c r="L4583" s="159"/>
    </row>
    <row r="4584" spans="2:12" ht="15.75" customHeight="1" x14ac:dyDescent="0.2">
      <c r="B4584" s="189">
        <v>41350</v>
      </c>
      <c r="C4584" s="143">
        <v>296738</v>
      </c>
      <c r="D4584" s="143" t="s">
        <v>987</v>
      </c>
      <c r="E4584" s="143" t="s">
        <v>8854</v>
      </c>
      <c r="F4584" s="248" t="s">
        <v>151</v>
      </c>
      <c r="G4584" s="216">
        <v>2035.83</v>
      </c>
      <c r="H4584" s="216">
        <v>47.274999999295687</v>
      </c>
      <c r="I4584" s="216">
        <v>193766.09999758861</v>
      </c>
      <c r="J4584" s="216">
        <v>0.19564168355878042</v>
      </c>
      <c r="K4584" s="216">
        <v>2.0555360749090197E-3</v>
      </c>
      <c r="L4584" s="159"/>
    </row>
    <row r="4585" spans="2:12" ht="15.75" customHeight="1" x14ac:dyDescent="0.2">
      <c r="B4585" s="189">
        <v>41350</v>
      </c>
      <c r="C4585" s="143">
        <v>296739</v>
      </c>
      <c r="D4585" s="143" t="s">
        <v>1482</v>
      </c>
      <c r="E4585" s="143" t="s">
        <v>8854</v>
      </c>
      <c r="F4585" s="248" t="s">
        <v>147</v>
      </c>
      <c r="G4585" s="216">
        <v>368</v>
      </c>
      <c r="H4585" s="216">
        <v>74.000000000232831</v>
      </c>
      <c r="I4585" s="216">
        <v>27232.000000085682</v>
      </c>
      <c r="J4585" s="216">
        <v>2.7495595600859873E-2</v>
      </c>
      <c r="K4585" s="216">
        <v>3.7156210271315355E-4</v>
      </c>
      <c r="L4585" s="159"/>
    </row>
    <row r="4586" spans="2:12" ht="15.75" customHeight="1" x14ac:dyDescent="0.2">
      <c r="B4586" s="189">
        <v>41350</v>
      </c>
      <c r="C4586" s="143">
        <v>296739</v>
      </c>
      <c r="D4586" s="143" t="s">
        <v>1409</v>
      </c>
      <c r="E4586" s="143" t="s">
        <v>8854</v>
      </c>
      <c r="F4586" s="248" t="s">
        <v>147</v>
      </c>
      <c r="G4586" s="216">
        <v>615</v>
      </c>
      <c r="H4586" s="216">
        <v>74.000000000232831</v>
      </c>
      <c r="I4586" s="216">
        <v>45510.000000143191</v>
      </c>
      <c r="J4586" s="216">
        <v>4.5950519822089191E-2</v>
      </c>
      <c r="K4586" s="216">
        <v>6.2095297056681911E-4</v>
      </c>
      <c r="L4586" s="159"/>
    </row>
    <row r="4587" spans="2:12" ht="15.75" customHeight="1" x14ac:dyDescent="0.2">
      <c r="B4587" s="189">
        <v>41350</v>
      </c>
      <c r="C4587" s="143">
        <v>296739</v>
      </c>
      <c r="D4587" s="143" t="s">
        <v>616</v>
      </c>
      <c r="E4587" s="143" t="s">
        <v>8854</v>
      </c>
      <c r="F4587" s="248" t="s">
        <v>147</v>
      </c>
      <c r="G4587" s="216">
        <v>2426.44</v>
      </c>
      <c r="H4587" s="216">
        <v>81.000000002095476</v>
      </c>
      <c r="I4587" s="216">
        <v>196541.6400050846</v>
      </c>
      <c r="J4587" s="216">
        <v>0.19844408975810024</v>
      </c>
      <c r="K4587" s="216">
        <v>2.4499270339872399E-3</v>
      </c>
      <c r="L4587" s="159"/>
    </row>
    <row r="4588" spans="2:12" ht="15.75" customHeight="1" x14ac:dyDescent="0.2">
      <c r="B4588" s="189">
        <v>41350</v>
      </c>
      <c r="C4588" s="143">
        <v>296740</v>
      </c>
      <c r="D4588" s="143" t="s">
        <v>979</v>
      </c>
      <c r="E4588" s="143" t="s">
        <v>8854</v>
      </c>
      <c r="F4588" s="248" t="s">
        <v>149</v>
      </c>
      <c r="G4588" s="216">
        <v>94.5</v>
      </c>
      <c r="H4588" s="216">
        <v>159.99999999767169</v>
      </c>
      <c r="I4588" s="216">
        <v>15119.999999779975</v>
      </c>
      <c r="J4588" s="216">
        <v>1.5266355959079153E-2</v>
      </c>
      <c r="K4588" s="216">
        <v>9.5414724745633168E-5</v>
      </c>
      <c r="L4588" s="159"/>
    </row>
    <row r="4589" spans="2:12" ht="15.75" customHeight="1" x14ac:dyDescent="0.2">
      <c r="B4589" s="189">
        <v>41350</v>
      </c>
      <c r="C4589" s="143">
        <v>296742</v>
      </c>
      <c r="D4589" s="143" t="s">
        <v>787</v>
      </c>
      <c r="E4589" s="143" t="s">
        <v>8855</v>
      </c>
      <c r="F4589" s="248" t="s">
        <v>149</v>
      </c>
      <c r="G4589" s="216">
        <v>336.5</v>
      </c>
      <c r="H4589" s="216">
        <v>84.470588243155575</v>
      </c>
      <c r="I4589" s="216">
        <v>28728.000002620392</v>
      </c>
      <c r="J4589" s="216">
        <v>8.2322866576378564E-2</v>
      </c>
      <c r="K4589" s="216">
        <v>9.6427334309470247E-4</v>
      </c>
      <c r="L4589" s="159"/>
    </row>
    <row r="4590" spans="2:12" ht="15.75" customHeight="1" x14ac:dyDescent="0.2">
      <c r="B4590" s="189">
        <v>41350</v>
      </c>
      <c r="C4590" s="143">
        <v>296753</v>
      </c>
      <c r="D4590" s="143" t="s">
        <v>1165</v>
      </c>
      <c r="E4590" s="143" t="s">
        <v>8855</v>
      </c>
      <c r="F4590" s="248" t="s">
        <v>149</v>
      </c>
      <c r="G4590" s="216">
        <v>280.34000000000003</v>
      </c>
      <c r="H4590" s="216">
        <v>60.000000006984919</v>
      </c>
      <c r="I4590" s="216">
        <v>16820.400001958151</v>
      </c>
      <c r="J4590" s="216">
        <v>4.8200485414794429E-2</v>
      </c>
      <c r="K4590" s="216">
        <v>8.033414234863861E-4</v>
      </c>
      <c r="L4590" s="159"/>
    </row>
    <row r="4591" spans="2:12" ht="15.75" customHeight="1" x14ac:dyDescent="0.2">
      <c r="B4591" s="189">
        <v>41350</v>
      </c>
      <c r="C4591" s="143">
        <v>296754</v>
      </c>
      <c r="D4591" s="143" t="s">
        <v>1131</v>
      </c>
      <c r="E4591" s="143" t="s">
        <v>8854</v>
      </c>
      <c r="F4591" s="248" t="s">
        <v>147</v>
      </c>
      <c r="G4591" s="216">
        <v>9.3000000000000007</v>
      </c>
      <c r="H4591" s="216">
        <v>170.9999999916181</v>
      </c>
      <c r="I4591" s="216">
        <v>1590.2999999220485</v>
      </c>
      <c r="J4591" s="216">
        <v>1.6056935106406637E-3</v>
      </c>
      <c r="K4591" s="216">
        <v>9.3900205305226299E-6</v>
      </c>
      <c r="L4591" s="159"/>
    </row>
    <row r="4592" spans="2:12" ht="15.75" customHeight="1" x14ac:dyDescent="0.2">
      <c r="B4592" s="189">
        <v>41350</v>
      </c>
      <c r="C4592" s="143">
        <v>296756</v>
      </c>
      <c r="D4592" s="143" t="s">
        <v>1595</v>
      </c>
      <c r="E4592" s="143" t="s">
        <v>8854</v>
      </c>
      <c r="F4592" s="248" t="s">
        <v>147</v>
      </c>
      <c r="G4592" s="216">
        <v>4.1829999999999998</v>
      </c>
      <c r="H4592" s="216">
        <v>79.000000006053597</v>
      </c>
      <c r="I4592" s="216">
        <v>330.4570000253222</v>
      </c>
      <c r="J4592" s="216">
        <v>3.3365570050459062E-4</v>
      </c>
      <c r="K4592" s="216">
        <v>4.2234898794813075E-6</v>
      </c>
      <c r="L4592" s="159"/>
    </row>
    <row r="4593" spans="2:12" ht="15.75" customHeight="1" x14ac:dyDescent="0.2">
      <c r="B4593" s="189">
        <v>41350</v>
      </c>
      <c r="C4593" s="143">
        <v>296757</v>
      </c>
      <c r="D4593" s="143" t="s">
        <v>1253</v>
      </c>
      <c r="E4593" s="143" t="s">
        <v>8854</v>
      </c>
      <c r="F4593" s="248" t="s">
        <v>147</v>
      </c>
      <c r="G4593" s="216">
        <v>21</v>
      </c>
      <c r="H4593" s="216">
        <v>45</v>
      </c>
      <c r="I4593" s="216">
        <v>945</v>
      </c>
      <c r="J4593" s="216">
        <v>9.5414724745633171E-4</v>
      </c>
      <c r="K4593" s="216">
        <v>2.1203272165696261E-5</v>
      </c>
      <c r="L4593" s="159"/>
    </row>
    <row r="4594" spans="2:12" ht="15.75" customHeight="1" x14ac:dyDescent="0.2">
      <c r="B4594" s="189">
        <v>41350</v>
      </c>
      <c r="C4594" s="143">
        <v>296758</v>
      </c>
      <c r="D4594" s="143" t="s">
        <v>892</v>
      </c>
      <c r="E4594" s="143" t="s">
        <v>8854</v>
      </c>
      <c r="F4594" s="248" t="s">
        <v>149</v>
      </c>
      <c r="G4594" s="216">
        <v>1058</v>
      </c>
      <c r="H4594" s="216">
        <v>42.000000000698492</v>
      </c>
      <c r="I4594" s="216">
        <v>44436.000000739004</v>
      </c>
      <c r="J4594" s="216">
        <v>4.4866123903359444E-2</v>
      </c>
      <c r="K4594" s="216">
        <v>1.0682410453003164E-3</v>
      </c>
      <c r="L4594" s="159"/>
    </row>
    <row r="4595" spans="2:12" ht="15.75" customHeight="1" x14ac:dyDescent="0.2">
      <c r="B4595" s="189">
        <v>41350</v>
      </c>
      <c r="C4595" s="143">
        <v>296856</v>
      </c>
      <c r="D4595" s="143" t="s">
        <v>814</v>
      </c>
      <c r="E4595" s="143" t="s">
        <v>8855</v>
      </c>
      <c r="F4595" s="248" t="s">
        <v>155</v>
      </c>
      <c r="G4595" s="216">
        <v>15.84</v>
      </c>
      <c r="H4595" s="216">
        <v>49.999999995343387</v>
      </c>
      <c r="I4595" s="216">
        <v>791.9999999262393</v>
      </c>
      <c r="J4595" s="216">
        <v>2.2695527122136073E-3</v>
      </c>
      <c r="K4595" s="216">
        <v>4.5391054248499518E-5</v>
      </c>
      <c r="L4595" s="159"/>
    </row>
    <row r="4596" spans="2:12" ht="15.75" customHeight="1" x14ac:dyDescent="0.2">
      <c r="B4596" s="189">
        <v>41350</v>
      </c>
      <c r="C4596" s="143">
        <v>296857</v>
      </c>
      <c r="D4596" s="143" t="s">
        <v>1340</v>
      </c>
      <c r="E4596" s="143" t="s">
        <v>8855</v>
      </c>
      <c r="F4596" s="248" t="s">
        <v>155</v>
      </c>
      <c r="G4596" s="216">
        <v>14.52</v>
      </c>
      <c r="H4596" s="216">
        <v>75.99999999627471</v>
      </c>
      <c r="I4596" s="216">
        <v>1103.5199999459087</v>
      </c>
      <c r="J4596" s="216">
        <v>3.1622434458237958E-3</v>
      </c>
      <c r="K4596" s="216">
        <v>4.160846639445789E-5</v>
      </c>
      <c r="L4596" s="159"/>
    </row>
    <row r="4597" spans="2:12" ht="15.75" customHeight="1" x14ac:dyDescent="0.2">
      <c r="B4597" s="189">
        <v>41350</v>
      </c>
      <c r="C4597" s="143">
        <v>296858</v>
      </c>
      <c r="D4597" s="143" t="s">
        <v>1633</v>
      </c>
      <c r="E4597" s="143" t="s">
        <v>8854</v>
      </c>
      <c r="F4597" s="248" t="s">
        <v>147</v>
      </c>
      <c r="G4597" s="216">
        <v>54</v>
      </c>
      <c r="H4597" s="216">
        <v>23.000000001629815</v>
      </c>
      <c r="I4597" s="216">
        <v>1242.00000008801</v>
      </c>
      <c r="J4597" s="216">
        <v>1.2540220967457551E-3</v>
      </c>
      <c r="K4597" s="216">
        <v>5.4522699854647526E-5</v>
      </c>
      <c r="L4597" s="159"/>
    </row>
    <row r="4598" spans="2:12" ht="15.75" customHeight="1" x14ac:dyDescent="0.2">
      <c r="B4598" s="189">
        <v>41351</v>
      </c>
      <c r="C4598" s="143">
        <v>296759</v>
      </c>
      <c r="D4598" s="143" t="s">
        <v>712</v>
      </c>
      <c r="E4598" s="143" t="s">
        <v>8854</v>
      </c>
      <c r="F4598" s="248" t="s">
        <v>147</v>
      </c>
      <c r="G4598" s="216">
        <v>1502.3300000000002</v>
      </c>
      <c r="H4598" s="216">
        <v>19.727272729664534</v>
      </c>
      <c r="I4598" s="216">
        <v>31443.610003172616</v>
      </c>
      <c r="J4598" s="216">
        <v>3.1744539027234481E-2</v>
      </c>
      <c r="K4598" s="216">
        <v>1.5167079515352483E-3</v>
      </c>
      <c r="L4598" s="159"/>
    </row>
    <row r="4599" spans="2:12" ht="15.75" customHeight="1" x14ac:dyDescent="0.2">
      <c r="B4599" s="189">
        <v>41351</v>
      </c>
      <c r="C4599" s="143">
        <v>296761</v>
      </c>
      <c r="D4599" s="143" t="s">
        <v>970</v>
      </c>
      <c r="E4599" s="143" t="s">
        <v>8855</v>
      </c>
      <c r="F4599" s="248" t="s">
        <v>149</v>
      </c>
      <c r="G4599" s="216">
        <v>979.5</v>
      </c>
      <c r="H4599" s="216">
        <v>64.000000009546056</v>
      </c>
      <c r="I4599" s="216">
        <v>62688.000009350362</v>
      </c>
      <c r="J4599" s="216">
        <v>0.17967159550042103</v>
      </c>
      <c r="K4599" s="216">
        <v>2.8073686792753397E-3</v>
      </c>
      <c r="L4599" s="159"/>
    </row>
    <row r="4600" spans="2:12" ht="15.75" customHeight="1" x14ac:dyDescent="0.2">
      <c r="B4600" s="189">
        <v>41351</v>
      </c>
      <c r="C4600" s="143">
        <v>296777</v>
      </c>
      <c r="D4600" s="143" t="s">
        <v>1008</v>
      </c>
      <c r="E4600" s="143" t="s">
        <v>8855</v>
      </c>
      <c r="F4600" s="248" t="s">
        <v>149</v>
      </c>
      <c r="G4600" s="216">
        <v>114</v>
      </c>
      <c r="H4600" s="216">
        <v>7.0000000018626451</v>
      </c>
      <c r="I4600" s="216">
        <v>798.00000021234155</v>
      </c>
      <c r="J4600" s="216">
        <v>2.2871671328819213E-3</v>
      </c>
      <c r="K4600" s="216">
        <v>3.26738161753332E-4</v>
      </c>
      <c r="L4600" s="159"/>
    </row>
    <row r="4601" spans="2:12" ht="15.75" customHeight="1" x14ac:dyDescent="0.2">
      <c r="B4601" s="189">
        <v>41351</v>
      </c>
      <c r="C4601" s="143">
        <v>296783</v>
      </c>
      <c r="D4601" s="143" t="s">
        <v>643</v>
      </c>
      <c r="E4601" s="143" t="s">
        <v>8855</v>
      </c>
      <c r="F4601" s="248" t="s">
        <v>147</v>
      </c>
      <c r="G4601" s="216">
        <v>15</v>
      </c>
      <c r="H4601" s="216">
        <v>40.999999997438863</v>
      </c>
      <c r="I4601" s="216">
        <v>614.99999996158294</v>
      </c>
      <c r="J4601" s="216">
        <v>1.762666398822341E-3</v>
      </c>
      <c r="K4601" s="216">
        <v>4.2991863388596317E-5</v>
      </c>
      <c r="L4601" s="159"/>
    </row>
    <row r="4602" spans="2:12" ht="15.75" customHeight="1" x14ac:dyDescent="0.2">
      <c r="B4602" s="189">
        <v>41351</v>
      </c>
      <c r="C4602" s="143">
        <v>296800</v>
      </c>
      <c r="D4602" s="143" t="s">
        <v>1764</v>
      </c>
      <c r="E4602" s="143" t="s">
        <v>8854</v>
      </c>
      <c r="F4602" s="248" t="s">
        <v>147</v>
      </c>
      <c r="G4602" s="216">
        <v>44</v>
      </c>
      <c r="H4602" s="216">
        <v>45</v>
      </c>
      <c r="I4602" s="216">
        <v>1980</v>
      </c>
      <c r="J4602" s="216">
        <v>1.998949461196802E-3</v>
      </c>
      <c r="K4602" s="216">
        <v>4.4421099137706711E-5</v>
      </c>
      <c r="L4602" s="159"/>
    </row>
    <row r="4603" spans="2:12" ht="15.75" customHeight="1" x14ac:dyDescent="0.2">
      <c r="B4603" s="189">
        <v>41351</v>
      </c>
      <c r="C4603" s="143">
        <v>296805</v>
      </c>
      <c r="D4603" s="143" t="s">
        <v>872</v>
      </c>
      <c r="E4603" s="143" t="s">
        <v>8855</v>
      </c>
      <c r="F4603" s="248" t="s">
        <v>155</v>
      </c>
      <c r="G4603" s="216">
        <v>2</v>
      </c>
      <c r="H4603" s="216">
        <v>335.00000000232831</v>
      </c>
      <c r="I4603" s="216">
        <v>670.00000000465661</v>
      </c>
      <c r="J4603" s="216">
        <v>1.9203032313706487E-3</v>
      </c>
      <c r="K4603" s="216">
        <v>5.7322484518128429E-6</v>
      </c>
      <c r="L4603" s="159"/>
    </row>
    <row r="4604" spans="2:12" ht="15.75" customHeight="1" x14ac:dyDescent="0.2">
      <c r="B4604" s="189">
        <v>41352</v>
      </c>
      <c r="C4604" s="143">
        <v>296806</v>
      </c>
      <c r="D4604" s="143" t="s">
        <v>813</v>
      </c>
      <c r="E4604" s="143" t="s">
        <v>8855</v>
      </c>
      <c r="F4604" s="248" t="s">
        <v>147</v>
      </c>
      <c r="G4604" s="216">
        <v>10</v>
      </c>
      <c r="H4604" s="216">
        <v>103.00000000046566</v>
      </c>
      <c r="I4604" s="216">
        <v>1030.0000000046566</v>
      </c>
      <c r="J4604" s="216">
        <v>2.9524581148803078E-3</v>
      </c>
      <c r="K4604" s="216">
        <v>2.8664641891912231E-5</v>
      </c>
      <c r="L4604" s="159"/>
    </row>
    <row r="4605" spans="2:12" ht="15.75" customHeight="1" x14ac:dyDescent="0.2">
      <c r="B4605" s="189">
        <v>41352</v>
      </c>
      <c r="C4605" s="143">
        <v>296807</v>
      </c>
      <c r="D4605" s="143" t="s">
        <v>1040</v>
      </c>
      <c r="E4605" s="143" t="s">
        <v>8855</v>
      </c>
      <c r="F4605" s="248" t="s">
        <v>155</v>
      </c>
      <c r="G4605" s="216">
        <v>0.33</v>
      </c>
      <c r="H4605" s="216">
        <v>79.999999998835847</v>
      </c>
      <c r="I4605" s="216">
        <v>26.399999999615829</v>
      </c>
      <c r="J4605" s="216">
        <v>7.5674654593547072E-5</v>
      </c>
      <c r="K4605" s="216">
        <v>9.4593318243310362E-7</v>
      </c>
      <c r="L4605" s="159"/>
    </row>
    <row r="4606" spans="2:12" ht="15.75" customHeight="1" x14ac:dyDescent="0.2">
      <c r="B4606" s="189">
        <v>41352</v>
      </c>
      <c r="C4606" s="143">
        <v>296809</v>
      </c>
      <c r="D4606" s="143" t="s">
        <v>1076</v>
      </c>
      <c r="E4606" s="143" t="s">
        <v>8854</v>
      </c>
      <c r="F4606" s="248" t="s">
        <v>147</v>
      </c>
      <c r="G4606" s="216">
        <v>59.5</v>
      </c>
      <c r="H4606" s="216">
        <v>120.00000000349246</v>
      </c>
      <c r="I4606" s="216">
        <v>7140.0000002078013</v>
      </c>
      <c r="J4606" s="216">
        <v>7.207851543180625E-3</v>
      </c>
      <c r="K4606" s="216">
        <v>6.0065429524757079E-5</v>
      </c>
      <c r="L4606" s="159"/>
    </row>
    <row r="4607" spans="2:12" ht="15.75" customHeight="1" x14ac:dyDescent="0.2">
      <c r="B4607" s="189">
        <v>41352</v>
      </c>
      <c r="C4607" s="143">
        <v>296810</v>
      </c>
      <c r="D4607" s="143" t="s">
        <v>689</v>
      </c>
      <c r="E4607" s="143" t="s">
        <v>8855</v>
      </c>
      <c r="F4607" s="248" t="s">
        <v>155</v>
      </c>
      <c r="G4607" s="216">
        <v>59</v>
      </c>
      <c r="H4607" s="216">
        <v>79.000000006053597</v>
      </c>
      <c r="I4607" s="216">
        <v>4661.0000003571622</v>
      </c>
      <c r="J4607" s="216">
        <v>1.3360589586844083E-2</v>
      </c>
      <c r="K4607" s="216">
        <v>1.6912138716228216E-4</v>
      </c>
      <c r="L4607" s="159"/>
    </row>
    <row r="4608" spans="2:12" ht="15.75" customHeight="1" x14ac:dyDescent="0.2">
      <c r="B4608" s="189">
        <v>41352</v>
      </c>
      <c r="C4608" s="143">
        <v>296813</v>
      </c>
      <c r="D4608" s="143" t="s">
        <v>1752</v>
      </c>
      <c r="E4608" s="143" t="s">
        <v>8854</v>
      </c>
      <c r="F4608" s="248" t="s">
        <v>155</v>
      </c>
      <c r="G4608" s="216">
        <v>39</v>
      </c>
      <c r="H4608" s="216">
        <v>4.0000000025611371</v>
      </c>
      <c r="I4608" s="216">
        <v>156.00000009988435</v>
      </c>
      <c r="J4608" s="216">
        <v>1.574824707875916E-4</v>
      </c>
      <c r="K4608" s="216">
        <v>3.9370617671689509E-5</v>
      </c>
      <c r="L4608" s="159"/>
    </row>
    <row r="4609" spans="2:12" ht="15.75" customHeight="1" x14ac:dyDescent="0.2">
      <c r="B4609" s="189">
        <v>41352</v>
      </c>
      <c r="C4609" s="143">
        <v>296815</v>
      </c>
      <c r="D4609" s="143" t="s">
        <v>556</v>
      </c>
      <c r="E4609" s="143" t="s">
        <v>8855</v>
      </c>
      <c r="F4609" s="248" t="s">
        <v>150</v>
      </c>
      <c r="G4609" s="216">
        <v>1707.33</v>
      </c>
      <c r="H4609" s="216">
        <v>39.285714290736777</v>
      </c>
      <c r="I4609" s="216">
        <v>58503.160008764149</v>
      </c>
      <c r="J4609" s="216">
        <v>0.1676972131196465</v>
      </c>
      <c r="K4609" s="216">
        <v>4.8940003041318507E-3</v>
      </c>
      <c r="L4609" s="159"/>
    </row>
    <row r="4610" spans="2:12" ht="15.75" customHeight="1" x14ac:dyDescent="0.2">
      <c r="B4610" s="189">
        <v>41352</v>
      </c>
      <c r="C4610" s="143">
        <v>296848</v>
      </c>
      <c r="D4610" s="143" t="s">
        <v>1139</v>
      </c>
      <c r="E4610" s="143" t="s">
        <v>8854</v>
      </c>
      <c r="F4610" s="248" t="s">
        <v>155</v>
      </c>
      <c r="G4610" s="216">
        <v>18</v>
      </c>
      <c r="H4610" s="216">
        <v>68.000000001629815</v>
      </c>
      <c r="I4610" s="216">
        <v>1224.0000000293367</v>
      </c>
      <c r="J4610" s="216">
        <v>1.2356316931103324E-3</v>
      </c>
      <c r="K4610" s="216">
        <v>1.8171054310010542E-5</v>
      </c>
      <c r="L4610" s="159"/>
    </row>
    <row r="4611" spans="2:12" ht="15.75" customHeight="1" x14ac:dyDescent="0.2">
      <c r="B4611" s="189">
        <v>41352</v>
      </c>
      <c r="C4611" s="143">
        <v>296850</v>
      </c>
      <c r="D4611" s="143" t="s">
        <v>1642</v>
      </c>
      <c r="E4611" s="143" t="s">
        <v>8854</v>
      </c>
      <c r="F4611" s="248" t="s">
        <v>149</v>
      </c>
      <c r="G4611" s="216">
        <v>9.57</v>
      </c>
      <c r="H4611" s="216">
        <v>53.000000005122274</v>
      </c>
      <c r="I4611" s="216">
        <v>507.21000004902015</v>
      </c>
      <c r="J4611" s="216">
        <v>5.1203002541506644E-4</v>
      </c>
      <c r="K4611" s="216">
        <v>9.6609438748222723E-6</v>
      </c>
      <c r="L4611" s="159"/>
    </row>
    <row r="4612" spans="2:12" ht="15.75" customHeight="1" x14ac:dyDescent="0.2">
      <c r="B4612" s="189">
        <v>41352</v>
      </c>
      <c r="C4612" s="143">
        <v>296853</v>
      </c>
      <c r="D4612" s="143" t="s">
        <v>643</v>
      </c>
      <c r="E4612" s="143" t="s">
        <v>8855</v>
      </c>
      <c r="F4612" s="248" t="s">
        <v>146</v>
      </c>
      <c r="G4612" s="216">
        <v>12</v>
      </c>
      <c r="H4612" s="216">
        <v>97.999999994644895</v>
      </c>
      <c r="I4612" s="216">
        <v>1175.9999999357387</v>
      </c>
      <c r="J4612" s="216">
        <v>3.3709618863046755E-3</v>
      </c>
      <c r="K4612" s="216">
        <v>3.4397570270294673E-5</v>
      </c>
      <c r="L4612" s="159"/>
    </row>
    <row r="4613" spans="2:12" ht="15.75" customHeight="1" x14ac:dyDescent="0.2">
      <c r="B4613" s="189">
        <v>41352</v>
      </c>
      <c r="C4613" s="143">
        <v>296861</v>
      </c>
      <c r="D4613" s="143" t="s">
        <v>1768</v>
      </c>
      <c r="E4613" s="143" t="s">
        <v>8855</v>
      </c>
      <c r="F4613" s="248" t="s">
        <v>155</v>
      </c>
      <c r="G4613" s="216">
        <v>92</v>
      </c>
      <c r="H4613" s="216">
        <v>26.999999993713573</v>
      </c>
      <c r="I4613" s="216">
        <v>2483.9999994216487</v>
      </c>
      <c r="J4613" s="216">
        <v>7.1202970442931744E-3</v>
      </c>
      <c r="K4613" s="216">
        <v>2.6371470540559252E-4</v>
      </c>
      <c r="L4613" s="159"/>
    </row>
    <row r="4614" spans="2:12" ht="15.75" customHeight="1" x14ac:dyDescent="0.2">
      <c r="B4614" s="189">
        <v>41352</v>
      </c>
      <c r="C4614" s="143">
        <v>296862</v>
      </c>
      <c r="D4614" s="143" t="s">
        <v>1769</v>
      </c>
      <c r="E4614" s="143" t="s">
        <v>8854</v>
      </c>
      <c r="F4614" s="248" t="s">
        <v>155</v>
      </c>
      <c r="G4614" s="216">
        <v>72</v>
      </c>
      <c r="H4614" s="216">
        <v>41.500000004307367</v>
      </c>
      <c r="I4614" s="216">
        <v>5734.8000003394673</v>
      </c>
      <c r="J4614" s="216">
        <v>5.7892979035120522E-3</v>
      </c>
      <c r="K4614" s="216">
        <v>7.2684217240042169E-5</v>
      </c>
      <c r="L4614" s="159"/>
    </row>
    <row r="4615" spans="2:12" ht="15.75" customHeight="1" x14ac:dyDescent="0.2">
      <c r="B4615" s="189">
        <v>41353</v>
      </c>
      <c r="C4615" s="143">
        <v>296860</v>
      </c>
      <c r="D4615" s="143" t="s">
        <v>1070</v>
      </c>
      <c r="E4615" s="143" t="s">
        <v>8855</v>
      </c>
      <c r="F4615" s="248" t="s">
        <v>150</v>
      </c>
      <c r="G4615" s="216">
        <v>391</v>
      </c>
      <c r="H4615" s="216">
        <v>192.10204081300989</v>
      </c>
      <c r="I4615" s="216">
        <v>86092.999999145977</v>
      </c>
      <c r="J4615" s="216">
        <v>0.2468199918979867</v>
      </c>
      <c r="K4615" s="216">
        <v>1.1209577646622852E-3</v>
      </c>
      <c r="L4615" s="159"/>
    </row>
    <row r="4616" spans="2:12" ht="15.75" customHeight="1" x14ac:dyDescent="0.2">
      <c r="B4616" s="189">
        <v>41353</v>
      </c>
      <c r="C4616" s="143">
        <v>296871</v>
      </c>
      <c r="D4616" s="143" t="s">
        <v>1406</v>
      </c>
      <c r="E4616" s="143" t="s">
        <v>8854</v>
      </c>
      <c r="F4616" s="248" t="s">
        <v>147</v>
      </c>
      <c r="G4616" s="216">
        <v>20.995000000000001</v>
      </c>
      <c r="H4616" s="216">
        <v>84.000000001396984</v>
      </c>
      <c r="I4616" s="216">
        <v>1763.5800000293298</v>
      </c>
      <c r="J4616" s="216">
        <v>1.7802035766319908E-3</v>
      </c>
      <c r="K4616" s="216">
        <v>2.1192899721456961E-5</v>
      </c>
      <c r="L4616" s="159"/>
    </row>
    <row r="4617" spans="2:12" ht="15.75" customHeight="1" x14ac:dyDescent="0.2">
      <c r="B4617" s="189">
        <v>41353</v>
      </c>
      <c r="C4617" s="143">
        <v>296879</v>
      </c>
      <c r="D4617" s="143" t="s">
        <v>920</v>
      </c>
      <c r="E4617" s="143" t="s">
        <v>8855</v>
      </c>
      <c r="F4617" s="248" t="s">
        <v>147</v>
      </c>
      <c r="G4617" s="216">
        <v>1</v>
      </c>
      <c r="H4617" s="216">
        <v>97.999999994644895</v>
      </c>
      <c r="I4617" s="216">
        <v>97.999999994644895</v>
      </c>
      <c r="J4617" s="216">
        <v>2.8095616606368571E-4</v>
      </c>
      <c r="K4617" s="216">
        <v>2.8668996538677373E-6</v>
      </c>
      <c r="L4617" s="159"/>
    </row>
    <row r="4618" spans="2:12" ht="15.75" customHeight="1" x14ac:dyDescent="0.2">
      <c r="B4618" s="189">
        <v>41353</v>
      </c>
      <c r="C4618" s="143">
        <v>296882</v>
      </c>
      <c r="D4618" s="143" t="s">
        <v>1634</v>
      </c>
      <c r="E4618" s="143" t="s">
        <v>8854</v>
      </c>
      <c r="F4618" s="248" t="s">
        <v>151</v>
      </c>
      <c r="G4618" s="216">
        <v>326</v>
      </c>
      <c r="H4618" s="216">
        <v>120.99999999627471</v>
      </c>
      <c r="I4618" s="216">
        <v>39445.999998785555</v>
      </c>
      <c r="J4618" s="216">
        <v>3.9817819594515531E-2</v>
      </c>
      <c r="K4618" s="216">
        <v>3.2907288922100349E-4</v>
      </c>
      <c r="L4618" s="159"/>
    </row>
    <row r="4619" spans="2:12" ht="15.75" customHeight="1" x14ac:dyDescent="0.2">
      <c r="B4619" s="189">
        <v>41353</v>
      </c>
      <c r="C4619" s="143">
        <v>296885</v>
      </c>
      <c r="D4619" s="143" t="s">
        <v>1331</v>
      </c>
      <c r="E4619" s="143" t="s">
        <v>8854</v>
      </c>
      <c r="F4619" s="248" t="s">
        <v>150</v>
      </c>
      <c r="G4619" s="216">
        <v>69.3</v>
      </c>
      <c r="H4619" s="216">
        <v>62.999999995809048</v>
      </c>
      <c r="I4619" s="216">
        <v>4365.8999997095671</v>
      </c>
      <c r="J4619" s="216">
        <v>4.4070531501668887E-3</v>
      </c>
      <c r="K4619" s="216">
        <v>6.9953224610477122E-5</v>
      </c>
      <c r="L4619" s="159"/>
    </row>
    <row r="4620" spans="2:12" ht="15.75" customHeight="1" x14ac:dyDescent="0.2">
      <c r="B4620" s="189">
        <v>41353</v>
      </c>
      <c r="C4620" s="143">
        <v>296886</v>
      </c>
      <c r="D4620" s="143" t="s">
        <v>883</v>
      </c>
      <c r="E4620" s="143" t="s">
        <v>8855</v>
      </c>
      <c r="F4620" s="248" t="s">
        <v>155</v>
      </c>
      <c r="G4620" s="216">
        <v>0.87</v>
      </c>
      <c r="H4620" s="216">
        <v>540</v>
      </c>
      <c r="I4620" s="216">
        <v>469.8</v>
      </c>
      <c r="J4620" s="216">
        <v>1.346869457387063E-3</v>
      </c>
      <c r="K4620" s="216">
        <v>2.4942026988649316E-6</v>
      </c>
      <c r="L4620" s="159"/>
    </row>
    <row r="4621" spans="2:12" ht="15.75" customHeight="1" x14ac:dyDescent="0.2">
      <c r="B4621" s="189">
        <v>41353</v>
      </c>
      <c r="C4621" s="143">
        <v>296887</v>
      </c>
      <c r="D4621" s="143" t="s">
        <v>815</v>
      </c>
      <c r="E4621" s="143" t="s">
        <v>8855</v>
      </c>
      <c r="F4621" s="248" t="s">
        <v>151</v>
      </c>
      <c r="G4621" s="216">
        <v>149</v>
      </c>
      <c r="H4621" s="216">
        <v>118.55172413128332</v>
      </c>
      <c r="I4621" s="216">
        <v>17678.999999006046</v>
      </c>
      <c r="J4621" s="216">
        <v>5.0683918977878162E-2</v>
      </c>
      <c r="K4621" s="216">
        <v>4.2716804842629288E-4</v>
      </c>
      <c r="L4621" s="159"/>
    </row>
    <row r="4622" spans="2:12" ht="15.75" customHeight="1" x14ac:dyDescent="0.2">
      <c r="B4622" s="189">
        <v>41353</v>
      </c>
      <c r="C4622" s="143">
        <v>296912</v>
      </c>
      <c r="D4622" s="143" t="s">
        <v>1770</v>
      </c>
      <c r="E4622" s="143" t="s">
        <v>8854</v>
      </c>
      <c r="F4622" s="248" t="s">
        <v>155</v>
      </c>
      <c r="G4622" s="216">
        <v>35</v>
      </c>
      <c r="H4622" s="216">
        <v>216.14285714691505</v>
      </c>
      <c r="I4622" s="216">
        <v>8583.0000001285225</v>
      </c>
      <c r="J4622" s="216">
        <v>8.6639037062152344E-3</v>
      </c>
      <c r="K4622" s="216">
        <v>3.5329911419432893E-5</v>
      </c>
      <c r="L4622" s="159"/>
    </row>
    <row r="4623" spans="2:12" ht="15.75" customHeight="1" x14ac:dyDescent="0.2">
      <c r="B4623" s="189">
        <v>41353</v>
      </c>
      <c r="C4623" s="143">
        <v>296912</v>
      </c>
      <c r="D4623" s="143" t="s">
        <v>1541</v>
      </c>
      <c r="E4623" s="143" t="s">
        <v>8855</v>
      </c>
      <c r="F4623" s="248" t="s">
        <v>155</v>
      </c>
      <c r="G4623" s="216">
        <v>1363.4899999999998</v>
      </c>
      <c r="H4623" s="216">
        <v>23.925000006216578</v>
      </c>
      <c r="I4623" s="216">
        <v>24542.820008571482</v>
      </c>
      <c r="J4623" s="216">
        <v>7.0361802187511757E-2</v>
      </c>
      <c r="K4623" s="216">
        <v>3.9089890090521209E-3</v>
      </c>
      <c r="L4623" s="159"/>
    </row>
    <row r="4624" spans="2:12" ht="15.75" customHeight="1" x14ac:dyDescent="0.2">
      <c r="B4624" s="189">
        <v>41353</v>
      </c>
      <c r="C4624" s="143">
        <v>296914</v>
      </c>
      <c r="D4624" s="143" t="s">
        <v>1769</v>
      </c>
      <c r="E4624" s="143" t="s">
        <v>8854</v>
      </c>
      <c r="F4624" s="248" t="s">
        <v>155</v>
      </c>
      <c r="G4624" s="216">
        <v>72</v>
      </c>
      <c r="H4624" s="216">
        <v>37.999999998137355</v>
      </c>
      <c r="I4624" s="216">
        <v>2735.9999998658895</v>
      </c>
      <c r="J4624" s="216">
        <v>2.7617896468237224E-3</v>
      </c>
      <c r="K4624" s="216">
        <v>7.2678674919976241E-5</v>
      </c>
      <c r="L4624" s="159"/>
    </row>
    <row r="4625" spans="2:12" ht="15.75" customHeight="1" x14ac:dyDescent="0.2">
      <c r="B4625" s="189">
        <v>41354</v>
      </c>
      <c r="C4625" s="143">
        <v>296930</v>
      </c>
      <c r="D4625" s="143" t="s">
        <v>1771</v>
      </c>
      <c r="E4625" s="143" t="s">
        <v>8854</v>
      </c>
      <c r="F4625" s="248" t="s">
        <v>147</v>
      </c>
      <c r="G4625" s="216">
        <v>39</v>
      </c>
      <c r="H4625" s="216">
        <v>228.99999999208376</v>
      </c>
      <c r="I4625" s="216">
        <v>8930.9999996912666</v>
      </c>
      <c r="J4625" s="216">
        <v>9.014600139339482E-3</v>
      </c>
      <c r="K4625" s="216">
        <v>3.9365066112013555E-5</v>
      </c>
      <c r="L4625" s="159"/>
    </row>
    <row r="4626" spans="2:12" ht="15.75" customHeight="1" x14ac:dyDescent="0.2">
      <c r="B4626" s="189">
        <v>41354</v>
      </c>
      <c r="C4626" s="143">
        <v>296932</v>
      </c>
      <c r="D4626" s="143" t="s">
        <v>1450</v>
      </c>
      <c r="E4626" s="143" t="s">
        <v>8854</v>
      </c>
      <c r="F4626" s="248" t="s">
        <v>147</v>
      </c>
      <c r="G4626" s="216">
        <v>1030.49</v>
      </c>
      <c r="H4626" s="216">
        <v>107.35714285684351</v>
      </c>
      <c r="I4626" s="216">
        <v>98279.099999748534</v>
      </c>
      <c r="J4626" s="216">
        <v>9.9199058177417754E-2</v>
      </c>
      <c r="K4626" s="216">
        <v>1.0401360763530475E-3</v>
      </c>
      <c r="L4626" s="159"/>
    </row>
    <row r="4627" spans="2:12" ht="15.75" customHeight="1" x14ac:dyDescent="0.2">
      <c r="B4627" s="189">
        <v>41354</v>
      </c>
      <c r="C4627" s="143">
        <v>296933</v>
      </c>
      <c r="D4627" s="143" t="s">
        <v>1181</v>
      </c>
      <c r="E4627" s="143" t="s">
        <v>8854</v>
      </c>
      <c r="F4627" s="248" t="s">
        <v>151</v>
      </c>
      <c r="G4627" s="216">
        <v>39</v>
      </c>
      <c r="H4627" s="216">
        <v>90</v>
      </c>
      <c r="I4627" s="216">
        <v>3510</v>
      </c>
      <c r="J4627" s="216">
        <v>3.54285595008122E-3</v>
      </c>
      <c r="K4627" s="216">
        <v>3.9365066112013555E-5</v>
      </c>
      <c r="L4627" s="159"/>
    </row>
    <row r="4628" spans="2:12" ht="15.75" customHeight="1" x14ac:dyDescent="0.2">
      <c r="B4628" s="189">
        <v>41354</v>
      </c>
      <c r="C4628" s="143">
        <v>296934</v>
      </c>
      <c r="D4628" s="143" t="s">
        <v>1514</v>
      </c>
      <c r="E4628" s="143" t="s">
        <v>8855</v>
      </c>
      <c r="F4628" s="248" t="s">
        <v>149</v>
      </c>
      <c r="G4628" s="216">
        <v>13.86</v>
      </c>
      <c r="H4628" s="216">
        <v>113.00000000162981</v>
      </c>
      <c r="I4628" s="216">
        <v>1566.1800000225892</v>
      </c>
      <c r="J4628" s="216">
        <v>4.4907175408473972E-3</v>
      </c>
      <c r="K4628" s="216">
        <v>3.9740863192766616E-5</v>
      </c>
      <c r="L4628" s="159"/>
    </row>
    <row r="4629" spans="2:12" ht="15.75" customHeight="1" x14ac:dyDescent="0.2">
      <c r="B4629" s="189">
        <v>41354</v>
      </c>
      <c r="C4629" s="143">
        <v>296950</v>
      </c>
      <c r="D4629" s="143" t="s">
        <v>1772</v>
      </c>
      <c r="E4629" s="143" t="s">
        <v>8854</v>
      </c>
      <c r="F4629" s="248" t="s">
        <v>147</v>
      </c>
      <c r="G4629" s="216">
        <v>70.83</v>
      </c>
      <c r="H4629" s="216">
        <v>133.99999999674037</v>
      </c>
      <c r="I4629" s="216">
        <v>9491.2199997691205</v>
      </c>
      <c r="J4629" s="216">
        <v>9.5800641737070948E-3</v>
      </c>
      <c r="K4629" s="216">
        <v>7.1493016223433853E-5</v>
      </c>
      <c r="L4629" s="159"/>
    </row>
    <row r="4630" spans="2:12" ht="15.75" customHeight="1" x14ac:dyDescent="0.2">
      <c r="B4630" s="189">
        <v>41354</v>
      </c>
      <c r="C4630" s="143">
        <v>296960</v>
      </c>
      <c r="D4630" s="143" t="s">
        <v>1436</v>
      </c>
      <c r="E4630" s="143" t="s">
        <v>8854</v>
      </c>
      <c r="F4630" s="248" t="s">
        <v>147</v>
      </c>
      <c r="G4630" s="216">
        <v>95</v>
      </c>
      <c r="H4630" s="216">
        <v>26.000000000931323</v>
      </c>
      <c r="I4630" s="216">
        <v>2470.0000000884756</v>
      </c>
      <c r="J4630" s="216">
        <v>2.4931208538501626E-3</v>
      </c>
      <c r="K4630" s="216">
        <v>9.5889263606186876E-5</v>
      </c>
      <c r="L4630" s="159"/>
    </row>
    <row r="4631" spans="2:12" ht="15.75" customHeight="1" x14ac:dyDescent="0.2">
      <c r="B4631" s="189">
        <v>41354</v>
      </c>
      <c r="C4631" s="143">
        <v>296964</v>
      </c>
      <c r="D4631" s="143" t="s">
        <v>528</v>
      </c>
      <c r="E4631" s="143" t="s">
        <v>8855</v>
      </c>
      <c r="F4631" s="248" t="s">
        <v>147</v>
      </c>
      <c r="G4631" s="216">
        <v>47</v>
      </c>
      <c r="H4631" s="216">
        <v>116.99999999371357</v>
      </c>
      <c r="I4631" s="216">
        <v>5498.9999997045379</v>
      </c>
      <c r="J4631" s="216">
        <v>1.5767316499659574E-2</v>
      </c>
      <c r="K4631" s="216">
        <v>1.3476338889322013E-4</v>
      </c>
      <c r="L4631" s="159"/>
    </row>
    <row r="4632" spans="2:12" ht="15.75" customHeight="1" x14ac:dyDescent="0.2">
      <c r="B4632" s="189">
        <v>41354</v>
      </c>
      <c r="C4632" s="143">
        <v>296990</v>
      </c>
      <c r="D4632" s="143" t="s">
        <v>1692</v>
      </c>
      <c r="E4632" s="143" t="s">
        <v>8854</v>
      </c>
      <c r="F4632" s="248" t="s">
        <v>147</v>
      </c>
      <c r="G4632" s="216">
        <v>17.5</v>
      </c>
      <c r="H4632" s="216">
        <v>45</v>
      </c>
      <c r="I4632" s="216">
        <v>787.5</v>
      </c>
      <c r="J4632" s="216">
        <v>7.9487152726181217E-4</v>
      </c>
      <c r="K4632" s="216">
        <v>1.7663811716929159E-5</v>
      </c>
      <c r="L4632" s="159"/>
    </row>
    <row r="4633" spans="2:12" ht="15.75" customHeight="1" x14ac:dyDescent="0.2">
      <c r="B4633" s="189">
        <v>41354</v>
      </c>
      <c r="C4633" s="143">
        <v>297010</v>
      </c>
      <c r="D4633" s="143" t="s">
        <v>516</v>
      </c>
      <c r="E4633" s="143" t="s">
        <v>8855</v>
      </c>
      <c r="F4633" s="248" t="s">
        <v>147</v>
      </c>
      <c r="G4633" s="216">
        <v>0.33500000000000002</v>
      </c>
      <c r="H4633" s="216">
        <v>92.999999999301508</v>
      </c>
      <c r="I4633" s="216">
        <v>31.154999999766009</v>
      </c>
      <c r="J4633" s="216">
        <v>8.9330922998654029E-5</v>
      </c>
      <c r="K4633" s="216">
        <v>9.6054755913252656E-7</v>
      </c>
      <c r="L4633" s="159"/>
    </row>
    <row r="4634" spans="2:12" ht="15.75" customHeight="1" x14ac:dyDescent="0.2">
      <c r="B4634" s="189">
        <v>41355</v>
      </c>
      <c r="C4634" s="143">
        <v>296991</v>
      </c>
      <c r="D4634" s="143" t="s">
        <v>1495</v>
      </c>
      <c r="E4634" s="143" t="s">
        <v>8854</v>
      </c>
      <c r="F4634" s="248" t="s">
        <v>150</v>
      </c>
      <c r="G4634" s="216">
        <v>1</v>
      </c>
      <c r="H4634" s="216">
        <v>142.00000000186265</v>
      </c>
      <c r="I4634" s="216">
        <v>142.00000000186265</v>
      </c>
      <c r="J4634" s="216">
        <v>1.4331761051863116E-4</v>
      </c>
      <c r="K4634" s="216">
        <v>1.0092789473010649E-6</v>
      </c>
      <c r="L4634" s="159"/>
    </row>
    <row r="4635" spans="2:12" ht="15.75" customHeight="1" x14ac:dyDescent="0.2">
      <c r="B4635" s="189">
        <v>41355</v>
      </c>
      <c r="C4635" s="143">
        <v>297011</v>
      </c>
      <c r="D4635" s="143" t="s">
        <v>1773</v>
      </c>
      <c r="E4635" s="143" t="s">
        <v>8854</v>
      </c>
      <c r="F4635" s="248" t="s">
        <v>151</v>
      </c>
      <c r="G4635" s="216">
        <v>9</v>
      </c>
      <c r="H4635" s="216">
        <v>46.999999996041879</v>
      </c>
      <c r="I4635" s="216">
        <v>422.99999996437691</v>
      </c>
      <c r="J4635" s="216">
        <v>4.2692499467239688E-4</v>
      </c>
      <c r="K4635" s="216">
        <v>9.0835105257095852E-6</v>
      </c>
      <c r="L4635" s="159"/>
    </row>
    <row r="4636" spans="2:12" ht="15.75" customHeight="1" x14ac:dyDescent="0.2">
      <c r="B4636" s="189">
        <v>41355</v>
      </c>
      <c r="C4636" s="143">
        <v>297030</v>
      </c>
      <c r="D4636" s="143" t="s">
        <v>902</v>
      </c>
      <c r="E4636" s="143" t="s">
        <v>8855</v>
      </c>
      <c r="F4636" s="248" t="s">
        <v>155</v>
      </c>
      <c r="G4636" s="216">
        <v>9.6300000000000008</v>
      </c>
      <c r="H4636" s="216">
        <v>45</v>
      </c>
      <c r="I4636" s="216">
        <v>433.35</v>
      </c>
      <c r="J4636" s="216">
        <v>1.2427765673280909E-3</v>
      </c>
      <c r="K4636" s="216">
        <v>2.7617257051735353E-5</v>
      </c>
      <c r="L4636" s="159"/>
    </row>
    <row r="4637" spans="2:12" ht="15.75" customHeight="1" x14ac:dyDescent="0.2">
      <c r="B4637" s="189">
        <v>41355</v>
      </c>
      <c r="C4637" s="143">
        <v>297031</v>
      </c>
      <c r="D4637" s="143" t="s">
        <v>511</v>
      </c>
      <c r="E4637" s="143" t="s">
        <v>8855</v>
      </c>
      <c r="F4637" s="248" t="s">
        <v>155</v>
      </c>
      <c r="G4637" s="216">
        <v>4.29</v>
      </c>
      <c r="H4637" s="216">
        <v>127.99999999813735</v>
      </c>
      <c r="I4637" s="216">
        <v>549.1199999920093</v>
      </c>
      <c r="J4637" s="216">
        <v>1.574785897406878E-3</v>
      </c>
      <c r="K4637" s="216">
        <v>1.2303014823670266E-5</v>
      </c>
      <c r="L4637" s="159"/>
    </row>
    <row r="4638" spans="2:12" ht="15.75" customHeight="1" x14ac:dyDescent="0.2">
      <c r="B4638" s="189">
        <v>41355</v>
      </c>
      <c r="C4638" s="143">
        <v>297032</v>
      </c>
      <c r="D4638" s="143" t="s">
        <v>1692</v>
      </c>
      <c r="E4638" s="143" t="s">
        <v>8854</v>
      </c>
      <c r="F4638" s="248" t="s">
        <v>147</v>
      </c>
      <c r="G4638" s="216">
        <v>11.25</v>
      </c>
      <c r="H4638" s="216">
        <v>126.00000000209548</v>
      </c>
      <c r="I4638" s="216">
        <v>1417.5000000235741</v>
      </c>
      <c r="J4638" s="216">
        <v>1.4306529078230525E-3</v>
      </c>
      <c r="K4638" s="216">
        <v>1.1354388157136982E-5</v>
      </c>
      <c r="L4638" s="159"/>
    </row>
    <row r="4639" spans="2:12" ht="15.75" customHeight="1" x14ac:dyDescent="0.2">
      <c r="B4639" s="189">
        <v>41355</v>
      </c>
      <c r="C4639" s="143">
        <v>297063</v>
      </c>
      <c r="D4639" s="143" t="s">
        <v>692</v>
      </c>
      <c r="E4639" s="143" t="s">
        <v>8855</v>
      </c>
      <c r="F4639" s="248" t="s">
        <v>155</v>
      </c>
      <c r="G4639" s="216">
        <v>79.989999999999995</v>
      </c>
      <c r="H4639" s="216">
        <v>20.000000002328306</v>
      </c>
      <c r="I4639" s="216">
        <v>1599.8000001862415</v>
      </c>
      <c r="J4639" s="216">
        <v>4.5879634305825232E-3</v>
      </c>
      <c r="K4639" s="216">
        <v>2.2939817150242062E-4</v>
      </c>
      <c r="L4639" s="159"/>
    </row>
    <row r="4640" spans="2:12" ht="15.75" customHeight="1" x14ac:dyDescent="0.2">
      <c r="B4640" s="189">
        <v>41355</v>
      </c>
      <c r="C4640" s="143">
        <v>297064</v>
      </c>
      <c r="D4640" s="143" t="s">
        <v>907</v>
      </c>
      <c r="E4640" s="143" t="s">
        <v>8854</v>
      </c>
      <c r="F4640" s="248" t="s">
        <v>147</v>
      </c>
      <c r="G4640" s="216">
        <v>84</v>
      </c>
      <c r="H4640" s="216">
        <v>84.000000001396984</v>
      </c>
      <c r="I4640" s="216">
        <v>7056.0000001173466</v>
      </c>
      <c r="J4640" s="216">
        <v>7.1214722522747499E-3</v>
      </c>
      <c r="K4640" s="216">
        <v>8.4779431573289458E-5</v>
      </c>
      <c r="L4640" s="159"/>
    </row>
    <row r="4641" spans="2:12" ht="15.75" customHeight="1" x14ac:dyDescent="0.2">
      <c r="B4641" s="189">
        <v>41355</v>
      </c>
      <c r="C4641" s="143">
        <v>297065</v>
      </c>
      <c r="D4641" s="143" t="s">
        <v>962</v>
      </c>
      <c r="E4641" s="143" t="s">
        <v>8854</v>
      </c>
      <c r="F4641" s="248" t="s">
        <v>155</v>
      </c>
      <c r="G4641" s="216">
        <v>44</v>
      </c>
      <c r="H4641" s="216">
        <v>26.999999993713573</v>
      </c>
      <c r="I4641" s="216">
        <v>1187.9999997233972</v>
      </c>
      <c r="J4641" s="216">
        <v>1.1990233891144958E-3</v>
      </c>
      <c r="K4641" s="216">
        <v>4.440827368124686E-5</v>
      </c>
      <c r="L4641" s="159"/>
    </row>
    <row r="4642" spans="2:12" ht="15.75" customHeight="1" x14ac:dyDescent="0.2">
      <c r="B4642" s="189">
        <v>41355</v>
      </c>
      <c r="C4642" s="143">
        <v>297066</v>
      </c>
      <c r="D4642" s="143" t="s">
        <v>1470</v>
      </c>
      <c r="E4642" s="143" t="s">
        <v>8855</v>
      </c>
      <c r="F4642" s="248" t="s">
        <v>155</v>
      </c>
      <c r="G4642" s="216">
        <v>1</v>
      </c>
      <c r="H4642" s="216">
        <v>63.999999999068677</v>
      </c>
      <c r="I4642" s="216">
        <v>63.999999999068677</v>
      </c>
      <c r="J4642" s="216">
        <v>1.8354147988425149E-4</v>
      </c>
      <c r="K4642" s="216">
        <v>2.8678356232331624E-6</v>
      </c>
      <c r="L4642" s="159"/>
    </row>
    <row r="4643" spans="2:12" ht="15.75" customHeight="1" x14ac:dyDescent="0.2">
      <c r="B4643" s="189">
        <v>41355</v>
      </c>
      <c r="C4643" s="143">
        <v>297087</v>
      </c>
      <c r="D4643" s="143" t="s">
        <v>1273</v>
      </c>
      <c r="E4643" s="143" t="s">
        <v>8854</v>
      </c>
      <c r="F4643" s="248" t="s">
        <v>150</v>
      </c>
      <c r="G4643" s="216">
        <v>38.94</v>
      </c>
      <c r="H4643" s="216">
        <v>53.999999997904524</v>
      </c>
      <c r="I4643" s="216">
        <v>2102.7599999184022</v>
      </c>
      <c r="J4643" s="216">
        <v>2.1222713991444326E-3</v>
      </c>
      <c r="K4643" s="216">
        <v>3.9301322207903467E-5</v>
      </c>
      <c r="L4643" s="159"/>
    </row>
    <row r="4644" spans="2:12" ht="15.75" customHeight="1" x14ac:dyDescent="0.2">
      <c r="B4644" s="189">
        <v>41356</v>
      </c>
      <c r="C4644" s="143">
        <v>297067</v>
      </c>
      <c r="D4644" s="143" t="s">
        <v>991</v>
      </c>
      <c r="E4644" s="143" t="s">
        <v>8855</v>
      </c>
      <c r="F4644" s="248" t="s">
        <v>155</v>
      </c>
      <c r="G4644" s="216">
        <v>995.99</v>
      </c>
      <c r="H4644" s="216">
        <v>15.999999999767169</v>
      </c>
      <c r="I4644" s="216">
        <v>15935.839999768101</v>
      </c>
      <c r="J4644" s="216">
        <v>4.5710472535515322E-2</v>
      </c>
      <c r="K4644" s="216">
        <v>2.8569045335112815E-3</v>
      </c>
      <c r="L4644" s="159"/>
    </row>
    <row r="4645" spans="2:12" ht="15.75" customHeight="1" x14ac:dyDescent="0.2">
      <c r="B4645" s="189">
        <v>41356</v>
      </c>
      <c r="C4645" s="143">
        <v>297070</v>
      </c>
      <c r="D4645" s="143" t="s">
        <v>643</v>
      </c>
      <c r="E4645" s="143" t="s">
        <v>8855</v>
      </c>
      <c r="F4645" s="248" t="s">
        <v>155</v>
      </c>
      <c r="G4645" s="216">
        <v>4.29</v>
      </c>
      <c r="H4645" s="216">
        <v>82.000000005355105</v>
      </c>
      <c r="I4645" s="216">
        <v>351.78000002297341</v>
      </c>
      <c r="J4645" s="216">
        <v>1.0090481599857744E-3</v>
      </c>
      <c r="K4645" s="216">
        <v>1.2305465364876552E-5</v>
      </c>
      <c r="L4645" s="159"/>
    </row>
    <row r="4646" spans="2:12" ht="15.75" customHeight="1" x14ac:dyDescent="0.2">
      <c r="B4646" s="189">
        <v>41356</v>
      </c>
      <c r="C4646" s="143">
        <v>297071</v>
      </c>
      <c r="D4646" s="143" t="s">
        <v>1067</v>
      </c>
      <c r="E4646" s="143" t="s">
        <v>8854</v>
      </c>
      <c r="F4646" s="248" t="s">
        <v>149</v>
      </c>
      <c r="G4646" s="216">
        <v>49.17</v>
      </c>
      <c r="H4646" s="216">
        <v>58.000000000465661</v>
      </c>
      <c r="I4646" s="216">
        <v>2851.8600000228967</v>
      </c>
      <c r="J4646" s="216">
        <v>2.8780833107386948E-3</v>
      </c>
      <c r="K4646" s="216">
        <v>4.9622126046820483E-5</v>
      </c>
      <c r="L4646" s="159"/>
    </row>
    <row r="4647" spans="2:12" ht="15.75" customHeight="1" x14ac:dyDescent="0.2">
      <c r="B4647" s="189">
        <v>41356</v>
      </c>
      <c r="C4647" s="143">
        <v>297072</v>
      </c>
      <c r="D4647" s="143" t="s">
        <v>949</v>
      </c>
      <c r="E4647" s="143" t="s">
        <v>8855</v>
      </c>
      <c r="F4647" s="248" t="s">
        <v>147</v>
      </c>
      <c r="G4647" s="216">
        <v>184</v>
      </c>
      <c r="H4647" s="216">
        <v>644.99999999650754</v>
      </c>
      <c r="I4647" s="216">
        <v>118679.99999935739</v>
      </c>
      <c r="J4647" s="216">
        <v>0.34042252435795844</v>
      </c>
      <c r="K4647" s="216">
        <v>5.2778685947256075E-4</v>
      </c>
      <c r="L4647" s="159"/>
    </row>
    <row r="4648" spans="2:12" ht="15.75" customHeight="1" x14ac:dyDescent="0.2">
      <c r="B4648" s="189">
        <v>41356</v>
      </c>
      <c r="C4648" s="143">
        <v>297073</v>
      </c>
      <c r="D4648" s="143" t="s">
        <v>949</v>
      </c>
      <c r="E4648" s="143" t="s">
        <v>8855</v>
      </c>
      <c r="F4648" s="248" t="s">
        <v>147</v>
      </c>
      <c r="G4648" s="216">
        <v>184</v>
      </c>
      <c r="H4648" s="216">
        <v>10.000000001164153</v>
      </c>
      <c r="I4648" s="216">
        <v>1840.0000002142042</v>
      </c>
      <c r="J4648" s="216">
        <v>5.2778685953400323E-3</v>
      </c>
      <c r="K4648" s="216">
        <v>5.2778685947256075E-4</v>
      </c>
      <c r="L4648" s="159"/>
    </row>
    <row r="4649" spans="2:12" ht="15.75" customHeight="1" x14ac:dyDescent="0.2">
      <c r="B4649" s="189">
        <v>41356</v>
      </c>
      <c r="C4649" s="143">
        <v>297074</v>
      </c>
      <c r="D4649" s="143" t="s">
        <v>1774</v>
      </c>
      <c r="E4649" s="143" t="s">
        <v>8856</v>
      </c>
      <c r="F4649" s="248" t="s">
        <v>155</v>
      </c>
      <c r="G4649" s="216">
        <v>13</v>
      </c>
      <c r="H4649" s="216">
        <v>114.99999999767169</v>
      </c>
      <c r="I4649" s="216">
        <v>1494.999999969732</v>
      </c>
      <c r="J4649" s="216">
        <v>0.38648566900016079</v>
      </c>
      <c r="K4649" s="216">
        <v>3.3607449478955274E-3</v>
      </c>
      <c r="L4649" s="159"/>
    </row>
    <row r="4650" spans="2:12" ht="15.75" customHeight="1" x14ac:dyDescent="0.2">
      <c r="B4650" s="189">
        <v>41356</v>
      </c>
      <c r="C4650" s="143">
        <v>297075</v>
      </c>
      <c r="D4650" s="143" t="s">
        <v>1165</v>
      </c>
      <c r="E4650" s="143" t="s">
        <v>8855</v>
      </c>
      <c r="F4650" s="248" t="s">
        <v>149</v>
      </c>
      <c r="G4650" s="216">
        <v>5</v>
      </c>
      <c r="H4650" s="216">
        <v>143.00000000512227</v>
      </c>
      <c r="I4650" s="216">
        <v>715.00000002561137</v>
      </c>
      <c r="J4650" s="216">
        <v>2.050910894219556E-3</v>
      </c>
      <c r="K4650" s="216">
        <v>1.4342034224797847E-5</v>
      </c>
      <c r="L4650" s="159"/>
    </row>
    <row r="4651" spans="2:12" ht="15.75" customHeight="1" x14ac:dyDescent="0.2">
      <c r="B4651" s="189">
        <v>41356</v>
      </c>
      <c r="C4651" s="143">
        <v>297082</v>
      </c>
      <c r="D4651" s="143" t="s">
        <v>1336</v>
      </c>
      <c r="E4651" s="143" t="s">
        <v>8854</v>
      </c>
      <c r="F4651" s="248" t="s">
        <v>147</v>
      </c>
      <c r="G4651" s="216">
        <v>0.3</v>
      </c>
      <c r="H4651" s="216">
        <v>431.99999999371357</v>
      </c>
      <c r="I4651" s="216">
        <v>129.59999999811407</v>
      </c>
      <c r="J4651" s="216">
        <v>1.3079169281216902E-4</v>
      </c>
      <c r="K4651" s="216">
        <v>3.0275854818072286E-7</v>
      </c>
      <c r="L4651" s="159"/>
    </row>
    <row r="4652" spans="2:12" ht="15.75" customHeight="1" x14ac:dyDescent="0.2">
      <c r="B4652" s="189">
        <v>41356</v>
      </c>
      <c r="C4652" s="143">
        <v>297212</v>
      </c>
      <c r="D4652" s="143" t="s">
        <v>1775</v>
      </c>
      <c r="E4652" s="143" t="s">
        <v>8854</v>
      </c>
      <c r="F4652" s="248" t="s">
        <v>147</v>
      </c>
      <c r="G4652" s="216">
        <v>70.906100000000009</v>
      </c>
      <c r="H4652" s="216">
        <v>277.00000000186265</v>
      </c>
      <c r="I4652" s="216">
        <v>19640.989700132075</v>
      </c>
      <c r="J4652" s="216">
        <v>1.9821591754815061E-2</v>
      </c>
      <c r="K4652" s="216">
        <v>7.155809297719053E-5</v>
      </c>
      <c r="L4652" s="159"/>
    </row>
    <row r="4653" spans="2:12" ht="15.75" customHeight="1" x14ac:dyDescent="0.2">
      <c r="B4653" s="189">
        <v>41357</v>
      </c>
      <c r="C4653" s="143">
        <v>297093</v>
      </c>
      <c r="D4653" s="143" t="s">
        <v>1776</v>
      </c>
      <c r="E4653" s="143" t="s">
        <v>8854</v>
      </c>
      <c r="F4653" s="248" t="s">
        <v>147</v>
      </c>
      <c r="G4653" s="216">
        <v>2</v>
      </c>
      <c r="H4653" s="216">
        <v>18.000000006286427</v>
      </c>
      <c r="I4653" s="216">
        <v>36.000000012572855</v>
      </c>
      <c r="J4653" s="216">
        <v>3.6329133607354757E-5</v>
      </c>
      <c r="K4653" s="216">
        <v>2.0182851997037196E-6</v>
      </c>
      <c r="L4653" s="159"/>
    </row>
    <row r="4654" spans="2:12" ht="15.75" customHeight="1" x14ac:dyDescent="0.2">
      <c r="B4654" s="189">
        <v>41357</v>
      </c>
      <c r="C4654" s="143">
        <v>297093</v>
      </c>
      <c r="D4654" s="143" t="s">
        <v>1777</v>
      </c>
      <c r="E4654" s="143" t="s">
        <v>8854</v>
      </c>
      <c r="F4654" s="248" t="s">
        <v>147</v>
      </c>
      <c r="G4654" s="216">
        <v>2</v>
      </c>
      <c r="H4654" s="216">
        <v>18.000000006286427</v>
      </c>
      <c r="I4654" s="216">
        <v>36.000000012572855</v>
      </c>
      <c r="J4654" s="216">
        <v>3.6329133607354757E-5</v>
      </c>
      <c r="K4654" s="216">
        <v>2.0182851997037196E-6</v>
      </c>
      <c r="L4654" s="159"/>
    </row>
    <row r="4655" spans="2:12" ht="15.75" customHeight="1" x14ac:dyDescent="0.2">
      <c r="B4655" s="189">
        <v>41357</v>
      </c>
      <c r="C4655" s="143">
        <v>297093</v>
      </c>
      <c r="D4655" s="143" t="s">
        <v>1778</v>
      </c>
      <c r="E4655" s="143" t="s">
        <v>8854</v>
      </c>
      <c r="F4655" s="248" t="s">
        <v>147</v>
      </c>
      <c r="G4655" s="216">
        <v>1</v>
      </c>
      <c r="H4655" s="216">
        <v>18.000000006286427</v>
      </c>
      <c r="I4655" s="216">
        <v>18.000000006286427</v>
      </c>
      <c r="J4655" s="216">
        <v>1.8164566803677379E-5</v>
      </c>
      <c r="K4655" s="216">
        <v>1.0091425998518598E-6</v>
      </c>
      <c r="L4655" s="159"/>
    </row>
    <row r="4656" spans="2:12" ht="15.75" customHeight="1" x14ac:dyDescent="0.2">
      <c r="B4656" s="189">
        <v>41357</v>
      </c>
      <c r="C4656" s="143">
        <v>297093</v>
      </c>
      <c r="D4656" s="143" t="s">
        <v>983</v>
      </c>
      <c r="E4656" s="143" t="s">
        <v>8854</v>
      </c>
      <c r="F4656" s="248" t="s">
        <v>147</v>
      </c>
      <c r="G4656" s="216">
        <v>1</v>
      </c>
      <c r="H4656" s="216">
        <v>18.000000006286427</v>
      </c>
      <c r="I4656" s="216">
        <v>18.000000006286427</v>
      </c>
      <c r="J4656" s="216">
        <v>1.8164566803677379E-5</v>
      </c>
      <c r="K4656" s="216">
        <v>1.0091425998518598E-6</v>
      </c>
      <c r="L4656" s="159"/>
    </row>
    <row r="4657" spans="2:12" ht="15.75" customHeight="1" x14ac:dyDescent="0.2">
      <c r="B4657" s="189">
        <v>41357</v>
      </c>
      <c r="C4657" s="143">
        <v>297093</v>
      </c>
      <c r="D4657" s="143" t="s">
        <v>503</v>
      </c>
      <c r="E4657" s="143" t="s">
        <v>8855</v>
      </c>
      <c r="F4657" s="248" t="s">
        <v>147</v>
      </c>
      <c r="G4657" s="216">
        <v>806.5</v>
      </c>
      <c r="H4657" s="216">
        <v>18.000000006286427</v>
      </c>
      <c r="I4657" s="216">
        <v>14517.000005070004</v>
      </c>
      <c r="J4657" s="216">
        <v>4.1645471487640397E-2</v>
      </c>
      <c r="K4657" s="216">
        <v>2.3136373040608823E-3</v>
      </c>
      <c r="L4657" s="159"/>
    </row>
    <row r="4658" spans="2:12" ht="15.75" customHeight="1" x14ac:dyDescent="0.2">
      <c r="B4658" s="189">
        <v>41357</v>
      </c>
      <c r="C4658" s="143">
        <v>297093</v>
      </c>
      <c r="D4658" s="143" t="s">
        <v>853</v>
      </c>
      <c r="E4658" s="143" t="s">
        <v>8855</v>
      </c>
      <c r="F4658" s="248" t="s">
        <v>147</v>
      </c>
      <c r="G4658" s="216">
        <v>1263.5</v>
      </c>
      <c r="H4658" s="216">
        <v>18.000000006286427</v>
      </c>
      <c r="I4658" s="216">
        <v>22743.000007942901</v>
      </c>
      <c r="J4658" s="216">
        <v>6.5243711375863156E-2</v>
      </c>
      <c r="K4658" s="216">
        <v>3.6246506307265032E-3</v>
      </c>
      <c r="L4658" s="159"/>
    </row>
    <row r="4659" spans="2:12" ht="15.75" customHeight="1" x14ac:dyDescent="0.2">
      <c r="B4659" s="189">
        <v>41357</v>
      </c>
      <c r="C4659" s="143">
        <v>297093</v>
      </c>
      <c r="D4659" s="143" t="s">
        <v>919</v>
      </c>
      <c r="E4659" s="143" t="s">
        <v>8855</v>
      </c>
      <c r="F4659" s="248" t="s">
        <v>147</v>
      </c>
      <c r="G4659" s="216">
        <v>386</v>
      </c>
      <c r="H4659" s="216">
        <v>18.000000006286427</v>
      </c>
      <c r="I4659" s="216">
        <v>6948.000002426561</v>
      </c>
      <c r="J4659" s="216">
        <v>1.9931992553291002E-2</v>
      </c>
      <c r="K4659" s="216">
        <v>1.1073329192405462E-3</v>
      </c>
      <c r="L4659" s="159"/>
    </row>
    <row r="4660" spans="2:12" ht="15.75" customHeight="1" x14ac:dyDescent="0.2">
      <c r="B4660" s="189">
        <v>41357</v>
      </c>
      <c r="C4660" s="143">
        <v>297093</v>
      </c>
      <c r="D4660" s="143" t="s">
        <v>1779</v>
      </c>
      <c r="E4660" s="143" t="s">
        <v>8854</v>
      </c>
      <c r="F4660" s="248" t="s">
        <v>147</v>
      </c>
      <c r="G4660" s="216">
        <v>1</v>
      </c>
      <c r="H4660" s="216">
        <v>18.000000006286427</v>
      </c>
      <c r="I4660" s="216">
        <v>18.000000006286427</v>
      </c>
      <c r="J4660" s="216">
        <v>1.8164566803677379E-5</v>
      </c>
      <c r="K4660" s="216">
        <v>1.0091425998518598E-6</v>
      </c>
      <c r="L4660" s="159"/>
    </row>
    <row r="4661" spans="2:12" ht="15.75" customHeight="1" x14ac:dyDescent="0.2">
      <c r="B4661" s="189">
        <v>41357</v>
      </c>
      <c r="C4661" s="143">
        <v>297107</v>
      </c>
      <c r="D4661" s="143" t="s">
        <v>1051</v>
      </c>
      <c r="E4661" s="143" t="s">
        <v>8855</v>
      </c>
      <c r="F4661" s="248" t="s">
        <v>146</v>
      </c>
      <c r="G4661" s="216">
        <v>577</v>
      </c>
      <c r="H4661" s="216">
        <v>99.355555560439825</v>
      </c>
      <c r="I4661" s="216">
        <v>49656.000003023073</v>
      </c>
      <c r="J4661" s="216">
        <v>0.14245006072838373</v>
      </c>
      <c r="K4661" s="216">
        <v>1.6552619025953243E-3</v>
      </c>
      <c r="L4661" s="159"/>
    </row>
    <row r="4662" spans="2:12" ht="15.75" customHeight="1" x14ac:dyDescent="0.2">
      <c r="B4662" s="189">
        <v>41357</v>
      </c>
      <c r="C4662" s="143">
        <v>297110</v>
      </c>
      <c r="D4662" s="143" t="s">
        <v>1731</v>
      </c>
      <c r="E4662" s="143" t="s">
        <v>8855</v>
      </c>
      <c r="F4662" s="248" t="s">
        <v>146</v>
      </c>
      <c r="G4662" s="216">
        <v>906.17</v>
      </c>
      <c r="H4662" s="216">
        <v>413.0000000045402</v>
      </c>
      <c r="I4662" s="216">
        <v>379233.49000381213</v>
      </c>
      <c r="J4662" s="216">
        <v>1.0879215739888648</v>
      </c>
      <c r="K4662" s="216">
        <v>2.5995644337518287E-3</v>
      </c>
      <c r="L4662" s="159"/>
    </row>
    <row r="4663" spans="2:12" ht="15.75" customHeight="1" x14ac:dyDescent="0.2">
      <c r="B4663" s="189">
        <v>41357</v>
      </c>
      <c r="C4663" s="143">
        <v>297111</v>
      </c>
      <c r="D4663" s="143" t="s">
        <v>1305</v>
      </c>
      <c r="E4663" s="143" t="s">
        <v>8854</v>
      </c>
      <c r="F4663" s="248" t="s">
        <v>146</v>
      </c>
      <c r="G4663" s="216">
        <v>433</v>
      </c>
      <c r="H4663" s="216">
        <v>294.00000000488944</v>
      </c>
      <c r="I4663" s="216">
        <v>127302.00000211713</v>
      </c>
      <c r="J4663" s="216">
        <v>0.12846587124847794</v>
      </c>
      <c r="K4663" s="216">
        <v>4.3695874573585532E-4</v>
      </c>
      <c r="L4663" s="159"/>
    </row>
    <row r="4664" spans="2:12" ht="15.75" customHeight="1" x14ac:dyDescent="0.2">
      <c r="B4664" s="189">
        <v>41357</v>
      </c>
      <c r="C4664" s="143">
        <v>297112</v>
      </c>
      <c r="D4664" s="143" t="s">
        <v>1299</v>
      </c>
      <c r="E4664" s="143" t="s">
        <v>8854</v>
      </c>
      <c r="F4664" s="248" t="s">
        <v>155</v>
      </c>
      <c r="G4664" s="216">
        <v>520</v>
      </c>
      <c r="H4664" s="216">
        <v>211.00000000675209</v>
      </c>
      <c r="I4664" s="216">
        <v>109720.00000351109</v>
      </c>
      <c r="J4664" s="216">
        <v>0.11072312605928926</v>
      </c>
      <c r="K4664" s="216">
        <v>5.2475415192296715E-4</v>
      </c>
      <c r="L4664" s="159"/>
    </row>
    <row r="4665" spans="2:12" ht="15.75" customHeight="1" x14ac:dyDescent="0.2">
      <c r="B4665" s="189">
        <v>41357</v>
      </c>
      <c r="C4665" s="143">
        <v>297122</v>
      </c>
      <c r="D4665" s="143" t="s">
        <v>608</v>
      </c>
      <c r="E4665" s="143" t="s">
        <v>8854</v>
      </c>
      <c r="F4665" s="248" t="s">
        <v>147</v>
      </c>
      <c r="G4665" s="216">
        <v>946</v>
      </c>
      <c r="H4665" s="216">
        <v>777.42857143116578</v>
      </c>
      <c r="I4665" s="216">
        <v>996155.00000024505</v>
      </c>
      <c r="J4665" s="216">
        <v>1.0052624465556768</v>
      </c>
      <c r="K4665" s="216">
        <v>9.5464889945985946E-4</v>
      </c>
      <c r="L4665" s="159"/>
    </row>
    <row r="4666" spans="2:12" ht="15.75" customHeight="1" x14ac:dyDescent="0.2">
      <c r="B4666" s="189">
        <v>41357</v>
      </c>
      <c r="C4666" s="143">
        <v>297124</v>
      </c>
      <c r="D4666" s="143" t="s">
        <v>1163</v>
      </c>
      <c r="E4666" s="143" t="s">
        <v>8854</v>
      </c>
      <c r="F4666" s="248" t="s">
        <v>147</v>
      </c>
      <c r="G4666" s="216">
        <v>668</v>
      </c>
      <c r="H4666" s="216">
        <v>504.79999999981374</v>
      </c>
      <c r="I4666" s="216">
        <v>337296.99999999313</v>
      </c>
      <c r="J4666" s="216">
        <v>0.34038077150222584</v>
      </c>
      <c r="K4666" s="216">
        <v>6.7410725670104244E-4</v>
      </c>
      <c r="L4666" s="159"/>
    </row>
    <row r="4667" spans="2:12" ht="15.75" customHeight="1" x14ac:dyDescent="0.2">
      <c r="B4667" s="189">
        <v>41357</v>
      </c>
      <c r="C4667" s="143">
        <v>297125</v>
      </c>
      <c r="D4667" s="143" t="s">
        <v>1336</v>
      </c>
      <c r="E4667" s="143" t="s">
        <v>8854</v>
      </c>
      <c r="F4667" s="248" t="s">
        <v>155</v>
      </c>
      <c r="G4667" s="216">
        <v>71.489999999999995</v>
      </c>
      <c r="H4667" s="216">
        <v>239.00000000372529</v>
      </c>
      <c r="I4667" s="216">
        <v>17086.110000266319</v>
      </c>
      <c r="J4667" s="216">
        <v>1.7242321467023616E-2</v>
      </c>
      <c r="K4667" s="216">
        <v>7.2143604463409465E-5</v>
      </c>
      <c r="L4667" s="159"/>
    </row>
    <row r="4668" spans="2:12" ht="15.75" customHeight="1" x14ac:dyDescent="0.2">
      <c r="B4668" s="189">
        <v>41357</v>
      </c>
      <c r="C4668" s="143">
        <v>297126</v>
      </c>
      <c r="D4668" s="143" t="s">
        <v>1036</v>
      </c>
      <c r="E4668" s="143" t="s">
        <v>8854</v>
      </c>
      <c r="F4668" s="248" t="s">
        <v>146</v>
      </c>
      <c r="G4668" s="216">
        <v>788.16</v>
      </c>
      <c r="H4668" s="216">
        <v>346.00000000020373</v>
      </c>
      <c r="I4668" s="216">
        <v>300355.2000002347</v>
      </c>
      <c r="J4668" s="216">
        <v>0.3031012274072622</v>
      </c>
      <c r="K4668" s="216">
        <v>7.9536583149924188E-4</v>
      </c>
      <c r="L4668" s="159"/>
    </row>
    <row r="4669" spans="2:12" ht="15.75" customHeight="1" x14ac:dyDescent="0.2">
      <c r="B4669" s="189">
        <v>41357</v>
      </c>
      <c r="C4669" s="143">
        <v>297133</v>
      </c>
      <c r="D4669" s="143" t="s">
        <v>1484</v>
      </c>
      <c r="E4669" s="143" t="s">
        <v>8854</v>
      </c>
      <c r="F4669" s="248" t="s">
        <v>155</v>
      </c>
      <c r="G4669" s="216">
        <v>772.5</v>
      </c>
      <c r="H4669" s="216">
        <v>216.34615384897467</v>
      </c>
      <c r="I4669" s="216">
        <v>253305.5000008241</v>
      </c>
      <c r="J4669" s="216">
        <v>0.25562137082760694</v>
      </c>
      <c r="K4669" s="216">
        <v>7.7956265838556181E-4</v>
      </c>
      <c r="L4669" s="159"/>
    </row>
    <row r="4670" spans="2:12" ht="15.75" customHeight="1" x14ac:dyDescent="0.2">
      <c r="B4670" s="189">
        <v>41357</v>
      </c>
      <c r="C4670" s="143">
        <v>297133</v>
      </c>
      <c r="D4670" s="143" t="s">
        <v>1780</v>
      </c>
      <c r="E4670" s="143" t="s">
        <v>8854</v>
      </c>
      <c r="F4670" s="248" t="s">
        <v>155</v>
      </c>
      <c r="G4670" s="216">
        <v>323.5</v>
      </c>
      <c r="H4670" s="216">
        <v>153.99999999906868</v>
      </c>
      <c r="I4670" s="216">
        <v>49818.999999698717</v>
      </c>
      <c r="J4670" s="216">
        <v>5.0274475181715773E-2</v>
      </c>
      <c r="K4670" s="216">
        <v>3.2645763105207669E-4</v>
      </c>
      <c r="L4670" s="159"/>
    </row>
    <row r="4671" spans="2:12" ht="15.75" customHeight="1" x14ac:dyDescent="0.2">
      <c r="B4671" s="189">
        <v>41357</v>
      </c>
      <c r="C4671" s="143">
        <v>297138</v>
      </c>
      <c r="D4671" s="143" t="s">
        <v>833</v>
      </c>
      <c r="E4671" s="143" t="s">
        <v>8854</v>
      </c>
      <c r="F4671" s="248" t="s">
        <v>146</v>
      </c>
      <c r="G4671" s="216">
        <v>1437</v>
      </c>
      <c r="H4671" s="216">
        <v>185.99999999860302</v>
      </c>
      <c r="I4671" s="216">
        <v>267281.99999799253</v>
      </c>
      <c r="J4671" s="216">
        <v>0.26972565237157897</v>
      </c>
      <c r="K4671" s="216">
        <v>1.4501379159871227E-3</v>
      </c>
      <c r="L4671" s="159"/>
    </row>
    <row r="4672" spans="2:12" ht="15.75" customHeight="1" x14ac:dyDescent="0.2">
      <c r="B4672" s="189">
        <v>41357</v>
      </c>
      <c r="C4672" s="143">
        <v>297140</v>
      </c>
      <c r="D4672" s="143" t="s">
        <v>1210</v>
      </c>
      <c r="E4672" s="143" t="s">
        <v>8854</v>
      </c>
      <c r="F4672" s="248" t="s">
        <v>146</v>
      </c>
      <c r="G4672" s="216">
        <v>307</v>
      </c>
      <c r="H4672" s="216">
        <v>188.00000000512227</v>
      </c>
      <c r="I4672" s="216">
        <v>57716.000001572538</v>
      </c>
      <c r="J4672" s="216">
        <v>5.8243674294636859E-2</v>
      </c>
      <c r="K4672" s="216">
        <v>3.09806778154521E-4</v>
      </c>
      <c r="L4672" s="159"/>
    </row>
    <row r="4673" spans="2:12" ht="15.75" customHeight="1" x14ac:dyDescent="0.2">
      <c r="B4673" s="189">
        <v>41357</v>
      </c>
      <c r="C4673" s="143">
        <v>297140</v>
      </c>
      <c r="D4673" s="143" t="s">
        <v>1211</v>
      </c>
      <c r="E4673" s="143" t="s">
        <v>8854</v>
      </c>
      <c r="F4673" s="248" t="s">
        <v>146</v>
      </c>
      <c r="G4673" s="216">
        <v>438.33</v>
      </c>
      <c r="H4673" s="216">
        <v>188.00000000512227</v>
      </c>
      <c r="I4673" s="216">
        <v>82406.040002245252</v>
      </c>
      <c r="J4673" s="216">
        <v>8.3159445451362141E-2</v>
      </c>
      <c r="K4673" s="216">
        <v>4.4233747579306576E-4</v>
      </c>
      <c r="L4673" s="159"/>
    </row>
    <row r="4674" spans="2:12" ht="15.75" customHeight="1" x14ac:dyDescent="0.2">
      <c r="B4674" s="189">
        <v>41357</v>
      </c>
      <c r="C4674" s="143">
        <v>297141</v>
      </c>
      <c r="D4674" s="143" t="s">
        <v>1128</v>
      </c>
      <c r="E4674" s="143" t="s">
        <v>8854</v>
      </c>
      <c r="F4674" s="248" t="s">
        <v>146</v>
      </c>
      <c r="G4674" s="216">
        <v>1744.25</v>
      </c>
      <c r="H4674" s="216">
        <v>230.99999999860302</v>
      </c>
      <c r="I4674" s="216">
        <v>402921.74999756331</v>
      </c>
      <c r="J4674" s="216">
        <v>0.40660550232940218</v>
      </c>
      <c r="K4674" s="216">
        <v>1.7601969797916067E-3</v>
      </c>
      <c r="L4674" s="159"/>
    </row>
    <row r="4675" spans="2:12" ht="15.75" customHeight="1" x14ac:dyDescent="0.2">
      <c r="B4675" s="189">
        <v>41357</v>
      </c>
      <c r="C4675" s="143">
        <v>297144</v>
      </c>
      <c r="D4675" s="143" t="s">
        <v>615</v>
      </c>
      <c r="E4675" s="143" t="s">
        <v>8855</v>
      </c>
      <c r="F4675" s="248" t="s">
        <v>146</v>
      </c>
      <c r="G4675" s="216">
        <v>1701.99</v>
      </c>
      <c r="H4675" s="216">
        <v>103.99999999324791</v>
      </c>
      <c r="I4675" s="216">
        <v>177006.959988508</v>
      </c>
      <c r="J4675" s="216">
        <v>0.50778661588074903</v>
      </c>
      <c r="K4675" s="216">
        <v>4.8825636145549672E-3</v>
      </c>
      <c r="L4675" s="159"/>
    </row>
    <row r="4676" spans="2:12" ht="15.75" customHeight="1" x14ac:dyDescent="0.2">
      <c r="B4676" s="189">
        <v>41357</v>
      </c>
      <c r="C4676" s="143">
        <v>297144</v>
      </c>
      <c r="D4676" s="143" t="s">
        <v>1781</v>
      </c>
      <c r="E4676" s="143" t="s">
        <v>8854</v>
      </c>
      <c r="F4676" s="248" t="s">
        <v>146</v>
      </c>
      <c r="G4676" s="216">
        <v>70.989999999999995</v>
      </c>
      <c r="H4676" s="216">
        <v>103.99999999324791</v>
      </c>
      <c r="I4676" s="216">
        <v>7382.959999520669</v>
      </c>
      <c r="J4676" s="216">
        <v>7.4504594485185743E-3</v>
      </c>
      <c r="K4676" s="216">
        <v>7.1639033163483525E-5</v>
      </c>
      <c r="L4676" s="159"/>
    </row>
    <row r="4677" spans="2:12" ht="15.75" customHeight="1" x14ac:dyDescent="0.2">
      <c r="B4677" s="189">
        <v>41357</v>
      </c>
      <c r="C4677" s="143">
        <v>297144</v>
      </c>
      <c r="D4677" s="143" t="s">
        <v>751</v>
      </c>
      <c r="E4677" s="143" t="s">
        <v>8854</v>
      </c>
      <c r="F4677" s="248" t="s">
        <v>146</v>
      </c>
      <c r="G4677" s="216">
        <v>1607</v>
      </c>
      <c r="H4677" s="216">
        <v>103.99999999324791</v>
      </c>
      <c r="I4677" s="216">
        <v>167127.99998914939</v>
      </c>
      <c r="J4677" s="216">
        <v>0.16865598441709184</v>
      </c>
      <c r="K4677" s="216">
        <v>1.6216921579619388E-3</v>
      </c>
      <c r="L4677" s="159"/>
    </row>
    <row r="4678" spans="2:12" ht="15.75" customHeight="1" x14ac:dyDescent="0.2">
      <c r="B4678" s="189">
        <v>41357</v>
      </c>
      <c r="C4678" s="143">
        <v>297144</v>
      </c>
      <c r="D4678" s="143" t="s">
        <v>1057</v>
      </c>
      <c r="E4678" s="143" t="s">
        <v>8854</v>
      </c>
      <c r="F4678" s="248" t="s">
        <v>146</v>
      </c>
      <c r="G4678" s="216">
        <v>719</v>
      </c>
      <c r="H4678" s="216">
        <v>103.99999999324791</v>
      </c>
      <c r="I4678" s="216">
        <v>74775.999995145248</v>
      </c>
      <c r="J4678" s="216">
        <v>7.5459647041623543E-2</v>
      </c>
      <c r="K4678" s="216">
        <v>7.2557352929348727E-4</v>
      </c>
      <c r="L4678" s="159"/>
    </row>
    <row r="4679" spans="2:12" ht="15.75" customHeight="1" x14ac:dyDescent="0.2">
      <c r="B4679" s="189">
        <v>41357</v>
      </c>
      <c r="C4679" s="143">
        <v>297147</v>
      </c>
      <c r="D4679" s="143" t="s">
        <v>876</v>
      </c>
      <c r="E4679" s="143" t="s">
        <v>8854</v>
      </c>
      <c r="F4679" s="248" t="s">
        <v>146</v>
      </c>
      <c r="G4679" s="216">
        <v>505.5</v>
      </c>
      <c r="H4679" s="216">
        <v>144.99999999068677</v>
      </c>
      <c r="I4679" s="216">
        <v>73297.499995292164</v>
      </c>
      <c r="J4679" s="216">
        <v>7.3967629707890822E-2</v>
      </c>
      <c r="K4679" s="216">
        <v>5.1012158422511522E-4</v>
      </c>
      <c r="L4679" s="159"/>
    </row>
    <row r="4680" spans="2:12" ht="15.75" customHeight="1" x14ac:dyDescent="0.2">
      <c r="B4680" s="189">
        <v>41357</v>
      </c>
      <c r="C4680" s="143">
        <v>297148</v>
      </c>
      <c r="D4680" s="143" t="s">
        <v>605</v>
      </c>
      <c r="E4680" s="143" t="s">
        <v>8854</v>
      </c>
      <c r="F4680" s="248" t="s">
        <v>146</v>
      </c>
      <c r="G4680" s="216">
        <v>1836.5</v>
      </c>
      <c r="H4680" s="216">
        <v>436.00000000675209</v>
      </c>
      <c r="I4680" s="216">
        <v>800714.00001240021</v>
      </c>
      <c r="J4680" s="216">
        <v>0.80803460771029578</v>
      </c>
      <c r="K4680" s="216">
        <v>1.8532903846279407E-3</v>
      </c>
      <c r="L4680" s="159"/>
    </row>
    <row r="4681" spans="2:12" ht="15.75" customHeight="1" x14ac:dyDescent="0.2">
      <c r="B4681" s="189">
        <v>41357</v>
      </c>
      <c r="C4681" s="143">
        <v>297154</v>
      </c>
      <c r="D4681" s="143" t="s">
        <v>1782</v>
      </c>
      <c r="E4681" s="143" t="s">
        <v>8854</v>
      </c>
      <c r="F4681" s="248" t="s">
        <v>146</v>
      </c>
      <c r="G4681" s="216">
        <v>1</v>
      </c>
      <c r="H4681" s="216">
        <v>498.00000000977889</v>
      </c>
      <c r="I4681" s="216">
        <v>498.00000000977889</v>
      </c>
      <c r="J4681" s="216">
        <v>5.0255301473609449E-4</v>
      </c>
      <c r="K4681" s="216">
        <v>1.0091425998518598E-6</v>
      </c>
      <c r="L4681" s="159"/>
    </row>
    <row r="4682" spans="2:12" ht="15.75" customHeight="1" x14ac:dyDescent="0.2">
      <c r="B4682" s="189">
        <v>41357</v>
      </c>
      <c r="C4682" s="143">
        <v>297156</v>
      </c>
      <c r="D4682" s="143" t="s">
        <v>1381</v>
      </c>
      <c r="E4682" s="143" t="s">
        <v>8854</v>
      </c>
      <c r="F4682" s="248" t="s">
        <v>146</v>
      </c>
      <c r="G4682" s="216">
        <v>1155.17</v>
      </c>
      <c r="H4682" s="216">
        <v>481.99999999953434</v>
      </c>
      <c r="I4682" s="216">
        <v>556791.93999946211</v>
      </c>
      <c r="J4682" s="216">
        <v>0.56188246590761792</v>
      </c>
      <c r="K4682" s="216">
        <v>1.165731257070873E-3</v>
      </c>
      <c r="L4682" s="159"/>
    </row>
    <row r="4683" spans="2:12" ht="15.75" customHeight="1" x14ac:dyDescent="0.2">
      <c r="B4683" s="189">
        <v>41357</v>
      </c>
      <c r="C4683" s="143">
        <v>297158</v>
      </c>
      <c r="D4683" s="143" t="s">
        <v>1509</v>
      </c>
      <c r="E4683" s="143" t="s">
        <v>8854</v>
      </c>
      <c r="F4683" s="248" t="s">
        <v>146</v>
      </c>
      <c r="G4683" s="216">
        <v>354.65999999999997</v>
      </c>
      <c r="H4683" s="216">
        <v>518.00000000162981</v>
      </c>
      <c r="I4683" s="216">
        <v>183713.88000057804</v>
      </c>
      <c r="J4683" s="216">
        <v>0.18539350249265593</v>
      </c>
      <c r="K4683" s="216">
        <v>3.5790251446346061E-4</v>
      </c>
      <c r="L4683" s="159"/>
    </row>
    <row r="4684" spans="2:12" ht="15.75" customHeight="1" x14ac:dyDescent="0.2">
      <c r="B4684" s="189">
        <v>41357</v>
      </c>
      <c r="C4684" s="143">
        <v>297159</v>
      </c>
      <c r="D4684" s="143" t="s">
        <v>888</v>
      </c>
      <c r="E4684" s="143" t="s">
        <v>8854</v>
      </c>
      <c r="F4684" s="248" t="s">
        <v>146</v>
      </c>
      <c r="G4684" s="216">
        <v>1276</v>
      </c>
      <c r="H4684" s="216">
        <v>74.444444446125999</v>
      </c>
      <c r="I4684" s="216">
        <v>153710.00000445172</v>
      </c>
      <c r="J4684" s="216">
        <v>0.1551153090277218</v>
      </c>
      <c r="K4684" s="216">
        <v>1.2876659574109733E-3</v>
      </c>
      <c r="L4684" s="159"/>
    </row>
    <row r="4685" spans="2:12" ht="15.75" customHeight="1" x14ac:dyDescent="0.2">
      <c r="B4685" s="189">
        <v>41357</v>
      </c>
      <c r="C4685" s="143">
        <v>297159</v>
      </c>
      <c r="D4685" s="143" t="s">
        <v>1783</v>
      </c>
      <c r="E4685" s="143" t="s">
        <v>8855</v>
      </c>
      <c r="F4685" s="248" t="s">
        <v>146</v>
      </c>
      <c r="G4685" s="216">
        <v>1445.9899999999998</v>
      </c>
      <c r="H4685" s="216">
        <v>570.09999999899878</v>
      </c>
      <c r="I4685" s="216">
        <v>1106379.2299985667</v>
      </c>
      <c r="J4685" s="216">
        <v>3.1739122863767375</v>
      </c>
      <c r="K4685" s="216">
        <v>4.1481666525715992E-3</v>
      </c>
      <c r="L4685" s="159"/>
    </row>
    <row r="4686" spans="2:12" ht="15.75" customHeight="1" x14ac:dyDescent="0.2">
      <c r="B4686" s="189">
        <v>41357</v>
      </c>
      <c r="C4686" s="143">
        <v>297160</v>
      </c>
      <c r="D4686" s="143" t="s">
        <v>932</v>
      </c>
      <c r="E4686" s="143" t="s">
        <v>8855</v>
      </c>
      <c r="F4686" s="248" t="s">
        <v>146</v>
      </c>
      <c r="G4686" s="216">
        <v>188</v>
      </c>
      <c r="H4686" s="216">
        <v>292.22222222335404</v>
      </c>
      <c r="I4686" s="216">
        <v>59240.000000431901</v>
      </c>
      <c r="J4686" s="216">
        <v>0.16994404698520266</v>
      </c>
      <c r="K4686" s="216">
        <v>5.3932276895653556E-4</v>
      </c>
      <c r="L4686" s="159"/>
    </row>
    <row r="4687" spans="2:12" ht="15.75" customHeight="1" x14ac:dyDescent="0.2">
      <c r="B4687" s="189">
        <v>41357</v>
      </c>
      <c r="C4687" s="143">
        <v>297162</v>
      </c>
      <c r="D4687" s="143" t="s">
        <v>971</v>
      </c>
      <c r="E4687" s="143" t="s">
        <v>8855</v>
      </c>
      <c r="F4687" s="248" t="s">
        <v>146</v>
      </c>
      <c r="G4687" s="216">
        <v>144</v>
      </c>
      <c r="H4687" s="216">
        <v>37.000000005355105</v>
      </c>
      <c r="I4687" s="216">
        <v>5328.0000007711351</v>
      </c>
      <c r="J4687" s="216">
        <v>1.528463677349102E-2</v>
      </c>
      <c r="K4687" s="216">
        <v>4.1309829111564421E-4</v>
      </c>
      <c r="L4687" s="159"/>
    </row>
    <row r="4688" spans="2:12" ht="15.75" customHeight="1" x14ac:dyDescent="0.2">
      <c r="B4688" s="189">
        <v>41357</v>
      </c>
      <c r="C4688" s="143">
        <v>297162</v>
      </c>
      <c r="D4688" s="143" t="s">
        <v>1118</v>
      </c>
      <c r="E4688" s="143" t="s">
        <v>8855</v>
      </c>
      <c r="F4688" s="248" t="s">
        <v>146</v>
      </c>
      <c r="G4688" s="216">
        <v>168.01</v>
      </c>
      <c r="H4688" s="216">
        <v>37.000000005355105</v>
      </c>
      <c r="I4688" s="216">
        <v>6216.3700008997112</v>
      </c>
      <c r="J4688" s="216">
        <v>1.7833137668848795E-2</v>
      </c>
      <c r="K4688" s="216">
        <v>4.8197669368291239E-4</v>
      </c>
      <c r="L4688" s="159"/>
    </row>
    <row r="4689" spans="2:12" ht="15.75" customHeight="1" x14ac:dyDescent="0.2">
      <c r="B4689" s="189">
        <v>41357</v>
      </c>
      <c r="C4689" s="143">
        <v>297162</v>
      </c>
      <c r="D4689" s="143" t="s">
        <v>932</v>
      </c>
      <c r="E4689" s="143" t="s">
        <v>8855</v>
      </c>
      <c r="F4689" s="248" t="s">
        <v>146</v>
      </c>
      <c r="G4689" s="216">
        <v>362</v>
      </c>
      <c r="H4689" s="216">
        <v>37.000000005355105</v>
      </c>
      <c r="I4689" s="216">
        <v>13394.000001938548</v>
      </c>
      <c r="J4689" s="216">
        <v>3.8423878555581596E-2</v>
      </c>
      <c r="K4689" s="216">
        <v>1.0384832040546057E-3</v>
      </c>
      <c r="L4689" s="159"/>
    </row>
    <row r="4690" spans="2:12" ht="15.75" customHeight="1" x14ac:dyDescent="0.2">
      <c r="B4690" s="189">
        <v>41357</v>
      </c>
      <c r="C4690" s="143">
        <v>297162</v>
      </c>
      <c r="D4690" s="143" t="s">
        <v>1170</v>
      </c>
      <c r="E4690" s="143" t="s">
        <v>8855</v>
      </c>
      <c r="F4690" s="248" t="s">
        <v>146</v>
      </c>
      <c r="G4690" s="216">
        <v>197.49</v>
      </c>
      <c r="H4690" s="216">
        <v>37.000000005355105</v>
      </c>
      <c r="I4690" s="216">
        <v>7307.1300010575796</v>
      </c>
      <c r="J4690" s="216">
        <v>2.0962242474977372E-2</v>
      </c>
      <c r="K4690" s="216">
        <v>5.6654709383630964E-4</v>
      </c>
      <c r="L4690" s="159"/>
    </row>
    <row r="4691" spans="2:12" ht="15.75" customHeight="1" x14ac:dyDescent="0.2">
      <c r="B4691" s="189">
        <v>41357</v>
      </c>
      <c r="C4691" s="143">
        <v>297162</v>
      </c>
      <c r="D4691" s="143" t="s">
        <v>657</v>
      </c>
      <c r="E4691" s="143" t="s">
        <v>8855</v>
      </c>
      <c r="F4691" s="248" t="s">
        <v>146</v>
      </c>
      <c r="G4691" s="216">
        <v>469.33</v>
      </c>
      <c r="H4691" s="216">
        <v>37.000000005355105</v>
      </c>
      <c r="I4691" s="216">
        <v>17365.210002513311</v>
      </c>
      <c r="J4691" s="216">
        <v>4.9816240117378757E-2</v>
      </c>
      <c r="K4691" s="216">
        <v>1.3463848678423979E-3</v>
      </c>
      <c r="L4691" s="159"/>
    </row>
    <row r="4692" spans="2:12" ht="15.75" customHeight="1" x14ac:dyDescent="0.2">
      <c r="B4692" s="189">
        <v>41357</v>
      </c>
      <c r="C4692" s="143">
        <v>297165</v>
      </c>
      <c r="D4692" s="143" t="s">
        <v>1028</v>
      </c>
      <c r="E4692" s="143" t="s">
        <v>8855</v>
      </c>
      <c r="F4692" s="248" t="s">
        <v>147</v>
      </c>
      <c r="G4692" s="216">
        <v>2059.66</v>
      </c>
      <c r="H4692" s="216">
        <v>272.86538461283692</v>
      </c>
      <c r="I4692" s="216">
        <v>553353.55999449582</v>
      </c>
      <c r="J4692" s="216">
        <v>1.5874264584478079</v>
      </c>
      <c r="K4692" s="216">
        <v>5.908625182494776E-3</v>
      </c>
      <c r="L4692" s="159"/>
    </row>
    <row r="4693" spans="2:12" ht="15.75" customHeight="1" x14ac:dyDescent="0.2">
      <c r="B4693" s="189">
        <v>41357</v>
      </c>
      <c r="C4693" s="143">
        <v>297172</v>
      </c>
      <c r="D4693" s="143" t="s">
        <v>1437</v>
      </c>
      <c r="E4693" s="143" t="s">
        <v>8854</v>
      </c>
      <c r="F4693" s="248" t="s">
        <v>146</v>
      </c>
      <c r="G4693" s="216">
        <v>94.5</v>
      </c>
      <c r="H4693" s="216">
        <v>2.000000006519258</v>
      </c>
      <c r="I4693" s="216">
        <v>189.00000061606988</v>
      </c>
      <c r="J4693" s="216">
        <v>1.9072795199370388E-4</v>
      </c>
      <c r="K4693" s="216">
        <v>9.5363975686000758E-5</v>
      </c>
      <c r="L4693" s="159"/>
    </row>
    <row r="4694" spans="2:12" ht="15.75" customHeight="1" x14ac:dyDescent="0.2">
      <c r="B4694" s="189">
        <v>41357</v>
      </c>
      <c r="C4694" s="143">
        <v>297173</v>
      </c>
      <c r="D4694" s="143" t="s">
        <v>496</v>
      </c>
      <c r="E4694" s="143" t="s">
        <v>8855</v>
      </c>
      <c r="F4694" s="248" t="s">
        <v>146</v>
      </c>
      <c r="G4694" s="216">
        <v>1513.5</v>
      </c>
      <c r="H4694" s="216">
        <v>522.42528735623887</v>
      </c>
      <c r="I4694" s="216">
        <v>784687.49999979569</v>
      </c>
      <c r="J4694" s="216">
        <v>2.2510629535397406</v>
      </c>
      <c r="K4694" s="216">
        <v>4.341835163913386E-3</v>
      </c>
      <c r="L4694" s="159"/>
    </row>
    <row r="4695" spans="2:12" ht="15.75" customHeight="1" x14ac:dyDescent="0.2">
      <c r="B4695" s="189">
        <v>41357</v>
      </c>
      <c r="C4695" s="143">
        <v>297175</v>
      </c>
      <c r="D4695" s="143" t="s">
        <v>730</v>
      </c>
      <c r="E4695" s="143" t="s">
        <v>8855</v>
      </c>
      <c r="F4695" s="248" t="s">
        <v>146</v>
      </c>
      <c r="G4695" s="216">
        <v>3</v>
      </c>
      <c r="H4695" s="216">
        <v>448.00000000395812</v>
      </c>
      <c r="I4695" s="216">
        <v>1344.0000000118744</v>
      </c>
      <c r="J4695" s="216">
        <v>3.855584050446744E-3</v>
      </c>
      <c r="K4695" s="216">
        <v>8.6062143982425883E-6</v>
      </c>
      <c r="L4695" s="159"/>
    </row>
    <row r="4696" spans="2:12" ht="15.75" customHeight="1" x14ac:dyDescent="0.2">
      <c r="B4696" s="189">
        <v>41357</v>
      </c>
      <c r="C4696" s="143">
        <v>297176</v>
      </c>
      <c r="D4696" s="143" t="s">
        <v>744</v>
      </c>
      <c r="E4696" s="143" t="s">
        <v>8854</v>
      </c>
      <c r="F4696" s="248" t="s">
        <v>146</v>
      </c>
      <c r="G4696" s="216">
        <v>1772</v>
      </c>
      <c r="H4696" s="216">
        <v>482.71428571876771</v>
      </c>
      <c r="I4696" s="216">
        <v>858360.25000823161</v>
      </c>
      <c r="J4696" s="216">
        <v>0.86620789430279932</v>
      </c>
      <c r="K4696" s="216">
        <v>1.7882006869374958E-3</v>
      </c>
      <c r="L4696" s="159"/>
    </row>
    <row r="4697" spans="2:12" ht="15.75" customHeight="1" x14ac:dyDescent="0.2">
      <c r="B4697" s="189">
        <v>41357</v>
      </c>
      <c r="C4697" s="143">
        <v>297176</v>
      </c>
      <c r="D4697" s="143" t="s">
        <v>745</v>
      </c>
      <c r="E4697" s="143" t="s">
        <v>8854</v>
      </c>
      <c r="F4697" s="248" t="s">
        <v>146</v>
      </c>
      <c r="G4697" s="216">
        <v>23.5</v>
      </c>
      <c r="H4697" s="216">
        <v>442.0000000053551</v>
      </c>
      <c r="I4697" s="216">
        <v>10387.000000125845</v>
      </c>
      <c r="J4697" s="216">
        <v>1.0481964184788264E-2</v>
      </c>
      <c r="K4697" s="216">
        <v>2.3714851096518708E-5</v>
      </c>
      <c r="L4697" s="159"/>
    </row>
    <row r="4698" spans="2:12" ht="15.75" customHeight="1" x14ac:dyDescent="0.2">
      <c r="B4698" s="189">
        <v>41357</v>
      </c>
      <c r="C4698" s="143">
        <v>297178</v>
      </c>
      <c r="D4698" s="143" t="s">
        <v>992</v>
      </c>
      <c r="E4698" s="143" t="s">
        <v>8854</v>
      </c>
      <c r="F4698" s="248" t="s">
        <v>146</v>
      </c>
      <c r="G4698" s="216">
        <v>1694.67</v>
      </c>
      <c r="H4698" s="216">
        <v>319.35135135109334</v>
      </c>
      <c r="I4698" s="216">
        <v>627365.72999942047</v>
      </c>
      <c r="J4698" s="216">
        <v>0.6331014838295751</v>
      </c>
      <c r="K4698" s="216">
        <v>1.7101636896909515E-3</v>
      </c>
      <c r="L4698" s="159"/>
    </row>
    <row r="4699" spans="2:12" ht="15.75" customHeight="1" x14ac:dyDescent="0.2">
      <c r="B4699" s="189">
        <v>41357</v>
      </c>
      <c r="C4699" s="143">
        <v>297179</v>
      </c>
      <c r="D4699" s="143" t="s">
        <v>767</v>
      </c>
      <c r="E4699" s="143" t="s">
        <v>8854</v>
      </c>
      <c r="F4699" s="248" t="s">
        <v>146</v>
      </c>
      <c r="G4699" s="216">
        <v>525.82999999999993</v>
      </c>
      <c r="H4699" s="216">
        <v>447.00000000069849</v>
      </c>
      <c r="I4699" s="216">
        <v>230848.89000042836</v>
      </c>
      <c r="J4699" s="216">
        <v>0.2329594490279483</v>
      </c>
      <c r="K4699" s="216">
        <v>5.3063745328010337E-4</v>
      </c>
      <c r="L4699" s="159"/>
    </row>
    <row r="4700" spans="2:12" ht="15.75" customHeight="1" x14ac:dyDescent="0.2">
      <c r="B4700" s="189">
        <v>41357</v>
      </c>
      <c r="C4700" s="143">
        <v>297180</v>
      </c>
      <c r="D4700" s="143" t="s">
        <v>1276</v>
      </c>
      <c r="E4700" s="143" t="s">
        <v>8854</v>
      </c>
      <c r="F4700" s="248" t="s">
        <v>146</v>
      </c>
      <c r="G4700" s="216">
        <v>1277</v>
      </c>
      <c r="H4700" s="216">
        <v>338.99999999441206</v>
      </c>
      <c r="I4700" s="216">
        <v>432902.99999286421</v>
      </c>
      <c r="J4700" s="216">
        <v>0.4368608588964687</v>
      </c>
      <c r="K4700" s="216">
        <v>1.2886751000108251E-3</v>
      </c>
      <c r="L4700" s="159"/>
    </row>
    <row r="4701" spans="2:12" ht="15.75" customHeight="1" x14ac:dyDescent="0.2">
      <c r="B4701" s="189">
        <v>41357</v>
      </c>
      <c r="C4701" s="143">
        <v>297181</v>
      </c>
      <c r="D4701" s="143" t="s">
        <v>1014</v>
      </c>
      <c r="E4701" s="143" t="s">
        <v>8855</v>
      </c>
      <c r="F4701" s="248" t="s">
        <v>146</v>
      </c>
      <c r="G4701" s="216">
        <v>1320.5</v>
      </c>
      <c r="H4701" s="216">
        <v>465.71875000463479</v>
      </c>
      <c r="I4701" s="216">
        <v>582330.74000575836</v>
      </c>
      <c r="J4701" s="216">
        <v>1.6705543997256063</v>
      </c>
      <c r="K4701" s="216">
        <v>3.7881687042931123E-3</v>
      </c>
      <c r="L4701" s="159"/>
    </row>
    <row r="4702" spans="2:12" ht="15.75" customHeight="1" x14ac:dyDescent="0.2">
      <c r="B4702" s="189">
        <v>41357</v>
      </c>
      <c r="C4702" s="143">
        <v>297182</v>
      </c>
      <c r="D4702" s="143" t="s">
        <v>620</v>
      </c>
      <c r="E4702" s="143" t="s">
        <v>8855</v>
      </c>
      <c r="F4702" s="248" t="s">
        <v>146</v>
      </c>
      <c r="G4702" s="216">
        <v>1298.4400000000003</v>
      </c>
      <c r="H4702" s="216">
        <v>239.99999999650754</v>
      </c>
      <c r="I4702" s="216">
        <v>311625.59999546525</v>
      </c>
      <c r="J4702" s="216">
        <v>0.89397224184731949</v>
      </c>
      <c r="K4702" s="216">
        <v>3.7248843410847029E-3</v>
      </c>
      <c r="L4702" s="159"/>
    </row>
    <row r="4703" spans="2:12" ht="15.75" customHeight="1" x14ac:dyDescent="0.2">
      <c r="B4703" s="189">
        <v>41357</v>
      </c>
      <c r="C4703" s="143">
        <v>297183</v>
      </c>
      <c r="D4703" s="143" t="s">
        <v>1369</v>
      </c>
      <c r="E4703" s="143" t="s">
        <v>8854</v>
      </c>
      <c r="F4703" s="248" t="s">
        <v>146</v>
      </c>
      <c r="G4703" s="216">
        <v>841.99</v>
      </c>
      <c r="H4703" s="216">
        <v>688.30769231077284</v>
      </c>
      <c r="I4703" s="216">
        <v>579686.52000259177</v>
      </c>
      <c r="J4703" s="216">
        <v>0.5849863618944926</v>
      </c>
      <c r="K4703" s="216">
        <v>8.4968797764926754E-4</v>
      </c>
      <c r="L4703" s="159"/>
    </row>
    <row r="4704" spans="2:12" ht="15.75" customHeight="1" x14ac:dyDescent="0.2">
      <c r="B4704" s="189">
        <v>41357</v>
      </c>
      <c r="C4704" s="143">
        <v>297184</v>
      </c>
      <c r="D4704" s="143" t="s">
        <v>760</v>
      </c>
      <c r="E4704" s="143" t="s">
        <v>8855</v>
      </c>
      <c r="F4704" s="248" t="s">
        <v>146</v>
      </c>
      <c r="G4704" s="216">
        <v>1756.17</v>
      </c>
      <c r="H4704" s="216">
        <v>457.96551724024727</v>
      </c>
      <c r="I4704" s="216">
        <v>785028.79999748187</v>
      </c>
      <c r="J4704" s="216">
        <v>2.2520420538578096</v>
      </c>
      <c r="K4704" s="216">
        <v>5.0379918465872286E-3</v>
      </c>
      <c r="L4704" s="159"/>
    </row>
    <row r="4705" spans="2:12" ht="15.75" customHeight="1" x14ac:dyDescent="0.2">
      <c r="B4705" s="189">
        <v>41357</v>
      </c>
      <c r="C4705" s="143">
        <v>297185</v>
      </c>
      <c r="D4705" s="143" t="s">
        <v>562</v>
      </c>
      <c r="E4705" s="143" t="s">
        <v>8855</v>
      </c>
      <c r="F4705" s="248" t="s">
        <v>146</v>
      </c>
      <c r="G4705" s="216">
        <v>859.32999999999993</v>
      </c>
      <c r="H4705" s="216">
        <v>627.40000000514556</v>
      </c>
      <c r="I4705" s="216">
        <v>537489.550004413</v>
      </c>
      <c r="J4705" s="216">
        <v>1.5419167680509696</v>
      </c>
      <c r="K4705" s="216">
        <v>2.4651927396139341E-3</v>
      </c>
      <c r="L4705" s="159"/>
    </row>
    <row r="4706" spans="2:12" ht="15.75" customHeight="1" x14ac:dyDescent="0.2">
      <c r="B4706" s="189">
        <v>41357</v>
      </c>
      <c r="C4706" s="143">
        <v>297186</v>
      </c>
      <c r="D4706" s="143" t="s">
        <v>1124</v>
      </c>
      <c r="E4706" s="143" t="s">
        <v>8854</v>
      </c>
      <c r="F4706" s="248" t="s">
        <v>146</v>
      </c>
      <c r="G4706" s="216">
        <v>1189</v>
      </c>
      <c r="H4706" s="216">
        <v>561.00000000034925</v>
      </c>
      <c r="I4706" s="216">
        <v>641452.00000028126</v>
      </c>
      <c r="J4706" s="216">
        <v>0.64731653896045904</v>
      </c>
      <c r="K4706" s="216">
        <v>1.1998705512238615E-3</v>
      </c>
      <c r="L4706" s="159"/>
    </row>
    <row r="4707" spans="2:12" ht="15.75" customHeight="1" x14ac:dyDescent="0.2">
      <c r="B4707" s="189">
        <v>41357</v>
      </c>
      <c r="C4707" s="143">
        <v>297188</v>
      </c>
      <c r="D4707" s="143" t="s">
        <v>1432</v>
      </c>
      <c r="E4707" s="143" t="s">
        <v>8854</v>
      </c>
      <c r="F4707" s="248" t="s">
        <v>149</v>
      </c>
      <c r="G4707" s="216">
        <v>247.5</v>
      </c>
      <c r="H4707" s="216">
        <v>21.999999998370185</v>
      </c>
      <c r="I4707" s="216">
        <v>5444.9999995966209</v>
      </c>
      <c r="J4707" s="216">
        <v>5.4947814557863104E-3</v>
      </c>
      <c r="K4707" s="216">
        <v>2.4976279346333534E-4</v>
      </c>
      <c r="L4707" s="159"/>
    </row>
    <row r="4708" spans="2:12" ht="15.75" customHeight="1" x14ac:dyDescent="0.2">
      <c r="B4708" s="189">
        <v>41357</v>
      </c>
      <c r="C4708" s="143">
        <v>297189</v>
      </c>
      <c r="D4708" s="143" t="s">
        <v>876</v>
      </c>
      <c r="E4708" s="143" t="s">
        <v>8854</v>
      </c>
      <c r="F4708" s="248" t="s">
        <v>146</v>
      </c>
      <c r="G4708" s="216">
        <v>74</v>
      </c>
      <c r="H4708" s="216">
        <v>29.999999993015081</v>
      </c>
      <c r="I4708" s="216">
        <v>2219.999999483116</v>
      </c>
      <c r="J4708" s="216">
        <v>2.2402965711495193E-3</v>
      </c>
      <c r="K4708" s="216">
        <v>7.4676552389037629E-5</v>
      </c>
      <c r="L4708" s="159"/>
    </row>
    <row r="4709" spans="2:12" ht="15.75" customHeight="1" x14ac:dyDescent="0.2">
      <c r="B4709" s="189">
        <v>41357</v>
      </c>
      <c r="C4709" s="143">
        <v>297190</v>
      </c>
      <c r="D4709" s="143" t="s">
        <v>1070</v>
      </c>
      <c r="E4709" s="143" t="s">
        <v>8855</v>
      </c>
      <c r="F4709" s="248" t="s">
        <v>146</v>
      </c>
      <c r="G4709" s="216">
        <v>389</v>
      </c>
      <c r="H4709" s="216">
        <v>395.28571429039943</v>
      </c>
      <c r="I4709" s="216">
        <v>167705.00000183238</v>
      </c>
      <c r="J4709" s="216">
        <v>0.48110172855768102</v>
      </c>
      <c r="K4709" s="216">
        <v>1.1159391336387889E-3</v>
      </c>
      <c r="L4709" s="159"/>
    </row>
    <row r="4710" spans="2:12" ht="15.75" customHeight="1" x14ac:dyDescent="0.2">
      <c r="B4710" s="189">
        <v>41357</v>
      </c>
      <c r="C4710" s="143">
        <v>297191</v>
      </c>
      <c r="D4710" s="143" t="s">
        <v>867</v>
      </c>
      <c r="E4710" s="143" t="s">
        <v>8855</v>
      </c>
      <c r="F4710" s="248" t="s">
        <v>146</v>
      </c>
      <c r="G4710" s="216">
        <v>10.5</v>
      </c>
      <c r="H4710" s="216">
        <v>203.00000000162981</v>
      </c>
      <c r="I4710" s="216">
        <v>2131.5000000171131</v>
      </c>
      <c r="J4710" s="216">
        <v>6.1147153300004512E-3</v>
      </c>
      <c r="K4710" s="216">
        <v>3.0121750393849057E-5</v>
      </c>
      <c r="L4710" s="159"/>
    </row>
    <row r="4711" spans="2:12" ht="15.75" customHeight="1" x14ac:dyDescent="0.2">
      <c r="B4711" s="189">
        <v>41357</v>
      </c>
      <c r="C4711" s="143">
        <v>297192</v>
      </c>
      <c r="D4711" s="143" t="s">
        <v>841</v>
      </c>
      <c r="E4711" s="143" t="s">
        <v>8855</v>
      </c>
      <c r="F4711" s="248" t="s">
        <v>146</v>
      </c>
      <c r="G4711" s="216">
        <v>2147</v>
      </c>
      <c r="H4711" s="216">
        <v>175.80000000457014</v>
      </c>
      <c r="I4711" s="216">
        <v>378749.00000967085</v>
      </c>
      <c r="J4711" s="216">
        <v>1.0865316990677372</v>
      </c>
      <c r="K4711" s="216">
        <v>6.1591807710089453E-3</v>
      </c>
      <c r="L4711" s="159"/>
    </row>
    <row r="4712" spans="2:12" ht="15.75" customHeight="1" x14ac:dyDescent="0.2">
      <c r="B4712" s="189">
        <v>41357</v>
      </c>
      <c r="C4712" s="143">
        <v>297193</v>
      </c>
      <c r="D4712" s="143" t="s">
        <v>1784</v>
      </c>
      <c r="E4712" s="143" t="s">
        <v>8854</v>
      </c>
      <c r="F4712" s="248" t="s">
        <v>146</v>
      </c>
      <c r="G4712" s="216">
        <v>489.5</v>
      </c>
      <c r="H4712" s="216">
        <v>455.00000000582077</v>
      </c>
      <c r="I4712" s="216">
        <v>222722.50000284927</v>
      </c>
      <c r="J4712" s="216">
        <v>0.22475876269838119</v>
      </c>
      <c r="K4712" s="216">
        <v>4.9397530262748548E-4</v>
      </c>
      <c r="L4712" s="159"/>
    </row>
    <row r="4713" spans="2:12" ht="15.75" customHeight="1" x14ac:dyDescent="0.2">
      <c r="B4713" s="189">
        <v>41357</v>
      </c>
      <c r="C4713" s="143">
        <v>297194</v>
      </c>
      <c r="D4713" s="143" t="s">
        <v>514</v>
      </c>
      <c r="E4713" s="143" t="s">
        <v>8855</v>
      </c>
      <c r="F4713" s="248" t="s">
        <v>146</v>
      </c>
      <c r="G4713" s="216">
        <v>721.5</v>
      </c>
      <c r="H4713" s="216">
        <v>396.99999999487773</v>
      </c>
      <c r="I4713" s="216">
        <v>286435.49999630428</v>
      </c>
      <c r="J4713" s="216">
        <v>0.82170844141200283</v>
      </c>
      <c r="K4713" s="216">
        <v>2.0697945627773423E-3</v>
      </c>
      <c r="L4713" s="159"/>
    </row>
    <row r="4714" spans="2:12" ht="15.75" customHeight="1" x14ac:dyDescent="0.2">
      <c r="B4714" s="189">
        <v>41357</v>
      </c>
      <c r="C4714" s="143">
        <v>297195</v>
      </c>
      <c r="D4714" s="143" t="s">
        <v>1617</v>
      </c>
      <c r="E4714" s="143" t="s">
        <v>8854</v>
      </c>
      <c r="F4714" s="248" t="s">
        <v>146</v>
      </c>
      <c r="G4714" s="216">
        <v>6</v>
      </c>
      <c r="H4714" s="216">
        <v>230.00000000582077</v>
      </c>
      <c r="I4714" s="216">
        <v>1380.0000000349246</v>
      </c>
      <c r="J4714" s="216">
        <v>1.3926167878308105E-3</v>
      </c>
      <c r="K4714" s="216">
        <v>6.0548555991111593E-6</v>
      </c>
      <c r="L4714" s="159"/>
    </row>
    <row r="4715" spans="2:12" ht="15.75" customHeight="1" x14ac:dyDescent="0.2">
      <c r="B4715" s="189">
        <v>41357</v>
      </c>
      <c r="C4715" s="143">
        <v>297196</v>
      </c>
      <c r="D4715" s="143" t="s">
        <v>569</v>
      </c>
      <c r="E4715" s="143" t="s">
        <v>8855</v>
      </c>
      <c r="F4715" s="248" t="s">
        <v>146</v>
      </c>
      <c r="G4715" s="216">
        <v>1892.4699999999996</v>
      </c>
      <c r="H4715" s="216">
        <v>606.00000000558794</v>
      </c>
      <c r="I4715" s="216">
        <v>1146836.820010575</v>
      </c>
      <c r="J4715" s="216">
        <v>3.2899745176032513</v>
      </c>
      <c r="K4715" s="216">
        <v>5.4290008540807157E-3</v>
      </c>
      <c r="L4715" s="159"/>
    </row>
    <row r="4716" spans="2:12" ht="15.75" customHeight="1" x14ac:dyDescent="0.2">
      <c r="B4716" s="189">
        <v>41357</v>
      </c>
      <c r="C4716" s="143">
        <v>297197</v>
      </c>
      <c r="D4716" s="143" t="s">
        <v>1225</v>
      </c>
      <c r="E4716" s="143" t="s">
        <v>8855</v>
      </c>
      <c r="F4716" s="248" t="s">
        <v>146</v>
      </c>
      <c r="G4716" s="216">
        <v>898.01</v>
      </c>
      <c r="H4716" s="216">
        <v>715.00000000465661</v>
      </c>
      <c r="I4716" s="216">
        <v>642077.15000418178</v>
      </c>
      <c r="J4716" s="216">
        <v>1.8419512043828516</v>
      </c>
      <c r="K4716" s="216">
        <v>2.5761555305886088E-3</v>
      </c>
      <c r="L4716" s="159"/>
    </row>
    <row r="4717" spans="2:12" ht="15.75" customHeight="1" x14ac:dyDescent="0.2">
      <c r="B4717" s="189">
        <v>41357</v>
      </c>
      <c r="C4717" s="143">
        <v>297198</v>
      </c>
      <c r="D4717" s="143" t="s">
        <v>925</v>
      </c>
      <c r="E4717" s="143" t="s">
        <v>8855</v>
      </c>
      <c r="F4717" s="248" t="s">
        <v>147</v>
      </c>
      <c r="G4717" s="216">
        <v>205.5</v>
      </c>
      <c r="H4717" s="216">
        <v>11.999999997206032</v>
      </c>
      <c r="I4717" s="216">
        <v>2465.9999994258396</v>
      </c>
      <c r="J4717" s="216">
        <v>7.0743082337082919E-3</v>
      </c>
      <c r="K4717" s="216">
        <v>5.8952568627961726E-4</v>
      </c>
      <c r="L4717" s="159"/>
    </row>
    <row r="4718" spans="2:12" ht="15.75" customHeight="1" x14ac:dyDescent="0.2">
      <c r="B4718" s="189">
        <v>41357</v>
      </c>
      <c r="C4718" s="143">
        <v>297198</v>
      </c>
      <c r="D4718" s="143" t="s">
        <v>1553</v>
      </c>
      <c r="E4718" s="143" t="s">
        <v>8855</v>
      </c>
      <c r="F4718" s="248" t="s">
        <v>147</v>
      </c>
      <c r="G4718" s="216">
        <v>601.5</v>
      </c>
      <c r="H4718" s="216">
        <v>231.5636363585522</v>
      </c>
      <c r="I4718" s="216">
        <v>223567.99999508599</v>
      </c>
      <c r="J4718" s="216">
        <v>0.64135804684800268</v>
      </c>
      <c r="K4718" s="216">
        <v>1.725545986847639E-3</v>
      </c>
      <c r="L4718" s="159"/>
    </row>
    <row r="4719" spans="2:12" ht="15.75" customHeight="1" x14ac:dyDescent="0.2">
      <c r="B4719" s="189">
        <v>41357</v>
      </c>
      <c r="C4719" s="143">
        <v>297200</v>
      </c>
      <c r="D4719" s="143" t="s">
        <v>672</v>
      </c>
      <c r="E4719" s="143" t="s">
        <v>8855</v>
      </c>
      <c r="F4719" s="248" t="s">
        <v>146</v>
      </c>
      <c r="G4719" s="216">
        <v>403</v>
      </c>
      <c r="H4719" s="216">
        <v>317.99999999930151</v>
      </c>
      <c r="I4719" s="216">
        <v>128153.99999971851</v>
      </c>
      <c r="J4719" s="216">
        <v>0.36764026666331934</v>
      </c>
      <c r="K4719" s="216">
        <v>1.1561014674972543E-3</v>
      </c>
      <c r="L4719" s="159"/>
    </row>
    <row r="4720" spans="2:12" ht="15.75" customHeight="1" x14ac:dyDescent="0.2">
      <c r="B4720" s="189">
        <v>41357</v>
      </c>
      <c r="C4720" s="143">
        <v>297201</v>
      </c>
      <c r="D4720" s="143" t="s">
        <v>1723</v>
      </c>
      <c r="E4720" s="143" t="s">
        <v>8854</v>
      </c>
      <c r="F4720" s="248" t="s">
        <v>146</v>
      </c>
      <c r="G4720" s="216">
        <v>74</v>
      </c>
      <c r="H4720" s="216">
        <v>223.99999999674037</v>
      </c>
      <c r="I4720" s="216">
        <v>16575.999999758787</v>
      </c>
      <c r="J4720" s="216">
        <v>1.672754773490101E-2</v>
      </c>
      <c r="K4720" s="216">
        <v>7.4676552389037629E-5</v>
      </c>
      <c r="L4720" s="159"/>
    </row>
    <row r="4721" spans="2:12" ht="15.75" customHeight="1" x14ac:dyDescent="0.2">
      <c r="B4721" s="189">
        <v>41357</v>
      </c>
      <c r="C4721" s="143">
        <v>297202</v>
      </c>
      <c r="D4721" s="143" t="s">
        <v>746</v>
      </c>
      <c r="E4721" s="143" t="s">
        <v>8854</v>
      </c>
      <c r="F4721" s="248" t="s">
        <v>146</v>
      </c>
      <c r="G4721" s="216">
        <v>8.25</v>
      </c>
      <c r="H4721" s="216">
        <v>258.99999999557622</v>
      </c>
      <c r="I4721" s="216">
        <v>2136.7499999635038</v>
      </c>
      <c r="J4721" s="216">
        <v>2.1562854501966317E-3</v>
      </c>
      <c r="K4721" s="216">
        <v>8.3254264487778449E-6</v>
      </c>
      <c r="L4721" s="159"/>
    </row>
    <row r="4722" spans="2:12" ht="15.75" customHeight="1" x14ac:dyDescent="0.2">
      <c r="B4722" s="189">
        <v>41357</v>
      </c>
      <c r="C4722" s="143">
        <v>297203</v>
      </c>
      <c r="D4722" s="143" t="s">
        <v>812</v>
      </c>
      <c r="E4722" s="143" t="s">
        <v>8855</v>
      </c>
      <c r="F4722" s="248" t="s">
        <v>149</v>
      </c>
      <c r="G4722" s="216">
        <v>5.28</v>
      </c>
      <c r="H4722" s="216">
        <v>76.999999999534339</v>
      </c>
      <c r="I4722" s="216">
        <v>406.55999999754135</v>
      </c>
      <c r="J4722" s="216">
        <v>1.1663141752427822E-3</v>
      </c>
      <c r="K4722" s="216">
        <v>1.5146937340906955E-5</v>
      </c>
      <c r="L4722" s="159"/>
    </row>
    <row r="4723" spans="2:12" ht="15.75" customHeight="1" x14ac:dyDescent="0.2">
      <c r="B4723" s="189">
        <v>41357</v>
      </c>
      <c r="C4723" s="143">
        <v>297204</v>
      </c>
      <c r="D4723" s="143" t="s">
        <v>1258</v>
      </c>
      <c r="E4723" s="143" t="s">
        <v>8855</v>
      </c>
      <c r="F4723" s="248" t="s">
        <v>146</v>
      </c>
      <c r="G4723" s="216">
        <v>27.5</v>
      </c>
      <c r="H4723" s="216">
        <v>66.000000005587935</v>
      </c>
      <c r="I4723" s="216">
        <v>1815.0000001536682</v>
      </c>
      <c r="J4723" s="216">
        <v>5.2067597113775992E-3</v>
      </c>
      <c r="K4723" s="216">
        <v>7.8890298650557055E-5</v>
      </c>
      <c r="L4723" s="159"/>
    </row>
    <row r="4724" spans="2:12" ht="15.75" customHeight="1" x14ac:dyDescent="0.2">
      <c r="B4724" s="189">
        <v>41357</v>
      </c>
      <c r="C4724" s="143">
        <v>297205</v>
      </c>
      <c r="D4724" s="143" t="s">
        <v>1218</v>
      </c>
      <c r="E4724" s="143" t="s">
        <v>8855</v>
      </c>
      <c r="F4724" s="248" t="s">
        <v>146</v>
      </c>
      <c r="G4724" s="216">
        <v>7.92</v>
      </c>
      <c r="H4724" s="216">
        <v>13.000000000465661</v>
      </c>
      <c r="I4724" s="216">
        <v>102.96000000368804</v>
      </c>
      <c r="J4724" s="216">
        <v>2.9536527815826564E-4</v>
      </c>
      <c r="K4724" s="216">
        <v>2.2720406011360433E-5</v>
      </c>
      <c r="L4724" s="159"/>
    </row>
    <row r="4725" spans="2:12" ht="15.75" customHeight="1" x14ac:dyDescent="0.2">
      <c r="B4725" s="189">
        <v>41357</v>
      </c>
      <c r="C4725" s="143">
        <v>297206</v>
      </c>
      <c r="D4725" s="143" t="s">
        <v>1029</v>
      </c>
      <c r="E4725" s="143" t="s">
        <v>8854</v>
      </c>
      <c r="F4725" s="248" t="s">
        <v>147</v>
      </c>
      <c r="G4725" s="216">
        <v>1293.5</v>
      </c>
      <c r="H4725" s="216">
        <v>577.49999999725594</v>
      </c>
      <c r="I4725" s="216">
        <v>724007.99999640556</v>
      </c>
      <c r="J4725" s="216">
        <v>0.7306273154299181</v>
      </c>
      <c r="K4725" s="216">
        <v>1.3053259529083809E-3</v>
      </c>
      <c r="L4725" s="159"/>
    </row>
    <row r="4726" spans="2:12" ht="15.75" customHeight="1" x14ac:dyDescent="0.2">
      <c r="B4726" s="189">
        <v>41357</v>
      </c>
      <c r="C4726" s="143">
        <v>297207</v>
      </c>
      <c r="D4726" s="143" t="s">
        <v>1785</v>
      </c>
      <c r="E4726" s="143" t="s">
        <v>8854</v>
      </c>
      <c r="F4726" s="248" t="s">
        <v>147</v>
      </c>
      <c r="G4726" s="216">
        <v>1</v>
      </c>
      <c r="H4726" s="216">
        <v>188.99999999790452</v>
      </c>
      <c r="I4726" s="216">
        <v>188.99999999790452</v>
      </c>
      <c r="J4726" s="216">
        <v>1.9072795136988689E-4</v>
      </c>
      <c r="K4726" s="216">
        <v>1.0091425998518598E-6</v>
      </c>
      <c r="L4726" s="159"/>
    </row>
    <row r="4727" spans="2:12" ht="15.75" customHeight="1" x14ac:dyDescent="0.2">
      <c r="B4727" s="189">
        <v>41357</v>
      </c>
      <c r="C4727" s="143">
        <v>297207</v>
      </c>
      <c r="D4727" s="143" t="s">
        <v>1514</v>
      </c>
      <c r="E4727" s="143" t="s">
        <v>8855</v>
      </c>
      <c r="F4727" s="248" t="s">
        <v>147</v>
      </c>
      <c r="G4727" s="216">
        <v>634</v>
      </c>
      <c r="H4727" s="216">
        <v>722.28409090844002</v>
      </c>
      <c r="I4727" s="216">
        <v>706073.00000036834</v>
      </c>
      <c r="J4727" s="216">
        <v>2.0255385396045029</v>
      </c>
      <c r="K4727" s="216">
        <v>1.8187799761619336E-3</v>
      </c>
      <c r="L4727" s="159"/>
    </row>
    <row r="4728" spans="2:12" ht="15.75" customHeight="1" x14ac:dyDescent="0.2">
      <c r="B4728" s="189">
        <v>41357</v>
      </c>
      <c r="C4728" s="143">
        <v>297208</v>
      </c>
      <c r="D4728" s="143" t="s">
        <v>818</v>
      </c>
      <c r="E4728" s="143" t="s">
        <v>8855</v>
      </c>
      <c r="F4728" s="248" t="s">
        <v>146</v>
      </c>
      <c r="G4728" s="216">
        <v>10.72</v>
      </c>
      <c r="H4728" s="216">
        <v>122.99999999231659</v>
      </c>
      <c r="I4728" s="216">
        <v>1318.5599999176338</v>
      </c>
      <c r="J4728" s="216">
        <v>3.7826033520792952E-3</v>
      </c>
      <c r="K4728" s="216">
        <v>3.0752872783053518E-5</v>
      </c>
      <c r="L4728" s="159"/>
    </row>
    <row r="4729" spans="2:12" ht="15.75" customHeight="1" x14ac:dyDescent="0.2">
      <c r="B4729" s="189">
        <v>41357</v>
      </c>
      <c r="C4729" s="143">
        <v>297209</v>
      </c>
      <c r="D4729" s="143" t="s">
        <v>1786</v>
      </c>
      <c r="E4729" s="143" t="s">
        <v>8855</v>
      </c>
      <c r="F4729" s="248" t="s">
        <v>146</v>
      </c>
      <c r="G4729" s="216">
        <v>23</v>
      </c>
      <c r="H4729" s="216">
        <v>34.000000000814907</v>
      </c>
      <c r="I4729" s="216">
        <v>1093.4200000940357</v>
      </c>
      <c r="J4729" s="216">
        <v>3.1367356493785673E-3</v>
      </c>
      <c r="K4729" s="216">
        <v>6.5980977053193169E-5</v>
      </c>
      <c r="L4729" s="159"/>
    </row>
    <row r="4730" spans="2:12" ht="15.75" customHeight="1" x14ac:dyDescent="0.2">
      <c r="B4730" s="189">
        <v>41357</v>
      </c>
      <c r="C4730" s="143">
        <v>297210</v>
      </c>
      <c r="D4730" s="143" t="s">
        <v>647</v>
      </c>
      <c r="E4730" s="143" t="s">
        <v>8855</v>
      </c>
      <c r="F4730" s="248" t="s">
        <v>146</v>
      </c>
      <c r="G4730" s="216">
        <v>0.67</v>
      </c>
      <c r="H4730" s="216">
        <v>133.99999999674037</v>
      </c>
      <c r="I4730" s="216">
        <v>89.779999997816049</v>
      </c>
      <c r="J4730" s="216">
        <v>2.5755530955180798E-4</v>
      </c>
      <c r="K4730" s="216">
        <v>1.9220545489408449E-6</v>
      </c>
      <c r="L4730" s="159"/>
    </row>
    <row r="4731" spans="2:12" ht="15.75" customHeight="1" x14ac:dyDescent="0.2">
      <c r="B4731" s="189">
        <v>41357</v>
      </c>
      <c r="C4731" s="143">
        <v>297211</v>
      </c>
      <c r="D4731" s="143" t="s">
        <v>1072</v>
      </c>
      <c r="E4731" s="143" t="s">
        <v>8854</v>
      </c>
      <c r="F4731" s="248" t="s">
        <v>146</v>
      </c>
      <c r="G4731" s="216">
        <v>325.33000000000004</v>
      </c>
      <c r="H4731" s="216">
        <v>325.99999999918509</v>
      </c>
      <c r="I4731" s="216">
        <v>143512.82289969473</v>
      </c>
      <c r="J4731" s="216">
        <v>0.14482490321307748</v>
      </c>
      <c r="K4731" s="216">
        <v>3.2830436200980562E-4</v>
      </c>
      <c r="L4731" s="159"/>
    </row>
    <row r="4732" spans="2:12" ht="15.75" customHeight="1" x14ac:dyDescent="0.2">
      <c r="B4732" s="189">
        <v>41357</v>
      </c>
      <c r="C4732" s="143">
        <v>297214</v>
      </c>
      <c r="D4732" s="143" t="s">
        <v>1470</v>
      </c>
      <c r="E4732" s="143" t="s">
        <v>8855</v>
      </c>
      <c r="F4732" s="248" t="s">
        <v>146</v>
      </c>
      <c r="G4732" s="216">
        <v>1</v>
      </c>
      <c r="H4732" s="216">
        <v>100.00000000116415</v>
      </c>
      <c r="I4732" s="216">
        <v>100.00000000116415</v>
      </c>
      <c r="J4732" s="216">
        <v>2.8687381327809259E-4</v>
      </c>
      <c r="K4732" s="216">
        <v>2.8687381327475294E-6</v>
      </c>
      <c r="L4732" s="159"/>
    </row>
    <row r="4733" spans="2:12" ht="15.75" customHeight="1" x14ac:dyDescent="0.2">
      <c r="B4733" s="189">
        <v>41357</v>
      </c>
      <c r="C4733" s="143">
        <v>297215</v>
      </c>
      <c r="D4733" s="143" t="s">
        <v>564</v>
      </c>
      <c r="E4733" s="143" t="s">
        <v>8855</v>
      </c>
      <c r="F4733" s="248" t="s">
        <v>146</v>
      </c>
      <c r="G4733" s="216">
        <v>1</v>
      </c>
      <c r="H4733" s="216">
        <v>164.99999999301508</v>
      </c>
      <c r="I4733" s="216">
        <v>164.99999999301508</v>
      </c>
      <c r="J4733" s="216">
        <v>4.7334179188330443E-4</v>
      </c>
      <c r="K4733" s="216">
        <v>2.8687381327475294E-6</v>
      </c>
      <c r="L4733" s="159"/>
    </row>
    <row r="4734" spans="2:12" ht="15.75" customHeight="1" x14ac:dyDescent="0.2">
      <c r="B4734" s="189">
        <v>41357</v>
      </c>
      <c r="C4734" s="143">
        <v>297216</v>
      </c>
      <c r="D4734" s="143" t="s">
        <v>920</v>
      </c>
      <c r="E4734" s="143" t="s">
        <v>8855</v>
      </c>
      <c r="F4734" s="248" t="s">
        <v>146</v>
      </c>
      <c r="G4734" s="216">
        <v>2.0100000000000002</v>
      </c>
      <c r="H4734" s="216">
        <v>268.99999999674037</v>
      </c>
      <c r="I4734" s="216">
        <v>540.68999999344817</v>
      </c>
      <c r="J4734" s="216">
        <v>1.5510980209764661E-3</v>
      </c>
      <c r="K4734" s="216">
        <v>5.7661636468225346E-6</v>
      </c>
      <c r="L4734" s="159"/>
    </row>
    <row r="4735" spans="2:12" ht="15.75" customHeight="1" x14ac:dyDescent="0.2">
      <c r="B4735" s="189">
        <v>41357</v>
      </c>
      <c r="C4735" s="143">
        <v>297217</v>
      </c>
      <c r="D4735" s="143" t="s">
        <v>737</v>
      </c>
      <c r="E4735" s="143" t="s">
        <v>8855</v>
      </c>
      <c r="F4735" s="248" t="s">
        <v>146</v>
      </c>
      <c r="G4735" s="216">
        <v>98.5</v>
      </c>
      <c r="H4735" s="216">
        <v>1132.9999999946449</v>
      </c>
      <c r="I4735" s="216">
        <v>111600.49999947252</v>
      </c>
      <c r="J4735" s="216">
        <v>0.32015260998217743</v>
      </c>
      <c r="K4735" s="216">
        <v>2.8257070607563161E-4</v>
      </c>
      <c r="L4735" s="159"/>
    </row>
    <row r="4736" spans="2:12" ht="15.75" customHeight="1" x14ac:dyDescent="0.2">
      <c r="B4736" s="189">
        <v>41357</v>
      </c>
      <c r="C4736" s="143">
        <v>297218</v>
      </c>
      <c r="D4736" s="143" t="s">
        <v>1037</v>
      </c>
      <c r="E4736" s="143" t="s">
        <v>8855</v>
      </c>
      <c r="F4736" s="248" t="s">
        <v>146</v>
      </c>
      <c r="G4736" s="216">
        <v>65.989999999999995</v>
      </c>
      <c r="H4736" s="216">
        <v>448.96825397054533</v>
      </c>
      <c r="I4736" s="216">
        <v>46338.390000236031</v>
      </c>
      <c r="J4736" s="216">
        <v>0.13293270640380389</v>
      </c>
      <c r="K4736" s="216">
        <v>1.8930802938000945E-4</v>
      </c>
      <c r="L4736" s="159"/>
    </row>
    <row r="4737" spans="2:12" ht="15.75" customHeight="1" x14ac:dyDescent="0.2">
      <c r="B4737" s="189">
        <v>41357</v>
      </c>
      <c r="C4737" s="143">
        <v>297224</v>
      </c>
      <c r="D4737" s="143" t="s">
        <v>1787</v>
      </c>
      <c r="E4737" s="143" t="s">
        <v>8854</v>
      </c>
      <c r="F4737" s="248" t="s">
        <v>146</v>
      </c>
      <c r="G4737" s="216">
        <v>1</v>
      </c>
      <c r="H4737" s="216">
        <v>1061.9999999937136</v>
      </c>
      <c r="I4737" s="216">
        <v>1061.9999999937136</v>
      </c>
      <c r="J4737" s="216">
        <v>1.0717094410363313E-3</v>
      </c>
      <c r="K4737" s="216">
        <v>1.0091425998518598E-6</v>
      </c>
      <c r="L4737" s="159"/>
    </row>
    <row r="4738" spans="2:12" ht="15.75" customHeight="1" x14ac:dyDescent="0.2">
      <c r="B4738" s="189">
        <v>41357</v>
      </c>
      <c r="C4738" s="143">
        <v>297255</v>
      </c>
      <c r="D4738" s="143" t="s">
        <v>660</v>
      </c>
      <c r="E4738" s="143" t="s">
        <v>8854</v>
      </c>
      <c r="F4738" s="248" t="s">
        <v>146</v>
      </c>
      <c r="G4738" s="216">
        <v>1445.25</v>
      </c>
      <c r="H4738" s="216">
        <v>692.55555555515457</v>
      </c>
      <c r="I4738" s="216">
        <v>994980.49999940791</v>
      </c>
      <c r="J4738" s="216">
        <v>1.0040772085713059</v>
      </c>
      <c r="K4738" s="216">
        <v>1.4584633424359005E-3</v>
      </c>
      <c r="L4738" s="159"/>
    </row>
    <row r="4739" spans="2:12" ht="15.75" customHeight="1" x14ac:dyDescent="0.2">
      <c r="B4739" s="189">
        <v>41357</v>
      </c>
      <c r="C4739" s="143">
        <v>297269</v>
      </c>
      <c r="D4739" s="143" t="s">
        <v>1329</v>
      </c>
      <c r="E4739" s="143" t="s">
        <v>8854</v>
      </c>
      <c r="F4739" s="248" t="s">
        <v>146</v>
      </c>
      <c r="G4739" s="216">
        <v>17</v>
      </c>
      <c r="H4739" s="216">
        <v>296.00000000093132</v>
      </c>
      <c r="I4739" s="216">
        <v>10064.000000031665</v>
      </c>
      <c r="J4739" s="216">
        <v>1.0156011124941073E-2</v>
      </c>
      <c r="K4739" s="216">
        <v>1.7155424197481619E-5</v>
      </c>
      <c r="L4739" s="159"/>
    </row>
    <row r="4740" spans="2:12" ht="15.75" customHeight="1" x14ac:dyDescent="0.2">
      <c r="B4740" s="189">
        <v>41357</v>
      </c>
      <c r="C4740" s="143">
        <v>297270</v>
      </c>
      <c r="D4740" s="143" t="s">
        <v>1365</v>
      </c>
      <c r="E4740" s="143" t="s">
        <v>8855</v>
      </c>
      <c r="F4740" s="248" t="s">
        <v>146</v>
      </c>
      <c r="G4740" s="216">
        <v>667.5</v>
      </c>
      <c r="H4740" s="216">
        <v>304.31506849951364</v>
      </c>
      <c r="I4740" s="216">
        <v>196416.00000369013</v>
      </c>
      <c r="J4740" s="216">
        <v>0.56346606909232477</v>
      </c>
      <c r="K4740" s="216">
        <v>1.9148827036089759E-3</v>
      </c>
      <c r="L4740" s="159"/>
    </row>
    <row r="4741" spans="2:12" ht="15.75" customHeight="1" x14ac:dyDescent="0.2">
      <c r="B4741" s="189">
        <v>41357</v>
      </c>
      <c r="C4741" s="143">
        <v>297271</v>
      </c>
      <c r="D4741" s="143" t="s">
        <v>1000</v>
      </c>
      <c r="E4741" s="143" t="s">
        <v>8854</v>
      </c>
      <c r="F4741" s="248" t="s">
        <v>155</v>
      </c>
      <c r="G4741" s="216">
        <v>21</v>
      </c>
      <c r="H4741" s="216">
        <v>1075.0000000046566</v>
      </c>
      <c r="I4741" s="216">
        <v>22575.000000097789</v>
      </c>
      <c r="J4741" s="216">
        <v>2.2781394191754421E-2</v>
      </c>
      <c r="K4741" s="216">
        <v>2.1191994596889058E-5</v>
      </c>
      <c r="L4741" s="159"/>
    </row>
    <row r="4742" spans="2:12" ht="15.75" customHeight="1" x14ac:dyDescent="0.2">
      <c r="B4742" s="189">
        <v>41357</v>
      </c>
      <c r="C4742" s="143">
        <v>297273</v>
      </c>
      <c r="D4742" s="143" t="s">
        <v>960</v>
      </c>
      <c r="E4742" s="143" t="s">
        <v>8855</v>
      </c>
      <c r="F4742" s="248" t="s">
        <v>146</v>
      </c>
      <c r="G4742" s="216">
        <v>1080.9700000000003</v>
      </c>
      <c r="H4742" s="216">
        <v>543.80000000580083</v>
      </c>
      <c r="I4742" s="216">
        <v>588478.6500060067</v>
      </c>
      <c r="J4742" s="216">
        <v>1.6881911435800185</v>
      </c>
      <c r="K4742" s="216">
        <v>3.1010198593560976E-3</v>
      </c>
      <c r="L4742" s="159"/>
    </row>
    <row r="4743" spans="2:12" ht="15.75" customHeight="1" x14ac:dyDescent="0.2">
      <c r="B4743" s="189">
        <v>41357</v>
      </c>
      <c r="C4743" s="143">
        <v>297275</v>
      </c>
      <c r="D4743" s="143" t="s">
        <v>1788</v>
      </c>
      <c r="E4743" s="143" t="s">
        <v>8855</v>
      </c>
      <c r="F4743" s="248" t="s">
        <v>147</v>
      </c>
      <c r="G4743" s="216">
        <v>35.97</v>
      </c>
      <c r="H4743" s="216">
        <v>339.99999999767169</v>
      </c>
      <c r="I4743" s="216">
        <v>12229.799999916251</v>
      </c>
      <c r="J4743" s="216">
        <v>3.5084093615635484E-2</v>
      </c>
      <c r="K4743" s="216">
        <v>1.0318851063492863E-4</v>
      </c>
      <c r="L4743" s="159"/>
    </row>
    <row r="4744" spans="2:12" ht="15.75" customHeight="1" x14ac:dyDescent="0.2">
      <c r="B4744" s="189">
        <v>41357</v>
      </c>
      <c r="C4744" s="143">
        <v>297345</v>
      </c>
      <c r="D4744" s="143" t="s">
        <v>833</v>
      </c>
      <c r="E4744" s="143" t="s">
        <v>8854</v>
      </c>
      <c r="F4744" s="248" t="s">
        <v>146</v>
      </c>
      <c r="G4744" s="216">
        <v>301.5</v>
      </c>
      <c r="H4744" s="216">
        <v>1115.9999999916181</v>
      </c>
      <c r="I4744" s="216">
        <v>336473.99999747286</v>
      </c>
      <c r="J4744" s="216">
        <v>0.33955024714000448</v>
      </c>
      <c r="K4744" s="216">
        <v>3.0425649385533579E-4</v>
      </c>
      <c r="L4744" s="159"/>
    </row>
    <row r="4745" spans="2:12" ht="15.75" customHeight="1" x14ac:dyDescent="0.2">
      <c r="B4745" s="189">
        <v>41357</v>
      </c>
      <c r="C4745" s="143">
        <v>297355</v>
      </c>
      <c r="D4745" s="143" t="s">
        <v>1412</v>
      </c>
      <c r="E4745" s="143" t="s">
        <v>8855</v>
      </c>
      <c r="F4745" s="248" t="s">
        <v>147</v>
      </c>
      <c r="G4745" s="216">
        <v>20</v>
      </c>
      <c r="H4745" s="216">
        <v>380.00000000232831</v>
      </c>
      <c r="I4745" s="216">
        <v>7600.0000000465661</v>
      </c>
      <c r="J4745" s="216">
        <v>2.1802409809014808E-2</v>
      </c>
      <c r="K4745" s="216">
        <v>5.7374762654950589E-5</v>
      </c>
      <c r="L4745" s="159"/>
    </row>
    <row r="4746" spans="2:12" ht="15.75" customHeight="1" x14ac:dyDescent="0.2">
      <c r="B4746" s="189">
        <v>41357</v>
      </c>
      <c r="C4746" s="143">
        <v>297374</v>
      </c>
      <c r="D4746" s="143" t="s">
        <v>837</v>
      </c>
      <c r="E4746" s="143" t="s">
        <v>8855</v>
      </c>
      <c r="F4746" s="248" t="s">
        <v>146</v>
      </c>
      <c r="G4746" s="216">
        <v>1714</v>
      </c>
      <c r="H4746" s="216">
        <v>974.64179104037669</v>
      </c>
      <c r="I4746" s="216">
        <v>1643417.999992515</v>
      </c>
      <c r="J4746" s="216">
        <v>4.7145358846222063</v>
      </c>
      <c r="K4746" s="216">
        <v>4.9170171595292649E-3</v>
      </c>
      <c r="L4746" s="159"/>
    </row>
    <row r="4747" spans="2:12" ht="15.75" customHeight="1" x14ac:dyDescent="0.2">
      <c r="B4747" s="189">
        <v>41357</v>
      </c>
      <c r="C4747" s="143">
        <v>297388</v>
      </c>
      <c r="D4747" s="143" t="s">
        <v>925</v>
      </c>
      <c r="E4747" s="143" t="s">
        <v>8855</v>
      </c>
      <c r="F4747" s="248" t="s">
        <v>147</v>
      </c>
      <c r="G4747" s="216">
        <v>4.6900000000000004</v>
      </c>
      <c r="H4747" s="216">
        <v>1689.0000000048894</v>
      </c>
      <c r="I4747" s="216">
        <v>7921.4100000229319</v>
      </c>
      <c r="J4747" s="216">
        <v>2.2724450932193392E-2</v>
      </c>
      <c r="K4747" s="216">
        <v>1.3454381842585913E-5</v>
      </c>
      <c r="L4747" s="159"/>
    </row>
    <row r="4748" spans="2:12" ht="15.75" customHeight="1" x14ac:dyDescent="0.2">
      <c r="B4748" s="189">
        <v>41357</v>
      </c>
      <c r="C4748" s="143">
        <v>297392</v>
      </c>
      <c r="D4748" s="143" t="s">
        <v>874</v>
      </c>
      <c r="E4748" s="143" t="s">
        <v>8855</v>
      </c>
      <c r="F4748" s="248" t="s">
        <v>146</v>
      </c>
      <c r="G4748" s="216">
        <v>518.5</v>
      </c>
      <c r="H4748" s="216">
        <v>168.4736842104528</v>
      </c>
      <c r="I4748" s="216">
        <v>110973.49999973376</v>
      </c>
      <c r="J4748" s="216">
        <v>0.31835391117369416</v>
      </c>
      <c r="K4748" s="216">
        <v>1.487440721829594E-3</v>
      </c>
      <c r="L4748" s="159"/>
    </row>
    <row r="4749" spans="2:12" ht="15.75" customHeight="1" x14ac:dyDescent="0.2">
      <c r="B4749" s="189">
        <v>41357</v>
      </c>
      <c r="C4749" s="143">
        <v>297413</v>
      </c>
      <c r="D4749" s="143" t="s">
        <v>902</v>
      </c>
      <c r="E4749" s="143" t="s">
        <v>8855</v>
      </c>
      <c r="F4749" s="248" t="s">
        <v>146</v>
      </c>
      <c r="G4749" s="216">
        <v>1494.49</v>
      </c>
      <c r="H4749" s="216">
        <v>414.33333333740433</v>
      </c>
      <c r="I4749" s="216">
        <v>555600.98000491015</v>
      </c>
      <c r="J4749" s="216">
        <v>1.5938737179319833</v>
      </c>
      <c r="K4749" s="216">
        <v>4.2873004520098549E-3</v>
      </c>
      <c r="L4749" s="159"/>
    </row>
    <row r="4750" spans="2:12" ht="15.75" customHeight="1" x14ac:dyDescent="0.2">
      <c r="B4750" s="189">
        <v>41357</v>
      </c>
      <c r="C4750" s="143">
        <v>297420</v>
      </c>
      <c r="D4750" s="143" t="s">
        <v>614</v>
      </c>
      <c r="E4750" s="143" t="s">
        <v>8855</v>
      </c>
      <c r="F4750" s="248" t="s">
        <v>146</v>
      </c>
      <c r="G4750" s="216">
        <v>893.5</v>
      </c>
      <c r="H4750" s="216">
        <v>240.00000000698492</v>
      </c>
      <c r="I4750" s="216">
        <v>214440.00000624103</v>
      </c>
      <c r="J4750" s="216">
        <v>0.61517220520428406</v>
      </c>
      <c r="K4750" s="216">
        <v>2.5632175216099176E-3</v>
      </c>
      <c r="L4750" s="159"/>
    </row>
    <row r="4751" spans="2:12" ht="15.75" customHeight="1" x14ac:dyDescent="0.2">
      <c r="B4751" s="189">
        <v>41357</v>
      </c>
      <c r="C4751" s="143">
        <v>297427</v>
      </c>
      <c r="D4751" s="143" t="s">
        <v>693</v>
      </c>
      <c r="E4751" s="143" t="s">
        <v>8854</v>
      </c>
      <c r="F4751" s="248" t="s">
        <v>146</v>
      </c>
      <c r="G4751" s="216">
        <v>1</v>
      </c>
      <c r="H4751" s="216">
        <v>4.0000000025611371</v>
      </c>
      <c r="I4751" s="216">
        <v>4.0000000025611371</v>
      </c>
      <c r="J4751" s="216">
        <v>4.0365704019919917E-6</v>
      </c>
      <c r="K4751" s="216">
        <v>1.0091425998518598E-6</v>
      </c>
      <c r="L4751" s="159"/>
    </row>
    <row r="4752" spans="2:12" ht="15.75" customHeight="1" x14ac:dyDescent="0.2">
      <c r="B4752" s="189">
        <v>41357</v>
      </c>
      <c r="C4752" s="143">
        <v>297427</v>
      </c>
      <c r="D4752" s="143" t="s">
        <v>789</v>
      </c>
      <c r="E4752" s="143" t="s">
        <v>8854</v>
      </c>
      <c r="F4752" s="248" t="s">
        <v>146</v>
      </c>
      <c r="G4752" s="216">
        <v>1</v>
      </c>
      <c r="H4752" s="216">
        <v>4.0000000025611371</v>
      </c>
      <c r="I4752" s="216">
        <v>4.0000000025611371</v>
      </c>
      <c r="J4752" s="216">
        <v>4.0365704019919917E-6</v>
      </c>
      <c r="K4752" s="216">
        <v>1.0091425998518598E-6</v>
      </c>
      <c r="L4752" s="159"/>
    </row>
    <row r="4753" spans="2:12" ht="15.75" customHeight="1" x14ac:dyDescent="0.2">
      <c r="B4753" s="189">
        <v>41357</v>
      </c>
      <c r="C4753" s="143">
        <v>297427</v>
      </c>
      <c r="D4753" s="143" t="s">
        <v>1789</v>
      </c>
      <c r="E4753" s="143" t="s">
        <v>8854</v>
      </c>
      <c r="F4753" s="248" t="s">
        <v>146</v>
      </c>
      <c r="G4753" s="216">
        <v>1</v>
      </c>
      <c r="H4753" s="216">
        <v>341.99999999371357</v>
      </c>
      <c r="I4753" s="216">
        <v>341.99999999371357</v>
      </c>
      <c r="J4753" s="216">
        <v>3.451267691429922E-4</v>
      </c>
      <c r="K4753" s="216">
        <v>1.0091425998518598E-6</v>
      </c>
      <c r="L4753" s="159"/>
    </row>
    <row r="4754" spans="2:12" ht="15.75" customHeight="1" x14ac:dyDescent="0.2">
      <c r="B4754" s="189">
        <v>41357</v>
      </c>
      <c r="C4754" s="143">
        <v>297427</v>
      </c>
      <c r="D4754" s="143" t="s">
        <v>1790</v>
      </c>
      <c r="E4754" s="143" t="s">
        <v>8854</v>
      </c>
      <c r="F4754" s="248" t="s">
        <v>146</v>
      </c>
      <c r="G4754" s="216">
        <v>1</v>
      </c>
      <c r="H4754" s="216">
        <v>318.00000000977889</v>
      </c>
      <c r="I4754" s="216">
        <v>318.00000000977889</v>
      </c>
      <c r="J4754" s="216">
        <v>3.2090734676275972E-4</v>
      </c>
      <c r="K4754" s="216">
        <v>1.0091425998518598E-6</v>
      </c>
      <c r="L4754" s="159"/>
    </row>
    <row r="4755" spans="2:12" ht="15.75" customHeight="1" x14ac:dyDescent="0.2">
      <c r="B4755" s="189">
        <v>41357</v>
      </c>
      <c r="C4755" s="143">
        <v>297427</v>
      </c>
      <c r="D4755" s="143" t="s">
        <v>960</v>
      </c>
      <c r="E4755" s="143" t="s">
        <v>8855</v>
      </c>
      <c r="F4755" s="248" t="s">
        <v>146</v>
      </c>
      <c r="G4755" s="216">
        <v>1080.9699999999998</v>
      </c>
      <c r="H4755" s="216">
        <v>4.0000000025611371</v>
      </c>
      <c r="I4755" s="216">
        <v>4323.880002768512</v>
      </c>
      <c r="J4755" s="216">
        <v>1.2404079445366523E-2</v>
      </c>
      <c r="K4755" s="216">
        <v>3.1010198593560963E-3</v>
      </c>
      <c r="L4755" s="159"/>
    </row>
    <row r="4756" spans="2:12" ht="15.75" customHeight="1" x14ac:dyDescent="0.2">
      <c r="B4756" s="189">
        <v>41357</v>
      </c>
      <c r="C4756" s="143">
        <v>297427</v>
      </c>
      <c r="D4756" s="143" t="s">
        <v>1364</v>
      </c>
      <c r="E4756" s="143" t="s">
        <v>8855</v>
      </c>
      <c r="F4756" s="248" t="s">
        <v>146</v>
      </c>
      <c r="G4756" s="216">
        <v>259</v>
      </c>
      <c r="H4756" s="216">
        <v>4.0000000025611371</v>
      </c>
      <c r="I4756" s="216">
        <v>1036.0000006633345</v>
      </c>
      <c r="J4756" s="216">
        <v>2.9720127074293733E-3</v>
      </c>
      <c r="K4756" s="216">
        <v>7.4300317638161006E-4</v>
      </c>
      <c r="L4756" s="159"/>
    </row>
    <row r="4757" spans="2:12" ht="15.75" customHeight="1" x14ac:dyDescent="0.2">
      <c r="B4757" s="189">
        <v>41357</v>
      </c>
      <c r="C4757" s="143">
        <v>297427</v>
      </c>
      <c r="D4757" s="143" t="s">
        <v>1365</v>
      </c>
      <c r="E4757" s="143" t="s">
        <v>8855</v>
      </c>
      <c r="F4757" s="248" t="s">
        <v>146</v>
      </c>
      <c r="G4757" s="216">
        <v>667.5</v>
      </c>
      <c r="H4757" s="216">
        <v>4.0000000025611371</v>
      </c>
      <c r="I4757" s="216">
        <v>2670.000001709559</v>
      </c>
      <c r="J4757" s="216">
        <v>7.6595308193401802E-3</v>
      </c>
      <c r="K4757" s="216">
        <v>1.9148827036089759E-3</v>
      </c>
      <c r="L4757" s="159"/>
    </row>
    <row r="4758" spans="2:12" ht="15.75" customHeight="1" x14ac:dyDescent="0.2">
      <c r="B4758" s="189">
        <v>41357</v>
      </c>
      <c r="C4758" s="143">
        <v>297427</v>
      </c>
      <c r="D4758" s="143" t="s">
        <v>636</v>
      </c>
      <c r="E4758" s="143" t="s">
        <v>8855</v>
      </c>
      <c r="F4758" s="248" t="s">
        <v>146</v>
      </c>
      <c r="G4758" s="216">
        <v>1308.4900000000002</v>
      </c>
      <c r="H4758" s="216">
        <v>4.0000000025611371</v>
      </c>
      <c r="I4758" s="216">
        <v>5233.9600033512215</v>
      </c>
      <c r="J4758" s="216">
        <v>1.5014860646889035E-2</v>
      </c>
      <c r="K4758" s="216">
        <v>3.7537151593188154E-3</v>
      </c>
      <c r="L4758" s="159"/>
    </row>
    <row r="4759" spans="2:12" ht="15.75" customHeight="1" x14ac:dyDescent="0.2">
      <c r="B4759" s="189">
        <v>41357</v>
      </c>
      <c r="C4759" s="143">
        <v>297427</v>
      </c>
      <c r="D4759" s="143" t="s">
        <v>1225</v>
      </c>
      <c r="E4759" s="143" t="s">
        <v>8855</v>
      </c>
      <c r="F4759" s="248" t="s">
        <v>146</v>
      </c>
      <c r="G4759" s="216">
        <v>898.01</v>
      </c>
      <c r="H4759" s="216">
        <v>4.0000000025611371</v>
      </c>
      <c r="I4759" s="216">
        <v>3592.040002299927</v>
      </c>
      <c r="J4759" s="216">
        <v>1.0304622128952324E-2</v>
      </c>
      <c r="K4759" s="216">
        <v>2.5761555305886088E-3</v>
      </c>
      <c r="L4759" s="159"/>
    </row>
    <row r="4760" spans="2:12" ht="15.75" customHeight="1" x14ac:dyDescent="0.2">
      <c r="B4760" s="189">
        <v>41357</v>
      </c>
      <c r="C4760" s="143">
        <v>297427</v>
      </c>
      <c r="D4760" s="143" t="s">
        <v>1356</v>
      </c>
      <c r="E4760" s="143" t="s">
        <v>8854</v>
      </c>
      <c r="F4760" s="248" t="s">
        <v>146</v>
      </c>
      <c r="G4760" s="216">
        <v>430.5</v>
      </c>
      <c r="H4760" s="216">
        <v>4.0000000025611371</v>
      </c>
      <c r="I4760" s="216">
        <v>1722.0000011025695</v>
      </c>
      <c r="J4760" s="216">
        <v>1.7377435580575526E-3</v>
      </c>
      <c r="K4760" s="216">
        <v>4.3443588923622567E-4</v>
      </c>
      <c r="L4760" s="159"/>
    </row>
    <row r="4761" spans="2:12" ht="15.75" customHeight="1" x14ac:dyDescent="0.2">
      <c r="B4761" s="189">
        <v>41357</v>
      </c>
      <c r="C4761" s="143">
        <v>297427</v>
      </c>
      <c r="D4761" s="143" t="s">
        <v>606</v>
      </c>
      <c r="E4761" s="143" t="s">
        <v>8855</v>
      </c>
      <c r="F4761" s="248" t="s">
        <v>146</v>
      </c>
      <c r="G4761" s="216">
        <v>599.64</v>
      </c>
      <c r="H4761" s="216">
        <v>4.0000000025611371</v>
      </c>
      <c r="I4761" s="216">
        <v>2398.5600015357595</v>
      </c>
      <c r="J4761" s="216">
        <v>6.8808405400886058E-3</v>
      </c>
      <c r="K4761" s="216">
        <v>1.7202101339207285E-3</v>
      </c>
      <c r="L4761" s="159"/>
    </row>
    <row r="4762" spans="2:12" ht="15.75" customHeight="1" x14ac:dyDescent="0.2">
      <c r="B4762" s="189">
        <v>41357</v>
      </c>
      <c r="C4762" s="143">
        <v>297427</v>
      </c>
      <c r="D4762" s="143" t="s">
        <v>1791</v>
      </c>
      <c r="E4762" s="143" t="s">
        <v>8855</v>
      </c>
      <c r="F4762" s="248" t="s">
        <v>146</v>
      </c>
      <c r="G4762" s="216">
        <v>284.48</v>
      </c>
      <c r="H4762" s="216">
        <v>4.0000000025611371</v>
      </c>
      <c r="I4762" s="216">
        <v>1137.9200007285922</v>
      </c>
      <c r="J4762" s="216">
        <v>3.2643944981062085E-3</v>
      </c>
      <c r="K4762" s="216">
        <v>8.160986240040172E-4</v>
      </c>
      <c r="L4762" s="159"/>
    </row>
    <row r="4763" spans="2:12" ht="15.75" customHeight="1" x14ac:dyDescent="0.2">
      <c r="B4763" s="189">
        <v>41357</v>
      </c>
      <c r="C4763" s="143">
        <v>297427</v>
      </c>
      <c r="D4763" s="143" t="s">
        <v>791</v>
      </c>
      <c r="E4763" s="143" t="s">
        <v>8855</v>
      </c>
      <c r="F4763" s="248" t="s">
        <v>146</v>
      </c>
      <c r="G4763" s="216">
        <v>429.48</v>
      </c>
      <c r="H4763" s="216">
        <v>4.0000000025611371</v>
      </c>
      <c r="I4763" s="216">
        <v>1717.9200010999568</v>
      </c>
      <c r="J4763" s="216">
        <v>4.9282626161651234E-3</v>
      </c>
      <c r="K4763" s="216">
        <v>1.2320656532524088E-3</v>
      </c>
      <c r="L4763" s="159"/>
    </row>
    <row r="4764" spans="2:12" ht="15.75" customHeight="1" x14ac:dyDescent="0.2">
      <c r="B4764" s="189">
        <v>41357</v>
      </c>
      <c r="C4764" s="143">
        <v>297427</v>
      </c>
      <c r="D4764" s="143" t="s">
        <v>1792</v>
      </c>
      <c r="E4764" s="143" t="s">
        <v>8855</v>
      </c>
      <c r="F4764" s="248" t="s">
        <v>146</v>
      </c>
      <c r="G4764" s="216">
        <v>29.33</v>
      </c>
      <c r="H4764" s="216">
        <v>4.0000000025611371</v>
      </c>
      <c r="I4764" s="216">
        <v>117.32000007511814</v>
      </c>
      <c r="J4764" s="216">
        <v>3.3656035794943443E-4</v>
      </c>
      <c r="K4764" s="216">
        <v>8.4140089433485036E-5</v>
      </c>
      <c r="L4764" s="159"/>
    </row>
    <row r="4765" spans="2:12" ht="15.75" customHeight="1" x14ac:dyDescent="0.2">
      <c r="B4765" s="189">
        <v>41357</v>
      </c>
      <c r="C4765" s="143">
        <v>297429</v>
      </c>
      <c r="D4765" s="143" t="s">
        <v>1315</v>
      </c>
      <c r="E4765" s="143" t="s">
        <v>8854</v>
      </c>
      <c r="F4765" s="248" t="s">
        <v>147</v>
      </c>
      <c r="G4765" s="216">
        <v>1</v>
      </c>
      <c r="H4765" s="216">
        <v>441.00000000209548</v>
      </c>
      <c r="I4765" s="216">
        <v>441.00000000209548</v>
      </c>
      <c r="J4765" s="216">
        <v>4.4503188653678488E-4</v>
      </c>
      <c r="K4765" s="216">
        <v>1.0091425998518598E-6</v>
      </c>
      <c r="L4765" s="159"/>
    </row>
    <row r="4766" spans="2:12" ht="15.75" customHeight="1" x14ac:dyDescent="0.2">
      <c r="B4766" s="189">
        <v>41357</v>
      </c>
      <c r="C4766" s="143">
        <v>297429</v>
      </c>
      <c r="D4766" s="143" t="s">
        <v>1316</v>
      </c>
      <c r="E4766" s="143" t="s">
        <v>8855</v>
      </c>
      <c r="F4766" s="248" t="s">
        <v>147</v>
      </c>
      <c r="G4766" s="216">
        <v>754.5</v>
      </c>
      <c r="H4766" s="216">
        <v>441.00000000209548</v>
      </c>
      <c r="I4766" s="216">
        <v>332734.50000158104</v>
      </c>
      <c r="J4766" s="216">
        <v>0.95452814823521837</v>
      </c>
      <c r="K4766" s="216">
        <v>2.1644629211580108E-3</v>
      </c>
      <c r="L4766" s="159"/>
    </row>
    <row r="4767" spans="2:12" ht="15.75" customHeight="1" x14ac:dyDescent="0.2">
      <c r="B4767" s="189">
        <v>41357</v>
      </c>
      <c r="C4767" s="143">
        <v>297435</v>
      </c>
      <c r="D4767" s="143" t="s">
        <v>550</v>
      </c>
      <c r="E4767" s="143" t="s">
        <v>8854</v>
      </c>
      <c r="F4767" s="248" t="s">
        <v>146</v>
      </c>
      <c r="G4767" s="216">
        <v>953</v>
      </c>
      <c r="H4767" s="216">
        <v>49.000000002561137</v>
      </c>
      <c r="I4767" s="216">
        <v>46697.000002440764</v>
      </c>
      <c r="J4767" s="216">
        <v>4.7123931987745379E-2</v>
      </c>
      <c r="K4767" s="216">
        <v>9.6171289765882247E-4</v>
      </c>
      <c r="L4767" s="159"/>
    </row>
    <row r="4768" spans="2:12" ht="15.75" customHeight="1" x14ac:dyDescent="0.2">
      <c r="B4768" s="189">
        <v>41357</v>
      </c>
      <c r="C4768" s="143">
        <v>297538</v>
      </c>
      <c r="D4768" s="143" t="s">
        <v>1733</v>
      </c>
      <c r="E4768" s="143" t="s">
        <v>8854</v>
      </c>
      <c r="F4768" s="248" t="s">
        <v>147</v>
      </c>
      <c r="G4768" s="216">
        <v>1</v>
      </c>
      <c r="H4768" s="216">
        <v>58.999999993247911</v>
      </c>
      <c r="I4768" s="216">
        <v>58.999999993247911</v>
      </c>
      <c r="J4768" s="216">
        <v>5.9539413384445917E-5</v>
      </c>
      <c r="K4768" s="216">
        <v>1.0091425998518598E-6</v>
      </c>
      <c r="L4768" s="159"/>
    </row>
    <row r="4769" spans="2:12" ht="15.75" customHeight="1" x14ac:dyDescent="0.2">
      <c r="B4769" s="189">
        <v>41357</v>
      </c>
      <c r="C4769" s="143">
        <v>297539</v>
      </c>
      <c r="D4769" s="143" t="s">
        <v>1405</v>
      </c>
      <c r="E4769" s="143" t="s">
        <v>8855</v>
      </c>
      <c r="F4769" s="248" t="s">
        <v>147</v>
      </c>
      <c r="G4769" s="216">
        <v>212.49</v>
      </c>
      <c r="H4769" s="216">
        <v>1.9999999960418791</v>
      </c>
      <c r="I4769" s="216">
        <v>424.97999915893888</v>
      </c>
      <c r="J4769" s="216">
        <v>1.2191563292422609E-3</v>
      </c>
      <c r="K4769" s="216">
        <v>6.0957816582752255E-4</v>
      </c>
      <c r="L4769" s="159"/>
    </row>
    <row r="4770" spans="2:12" ht="15.75" customHeight="1" x14ac:dyDescent="0.2">
      <c r="B4770" s="189">
        <v>41357</v>
      </c>
      <c r="C4770" s="143">
        <v>297539</v>
      </c>
      <c r="D4770" s="143" t="s">
        <v>548</v>
      </c>
      <c r="E4770" s="143" t="s">
        <v>8855</v>
      </c>
      <c r="F4770" s="248" t="s">
        <v>147</v>
      </c>
      <c r="G4770" s="216">
        <v>658.5</v>
      </c>
      <c r="H4770" s="216">
        <v>620.98701298389551</v>
      </c>
      <c r="I4770" s="216">
        <v>508943.49999761616</v>
      </c>
      <c r="J4770" s="216">
        <v>1.4600256258571536</v>
      </c>
      <c r="K4770" s="216">
        <v>1.889064060414248E-3</v>
      </c>
      <c r="L4770" s="159"/>
    </row>
    <row r="4771" spans="2:12" ht="15.75" customHeight="1" x14ac:dyDescent="0.2">
      <c r="B4771" s="189">
        <v>41357</v>
      </c>
      <c r="C4771" s="143">
        <v>297539</v>
      </c>
      <c r="D4771" s="143" t="s">
        <v>702</v>
      </c>
      <c r="E4771" s="143" t="s">
        <v>8855</v>
      </c>
      <c r="F4771" s="248" t="s">
        <v>147</v>
      </c>
      <c r="G4771" s="216">
        <v>75.5</v>
      </c>
      <c r="H4771" s="216">
        <v>1.9999999960418791</v>
      </c>
      <c r="I4771" s="216">
        <v>150.99999970116187</v>
      </c>
      <c r="J4771" s="216">
        <v>4.3317945718758858E-4</v>
      </c>
      <c r="K4771" s="216">
        <v>2.1658972902243847E-4</v>
      </c>
      <c r="L4771" s="159"/>
    </row>
    <row r="4772" spans="2:12" ht="15.75" customHeight="1" x14ac:dyDescent="0.2">
      <c r="B4772" s="189">
        <v>41357</v>
      </c>
      <c r="C4772" s="143">
        <v>297540</v>
      </c>
      <c r="D4772" s="143" t="s">
        <v>1405</v>
      </c>
      <c r="E4772" s="143" t="s">
        <v>8855</v>
      </c>
      <c r="F4772" s="248" t="s">
        <v>146</v>
      </c>
      <c r="G4772" s="216">
        <v>1104.48</v>
      </c>
      <c r="H4772" s="216">
        <v>687.65277776998118</v>
      </c>
      <c r="I4772" s="216">
        <v>774563.77999101102</v>
      </c>
      <c r="J4772" s="216">
        <v>2.222020651905281</v>
      </c>
      <c r="K4772" s="216">
        <v>3.1684638928569913E-3</v>
      </c>
      <c r="L4772" s="159"/>
    </row>
    <row r="4773" spans="2:12" ht="15.75" customHeight="1" x14ac:dyDescent="0.2">
      <c r="B4773" s="189">
        <v>41358</v>
      </c>
      <c r="C4773" s="143">
        <v>297168</v>
      </c>
      <c r="D4773" s="143" t="s">
        <v>664</v>
      </c>
      <c r="E4773" s="143" t="s">
        <v>8854</v>
      </c>
      <c r="F4773" s="248" t="s">
        <v>147</v>
      </c>
      <c r="G4773" s="216">
        <v>1079.6799999999998</v>
      </c>
      <c r="H4773" s="216">
        <v>8.9999999979045242</v>
      </c>
      <c r="I4773" s="216">
        <v>9717.1199977375582</v>
      </c>
      <c r="J4773" s="216">
        <v>9.804676840437114E-3</v>
      </c>
      <c r="K4773" s="216">
        <v>1.0894085380799934E-3</v>
      </c>
      <c r="L4773" s="159"/>
    </row>
    <row r="4774" spans="2:12" ht="15.75" customHeight="1" x14ac:dyDescent="0.2">
      <c r="B4774" s="189">
        <v>41358</v>
      </c>
      <c r="C4774" s="143">
        <v>297199</v>
      </c>
      <c r="D4774" s="143" t="s">
        <v>1412</v>
      </c>
      <c r="E4774" s="143" t="s">
        <v>8855</v>
      </c>
      <c r="F4774" s="248" t="s">
        <v>146</v>
      </c>
      <c r="G4774" s="216">
        <v>1</v>
      </c>
      <c r="H4774" s="216">
        <v>180.99999999278225</v>
      </c>
      <c r="I4774" s="216">
        <v>180.99999999278225</v>
      </c>
      <c r="J4774" s="216">
        <v>5.1939100398362074E-4</v>
      </c>
      <c r="K4774" s="216">
        <v>2.869563558034986E-6</v>
      </c>
      <c r="L4774" s="159"/>
    </row>
    <row r="4775" spans="2:12" ht="15.75" customHeight="1" x14ac:dyDescent="0.2">
      <c r="B4775" s="189">
        <v>41358</v>
      </c>
      <c r="C4775" s="143">
        <v>297221</v>
      </c>
      <c r="D4775" s="143" t="s">
        <v>818</v>
      </c>
      <c r="E4775" s="143" t="s">
        <v>8855</v>
      </c>
      <c r="F4775" s="248" t="s">
        <v>146</v>
      </c>
      <c r="G4775" s="216">
        <v>5</v>
      </c>
      <c r="H4775" s="216">
        <v>222.00000000069849</v>
      </c>
      <c r="I4775" s="216">
        <v>1110.0000000034925</v>
      </c>
      <c r="J4775" s="216">
        <v>3.1852155494288565E-3</v>
      </c>
      <c r="K4775" s="216">
        <v>1.4347817790174931E-5</v>
      </c>
      <c r="L4775" s="159"/>
    </row>
    <row r="4776" spans="2:12" ht="15.75" customHeight="1" x14ac:dyDescent="0.2">
      <c r="B4776" s="189">
        <v>41358</v>
      </c>
      <c r="C4776" s="143">
        <v>297223</v>
      </c>
      <c r="D4776" s="143" t="s">
        <v>1742</v>
      </c>
      <c r="E4776" s="143" t="s">
        <v>8854</v>
      </c>
      <c r="F4776" s="248" t="s">
        <v>147</v>
      </c>
      <c r="G4776" s="216">
        <v>736.5</v>
      </c>
      <c r="H4776" s="216">
        <v>13.999999993247911</v>
      </c>
      <c r="I4776" s="216">
        <v>10310.999995027087</v>
      </c>
      <c r="J4776" s="216">
        <v>1.040390803823844E-2</v>
      </c>
      <c r="K4776" s="216">
        <v>7.4313628880401156E-4</v>
      </c>
      <c r="L4776" s="159"/>
    </row>
    <row r="4777" spans="2:12" ht="15.75" customHeight="1" x14ac:dyDescent="0.2">
      <c r="B4777" s="189">
        <v>41358</v>
      </c>
      <c r="C4777" s="143">
        <v>297225</v>
      </c>
      <c r="D4777" s="143" t="s">
        <v>602</v>
      </c>
      <c r="E4777" s="143" t="s">
        <v>8855</v>
      </c>
      <c r="F4777" s="248" t="s">
        <v>146</v>
      </c>
      <c r="G4777" s="216">
        <v>0.85</v>
      </c>
      <c r="H4777" s="216">
        <v>139.99999999534339</v>
      </c>
      <c r="I4777" s="216">
        <v>118.99999999604188</v>
      </c>
      <c r="J4777" s="216">
        <v>3.4147806339480529E-4</v>
      </c>
      <c r="K4777" s="216">
        <v>2.439129024329738E-6</v>
      </c>
      <c r="L4777" s="159"/>
    </row>
    <row r="4778" spans="2:12" ht="15.75" customHeight="1" x14ac:dyDescent="0.2">
      <c r="B4778" s="189">
        <v>41358</v>
      </c>
      <c r="C4778" s="143">
        <v>297226</v>
      </c>
      <c r="D4778" s="143" t="s">
        <v>1793</v>
      </c>
      <c r="E4778" s="143" t="s">
        <v>8854</v>
      </c>
      <c r="F4778" s="248" t="s">
        <v>155</v>
      </c>
      <c r="G4778" s="216">
        <v>35.25</v>
      </c>
      <c r="H4778" s="216">
        <v>749.99999999301508</v>
      </c>
      <c r="I4778" s="216">
        <v>26437.499999753782</v>
      </c>
      <c r="J4778" s="216">
        <v>2.6675717087675604E-2</v>
      </c>
      <c r="K4778" s="216">
        <v>3.5567622783898718E-5</v>
      </c>
      <c r="L4778" s="159"/>
    </row>
    <row r="4779" spans="2:12" ht="15.75" customHeight="1" x14ac:dyDescent="0.2">
      <c r="B4779" s="189">
        <v>41358</v>
      </c>
      <c r="C4779" s="143">
        <v>297228</v>
      </c>
      <c r="D4779" s="143" t="s">
        <v>1794</v>
      </c>
      <c r="E4779" s="143" t="s">
        <v>8854</v>
      </c>
      <c r="F4779" s="248" t="s">
        <v>146</v>
      </c>
      <c r="G4779" s="216">
        <v>3.5</v>
      </c>
      <c r="H4779" s="216">
        <v>200.00000000232831</v>
      </c>
      <c r="I4779" s="216">
        <v>700.00000000814907</v>
      </c>
      <c r="J4779" s="216">
        <v>7.0630740280904815E-4</v>
      </c>
      <c r="K4779" s="216">
        <v>3.5315370140041282E-6</v>
      </c>
      <c r="L4779" s="159"/>
    </row>
    <row r="4780" spans="2:12" ht="15.75" customHeight="1" x14ac:dyDescent="0.2">
      <c r="B4780" s="189">
        <v>41358</v>
      </c>
      <c r="C4780" s="143">
        <v>297240</v>
      </c>
      <c r="D4780" s="143" t="s">
        <v>818</v>
      </c>
      <c r="E4780" s="143" t="s">
        <v>8855</v>
      </c>
      <c r="F4780" s="248" t="s">
        <v>146</v>
      </c>
      <c r="G4780" s="216">
        <v>3.3000000000000003</v>
      </c>
      <c r="H4780" s="216">
        <v>106.99999999254942</v>
      </c>
      <c r="I4780" s="216">
        <v>353.09999997541314</v>
      </c>
      <c r="J4780" s="216">
        <v>1.0132428922716001E-3</v>
      </c>
      <c r="K4780" s="216">
        <v>9.4695597415154554E-6</v>
      </c>
      <c r="L4780" s="159"/>
    </row>
    <row r="4781" spans="2:12" ht="15.75" customHeight="1" x14ac:dyDescent="0.2">
      <c r="B4781" s="189">
        <v>41358</v>
      </c>
      <c r="C4781" s="143">
        <v>297241</v>
      </c>
      <c r="D4781" s="143" t="s">
        <v>799</v>
      </c>
      <c r="E4781" s="143" t="s">
        <v>8855</v>
      </c>
      <c r="F4781" s="248" t="s">
        <v>147</v>
      </c>
      <c r="G4781" s="216">
        <v>1825</v>
      </c>
      <c r="H4781" s="216">
        <v>242.75757575957951</v>
      </c>
      <c r="I4781" s="216">
        <v>449081.00000387756</v>
      </c>
      <c r="J4781" s="216">
        <v>1.2886664722170365</v>
      </c>
      <c r="K4781" s="216">
        <v>5.2369534934138496E-3</v>
      </c>
      <c r="L4781" s="159"/>
    </row>
    <row r="4782" spans="2:12" ht="15.75" customHeight="1" x14ac:dyDescent="0.2">
      <c r="B4782" s="189">
        <v>41358</v>
      </c>
      <c r="C4782" s="143">
        <v>297241</v>
      </c>
      <c r="D4782" s="143" t="s">
        <v>1465</v>
      </c>
      <c r="E4782" s="143" t="s">
        <v>8854</v>
      </c>
      <c r="F4782" s="248" t="s">
        <v>147</v>
      </c>
      <c r="G4782" s="216">
        <v>1</v>
      </c>
      <c r="H4782" s="216">
        <v>180</v>
      </c>
      <c r="I4782" s="216">
        <v>180</v>
      </c>
      <c r="J4782" s="216">
        <v>1.8162190357735516E-4</v>
      </c>
      <c r="K4782" s="216">
        <v>1.009010575429751E-6</v>
      </c>
      <c r="L4782" s="159"/>
    </row>
    <row r="4783" spans="2:12" ht="15.75" customHeight="1" x14ac:dyDescent="0.2">
      <c r="B4783" s="189">
        <v>41358</v>
      </c>
      <c r="C4783" s="143">
        <v>297248</v>
      </c>
      <c r="D4783" s="143" t="s">
        <v>997</v>
      </c>
      <c r="E4783" s="143" t="s">
        <v>8855</v>
      </c>
      <c r="F4783" s="248" t="s">
        <v>146</v>
      </c>
      <c r="G4783" s="216">
        <v>3</v>
      </c>
      <c r="H4783" s="216">
        <v>56.000000004423782</v>
      </c>
      <c r="I4783" s="216">
        <v>168.00000001327135</v>
      </c>
      <c r="J4783" s="216">
        <v>4.8208667778796064E-4</v>
      </c>
      <c r="K4783" s="216">
        <v>8.6086906741049577E-6</v>
      </c>
      <c r="L4783" s="159"/>
    </row>
    <row r="4784" spans="2:12" ht="15.75" customHeight="1" x14ac:dyDescent="0.2">
      <c r="B4784" s="189">
        <v>41358</v>
      </c>
      <c r="C4784" s="143">
        <v>297249</v>
      </c>
      <c r="D4784" s="143" t="s">
        <v>902</v>
      </c>
      <c r="E4784" s="143" t="s">
        <v>8855</v>
      </c>
      <c r="F4784" s="248" t="s">
        <v>146</v>
      </c>
      <c r="G4784" s="216">
        <v>10</v>
      </c>
      <c r="H4784" s="216">
        <v>217.99999999813735</v>
      </c>
      <c r="I4784" s="216">
        <v>2179.9999999813735</v>
      </c>
      <c r="J4784" s="216">
        <v>6.2556485564628202E-3</v>
      </c>
      <c r="K4784" s="216">
        <v>2.8695635580349861E-5</v>
      </c>
      <c r="L4784" s="159"/>
    </row>
    <row r="4785" spans="2:12" ht="15.75" customHeight="1" x14ac:dyDescent="0.2">
      <c r="B4785" s="189">
        <v>41358</v>
      </c>
      <c r="C4785" s="143">
        <v>297250</v>
      </c>
      <c r="D4785" s="143" t="s">
        <v>1369</v>
      </c>
      <c r="E4785" s="143" t="s">
        <v>8854</v>
      </c>
      <c r="F4785" s="248" t="s">
        <v>149</v>
      </c>
      <c r="G4785" s="216">
        <v>74</v>
      </c>
      <c r="H4785" s="216">
        <v>22.999999991152436</v>
      </c>
      <c r="I4785" s="216">
        <v>1701.9999993452802</v>
      </c>
      <c r="J4785" s="216">
        <v>1.7173359987208169E-3</v>
      </c>
      <c r="K4785" s="216">
        <v>7.4666782581801574E-5</v>
      </c>
      <c r="L4785" s="159"/>
    </row>
    <row r="4786" spans="2:12" ht="15.75" customHeight="1" x14ac:dyDescent="0.2">
      <c r="B4786" s="189">
        <v>41358</v>
      </c>
      <c r="C4786" s="143">
        <v>297251</v>
      </c>
      <c r="D4786" s="143" t="s">
        <v>984</v>
      </c>
      <c r="E4786" s="143" t="s">
        <v>8854</v>
      </c>
      <c r="F4786" s="248" t="s">
        <v>146</v>
      </c>
      <c r="G4786" s="216">
        <v>11.22</v>
      </c>
      <c r="H4786" s="216">
        <v>235.9999999939464</v>
      </c>
      <c r="I4786" s="216">
        <v>2647.919999932079</v>
      </c>
      <c r="J4786" s="216">
        <v>2.6717792828234131E-3</v>
      </c>
      <c r="K4786" s="216">
        <v>1.1321098656321806E-5</v>
      </c>
      <c r="L4786" s="159"/>
    </row>
    <row r="4787" spans="2:12" ht="15.75" customHeight="1" x14ac:dyDescent="0.2">
      <c r="B4787" s="189">
        <v>41358</v>
      </c>
      <c r="C4787" s="143">
        <v>297253</v>
      </c>
      <c r="D4787" s="143" t="s">
        <v>1340</v>
      </c>
      <c r="E4787" s="143" t="s">
        <v>8855</v>
      </c>
      <c r="F4787" s="248" t="s">
        <v>149</v>
      </c>
      <c r="G4787" s="216">
        <v>18.150000000000002</v>
      </c>
      <c r="H4787" s="216">
        <v>188.99999999790452</v>
      </c>
      <c r="I4787" s="216">
        <v>3430.3499999619676</v>
      </c>
      <c r="J4787" s="216">
        <v>9.8436073511961788E-3</v>
      </c>
      <c r="K4787" s="216">
        <v>5.2082578578335002E-5</v>
      </c>
      <c r="L4787" s="159"/>
    </row>
    <row r="4788" spans="2:12" ht="15.75" customHeight="1" x14ac:dyDescent="0.2">
      <c r="B4788" s="189">
        <v>41358</v>
      </c>
      <c r="C4788" s="143">
        <v>297254</v>
      </c>
      <c r="D4788" s="143" t="s">
        <v>608</v>
      </c>
      <c r="E4788" s="143" t="s">
        <v>8854</v>
      </c>
      <c r="F4788" s="248" t="s">
        <v>146</v>
      </c>
      <c r="G4788" s="216">
        <v>78.210000000000008</v>
      </c>
      <c r="H4788" s="216">
        <v>152.99999999580905</v>
      </c>
      <c r="I4788" s="216">
        <v>11966.129999672226</v>
      </c>
      <c r="J4788" s="216">
        <v>1.2073951716636479E-2</v>
      </c>
      <c r="K4788" s="216">
        <v>7.8914717104360834E-5</v>
      </c>
      <c r="L4788" s="159"/>
    </row>
    <row r="4789" spans="2:12" ht="15.75" customHeight="1" x14ac:dyDescent="0.2">
      <c r="B4789" s="189">
        <v>41358</v>
      </c>
      <c r="C4789" s="143">
        <v>297256</v>
      </c>
      <c r="D4789" s="143" t="s">
        <v>1247</v>
      </c>
      <c r="E4789" s="143" t="s">
        <v>8854</v>
      </c>
      <c r="F4789" s="248" t="s">
        <v>149</v>
      </c>
      <c r="G4789" s="216">
        <v>9.2000000000000011</v>
      </c>
      <c r="H4789" s="216">
        <v>17.999999995809048</v>
      </c>
      <c r="I4789" s="216">
        <v>165.59999996144327</v>
      </c>
      <c r="J4789" s="216">
        <v>1.6709215125226262E-4</v>
      </c>
      <c r="K4789" s="216">
        <v>9.2828972939537099E-6</v>
      </c>
      <c r="L4789" s="159"/>
    </row>
    <row r="4790" spans="2:12" ht="15.75" customHeight="1" x14ac:dyDescent="0.2">
      <c r="B4790" s="189">
        <v>41358</v>
      </c>
      <c r="C4790" s="143">
        <v>297257</v>
      </c>
      <c r="D4790" s="143" t="s">
        <v>767</v>
      </c>
      <c r="E4790" s="143" t="s">
        <v>8854</v>
      </c>
      <c r="F4790" s="248" t="s">
        <v>147</v>
      </c>
      <c r="G4790" s="216">
        <v>131.5</v>
      </c>
      <c r="H4790" s="216">
        <v>72.999999996973202</v>
      </c>
      <c r="I4790" s="216">
        <v>9599.499999601976</v>
      </c>
      <c r="J4790" s="216">
        <v>9.6859970184362838E-3</v>
      </c>
      <c r="K4790" s="216">
        <v>1.3268489066901225E-4</v>
      </c>
      <c r="L4790" s="159"/>
    </row>
    <row r="4791" spans="2:12" ht="15.75" customHeight="1" x14ac:dyDescent="0.2">
      <c r="B4791" s="189">
        <v>41358</v>
      </c>
      <c r="C4791" s="143">
        <v>297265</v>
      </c>
      <c r="D4791" s="143" t="s">
        <v>664</v>
      </c>
      <c r="E4791" s="143" t="s">
        <v>8854</v>
      </c>
      <c r="F4791" s="248" t="s">
        <v>146</v>
      </c>
      <c r="G4791" s="216">
        <v>113</v>
      </c>
      <c r="H4791" s="216">
        <v>129.49999999778811</v>
      </c>
      <c r="I4791" s="216">
        <v>14197.99999976065</v>
      </c>
      <c r="J4791" s="216">
        <v>1.4325932149710098E-2</v>
      </c>
      <c r="K4791" s="216">
        <v>1.1401819502356185E-4</v>
      </c>
      <c r="L4791" s="159"/>
    </row>
    <row r="4792" spans="2:12" ht="15.75" customHeight="1" x14ac:dyDescent="0.2">
      <c r="B4792" s="189">
        <v>41358</v>
      </c>
      <c r="C4792" s="143">
        <v>297266</v>
      </c>
      <c r="D4792" s="143" t="s">
        <v>1514</v>
      </c>
      <c r="E4792" s="143" t="s">
        <v>8855</v>
      </c>
      <c r="F4792" s="248" t="s">
        <v>146</v>
      </c>
      <c r="G4792" s="216">
        <v>27</v>
      </c>
      <c r="H4792" s="216">
        <v>452.99999999930151</v>
      </c>
      <c r="I4792" s="216">
        <v>12230.999999981141</v>
      </c>
      <c r="J4792" s="216">
        <v>3.50976318782718E-2</v>
      </c>
      <c r="K4792" s="216">
        <v>7.7478216066944629E-5</v>
      </c>
      <c r="L4792" s="159"/>
    </row>
    <row r="4793" spans="2:12" ht="15.75" customHeight="1" x14ac:dyDescent="0.2">
      <c r="B4793" s="189">
        <v>41358</v>
      </c>
      <c r="C4793" s="143">
        <v>297272</v>
      </c>
      <c r="D4793" s="143" t="s">
        <v>925</v>
      </c>
      <c r="E4793" s="143" t="s">
        <v>8855</v>
      </c>
      <c r="F4793" s="248" t="s">
        <v>150</v>
      </c>
      <c r="G4793" s="216">
        <v>21</v>
      </c>
      <c r="H4793" s="216">
        <v>166.99999999953434</v>
      </c>
      <c r="I4793" s="216">
        <v>3506.9999999902211</v>
      </c>
      <c r="J4793" s="216">
        <v>1.0063559398000636E-2</v>
      </c>
      <c r="K4793" s="216">
        <v>6.0260834718734707E-5</v>
      </c>
      <c r="L4793" s="159"/>
    </row>
    <row r="4794" spans="2:12" ht="15.75" customHeight="1" x14ac:dyDescent="0.2">
      <c r="B4794" s="189">
        <v>41358</v>
      </c>
      <c r="C4794" s="143">
        <v>297274</v>
      </c>
      <c r="D4794" s="143" t="s">
        <v>1784</v>
      </c>
      <c r="E4794" s="143" t="s">
        <v>8854</v>
      </c>
      <c r="F4794" s="248" t="s">
        <v>146</v>
      </c>
      <c r="G4794" s="216">
        <v>107.17</v>
      </c>
      <c r="H4794" s="216">
        <v>414.99999999068677</v>
      </c>
      <c r="I4794" s="216">
        <v>44475.549999001902</v>
      </c>
      <c r="J4794" s="216">
        <v>4.4876300297047568E-2</v>
      </c>
      <c r="K4794" s="216">
        <v>1.0813566336880641E-4</v>
      </c>
      <c r="L4794" s="159"/>
    </row>
    <row r="4795" spans="2:12" ht="15.75" customHeight="1" x14ac:dyDescent="0.2">
      <c r="B4795" s="189">
        <v>41358</v>
      </c>
      <c r="C4795" s="143">
        <v>297276</v>
      </c>
      <c r="D4795" s="143" t="s">
        <v>1225</v>
      </c>
      <c r="E4795" s="143" t="s">
        <v>8855</v>
      </c>
      <c r="F4795" s="248" t="s">
        <v>146</v>
      </c>
      <c r="G4795" s="216">
        <v>5</v>
      </c>
      <c r="H4795" s="216">
        <v>103.00000000046566</v>
      </c>
      <c r="I4795" s="216">
        <v>515.00000000232831</v>
      </c>
      <c r="J4795" s="216">
        <v>1.4778252323946991E-3</v>
      </c>
      <c r="K4795" s="216">
        <v>1.4347817790174931E-5</v>
      </c>
      <c r="L4795" s="159"/>
    </row>
    <row r="4796" spans="2:12" ht="15.75" customHeight="1" x14ac:dyDescent="0.2">
      <c r="B4796" s="189">
        <v>41358</v>
      </c>
      <c r="C4796" s="143">
        <v>297278</v>
      </c>
      <c r="D4796" s="143" t="s">
        <v>588</v>
      </c>
      <c r="E4796" s="143" t="s">
        <v>8855</v>
      </c>
      <c r="F4796" s="248" t="s">
        <v>146</v>
      </c>
      <c r="G4796" s="216">
        <v>6</v>
      </c>
      <c r="H4796" s="216">
        <v>62.999999995809048</v>
      </c>
      <c r="I4796" s="216">
        <v>377.99999997485429</v>
      </c>
      <c r="J4796" s="216">
        <v>1.0846950248650676E-3</v>
      </c>
      <c r="K4796" s="216">
        <v>1.7217381348209915E-5</v>
      </c>
      <c r="L4796" s="159"/>
    </row>
    <row r="4797" spans="2:12" ht="15.75" customHeight="1" x14ac:dyDescent="0.2">
      <c r="B4797" s="189">
        <v>41358</v>
      </c>
      <c r="C4797" s="143">
        <v>297281</v>
      </c>
      <c r="D4797" s="143" t="s">
        <v>511</v>
      </c>
      <c r="E4797" s="143" t="s">
        <v>8855</v>
      </c>
      <c r="F4797" s="248" t="s">
        <v>147</v>
      </c>
      <c r="G4797" s="216">
        <v>161.5</v>
      </c>
      <c r="H4797" s="216">
        <v>251.8867924598151</v>
      </c>
      <c r="I4797" s="216">
        <v>38175.000001128064</v>
      </c>
      <c r="J4797" s="216">
        <v>0.10954558883122265</v>
      </c>
      <c r="K4797" s="216">
        <v>4.6343451462265025E-4</v>
      </c>
      <c r="L4797" s="159"/>
    </row>
    <row r="4798" spans="2:12" ht="15.75" customHeight="1" x14ac:dyDescent="0.2">
      <c r="B4798" s="189">
        <v>41358</v>
      </c>
      <c r="C4798" s="143">
        <v>297282</v>
      </c>
      <c r="D4798" s="143" t="s">
        <v>1124</v>
      </c>
      <c r="E4798" s="143" t="s">
        <v>8854</v>
      </c>
      <c r="F4798" s="248" t="s">
        <v>146</v>
      </c>
      <c r="G4798" s="216">
        <v>53</v>
      </c>
      <c r="H4798" s="216">
        <v>100.00000000116415</v>
      </c>
      <c r="I4798" s="216">
        <v>5300.0000000617001</v>
      </c>
      <c r="J4798" s="216">
        <v>5.3477560498399364E-3</v>
      </c>
      <c r="K4798" s="216">
        <v>5.3477560497776802E-5</v>
      </c>
      <c r="L4798" s="159"/>
    </row>
    <row r="4799" spans="2:12" ht="15.75" customHeight="1" x14ac:dyDescent="0.2">
      <c r="B4799" s="189">
        <v>41358</v>
      </c>
      <c r="C4799" s="143">
        <v>297295</v>
      </c>
      <c r="D4799" s="143" t="s">
        <v>905</v>
      </c>
      <c r="E4799" s="143" t="s">
        <v>8855</v>
      </c>
      <c r="F4799" s="248" t="s">
        <v>155</v>
      </c>
      <c r="G4799" s="216">
        <v>29</v>
      </c>
      <c r="H4799" s="216">
        <v>246.99999999837019</v>
      </c>
      <c r="I4799" s="216">
        <v>7162.9999999527354</v>
      </c>
      <c r="J4799" s="216">
        <v>2.0554683766068976E-2</v>
      </c>
      <c r="K4799" s="216">
        <v>8.3217343183014599E-5</v>
      </c>
      <c r="L4799" s="159"/>
    </row>
    <row r="4800" spans="2:12" ht="15.75" customHeight="1" x14ac:dyDescent="0.2">
      <c r="B4800" s="189">
        <v>41358</v>
      </c>
      <c r="C4800" s="143">
        <v>297299</v>
      </c>
      <c r="D4800" s="143" t="s">
        <v>1783</v>
      </c>
      <c r="E4800" s="143" t="s">
        <v>8855</v>
      </c>
      <c r="F4800" s="248" t="s">
        <v>155</v>
      </c>
      <c r="G4800" s="216">
        <v>20.5</v>
      </c>
      <c r="H4800" s="216">
        <v>351.99999999487773</v>
      </c>
      <c r="I4800" s="216">
        <v>7215.9999998949934</v>
      </c>
      <c r="J4800" s="216">
        <v>2.0706770634479135E-2</v>
      </c>
      <c r="K4800" s="216">
        <v>5.8826052939717215E-5</v>
      </c>
      <c r="L4800" s="159"/>
    </row>
    <row r="4801" spans="2:12" ht="15.75" customHeight="1" x14ac:dyDescent="0.2">
      <c r="B4801" s="189">
        <v>41358</v>
      </c>
      <c r="C4801" s="143">
        <v>297313</v>
      </c>
      <c r="D4801" s="143" t="s">
        <v>1054</v>
      </c>
      <c r="E4801" s="143" t="s">
        <v>8854</v>
      </c>
      <c r="F4801" s="248" t="s">
        <v>147</v>
      </c>
      <c r="G4801" s="216">
        <v>64.680000000000007</v>
      </c>
      <c r="H4801" s="216">
        <v>81.000000002095476</v>
      </c>
      <c r="I4801" s="216">
        <v>5239.0800001355356</v>
      </c>
      <c r="J4801" s="216">
        <v>5.2862871256592562E-3</v>
      </c>
      <c r="K4801" s="216">
        <v>6.5262804018796297E-5</v>
      </c>
      <c r="L4801" s="159"/>
    </row>
    <row r="4802" spans="2:12" ht="15.75" customHeight="1" x14ac:dyDescent="0.2">
      <c r="B4802" s="189">
        <v>41358</v>
      </c>
      <c r="C4802" s="143">
        <v>297316</v>
      </c>
      <c r="D4802" s="143" t="s">
        <v>1029</v>
      </c>
      <c r="E4802" s="143" t="s">
        <v>8854</v>
      </c>
      <c r="F4802" s="248" t="s">
        <v>155</v>
      </c>
      <c r="G4802" s="216">
        <v>63</v>
      </c>
      <c r="H4802" s="216">
        <v>619.99999999883585</v>
      </c>
      <c r="I4802" s="216">
        <v>39059.999999926658</v>
      </c>
      <c r="J4802" s="216">
        <v>3.9411953076212071E-2</v>
      </c>
      <c r="K4802" s="216">
        <v>6.3567666252074313E-5</v>
      </c>
      <c r="L4802" s="159"/>
    </row>
    <row r="4803" spans="2:12" ht="15.75" customHeight="1" x14ac:dyDescent="0.2">
      <c r="B4803" s="189">
        <v>41358</v>
      </c>
      <c r="C4803" s="143">
        <v>297317</v>
      </c>
      <c r="D4803" s="143" t="s">
        <v>548</v>
      </c>
      <c r="E4803" s="143" t="s">
        <v>8855</v>
      </c>
      <c r="F4803" s="248" t="s">
        <v>146</v>
      </c>
      <c r="G4803" s="216">
        <v>7</v>
      </c>
      <c r="H4803" s="216">
        <v>129.00000000139698</v>
      </c>
      <c r="I4803" s="216">
        <v>903.00000000977889</v>
      </c>
      <c r="J4803" s="216">
        <v>2.5912158929336537E-3</v>
      </c>
      <c r="K4803" s="216">
        <v>2.0086944906244903E-5</v>
      </c>
      <c r="L4803" s="159"/>
    </row>
    <row r="4804" spans="2:12" ht="15.75" customHeight="1" x14ac:dyDescent="0.2">
      <c r="B4804" s="189">
        <v>41358</v>
      </c>
      <c r="C4804" s="143">
        <v>297318</v>
      </c>
      <c r="D4804" s="143" t="s">
        <v>1340</v>
      </c>
      <c r="E4804" s="143" t="s">
        <v>8855</v>
      </c>
      <c r="F4804" s="248" t="s">
        <v>147</v>
      </c>
      <c r="G4804" s="216">
        <v>10</v>
      </c>
      <c r="H4804" s="216">
        <v>140.99999999860302</v>
      </c>
      <c r="I4804" s="216">
        <v>1409.9999999860302</v>
      </c>
      <c r="J4804" s="216">
        <v>4.0460846167892431E-3</v>
      </c>
      <c r="K4804" s="216">
        <v>2.8695635580349861E-5</v>
      </c>
      <c r="L4804" s="159"/>
    </row>
    <row r="4805" spans="2:12" ht="15.75" customHeight="1" x14ac:dyDescent="0.2">
      <c r="B4805" s="189">
        <v>41358</v>
      </c>
      <c r="C4805" s="143">
        <v>297319</v>
      </c>
      <c r="D4805" s="143" t="s">
        <v>777</v>
      </c>
      <c r="E4805" s="143" t="s">
        <v>8855</v>
      </c>
      <c r="F4805" s="248" t="s">
        <v>147</v>
      </c>
      <c r="G4805" s="216">
        <v>7.5</v>
      </c>
      <c r="H4805" s="216">
        <v>863.99999999790452</v>
      </c>
      <c r="I4805" s="216">
        <v>6479.9999999842839</v>
      </c>
      <c r="J4805" s="216">
        <v>1.8594771856021611E-2</v>
      </c>
      <c r="K4805" s="216">
        <v>2.1521726685262396E-5</v>
      </c>
      <c r="L4805" s="159"/>
    </row>
    <row r="4806" spans="2:12" ht="15.75" customHeight="1" x14ac:dyDescent="0.2">
      <c r="B4806" s="189">
        <v>41358</v>
      </c>
      <c r="C4806" s="143">
        <v>297327</v>
      </c>
      <c r="D4806" s="143" t="s">
        <v>1225</v>
      </c>
      <c r="E4806" s="143" t="s">
        <v>8855</v>
      </c>
      <c r="F4806" s="248" t="s">
        <v>146</v>
      </c>
      <c r="G4806" s="216">
        <v>9</v>
      </c>
      <c r="H4806" s="216">
        <v>721.99999999604188</v>
      </c>
      <c r="I4806" s="216">
        <v>6497.9999999643769</v>
      </c>
      <c r="J4806" s="216">
        <v>1.8646424000009116E-2</v>
      </c>
      <c r="K4806" s="216">
        <v>2.5826072022314876E-5</v>
      </c>
      <c r="L4806" s="159"/>
    </row>
    <row r="4807" spans="2:12" ht="15.75" customHeight="1" x14ac:dyDescent="0.2">
      <c r="B4807" s="189">
        <v>41358</v>
      </c>
      <c r="C4807" s="143">
        <v>297333</v>
      </c>
      <c r="D4807" s="143" t="s">
        <v>1470</v>
      </c>
      <c r="E4807" s="143" t="s">
        <v>8855</v>
      </c>
      <c r="F4807" s="248" t="s">
        <v>147</v>
      </c>
      <c r="G4807" s="216">
        <v>1</v>
      </c>
      <c r="H4807" s="216">
        <v>246.00000000558794</v>
      </c>
      <c r="I4807" s="216">
        <v>246.00000000558794</v>
      </c>
      <c r="J4807" s="216">
        <v>7.0591263529264146E-4</v>
      </c>
      <c r="K4807" s="216">
        <v>2.869563558034986E-6</v>
      </c>
      <c r="L4807" s="159"/>
    </row>
    <row r="4808" spans="2:12" ht="15.75" customHeight="1" x14ac:dyDescent="0.2">
      <c r="B4808" s="189">
        <v>41358</v>
      </c>
      <c r="C4808" s="143">
        <v>297334</v>
      </c>
      <c r="D4808" s="143" t="s">
        <v>773</v>
      </c>
      <c r="E4808" s="143" t="s">
        <v>8855</v>
      </c>
      <c r="F4808" s="248" t="s">
        <v>155</v>
      </c>
      <c r="G4808" s="216">
        <v>1</v>
      </c>
      <c r="H4808" s="216">
        <v>132.00000000069849</v>
      </c>
      <c r="I4808" s="216">
        <v>132.00000000069849</v>
      </c>
      <c r="J4808" s="216">
        <v>3.7878238966262251E-4</v>
      </c>
      <c r="K4808" s="216">
        <v>2.869563558034986E-6</v>
      </c>
      <c r="L4808" s="159"/>
    </row>
    <row r="4809" spans="2:12" ht="15.75" customHeight="1" x14ac:dyDescent="0.2">
      <c r="B4809" s="189">
        <v>41358</v>
      </c>
      <c r="C4809" s="143">
        <v>297335</v>
      </c>
      <c r="D4809" s="143" t="s">
        <v>818</v>
      </c>
      <c r="E4809" s="143" t="s">
        <v>8855</v>
      </c>
      <c r="F4809" s="248" t="s">
        <v>155</v>
      </c>
      <c r="G4809" s="216">
        <v>0.67</v>
      </c>
      <c r="H4809" s="216">
        <v>301.00000000675209</v>
      </c>
      <c r="I4809" s="216">
        <v>201.6700000045239</v>
      </c>
      <c r="J4809" s="216">
        <v>5.7870488276189731E-4</v>
      </c>
      <c r="K4809" s="216">
        <v>1.9226075838834406E-6</v>
      </c>
      <c r="L4809" s="159"/>
    </row>
    <row r="4810" spans="2:12" ht="15.75" customHeight="1" x14ac:dyDescent="0.2">
      <c r="B4810" s="189">
        <v>41358</v>
      </c>
      <c r="C4810" s="143">
        <v>297336</v>
      </c>
      <c r="D4810" s="143" t="s">
        <v>950</v>
      </c>
      <c r="E4810" s="143" t="s">
        <v>8855</v>
      </c>
      <c r="F4810" s="248" t="s">
        <v>155</v>
      </c>
      <c r="G4810" s="216">
        <v>2.0100000000000002</v>
      </c>
      <c r="H4810" s="216">
        <v>631.99999999604188</v>
      </c>
      <c r="I4810" s="216">
        <v>1270.3199999920444</v>
      </c>
      <c r="J4810" s="216">
        <v>3.6452639790201745E-3</v>
      </c>
      <c r="K4810" s="216">
        <v>5.7678227516503224E-6</v>
      </c>
      <c r="L4810" s="159"/>
    </row>
    <row r="4811" spans="2:12" ht="15.75" customHeight="1" x14ac:dyDescent="0.2">
      <c r="B4811" s="189">
        <v>41358</v>
      </c>
      <c r="C4811" s="143">
        <v>297337</v>
      </c>
      <c r="D4811" s="143" t="s">
        <v>939</v>
      </c>
      <c r="E4811" s="143" t="s">
        <v>8855</v>
      </c>
      <c r="F4811" s="248" t="s">
        <v>155</v>
      </c>
      <c r="G4811" s="216">
        <v>4</v>
      </c>
      <c r="H4811" s="216">
        <v>235.00000000116415</v>
      </c>
      <c r="I4811" s="216">
        <v>940.00000000465661</v>
      </c>
      <c r="J4811" s="216">
        <v>2.6973897445662495E-3</v>
      </c>
      <c r="K4811" s="216">
        <v>1.1478254232139944E-5</v>
      </c>
      <c r="L4811" s="159"/>
    </row>
    <row r="4812" spans="2:12" ht="15.75" customHeight="1" x14ac:dyDescent="0.2">
      <c r="B4812" s="189">
        <v>41358</v>
      </c>
      <c r="C4812" s="143">
        <v>297338</v>
      </c>
      <c r="D4812" s="143" t="s">
        <v>568</v>
      </c>
      <c r="E4812" s="143" t="s">
        <v>8855</v>
      </c>
      <c r="F4812" s="248" t="s">
        <v>155</v>
      </c>
      <c r="G4812" s="216">
        <v>0.67</v>
      </c>
      <c r="H4812" s="216">
        <v>209.99999999301508</v>
      </c>
      <c r="I4812" s="216">
        <v>140.6999999953201</v>
      </c>
      <c r="J4812" s="216">
        <v>4.0374759260209325E-4</v>
      </c>
      <c r="K4812" s="216">
        <v>1.9226075838834406E-6</v>
      </c>
      <c r="L4812" s="159"/>
    </row>
    <row r="4813" spans="2:12" ht="15.75" customHeight="1" x14ac:dyDescent="0.2">
      <c r="B4813" s="189">
        <v>41358</v>
      </c>
      <c r="C4813" s="143">
        <v>297339</v>
      </c>
      <c r="D4813" s="143" t="s">
        <v>1020</v>
      </c>
      <c r="E4813" s="143" t="s">
        <v>8855</v>
      </c>
      <c r="F4813" s="248" t="s">
        <v>155</v>
      </c>
      <c r="G4813" s="216">
        <v>1</v>
      </c>
      <c r="H4813" s="216">
        <v>304.0000000060536</v>
      </c>
      <c r="I4813" s="216">
        <v>304.0000000060536</v>
      </c>
      <c r="J4813" s="216">
        <v>8.7234732166000699E-4</v>
      </c>
      <c r="K4813" s="216">
        <v>2.869563558034986E-6</v>
      </c>
      <c r="L4813" s="159"/>
    </row>
    <row r="4814" spans="2:12" ht="15.75" customHeight="1" x14ac:dyDescent="0.2">
      <c r="B4814" s="189">
        <v>41358</v>
      </c>
      <c r="C4814" s="143">
        <v>297389</v>
      </c>
      <c r="D4814" s="143" t="s">
        <v>921</v>
      </c>
      <c r="E4814" s="143" t="s">
        <v>8854</v>
      </c>
      <c r="F4814" s="248" t="s">
        <v>155</v>
      </c>
      <c r="G4814" s="216">
        <v>718.25</v>
      </c>
      <c r="H4814" s="216">
        <v>145.00000000116415</v>
      </c>
      <c r="I4814" s="216">
        <v>104146.25000083615</v>
      </c>
      <c r="J4814" s="216">
        <v>0.10508466764219439</v>
      </c>
      <c r="K4814" s="216">
        <v>7.2472184580241867E-4</v>
      </c>
      <c r="L4814" s="159"/>
    </row>
    <row r="4815" spans="2:12" ht="15.75" customHeight="1" x14ac:dyDescent="0.2">
      <c r="B4815" s="189">
        <v>41358</v>
      </c>
      <c r="C4815" s="143">
        <v>297390</v>
      </c>
      <c r="D4815" s="143" t="s">
        <v>950</v>
      </c>
      <c r="E4815" s="143" t="s">
        <v>8855</v>
      </c>
      <c r="F4815" s="248" t="s">
        <v>147</v>
      </c>
      <c r="G4815" s="216">
        <v>19</v>
      </c>
      <c r="H4815" s="216">
        <v>114.99999999767169</v>
      </c>
      <c r="I4815" s="216">
        <v>2184.9999999557622</v>
      </c>
      <c r="J4815" s="216">
        <v>6.2699963741795015E-3</v>
      </c>
      <c r="K4815" s="216">
        <v>5.4521707602664737E-5</v>
      </c>
      <c r="L4815" s="159"/>
    </row>
    <row r="4816" spans="2:12" ht="15.75" customHeight="1" x14ac:dyDescent="0.2">
      <c r="B4816" s="189">
        <v>41358</v>
      </c>
      <c r="C4816" s="143">
        <v>297391</v>
      </c>
      <c r="D4816" s="143" t="s">
        <v>750</v>
      </c>
      <c r="E4816" s="143" t="s">
        <v>8855</v>
      </c>
      <c r="F4816" s="248" t="s">
        <v>149</v>
      </c>
      <c r="G4816" s="216">
        <v>998</v>
      </c>
      <c r="H4816" s="216">
        <v>120.99999999627471</v>
      </c>
      <c r="I4816" s="216">
        <v>120757.99999628216</v>
      </c>
      <c r="J4816" s="216">
        <v>0.34652275613052025</v>
      </c>
      <c r="K4816" s="216">
        <v>2.8638244309189161E-3</v>
      </c>
      <c r="L4816" s="159"/>
    </row>
    <row r="4817" spans="2:12" ht="15.75" customHeight="1" x14ac:dyDescent="0.2">
      <c r="B4817" s="189">
        <v>41358</v>
      </c>
      <c r="C4817" s="143">
        <v>297404</v>
      </c>
      <c r="D4817" s="143" t="s">
        <v>1009</v>
      </c>
      <c r="E4817" s="143" t="s">
        <v>8854</v>
      </c>
      <c r="F4817" s="248" t="s">
        <v>147</v>
      </c>
      <c r="G4817" s="216">
        <v>29.7</v>
      </c>
      <c r="H4817" s="216">
        <v>71.000000000931323</v>
      </c>
      <c r="I4817" s="216">
        <v>2108.7000000276603</v>
      </c>
      <c r="J4817" s="216">
        <v>2.1277006004366255E-3</v>
      </c>
      <c r="K4817" s="216">
        <v>2.9967614090263604E-5</v>
      </c>
      <c r="L4817" s="159"/>
    </row>
    <row r="4818" spans="2:12" ht="15.75" customHeight="1" x14ac:dyDescent="0.2">
      <c r="B4818" s="189">
        <v>41359</v>
      </c>
      <c r="C4818" s="143">
        <v>297321</v>
      </c>
      <c r="D4818" s="143" t="s">
        <v>612</v>
      </c>
      <c r="E4818" s="143" t="s">
        <v>8855</v>
      </c>
      <c r="F4818" s="248" t="s">
        <v>147</v>
      </c>
      <c r="G4818" s="216">
        <v>388.5</v>
      </c>
      <c r="H4818" s="216">
        <v>8.0000000051222742</v>
      </c>
      <c r="I4818" s="216">
        <v>3108.0000019900035</v>
      </c>
      <c r="J4818" s="216">
        <v>8.9204509373763778E-3</v>
      </c>
      <c r="K4818" s="216">
        <v>1.1150563664580942E-3</v>
      </c>
      <c r="L4818" s="159"/>
    </row>
    <row r="4819" spans="2:12" ht="15.75" customHeight="1" x14ac:dyDescent="0.2">
      <c r="B4819" s="189">
        <v>41359</v>
      </c>
      <c r="C4819" s="143">
        <v>297324</v>
      </c>
      <c r="D4819" s="143" t="s">
        <v>502</v>
      </c>
      <c r="E4819" s="143" t="s">
        <v>8854</v>
      </c>
      <c r="F4819" s="248" t="s">
        <v>146</v>
      </c>
      <c r="G4819" s="216">
        <v>6.6000000000000005</v>
      </c>
      <c r="H4819" s="216">
        <v>67.000000008847564</v>
      </c>
      <c r="I4819" s="216">
        <v>442.20000005839398</v>
      </c>
      <c r="J4819" s="216">
        <v>4.461450690617271E-4</v>
      </c>
      <c r="K4819" s="216">
        <v>6.6588816269076449E-6</v>
      </c>
      <c r="L4819" s="159"/>
    </row>
    <row r="4820" spans="2:12" ht="15.75" customHeight="1" x14ac:dyDescent="0.2">
      <c r="B4820" s="189">
        <v>41359</v>
      </c>
      <c r="C4820" s="143">
        <v>297361</v>
      </c>
      <c r="D4820" s="143" t="s">
        <v>1514</v>
      </c>
      <c r="E4820" s="143" t="s">
        <v>8855</v>
      </c>
      <c r="F4820" s="248" t="s">
        <v>149</v>
      </c>
      <c r="G4820" s="216">
        <v>519.5</v>
      </c>
      <c r="H4820" s="216">
        <v>1.9999999960418791</v>
      </c>
      <c r="I4820" s="216">
        <v>1038.9999979437562</v>
      </c>
      <c r="J4820" s="216">
        <v>2.9820941118587699E-3</v>
      </c>
      <c r="K4820" s="216">
        <v>1.4910470588802571E-3</v>
      </c>
      <c r="L4820" s="159"/>
    </row>
    <row r="4821" spans="2:12" ht="15.75" customHeight="1" x14ac:dyDescent="0.2">
      <c r="B4821" s="189">
        <v>41359</v>
      </c>
      <c r="C4821" s="143">
        <v>297375</v>
      </c>
      <c r="D4821" s="143" t="s">
        <v>1014</v>
      </c>
      <c r="E4821" s="143" t="s">
        <v>8855</v>
      </c>
      <c r="F4821" s="248" t="s">
        <v>149</v>
      </c>
      <c r="G4821" s="216">
        <v>1321.5</v>
      </c>
      <c r="H4821" s="216">
        <v>108.96153845766094</v>
      </c>
      <c r="I4821" s="216">
        <v>158396.14999447769</v>
      </c>
      <c r="J4821" s="216">
        <v>0.45462197033151497</v>
      </c>
      <c r="K4821" s="216">
        <v>3.7929137407319729E-3</v>
      </c>
      <c r="L4821" s="159"/>
    </row>
    <row r="4822" spans="2:12" ht="15.75" customHeight="1" x14ac:dyDescent="0.2">
      <c r="B4822" s="189">
        <v>41359</v>
      </c>
      <c r="C4822" s="143">
        <v>297378</v>
      </c>
      <c r="D4822" s="143" t="s">
        <v>679</v>
      </c>
      <c r="E4822" s="143" t="s">
        <v>8854</v>
      </c>
      <c r="F4822" s="248" t="s">
        <v>146</v>
      </c>
      <c r="G4822" s="216">
        <v>66</v>
      </c>
      <c r="H4822" s="216">
        <v>176.00000000791624</v>
      </c>
      <c r="I4822" s="216">
        <v>11616.000000522472</v>
      </c>
      <c r="J4822" s="216">
        <v>1.1719631663884587E-2</v>
      </c>
      <c r="K4822" s="216">
        <v>6.658881626907644E-5</v>
      </c>
      <c r="L4822" s="159"/>
    </row>
    <row r="4823" spans="2:12" ht="15.75" customHeight="1" x14ac:dyDescent="0.2">
      <c r="B4823" s="189">
        <v>41359</v>
      </c>
      <c r="C4823" s="143">
        <v>297386</v>
      </c>
      <c r="D4823" s="143" t="s">
        <v>1470</v>
      </c>
      <c r="E4823" s="143" t="s">
        <v>8855</v>
      </c>
      <c r="F4823" s="248" t="s">
        <v>147</v>
      </c>
      <c r="G4823" s="216">
        <v>62.5</v>
      </c>
      <c r="H4823" s="216">
        <v>661.3749999961874</v>
      </c>
      <c r="I4823" s="216">
        <v>42467.499999765423</v>
      </c>
      <c r="J4823" s="216">
        <v>0.12188843305610694</v>
      </c>
      <c r="K4823" s="216">
        <v>1.7938487233881825E-4</v>
      </c>
      <c r="L4823" s="159"/>
    </row>
    <row r="4824" spans="2:12" ht="15.75" customHeight="1" x14ac:dyDescent="0.2">
      <c r="B4824" s="189">
        <v>41359</v>
      </c>
      <c r="C4824" s="143">
        <v>297387</v>
      </c>
      <c r="D4824" s="143" t="s">
        <v>1220</v>
      </c>
      <c r="E4824" s="143" t="s">
        <v>8854</v>
      </c>
      <c r="F4824" s="248" t="s">
        <v>147</v>
      </c>
      <c r="G4824" s="216">
        <v>3.266</v>
      </c>
      <c r="H4824" s="216">
        <v>541.00000000325963</v>
      </c>
      <c r="I4824" s="216">
        <v>1766.906000010646</v>
      </c>
      <c r="J4824" s="216">
        <v>1.782669378779359E-3</v>
      </c>
      <c r="K4824" s="216">
        <v>3.2951374838606614E-6</v>
      </c>
      <c r="L4824" s="159"/>
    </row>
    <row r="4825" spans="2:12" ht="15.75" customHeight="1" x14ac:dyDescent="0.2">
      <c r="B4825" s="189">
        <v>41359</v>
      </c>
      <c r="C4825" s="143">
        <v>297405</v>
      </c>
      <c r="D4825" s="143" t="s">
        <v>1427</v>
      </c>
      <c r="E4825" s="143" t="s">
        <v>8854</v>
      </c>
      <c r="F4825" s="248" t="s">
        <v>151</v>
      </c>
      <c r="G4825" s="216">
        <v>42.24</v>
      </c>
      <c r="H4825" s="216">
        <v>242.99999999580905</v>
      </c>
      <c r="I4825" s="216">
        <v>10264.319999822974</v>
      </c>
      <c r="J4825" s="216">
        <v>1.0355892705988162E-2</v>
      </c>
      <c r="K4825" s="216">
        <v>4.2616842412208926E-5</v>
      </c>
      <c r="L4825" s="159"/>
    </row>
    <row r="4826" spans="2:12" ht="15.75" customHeight="1" x14ac:dyDescent="0.2">
      <c r="B4826" s="189">
        <v>41359</v>
      </c>
      <c r="C4826" s="143">
        <v>297407</v>
      </c>
      <c r="D4826" s="143" t="s">
        <v>1795</v>
      </c>
      <c r="E4826" s="143" t="s">
        <v>8854</v>
      </c>
      <c r="F4826" s="248" t="s">
        <v>147</v>
      </c>
      <c r="G4826" s="216">
        <v>8</v>
      </c>
      <c r="H4826" s="216">
        <v>79.999999998835847</v>
      </c>
      <c r="I4826" s="216">
        <v>639.99999999068677</v>
      </c>
      <c r="J4826" s="216">
        <v>6.4570973350892077E-4</v>
      </c>
      <c r="K4826" s="216">
        <v>8.0713716689789622E-6</v>
      </c>
      <c r="L4826" s="159"/>
    </row>
    <row r="4827" spans="2:12" ht="15.75" customHeight="1" x14ac:dyDescent="0.2">
      <c r="B4827" s="189">
        <v>41359</v>
      </c>
      <c r="C4827" s="143">
        <v>297408</v>
      </c>
      <c r="D4827" s="143" t="s">
        <v>1370</v>
      </c>
      <c r="E4827" s="143" t="s">
        <v>8854</v>
      </c>
      <c r="F4827" s="248" t="s">
        <v>155</v>
      </c>
      <c r="G4827" s="216">
        <v>5</v>
      </c>
      <c r="H4827" s="216">
        <v>53.000000005122274</v>
      </c>
      <c r="I4827" s="216">
        <v>265.00000002561137</v>
      </c>
      <c r="J4827" s="216">
        <v>2.67364186560768E-4</v>
      </c>
      <c r="K4827" s="216">
        <v>5.0446072931118516E-6</v>
      </c>
      <c r="L4827" s="159"/>
    </row>
    <row r="4828" spans="2:12" ht="15.75" customHeight="1" x14ac:dyDescent="0.2">
      <c r="B4828" s="189">
        <v>41359</v>
      </c>
      <c r="C4828" s="143">
        <v>297409</v>
      </c>
      <c r="D4828" s="143" t="s">
        <v>1278</v>
      </c>
      <c r="E4828" s="143" t="s">
        <v>8855</v>
      </c>
      <c r="F4828" s="248" t="s">
        <v>150</v>
      </c>
      <c r="G4828" s="216">
        <v>21.12</v>
      </c>
      <c r="H4828" s="216">
        <v>101.00000000442378</v>
      </c>
      <c r="I4828" s="216">
        <v>2133.1200000934305</v>
      </c>
      <c r="J4828" s="216">
        <v>6.1223913424022398E-3</v>
      </c>
      <c r="K4828" s="216">
        <v>6.0617736060733461E-5</v>
      </c>
      <c r="L4828" s="159"/>
    </row>
    <row r="4829" spans="2:12" ht="15.75" customHeight="1" x14ac:dyDescent="0.2">
      <c r="B4829" s="189">
        <v>41359</v>
      </c>
      <c r="C4829" s="143">
        <v>297431</v>
      </c>
      <c r="D4829" s="143" t="s">
        <v>1370</v>
      </c>
      <c r="E4829" s="143" t="s">
        <v>8854</v>
      </c>
      <c r="F4829" s="248" t="s">
        <v>151</v>
      </c>
      <c r="G4829" s="216">
        <v>1761</v>
      </c>
      <c r="H4829" s="216">
        <v>123.9756097623272</v>
      </c>
      <c r="I4829" s="216">
        <v>219438.00001334399</v>
      </c>
      <c r="J4829" s="216">
        <v>0.22139570705063874</v>
      </c>
      <c r="K4829" s="216">
        <v>1.7767106886339942E-3</v>
      </c>
      <c r="L4829" s="159"/>
    </row>
    <row r="4830" spans="2:12" ht="15.75" customHeight="1" x14ac:dyDescent="0.2">
      <c r="B4830" s="189">
        <v>41359</v>
      </c>
      <c r="C4830" s="143">
        <v>297431</v>
      </c>
      <c r="D4830" s="143" t="s">
        <v>1371</v>
      </c>
      <c r="E4830" s="143" t="s">
        <v>8855</v>
      </c>
      <c r="F4830" s="248" t="s">
        <v>151</v>
      </c>
      <c r="G4830" s="216">
        <v>1088.5</v>
      </c>
      <c r="H4830" s="216">
        <v>85.000000004656613</v>
      </c>
      <c r="I4830" s="216">
        <v>92522.500005068723</v>
      </c>
      <c r="J4830" s="216">
        <v>0.26555418963004102</v>
      </c>
      <c r="K4830" s="216">
        <v>3.1241669366528584E-3</v>
      </c>
      <c r="L4830" s="159"/>
    </row>
    <row r="4831" spans="2:12" ht="15.75" customHeight="1" x14ac:dyDescent="0.2">
      <c r="B4831" s="189">
        <v>41360</v>
      </c>
      <c r="C4831" s="143">
        <v>297417</v>
      </c>
      <c r="D4831" s="143" t="s">
        <v>1571</v>
      </c>
      <c r="E4831" s="143" t="s">
        <v>8854</v>
      </c>
      <c r="F4831" s="248" t="s">
        <v>147</v>
      </c>
      <c r="G4831" s="216">
        <v>94</v>
      </c>
      <c r="H4831" s="216">
        <v>63.999999999068677</v>
      </c>
      <c r="I4831" s="216">
        <v>6015.9999999124557</v>
      </c>
      <c r="J4831" s="216">
        <v>6.0691217480576369E-3</v>
      </c>
      <c r="K4831" s="216">
        <v>9.4830027314780536E-5</v>
      </c>
      <c r="L4831" s="159"/>
    </row>
    <row r="4832" spans="2:12" ht="15.75" customHeight="1" x14ac:dyDescent="0.2">
      <c r="B4832" s="189">
        <v>41360</v>
      </c>
      <c r="C4832" s="143">
        <v>297430</v>
      </c>
      <c r="D4832" s="143" t="s">
        <v>1796</v>
      </c>
      <c r="E4832" s="143" t="s">
        <v>8854</v>
      </c>
      <c r="F4832" s="248" t="s">
        <v>151</v>
      </c>
      <c r="G4832" s="216">
        <v>1</v>
      </c>
      <c r="H4832" s="216">
        <v>439.99999999883585</v>
      </c>
      <c r="I4832" s="216">
        <v>439.99999999883585</v>
      </c>
      <c r="J4832" s="216">
        <v>4.4388523423822385E-4</v>
      </c>
      <c r="K4832" s="216">
        <v>1.0088300778168143E-6</v>
      </c>
      <c r="L4832" s="159"/>
    </row>
    <row r="4833" spans="2:12" ht="15.75" customHeight="1" x14ac:dyDescent="0.2">
      <c r="B4833" s="189">
        <v>41360</v>
      </c>
      <c r="C4833" s="143">
        <v>297433</v>
      </c>
      <c r="D4833" s="143" t="s">
        <v>597</v>
      </c>
      <c r="E4833" s="143" t="s">
        <v>8855</v>
      </c>
      <c r="F4833" s="248" t="s">
        <v>149</v>
      </c>
      <c r="G4833" s="216">
        <v>205</v>
      </c>
      <c r="H4833" s="216">
        <v>149.08571428283383</v>
      </c>
      <c r="I4833" s="216">
        <v>29185.999999466585</v>
      </c>
      <c r="J4833" s="216">
        <v>8.3785994732806277E-2</v>
      </c>
      <c r="K4833" s="216">
        <v>5.885057534619066E-4</v>
      </c>
      <c r="L4833" s="159"/>
    </row>
    <row r="4834" spans="2:12" ht="15.75" customHeight="1" x14ac:dyDescent="0.2">
      <c r="B4834" s="189">
        <v>41360</v>
      </c>
      <c r="C4834" s="143">
        <v>297437</v>
      </c>
      <c r="D4834" s="143" t="s">
        <v>1257</v>
      </c>
      <c r="E4834" s="143" t="s">
        <v>8855</v>
      </c>
      <c r="F4834" s="248" t="s">
        <v>147</v>
      </c>
      <c r="G4834" s="216">
        <v>66</v>
      </c>
      <c r="H4834" s="216">
        <v>106.02272727256853</v>
      </c>
      <c r="I4834" s="216">
        <v>6006.9999999878928</v>
      </c>
      <c r="J4834" s="216">
        <v>1.7244653956285598E-2</v>
      </c>
      <c r="K4834" s="216">
        <v>1.8947014501700406E-4</v>
      </c>
      <c r="L4834" s="159"/>
    </row>
    <row r="4835" spans="2:12" ht="15.75" customHeight="1" x14ac:dyDescent="0.2">
      <c r="B4835" s="189">
        <v>41360</v>
      </c>
      <c r="C4835" s="143">
        <v>297438</v>
      </c>
      <c r="D4835" s="143" t="s">
        <v>760</v>
      </c>
      <c r="E4835" s="143" t="s">
        <v>8855</v>
      </c>
      <c r="F4835" s="248" t="s">
        <v>151</v>
      </c>
      <c r="G4835" s="216">
        <v>14.88</v>
      </c>
      <c r="H4835" s="216">
        <v>274.99999999534339</v>
      </c>
      <c r="I4835" s="216">
        <v>4091.9999999307097</v>
      </c>
      <c r="J4835" s="216">
        <v>1.1747148990855336E-2</v>
      </c>
      <c r="K4835" s="216">
        <v>4.2716905422015468E-5</v>
      </c>
      <c r="L4835" s="159"/>
    </row>
    <row r="4836" spans="2:12" ht="15.75" customHeight="1" x14ac:dyDescent="0.2">
      <c r="B4836" s="189">
        <v>41360</v>
      </c>
      <c r="C4836" s="143">
        <v>297439</v>
      </c>
      <c r="D4836" s="143" t="s">
        <v>1550</v>
      </c>
      <c r="E4836" s="143" t="s">
        <v>8854</v>
      </c>
      <c r="F4836" s="248" t="s">
        <v>147</v>
      </c>
      <c r="G4836" s="216">
        <v>33.825000000000003</v>
      </c>
      <c r="H4836" s="216">
        <v>118.00000000745058</v>
      </c>
      <c r="I4836" s="216">
        <v>3991.3500002520163</v>
      </c>
      <c r="J4836" s="216">
        <v>4.0265939313483831E-3</v>
      </c>
      <c r="K4836" s="216">
        <v>3.4123677382153744E-5</v>
      </c>
      <c r="L4836" s="159"/>
    </row>
    <row r="4837" spans="2:12" ht="15.75" customHeight="1" x14ac:dyDescent="0.2">
      <c r="B4837" s="189">
        <v>41360</v>
      </c>
      <c r="C4837" s="143">
        <v>297462</v>
      </c>
      <c r="D4837" s="143" t="s">
        <v>1263</v>
      </c>
      <c r="E4837" s="143" t="s">
        <v>8854</v>
      </c>
      <c r="F4837" s="248" t="s">
        <v>149</v>
      </c>
      <c r="G4837" s="216">
        <v>1045.5</v>
      </c>
      <c r="H4837" s="216">
        <v>119.60000000079162</v>
      </c>
      <c r="I4837" s="216">
        <v>259152.00000170327</v>
      </c>
      <c r="J4837" s="216">
        <v>0.26144033232810138</v>
      </c>
      <c r="K4837" s="216">
        <v>1.0547318463574793E-3</v>
      </c>
      <c r="L4837" s="159"/>
    </row>
    <row r="4838" spans="2:12" ht="15.75" customHeight="1" x14ac:dyDescent="0.2">
      <c r="B4838" s="189">
        <v>41360</v>
      </c>
      <c r="C4838" s="143">
        <v>297462</v>
      </c>
      <c r="D4838" s="143" t="s">
        <v>1797</v>
      </c>
      <c r="E4838" s="143" t="s">
        <v>8854</v>
      </c>
      <c r="F4838" s="248" t="s">
        <v>149</v>
      </c>
      <c r="G4838" s="216">
        <v>450.01</v>
      </c>
      <c r="H4838" s="216">
        <v>58.000000000465661</v>
      </c>
      <c r="I4838" s="216">
        <v>52201.160000419113</v>
      </c>
      <c r="J4838" s="216">
        <v>5.266210030535079E-2</v>
      </c>
      <c r="K4838" s="216">
        <v>4.5398362331834456E-4</v>
      </c>
      <c r="L4838" s="159"/>
    </row>
    <row r="4839" spans="2:12" ht="15.75" customHeight="1" x14ac:dyDescent="0.2">
      <c r="B4839" s="189">
        <v>41360</v>
      </c>
      <c r="C4839" s="143">
        <v>297469</v>
      </c>
      <c r="D4839" s="143" t="s">
        <v>1311</v>
      </c>
      <c r="E4839" s="143" t="s">
        <v>8854</v>
      </c>
      <c r="F4839" s="248" t="s">
        <v>155</v>
      </c>
      <c r="G4839" s="216">
        <v>944.5</v>
      </c>
      <c r="H4839" s="216">
        <v>37.000000005355105</v>
      </c>
      <c r="I4839" s="216">
        <v>34946.500005057896</v>
      </c>
      <c r="J4839" s="216">
        <v>3.5255080319527857E-2</v>
      </c>
      <c r="K4839" s="216">
        <v>9.5284000849798112E-4</v>
      </c>
      <c r="L4839" s="159"/>
    </row>
    <row r="4840" spans="2:12" ht="15.75" customHeight="1" x14ac:dyDescent="0.2">
      <c r="B4840" s="189">
        <v>41360</v>
      </c>
      <c r="C4840" s="143">
        <v>297472</v>
      </c>
      <c r="D4840" s="143" t="s">
        <v>902</v>
      </c>
      <c r="E4840" s="143" t="s">
        <v>8855</v>
      </c>
      <c r="F4840" s="248" t="s">
        <v>155</v>
      </c>
      <c r="G4840" s="216">
        <v>4</v>
      </c>
      <c r="H4840" s="216">
        <v>284.99999999650754</v>
      </c>
      <c r="I4840" s="216">
        <v>1139.9999999860302</v>
      </c>
      <c r="J4840" s="216">
        <v>3.2726661411626935E-3</v>
      </c>
      <c r="K4840" s="216">
        <v>1.1483039091939641E-5</v>
      </c>
      <c r="L4840" s="159"/>
    </row>
    <row r="4841" spans="2:12" ht="15.75" customHeight="1" x14ac:dyDescent="0.2">
      <c r="B4841" s="189">
        <v>41360</v>
      </c>
      <c r="C4841" s="143">
        <v>297473</v>
      </c>
      <c r="D4841" s="143" t="s">
        <v>750</v>
      </c>
      <c r="E4841" s="143" t="s">
        <v>8855</v>
      </c>
      <c r="F4841" s="248" t="s">
        <v>147</v>
      </c>
      <c r="G4841" s="216">
        <v>77</v>
      </c>
      <c r="H4841" s="216">
        <v>272.00000000651926</v>
      </c>
      <c r="I4841" s="216">
        <v>20944.000000501983</v>
      </c>
      <c r="J4841" s="216">
        <v>6.0125192686837033E-2</v>
      </c>
      <c r="K4841" s="216">
        <v>2.2104850251983808E-4</v>
      </c>
      <c r="L4841" s="159"/>
    </row>
    <row r="4842" spans="2:12" ht="15.75" customHeight="1" x14ac:dyDescent="0.2">
      <c r="B4842" s="189">
        <v>41360</v>
      </c>
      <c r="C4842" s="143">
        <v>297474</v>
      </c>
      <c r="D4842" s="143" t="s">
        <v>538</v>
      </c>
      <c r="E4842" s="143" t="s">
        <v>8855</v>
      </c>
      <c r="F4842" s="248" t="s">
        <v>149</v>
      </c>
      <c r="G4842" s="216">
        <v>14.85</v>
      </c>
      <c r="H4842" s="216">
        <v>53.999999997904524</v>
      </c>
      <c r="I4842" s="216">
        <v>801.89999996888218</v>
      </c>
      <c r="J4842" s="216">
        <v>2.3020622618672676E-3</v>
      </c>
      <c r="K4842" s="216">
        <v>4.2630782628825912E-5</v>
      </c>
      <c r="L4842" s="159"/>
    </row>
    <row r="4843" spans="2:12" ht="15.75" customHeight="1" x14ac:dyDescent="0.2">
      <c r="B4843" s="189">
        <v>41361</v>
      </c>
      <c r="C4843" s="143">
        <v>297500</v>
      </c>
      <c r="D4843" s="143" t="s">
        <v>1435</v>
      </c>
      <c r="E4843" s="143" t="s">
        <v>8854</v>
      </c>
      <c r="F4843" s="248" t="s">
        <v>155</v>
      </c>
      <c r="G4843" s="216">
        <v>47.5</v>
      </c>
      <c r="H4843" s="216">
        <v>79.999999998835847</v>
      </c>
      <c r="I4843" s="216">
        <v>3799.9999999447027</v>
      </c>
      <c r="J4843" s="216">
        <v>3.8330635461259598E-3</v>
      </c>
      <c r="K4843" s="216">
        <v>4.7913294327271729E-5</v>
      </c>
      <c r="L4843" s="159"/>
    </row>
    <row r="4844" spans="2:12" ht="15.75" customHeight="1" x14ac:dyDescent="0.2">
      <c r="B4844" s="189">
        <v>41361</v>
      </c>
      <c r="C4844" s="143">
        <v>297503</v>
      </c>
      <c r="D4844" s="143" t="s">
        <v>876</v>
      </c>
      <c r="E4844" s="143" t="s">
        <v>8854</v>
      </c>
      <c r="F4844" s="248" t="s">
        <v>147</v>
      </c>
      <c r="G4844" s="216">
        <v>82.5</v>
      </c>
      <c r="H4844" s="216">
        <v>43.000000003958121</v>
      </c>
      <c r="I4844" s="216">
        <v>3547.500000326545</v>
      </c>
      <c r="J4844" s="216">
        <v>3.5783665608766801E-3</v>
      </c>
      <c r="K4844" s="216">
        <v>8.3217826989471952E-5</v>
      </c>
      <c r="L4844" s="159"/>
    </row>
    <row r="4845" spans="2:12" ht="15.75" customHeight="1" x14ac:dyDescent="0.2">
      <c r="B4845" s="189">
        <v>41361</v>
      </c>
      <c r="C4845" s="143">
        <v>297509</v>
      </c>
      <c r="D4845" s="143" t="s">
        <v>604</v>
      </c>
      <c r="E4845" s="143" t="s">
        <v>8855</v>
      </c>
      <c r="F4845" s="248" t="s">
        <v>155</v>
      </c>
      <c r="G4845" s="216">
        <v>7.5</v>
      </c>
      <c r="H4845" s="216">
        <v>232.00000000186265</v>
      </c>
      <c r="I4845" s="216">
        <v>1740.0000000139698</v>
      </c>
      <c r="J4845" s="216">
        <v>4.996686679872765E-3</v>
      </c>
      <c r="K4845" s="216">
        <v>2.1537442585485554E-5</v>
      </c>
      <c r="L4845" s="159"/>
    </row>
    <row r="4846" spans="2:12" ht="15.75" customHeight="1" x14ac:dyDescent="0.2">
      <c r="B4846" s="189">
        <v>41361</v>
      </c>
      <c r="C4846" s="143">
        <v>297510</v>
      </c>
      <c r="D4846" s="143" t="s">
        <v>1338</v>
      </c>
      <c r="E4846" s="143" t="s">
        <v>8854</v>
      </c>
      <c r="F4846" s="248" t="s">
        <v>155</v>
      </c>
      <c r="G4846" s="216">
        <v>275</v>
      </c>
      <c r="H4846" s="216">
        <v>4.0000000025611371</v>
      </c>
      <c r="I4846" s="216">
        <v>1100.0000007043127</v>
      </c>
      <c r="J4846" s="216">
        <v>1.1095710272367334E-3</v>
      </c>
      <c r="K4846" s="216">
        <v>2.7739275663157315E-4</v>
      </c>
      <c r="L4846" s="159"/>
    </row>
    <row r="4847" spans="2:12" ht="15.75" customHeight="1" x14ac:dyDescent="0.2">
      <c r="B4847" s="189">
        <v>41361</v>
      </c>
      <c r="C4847" s="143">
        <v>297534</v>
      </c>
      <c r="D4847" s="143" t="s">
        <v>588</v>
      </c>
      <c r="E4847" s="143" t="s">
        <v>8855</v>
      </c>
      <c r="F4847" s="248" t="s">
        <v>155</v>
      </c>
      <c r="G4847" s="216">
        <v>11</v>
      </c>
      <c r="H4847" s="216">
        <v>193.00000000046566</v>
      </c>
      <c r="I4847" s="216">
        <v>2123.0000000051223</v>
      </c>
      <c r="J4847" s="216">
        <v>6.0965320812128203E-3</v>
      </c>
      <c r="K4847" s="216">
        <v>3.1588249125378817E-5</v>
      </c>
      <c r="L4847" s="159"/>
    </row>
    <row r="4848" spans="2:12" ht="15.75" customHeight="1" x14ac:dyDescent="0.2">
      <c r="B4848" s="189">
        <v>41361</v>
      </c>
      <c r="C4848" s="143">
        <v>297536</v>
      </c>
      <c r="D4848" s="143" t="s">
        <v>779</v>
      </c>
      <c r="E4848" s="143" t="s">
        <v>8854</v>
      </c>
      <c r="F4848" s="248" t="s">
        <v>155</v>
      </c>
      <c r="G4848" s="216">
        <v>57.375</v>
      </c>
      <c r="H4848" s="216">
        <v>204.00000000488944</v>
      </c>
      <c r="I4848" s="216">
        <v>6582.6000002259971</v>
      </c>
      <c r="J4848" s="216">
        <v>6.6398747631479394E-3</v>
      </c>
      <c r="K4848" s="216">
        <v>5.7874216042678215E-5</v>
      </c>
      <c r="L4848" s="159"/>
    </row>
    <row r="4849" spans="2:12" ht="15.75" customHeight="1" x14ac:dyDescent="0.2">
      <c r="B4849" s="189">
        <v>41362</v>
      </c>
      <c r="C4849" s="143">
        <v>297541</v>
      </c>
      <c r="D4849" s="143" t="s">
        <v>1009</v>
      </c>
      <c r="E4849" s="143" t="s">
        <v>8854</v>
      </c>
      <c r="F4849" s="248" t="s">
        <v>147</v>
      </c>
      <c r="G4849" s="216">
        <v>1228.1999999999998</v>
      </c>
      <c r="H4849" s="216">
        <v>152.99999999580905</v>
      </c>
      <c r="I4849" s="216">
        <v>187914.59999485267</v>
      </c>
      <c r="J4849" s="216">
        <v>0.18953428417368734</v>
      </c>
      <c r="K4849" s="216">
        <v>1.2387861711037843E-3</v>
      </c>
      <c r="L4849" s="159"/>
    </row>
    <row r="4850" spans="2:12" ht="15.75" customHeight="1" x14ac:dyDescent="0.2">
      <c r="B4850" s="189">
        <v>41362</v>
      </c>
      <c r="C4850" s="143">
        <v>297541</v>
      </c>
      <c r="D4850" s="143" t="s">
        <v>642</v>
      </c>
      <c r="E4850" s="143" t="s">
        <v>8854</v>
      </c>
      <c r="F4850" s="248" t="s">
        <v>147</v>
      </c>
      <c r="G4850" s="216">
        <v>2091.8000000000002</v>
      </c>
      <c r="H4850" s="216">
        <v>180.81818181513384</v>
      </c>
      <c r="I4850" s="216">
        <v>354975.29999266856</v>
      </c>
      <c r="J4850" s="216">
        <v>0.35803492323264546</v>
      </c>
      <c r="K4850" s="216">
        <v>2.1098297612073737E-3</v>
      </c>
      <c r="L4850" s="159"/>
    </row>
    <row r="4851" spans="2:12" ht="15.75" customHeight="1" x14ac:dyDescent="0.2">
      <c r="B4851" s="189">
        <v>41362</v>
      </c>
      <c r="C4851" s="143">
        <v>297542</v>
      </c>
      <c r="D4851" s="143" t="s">
        <v>1561</v>
      </c>
      <c r="E4851" s="143" t="s">
        <v>8855</v>
      </c>
      <c r="F4851" s="248" t="s">
        <v>151</v>
      </c>
      <c r="G4851" s="216">
        <v>24.42</v>
      </c>
      <c r="H4851" s="216">
        <v>65.999999995110556</v>
      </c>
      <c r="I4851" s="216">
        <v>1611.7199998806</v>
      </c>
      <c r="J4851" s="216">
        <v>4.6291991966214531E-3</v>
      </c>
      <c r="K4851" s="216">
        <v>7.0139381772187811E-5</v>
      </c>
      <c r="L4851" s="159"/>
    </row>
    <row r="4852" spans="2:12" ht="15.75" customHeight="1" x14ac:dyDescent="0.2">
      <c r="B4852" s="189">
        <v>41362</v>
      </c>
      <c r="C4852" s="143">
        <v>297543</v>
      </c>
      <c r="D4852" s="143" t="s">
        <v>1163</v>
      </c>
      <c r="E4852" s="143" t="s">
        <v>8854</v>
      </c>
      <c r="F4852" s="248" t="s">
        <v>147</v>
      </c>
      <c r="G4852" s="216">
        <v>669</v>
      </c>
      <c r="H4852" s="216">
        <v>167.66666666069068</v>
      </c>
      <c r="I4852" s="216">
        <v>128140.49999662035</v>
      </c>
      <c r="J4852" s="216">
        <v>0.12924497586234965</v>
      </c>
      <c r="K4852" s="216">
        <v>6.7476628274583275E-4</v>
      </c>
      <c r="L4852" s="159"/>
    </row>
    <row r="4853" spans="2:12" ht="15.75" customHeight="1" x14ac:dyDescent="0.2">
      <c r="B4853" s="189">
        <v>41362</v>
      </c>
      <c r="C4853" s="143">
        <v>297552</v>
      </c>
      <c r="D4853" s="143" t="s">
        <v>1420</v>
      </c>
      <c r="E4853" s="143" t="s">
        <v>8854</v>
      </c>
      <c r="F4853" s="248" t="s">
        <v>155</v>
      </c>
      <c r="G4853" s="216">
        <v>79.2</v>
      </c>
      <c r="H4853" s="216">
        <v>78.000000002793968</v>
      </c>
      <c r="I4853" s="216">
        <v>6177.6000002212822</v>
      </c>
      <c r="J4853" s="216">
        <v>6.2308463205380726E-3</v>
      </c>
      <c r="K4853" s="216">
        <v>7.9882645132242094E-5</v>
      </c>
      <c r="L4853" s="159"/>
    </row>
    <row r="4854" spans="2:12" ht="15.75" customHeight="1" x14ac:dyDescent="0.2">
      <c r="B4854" s="189">
        <v>41362</v>
      </c>
      <c r="C4854" s="143">
        <v>297554</v>
      </c>
      <c r="D4854" s="143" t="s">
        <v>740</v>
      </c>
      <c r="E4854" s="143" t="s">
        <v>8855</v>
      </c>
      <c r="F4854" s="248" t="s">
        <v>147</v>
      </c>
      <c r="G4854" s="216">
        <v>3.96</v>
      </c>
      <c r="H4854" s="216">
        <v>75.99999999627471</v>
      </c>
      <c r="I4854" s="216">
        <v>300.95999998524786</v>
      </c>
      <c r="J4854" s="216">
        <v>8.6442048882567305E-4</v>
      </c>
      <c r="K4854" s="216">
        <v>1.137395380089532E-5</v>
      </c>
      <c r="L4854" s="159"/>
    </row>
    <row r="4855" spans="2:12" ht="15.75" customHeight="1" x14ac:dyDescent="0.2">
      <c r="B4855" s="189">
        <v>41362</v>
      </c>
      <c r="C4855" s="143">
        <v>297557</v>
      </c>
      <c r="D4855" s="143" t="s">
        <v>900</v>
      </c>
      <c r="E4855" s="143" t="s">
        <v>8854</v>
      </c>
      <c r="F4855" s="248" t="s">
        <v>155</v>
      </c>
      <c r="G4855" s="216">
        <v>164</v>
      </c>
      <c r="H4855" s="216">
        <v>15.999999999767169</v>
      </c>
      <c r="I4855" s="216">
        <v>2623.9999999618158</v>
      </c>
      <c r="J4855" s="216">
        <v>2.646616929595366E-3</v>
      </c>
      <c r="K4855" s="216">
        <v>1.6541355810211744E-4</v>
      </c>
      <c r="L4855" s="159"/>
    </row>
    <row r="4856" spans="2:12" ht="15.75" customHeight="1" x14ac:dyDescent="0.2">
      <c r="B4856" s="189">
        <v>41363</v>
      </c>
      <c r="C4856" s="143">
        <v>297548</v>
      </c>
      <c r="D4856" s="143" t="s">
        <v>883</v>
      </c>
      <c r="E4856" s="143" t="s">
        <v>8855</v>
      </c>
      <c r="F4856" s="248" t="s">
        <v>150</v>
      </c>
      <c r="G4856" s="216">
        <v>292</v>
      </c>
      <c r="H4856" s="216">
        <v>164.55555555294268</v>
      </c>
      <c r="I4856" s="216">
        <v>44847.999999294989</v>
      </c>
      <c r="J4856" s="216">
        <v>0.12883128952397771</v>
      </c>
      <c r="K4856" s="216">
        <v>8.388052207811466E-4</v>
      </c>
      <c r="L4856" s="159"/>
    </row>
    <row r="4857" spans="2:12" ht="15.75" customHeight="1" x14ac:dyDescent="0.2">
      <c r="B4857" s="189">
        <v>41363</v>
      </c>
      <c r="C4857" s="143">
        <v>297550</v>
      </c>
      <c r="D4857" s="143" t="s">
        <v>684</v>
      </c>
      <c r="E4857" s="143" t="s">
        <v>8854</v>
      </c>
      <c r="F4857" s="248" t="s">
        <v>147</v>
      </c>
      <c r="G4857" s="216">
        <v>95.33</v>
      </c>
      <c r="H4857" s="216">
        <v>104.99999999650754</v>
      </c>
      <c r="I4857" s="216">
        <v>10009.649999667065</v>
      </c>
      <c r="J4857" s="216">
        <v>1.0095406948300445E-2</v>
      </c>
      <c r="K4857" s="216">
        <v>9.6146732844154593E-5</v>
      </c>
      <c r="L4857" s="159"/>
    </row>
    <row r="4858" spans="2:12" ht="15.75" customHeight="1" x14ac:dyDescent="0.2">
      <c r="B4858" s="189">
        <v>41363</v>
      </c>
      <c r="C4858" s="143">
        <v>297551</v>
      </c>
      <c r="D4858" s="143" t="s">
        <v>1760</v>
      </c>
      <c r="E4858" s="143" t="s">
        <v>8854</v>
      </c>
      <c r="F4858" s="248" t="s">
        <v>147</v>
      </c>
      <c r="G4858" s="216">
        <v>7.7550000000000008</v>
      </c>
      <c r="H4858" s="216">
        <v>40.000000004656613</v>
      </c>
      <c r="I4858" s="216">
        <v>310.20000003611204</v>
      </c>
      <c r="J4858" s="216">
        <v>3.1285761598372821E-4</v>
      </c>
      <c r="K4858" s="216">
        <v>7.8214403986826709E-6</v>
      </c>
      <c r="L4858" s="159"/>
    </row>
    <row r="4859" spans="2:12" ht="15.75" customHeight="1" x14ac:dyDescent="0.2">
      <c r="B4859" s="189">
        <v>41363</v>
      </c>
      <c r="C4859" s="143">
        <v>297553</v>
      </c>
      <c r="D4859" s="143" t="s">
        <v>1167</v>
      </c>
      <c r="E4859" s="143" t="s">
        <v>8855</v>
      </c>
      <c r="F4859" s="248" t="s">
        <v>150</v>
      </c>
      <c r="G4859" s="216">
        <v>65.5</v>
      </c>
      <c r="H4859" s="216">
        <v>56.000000004423782</v>
      </c>
      <c r="I4859" s="216">
        <v>3668.0000002897577</v>
      </c>
      <c r="J4859" s="216">
        <v>1.0536772431740738E-2</v>
      </c>
      <c r="K4859" s="216">
        <v>1.8815665055193527E-4</v>
      </c>
      <c r="L4859" s="159"/>
    </row>
    <row r="4860" spans="2:12" ht="15.75" customHeight="1" x14ac:dyDescent="0.2">
      <c r="B4860" s="189">
        <v>41363</v>
      </c>
      <c r="C4860" s="143">
        <v>297555</v>
      </c>
      <c r="D4860" s="143" t="s">
        <v>568</v>
      </c>
      <c r="E4860" s="143" t="s">
        <v>8855</v>
      </c>
      <c r="F4860" s="248" t="s">
        <v>146</v>
      </c>
      <c r="G4860" s="216">
        <v>0.66</v>
      </c>
      <c r="H4860" s="216">
        <v>93.000000009778887</v>
      </c>
      <c r="I4860" s="216">
        <v>61.380000006454068</v>
      </c>
      <c r="J4860" s="216">
        <v>1.7632145361972767E-4</v>
      </c>
      <c r="K4860" s="216">
        <v>1.8959296086149205E-6</v>
      </c>
      <c r="L4860" s="159"/>
    </row>
    <row r="4861" spans="2:12" ht="15.75" customHeight="1" x14ac:dyDescent="0.2">
      <c r="B4861" s="189">
        <v>41363</v>
      </c>
      <c r="C4861" s="143">
        <v>297556</v>
      </c>
      <c r="D4861" s="143" t="s">
        <v>960</v>
      </c>
      <c r="E4861" s="143" t="s">
        <v>8855</v>
      </c>
      <c r="F4861" s="248" t="s">
        <v>155</v>
      </c>
      <c r="G4861" s="216">
        <v>1.32</v>
      </c>
      <c r="H4861" s="216">
        <v>101.00000000442378</v>
      </c>
      <c r="I4861" s="216">
        <v>133.3200000058394</v>
      </c>
      <c r="J4861" s="216">
        <v>3.8297778095698826E-4</v>
      </c>
      <c r="K4861" s="216">
        <v>3.7918592172298409E-6</v>
      </c>
      <c r="L4861" s="159"/>
    </row>
    <row r="4862" spans="2:12" ht="15.75" customHeight="1" x14ac:dyDescent="0.2">
      <c r="B4862" s="189">
        <v>41363</v>
      </c>
      <c r="C4862" s="143">
        <v>297563</v>
      </c>
      <c r="D4862" s="143" t="s">
        <v>1570</v>
      </c>
      <c r="E4862" s="143" t="s">
        <v>8855</v>
      </c>
      <c r="F4862" s="248" t="s">
        <v>147</v>
      </c>
      <c r="G4862" s="216">
        <v>4</v>
      </c>
      <c r="H4862" s="216">
        <v>91.000000003259629</v>
      </c>
      <c r="I4862" s="216">
        <v>364.00000001303852</v>
      </c>
      <c r="J4862" s="216">
        <v>1.0456339053947744E-3</v>
      </c>
      <c r="K4862" s="216">
        <v>1.1490482476454063E-5</v>
      </c>
      <c r="L4862" s="159"/>
    </row>
    <row r="4863" spans="2:12" ht="15.75" customHeight="1" x14ac:dyDescent="0.2">
      <c r="B4863" s="189">
        <v>41363</v>
      </c>
      <c r="C4863" s="143">
        <v>297564</v>
      </c>
      <c r="D4863" s="143" t="s">
        <v>1798</v>
      </c>
      <c r="E4863" s="143" t="s">
        <v>8854</v>
      </c>
      <c r="F4863" s="248" t="s">
        <v>147</v>
      </c>
      <c r="G4863" s="216">
        <v>33.660000000000004</v>
      </c>
      <c r="H4863" s="216">
        <v>47.999999999301508</v>
      </c>
      <c r="I4863" s="216">
        <v>1615.6799999764889</v>
      </c>
      <c r="J4863" s="216">
        <v>1.6295222209103451E-3</v>
      </c>
      <c r="K4863" s="216">
        <v>3.3948379602792872E-5</v>
      </c>
      <c r="L4863" s="159"/>
    </row>
    <row r="4864" spans="2:12" ht="15.75" customHeight="1" x14ac:dyDescent="0.2">
      <c r="B4864" s="189">
        <v>41364</v>
      </c>
      <c r="C4864" s="143">
        <v>297561</v>
      </c>
      <c r="D4864" s="143" t="s">
        <v>906</v>
      </c>
      <c r="E4864" s="143" t="s">
        <v>8854</v>
      </c>
      <c r="F4864" s="248" t="s">
        <v>155</v>
      </c>
      <c r="G4864" s="216">
        <v>758.07220000000007</v>
      </c>
      <c r="H4864" s="216">
        <v>97.800000000977889</v>
      </c>
      <c r="I4864" s="216">
        <v>70671.43660108294</v>
      </c>
      <c r="J4864" s="216">
        <v>7.1273601602526104E-2</v>
      </c>
      <c r="K4864" s="216">
        <v>7.6453145099816117E-4</v>
      </c>
      <c r="L4864" s="159"/>
    </row>
    <row r="4865" spans="2:12" ht="15.75" customHeight="1" x14ac:dyDescent="0.2">
      <c r="B4865" s="189">
        <v>41364</v>
      </c>
      <c r="C4865" s="143">
        <v>297561</v>
      </c>
      <c r="D4865" s="143" t="s">
        <v>712</v>
      </c>
      <c r="E4865" s="143" t="s">
        <v>8854</v>
      </c>
      <c r="F4865" s="248" t="s">
        <v>155</v>
      </c>
      <c r="G4865" s="216">
        <v>329.64</v>
      </c>
      <c r="H4865" s="216">
        <v>103.00000000046566</v>
      </c>
      <c r="I4865" s="216">
        <v>33952.920000153499</v>
      </c>
      <c r="J4865" s="216">
        <v>3.4242220191350953E-2</v>
      </c>
      <c r="K4865" s="216">
        <v>3.3244873972035094E-4</v>
      </c>
      <c r="L4865" s="159"/>
    </row>
    <row r="4866" spans="2:12" ht="15.75" customHeight="1" x14ac:dyDescent="0.2">
      <c r="B4866" s="189">
        <v>41364</v>
      </c>
      <c r="C4866" s="143">
        <v>297565</v>
      </c>
      <c r="D4866" s="143" t="s">
        <v>514</v>
      </c>
      <c r="E4866" s="143" t="s">
        <v>8855</v>
      </c>
      <c r="F4866" s="248" t="s">
        <v>146</v>
      </c>
      <c r="G4866" s="216">
        <v>720.5</v>
      </c>
      <c r="H4866" s="216">
        <v>36.999999994877726</v>
      </c>
      <c r="I4866" s="216">
        <v>26658.499996309401</v>
      </c>
      <c r="J4866" s="216">
        <v>7.6589105050222123E-2</v>
      </c>
      <c r="K4866" s="216">
        <v>2.0699758124547328E-3</v>
      </c>
      <c r="L4866" s="159"/>
    </row>
    <row r="4867" spans="2:12" ht="15.75" customHeight="1" x14ac:dyDescent="0.2">
      <c r="B4867" s="189">
        <v>41364</v>
      </c>
      <c r="C4867" s="143">
        <v>297566</v>
      </c>
      <c r="D4867" s="143" t="s">
        <v>969</v>
      </c>
      <c r="E4867" s="143" t="s">
        <v>8855</v>
      </c>
      <c r="F4867" s="248" t="s">
        <v>146</v>
      </c>
      <c r="G4867" s="216">
        <v>18</v>
      </c>
      <c r="H4867" s="216">
        <v>94.000000002561137</v>
      </c>
      <c r="I4867" s="216">
        <v>1692.0000000461005</v>
      </c>
      <c r="J4867" s="216">
        <v>4.861067418138563E-3</v>
      </c>
      <c r="K4867" s="216">
        <v>5.1713483170277846E-5</v>
      </c>
      <c r="L4867" s="159"/>
    </row>
    <row r="4868" spans="2:12" ht="15.75" customHeight="1" x14ac:dyDescent="0.2">
      <c r="B4868" s="189">
        <v>41364</v>
      </c>
      <c r="C4868" s="143">
        <v>297567</v>
      </c>
      <c r="D4868" s="143" t="s">
        <v>842</v>
      </c>
      <c r="E4868" s="143" t="s">
        <v>8854</v>
      </c>
      <c r="F4868" s="248" t="s">
        <v>147</v>
      </c>
      <c r="G4868" s="216">
        <v>44.5</v>
      </c>
      <c r="H4868" s="216">
        <v>172.99999999813735</v>
      </c>
      <c r="I4868" s="216">
        <v>7698.4999999171123</v>
      </c>
      <c r="J4868" s="216">
        <v>7.7640960523891692E-3</v>
      </c>
      <c r="K4868" s="216">
        <v>4.4879167933368575E-5</v>
      </c>
      <c r="L4868" s="159"/>
    </row>
    <row r="4869" spans="2:12" ht="15.75" customHeight="1" x14ac:dyDescent="0.2">
      <c r="B4869" s="189">
        <v>41364</v>
      </c>
      <c r="C4869" s="143">
        <v>297568</v>
      </c>
      <c r="D4869" s="143" t="s">
        <v>1799</v>
      </c>
      <c r="E4869" s="143" t="s">
        <v>8854</v>
      </c>
      <c r="F4869" s="248" t="s">
        <v>147</v>
      </c>
      <c r="G4869" s="216">
        <v>1547.6499999999999</v>
      </c>
      <c r="H4869" s="216">
        <v>125.86206896680183</v>
      </c>
      <c r="I4869" s="216">
        <v>212391.82000211891</v>
      </c>
      <c r="J4869" s="216">
        <v>0.21420153163031203</v>
      </c>
      <c r="K4869" s="216">
        <v>1.560836949484896E-3</v>
      </c>
      <c r="L4869" s="159"/>
    </row>
    <row r="4870" spans="2:12" ht="15.75" customHeight="1" x14ac:dyDescent="0.2">
      <c r="B4870" s="189">
        <v>41364</v>
      </c>
      <c r="C4870" s="143">
        <v>297573</v>
      </c>
      <c r="D4870" s="143" t="s">
        <v>1587</v>
      </c>
      <c r="E4870" s="143" t="s">
        <v>8854</v>
      </c>
      <c r="F4870" s="248" t="s">
        <v>146</v>
      </c>
      <c r="G4870" s="216">
        <v>1281</v>
      </c>
      <c r="H4870" s="216">
        <v>164.89655172476415</v>
      </c>
      <c r="I4870" s="216">
        <v>250690.50000133691</v>
      </c>
      <c r="J4870" s="216">
        <v>0.25282654042382324</v>
      </c>
      <c r="K4870" s="216">
        <v>1.2919149241043854E-3</v>
      </c>
      <c r="L4870" s="159"/>
    </row>
    <row r="4871" spans="2:12" ht="15.75" customHeight="1" x14ac:dyDescent="0.2">
      <c r="B4871" s="189">
        <v>41365</v>
      </c>
      <c r="C4871" s="143">
        <v>297579</v>
      </c>
      <c r="D4871" s="143" t="s">
        <v>684</v>
      </c>
      <c r="E4871" s="143" t="s">
        <v>8854</v>
      </c>
      <c r="F4871" s="248" t="s">
        <v>147</v>
      </c>
      <c r="G4871" s="216">
        <v>102.33</v>
      </c>
      <c r="H4871" s="216">
        <v>46.000000003259629</v>
      </c>
      <c r="I4871" s="216">
        <v>4707.1800003335575</v>
      </c>
      <c r="J4871" s="216">
        <v>4.7470349666249483E-3</v>
      </c>
      <c r="K4871" s="216">
        <v>1.0319641231062102E-4</v>
      </c>
      <c r="L4871" s="159"/>
    </row>
    <row r="4872" spans="2:12" ht="15.75" customHeight="1" x14ac:dyDescent="0.2">
      <c r="B4872" s="189">
        <v>41365</v>
      </c>
      <c r="C4872" s="143">
        <v>297580</v>
      </c>
      <c r="D4872" s="143" t="s">
        <v>960</v>
      </c>
      <c r="E4872" s="143" t="s">
        <v>8855</v>
      </c>
      <c r="F4872" s="248" t="s">
        <v>147</v>
      </c>
      <c r="G4872" s="216">
        <v>29.490000000000002</v>
      </c>
      <c r="H4872" s="216">
        <v>364.99999999534339</v>
      </c>
      <c r="I4872" s="216">
        <v>10763.849999862678</v>
      </c>
      <c r="J4872" s="216">
        <v>3.0928290047335473E-2</v>
      </c>
      <c r="K4872" s="216">
        <v>8.4735041226657675E-5</v>
      </c>
      <c r="L4872" s="159"/>
    </row>
    <row r="4873" spans="2:12" ht="15.75" customHeight="1" x14ac:dyDescent="0.2">
      <c r="B4873" s="189">
        <v>41365</v>
      </c>
      <c r="C4873" s="143">
        <v>297628</v>
      </c>
      <c r="D4873" s="143" t="s">
        <v>1451</v>
      </c>
      <c r="E4873" s="143" t="s">
        <v>8855</v>
      </c>
      <c r="F4873" s="248" t="s">
        <v>150</v>
      </c>
      <c r="G4873" s="216">
        <v>20</v>
      </c>
      <c r="H4873" s="216">
        <v>76.999999999534339</v>
      </c>
      <c r="I4873" s="216">
        <v>1539.9999999906868</v>
      </c>
      <c r="J4873" s="216">
        <v>4.42495637464441E-3</v>
      </c>
      <c r="K4873" s="216">
        <v>5.7466965904820389E-5</v>
      </c>
      <c r="L4873" s="159"/>
    </row>
    <row r="4874" spans="2:12" ht="15.75" customHeight="1" x14ac:dyDescent="0.2">
      <c r="B4874" s="189">
        <v>41365</v>
      </c>
      <c r="C4874" s="143">
        <v>297629</v>
      </c>
      <c r="D4874" s="143" t="s">
        <v>1085</v>
      </c>
      <c r="E4874" s="143" t="s">
        <v>8854</v>
      </c>
      <c r="F4874" s="248" t="s">
        <v>147</v>
      </c>
      <c r="G4874" s="216">
        <v>129</v>
      </c>
      <c r="H4874" s="216">
        <v>124.99999999883585</v>
      </c>
      <c r="I4874" s="216">
        <v>16124.999999849824</v>
      </c>
      <c r="J4874" s="216">
        <v>1.6261527885207332E-2</v>
      </c>
      <c r="K4874" s="216">
        <v>1.3009222308287024E-4</v>
      </c>
      <c r="L4874" s="159"/>
    </row>
    <row r="4875" spans="2:12" ht="15.75" customHeight="1" x14ac:dyDescent="0.2">
      <c r="B4875" s="189">
        <v>41365</v>
      </c>
      <c r="C4875" s="143">
        <v>297631</v>
      </c>
      <c r="D4875" s="143" t="s">
        <v>820</v>
      </c>
      <c r="E4875" s="143" t="s">
        <v>8855</v>
      </c>
      <c r="F4875" s="248" t="s">
        <v>150</v>
      </c>
      <c r="G4875" s="216">
        <v>5.94</v>
      </c>
      <c r="H4875" s="216">
        <v>130.99999999743886</v>
      </c>
      <c r="I4875" s="216">
        <v>778.13999998478687</v>
      </c>
      <c r="J4875" s="216">
        <v>2.2358672424151343E-3</v>
      </c>
      <c r="K4875" s="216">
        <v>1.7067688873731656E-5</v>
      </c>
      <c r="L4875" s="159"/>
    </row>
    <row r="4876" spans="2:12" ht="15.75" customHeight="1" x14ac:dyDescent="0.2">
      <c r="B4876" s="189">
        <v>41365</v>
      </c>
      <c r="C4876" s="143">
        <v>297632</v>
      </c>
      <c r="D4876" s="143" t="s">
        <v>1069</v>
      </c>
      <c r="E4876" s="143" t="s">
        <v>8855</v>
      </c>
      <c r="F4876" s="248" t="s">
        <v>155</v>
      </c>
      <c r="G4876" s="216">
        <v>1</v>
      </c>
      <c r="H4876" s="216">
        <v>95.999999998603016</v>
      </c>
      <c r="I4876" s="216">
        <v>95.999999998603016</v>
      </c>
      <c r="J4876" s="216">
        <v>2.7584143633912388E-4</v>
      </c>
      <c r="K4876" s="216">
        <v>2.8733482952410195E-6</v>
      </c>
      <c r="L4876" s="159"/>
    </row>
    <row r="4877" spans="2:12" ht="15.75" customHeight="1" x14ac:dyDescent="0.2">
      <c r="B4877" s="189">
        <v>41365</v>
      </c>
      <c r="C4877" s="143">
        <v>297633</v>
      </c>
      <c r="D4877" s="143" t="s">
        <v>503</v>
      </c>
      <c r="E4877" s="143" t="s">
        <v>8855</v>
      </c>
      <c r="F4877" s="248" t="s">
        <v>147</v>
      </c>
      <c r="G4877" s="216">
        <v>18</v>
      </c>
      <c r="H4877" s="216">
        <v>416.00000000442378</v>
      </c>
      <c r="I4877" s="216">
        <v>7488.0000000796281</v>
      </c>
      <c r="J4877" s="216">
        <v>2.1515632034993553E-2</v>
      </c>
      <c r="K4877" s="216">
        <v>5.1720269314338354E-5</v>
      </c>
      <c r="L4877" s="159"/>
    </row>
    <row r="4878" spans="2:12" ht="15.75" customHeight="1" x14ac:dyDescent="0.2">
      <c r="B4878" s="189">
        <v>41366</v>
      </c>
      <c r="C4878" s="143">
        <v>297587</v>
      </c>
      <c r="D4878" s="143" t="s">
        <v>510</v>
      </c>
      <c r="E4878" s="143" t="s">
        <v>8854</v>
      </c>
      <c r="F4878" s="248" t="s">
        <v>147</v>
      </c>
      <c r="G4878" s="216">
        <v>843.66</v>
      </c>
      <c r="H4878" s="216">
        <v>73.687500000523869</v>
      </c>
      <c r="I4878" s="216">
        <v>62314.850000439961</v>
      </c>
      <c r="J4878" s="216">
        <v>6.2834447525708784E-2</v>
      </c>
      <c r="K4878" s="216">
        <v>8.5069465784103147E-4</v>
      </c>
      <c r="L4878" s="159"/>
    </row>
    <row r="4879" spans="2:12" ht="15.75" customHeight="1" x14ac:dyDescent="0.2">
      <c r="B4879" s="189">
        <v>41366</v>
      </c>
      <c r="C4879" s="143">
        <v>297593</v>
      </c>
      <c r="D4879" s="143" t="s">
        <v>1375</v>
      </c>
      <c r="E4879" s="143" t="s">
        <v>8854</v>
      </c>
      <c r="F4879" s="248" t="s">
        <v>155</v>
      </c>
      <c r="G4879" s="216">
        <v>1347.5</v>
      </c>
      <c r="H4879" s="216">
        <v>69.333333336981013</v>
      </c>
      <c r="I4879" s="216">
        <v>92784.00000478432</v>
      </c>
      <c r="J4879" s="216">
        <v>9.35576572756706E-2</v>
      </c>
      <c r="K4879" s="216">
        <v>1.3587358076011544E-3</v>
      </c>
      <c r="L4879" s="159"/>
    </row>
    <row r="4880" spans="2:12" ht="15.75" customHeight="1" x14ac:dyDescent="0.2">
      <c r="B4880" s="189">
        <v>41366</v>
      </c>
      <c r="C4880" s="143">
        <v>297595</v>
      </c>
      <c r="D4880" s="143" t="s">
        <v>1683</v>
      </c>
      <c r="E4880" s="143" t="s">
        <v>8854</v>
      </c>
      <c r="F4880" s="248" t="s">
        <v>147</v>
      </c>
      <c r="G4880" s="216">
        <v>58</v>
      </c>
      <c r="H4880" s="216">
        <v>83.999999990919605</v>
      </c>
      <c r="I4880" s="216">
        <v>4871.9999994733371</v>
      </c>
      <c r="J4880" s="216">
        <v>4.9126240103281845E-3</v>
      </c>
      <c r="K4880" s="216">
        <v>5.8483619176895698E-5</v>
      </c>
      <c r="L4880" s="159"/>
    </row>
    <row r="4881" spans="2:12" ht="15.75" customHeight="1" x14ac:dyDescent="0.2">
      <c r="B4881" s="189">
        <v>41366</v>
      </c>
      <c r="C4881" s="143">
        <v>297604</v>
      </c>
      <c r="D4881" s="143" t="s">
        <v>1309</v>
      </c>
      <c r="E4881" s="143" t="s">
        <v>8854</v>
      </c>
      <c r="F4881" s="248" t="s">
        <v>149</v>
      </c>
      <c r="G4881" s="216">
        <v>766.16</v>
      </c>
      <c r="H4881" s="216">
        <v>66.000000005587935</v>
      </c>
      <c r="I4881" s="216">
        <v>50566.560004281251</v>
      </c>
      <c r="J4881" s="216">
        <v>5.0988197213379827E-2</v>
      </c>
      <c r="K4881" s="216">
        <v>7.7254844256155876E-4</v>
      </c>
      <c r="L4881" s="159"/>
    </row>
    <row r="4882" spans="2:12" ht="15.75" customHeight="1" x14ac:dyDescent="0.2">
      <c r="B4882" s="189">
        <v>41366</v>
      </c>
      <c r="C4882" s="143">
        <v>297607</v>
      </c>
      <c r="D4882" s="143" t="s">
        <v>524</v>
      </c>
      <c r="E4882" s="143" t="s">
        <v>8855</v>
      </c>
      <c r="F4882" s="248" t="s">
        <v>147</v>
      </c>
      <c r="G4882" s="216">
        <v>16</v>
      </c>
      <c r="H4882" s="216">
        <v>101.99999999720603</v>
      </c>
      <c r="I4882" s="216">
        <v>1661.9999999483116</v>
      </c>
      <c r="J4882" s="216">
        <v>4.7761737553284342E-3</v>
      </c>
      <c r="K4882" s="216">
        <v>4.5980012086420932E-5</v>
      </c>
      <c r="L4882" s="159"/>
    </row>
    <row r="4883" spans="2:12" ht="15.75" customHeight="1" x14ac:dyDescent="0.2">
      <c r="B4883" s="189">
        <v>41366</v>
      </c>
      <c r="C4883" s="143">
        <v>297609</v>
      </c>
      <c r="D4883" s="143" t="s">
        <v>932</v>
      </c>
      <c r="E4883" s="143" t="s">
        <v>8855</v>
      </c>
      <c r="F4883" s="248" t="s">
        <v>147</v>
      </c>
      <c r="G4883" s="216">
        <v>3</v>
      </c>
      <c r="H4883" s="216">
        <v>4.9999999953433871</v>
      </c>
      <c r="I4883" s="216">
        <v>14.999999986030161</v>
      </c>
      <c r="J4883" s="216">
        <v>4.3106261290873788E-5</v>
      </c>
      <c r="K4883" s="216">
        <v>8.6212522662039242E-6</v>
      </c>
      <c r="L4883" s="159"/>
    </row>
    <row r="4884" spans="2:12" ht="15.75" customHeight="1" x14ac:dyDescent="0.2">
      <c r="B4884" s="189">
        <v>41366</v>
      </c>
      <c r="C4884" s="143">
        <v>297610</v>
      </c>
      <c r="D4884" s="143" t="s">
        <v>874</v>
      </c>
      <c r="E4884" s="143" t="s">
        <v>8855</v>
      </c>
      <c r="F4884" s="248" t="s">
        <v>147</v>
      </c>
      <c r="G4884" s="216">
        <v>5</v>
      </c>
      <c r="H4884" s="216">
        <v>193.99999999324791</v>
      </c>
      <c r="I4884" s="216">
        <v>969.99999996623956</v>
      </c>
      <c r="J4884" s="216">
        <v>2.7875382326422496E-3</v>
      </c>
      <c r="K4884" s="216">
        <v>1.436875377700654E-5</v>
      </c>
      <c r="L4884" s="159"/>
    </row>
    <row r="4885" spans="2:12" ht="15.75" customHeight="1" x14ac:dyDescent="0.2">
      <c r="B4885" s="189">
        <v>41366</v>
      </c>
      <c r="C4885" s="143">
        <v>297630</v>
      </c>
      <c r="D4885" s="143" t="s">
        <v>842</v>
      </c>
      <c r="E4885" s="143" t="s">
        <v>8854</v>
      </c>
      <c r="F4885" s="248" t="s">
        <v>155</v>
      </c>
      <c r="G4885" s="216">
        <v>44.5</v>
      </c>
      <c r="H4885" s="216">
        <v>515.00000000232831</v>
      </c>
      <c r="I4885" s="216">
        <v>22917.50000010361</v>
      </c>
      <c r="J4885" s="216">
        <v>2.3108592111940805E-2</v>
      </c>
      <c r="K4885" s="216">
        <v>4.4871052644342388E-5</v>
      </c>
      <c r="L4885" s="159"/>
    </row>
    <row r="4886" spans="2:12" ht="15.75" customHeight="1" x14ac:dyDescent="0.2">
      <c r="B4886" s="189">
        <v>41367</v>
      </c>
      <c r="C4886" s="143">
        <v>297658</v>
      </c>
      <c r="D4886" s="143" t="s">
        <v>1800</v>
      </c>
      <c r="E4886" s="143" t="s">
        <v>8854</v>
      </c>
      <c r="F4886" s="248" t="s">
        <v>147</v>
      </c>
      <c r="G4886" s="216">
        <v>9</v>
      </c>
      <c r="H4886" s="216">
        <v>95.000000005820766</v>
      </c>
      <c r="I4886" s="216">
        <v>855.00000005238689</v>
      </c>
      <c r="J4886" s="216">
        <v>8.6208442015867851E-4</v>
      </c>
      <c r="K4886" s="216">
        <v>9.0745728432195537E-6</v>
      </c>
      <c r="L4886" s="159"/>
    </row>
    <row r="4887" spans="2:12" ht="15.75" customHeight="1" x14ac:dyDescent="0.2">
      <c r="B4887" s="189">
        <v>41367</v>
      </c>
      <c r="C4887" s="143">
        <v>297673</v>
      </c>
      <c r="D4887" s="143" t="s">
        <v>1801</v>
      </c>
      <c r="E4887" s="143" t="s">
        <v>8854</v>
      </c>
      <c r="F4887" s="248" t="s">
        <v>155</v>
      </c>
      <c r="G4887" s="216">
        <v>1</v>
      </c>
      <c r="H4887" s="216">
        <v>2.9999999993015081</v>
      </c>
      <c r="I4887" s="216">
        <v>2.9999999993015081</v>
      </c>
      <c r="J4887" s="216">
        <v>3.0248576137022381E-6</v>
      </c>
      <c r="K4887" s="216">
        <v>1.0082858714688391E-6</v>
      </c>
      <c r="L4887" s="159"/>
    </row>
    <row r="4888" spans="2:12" ht="15.75" customHeight="1" x14ac:dyDescent="0.2">
      <c r="B4888" s="189">
        <v>41367</v>
      </c>
      <c r="C4888" s="143">
        <v>297673</v>
      </c>
      <c r="D4888" s="143" t="s">
        <v>1802</v>
      </c>
      <c r="E4888" s="143" t="s">
        <v>8854</v>
      </c>
      <c r="F4888" s="248" t="s">
        <v>155</v>
      </c>
      <c r="G4888" s="216">
        <v>569.4</v>
      </c>
      <c r="H4888" s="216">
        <v>2.9999999993015081</v>
      </c>
      <c r="I4888" s="216">
        <v>1708.1999996022787</v>
      </c>
      <c r="J4888" s="216">
        <v>1.7223539252420544E-3</v>
      </c>
      <c r="K4888" s="216">
        <v>5.7411797521435704E-4</v>
      </c>
      <c r="L4888" s="159"/>
    </row>
    <row r="4889" spans="2:12" ht="15.75" customHeight="1" x14ac:dyDescent="0.2">
      <c r="B4889" s="189">
        <v>41367</v>
      </c>
      <c r="C4889" s="143">
        <v>297673</v>
      </c>
      <c r="D4889" s="143" t="s">
        <v>1803</v>
      </c>
      <c r="E4889" s="143" t="s">
        <v>8854</v>
      </c>
      <c r="F4889" s="248" t="s">
        <v>155</v>
      </c>
      <c r="G4889" s="216">
        <v>352</v>
      </c>
      <c r="H4889" s="216">
        <v>2.9999999993015081</v>
      </c>
      <c r="I4889" s="216">
        <v>1055.9999997541308</v>
      </c>
      <c r="J4889" s="216">
        <v>1.0647498800231878E-3</v>
      </c>
      <c r="K4889" s="216">
        <v>3.5491662675703141E-4</v>
      </c>
      <c r="L4889" s="159"/>
    </row>
    <row r="4890" spans="2:12" ht="15.75" customHeight="1" x14ac:dyDescent="0.2">
      <c r="B4890" s="189">
        <v>41367</v>
      </c>
      <c r="C4890" s="143">
        <v>297673</v>
      </c>
      <c r="D4890" s="143" t="s">
        <v>1804</v>
      </c>
      <c r="E4890" s="143" t="s">
        <v>8854</v>
      </c>
      <c r="F4890" s="248" t="s">
        <v>155</v>
      </c>
      <c r="G4890" s="216">
        <v>1156.5</v>
      </c>
      <c r="H4890" s="216">
        <v>2.9999999993015081</v>
      </c>
      <c r="I4890" s="216">
        <v>3469.4999991921941</v>
      </c>
      <c r="J4890" s="216">
        <v>3.4982478302466383E-3</v>
      </c>
      <c r="K4890" s="216">
        <v>1.1660826103537126E-3</v>
      </c>
      <c r="L4890" s="159"/>
    </row>
    <row r="4891" spans="2:12" ht="15.75" customHeight="1" x14ac:dyDescent="0.2">
      <c r="B4891" s="189">
        <v>41367</v>
      </c>
      <c r="C4891" s="143">
        <v>297673</v>
      </c>
      <c r="D4891" s="143" t="s">
        <v>1331</v>
      </c>
      <c r="E4891" s="143" t="s">
        <v>8854</v>
      </c>
      <c r="F4891" s="248" t="s">
        <v>155</v>
      </c>
      <c r="G4891" s="216">
        <v>1061.5</v>
      </c>
      <c r="H4891" s="216">
        <v>2.9999999993015081</v>
      </c>
      <c r="I4891" s="216">
        <v>3184.4999992585508</v>
      </c>
      <c r="J4891" s="216">
        <v>3.2108863569449259E-3</v>
      </c>
      <c r="K4891" s="216">
        <v>1.0702954525641727E-3</v>
      </c>
      <c r="L4891" s="159"/>
    </row>
    <row r="4892" spans="2:12" ht="15.75" customHeight="1" x14ac:dyDescent="0.2">
      <c r="B4892" s="189">
        <v>41367</v>
      </c>
      <c r="C4892" s="143">
        <v>297674</v>
      </c>
      <c r="D4892" s="143" t="s">
        <v>1479</v>
      </c>
      <c r="E4892" s="143" t="s">
        <v>8855</v>
      </c>
      <c r="F4892" s="248" t="s">
        <v>155</v>
      </c>
      <c r="G4892" s="216">
        <v>15.84</v>
      </c>
      <c r="H4892" s="216">
        <v>79.000000006053597</v>
      </c>
      <c r="I4892" s="216">
        <v>1251.3600000958891</v>
      </c>
      <c r="J4892" s="216">
        <v>3.5964248890670912E-3</v>
      </c>
      <c r="K4892" s="216">
        <v>4.5524365680905126E-5</v>
      </c>
      <c r="L4892" s="159"/>
    </row>
    <row r="4893" spans="2:12" ht="15.75" customHeight="1" x14ac:dyDescent="0.2">
      <c r="B4893" s="189">
        <v>41367</v>
      </c>
      <c r="C4893" s="143">
        <v>297684</v>
      </c>
      <c r="D4893" s="143" t="s">
        <v>543</v>
      </c>
      <c r="E4893" s="143" t="s">
        <v>8855</v>
      </c>
      <c r="F4893" s="248" t="s">
        <v>147</v>
      </c>
      <c r="G4893" s="216">
        <v>571.25</v>
      </c>
      <c r="H4893" s="216">
        <v>254.92156862267566</v>
      </c>
      <c r="I4893" s="216">
        <v>131113.74999686668</v>
      </c>
      <c r="J4893" s="216">
        <v>0.37682261999066491</v>
      </c>
      <c r="K4893" s="216">
        <v>1.6417799176273392E-3</v>
      </c>
      <c r="L4893" s="159"/>
    </row>
    <row r="4894" spans="2:12" ht="15.75" customHeight="1" x14ac:dyDescent="0.2">
      <c r="B4894" s="189">
        <v>41367</v>
      </c>
      <c r="C4894" s="143">
        <v>297692</v>
      </c>
      <c r="D4894" s="143" t="s">
        <v>1492</v>
      </c>
      <c r="E4894" s="143" t="s">
        <v>8855</v>
      </c>
      <c r="F4894" s="248" t="s">
        <v>155</v>
      </c>
      <c r="G4894" s="216">
        <v>962.5</v>
      </c>
      <c r="H4894" s="216">
        <v>17.000000003026798</v>
      </c>
      <c r="I4894" s="216">
        <v>16362.500002913293</v>
      </c>
      <c r="J4894" s="216">
        <v>4.7026037473891155E-2</v>
      </c>
      <c r="K4894" s="216">
        <v>2.7662374979716656E-3</v>
      </c>
      <c r="L4894" s="159"/>
    </row>
    <row r="4895" spans="2:12" ht="15.75" customHeight="1" x14ac:dyDescent="0.2">
      <c r="B4895" s="189">
        <v>41367</v>
      </c>
      <c r="C4895" s="143">
        <v>297693</v>
      </c>
      <c r="D4895" s="143" t="s">
        <v>734</v>
      </c>
      <c r="E4895" s="143" t="s">
        <v>8854</v>
      </c>
      <c r="F4895" s="248" t="s">
        <v>147</v>
      </c>
      <c r="G4895" s="216">
        <v>9.6</v>
      </c>
      <c r="H4895" s="216">
        <v>79.999999998835847</v>
      </c>
      <c r="I4895" s="216">
        <v>767.99999998882413</v>
      </c>
      <c r="J4895" s="216">
        <v>7.7436354927680007E-4</v>
      </c>
      <c r="K4895" s="216">
        <v>9.6795443661008567E-6</v>
      </c>
      <c r="L4895" s="159"/>
    </row>
    <row r="4896" spans="2:12" ht="15.75" customHeight="1" x14ac:dyDescent="0.2">
      <c r="B4896" s="189">
        <v>41367</v>
      </c>
      <c r="C4896" s="143">
        <v>297694</v>
      </c>
      <c r="D4896" s="143" t="s">
        <v>1777</v>
      </c>
      <c r="E4896" s="143" t="s">
        <v>8854</v>
      </c>
      <c r="F4896" s="248" t="s">
        <v>147</v>
      </c>
      <c r="G4896" s="216">
        <v>2</v>
      </c>
      <c r="H4896" s="216">
        <v>209.00000000023283</v>
      </c>
      <c r="I4896" s="216">
        <v>418.00000000046566</v>
      </c>
      <c r="J4896" s="216">
        <v>4.214634942744443E-4</v>
      </c>
      <c r="K4896" s="216">
        <v>2.0165717429376783E-6</v>
      </c>
      <c r="L4896" s="159"/>
    </row>
    <row r="4897" spans="2:12" ht="15.75" customHeight="1" x14ac:dyDescent="0.2">
      <c r="B4897" s="189">
        <v>41367</v>
      </c>
      <c r="C4897" s="143">
        <v>297694</v>
      </c>
      <c r="D4897" s="143" t="s">
        <v>1574</v>
      </c>
      <c r="E4897" s="143" t="s">
        <v>8855</v>
      </c>
      <c r="F4897" s="248" t="s">
        <v>147</v>
      </c>
      <c r="G4897" s="216">
        <v>830</v>
      </c>
      <c r="H4897" s="216">
        <v>188.59999999916181</v>
      </c>
      <c r="I4897" s="216">
        <v>143950.49999961862</v>
      </c>
      <c r="J4897" s="216">
        <v>0.41371560618256131</v>
      </c>
      <c r="K4897" s="216">
        <v>2.38543077747167E-3</v>
      </c>
      <c r="L4897" s="159"/>
    </row>
    <row r="4898" spans="2:12" ht="15.75" customHeight="1" x14ac:dyDescent="0.2">
      <c r="B4898" s="189">
        <v>41367</v>
      </c>
      <c r="C4898" s="143">
        <v>297704</v>
      </c>
      <c r="D4898" s="143" t="s">
        <v>665</v>
      </c>
      <c r="E4898" s="143" t="s">
        <v>8855</v>
      </c>
      <c r="F4898" s="248" t="s">
        <v>147</v>
      </c>
      <c r="G4898" s="216">
        <v>20</v>
      </c>
      <c r="H4898" s="216">
        <v>95.000000000582077</v>
      </c>
      <c r="I4898" s="216">
        <v>1474.9999999883585</v>
      </c>
      <c r="J4898" s="216">
        <v>4.2391691527023413E-3</v>
      </c>
      <c r="K4898" s="216">
        <v>5.7480259698112528E-5</v>
      </c>
      <c r="L4898" s="159"/>
    </row>
    <row r="4899" spans="2:12" ht="15.75" customHeight="1" x14ac:dyDescent="0.2">
      <c r="B4899" s="189">
        <v>41367</v>
      </c>
      <c r="C4899" s="143">
        <v>297706</v>
      </c>
      <c r="D4899" s="143" t="s">
        <v>872</v>
      </c>
      <c r="E4899" s="143" t="s">
        <v>8855</v>
      </c>
      <c r="F4899" s="248" t="s">
        <v>146</v>
      </c>
      <c r="G4899" s="216">
        <v>68</v>
      </c>
      <c r="H4899" s="216">
        <v>23.000000001629815</v>
      </c>
      <c r="I4899" s="216">
        <v>1564.0000001108274</v>
      </c>
      <c r="J4899" s="216">
        <v>4.4949563087109193E-3</v>
      </c>
      <c r="K4899" s="216">
        <v>1.9543288297358259E-4</v>
      </c>
      <c r="L4899" s="159"/>
    </row>
    <row r="4900" spans="2:12" ht="15.75" customHeight="1" x14ac:dyDescent="0.2">
      <c r="B4900" s="189">
        <v>41367</v>
      </c>
      <c r="C4900" s="143">
        <v>297722</v>
      </c>
      <c r="D4900" s="143" t="s">
        <v>818</v>
      </c>
      <c r="E4900" s="143" t="s">
        <v>8855</v>
      </c>
      <c r="F4900" s="248" t="s">
        <v>147</v>
      </c>
      <c r="G4900" s="216">
        <v>4</v>
      </c>
      <c r="H4900" s="216">
        <v>50.999999998603016</v>
      </c>
      <c r="I4900" s="216">
        <v>203.99999999441206</v>
      </c>
      <c r="J4900" s="216">
        <v>5.8629864890468798E-4</v>
      </c>
      <c r="K4900" s="216">
        <v>1.1496051939622506E-5</v>
      </c>
      <c r="L4900" s="159"/>
    </row>
    <row r="4901" spans="2:12" ht="15.75" customHeight="1" x14ac:dyDescent="0.2">
      <c r="B4901" s="189">
        <v>41367</v>
      </c>
      <c r="C4901" s="143">
        <v>297728</v>
      </c>
      <c r="D4901" s="143" t="s">
        <v>1273</v>
      </c>
      <c r="E4901" s="143" t="s">
        <v>8854</v>
      </c>
      <c r="F4901" s="248" t="s">
        <v>150</v>
      </c>
      <c r="G4901" s="216">
        <v>1110.83</v>
      </c>
      <c r="H4901" s="216">
        <v>93.857142856244792</v>
      </c>
      <c r="I4901" s="216">
        <v>102112.90999905746</v>
      </c>
      <c r="J4901" s="216">
        <v>0.1029590044466188</v>
      </c>
      <c r="K4901" s="216">
        <v>1.1200341946037307E-3</v>
      </c>
      <c r="L4901" s="159"/>
    </row>
    <row r="4902" spans="2:12" ht="15.75" customHeight="1" x14ac:dyDescent="0.2">
      <c r="B4902" s="189">
        <v>41367</v>
      </c>
      <c r="C4902" s="143">
        <v>297730</v>
      </c>
      <c r="D4902" s="143" t="s">
        <v>1031</v>
      </c>
      <c r="E4902" s="143" t="s">
        <v>8854</v>
      </c>
      <c r="F4902" s="248" t="s">
        <v>155</v>
      </c>
      <c r="G4902" s="216">
        <v>814</v>
      </c>
      <c r="H4902" s="216">
        <v>68.999999994412065</v>
      </c>
      <c r="I4902" s="216">
        <v>56165.999995451421</v>
      </c>
      <c r="J4902" s="216">
        <v>5.6631384252332558E-2</v>
      </c>
      <c r="K4902" s="216">
        <v>8.2074469937563508E-4</v>
      </c>
      <c r="L4902" s="159"/>
    </row>
    <row r="4903" spans="2:12" ht="15.75" customHeight="1" x14ac:dyDescent="0.2">
      <c r="B4903" s="189">
        <v>41367</v>
      </c>
      <c r="C4903" s="143">
        <v>297733</v>
      </c>
      <c r="D4903" s="143" t="s">
        <v>888</v>
      </c>
      <c r="E4903" s="143" t="s">
        <v>8854</v>
      </c>
      <c r="F4903" s="248" t="s">
        <v>150</v>
      </c>
      <c r="G4903" s="216">
        <v>36</v>
      </c>
      <c r="H4903" s="216">
        <v>157.00000000884756</v>
      </c>
      <c r="I4903" s="216">
        <v>5652.0000003185123</v>
      </c>
      <c r="J4903" s="216">
        <v>5.6988317458630307E-3</v>
      </c>
      <c r="K4903" s="216">
        <v>3.6298291372878215E-5</v>
      </c>
      <c r="L4903" s="159"/>
    </row>
    <row r="4904" spans="2:12" ht="15.75" customHeight="1" x14ac:dyDescent="0.2">
      <c r="B4904" s="189">
        <v>41367</v>
      </c>
      <c r="C4904" s="143">
        <v>297735</v>
      </c>
      <c r="D4904" s="143" t="s">
        <v>1458</v>
      </c>
      <c r="E4904" s="143" t="s">
        <v>8855</v>
      </c>
      <c r="F4904" s="248" t="s">
        <v>146</v>
      </c>
      <c r="G4904" s="216">
        <v>5.28</v>
      </c>
      <c r="H4904" s="216">
        <v>129.00000000139698</v>
      </c>
      <c r="I4904" s="216">
        <v>681.12000000737612</v>
      </c>
      <c r="J4904" s="216">
        <v>1.9575477243001195E-3</v>
      </c>
      <c r="K4904" s="216">
        <v>1.5174788560301708E-5</v>
      </c>
      <c r="L4904" s="159"/>
    </row>
    <row r="4905" spans="2:12" ht="15.75" customHeight="1" x14ac:dyDescent="0.2">
      <c r="B4905" s="189">
        <v>41367</v>
      </c>
      <c r="C4905" s="143">
        <v>297736</v>
      </c>
      <c r="D4905" s="143" t="s">
        <v>1574</v>
      </c>
      <c r="E4905" s="143" t="s">
        <v>8855</v>
      </c>
      <c r="F4905" s="248" t="s">
        <v>146</v>
      </c>
      <c r="G4905" s="216">
        <v>22.44</v>
      </c>
      <c r="H4905" s="216">
        <v>95.999999998603016</v>
      </c>
      <c r="I4905" s="216">
        <v>2154.2399999686518</v>
      </c>
      <c r="J4905" s="216">
        <v>6.191313732513002E-3</v>
      </c>
      <c r="K4905" s="216">
        <v>6.4492851381282265E-5</v>
      </c>
      <c r="L4905" s="159"/>
    </row>
    <row r="4906" spans="2:12" ht="15.75" customHeight="1" x14ac:dyDescent="0.2">
      <c r="B4906" s="189">
        <v>41368</v>
      </c>
      <c r="C4906" s="143">
        <v>297737</v>
      </c>
      <c r="D4906" s="143" t="s">
        <v>812</v>
      </c>
      <c r="E4906" s="143" t="s">
        <v>8855</v>
      </c>
      <c r="F4906" s="248" t="s">
        <v>149</v>
      </c>
      <c r="G4906" s="216">
        <v>95.000000000000014</v>
      </c>
      <c r="H4906" s="216">
        <v>104.99999999650754</v>
      </c>
      <c r="I4906" s="216">
        <v>9974.9999996682163</v>
      </c>
      <c r="J4906" s="216">
        <v>2.8670697138185045E-2</v>
      </c>
      <c r="K4906" s="216">
        <v>2.7305425846798742E-4</v>
      </c>
      <c r="L4906" s="159"/>
    </row>
    <row r="4907" spans="2:12" ht="15.75" customHeight="1" x14ac:dyDescent="0.2">
      <c r="B4907" s="189">
        <v>41368</v>
      </c>
      <c r="C4907" s="143">
        <v>297738</v>
      </c>
      <c r="D4907" s="143" t="s">
        <v>1515</v>
      </c>
      <c r="E4907" s="143" t="s">
        <v>8854</v>
      </c>
      <c r="F4907" s="248" t="s">
        <v>149</v>
      </c>
      <c r="G4907" s="216">
        <v>1571</v>
      </c>
      <c r="H4907" s="216">
        <v>36.000000002095476</v>
      </c>
      <c r="I4907" s="216">
        <v>56556.000003291992</v>
      </c>
      <c r="J4907" s="216">
        <v>5.7022175676991124E-2</v>
      </c>
      <c r="K4907" s="216">
        <v>1.5839493242686665E-3</v>
      </c>
      <c r="L4907" s="159"/>
    </row>
    <row r="4908" spans="2:12" ht="15.75" customHeight="1" x14ac:dyDescent="0.2">
      <c r="B4908" s="189">
        <v>41368</v>
      </c>
      <c r="C4908" s="143">
        <v>297739</v>
      </c>
      <c r="D4908" s="143" t="s">
        <v>1045</v>
      </c>
      <c r="E4908" s="143" t="s">
        <v>8854</v>
      </c>
      <c r="F4908" s="248" t="s">
        <v>147</v>
      </c>
      <c r="G4908" s="216">
        <v>21.6</v>
      </c>
      <c r="H4908" s="216">
        <v>10.000000001164153</v>
      </c>
      <c r="I4908" s="216">
        <v>216.00000002514571</v>
      </c>
      <c r="J4908" s="216">
        <v>2.1778042907820593E-4</v>
      </c>
      <c r="K4908" s="216">
        <v>2.1778042905285296E-5</v>
      </c>
      <c r="L4908" s="159"/>
    </row>
    <row r="4909" spans="2:12" ht="15.75" customHeight="1" x14ac:dyDescent="0.2">
      <c r="B4909" s="189">
        <v>41368</v>
      </c>
      <c r="C4909" s="143">
        <v>297753</v>
      </c>
      <c r="D4909" s="143" t="s">
        <v>594</v>
      </c>
      <c r="E4909" s="143" t="s">
        <v>8855</v>
      </c>
      <c r="F4909" s="248" t="s">
        <v>147</v>
      </c>
      <c r="G4909" s="216">
        <v>994.5</v>
      </c>
      <c r="H4909" s="216">
        <v>10.999999993946403</v>
      </c>
      <c r="I4909" s="216">
        <v>10939.499993979698</v>
      </c>
      <c r="J4909" s="216">
        <v>3.1442916409122938E-2</v>
      </c>
      <c r="K4909" s="216">
        <v>2.858446947856984E-3</v>
      </c>
      <c r="L4909" s="159"/>
    </row>
    <row r="4910" spans="2:12" ht="15.75" customHeight="1" x14ac:dyDescent="0.2">
      <c r="B4910" s="189">
        <v>41368</v>
      </c>
      <c r="C4910" s="143">
        <v>297755</v>
      </c>
      <c r="D4910" s="143" t="s">
        <v>1457</v>
      </c>
      <c r="E4910" s="143" t="s">
        <v>8854</v>
      </c>
      <c r="F4910" s="248" t="s">
        <v>147</v>
      </c>
      <c r="G4910" s="216">
        <v>2.5500000000000003</v>
      </c>
      <c r="H4910" s="216">
        <v>65.000000002328306</v>
      </c>
      <c r="I4910" s="216">
        <v>165.75000000593721</v>
      </c>
      <c r="J4910" s="216">
        <v>1.6711623202223788E-4</v>
      </c>
      <c r="K4910" s="216">
        <v>2.571018954096181E-6</v>
      </c>
      <c r="L4910" s="159"/>
    </row>
    <row r="4911" spans="2:12" ht="15.75" customHeight="1" x14ac:dyDescent="0.2">
      <c r="B4911" s="189">
        <v>41368</v>
      </c>
      <c r="C4911" s="143">
        <v>297756</v>
      </c>
      <c r="D4911" s="143" t="s">
        <v>776</v>
      </c>
      <c r="E4911" s="143" t="s">
        <v>8854</v>
      </c>
      <c r="F4911" s="248" t="s">
        <v>147</v>
      </c>
      <c r="G4911" s="216">
        <v>10.5</v>
      </c>
      <c r="H4911" s="216">
        <v>56.000000004423782</v>
      </c>
      <c r="I4911" s="216">
        <v>588.00000004644971</v>
      </c>
      <c r="J4911" s="216">
        <v>5.9284672357959897E-4</v>
      </c>
      <c r="K4911" s="216">
        <v>1.0586548634513684E-5</v>
      </c>
      <c r="L4911" s="159"/>
    </row>
    <row r="4912" spans="2:12" ht="15.75" customHeight="1" x14ac:dyDescent="0.2">
      <c r="B4912" s="189">
        <v>41368</v>
      </c>
      <c r="C4912" s="143">
        <v>297758</v>
      </c>
      <c r="D4912" s="143" t="s">
        <v>1127</v>
      </c>
      <c r="E4912" s="143" t="s">
        <v>8855</v>
      </c>
      <c r="F4912" s="248" t="s">
        <v>147</v>
      </c>
      <c r="G4912" s="216">
        <v>659.49000000000012</v>
      </c>
      <c r="H4912" s="216">
        <v>77.101010098016232</v>
      </c>
      <c r="I4912" s="216">
        <v>48954.769998010372</v>
      </c>
      <c r="J4912" s="216">
        <v>0.14070850968713261</v>
      </c>
      <c r="K4912" s="216">
        <v>1.895542662284769E-3</v>
      </c>
      <c r="L4912" s="159"/>
    </row>
    <row r="4913" spans="2:12" ht="15.75" customHeight="1" x14ac:dyDescent="0.2">
      <c r="B4913" s="189">
        <v>41368</v>
      </c>
      <c r="C4913" s="143">
        <v>297764</v>
      </c>
      <c r="D4913" s="143" t="s">
        <v>1647</v>
      </c>
      <c r="E4913" s="143" t="s">
        <v>8854</v>
      </c>
      <c r="F4913" s="248" t="s">
        <v>149</v>
      </c>
      <c r="G4913" s="216">
        <v>106.5</v>
      </c>
      <c r="H4913" s="216">
        <v>46.000000003259629</v>
      </c>
      <c r="I4913" s="216">
        <v>4899.0000003471505</v>
      </c>
      <c r="J4913" s="216">
        <v>4.939381120395968E-3</v>
      </c>
      <c r="K4913" s="216">
        <v>1.0737785043578166E-4</v>
      </c>
      <c r="L4913" s="159"/>
    </row>
    <row r="4914" spans="2:12" ht="15.75" customHeight="1" x14ac:dyDescent="0.2">
      <c r="B4914" s="189">
        <v>41368</v>
      </c>
      <c r="C4914" s="143">
        <v>297765</v>
      </c>
      <c r="D4914" s="143" t="s">
        <v>612</v>
      </c>
      <c r="E4914" s="143" t="s">
        <v>8855</v>
      </c>
      <c r="F4914" s="248" t="s">
        <v>147</v>
      </c>
      <c r="G4914" s="216">
        <v>25.5</v>
      </c>
      <c r="H4914" s="216">
        <v>82.999999998137355</v>
      </c>
      <c r="I4914" s="216">
        <v>2116.4999999525025</v>
      </c>
      <c r="J4914" s="216">
        <v>6.0833614529950102E-3</v>
      </c>
      <c r="K4914" s="216">
        <v>7.3293511483512409E-5</v>
      </c>
      <c r="L4914" s="159"/>
    </row>
    <row r="4915" spans="2:12" ht="15.75" customHeight="1" x14ac:dyDescent="0.2">
      <c r="B4915" s="189">
        <v>41368</v>
      </c>
      <c r="C4915" s="143">
        <v>297768</v>
      </c>
      <c r="D4915" s="143" t="s">
        <v>517</v>
      </c>
      <c r="E4915" s="143" t="s">
        <v>8855</v>
      </c>
      <c r="F4915" s="248" t="s">
        <v>149</v>
      </c>
      <c r="G4915" s="216">
        <v>97.67</v>
      </c>
      <c r="H4915" s="216">
        <v>40.499999995809048</v>
      </c>
      <c r="I4915" s="216">
        <v>7911.2699991813397</v>
      </c>
      <c r="J4915" s="216">
        <v>2.2739010138594695E-2</v>
      </c>
      <c r="K4915" s="216">
        <v>2.8072852025861402E-4</v>
      </c>
      <c r="L4915" s="159"/>
    </row>
    <row r="4916" spans="2:12" ht="15.75" customHeight="1" x14ac:dyDescent="0.2">
      <c r="B4916" s="189">
        <v>41368</v>
      </c>
      <c r="C4916" s="143">
        <v>297770</v>
      </c>
      <c r="D4916" s="143" t="s">
        <v>853</v>
      </c>
      <c r="E4916" s="143" t="s">
        <v>8855</v>
      </c>
      <c r="F4916" s="248" t="s">
        <v>147</v>
      </c>
      <c r="G4916" s="216">
        <v>67.5</v>
      </c>
      <c r="H4916" s="216">
        <v>450</v>
      </c>
      <c r="I4916" s="216">
        <v>30375</v>
      </c>
      <c r="J4916" s="216">
        <v>8.7305506325948606E-2</v>
      </c>
      <c r="K4916" s="216">
        <v>1.9401223627988579E-4</v>
      </c>
      <c r="L4916" s="159"/>
    </row>
    <row r="4917" spans="2:12" ht="15.75" customHeight="1" x14ac:dyDescent="0.2">
      <c r="B4917" s="189">
        <v>41368</v>
      </c>
      <c r="C4917" s="143">
        <v>297803</v>
      </c>
      <c r="D4917" s="143" t="s">
        <v>872</v>
      </c>
      <c r="E4917" s="143" t="s">
        <v>8855</v>
      </c>
      <c r="F4917" s="248" t="s">
        <v>155</v>
      </c>
      <c r="G4917" s="216">
        <v>6.6000000000000005</v>
      </c>
      <c r="H4917" s="216">
        <v>74.000000000232831</v>
      </c>
      <c r="I4917" s="216">
        <v>488.40000000153674</v>
      </c>
      <c r="J4917" s="216">
        <v>1.4037863140651016E-3</v>
      </c>
      <c r="K4917" s="216">
        <v>1.897008532514439E-5</v>
      </c>
      <c r="L4917" s="159"/>
    </row>
    <row r="4918" spans="2:12" ht="15.75" customHeight="1" x14ac:dyDescent="0.2">
      <c r="B4918" s="189">
        <v>41368</v>
      </c>
      <c r="C4918" s="143">
        <v>297804</v>
      </c>
      <c r="D4918" s="143" t="s">
        <v>555</v>
      </c>
      <c r="E4918" s="143" t="s">
        <v>8855</v>
      </c>
      <c r="F4918" s="248" t="s">
        <v>155</v>
      </c>
      <c r="G4918" s="216">
        <v>66.989999999999995</v>
      </c>
      <c r="H4918" s="216">
        <v>45</v>
      </c>
      <c r="I4918" s="216">
        <v>3014.55</v>
      </c>
      <c r="J4918" s="216">
        <v>8.6645864722597003E-3</v>
      </c>
      <c r="K4918" s="216">
        <v>1.9254636605021551E-4</v>
      </c>
      <c r="L4918" s="159"/>
    </row>
    <row r="4919" spans="2:12" ht="15.75" customHeight="1" x14ac:dyDescent="0.2">
      <c r="B4919" s="189">
        <v>41368</v>
      </c>
      <c r="C4919" s="143">
        <v>297813</v>
      </c>
      <c r="D4919" s="143" t="s">
        <v>1769</v>
      </c>
      <c r="E4919" s="143" t="s">
        <v>8854</v>
      </c>
      <c r="F4919" s="248" t="s">
        <v>150</v>
      </c>
      <c r="G4919" s="216">
        <v>49.914999999999999</v>
      </c>
      <c r="H4919" s="216">
        <v>77.999999992316589</v>
      </c>
      <c r="I4919" s="216">
        <v>3893.3699996164823</v>
      </c>
      <c r="J4919" s="216">
        <v>3.9254619860091822E-3</v>
      </c>
      <c r="K4919" s="216">
        <v>5.0326435723023863E-5</v>
      </c>
      <c r="L4919" s="159"/>
    </row>
    <row r="4920" spans="2:12" ht="15.75" customHeight="1" x14ac:dyDescent="0.2">
      <c r="B4920" s="189">
        <v>41369</v>
      </c>
      <c r="C4920" s="143">
        <v>297806</v>
      </c>
      <c r="D4920" s="143" t="s">
        <v>1078</v>
      </c>
      <c r="E4920" s="143" t="s">
        <v>8854</v>
      </c>
      <c r="F4920" s="248" t="s">
        <v>155</v>
      </c>
      <c r="G4920" s="216">
        <v>548.16</v>
      </c>
      <c r="H4920" s="216">
        <v>42.999999993480742</v>
      </c>
      <c r="I4920" s="216">
        <v>23570.879996426404</v>
      </c>
      <c r="J4920" s="216">
        <v>2.3763837365427833E-2</v>
      </c>
      <c r="K4920" s="216">
        <v>5.5264738067513212E-4</v>
      </c>
      <c r="L4920" s="159"/>
    </row>
    <row r="4921" spans="2:12" ht="15.75" customHeight="1" x14ac:dyDescent="0.2">
      <c r="B4921" s="189">
        <v>41369</v>
      </c>
      <c r="C4921" s="143">
        <v>297807</v>
      </c>
      <c r="D4921" s="143" t="s">
        <v>1447</v>
      </c>
      <c r="E4921" s="143" t="s">
        <v>8854</v>
      </c>
      <c r="F4921" s="248" t="s">
        <v>155</v>
      </c>
      <c r="G4921" s="216">
        <v>927</v>
      </c>
      <c r="H4921" s="216">
        <v>30.99999999627471</v>
      </c>
      <c r="I4921" s="216">
        <v>28736.999996546656</v>
      </c>
      <c r="J4921" s="216">
        <v>2.8972248570769101E-2</v>
      </c>
      <c r="K4921" s="216">
        <v>9.3458866368550703E-4</v>
      </c>
      <c r="L4921" s="159"/>
    </row>
    <row r="4922" spans="2:12" ht="15.75" customHeight="1" x14ac:dyDescent="0.2">
      <c r="B4922" s="189">
        <v>41369</v>
      </c>
      <c r="C4922" s="143">
        <v>297809</v>
      </c>
      <c r="D4922" s="143" t="s">
        <v>1447</v>
      </c>
      <c r="E4922" s="143" t="s">
        <v>8854</v>
      </c>
      <c r="F4922" s="248" t="s">
        <v>147</v>
      </c>
      <c r="G4922" s="216">
        <v>927</v>
      </c>
      <c r="H4922" s="216">
        <v>68.999999994412065</v>
      </c>
      <c r="I4922" s="216">
        <v>63962.999994819984</v>
      </c>
      <c r="J4922" s="216">
        <v>6.4486617789077563E-2</v>
      </c>
      <c r="K4922" s="216">
        <v>9.3458866368550703E-4</v>
      </c>
      <c r="L4922" s="159"/>
    </row>
    <row r="4923" spans="2:12" ht="15.75" customHeight="1" x14ac:dyDescent="0.2">
      <c r="B4923" s="189">
        <v>41369</v>
      </c>
      <c r="C4923" s="143">
        <v>297816</v>
      </c>
      <c r="D4923" s="143" t="s">
        <v>531</v>
      </c>
      <c r="E4923" s="143" t="s">
        <v>8855</v>
      </c>
      <c r="F4923" s="248" t="s">
        <v>155</v>
      </c>
      <c r="G4923" s="216">
        <v>2</v>
      </c>
      <c r="H4923" s="216">
        <v>116.49999999732245</v>
      </c>
      <c r="I4923" s="216">
        <v>232.9999999946449</v>
      </c>
      <c r="J4923" s="216">
        <v>6.697822945799834E-4</v>
      </c>
      <c r="K4923" s="216">
        <v>5.7492042454538817E-6</v>
      </c>
      <c r="L4923" s="159"/>
    </row>
    <row r="4924" spans="2:12" ht="15.75" customHeight="1" x14ac:dyDescent="0.2">
      <c r="B4924" s="189">
        <v>41369</v>
      </c>
      <c r="C4924" s="143">
        <v>297822</v>
      </c>
      <c r="D4924" s="143" t="s">
        <v>894</v>
      </c>
      <c r="E4924" s="143" t="s">
        <v>8855</v>
      </c>
      <c r="F4924" s="248" t="s">
        <v>155</v>
      </c>
      <c r="G4924" s="216">
        <v>25.2</v>
      </c>
      <c r="H4924" s="216">
        <v>76.999999999534339</v>
      </c>
      <c r="I4924" s="216">
        <v>1940.3999999882653</v>
      </c>
      <c r="J4924" s="216">
        <v>5.5778779589056235E-3</v>
      </c>
      <c r="K4924" s="216">
        <v>7.2439973492718907E-5</v>
      </c>
      <c r="L4924" s="159"/>
    </row>
    <row r="4925" spans="2:12" ht="15.75" customHeight="1" x14ac:dyDescent="0.2">
      <c r="B4925" s="189">
        <v>41369</v>
      </c>
      <c r="C4925" s="143">
        <v>297825</v>
      </c>
      <c r="D4925" s="143" t="s">
        <v>1707</v>
      </c>
      <c r="E4925" s="143" t="s">
        <v>8854</v>
      </c>
      <c r="F4925" s="248" t="s">
        <v>155</v>
      </c>
      <c r="G4925" s="216">
        <v>66</v>
      </c>
      <c r="H4925" s="216">
        <v>73.650000002235174</v>
      </c>
      <c r="I4925" s="216">
        <v>4860.9000001475215</v>
      </c>
      <c r="J4925" s="216">
        <v>4.9006925948724411E-3</v>
      </c>
      <c r="K4925" s="216">
        <v>6.6540293207382375E-5</v>
      </c>
      <c r="L4925" s="159"/>
    </row>
    <row r="4926" spans="2:12" ht="15.75" customHeight="1" x14ac:dyDescent="0.2">
      <c r="B4926" s="189">
        <v>41369</v>
      </c>
      <c r="C4926" s="143">
        <v>297826</v>
      </c>
      <c r="D4926" s="143" t="s">
        <v>1447</v>
      </c>
      <c r="E4926" s="143" t="s">
        <v>8854</v>
      </c>
      <c r="F4926" s="248" t="s">
        <v>147</v>
      </c>
      <c r="G4926" s="216">
        <v>927</v>
      </c>
      <c r="H4926" s="216">
        <v>188.1111111107748</v>
      </c>
      <c r="I4926" s="216">
        <v>174243.99999995541</v>
      </c>
      <c r="J4926" s="216">
        <v>0.17567040681248738</v>
      </c>
      <c r="K4926" s="216">
        <v>9.3458866368550703E-4</v>
      </c>
      <c r="L4926" s="159"/>
    </row>
    <row r="4927" spans="2:12" ht="15.75" customHeight="1" x14ac:dyDescent="0.2">
      <c r="B4927" s="189">
        <v>41369</v>
      </c>
      <c r="C4927" s="143">
        <v>297834</v>
      </c>
      <c r="D4927" s="143" t="s">
        <v>1805</v>
      </c>
      <c r="E4927" s="143" t="s">
        <v>8854</v>
      </c>
      <c r="F4927" s="248" t="s">
        <v>150</v>
      </c>
      <c r="G4927" s="216">
        <v>1</v>
      </c>
      <c r="H4927" s="216">
        <v>62.000000003026798</v>
      </c>
      <c r="I4927" s="216">
        <v>62.000000003026798</v>
      </c>
      <c r="J4927" s="216">
        <v>6.2507548167562289E-5</v>
      </c>
      <c r="K4927" s="216">
        <v>1.0081862607179147E-6</v>
      </c>
      <c r="L4927" s="159"/>
    </row>
    <row r="4928" spans="2:12" ht="15.75" customHeight="1" x14ac:dyDescent="0.2">
      <c r="B4928" s="189">
        <v>41369</v>
      </c>
      <c r="C4928" s="143">
        <v>297834</v>
      </c>
      <c r="D4928" s="143" t="s">
        <v>1806</v>
      </c>
      <c r="E4928" s="143" t="s">
        <v>8854</v>
      </c>
      <c r="F4928" s="248" t="s">
        <v>150</v>
      </c>
      <c r="G4928" s="216">
        <v>5.5</v>
      </c>
      <c r="H4928" s="216">
        <v>62.000000003026798</v>
      </c>
      <c r="I4928" s="216">
        <v>341.00000001664739</v>
      </c>
      <c r="J4928" s="216">
        <v>3.4379151492159259E-4</v>
      </c>
      <c r="K4928" s="216">
        <v>5.5450244339485315E-6</v>
      </c>
      <c r="L4928" s="159"/>
    </row>
    <row r="4929" spans="2:12" ht="15.75" customHeight="1" x14ac:dyDescent="0.2">
      <c r="B4929" s="189">
        <v>41369</v>
      </c>
      <c r="C4929" s="143">
        <v>297838</v>
      </c>
      <c r="D4929" s="143" t="s">
        <v>771</v>
      </c>
      <c r="E4929" s="143" t="s">
        <v>8855</v>
      </c>
      <c r="F4929" s="248" t="s">
        <v>150</v>
      </c>
      <c r="G4929" s="216">
        <v>70</v>
      </c>
      <c r="H4929" s="216">
        <v>12.000000007683411</v>
      </c>
      <c r="I4929" s="216">
        <v>840.00000053783879</v>
      </c>
      <c r="J4929" s="216">
        <v>2.4146657846367027E-3</v>
      </c>
      <c r="K4929" s="216">
        <v>2.0122214859088586E-4</v>
      </c>
      <c r="L4929" s="159"/>
    </row>
    <row r="4930" spans="2:12" ht="15.75" customHeight="1" x14ac:dyDescent="0.2">
      <c r="B4930" s="189">
        <v>41369</v>
      </c>
      <c r="C4930" s="143">
        <v>297855</v>
      </c>
      <c r="D4930" s="143" t="s">
        <v>637</v>
      </c>
      <c r="E4930" s="143" t="s">
        <v>8854</v>
      </c>
      <c r="F4930" s="248" t="s">
        <v>147</v>
      </c>
      <c r="G4930" s="216">
        <v>68.5</v>
      </c>
      <c r="H4930" s="216">
        <v>33.999999995576218</v>
      </c>
      <c r="I4930" s="216">
        <v>2328.9999996969709</v>
      </c>
      <c r="J4930" s="216">
        <v>2.3480658009065137E-3</v>
      </c>
      <c r="K4930" s="216">
        <v>6.9060758859177163E-5</v>
      </c>
      <c r="L4930" s="159"/>
    </row>
    <row r="4931" spans="2:12" ht="15.75" customHeight="1" x14ac:dyDescent="0.2">
      <c r="B4931" s="189">
        <v>41369</v>
      </c>
      <c r="C4931" s="143">
        <v>297856</v>
      </c>
      <c r="D4931" s="143" t="s">
        <v>562</v>
      </c>
      <c r="E4931" s="143" t="s">
        <v>8855</v>
      </c>
      <c r="F4931" s="248" t="s">
        <v>146</v>
      </c>
      <c r="G4931" s="216">
        <v>7.3500000000000005</v>
      </c>
      <c r="H4931" s="216">
        <v>145.00000000116415</v>
      </c>
      <c r="I4931" s="216">
        <v>1065.7500000085565</v>
      </c>
      <c r="J4931" s="216">
        <v>3.063607212320834E-3</v>
      </c>
      <c r="K4931" s="216">
        <v>2.1128325602043017E-5</v>
      </c>
      <c r="L4931" s="159"/>
    </row>
    <row r="4932" spans="2:12" ht="15.75" customHeight="1" x14ac:dyDescent="0.2">
      <c r="B4932" s="189">
        <v>41369</v>
      </c>
      <c r="C4932" s="143">
        <v>297857</v>
      </c>
      <c r="D4932" s="143" t="s">
        <v>723</v>
      </c>
      <c r="E4932" s="143" t="s">
        <v>8855</v>
      </c>
      <c r="F4932" s="248" t="s">
        <v>155</v>
      </c>
      <c r="G4932" s="216">
        <v>31</v>
      </c>
      <c r="H4932" s="216">
        <v>45.99999999278225</v>
      </c>
      <c r="I4932" s="216">
        <v>1425.9999997762498</v>
      </c>
      <c r="J4932" s="216">
        <v>4.0991826263654246E-3</v>
      </c>
      <c r="K4932" s="216">
        <v>8.9112665804535172E-5</v>
      </c>
      <c r="L4932" s="159"/>
    </row>
    <row r="4933" spans="2:12" ht="15.75" customHeight="1" x14ac:dyDescent="0.2">
      <c r="B4933" s="189">
        <v>41369</v>
      </c>
      <c r="C4933" s="143">
        <v>297858</v>
      </c>
      <c r="D4933" s="143" t="s">
        <v>1244</v>
      </c>
      <c r="E4933" s="143" t="s">
        <v>8854</v>
      </c>
      <c r="F4933" s="248" t="s">
        <v>151</v>
      </c>
      <c r="G4933" s="216">
        <v>1309.9900000000002</v>
      </c>
      <c r="H4933" s="216">
        <v>102.31818182499741</v>
      </c>
      <c r="I4933" s="216">
        <v>131225.07000834896</v>
      </c>
      <c r="J4933" s="216">
        <v>0.13229931264416392</v>
      </c>
      <c r="K4933" s="216">
        <v>1.3207139196778615E-3</v>
      </c>
      <c r="L4933" s="159"/>
    </row>
    <row r="4934" spans="2:12" ht="15.75" customHeight="1" x14ac:dyDescent="0.2">
      <c r="B4934" s="189">
        <v>41369</v>
      </c>
      <c r="C4934" s="143">
        <v>297868</v>
      </c>
      <c r="D4934" s="143" t="s">
        <v>1022</v>
      </c>
      <c r="E4934" s="143" t="s">
        <v>8854</v>
      </c>
      <c r="F4934" s="248" t="s">
        <v>147</v>
      </c>
      <c r="G4934" s="216">
        <v>41.5</v>
      </c>
      <c r="H4934" s="216">
        <v>71.000000000931323</v>
      </c>
      <c r="I4934" s="216">
        <v>2946.5000000386499</v>
      </c>
      <c r="J4934" s="216">
        <v>2.970620817244302E-3</v>
      </c>
      <c r="K4934" s="216">
        <v>4.1839729819793463E-5</v>
      </c>
      <c r="L4934" s="159"/>
    </row>
    <row r="4935" spans="2:12" ht="15.75" customHeight="1" x14ac:dyDescent="0.2">
      <c r="B4935" s="189">
        <v>41369</v>
      </c>
      <c r="C4935" s="143">
        <v>297870</v>
      </c>
      <c r="D4935" s="143" t="s">
        <v>648</v>
      </c>
      <c r="E4935" s="143" t="s">
        <v>8854</v>
      </c>
      <c r="F4935" s="248" t="s">
        <v>155</v>
      </c>
      <c r="G4935" s="216">
        <v>1.32</v>
      </c>
      <c r="H4935" s="216">
        <v>103.00000000046566</v>
      </c>
      <c r="I4935" s="216">
        <v>135.96000000061468</v>
      </c>
      <c r="J4935" s="216">
        <v>1.3707300400782742E-4</v>
      </c>
      <c r="K4935" s="216">
        <v>1.3308058641476475E-6</v>
      </c>
      <c r="L4935" s="159"/>
    </row>
    <row r="4936" spans="2:12" ht="15.75" customHeight="1" x14ac:dyDescent="0.2">
      <c r="B4936" s="189">
        <v>41370</v>
      </c>
      <c r="C4936" s="143">
        <v>297867</v>
      </c>
      <c r="D4936" s="143" t="s">
        <v>556</v>
      </c>
      <c r="E4936" s="143" t="s">
        <v>8855</v>
      </c>
      <c r="F4936" s="248" t="s">
        <v>151</v>
      </c>
      <c r="G4936" s="216">
        <v>11.22</v>
      </c>
      <c r="H4936" s="216">
        <v>21.999999998370185</v>
      </c>
      <c r="I4936" s="216">
        <v>246.8399999817135</v>
      </c>
      <c r="J4936" s="216">
        <v>7.0965244619565319E-4</v>
      </c>
      <c r="K4936" s="216">
        <v>3.225692937491936E-5</v>
      </c>
      <c r="L4936" s="159"/>
    </row>
    <row r="4937" spans="2:12" ht="15.75" customHeight="1" x14ac:dyDescent="0.2">
      <c r="B4937" s="189">
        <v>41370</v>
      </c>
      <c r="C4937" s="143">
        <v>297869</v>
      </c>
      <c r="D4937" s="143" t="s">
        <v>643</v>
      </c>
      <c r="E4937" s="143" t="s">
        <v>8855</v>
      </c>
      <c r="F4937" s="248" t="s">
        <v>155</v>
      </c>
      <c r="G4937" s="216">
        <v>8</v>
      </c>
      <c r="H4937" s="216">
        <v>43.999999996740371</v>
      </c>
      <c r="I4937" s="216">
        <v>351.99999997392297</v>
      </c>
      <c r="J4937" s="216">
        <v>1.0119820979617156E-3</v>
      </c>
      <c r="K4937" s="216">
        <v>2.2999593137197403E-5</v>
      </c>
      <c r="L4937" s="159"/>
    </row>
    <row r="4938" spans="2:12" ht="15.75" customHeight="1" x14ac:dyDescent="0.2">
      <c r="B4938" s="189">
        <v>41370</v>
      </c>
      <c r="C4938" s="143">
        <v>297871</v>
      </c>
      <c r="D4938" s="143" t="s">
        <v>1336</v>
      </c>
      <c r="E4938" s="143" t="s">
        <v>8854</v>
      </c>
      <c r="F4938" s="248" t="s">
        <v>147</v>
      </c>
      <c r="G4938" s="216">
        <v>0.1</v>
      </c>
      <c r="H4938" s="216">
        <v>285.99999999976717</v>
      </c>
      <c r="I4938" s="216">
        <v>28.599999999976717</v>
      </c>
      <c r="J4938" s="216">
        <v>2.8832383242434089E-5</v>
      </c>
      <c r="K4938" s="216">
        <v>1.0081252881978169E-7</v>
      </c>
      <c r="L4938" s="159"/>
    </row>
    <row r="4939" spans="2:12" ht="15.75" customHeight="1" x14ac:dyDescent="0.2">
      <c r="B4939" s="189">
        <v>41370</v>
      </c>
      <c r="C4939" s="143">
        <v>297933</v>
      </c>
      <c r="D4939" s="143" t="s">
        <v>874</v>
      </c>
      <c r="E4939" s="143" t="s">
        <v>8855</v>
      </c>
      <c r="F4939" s="248" t="s">
        <v>146</v>
      </c>
      <c r="G4939" s="216">
        <v>27.72</v>
      </c>
      <c r="H4939" s="216">
        <v>108.99999999906868</v>
      </c>
      <c r="I4939" s="216">
        <v>3021.4799999741836</v>
      </c>
      <c r="J4939" s="216">
        <v>8.6866013339481803E-3</v>
      </c>
      <c r="K4939" s="216">
        <v>7.9693590220388999E-5</v>
      </c>
      <c r="L4939" s="159"/>
    </row>
    <row r="4940" spans="2:12" ht="15.75" customHeight="1" x14ac:dyDescent="0.2">
      <c r="B4940" s="189">
        <v>41371</v>
      </c>
      <c r="C4940" s="143">
        <v>297879</v>
      </c>
      <c r="D4940" s="143" t="s">
        <v>1208</v>
      </c>
      <c r="E4940" s="143" t="s">
        <v>8854</v>
      </c>
      <c r="F4940" s="248" t="s">
        <v>150</v>
      </c>
      <c r="G4940" s="216">
        <v>914.67</v>
      </c>
      <c r="H4940" s="216">
        <v>82.352941182359828</v>
      </c>
      <c r="I4940" s="216">
        <v>79567.320005263915</v>
      </c>
      <c r="J4940" s="216">
        <v>8.0211023090891093E-2</v>
      </c>
      <c r="K4940" s="216">
        <v>9.2206972015259096E-4</v>
      </c>
      <c r="L4940" s="159"/>
    </row>
    <row r="4941" spans="2:12" ht="15.75" customHeight="1" x14ac:dyDescent="0.2">
      <c r="B4941" s="189">
        <v>41371</v>
      </c>
      <c r="C4941" s="143">
        <v>297901</v>
      </c>
      <c r="D4941" s="143" t="s">
        <v>964</v>
      </c>
      <c r="E4941" s="143" t="s">
        <v>8855</v>
      </c>
      <c r="F4941" s="248" t="s">
        <v>155</v>
      </c>
      <c r="G4941" s="216">
        <v>65.5</v>
      </c>
      <c r="H4941" s="216">
        <v>40.000000004656613</v>
      </c>
      <c r="I4941" s="216">
        <v>2620.0000003050081</v>
      </c>
      <c r="J4941" s="216">
        <v>7.5329055725129228E-3</v>
      </c>
      <c r="K4941" s="216">
        <v>1.8832263929089942E-4</v>
      </c>
      <c r="L4941" s="159"/>
    </row>
    <row r="4942" spans="2:12" ht="15.75" customHeight="1" x14ac:dyDescent="0.2">
      <c r="B4942" s="189">
        <v>41371</v>
      </c>
      <c r="C4942" s="143">
        <v>297934</v>
      </c>
      <c r="D4942" s="143" t="s">
        <v>1574</v>
      </c>
      <c r="E4942" s="143" t="s">
        <v>8855</v>
      </c>
      <c r="F4942" s="248" t="s">
        <v>155</v>
      </c>
      <c r="G4942" s="216">
        <v>22.44</v>
      </c>
      <c r="H4942" s="216">
        <v>82.999999998137355</v>
      </c>
      <c r="I4942" s="216">
        <v>1862.5199999582023</v>
      </c>
      <c r="J4942" s="216">
        <v>5.3550333148735044E-3</v>
      </c>
      <c r="K4942" s="216">
        <v>6.4518473674622645E-5</v>
      </c>
      <c r="L4942" s="159"/>
    </row>
    <row r="4943" spans="2:12" ht="15.75" customHeight="1" x14ac:dyDescent="0.2">
      <c r="B4943" s="189">
        <v>41371</v>
      </c>
      <c r="C4943" s="143">
        <v>297935</v>
      </c>
      <c r="D4943" s="143" t="s">
        <v>1574</v>
      </c>
      <c r="E4943" s="143" t="s">
        <v>8855</v>
      </c>
      <c r="F4943" s="248" t="s">
        <v>147</v>
      </c>
      <c r="G4943" s="216">
        <v>22.44</v>
      </c>
      <c r="H4943" s="216">
        <v>153.99999999906868</v>
      </c>
      <c r="I4943" s="216">
        <v>3455.7599999791014</v>
      </c>
      <c r="J4943" s="216">
        <v>9.935844945831801E-3</v>
      </c>
      <c r="K4943" s="216">
        <v>6.4518473674622645E-5</v>
      </c>
      <c r="L4943" s="159"/>
    </row>
    <row r="4944" spans="2:12" ht="15.75" customHeight="1" x14ac:dyDescent="0.2">
      <c r="B4944" s="189">
        <v>41371</v>
      </c>
      <c r="C4944" s="143">
        <v>297997</v>
      </c>
      <c r="D4944" s="143" t="s">
        <v>494</v>
      </c>
      <c r="E4944" s="143" t="s">
        <v>8855</v>
      </c>
      <c r="F4944" s="248" t="s">
        <v>155</v>
      </c>
      <c r="G4944" s="216">
        <v>118</v>
      </c>
      <c r="H4944" s="216">
        <v>169.50000000244472</v>
      </c>
      <c r="I4944" s="216">
        <v>9738.5400004401345</v>
      </c>
      <c r="J4944" s="216">
        <v>2.7999810011036384E-2</v>
      </c>
      <c r="K4944" s="216">
        <v>3.3926826620345239E-4</v>
      </c>
      <c r="L4944" s="159"/>
    </row>
    <row r="4945" spans="2:12" ht="15.75" customHeight="1" x14ac:dyDescent="0.2">
      <c r="B4945" s="189">
        <v>41372</v>
      </c>
      <c r="C4945" s="143">
        <v>297919</v>
      </c>
      <c r="D4945" s="143" t="s">
        <v>1583</v>
      </c>
      <c r="E4945" s="143" t="s">
        <v>8854</v>
      </c>
      <c r="F4945" s="248" t="s">
        <v>146</v>
      </c>
      <c r="G4945" s="216">
        <v>114</v>
      </c>
      <c r="H4945" s="216">
        <v>5.9999999986030161</v>
      </c>
      <c r="I4945" s="216">
        <v>683.99999984074384</v>
      </c>
      <c r="J4945" s="216">
        <v>6.894178868228453E-4</v>
      </c>
      <c r="K4945" s="216">
        <v>1.1490298116389383E-4</v>
      </c>
      <c r="L4945" s="159"/>
    </row>
    <row r="4946" spans="2:12" ht="15.75" customHeight="1" x14ac:dyDescent="0.2">
      <c r="B4946" s="189">
        <v>41372</v>
      </c>
      <c r="C4946" s="143">
        <v>297936</v>
      </c>
      <c r="D4946" s="143" t="s">
        <v>527</v>
      </c>
      <c r="E4946" s="143" t="s">
        <v>8855</v>
      </c>
      <c r="F4946" s="248" t="s">
        <v>147</v>
      </c>
      <c r="G4946" s="216">
        <v>703.49</v>
      </c>
      <c r="H4946" s="216">
        <v>1.9999999960418791</v>
      </c>
      <c r="I4946" s="216">
        <v>1406.9799972155015</v>
      </c>
      <c r="J4946" s="216">
        <v>4.0466577273149578E-3</v>
      </c>
      <c r="K4946" s="216">
        <v>2.0233288676617693E-3</v>
      </c>
      <c r="L4946" s="159"/>
    </row>
    <row r="4947" spans="2:12" ht="15.75" customHeight="1" x14ac:dyDescent="0.2">
      <c r="B4947" s="189">
        <v>41372</v>
      </c>
      <c r="C4947" s="143">
        <v>297936</v>
      </c>
      <c r="D4947" s="143" t="s">
        <v>511</v>
      </c>
      <c r="E4947" s="143" t="s">
        <v>8855</v>
      </c>
      <c r="F4947" s="248" t="s">
        <v>147</v>
      </c>
      <c r="G4947" s="216">
        <v>292.5</v>
      </c>
      <c r="H4947" s="216">
        <v>1.9999999960418791</v>
      </c>
      <c r="I4947" s="216">
        <v>584.99999884224962</v>
      </c>
      <c r="J4947" s="216">
        <v>1.6825361913312561E-3</v>
      </c>
      <c r="K4947" s="216">
        <v>8.412680973305484E-4</v>
      </c>
      <c r="L4947" s="159"/>
    </row>
    <row r="4948" spans="2:12" ht="15.75" customHeight="1" x14ac:dyDescent="0.2">
      <c r="B4948" s="189">
        <v>41372</v>
      </c>
      <c r="C4948" s="143">
        <v>297936</v>
      </c>
      <c r="D4948" s="143" t="s">
        <v>528</v>
      </c>
      <c r="E4948" s="143" t="s">
        <v>8855</v>
      </c>
      <c r="F4948" s="248" t="s">
        <v>147</v>
      </c>
      <c r="G4948" s="216">
        <v>268.5</v>
      </c>
      <c r="H4948" s="216">
        <v>1.9999999960418791</v>
      </c>
      <c r="I4948" s="216">
        <v>536.99999893724453</v>
      </c>
      <c r="J4948" s="216">
        <v>1.5444819397348452E-3</v>
      </c>
      <c r="K4948" s="216">
        <v>7.7224097139573413E-4</v>
      </c>
      <c r="L4948" s="159"/>
    </row>
    <row r="4949" spans="2:12" ht="15.75" customHeight="1" x14ac:dyDescent="0.2">
      <c r="B4949" s="189">
        <v>41372</v>
      </c>
      <c r="C4949" s="143">
        <v>297936</v>
      </c>
      <c r="D4949" s="143" t="s">
        <v>529</v>
      </c>
      <c r="E4949" s="143" t="s">
        <v>8855</v>
      </c>
      <c r="F4949" s="248" t="s">
        <v>147</v>
      </c>
      <c r="G4949" s="216">
        <v>680.81999999999994</v>
      </c>
      <c r="H4949" s="216">
        <v>1.9999999960418791</v>
      </c>
      <c r="I4949" s="216">
        <v>1361.6399973052321</v>
      </c>
      <c r="J4949" s="216">
        <v>3.916253982161182E-3</v>
      </c>
      <c r="K4949" s="216">
        <v>1.9581269949558422E-3</v>
      </c>
      <c r="L4949" s="159"/>
    </row>
    <row r="4950" spans="2:12" ht="15.75" customHeight="1" x14ac:dyDescent="0.2">
      <c r="B4950" s="189">
        <v>41372</v>
      </c>
      <c r="C4950" s="143">
        <v>297936</v>
      </c>
      <c r="D4950" s="143" t="s">
        <v>530</v>
      </c>
      <c r="E4950" s="143" t="s">
        <v>8855</v>
      </c>
      <c r="F4950" s="248" t="s">
        <v>147</v>
      </c>
      <c r="G4950" s="216">
        <v>330.5</v>
      </c>
      <c r="H4950" s="216">
        <v>1.9999999960418791</v>
      </c>
      <c r="I4950" s="216">
        <v>660.99999869184103</v>
      </c>
      <c r="J4950" s="216">
        <v>1.9011220896922396E-3</v>
      </c>
      <c r="K4950" s="216">
        <v>9.5056104672733765E-4</v>
      </c>
      <c r="L4950" s="159"/>
    </row>
    <row r="4951" spans="2:12" ht="15.75" customHeight="1" x14ac:dyDescent="0.2">
      <c r="B4951" s="189">
        <v>41372</v>
      </c>
      <c r="C4951" s="143">
        <v>297937</v>
      </c>
      <c r="D4951" s="143" t="s">
        <v>703</v>
      </c>
      <c r="E4951" s="143" t="s">
        <v>8855</v>
      </c>
      <c r="F4951" s="248" t="s">
        <v>155</v>
      </c>
      <c r="G4951" s="216">
        <v>109</v>
      </c>
      <c r="H4951" s="216">
        <v>235.00000000116415</v>
      </c>
      <c r="I4951" s="216">
        <v>25615.000000126893</v>
      </c>
      <c r="J4951" s="216">
        <v>7.3672076284542726E-2</v>
      </c>
      <c r="K4951" s="216">
        <v>3.1349819695394794E-4</v>
      </c>
      <c r="L4951" s="159"/>
    </row>
    <row r="4952" spans="2:12" ht="15.75" customHeight="1" x14ac:dyDescent="0.2">
      <c r="B4952" s="189">
        <v>41372</v>
      </c>
      <c r="C4952" s="143">
        <v>297938</v>
      </c>
      <c r="D4952" s="143" t="s">
        <v>1446</v>
      </c>
      <c r="E4952" s="143" t="s">
        <v>8854</v>
      </c>
      <c r="F4952" s="248" t="s">
        <v>155</v>
      </c>
      <c r="G4952" s="216">
        <v>68.31</v>
      </c>
      <c r="H4952" s="216">
        <v>107.0000000030268</v>
      </c>
      <c r="I4952" s="216">
        <v>7309.170000206761</v>
      </c>
      <c r="J4952" s="216">
        <v>7.3670651127846955E-3</v>
      </c>
      <c r="K4952" s="216">
        <v>6.8851075818470068E-5</v>
      </c>
      <c r="L4952" s="159"/>
    </row>
    <row r="4953" spans="2:12" ht="15.75" customHeight="1" x14ac:dyDescent="0.2">
      <c r="B4953" s="189">
        <v>41372</v>
      </c>
      <c r="C4953" s="143">
        <v>297939</v>
      </c>
      <c r="D4953" s="143" t="s">
        <v>673</v>
      </c>
      <c r="E4953" s="143" t="s">
        <v>8855</v>
      </c>
      <c r="F4953" s="248" t="s">
        <v>147</v>
      </c>
      <c r="G4953" s="216">
        <v>24.42</v>
      </c>
      <c r="H4953" s="216">
        <v>37.999999998137355</v>
      </c>
      <c r="I4953" s="216">
        <v>927.95999995451427</v>
      </c>
      <c r="J4953" s="216">
        <v>2.6689338241387695E-3</v>
      </c>
      <c r="K4953" s="216">
        <v>7.0235100638673482E-5</v>
      </c>
      <c r="L4953" s="159"/>
    </row>
    <row r="4954" spans="2:12" ht="15.75" customHeight="1" x14ac:dyDescent="0.2">
      <c r="B4954" s="189">
        <v>41372</v>
      </c>
      <c r="C4954" s="143">
        <v>297940</v>
      </c>
      <c r="D4954" s="143" t="s">
        <v>954</v>
      </c>
      <c r="E4954" s="143" t="s">
        <v>8854</v>
      </c>
      <c r="F4954" s="248" t="s">
        <v>147</v>
      </c>
      <c r="G4954" s="216">
        <v>505.5</v>
      </c>
      <c r="H4954" s="216">
        <v>55.000000001164153</v>
      </c>
      <c r="I4954" s="216">
        <v>27802.500000588479</v>
      </c>
      <c r="J4954" s="216">
        <v>2.8022720472603298E-2</v>
      </c>
      <c r="K4954" s="216">
        <v>5.0950400858200287E-4</v>
      </c>
      <c r="L4954" s="159"/>
    </row>
    <row r="4955" spans="2:12" ht="15.75" customHeight="1" x14ac:dyDescent="0.2">
      <c r="B4955" s="189">
        <v>41372</v>
      </c>
      <c r="C4955" s="143">
        <v>297940</v>
      </c>
      <c r="D4955" s="143" t="s">
        <v>955</v>
      </c>
      <c r="E4955" s="143" t="s">
        <v>8855</v>
      </c>
      <c r="F4955" s="248" t="s">
        <v>147</v>
      </c>
      <c r="G4955" s="216">
        <v>2306.75</v>
      </c>
      <c r="H4955" s="216">
        <v>60.956521740578033</v>
      </c>
      <c r="I4955" s="216">
        <v>136324.25000313524</v>
      </c>
      <c r="J4955" s="216">
        <v>0.39208629887231311</v>
      </c>
      <c r="K4955" s="216">
        <v>6.6345134479221966E-3</v>
      </c>
      <c r="L4955" s="159"/>
    </row>
    <row r="4956" spans="2:12" ht="15.75" customHeight="1" x14ac:dyDescent="0.2">
      <c r="B4956" s="189">
        <v>41372</v>
      </c>
      <c r="C4956" s="143">
        <v>297959</v>
      </c>
      <c r="D4956" s="143" t="s">
        <v>534</v>
      </c>
      <c r="E4956" s="143" t="s">
        <v>8855</v>
      </c>
      <c r="F4956" s="248" t="s">
        <v>147</v>
      </c>
      <c r="G4956" s="216">
        <v>282</v>
      </c>
      <c r="H4956" s="216">
        <v>113.64285713790117</v>
      </c>
      <c r="I4956" s="216">
        <v>35008.499998664483</v>
      </c>
      <c r="J4956" s="216">
        <v>0.10068900575819821</v>
      </c>
      <c r="K4956" s="216">
        <v>8.1106872973406719E-4</v>
      </c>
      <c r="L4956" s="159"/>
    </row>
    <row r="4957" spans="2:12" ht="15.75" customHeight="1" x14ac:dyDescent="0.2">
      <c r="B4957" s="189">
        <v>41373</v>
      </c>
      <c r="C4957" s="143">
        <v>297961</v>
      </c>
      <c r="D4957" s="143" t="s">
        <v>505</v>
      </c>
      <c r="E4957" s="143" t="s">
        <v>8855</v>
      </c>
      <c r="F4957" s="248" t="s">
        <v>155</v>
      </c>
      <c r="G4957" s="216">
        <v>0.66</v>
      </c>
      <c r="H4957" s="216">
        <v>114.00000000488944</v>
      </c>
      <c r="I4957" s="216">
        <v>75.240000003227038</v>
      </c>
      <c r="J4957" s="216">
        <v>2.1644559002100404E-4</v>
      </c>
      <c r="K4957" s="216">
        <v>1.8986455264186027E-6</v>
      </c>
      <c r="L4957" s="159"/>
    </row>
    <row r="4958" spans="2:12" ht="15.75" customHeight="1" x14ac:dyDescent="0.2">
      <c r="B4958" s="189">
        <v>41373</v>
      </c>
      <c r="C4958" s="143">
        <v>297974</v>
      </c>
      <c r="D4958" s="143" t="s">
        <v>503</v>
      </c>
      <c r="E4958" s="143" t="s">
        <v>8855</v>
      </c>
      <c r="F4958" s="248" t="s">
        <v>155</v>
      </c>
      <c r="G4958" s="216">
        <v>2.5</v>
      </c>
      <c r="H4958" s="216">
        <v>98.000000005122274</v>
      </c>
      <c r="I4958" s="216">
        <v>245.00000001280569</v>
      </c>
      <c r="J4958" s="216">
        <v>7.0480023332859256E-4</v>
      </c>
      <c r="K4958" s="216">
        <v>7.1918391152219794E-6</v>
      </c>
      <c r="L4958" s="159"/>
    </row>
    <row r="4959" spans="2:12" ht="15.75" customHeight="1" x14ac:dyDescent="0.2">
      <c r="B4959" s="189">
        <v>41373</v>
      </c>
      <c r="C4959" s="143">
        <v>298020</v>
      </c>
      <c r="D4959" s="143" t="s">
        <v>1807</v>
      </c>
      <c r="E4959" s="143" t="s">
        <v>8854</v>
      </c>
      <c r="F4959" s="248" t="s">
        <v>147</v>
      </c>
      <c r="G4959" s="216">
        <v>335.5</v>
      </c>
      <c r="H4959" s="216">
        <v>144.49999999298598</v>
      </c>
      <c r="I4959" s="216">
        <v>48403.9999976533</v>
      </c>
      <c r="J4959" s="216">
        <v>4.8782529007134742E-2</v>
      </c>
      <c r="K4959" s="216">
        <v>3.3812367743755024E-4</v>
      </c>
      <c r="L4959" s="159"/>
    </row>
    <row r="4960" spans="2:12" ht="15.75" customHeight="1" x14ac:dyDescent="0.2">
      <c r="B4960" s="189">
        <v>41373</v>
      </c>
      <c r="C4960" s="143">
        <v>298021</v>
      </c>
      <c r="D4960" s="143" t="s">
        <v>1370</v>
      </c>
      <c r="E4960" s="143" t="s">
        <v>8854</v>
      </c>
      <c r="F4960" s="248" t="s">
        <v>151</v>
      </c>
      <c r="G4960" s="216">
        <v>0.78</v>
      </c>
      <c r="H4960" s="216">
        <v>140.00000000582077</v>
      </c>
      <c r="I4960" s="216">
        <v>109.2000000045402</v>
      </c>
      <c r="J4960" s="216">
        <v>1.1005396595444302E-4</v>
      </c>
      <c r="K4960" s="216">
        <v>7.8609975678476654E-7</v>
      </c>
      <c r="L4960" s="159"/>
    </row>
    <row r="4961" spans="2:12" ht="15.75" customHeight="1" x14ac:dyDescent="0.2">
      <c r="B4961" s="189">
        <v>41373</v>
      </c>
      <c r="C4961" s="143">
        <v>298022</v>
      </c>
      <c r="D4961" s="143" t="s">
        <v>773</v>
      </c>
      <c r="E4961" s="143" t="s">
        <v>8855</v>
      </c>
      <c r="F4961" s="248" t="s">
        <v>155</v>
      </c>
      <c r="G4961" s="216">
        <v>1</v>
      </c>
      <c r="H4961" s="216">
        <v>64.999999991850927</v>
      </c>
      <c r="I4961" s="216">
        <v>64.999999991850927</v>
      </c>
      <c r="J4961" s="216">
        <v>1.8698781697232874E-4</v>
      </c>
      <c r="K4961" s="216">
        <v>2.8767356460887918E-6</v>
      </c>
      <c r="L4961" s="159"/>
    </row>
    <row r="4962" spans="2:12" ht="15.75" customHeight="1" x14ac:dyDescent="0.2">
      <c r="B4962" s="189">
        <v>41373</v>
      </c>
      <c r="C4962" s="143">
        <v>298023</v>
      </c>
      <c r="D4962" s="143" t="s">
        <v>1808</v>
      </c>
      <c r="E4962" s="143" t="s">
        <v>8855</v>
      </c>
      <c r="F4962" s="248" t="s">
        <v>147</v>
      </c>
      <c r="G4962" s="216">
        <v>869</v>
      </c>
      <c r="H4962" s="216">
        <v>77.590909085702151</v>
      </c>
      <c r="I4962" s="216">
        <v>79994.999996032566</v>
      </c>
      <c r="J4962" s="216">
        <v>0.23012446799745964</v>
      </c>
      <c r="K4962" s="216">
        <v>2.4998832764511602E-3</v>
      </c>
      <c r="L4962" s="159"/>
    </row>
    <row r="4963" spans="2:12" ht="15.75" customHeight="1" x14ac:dyDescent="0.2">
      <c r="B4963" s="189">
        <v>41373</v>
      </c>
      <c r="C4963" s="143">
        <v>298023</v>
      </c>
      <c r="D4963" s="143" t="s">
        <v>1199</v>
      </c>
      <c r="E4963" s="143" t="s">
        <v>8854</v>
      </c>
      <c r="F4963" s="248" t="s">
        <v>147</v>
      </c>
      <c r="G4963" s="216">
        <v>100.5</v>
      </c>
      <c r="H4963" s="216">
        <v>195.00000000698492</v>
      </c>
      <c r="I4963" s="216">
        <v>19597.500000701984</v>
      </c>
      <c r="J4963" s="216">
        <v>1.9750756389924733E-2</v>
      </c>
      <c r="K4963" s="216">
        <v>1.0128593020111415E-4</v>
      </c>
      <c r="L4963" s="159"/>
    </row>
    <row r="4964" spans="2:12" ht="15.75" customHeight="1" x14ac:dyDescent="0.2">
      <c r="B4964" s="189">
        <v>41373</v>
      </c>
      <c r="C4964" s="143">
        <v>298024</v>
      </c>
      <c r="D4964" s="143" t="s">
        <v>1407</v>
      </c>
      <c r="E4964" s="143" t="s">
        <v>8854</v>
      </c>
      <c r="F4964" s="248" t="s">
        <v>155</v>
      </c>
      <c r="G4964" s="216">
        <v>5.4</v>
      </c>
      <c r="H4964" s="216">
        <v>689.99999999650754</v>
      </c>
      <c r="I4964" s="216">
        <v>3725.9999999811412</v>
      </c>
      <c r="J4964" s="216">
        <v>3.7551380689297633E-3</v>
      </c>
      <c r="K4964" s="216">
        <v>5.4422290854329995E-6</v>
      </c>
      <c r="L4964" s="159"/>
    </row>
    <row r="4965" spans="2:12" ht="15.75" customHeight="1" x14ac:dyDescent="0.2">
      <c r="B4965" s="189">
        <v>41373</v>
      </c>
      <c r="C4965" s="143">
        <v>298027</v>
      </c>
      <c r="D4965" s="143" t="s">
        <v>531</v>
      </c>
      <c r="E4965" s="143" t="s">
        <v>8855</v>
      </c>
      <c r="F4965" s="248" t="s">
        <v>151</v>
      </c>
      <c r="G4965" s="216">
        <v>13.5</v>
      </c>
      <c r="H4965" s="216">
        <v>145.00000000116415</v>
      </c>
      <c r="I4965" s="216">
        <v>1957.5000000157161</v>
      </c>
      <c r="J4965" s="216">
        <v>5.6312100272640211E-3</v>
      </c>
      <c r="K4965" s="216">
        <v>3.8835931222198687E-5</v>
      </c>
      <c r="L4965" s="159"/>
    </row>
    <row r="4966" spans="2:12" ht="15.75" customHeight="1" x14ac:dyDescent="0.2">
      <c r="B4966" s="189">
        <v>41373</v>
      </c>
      <c r="C4966" s="143">
        <v>298030</v>
      </c>
      <c r="D4966" s="143" t="s">
        <v>1412</v>
      </c>
      <c r="E4966" s="143" t="s">
        <v>8855</v>
      </c>
      <c r="F4966" s="248" t="s">
        <v>147</v>
      </c>
      <c r="G4966" s="216">
        <v>1</v>
      </c>
      <c r="H4966" s="216">
        <v>448.99999999674037</v>
      </c>
      <c r="I4966" s="216">
        <v>448.99999999674037</v>
      </c>
      <c r="J4966" s="216">
        <v>1.2916543050844904E-3</v>
      </c>
      <c r="K4966" s="216">
        <v>2.8767356460887918E-6</v>
      </c>
      <c r="L4966" s="159"/>
    </row>
    <row r="4967" spans="2:12" ht="15.75" customHeight="1" x14ac:dyDescent="0.2">
      <c r="B4967" s="189">
        <v>41374</v>
      </c>
      <c r="C4967" s="143">
        <v>298029</v>
      </c>
      <c r="D4967" s="143" t="s">
        <v>1809</v>
      </c>
      <c r="E4967" s="143" t="s">
        <v>8854</v>
      </c>
      <c r="F4967" s="248" t="s">
        <v>151</v>
      </c>
      <c r="G4967" s="216">
        <v>55</v>
      </c>
      <c r="H4967" s="216">
        <v>165.00000000349246</v>
      </c>
      <c r="I4967" s="216">
        <v>9075.0000001920853</v>
      </c>
      <c r="J4967" s="216">
        <v>9.1453836962025921E-3</v>
      </c>
      <c r="K4967" s="216">
        <v>5.5426567854600108E-5</v>
      </c>
      <c r="L4967" s="159"/>
    </row>
    <row r="4968" spans="2:12" ht="15.75" customHeight="1" x14ac:dyDescent="0.2">
      <c r="B4968" s="189">
        <v>41374</v>
      </c>
      <c r="C4968" s="143">
        <v>298033</v>
      </c>
      <c r="D4968" s="143" t="s">
        <v>991</v>
      </c>
      <c r="E4968" s="143" t="s">
        <v>8855</v>
      </c>
      <c r="F4968" s="248" t="s">
        <v>149</v>
      </c>
      <c r="G4968" s="216">
        <v>321.99</v>
      </c>
      <c r="H4968" s="216">
        <v>49.000000002561137</v>
      </c>
      <c r="I4968" s="216">
        <v>15777.510000824663</v>
      </c>
      <c r="J4968" s="216">
        <v>4.5393626582999155E-2</v>
      </c>
      <c r="K4968" s="216">
        <v>9.2640054246176558E-4</v>
      </c>
      <c r="L4968" s="159"/>
    </row>
    <row r="4969" spans="2:12" ht="15.75" customHeight="1" x14ac:dyDescent="0.2">
      <c r="B4969" s="189">
        <v>41374</v>
      </c>
      <c r="C4969" s="143">
        <v>298034</v>
      </c>
      <c r="D4969" s="143" t="s">
        <v>637</v>
      </c>
      <c r="E4969" s="143" t="s">
        <v>8854</v>
      </c>
      <c r="F4969" s="248" t="s">
        <v>147</v>
      </c>
      <c r="G4969" s="216">
        <v>1338.48</v>
      </c>
      <c r="H4969" s="216">
        <v>69.499999999431623</v>
      </c>
      <c r="I4969" s="216">
        <v>93465.659999556025</v>
      </c>
      <c r="J4969" s="216">
        <v>9.4190559018915904E-2</v>
      </c>
      <c r="K4969" s="216">
        <v>1.3488609553095482E-3</v>
      </c>
      <c r="L4969" s="159"/>
    </row>
    <row r="4970" spans="2:12" ht="15.75" customHeight="1" x14ac:dyDescent="0.2">
      <c r="B4970" s="189">
        <v>41374</v>
      </c>
      <c r="C4970" s="143">
        <v>298042</v>
      </c>
      <c r="D4970" s="143" t="s">
        <v>518</v>
      </c>
      <c r="E4970" s="143" t="s">
        <v>8854</v>
      </c>
      <c r="F4970" s="248" t="s">
        <v>151</v>
      </c>
      <c r="G4970" s="216">
        <v>1811.49</v>
      </c>
      <c r="H4970" s="216">
        <v>36.200000005541369</v>
      </c>
      <c r="I4970" s="216">
        <v>68508.000009355455</v>
      </c>
      <c r="J4970" s="216">
        <v>6.9039332929117903E-2</v>
      </c>
      <c r="K4970" s="216">
        <v>1.8255395164169009E-3</v>
      </c>
      <c r="L4970" s="159"/>
    </row>
    <row r="4971" spans="2:12" ht="15.75" customHeight="1" x14ac:dyDescent="0.2">
      <c r="B4971" s="189">
        <v>41374</v>
      </c>
      <c r="C4971" s="143">
        <v>298075</v>
      </c>
      <c r="D4971" s="143" t="s">
        <v>1339</v>
      </c>
      <c r="E4971" s="143" t="s">
        <v>8854</v>
      </c>
      <c r="F4971" s="248" t="s">
        <v>151</v>
      </c>
      <c r="G4971" s="216">
        <v>54.5</v>
      </c>
      <c r="H4971" s="216">
        <v>155.00000000232831</v>
      </c>
      <c r="I4971" s="216">
        <v>8447.5000001268927</v>
      </c>
      <c r="J4971" s="216">
        <v>8.5130169447048664E-3</v>
      </c>
      <c r="K4971" s="216">
        <v>5.4922689965012831E-5</v>
      </c>
      <c r="L4971" s="159"/>
    </row>
    <row r="4972" spans="2:12" ht="15.75" customHeight="1" x14ac:dyDescent="0.2">
      <c r="B4972" s="189">
        <v>41374</v>
      </c>
      <c r="C4972" s="143">
        <v>298076</v>
      </c>
      <c r="D4972" s="143" t="s">
        <v>1164</v>
      </c>
      <c r="E4972" s="143" t="s">
        <v>8855</v>
      </c>
      <c r="F4972" s="248" t="s">
        <v>146</v>
      </c>
      <c r="G4972" s="216">
        <v>55.5</v>
      </c>
      <c r="H4972" s="216">
        <v>338.99999999441206</v>
      </c>
      <c r="I4972" s="216">
        <v>18814.49999968987</v>
      </c>
      <c r="J4972" s="216">
        <v>5.4131379874715314E-2</v>
      </c>
      <c r="K4972" s="216">
        <v>1.5967958665370972E-4</v>
      </c>
      <c r="L4972" s="159"/>
    </row>
    <row r="4973" spans="2:12" ht="15.75" customHeight="1" x14ac:dyDescent="0.2">
      <c r="B4973" s="189">
        <v>41374</v>
      </c>
      <c r="C4973" s="143">
        <v>298079</v>
      </c>
      <c r="D4973" s="143" t="s">
        <v>1210</v>
      </c>
      <c r="E4973" s="143" t="s">
        <v>8854</v>
      </c>
      <c r="F4973" s="248" t="s">
        <v>155</v>
      </c>
      <c r="G4973" s="216">
        <v>0.66</v>
      </c>
      <c r="H4973" s="216">
        <v>152.0000000030268</v>
      </c>
      <c r="I4973" s="216">
        <v>100.3200000019977</v>
      </c>
      <c r="J4973" s="216">
        <v>1.0109805976880378E-4</v>
      </c>
      <c r="K4973" s="216">
        <v>6.6511881425520134E-7</v>
      </c>
      <c r="L4973" s="159"/>
    </row>
    <row r="4974" spans="2:12" ht="15.75" customHeight="1" x14ac:dyDescent="0.2">
      <c r="B4974" s="189">
        <v>41374</v>
      </c>
      <c r="C4974" s="143">
        <v>298083</v>
      </c>
      <c r="D4974" s="143" t="s">
        <v>1357</v>
      </c>
      <c r="E4974" s="143" t="s">
        <v>8855</v>
      </c>
      <c r="F4974" s="248" t="s">
        <v>147</v>
      </c>
      <c r="G4974" s="216">
        <v>57</v>
      </c>
      <c r="H4974" s="216">
        <v>177.00000000069849</v>
      </c>
      <c r="I4974" s="216">
        <v>10089.000000039814</v>
      </c>
      <c r="J4974" s="216">
        <v>2.9027159455056482E-2</v>
      </c>
      <c r="K4974" s="216">
        <v>1.6399525115786401E-4</v>
      </c>
      <c r="L4974" s="159"/>
    </row>
    <row r="4975" spans="2:12" ht="15.75" customHeight="1" x14ac:dyDescent="0.2">
      <c r="B4975" s="189">
        <v>41375</v>
      </c>
      <c r="C4975" s="143">
        <v>298113</v>
      </c>
      <c r="D4975" s="143" t="s">
        <v>1501</v>
      </c>
      <c r="E4975" s="143" t="s">
        <v>8854</v>
      </c>
      <c r="F4975" s="248" t="s">
        <v>147</v>
      </c>
      <c r="G4975" s="216">
        <v>2042.5</v>
      </c>
      <c r="H4975" s="216">
        <v>17.999999995809048</v>
      </c>
      <c r="I4975" s="216">
        <v>36764.999991439981</v>
      </c>
      <c r="J4975" s="216">
        <v>3.7048133684459396E-2</v>
      </c>
      <c r="K4975" s="216">
        <v>2.058229649615852E-3</v>
      </c>
      <c r="L4975" s="159"/>
    </row>
    <row r="4976" spans="2:12" ht="15.75" customHeight="1" x14ac:dyDescent="0.2">
      <c r="B4976" s="189">
        <v>41375</v>
      </c>
      <c r="C4976" s="143">
        <v>298113</v>
      </c>
      <c r="D4976" s="143" t="s">
        <v>1810</v>
      </c>
      <c r="E4976" s="143" t="s">
        <v>8854</v>
      </c>
      <c r="F4976" s="248" t="s">
        <v>147</v>
      </c>
      <c r="G4976" s="216">
        <v>1</v>
      </c>
      <c r="H4976" s="216">
        <v>17.999999995809048</v>
      </c>
      <c r="I4976" s="216">
        <v>17.999999995809048</v>
      </c>
      <c r="J4976" s="216">
        <v>1.8138621142942177E-5</v>
      </c>
      <c r="K4976" s="216">
        <v>1.0077011748425224E-6</v>
      </c>
      <c r="L4976" s="159"/>
    </row>
    <row r="4977" spans="2:12" ht="15.75" customHeight="1" x14ac:dyDescent="0.2">
      <c r="B4977" s="189">
        <v>41375</v>
      </c>
      <c r="C4977" s="143">
        <v>298113</v>
      </c>
      <c r="D4977" s="143" t="s">
        <v>1811</v>
      </c>
      <c r="E4977" s="143" t="s">
        <v>8854</v>
      </c>
      <c r="F4977" s="248" t="s">
        <v>147</v>
      </c>
      <c r="G4977" s="216">
        <v>13</v>
      </c>
      <c r="H4977" s="216">
        <v>40.999999997438863</v>
      </c>
      <c r="I4977" s="216">
        <v>532.99999996670522</v>
      </c>
      <c r="J4977" s="216">
        <v>5.371047261575133E-4</v>
      </c>
      <c r="K4977" s="216">
        <v>1.3100115272952792E-5</v>
      </c>
      <c r="L4977" s="159"/>
    </row>
    <row r="4978" spans="2:12" ht="15.75" customHeight="1" x14ac:dyDescent="0.2">
      <c r="B4978" s="189">
        <v>41375</v>
      </c>
      <c r="C4978" s="143">
        <v>298113</v>
      </c>
      <c r="D4978" s="143" t="s">
        <v>1812</v>
      </c>
      <c r="E4978" s="143" t="s">
        <v>8854</v>
      </c>
      <c r="F4978" s="248" t="s">
        <v>147</v>
      </c>
      <c r="G4978" s="216">
        <v>4</v>
      </c>
      <c r="H4978" s="216">
        <v>225</v>
      </c>
      <c r="I4978" s="216">
        <v>900</v>
      </c>
      <c r="J4978" s="216">
        <v>9.0693105735827019E-4</v>
      </c>
      <c r="K4978" s="216">
        <v>4.0308046993700897E-6</v>
      </c>
      <c r="L4978" s="159"/>
    </row>
    <row r="4979" spans="2:12" ht="15.75" customHeight="1" x14ac:dyDescent="0.2">
      <c r="B4979" s="189">
        <v>41375</v>
      </c>
      <c r="C4979" s="143">
        <v>298118</v>
      </c>
      <c r="D4979" s="143" t="s">
        <v>1813</v>
      </c>
      <c r="E4979" s="143" t="s">
        <v>8854</v>
      </c>
      <c r="F4979" s="248" t="s">
        <v>151</v>
      </c>
      <c r="G4979" s="216">
        <v>1.32</v>
      </c>
      <c r="H4979" s="216">
        <v>173.00000000861473</v>
      </c>
      <c r="I4979" s="216">
        <v>228.36000001137145</v>
      </c>
      <c r="J4979" s="216">
        <v>2.3011864029849746E-4</v>
      </c>
      <c r="K4979" s="216">
        <v>1.3301655507921297E-6</v>
      </c>
      <c r="L4979" s="159"/>
    </row>
    <row r="4980" spans="2:12" ht="15.75" customHeight="1" x14ac:dyDescent="0.2">
      <c r="B4980" s="189">
        <v>41375</v>
      </c>
      <c r="C4980" s="143">
        <v>298151</v>
      </c>
      <c r="D4980" s="143" t="s">
        <v>1312</v>
      </c>
      <c r="E4980" s="143" t="s">
        <v>8855</v>
      </c>
      <c r="F4980" s="248" t="s">
        <v>147</v>
      </c>
      <c r="G4980" s="216">
        <v>942.5</v>
      </c>
      <c r="H4980" s="216">
        <v>29.599999991711229</v>
      </c>
      <c r="I4980" s="216">
        <v>23063.499991778517</v>
      </c>
      <c r="J4980" s="216">
        <v>6.6364079702785017E-2</v>
      </c>
      <c r="K4980" s="216">
        <v>2.7119971011412632E-3</v>
      </c>
      <c r="L4980" s="159"/>
    </row>
    <row r="4981" spans="2:12" ht="15.75" customHeight="1" x14ac:dyDescent="0.2">
      <c r="B4981" s="189">
        <v>41375</v>
      </c>
      <c r="C4981" s="143">
        <v>298151</v>
      </c>
      <c r="D4981" s="143" t="s">
        <v>1188</v>
      </c>
      <c r="E4981" s="143" t="s">
        <v>8855</v>
      </c>
      <c r="F4981" s="248" t="s">
        <v>147</v>
      </c>
      <c r="G4981" s="216">
        <v>144.16</v>
      </c>
      <c r="H4981" s="216">
        <v>22.999999991152436</v>
      </c>
      <c r="I4981" s="216">
        <v>3315.6799987245349</v>
      </c>
      <c r="J4981" s="216">
        <v>9.540705087377194E-3</v>
      </c>
      <c r="K4981" s="216">
        <v>4.1481326482814269E-4</v>
      </c>
      <c r="L4981" s="159"/>
    </row>
    <row r="4982" spans="2:12" ht="15.75" customHeight="1" x14ac:dyDescent="0.2">
      <c r="B4982" s="189">
        <v>41375</v>
      </c>
      <c r="C4982" s="143">
        <v>298156</v>
      </c>
      <c r="D4982" s="143" t="s">
        <v>545</v>
      </c>
      <c r="E4982" s="143" t="s">
        <v>8854</v>
      </c>
      <c r="F4982" s="248" t="s">
        <v>150</v>
      </c>
      <c r="G4982" s="216">
        <v>1714</v>
      </c>
      <c r="H4982" s="216">
        <v>95.999999998603016</v>
      </c>
      <c r="I4982" s="216">
        <v>164543.99999760557</v>
      </c>
      <c r="J4982" s="216">
        <v>0.16581118211087514</v>
      </c>
      <c r="K4982" s="216">
        <v>1.7271998136800834E-3</v>
      </c>
      <c r="L4982" s="159"/>
    </row>
    <row r="4983" spans="2:12" ht="15.75" customHeight="1" x14ac:dyDescent="0.2">
      <c r="B4983" s="189">
        <v>41375</v>
      </c>
      <c r="C4983" s="143">
        <v>298156</v>
      </c>
      <c r="D4983" s="143" t="s">
        <v>1545</v>
      </c>
      <c r="E4983" s="143" t="s">
        <v>8854</v>
      </c>
      <c r="F4983" s="248" t="s">
        <v>150</v>
      </c>
      <c r="G4983" s="216">
        <v>1</v>
      </c>
      <c r="H4983" s="216">
        <v>95.999999998603016</v>
      </c>
      <c r="I4983" s="216">
        <v>95.999999998603016</v>
      </c>
      <c r="J4983" s="216">
        <v>9.6739312783474411E-5</v>
      </c>
      <c r="K4983" s="216">
        <v>1.0077011748425224E-6</v>
      </c>
      <c r="L4983" s="159"/>
    </row>
    <row r="4984" spans="2:12" ht="15.75" customHeight="1" x14ac:dyDescent="0.2">
      <c r="B4984" s="189">
        <v>41375</v>
      </c>
      <c r="C4984" s="143">
        <v>298159</v>
      </c>
      <c r="D4984" s="143" t="s">
        <v>814</v>
      </c>
      <c r="E4984" s="143" t="s">
        <v>8855</v>
      </c>
      <c r="F4984" s="248" t="s">
        <v>150</v>
      </c>
      <c r="G4984" s="216">
        <v>1</v>
      </c>
      <c r="H4984" s="216">
        <v>90.99999999278225</v>
      </c>
      <c r="I4984" s="216">
        <v>90.99999999278225</v>
      </c>
      <c r="J4984" s="216">
        <v>2.6184799595149115E-4</v>
      </c>
      <c r="K4984" s="216">
        <v>2.8774505051896692E-6</v>
      </c>
      <c r="L4984" s="159"/>
    </row>
    <row r="4985" spans="2:12" ht="15.75" customHeight="1" x14ac:dyDescent="0.2">
      <c r="B4985" s="189">
        <v>41375</v>
      </c>
      <c r="C4985" s="143">
        <v>298161</v>
      </c>
      <c r="D4985" s="143" t="s">
        <v>647</v>
      </c>
      <c r="E4985" s="143" t="s">
        <v>8855</v>
      </c>
      <c r="F4985" s="248" t="s">
        <v>155</v>
      </c>
      <c r="G4985" s="216">
        <v>4</v>
      </c>
      <c r="H4985" s="216">
        <v>210.99999999627471</v>
      </c>
      <c r="I4985" s="216">
        <v>843.99999998509884</v>
      </c>
      <c r="J4985" s="216">
        <v>2.4285682263372032E-3</v>
      </c>
      <c r="K4985" s="216">
        <v>1.1509802020758677E-5</v>
      </c>
      <c r="L4985" s="159"/>
    </row>
    <row r="4986" spans="2:12" ht="15.75" customHeight="1" x14ac:dyDescent="0.2">
      <c r="B4986" s="189">
        <v>41375</v>
      </c>
      <c r="C4986" s="143">
        <v>298833</v>
      </c>
      <c r="D4986" s="143" t="s">
        <v>1492</v>
      </c>
      <c r="E4986" s="143" t="s">
        <v>8855</v>
      </c>
      <c r="F4986" s="248" t="s">
        <v>147</v>
      </c>
      <c r="G4986" s="216">
        <v>1</v>
      </c>
      <c r="H4986" s="216">
        <v>156.99999999837019</v>
      </c>
      <c r="I4986" s="216">
        <v>156.99999999837019</v>
      </c>
      <c r="J4986" s="216">
        <v>4.5175972931008832E-4</v>
      </c>
      <c r="K4986" s="216">
        <v>2.8774505051896692E-6</v>
      </c>
      <c r="L4986" s="159"/>
    </row>
    <row r="4987" spans="2:12" ht="15.75" customHeight="1" x14ac:dyDescent="0.2">
      <c r="B4987" s="189">
        <v>41376</v>
      </c>
      <c r="C4987" s="143">
        <v>298157</v>
      </c>
      <c r="D4987" s="143" t="s">
        <v>991</v>
      </c>
      <c r="E4987" s="143" t="s">
        <v>8855</v>
      </c>
      <c r="F4987" s="248" t="s">
        <v>147</v>
      </c>
      <c r="G4987" s="216">
        <v>30.5</v>
      </c>
      <c r="H4987" s="216">
        <v>285.99999999976717</v>
      </c>
      <c r="I4987" s="216">
        <v>8722.9999999928987</v>
      </c>
      <c r="J4987" s="216">
        <v>2.5103038143877671E-2</v>
      </c>
      <c r="K4987" s="216">
        <v>8.7772860643000374E-5</v>
      </c>
      <c r="L4987" s="159"/>
    </row>
    <row r="4988" spans="2:12" ht="15.75" customHeight="1" x14ac:dyDescent="0.2">
      <c r="B4988" s="189">
        <v>41376</v>
      </c>
      <c r="C4988" s="143">
        <v>298184</v>
      </c>
      <c r="D4988" s="143" t="s">
        <v>837</v>
      </c>
      <c r="E4988" s="143" t="s">
        <v>8855</v>
      </c>
      <c r="F4988" s="248" t="s">
        <v>155</v>
      </c>
      <c r="G4988" s="216">
        <v>18.5</v>
      </c>
      <c r="H4988" s="216">
        <v>64.999999991850927</v>
      </c>
      <c r="I4988" s="216">
        <v>1202.4999998492422</v>
      </c>
      <c r="J4988" s="216">
        <v>3.4605529478680492E-3</v>
      </c>
      <c r="K4988" s="216">
        <v>5.3239276127721541E-5</v>
      </c>
      <c r="L4988" s="159"/>
    </row>
    <row r="4989" spans="2:12" ht="15.75" customHeight="1" x14ac:dyDescent="0.2">
      <c r="B4989" s="189">
        <v>41376</v>
      </c>
      <c r="C4989" s="143">
        <v>298185</v>
      </c>
      <c r="D4989" s="143" t="s">
        <v>818</v>
      </c>
      <c r="E4989" s="143" t="s">
        <v>8855</v>
      </c>
      <c r="F4989" s="248" t="s">
        <v>155</v>
      </c>
      <c r="G4989" s="216">
        <v>1</v>
      </c>
      <c r="H4989" s="216">
        <v>42.000000000698492</v>
      </c>
      <c r="I4989" s="216">
        <v>42.000000000698492</v>
      </c>
      <c r="J4989" s="216">
        <v>1.2086754580548605E-4</v>
      </c>
      <c r="K4989" s="216">
        <v>2.8777987096065697E-6</v>
      </c>
      <c r="L4989" s="159"/>
    </row>
    <row r="4990" spans="2:12" ht="15.75" customHeight="1" x14ac:dyDescent="0.2">
      <c r="B4990" s="189">
        <v>41376</v>
      </c>
      <c r="C4990" s="143">
        <v>298186</v>
      </c>
      <c r="D4990" s="143" t="s">
        <v>520</v>
      </c>
      <c r="E4990" s="143" t="s">
        <v>8855</v>
      </c>
      <c r="F4990" s="248" t="s">
        <v>147</v>
      </c>
      <c r="G4990" s="216">
        <v>78.540000000000006</v>
      </c>
      <c r="H4990" s="216">
        <v>36.666666667442769</v>
      </c>
      <c r="I4990" s="216">
        <v>5518.0299998955452</v>
      </c>
      <c r="J4990" s="216">
        <v>1.5879779613269741E-2</v>
      </c>
      <c r="K4990" s="216">
        <v>2.2602231065249999E-4</v>
      </c>
      <c r="L4990" s="159"/>
    </row>
    <row r="4991" spans="2:12" ht="15.75" customHeight="1" x14ac:dyDescent="0.2">
      <c r="B4991" s="189">
        <v>41376</v>
      </c>
      <c r="C4991" s="143">
        <v>298187</v>
      </c>
      <c r="D4991" s="143" t="s">
        <v>921</v>
      </c>
      <c r="E4991" s="143" t="s">
        <v>8854</v>
      </c>
      <c r="F4991" s="248" t="s">
        <v>147</v>
      </c>
      <c r="G4991" s="216">
        <v>719.25</v>
      </c>
      <c r="H4991" s="216">
        <v>70.782608700430259</v>
      </c>
      <c r="I4991" s="216">
        <v>53153.500003165682</v>
      </c>
      <c r="J4991" s="216">
        <v>5.355989103236284E-2</v>
      </c>
      <c r="K4991" s="216">
        <v>7.2474910631910685E-4</v>
      </c>
      <c r="L4991" s="159"/>
    </row>
    <row r="4992" spans="2:12" ht="15.75" customHeight="1" x14ac:dyDescent="0.2">
      <c r="B4992" s="189">
        <v>41376</v>
      </c>
      <c r="C4992" s="143">
        <v>298188</v>
      </c>
      <c r="D4992" s="143" t="s">
        <v>569</v>
      </c>
      <c r="E4992" s="143" t="s">
        <v>8855</v>
      </c>
      <c r="F4992" s="248" t="s">
        <v>146</v>
      </c>
      <c r="G4992" s="216">
        <v>18</v>
      </c>
      <c r="H4992" s="216">
        <v>39.999999994179234</v>
      </c>
      <c r="I4992" s="216">
        <v>719.99999989522621</v>
      </c>
      <c r="J4992" s="216">
        <v>2.0720150706152124E-3</v>
      </c>
      <c r="K4992" s="216">
        <v>5.1800376772918256E-5</v>
      </c>
      <c r="L4992" s="159"/>
    </row>
    <row r="4993" spans="2:12" ht="15.75" customHeight="1" x14ac:dyDescent="0.2">
      <c r="B4993" s="189">
        <v>41376</v>
      </c>
      <c r="C4993" s="143">
        <v>298189</v>
      </c>
      <c r="D4993" s="143" t="s">
        <v>1814</v>
      </c>
      <c r="E4993" s="143" t="s">
        <v>8855</v>
      </c>
      <c r="F4993" s="248" t="s">
        <v>147</v>
      </c>
      <c r="G4993" s="216">
        <v>5</v>
      </c>
      <c r="H4993" s="216">
        <v>53.000000005122274</v>
      </c>
      <c r="I4993" s="216">
        <v>265.00000002561137</v>
      </c>
      <c r="J4993" s="216">
        <v>7.6261665811944537E-4</v>
      </c>
      <c r="K4993" s="216">
        <v>1.4388993548032849E-5</v>
      </c>
      <c r="L4993" s="159"/>
    </row>
    <row r="4994" spans="2:12" ht="15.75" customHeight="1" x14ac:dyDescent="0.2">
      <c r="B4994" s="189">
        <v>41376</v>
      </c>
      <c r="C4994" s="143">
        <v>298217</v>
      </c>
      <c r="D4994" s="143" t="s">
        <v>1435</v>
      </c>
      <c r="E4994" s="143" t="s">
        <v>8854</v>
      </c>
      <c r="F4994" s="248" t="s">
        <v>147</v>
      </c>
      <c r="G4994" s="216">
        <v>129</v>
      </c>
      <c r="H4994" s="216">
        <v>75.00000000349246</v>
      </c>
      <c r="I4994" s="216">
        <v>9675.0000004505273</v>
      </c>
      <c r="J4994" s="216">
        <v>9.7489712950488399E-3</v>
      </c>
      <c r="K4994" s="216">
        <v>1.2998628392793158E-4</v>
      </c>
      <c r="L4994" s="159"/>
    </row>
    <row r="4995" spans="2:12" ht="15.75" customHeight="1" x14ac:dyDescent="0.2">
      <c r="B4995" s="189">
        <v>41376</v>
      </c>
      <c r="C4995" s="143">
        <v>298219</v>
      </c>
      <c r="D4995" s="143" t="s">
        <v>1815</v>
      </c>
      <c r="E4995" s="143" t="s">
        <v>8854</v>
      </c>
      <c r="F4995" s="248" t="s">
        <v>147</v>
      </c>
      <c r="G4995" s="216">
        <v>1</v>
      </c>
      <c r="H4995" s="216">
        <v>79.000000006053597</v>
      </c>
      <c r="I4995" s="216">
        <v>79.000000006053597</v>
      </c>
      <c r="J4995" s="216">
        <v>7.9604003341809907E-5</v>
      </c>
      <c r="K4995" s="216">
        <v>1.0076456118444307E-6</v>
      </c>
      <c r="L4995" s="159"/>
    </row>
    <row r="4996" spans="2:12" ht="15.75" customHeight="1" x14ac:dyDescent="0.2">
      <c r="B4996" s="189">
        <v>41376</v>
      </c>
      <c r="C4996" s="143">
        <v>298219</v>
      </c>
      <c r="D4996" s="143" t="s">
        <v>711</v>
      </c>
      <c r="E4996" s="143" t="s">
        <v>8855</v>
      </c>
      <c r="F4996" s="248" t="s">
        <v>147</v>
      </c>
      <c r="G4996" s="216">
        <v>488.99</v>
      </c>
      <c r="H4996" s="216">
        <v>146.02439024917237</v>
      </c>
      <c r="I4996" s="216">
        <v>59698.210002713822</v>
      </c>
      <c r="J4996" s="216">
        <v>0.17179943171163184</v>
      </c>
      <c r="K4996" s="216">
        <v>1.4072147910105166E-3</v>
      </c>
      <c r="L4996" s="159"/>
    </row>
    <row r="4997" spans="2:12" ht="15.75" customHeight="1" x14ac:dyDescent="0.2">
      <c r="B4997" s="189">
        <v>41376</v>
      </c>
      <c r="C4997" s="143">
        <v>298220</v>
      </c>
      <c r="D4997" s="143" t="s">
        <v>1072</v>
      </c>
      <c r="E4997" s="143" t="s">
        <v>8854</v>
      </c>
      <c r="F4997" s="248" t="s">
        <v>150</v>
      </c>
      <c r="G4997" s="216">
        <v>1116.5</v>
      </c>
      <c r="H4997" s="216">
        <v>86.300000004703179</v>
      </c>
      <c r="I4997" s="216">
        <v>95669.500005226582</v>
      </c>
      <c r="J4997" s="216">
        <v>9.640095186761731E-2</v>
      </c>
      <c r="K4997" s="216">
        <v>1.1250363256243069E-3</v>
      </c>
      <c r="L4997" s="159"/>
    </row>
    <row r="4998" spans="2:12" ht="15.75" customHeight="1" x14ac:dyDescent="0.2">
      <c r="B4998" s="189">
        <v>41376</v>
      </c>
      <c r="C4998" s="143">
        <v>298222</v>
      </c>
      <c r="D4998" s="143" t="s">
        <v>676</v>
      </c>
      <c r="E4998" s="143" t="s">
        <v>8855</v>
      </c>
      <c r="F4998" s="248" t="s">
        <v>149</v>
      </c>
      <c r="G4998" s="216">
        <v>80</v>
      </c>
      <c r="H4998" s="216">
        <v>50.000000005820766</v>
      </c>
      <c r="I4998" s="216">
        <v>4000.0000004656613</v>
      </c>
      <c r="J4998" s="216">
        <v>1.1511194839766358E-2</v>
      </c>
      <c r="K4998" s="216">
        <v>2.3022389676852559E-4</v>
      </c>
      <c r="L4998" s="159"/>
    </row>
    <row r="4999" spans="2:12" ht="15.75" customHeight="1" x14ac:dyDescent="0.2">
      <c r="B4999" s="189">
        <v>41377</v>
      </c>
      <c r="C4999" s="143">
        <v>298224</v>
      </c>
      <c r="D4999" s="143" t="s">
        <v>593</v>
      </c>
      <c r="E4999" s="143" t="s">
        <v>8855</v>
      </c>
      <c r="F4999" s="248" t="s">
        <v>146</v>
      </c>
      <c r="G4999" s="216">
        <v>400</v>
      </c>
      <c r="H4999" s="216">
        <v>104.15789474080636</v>
      </c>
      <c r="I4999" s="216">
        <v>21056.000001600478</v>
      </c>
      <c r="J4999" s="216">
        <v>6.0600930644486926E-2</v>
      </c>
      <c r="K4999" s="216">
        <v>1.1512334848001638E-3</v>
      </c>
      <c r="L4999" s="159"/>
    </row>
    <row r="5000" spans="2:12" ht="15.75" customHeight="1" x14ac:dyDescent="0.2">
      <c r="B5000" s="189">
        <v>41377</v>
      </c>
      <c r="C5000" s="143">
        <v>298225</v>
      </c>
      <c r="D5000" s="143" t="s">
        <v>1405</v>
      </c>
      <c r="E5000" s="143" t="s">
        <v>8855</v>
      </c>
      <c r="F5000" s="248" t="s">
        <v>146</v>
      </c>
      <c r="G5000" s="216">
        <v>212.49</v>
      </c>
      <c r="H5000" s="216">
        <v>94.055555552477017</v>
      </c>
      <c r="I5000" s="216">
        <v>20027.449999403758</v>
      </c>
      <c r="J5000" s="216">
        <v>5.7640677636186556E-2</v>
      </c>
      <c r="K5000" s="216">
        <v>6.1156400796296697E-4</v>
      </c>
      <c r="L5000" s="159"/>
    </row>
    <row r="5001" spans="2:12" ht="15.75" customHeight="1" x14ac:dyDescent="0.2">
      <c r="B5001" s="189">
        <v>41377</v>
      </c>
      <c r="C5001" s="143">
        <v>298226</v>
      </c>
      <c r="D5001" s="143" t="s">
        <v>575</v>
      </c>
      <c r="E5001" s="143" t="s">
        <v>8855</v>
      </c>
      <c r="F5001" s="248" t="s">
        <v>147</v>
      </c>
      <c r="G5001" s="216">
        <v>250.18000000000009</v>
      </c>
      <c r="H5001" s="216">
        <v>118.72972973078062</v>
      </c>
      <c r="I5001" s="216">
        <v>26866.000000280073</v>
      </c>
      <c r="J5001" s="216">
        <v>7.7322597007409066E-2</v>
      </c>
      <c r="K5001" s="216">
        <v>7.2003898306826264E-4</v>
      </c>
      <c r="L5001" s="159"/>
    </row>
    <row r="5002" spans="2:12" ht="15.75" customHeight="1" x14ac:dyDescent="0.2">
      <c r="B5002" s="189">
        <v>41377</v>
      </c>
      <c r="C5002" s="143">
        <v>298227</v>
      </c>
      <c r="D5002" s="143" t="s">
        <v>1387</v>
      </c>
      <c r="E5002" s="143" t="s">
        <v>8854</v>
      </c>
      <c r="F5002" s="248" t="s">
        <v>147</v>
      </c>
      <c r="G5002" s="216">
        <v>67.2</v>
      </c>
      <c r="H5002" s="216">
        <v>368.00000000512227</v>
      </c>
      <c r="I5002" s="216">
        <v>24729.600000344217</v>
      </c>
      <c r="J5002" s="216">
        <v>2.4917436105636782E-2</v>
      </c>
      <c r="K5002" s="216">
        <v>6.7710424199157477E-5</v>
      </c>
      <c r="L5002" s="159"/>
    </row>
    <row r="5003" spans="2:12" ht="15.75" customHeight="1" x14ac:dyDescent="0.2">
      <c r="B5003" s="189">
        <v>41377</v>
      </c>
      <c r="C5003" s="143">
        <v>298228</v>
      </c>
      <c r="D5003" s="143" t="s">
        <v>567</v>
      </c>
      <c r="E5003" s="143" t="s">
        <v>8854</v>
      </c>
      <c r="F5003" s="248" t="s">
        <v>151</v>
      </c>
      <c r="G5003" s="216">
        <v>5.85</v>
      </c>
      <c r="H5003" s="216">
        <v>430.00000000814907</v>
      </c>
      <c r="I5003" s="216">
        <v>2515.5000000476721</v>
      </c>
      <c r="J5003" s="216">
        <v>2.5346067273245318E-3</v>
      </c>
      <c r="K5003" s="216">
        <v>5.8944342494802261E-6</v>
      </c>
      <c r="L5003" s="159"/>
    </row>
    <row r="5004" spans="2:12" ht="15.75" customHeight="1" x14ac:dyDescent="0.2">
      <c r="B5004" s="189">
        <v>41377</v>
      </c>
      <c r="C5004" s="143">
        <v>298229</v>
      </c>
      <c r="D5004" s="143" t="s">
        <v>794</v>
      </c>
      <c r="E5004" s="143" t="s">
        <v>8854</v>
      </c>
      <c r="F5004" s="248" t="s">
        <v>147</v>
      </c>
      <c r="G5004" s="216">
        <v>40</v>
      </c>
      <c r="H5004" s="216">
        <v>133.99999999674037</v>
      </c>
      <c r="I5004" s="216">
        <v>5359.9999998696148</v>
      </c>
      <c r="J5004" s="216">
        <v>5.4007124062299943E-3</v>
      </c>
      <c r="K5004" s="216">
        <v>4.0303823928069926E-5</v>
      </c>
      <c r="L5004" s="159"/>
    </row>
    <row r="5005" spans="2:12" ht="15.75" customHeight="1" x14ac:dyDescent="0.2">
      <c r="B5005" s="189">
        <v>41377</v>
      </c>
      <c r="C5005" s="143">
        <v>298230</v>
      </c>
      <c r="D5005" s="143" t="s">
        <v>1752</v>
      </c>
      <c r="E5005" s="143" t="s">
        <v>8854</v>
      </c>
      <c r="F5005" s="248" t="s">
        <v>151</v>
      </c>
      <c r="G5005" s="216">
        <v>21.900000000000002</v>
      </c>
      <c r="H5005" s="216">
        <v>248.00000000162981</v>
      </c>
      <c r="I5005" s="216">
        <v>5431.2000000356938</v>
      </c>
      <c r="J5005" s="216">
        <v>5.4724532129892993E-3</v>
      </c>
      <c r="K5005" s="216">
        <v>2.2066343600618286E-5</v>
      </c>
      <c r="L5005" s="159"/>
    </row>
    <row r="5006" spans="2:12" ht="15.75" customHeight="1" x14ac:dyDescent="0.2">
      <c r="B5006" s="189">
        <v>41377</v>
      </c>
      <c r="C5006" s="143">
        <v>298231</v>
      </c>
      <c r="D5006" s="143" t="s">
        <v>579</v>
      </c>
      <c r="E5006" s="143" t="s">
        <v>8855</v>
      </c>
      <c r="F5006" s="248" t="s">
        <v>147</v>
      </c>
      <c r="G5006" s="216">
        <v>31</v>
      </c>
      <c r="H5006" s="216">
        <v>85.999999997438863</v>
      </c>
      <c r="I5006" s="216">
        <v>2665.9999999206048</v>
      </c>
      <c r="J5006" s="216">
        <v>7.6729711759645847E-3</v>
      </c>
      <c r="K5006" s="216">
        <v>8.9220595072012678E-5</v>
      </c>
      <c r="L5006" s="159"/>
    </row>
    <row r="5007" spans="2:12" ht="15.75" customHeight="1" x14ac:dyDescent="0.2">
      <c r="B5007" s="189">
        <v>41377</v>
      </c>
      <c r="C5007" s="143">
        <v>298232</v>
      </c>
      <c r="D5007" s="143" t="s">
        <v>1596</v>
      </c>
      <c r="E5007" s="143" t="s">
        <v>8854</v>
      </c>
      <c r="F5007" s="248" t="s">
        <v>151</v>
      </c>
      <c r="G5007" s="216">
        <v>23.94</v>
      </c>
      <c r="H5007" s="216">
        <v>229.99999999534339</v>
      </c>
      <c r="I5007" s="216">
        <v>5506.1999998885212</v>
      </c>
      <c r="J5007" s="216">
        <v>5.5480228827061396E-3</v>
      </c>
      <c r="K5007" s="216">
        <v>2.4121838620949853E-5</v>
      </c>
      <c r="L5007" s="159"/>
    </row>
    <row r="5008" spans="2:12" ht="15.75" customHeight="1" x14ac:dyDescent="0.2">
      <c r="B5008" s="189">
        <v>41377</v>
      </c>
      <c r="C5008" s="143">
        <v>298235</v>
      </c>
      <c r="D5008" s="143" t="s">
        <v>555</v>
      </c>
      <c r="E5008" s="143" t="s">
        <v>8855</v>
      </c>
      <c r="F5008" s="248" t="s">
        <v>146</v>
      </c>
      <c r="G5008" s="216">
        <v>214.99</v>
      </c>
      <c r="H5008" s="216">
        <v>328.4615384651205</v>
      </c>
      <c r="I5008" s="216">
        <v>82022.680000660766</v>
      </c>
      <c r="J5008" s="216">
        <v>0.23606813932452345</v>
      </c>
      <c r="K5008" s="216">
        <v>6.1875921724296795E-4</v>
      </c>
      <c r="L5008" s="159"/>
    </row>
    <row r="5009" spans="2:12" ht="15.75" customHeight="1" x14ac:dyDescent="0.2">
      <c r="B5009" s="189">
        <v>41378</v>
      </c>
      <c r="C5009" s="143">
        <v>298243</v>
      </c>
      <c r="D5009" s="143" t="s">
        <v>665</v>
      </c>
      <c r="E5009" s="143" t="s">
        <v>8855</v>
      </c>
      <c r="F5009" s="248" t="s">
        <v>155</v>
      </c>
      <c r="G5009" s="216">
        <v>13.200000000000001</v>
      </c>
      <c r="H5009" s="216">
        <v>150.00000000698492</v>
      </c>
      <c r="I5009" s="216">
        <v>1980.0000000922012</v>
      </c>
      <c r="J5009" s="216">
        <v>5.6989221441239024E-3</v>
      </c>
      <c r="K5009" s="216">
        <v>3.7992814292390168E-5</v>
      </c>
      <c r="L5009" s="159"/>
    </row>
    <row r="5010" spans="2:12" ht="15.75" customHeight="1" x14ac:dyDescent="0.2">
      <c r="B5010" s="189">
        <v>41378</v>
      </c>
      <c r="C5010" s="143">
        <v>298244</v>
      </c>
      <c r="D5010" s="143" t="s">
        <v>1366</v>
      </c>
      <c r="E5010" s="143" t="s">
        <v>8855</v>
      </c>
      <c r="F5010" s="248" t="s">
        <v>151</v>
      </c>
      <c r="G5010" s="216">
        <v>26</v>
      </c>
      <c r="H5010" s="216">
        <v>205.99999999045394</v>
      </c>
      <c r="I5010" s="216">
        <v>5355.9999997518025</v>
      </c>
      <c r="J5010" s="216">
        <v>1.5415872222773637E-2</v>
      </c>
      <c r="K5010" s="216">
        <v>7.4834331181980625E-5</v>
      </c>
      <c r="L5010" s="159"/>
    </row>
    <row r="5011" spans="2:12" ht="15.75" customHeight="1" x14ac:dyDescent="0.2">
      <c r="B5011" s="189">
        <v>41378</v>
      </c>
      <c r="C5011" s="143">
        <v>298245</v>
      </c>
      <c r="D5011" s="143" t="s">
        <v>604</v>
      </c>
      <c r="E5011" s="143" t="s">
        <v>8855</v>
      </c>
      <c r="F5011" s="248" t="s">
        <v>147</v>
      </c>
      <c r="G5011" s="216">
        <v>3.96</v>
      </c>
      <c r="H5011" s="216">
        <v>107.99999999580905</v>
      </c>
      <c r="I5011" s="216">
        <v>427.67999998340383</v>
      </c>
      <c r="J5011" s="216">
        <v>1.2309671830256735E-3</v>
      </c>
      <c r="K5011" s="216">
        <v>1.139784428771705E-5</v>
      </c>
      <c r="L5011" s="159"/>
    </row>
    <row r="5012" spans="2:12" ht="15.75" customHeight="1" x14ac:dyDescent="0.2">
      <c r="B5012" s="189">
        <v>41378</v>
      </c>
      <c r="C5012" s="143">
        <v>298246</v>
      </c>
      <c r="D5012" s="143" t="s">
        <v>1218</v>
      </c>
      <c r="E5012" s="143" t="s">
        <v>8855</v>
      </c>
      <c r="F5012" s="248" t="s">
        <v>150</v>
      </c>
      <c r="G5012" s="216">
        <v>4</v>
      </c>
      <c r="H5012" s="216">
        <v>71.000000000931323</v>
      </c>
      <c r="I5012" s="216">
        <v>284.00000000372529</v>
      </c>
      <c r="J5012" s="216">
        <v>8.1742115599851069E-4</v>
      </c>
      <c r="K5012" s="216">
        <v>1.1512974027997021E-5</v>
      </c>
      <c r="L5012" s="159"/>
    </row>
    <row r="5013" spans="2:12" ht="15.75" customHeight="1" x14ac:dyDescent="0.2">
      <c r="B5013" s="189">
        <v>41378</v>
      </c>
      <c r="C5013" s="143">
        <v>298254</v>
      </c>
      <c r="D5013" s="143" t="s">
        <v>902</v>
      </c>
      <c r="E5013" s="143" t="s">
        <v>8855</v>
      </c>
      <c r="F5013" s="248" t="s">
        <v>151</v>
      </c>
      <c r="G5013" s="216">
        <v>18</v>
      </c>
      <c r="H5013" s="216">
        <v>47.000000006519258</v>
      </c>
      <c r="I5013" s="216">
        <v>846.00000011734664</v>
      </c>
      <c r="J5013" s="216">
        <v>2.4349940072591219E-3</v>
      </c>
      <c r="K5013" s="216">
        <v>5.1808383125986593E-5</v>
      </c>
      <c r="L5013" s="159"/>
    </row>
    <row r="5014" spans="2:12" ht="15.75" customHeight="1" x14ac:dyDescent="0.2">
      <c r="B5014" s="189">
        <v>41378</v>
      </c>
      <c r="C5014" s="143">
        <v>298264</v>
      </c>
      <c r="D5014" s="143" t="s">
        <v>741</v>
      </c>
      <c r="E5014" s="143" t="s">
        <v>8854</v>
      </c>
      <c r="F5014" s="248" t="s">
        <v>147</v>
      </c>
      <c r="G5014" s="216">
        <v>46.53</v>
      </c>
      <c r="H5014" s="216">
        <v>213.00000000279397</v>
      </c>
      <c r="I5014" s="216">
        <v>9910.8900001300044</v>
      </c>
      <c r="J5014" s="216">
        <v>9.9858051077773673E-3</v>
      </c>
      <c r="K5014" s="216">
        <v>4.6881714120405544E-5</v>
      </c>
      <c r="L5014" s="159"/>
    </row>
    <row r="5015" spans="2:12" ht="15.75" customHeight="1" x14ac:dyDescent="0.2">
      <c r="B5015" s="189">
        <v>41378</v>
      </c>
      <c r="C5015" s="143">
        <v>298265</v>
      </c>
      <c r="D5015" s="143" t="s">
        <v>1477</v>
      </c>
      <c r="E5015" s="143" t="s">
        <v>8854</v>
      </c>
      <c r="F5015" s="248" t="s">
        <v>155</v>
      </c>
      <c r="G5015" s="216">
        <v>8.7000000000000011</v>
      </c>
      <c r="H5015" s="216">
        <v>207.9999999969732</v>
      </c>
      <c r="I5015" s="216">
        <v>1809.5999999736671</v>
      </c>
      <c r="J5015" s="216">
        <v>1.823278527209356E-3</v>
      </c>
      <c r="K5015" s="216">
        <v>8.765762150172539E-6</v>
      </c>
      <c r="L5015" s="159"/>
    </row>
    <row r="5016" spans="2:12" ht="15.75" customHeight="1" x14ac:dyDescent="0.2">
      <c r="B5016" s="189">
        <v>41378</v>
      </c>
      <c r="C5016" s="143">
        <v>298269</v>
      </c>
      <c r="D5016" s="143" t="s">
        <v>1492</v>
      </c>
      <c r="E5016" s="143" t="s">
        <v>8855</v>
      </c>
      <c r="F5016" s="248" t="s">
        <v>149</v>
      </c>
      <c r="G5016" s="216">
        <v>19</v>
      </c>
      <c r="H5016" s="216">
        <v>23.000000001629815</v>
      </c>
      <c r="I5016" s="216">
        <v>437.00000003096648</v>
      </c>
      <c r="J5016" s="216">
        <v>1.2577924126478035E-3</v>
      </c>
      <c r="K5016" s="216">
        <v>5.4686626632985848E-5</v>
      </c>
      <c r="L5016" s="159"/>
    </row>
    <row r="5017" spans="2:12" ht="15.75" customHeight="1" x14ac:dyDescent="0.2">
      <c r="B5017" s="189">
        <v>41378</v>
      </c>
      <c r="C5017" s="143">
        <v>298270</v>
      </c>
      <c r="D5017" s="143" t="s">
        <v>1531</v>
      </c>
      <c r="E5017" s="143" t="s">
        <v>8855</v>
      </c>
      <c r="F5017" s="248" t="s">
        <v>150</v>
      </c>
      <c r="G5017" s="216">
        <v>26</v>
      </c>
      <c r="H5017" s="216">
        <v>140.00000000582077</v>
      </c>
      <c r="I5017" s="216">
        <v>3640.0000001513399</v>
      </c>
      <c r="J5017" s="216">
        <v>1.0476806365912882E-2</v>
      </c>
      <c r="K5017" s="216">
        <v>7.4834331181980625E-5</v>
      </c>
      <c r="L5017" s="159"/>
    </row>
    <row r="5018" spans="2:12" ht="15.75" customHeight="1" x14ac:dyDescent="0.2">
      <c r="B5018" s="189">
        <v>41378</v>
      </c>
      <c r="C5018" s="143">
        <v>298273</v>
      </c>
      <c r="D5018" s="143" t="s">
        <v>1210</v>
      </c>
      <c r="E5018" s="143" t="s">
        <v>8854</v>
      </c>
      <c r="F5018" s="248" t="s">
        <v>147</v>
      </c>
      <c r="G5018" s="216">
        <v>64</v>
      </c>
      <c r="H5018" s="216">
        <v>209.00000000023283</v>
      </c>
      <c r="I5018" s="216">
        <v>13376.000000014901</v>
      </c>
      <c r="J5018" s="216">
        <v>1.3477107416188332E-2</v>
      </c>
      <c r="K5018" s="216">
        <v>6.4483767541499134E-5</v>
      </c>
      <c r="L5018" s="159"/>
    </row>
    <row r="5019" spans="2:12" ht="15.75" customHeight="1" x14ac:dyDescent="0.2">
      <c r="B5019" s="189">
        <v>41379</v>
      </c>
      <c r="C5019" s="143">
        <v>298293</v>
      </c>
      <c r="D5019" s="143" t="s">
        <v>1492</v>
      </c>
      <c r="E5019" s="143" t="s">
        <v>8855</v>
      </c>
      <c r="F5019" s="248" t="s">
        <v>147</v>
      </c>
      <c r="G5019" s="216">
        <v>12.540000000000001</v>
      </c>
      <c r="H5019" s="216">
        <v>36.000000002095476</v>
      </c>
      <c r="I5019" s="216">
        <v>451.44000002627729</v>
      </c>
      <c r="J5019" s="216">
        <v>1.2995529030970267E-3</v>
      </c>
      <c r="K5019" s="216">
        <v>3.6098691750593966E-5</v>
      </c>
      <c r="L5019" s="159"/>
    </row>
    <row r="5020" spans="2:12" ht="15.75" customHeight="1" x14ac:dyDescent="0.2">
      <c r="B5020" s="189">
        <v>41379</v>
      </c>
      <c r="C5020" s="143">
        <v>298298</v>
      </c>
      <c r="D5020" s="143" t="s">
        <v>1370</v>
      </c>
      <c r="E5020" s="143" t="s">
        <v>8854</v>
      </c>
      <c r="F5020" s="248" t="s">
        <v>155</v>
      </c>
      <c r="G5020" s="216">
        <v>1.98</v>
      </c>
      <c r="H5020" s="216">
        <v>142.00000000186265</v>
      </c>
      <c r="I5020" s="216">
        <v>281.16000000368803</v>
      </c>
      <c r="J5020" s="216">
        <v>2.8326143158619651E-4</v>
      </c>
      <c r="K5020" s="216">
        <v>1.9947988139611336E-6</v>
      </c>
      <c r="L5020" s="159"/>
    </row>
    <row r="5021" spans="2:12" ht="15.75" customHeight="1" x14ac:dyDescent="0.2">
      <c r="B5021" s="189">
        <v>41379</v>
      </c>
      <c r="C5021" s="143">
        <v>298316</v>
      </c>
      <c r="D5021" s="143" t="s">
        <v>1322</v>
      </c>
      <c r="E5021" s="143" t="s">
        <v>8854</v>
      </c>
      <c r="F5021" s="248" t="s">
        <v>155</v>
      </c>
      <c r="G5021" s="216">
        <v>214</v>
      </c>
      <c r="H5021" s="216">
        <v>82.49999999650754</v>
      </c>
      <c r="I5021" s="216">
        <v>17654.999999252614</v>
      </c>
      <c r="J5021" s="216">
        <v>1.7786956090400468E-2</v>
      </c>
      <c r="K5021" s="216">
        <v>2.1559946777155683E-4</v>
      </c>
      <c r="L5021" s="159"/>
    </row>
    <row r="5022" spans="2:12" ht="15.75" customHeight="1" x14ac:dyDescent="0.2">
      <c r="B5022" s="189">
        <v>41380</v>
      </c>
      <c r="C5022" s="143">
        <v>298340</v>
      </c>
      <c r="D5022" s="143" t="s">
        <v>527</v>
      </c>
      <c r="E5022" s="143" t="s">
        <v>8855</v>
      </c>
      <c r="F5022" s="248" t="s">
        <v>155</v>
      </c>
      <c r="G5022" s="216">
        <v>485.49</v>
      </c>
      <c r="H5022" s="216">
        <v>21.000000005587935</v>
      </c>
      <c r="I5022" s="216">
        <v>10195.290002712889</v>
      </c>
      <c r="J5022" s="216">
        <v>2.9351259469219636E-2</v>
      </c>
      <c r="K5022" s="216">
        <v>1.3976790219718805E-3</v>
      </c>
      <c r="L5022" s="159"/>
    </row>
    <row r="5023" spans="2:12" ht="15.75" customHeight="1" x14ac:dyDescent="0.2">
      <c r="B5023" s="189">
        <v>41380</v>
      </c>
      <c r="C5023" s="143">
        <v>298342</v>
      </c>
      <c r="D5023" s="143" t="s">
        <v>1507</v>
      </c>
      <c r="E5023" s="143" t="s">
        <v>8855</v>
      </c>
      <c r="F5023" s="248" t="s">
        <v>146</v>
      </c>
      <c r="G5023" s="216">
        <v>530</v>
      </c>
      <c r="H5023" s="216">
        <v>92.000000006519258</v>
      </c>
      <c r="I5023" s="216">
        <v>48760.000003455207</v>
      </c>
      <c r="J5023" s="216">
        <v>0.14037535091593681</v>
      </c>
      <c r="K5023" s="216">
        <v>1.5258190315868435E-3</v>
      </c>
      <c r="L5023" s="159"/>
    </row>
    <row r="5024" spans="2:12" ht="15.75" customHeight="1" x14ac:dyDescent="0.2">
      <c r="B5024" s="189">
        <v>41380</v>
      </c>
      <c r="C5024" s="143">
        <v>298344</v>
      </c>
      <c r="D5024" s="143" t="s">
        <v>514</v>
      </c>
      <c r="E5024" s="143" t="s">
        <v>8855</v>
      </c>
      <c r="F5024" s="248" t="s">
        <v>146</v>
      </c>
      <c r="G5024" s="216">
        <v>718.5</v>
      </c>
      <c r="H5024" s="216">
        <v>92.19642857203975</v>
      </c>
      <c r="I5024" s="216">
        <v>66675.000000469736</v>
      </c>
      <c r="J5024" s="216">
        <v>0.1919509130788104</v>
      </c>
      <c r="K5024" s="216">
        <v>2.0684924041417868E-3</v>
      </c>
      <c r="L5024" s="159"/>
    </row>
    <row r="5025" spans="2:12" ht="15.75" customHeight="1" x14ac:dyDescent="0.2">
      <c r="B5025" s="189">
        <v>41380</v>
      </c>
      <c r="C5025" s="143">
        <v>298345</v>
      </c>
      <c r="D5025" s="143" t="s">
        <v>999</v>
      </c>
      <c r="E5025" s="143" t="s">
        <v>8855</v>
      </c>
      <c r="F5025" s="248" t="s">
        <v>146</v>
      </c>
      <c r="G5025" s="216">
        <v>2171</v>
      </c>
      <c r="H5025" s="216">
        <v>90</v>
      </c>
      <c r="I5025" s="216">
        <v>195390</v>
      </c>
      <c r="J5025" s="216">
        <v>0.56250901996557234</v>
      </c>
      <c r="K5025" s="216">
        <v>6.2501002218396931E-3</v>
      </c>
      <c r="L5025" s="159"/>
    </row>
    <row r="5026" spans="2:12" ht="15.75" customHeight="1" x14ac:dyDescent="0.2">
      <c r="B5026" s="189">
        <v>41380</v>
      </c>
      <c r="C5026" s="143">
        <v>298352</v>
      </c>
      <c r="D5026" s="143" t="s">
        <v>821</v>
      </c>
      <c r="E5026" s="143" t="s">
        <v>8854</v>
      </c>
      <c r="F5026" s="248" t="s">
        <v>151</v>
      </c>
      <c r="G5026" s="216">
        <v>1</v>
      </c>
      <c r="H5026" s="216">
        <v>91.000000003259629</v>
      </c>
      <c r="I5026" s="216">
        <v>91.000000003259629</v>
      </c>
      <c r="J5026" s="216">
        <v>9.1676695949371599E-5</v>
      </c>
      <c r="K5026" s="216">
        <v>1.0074362191877773E-6</v>
      </c>
      <c r="L5026" s="159"/>
    </row>
    <row r="5027" spans="2:12" ht="15.75" customHeight="1" x14ac:dyDescent="0.2">
      <c r="B5027" s="189">
        <v>41380</v>
      </c>
      <c r="C5027" s="143">
        <v>298400</v>
      </c>
      <c r="D5027" s="143" t="s">
        <v>1816</v>
      </c>
      <c r="E5027" s="143" t="s">
        <v>8855</v>
      </c>
      <c r="F5027" s="248" t="s">
        <v>150</v>
      </c>
      <c r="G5027" s="216">
        <v>36.300000000000004</v>
      </c>
      <c r="H5027" s="216">
        <v>81.333333329530433</v>
      </c>
      <c r="I5027" s="216">
        <v>2952.3999998619552</v>
      </c>
      <c r="J5027" s="216">
        <v>8.4996756766912551E-3</v>
      </c>
      <c r="K5027" s="216">
        <v>1.0450420914453287E-4</v>
      </c>
      <c r="L5027" s="159"/>
    </row>
    <row r="5028" spans="2:12" ht="15.75" customHeight="1" x14ac:dyDescent="0.2">
      <c r="B5028" s="189">
        <v>41380</v>
      </c>
      <c r="C5028" s="143">
        <v>298401</v>
      </c>
      <c r="D5028" s="143" t="s">
        <v>1546</v>
      </c>
      <c r="E5028" s="143" t="s">
        <v>8855</v>
      </c>
      <c r="F5028" s="248" t="s">
        <v>146</v>
      </c>
      <c r="G5028" s="216">
        <v>10</v>
      </c>
      <c r="H5028" s="216">
        <v>46.666666668606922</v>
      </c>
      <c r="I5028" s="216">
        <v>466.66666668606922</v>
      </c>
      <c r="J5028" s="216">
        <v>1.343488455541129E-3</v>
      </c>
      <c r="K5028" s="216">
        <v>2.8789038331827236E-5</v>
      </c>
      <c r="L5028" s="159"/>
    </row>
    <row r="5029" spans="2:12" ht="15.75" customHeight="1" x14ac:dyDescent="0.2">
      <c r="B5029" s="189">
        <v>41380</v>
      </c>
      <c r="C5029" s="143">
        <v>298402</v>
      </c>
      <c r="D5029" s="143" t="s">
        <v>875</v>
      </c>
      <c r="E5029" s="143" t="s">
        <v>8855</v>
      </c>
      <c r="F5029" s="248" t="s">
        <v>155</v>
      </c>
      <c r="G5029" s="216">
        <v>4</v>
      </c>
      <c r="H5029" s="216">
        <v>25.666666663018987</v>
      </c>
      <c r="I5029" s="216">
        <v>102.66666665207595</v>
      </c>
      <c r="J5029" s="216">
        <v>2.9556746016475433E-4</v>
      </c>
      <c r="K5029" s="216">
        <v>1.1515615332730894E-5</v>
      </c>
      <c r="L5029" s="159"/>
    </row>
    <row r="5030" spans="2:12" ht="15.75" customHeight="1" x14ac:dyDescent="0.2">
      <c r="B5030" s="189">
        <v>41380</v>
      </c>
      <c r="C5030" s="143">
        <v>298403</v>
      </c>
      <c r="D5030" s="143" t="s">
        <v>1537</v>
      </c>
      <c r="E5030" s="143" t="s">
        <v>8854</v>
      </c>
      <c r="F5030" s="248" t="s">
        <v>155</v>
      </c>
      <c r="G5030" s="216">
        <v>60</v>
      </c>
      <c r="H5030" s="216">
        <v>44.666666662087664</v>
      </c>
      <c r="I5030" s="216">
        <v>2679.9999997252598</v>
      </c>
      <c r="J5030" s="216">
        <v>2.6999290671464601E-3</v>
      </c>
      <c r="K5030" s="216">
        <v>6.0446173151266637E-5</v>
      </c>
      <c r="L5030" s="159"/>
    </row>
    <row r="5031" spans="2:12" ht="15.75" customHeight="1" x14ac:dyDescent="0.2">
      <c r="B5031" s="189">
        <v>41380</v>
      </c>
      <c r="C5031" s="143">
        <v>298404</v>
      </c>
      <c r="D5031" s="143" t="s">
        <v>1587</v>
      </c>
      <c r="E5031" s="143" t="s">
        <v>8854</v>
      </c>
      <c r="F5031" s="248" t="s">
        <v>147</v>
      </c>
      <c r="G5031" s="216">
        <v>125</v>
      </c>
      <c r="H5031" s="216">
        <v>47.666666671866551</v>
      </c>
      <c r="I5031" s="216">
        <v>5958.3333339833189</v>
      </c>
      <c r="J5031" s="216">
        <v>6.0026408066486585E-3</v>
      </c>
      <c r="K5031" s="216">
        <v>1.2592952739847216E-4</v>
      </c>
      <c r="L5031" s="159"/>
    </row>
    <row r="5032" spans="2:12" ht="15.75" customHeight="1" x14ac:dyDescent="0.2">
      <c r="B5032" s="189">
        <v>41380</v>
      </c>
      <c r="C5032" s="143">
        <v>298405</v>
      </c>
      <c r="D5032" s="143" t="s">
        <v>598</v>
      </c>
      <c r="E5032" s="143" t="s">
        <v>8855</v>
      </c>
      <c r="F5032" s="248" t="s">
        <v>155</v>
      </c>
      <c r="G5032" s="216">
        <v>45</v>
      </c>
      <c r="H5032" s="216">
        <v>69.999999997671694</v>
      </c>
      <c r="I5032" s="216">
        <v>3149.9999998952262</v>
      </c>
      <c r="J5032" s="216">
        <v>9.0685470742239462E-3</v>
      </c>
      <c r="K5032" s="216">
        <v>1.2955067249322257E-4</v>
      </c>
      <c r="L5032" s="159"/>
    </row>
    <row r="5033" spans="2:12" ht="15.75" customHeight="1" x14ac:dyDescent="0.2">
      <c r="B5033" s="189">
        <v>41380</v>
      </c>
      <c r="C5033" s="143">
        <v>298406</v>
      </c>
      <c r="D5033" s="143" t="s">
        <v>1612</v>
      </c>
      <c r="E5033" s="143" t="s">
        <v>8854</v>
      </c>
      <c r="F5033" s="248" t="s">
        <v>147</v>
      </c>
      <c r="G5033" s="216">
        <v>87.5</v>
      </c>
      <c r="H5033" s="216">
        <v>98.999999997904524</v>
      </c>
      <c r="I5033" s="216">
        <v>8662.4999998166459</v>
      </c>
      <c r="J5033" s="216">
        <v>8.7269162485294031E-3</v>
      </c>
      <c r="K5033" s="216">
        <v>8.8150669178930518E-5</v>
      </c>
      <c r="L5033" s="159"/>
    </row>
    <row r="5034" spans="2:12" ht="15.75" customHeight="1" x14ac:dyDescent="0.2">
      <c r="B5034" s="189">
        <v>41380</v>
      </c>
      <c r="C5034" s="143">
        <v>298407</v>
      </c>
      <c r="D5034" s="143" t="s">
        <v>994</v>
      </c>
      <c r="E5034" s="143" t="s">
        <v>8855</v>
      </c>
      <c r="F5034" s="248" t="s">
        <v>147</v>
      </c>
      <c r="G5034" s="216">
        <v>6.2700000000000005</v>
      </c>
      <c r="H5034" s="216">
        <v>142.00000000186265</v>
      </c>
      <c r="I5034" s="216">
        <v>890.34000001167885</v>
      </c>
      <c r="J5034" s="216">
        <v>2.5632032388695283E-3</v>
      </c>
      <c r="K5034" s="216">
        <v>1.8050727034055678E-5</v>
      </c>
      <c r="L5034" s="159"/>
    </row>
    <row r="5035" spans="2:12" ht="15.75" customHeight="1" x14ac:dyDescent="0.2">
      <c r="B5035" s="189">
        <v>41380</v>
      </c>
      <c r="C5035" s="143">
        <v>298408</v>
      </c>
      <c r="D5035" s="143" t="s">
        <v>1118</v>
      </c>
      <c r="E5035" s="143" t="s">
        <v>8855</v>
      </c>
      <c r="F5035" s="248" t="s">
        <v>146</v>
      </c>
      <c r="G5035" s="216">
        <v>4</v>
      </c>
      <c r="H5035" s="216">
        <v>84.000000001396984</v>
      </c>
      <c r="I5035" s="216">
        <v>336.00000000558794</v>
      </c>
      <c r="J5035" s="216">
        <v>9.6731168796548221E-4</v>
      </c>
      <c r="K5035" s="216">
        <v>1.1515615332730894E-5</v>
      </c>
      <c r="L5035" s="159"/>
    </row>
    <row r="5036" spans="2:12" ht="15.75" customHeight="1" x14ac:dyDescent="0.2">
      <c r="B5036" s="189">
        <v>41380</v>
      </c>
      <c r="C5036" s="143">
        <v>298409</v>
      </c>
      <c r="D5036" s="143" t="s">
        <v>711</v>
      </c>
      <c r="E5036" s="143" t="s">
        <v>8855</v>
      </c>
      <c r="F5036" s="248" t="s">
        <v>146</v>
      </c>
      <c r="G5036" s="216">
        <v>3</v>
      </c>
      <c r="H5036" s="216">
        <v>110.99999999511056</v>
      </c>
      <c r="I5036" s="216">
        <v>332.99999998533167</v>
      </c>
      <c r="J5036" s="216">
        <v>9.5867497640761824E-4</v>
      </c>
      <c r="K5036" s="216">
        <v>8.6367114995481702E-6</v>
      </c>
      <c r="L5036" s="159"/>
    </row>
    <row r="5037" spans="2:12" ht="15.75" customHeight="1" x14ac:dyDescent="0.2">
      <c r="B5037" s="189">
        <v>41380</v>
      </c>
      <c r="C5037" s="143">
        <v>298410</v>
      </c>
      <c r="D5037" s="143" t="s">
        <v>740</v>
      </c>
      <c r="E5037" s="143" t="s">
        <v>8855</v>
      </c>
      <c r="F5037" s="248" t="s">
        <v>146</v>
      </c>
      <c r="G5037" s="216">
        <v>6</v>
      </c>
      <c r="H5037" s="216">
        <v>116.00000000093132</v>
      </c>
      <c r="I5037" s="216">
        <v>696.00000000558794</v>
      </c>
      <c r="J5037" s="216">
        <v>2.0037170679112629E-3</v>
      </c>
      <c r="K5037" s="216">
        <v>1.727342299909634E-5</v>
      </c>
      <c r="L5037" s="159"/>
    </row>
    <row r="5038" spans="2:12" ht="15.75" customHeight="1" x14ac:dyDescent="0.2">
      <c r="B5038" s="189">
        <v>41380</v>
      </c>
      <c r="C5038" s="143">
        <v>298412</v>
      </c>
      <c r="D5038" s="143" t="s">
        <v>1066</v>
      </c>
      <c r="E5038" s="143" t="s">
        <v>8854</v>
      </c>
      <c r="F5038" s="248" t="s">
        <v>155</v>
      </c>
      <c r="G5038" s="216">
        <v>77</v>
      </c>
      <c r="H5038" s="216">
        <v>14.99999999650754</v>
      </c>
      <c r="I5038" s="216">
        <v>1154.9999997310806</v>
      </c>
      <c r="J5038" s="216">
        <v>1.1635888328909636E-3</v>
      </c>
      <c r="K5038" s="216">
        <v>7.7572588877458849E-5</v>
      </c>
      <c r="L5038" s="159"/>
    </row>
    <row r="5039" spans="2:12" ht="15.75" customHeight="1" x14ac:dyDescent="0.2">
      <c r="B5039" s="189">
        <v>41380</v>
      </c>
      <c r="C5039" s="143">
        <v>298416</v>
      </c>
      <c r="D5039" s="143" t="s">
        <v>939</v>
      </c>
      <c r="E5039" s="143" t="s">
        <v>8855</v>
      </c>
      <c r="F5039" s="248" t="s">
        <v>147</v>
      </c>
      <c r="G5039" s="216">
        <v>4</v>
      </c>
      <c r="H5039" s="216">
        <v>80.999999991618097</v>
      </c>
      <c r="I5039" s="216">
        <v>323.99999996647239</v>
      </c>
      <c r="J5039" s="216">
        <v>9.3276484185467971E-4</v>
      </c>
      <c r="K5039" s="216">
        <v>1.1515615332730894E-5</v>
      </c>
      <c r="L5039" s="159"/>
    </row>
    <row r="5040" spans="2:12" ht="15.75" customHeight="1" x14ac:dyDescent="0.2">
      <c r="B5040" s="189">
        <v>41380</v>
      </c>
      <c r="C5040" s="143">
        <v>298417</v>
      </c>
      <c r="D5040" s="143" t="s">
        <v>1210</v>
      </c>
      <c r="E5040" s="143" t="s">
        <v>8854</v>
      </c>
      <c r="F5040" s="248" t="s">
        <v>155</v>
      </c>
      <c r="G5040" s="216">
        <v>0.1</v>
      </c>
      <c r="H5040" s="216">
        <v>198.99999999906868</v>
      </c>
      <c r="I5040" s="216">
        <v>19.899999999906868</v>
      </c>
      <c r="J5040" s="216">
        <v>2.0047980761742944E-5</v>
      </c>
      <c r="K5040" s="216">
        <v>1.0074362191877773E-7</v>
      </c>
      <c r="L5040" s="159"/>
    </row>
    <row r="5041" spans="2:12" ht="15.75" customHeight="1" x14ac:dyDescent="0.2">
      <c r="B5041" s="189">
        <v>41380</v>
      </c>
      <c r="C5041" s="143">
        <v>298417</v>
      </c>
      <c r="D5041" s="143" t="s">
        <v>958</v>
      </c>
      <c r="E5041" s="143" t="s">
        <v>8854</v>
      </c>
      <c r="F5041" s="248" t="s">
        <v>155</v>
      </c>
      <c r="G5041" s="216">
        <v>0.1</v>
      </c>
      <c r="H5041" s="216">
        <v>198.99999999906868</v>
      </c>
      <c r="I5041" s="216">
        <v>19.899999999906868</v>
      </c>
      <c r="J5041" s="216">
        <v>2.0047980761742944E-5</v>
      </c>
      <c r="K5041" s="216">
        <v>1.0074362191877773E-7</v>
      </c>
      <c r="L5041" s="159"/>
    </row>
    <row r="5042" spans="2:12" ht="15.75" customHeight="1" x14ac:dyDescent="0.2">
      <c r="B5042" s="189">
        <v>41380</v>
      </c>
      <c r="C5042" s="143">
        <v>298420</v>
      </c>
      <c r="D5042" s="143" t="s">
        <v>711</v>
      </c>
      <c r="E5042" s="143" t="s">
        <v>8855</v>
      </c>
      <c r="F5042" s="248" t="s">
        <v>147</v>
      </c>
      <c r="G5042" s="216">
        <v>0.67</v>
      </c>
      <c r="H5042" s="216">
        <v>183.99999999208376</v>
      </c>
      <c r="I5042" s="216">
        <v>123.27999999469613</v>
      </c>
      <c r="J5042" s="216">
        <v>3.5491126453949683E-4</v>
      </c>
      <c r="K5042" s="216">
        <v>1.9288655682324249E-6</v>
      </c>
      <c r="L5042" s="159"/>
    </row>
    <row r="5043" spans="2:12" ht="15.75" customHeight="1" x14ac:dyDescent="0.2">
      <c r="B5043" s="189">
        <v>41380</v>
      </c>
      <c r="C5043" s="143">
        <v>298421</v>
      </c>
      <c r="D5043" s="143" t="s">
        <v>1282</v>
      </c>
      <c r="E5043" s="143" t="s">
        <v>8855</v>
      </c>
      <c r="F5043" s="248" t="s">
        <v>155</v>
      </c>
      <c r="G5043" s="216">
        <v>3.3000000000000003</v>
      </c>
      <c r="H5043" s="216">
        <v>143.00000000512227</v>
      </c>
      <c r="I5043" s="216">
        <v>471.90000001690356</v>
      </c>
      <c r="J5043" s="216">
        <v>1.358554718927591E-3</v>
      </c>
      <c r="K5043" s="216">
        <v>9.5003826495029891E-6</v>
      </c>
      <c r="L5043" s="159"/>
    </row>
    <row r="5044" spans="2:12" ht="15.75" customHeight="1" x14ac:dyDescent="0.2">
      <c r="B5044" s="189">
        <v>41380</v>
      </c>
      <c r="C5044" s="143">
        <v>298422</v>
      </c>
      <c r="D5044" s="143" t="s">
        <v>1258</v>
      </c>
      <c r="E5044" s="143" t="s">
        <v>8855</v>
      </c>
      <c r="F5044" s="248" t="s">
        <v>146</v>
      </c>
      <c r="G5044" s="216">
        <v>10.050000000000001</v>
      </c>
      <c r="H5044" s="216">
        <v>39.000000001396984</v>
      </c>
      <c r="I5044" s="216">
        <v>391.95000001403969</v>
      </c>
      <c r="J5044" s="216">
        <v>1.1283863574563875E-3</v>
      </c>
      <c r="K5044" s="216">
        <v>2.8932983523486374E-5</v>
      </c>
      <c r="L5044" s="159"/>
    </row>
    <row r="5045" spans="2:12" ht="15.75" customHeight="1" x14ac:dyDescent="0.2">
      <c r="B5045" s="189">
        <v>41380</v>
      </c>
      <c r="C5045" s="143">
        <v>298423</v>
      </c>
      <c r="D5045" s="143" t="s">
        <v>939</v>
      </c>
      <c r="E5045" s="143" t="s">
        <v>8855</v>
      </c>
      <c r="F5045" s="248" t="s">
        <v>146</v>
      </c>
      <c r="G5045" s="216">
        <v>4</v>
      </c>
      <c r="H5045" s="216">
        <v>88.999999996740371</v>
      </c>
      <c r="I5045" s="216">
        <v>355.99999998696148</v>
      </c>
      <c r="J5045" s="216">
        <v>1.0248897645755129E-3</v>
      </c>
      <c r="K5045" s="216">
        <v>1.1515615332730894E-5</v>
      </c>
      <c r="L5045" s="159"/>
    </row>
    <row r="5046" spans="2:12" ht="15.75" customHeight="1" x14ac:dyDescent="0.2">
      <c r="B5046" s="189">
        <v>41380</v>
      </c>
      <c r="C5046" s="143">
        <v>298424</v>
      </c>
      <c r="D5046" s="143" t="s">
        <v>970</v>
      </c>
      <c r="E5046" s="143" t="s">
        <v>8855</v>
      </c>
      <c r="F5046" s="248" t="s">
        <v>146</v>
      </c>
      <c r="G5046" s="216">
        <v>3.35</v>
      </c>
      <c r="H5046" s="216">
        <v>164.00000000023283</v>
      </c>
      <c r="I5046" s="216">
        <v>549.40000000077998</v>
      </c>
      <c r="J5046" s="216">
        <v>1.5816697659528339E-3</v>
      </c>
      <c r="K5046" s="216">
        <v>9.6443278411621236E-6</v>
      </c>
      <c r="L5046" s="159"/>
    </row>
    <row r="5047" spans="2:12" ht="15.75" customHeight="1" x14ac:dyDescent="0.2">
      <c r="B5047" s="189">
        <v>41380</v>
      </c>
      <c r="C5047" s="143">
        <v>298433</v>
      </c>
      <c r="D5047" s="143" t="s">
        <v>951</v>
      </c>
      <c r="E5047" s="143" t="s">
        <v>8855</v>
      </c>
      <c r="F5047" s="248" t="s">
        <v>147</v>
      </c>
      <c r="G5047" s="216">
        <v>8.0850000000000009</v>
      </c>
      <c r="H5047" s="216">
        <v>193.00000000046566</v>
      </c>
      <c r="I5047" s="216">
        <v>1560.4050000037651</v>
      </c>
      <c r="J5047" s="216">
        <v>4.4922559358283268E-3</v>
      </c>
      <c r="K5047" s="216">
        <v>2.3275937491282321E-5</v>
      </c>
      <c r="L5047" s="159"/>
    </row>
    <row r="5048" spans="2:12" ht="15.75" customHeight="1" x14ac:dyDescent="0.2">
      <c r="B5048" s="189">
        <v>41380</v>
      </c>
      <c r="C5048" s="143">
        <v>298434</v>
      </c>
      <c r="D5048" s="143" t="s">
        <v>939</v>
      </c>
      <c r="E5048" s="143" t="s">
        <v>8855</v>
      </c>
      <c r="F5048" s="248" t="s">
        <v>146</v>
      </c>
      <c r="G5048" s="216">
        <v>4</v>
      </c>
      <c r="H5048" s="216">
        <v>214.99999999883585</v>
      </c>
      <c r="I5048" s="216">
        <v>859.99999999534339</v>
      </c>
      <c r="J5048" s="216">
        <v>2.4758572965237363E-3</v>
      </c>
      <c r="K5048" s="216">
        <v>1.1515615332730894E-5</v>
      </c>
      <c r="L5048" s="159"/>
    </row>
    <row r="5049" spans="2:12" ht="15.75" customHeight="1" x14ac:dyDescent="0.2">
      <c r="B5049" s="189">
        <v>41380</v>
      </c>
      <c r="C5049" s="143">
        <v>298437</v>
      </c>
      <c r="D5049" s="143" t="s">
        <v>1118</v>
      </c>
      <c r="E5049" s="143" t="s">
        <v>8855</v>
      </c>
      <c r="F5049" s="248" t="s">
        <v>146</v>
      </c>
      <c r="G5049" s="216">
        <v>2.68</v>
      </c>
      <c r="H5049" s="216">
        <v>100.00000000116415</v>
      </c>
      <c r="I5049" s="216">
        <v>268.00000000311996</v>
      </c>
      <c r="J5049" s="216">
        <v>7.7154622730195202E-4</v>
      </c>
      <c r="K5049" s="216">
        <v>7.7154622729296996E-6</v>
      </c>
      <c r="L5049" s="159"/>
    </row>
    <row r="5050" spans="2:12" ht="15.75" customHeight="1" x14ac:dyDescent="0.2">
      <c r="B5050" s="189">
        <v>41380</v>
      </c>
      <c r="C5050" s="143">
        <v>298438</v>
      </c>
      <c r="D5050" s="143" t="s">
        <v>711</v>
      </c>
      <c r="E5050" s="143" t="s">
        <v>8855</v>
      </c>
      <c r="F5050" s="248" t="s">
        <v>146</v>
      </c>
      <c r="G5050" s="216">
        <v>1</v>
      </c>
      <c r="H5050" s="216">
        <v>133.99999999674037</v>
      </c>
      <c r="I5050" s="216">
        <v>133.99999999674037</v>
      </c>
      <c r="J5050" s="216">
        <v>3.8577311363710082E-4</v>
      </c>
      <c r="K5050" s="216">
        <v>2.8789038331827235E-6</v>
      </c>
      <c r="L5050" s="159"/>
    </row>
    <row r="5051" spans="2:12" ht="15.75" customHeight="1" x14ac:dyDescent="0.2">
      <c r="B5051" s="189">
        <v>41380</v>
      </c>
      <c r="C5051" s="143">
        <v>298542</v>
      </c>
      <c r="D5051" s="143" t="s">
        <v>1258</v>
      </c>
      <c r="E5051" s="143" t="s">
        <v>8855</v>
      </c>
      <c r="F5051" s="248" t="s">
        <v>146</v>
      </c>
      <c r="G5051" s="216">
        <v>608</v>
      </c>
      <c r="H5051" s="216">
        <v>17.000000003026798</v>
      </c>
      <c r="I5051" s="216">
        <v>10336.000001840293</v>
      </c>
      <c r="J5051" s="216">
        <v>2.9756350025074658E-2</v>
      </c>
      <c r="K5051" s="216">
        <v>1.750373530575096E-3</v>
      </c>
      <c r="L5051" s="159"/>
    </row>
    <row r="5052" spans="2:12" ht="15.75" customHeight="1" x14ac:dyDescent="0.2">
      <c r="B5052" s="189">
        <v>41381</v>
      </c>
      <c r="C5052" s="143">
        <v>298418</v>
      </c>
      <c r="D5052" s="143" t="s">
        <v>1234</v>
      </c>
      <c r="E5052" s="143" t="s">
        <v>8854</v>
      </c>
      <c r="F5052" s="248" t="s">
        <v>147</v>
      </c>
      <c r="G5052" s="216">
        <v>1712.33</v>
      </c>
      <c r="H5052" s="216">
        <v>74.499999995699483</v>
      </c>
      <c r="I5052" s="216">
        <v>119475.10999070713</v>
      </c>
      <c r="J5052" s="216">
        <v>0.12035381318073972</v>
      </c>
      <c r="K5052" s="216">
        <v>1.724923667697862E-3</v>
      </c>
      <c r="L5052" s="159"/>
    </row>
    <row r="5053" spans="2:12" ht="15.75" customHeight="1" x14ac:dyDescent="0.2">
      <c r="B5053" s="189">
        <v>41381</v>
      </c>
      <c r="C5053" s="143">
        <v>298419</v>
      </c>
      <c r="D5053" s="143" t="s">
        <v>1817</v>
      </c>
      <c r="E5053" s="143" t="s">
        <v>8854</v>
      </c>
      <c r="F5053" s="248" t="s">
        <v>147</v>
      </c>
      <c r="G5053" s="216">
        <v>1149</v>
      </c>
      <c r="H5053" s="216">
        <v>76.999999999534339</v>
      </c>
      <c r="I5053" s="216">
        <v>88472.999999464955</v>
      </c>
      <c r="J5053" s="216">
        <v>8.9123692075306765E-2</v>
      </c>
      <c r="K5053" s="216">
        <v>1.1574505464395553E-3</v>
      </c>
      <c r="L5053" s="159"/>
    </row>
    <row r="5054" spans="2:12" ht="15.75" customHeight="1" x14ac:dyDescent="0.2">
      <c r="B5054" s="189">
        <v>41381</v>
      </c>
      <c r="C5054" s="143">
        <v>298436</v>
      </c>
      <c r="D5054" s="143" t="s">
        <v>540</v>
      </c>
      <c r="E5054" s="143" t="s">
        <v>8855</v>
      </c>
      <c r="F5054" s="248" t="s">
        <v>151</v>
      </c>
      <c r="G5054" s="216">
        <v>2.31</v>
      </c>
      <c r="H5054" s="216">
        <v>130.99999999743886</v>
      </c>
      <c r="I5054" s="216">
        <v>302.60999999408381</v>
      </c>
      <c r="J5054" s="216">
        <v>8.7132370628494103E-4</v>
      </c>
      <c r="K5054" s="216">
        <v>6.65132600230516E-6</v>
      </c>
      <c r="L5054" s="159"/>
    </row>
    <row r="5055" spans="2:12" ht="15.75" customHeight="1" x14ac:dyDescent="0.2">
      <c r="B5055" s="189">
        <v>41381</v>
      </c>
      <c r="C5055" s="143">
        <v>298454</v>
      </c>
      <c r="D5055" s="143" t="s">
        <v>1127</v>
      </c>
      <c r="E5055" s="143" t="s">
        <v>8855</v>
      </c>
      <c r="F5055" s="248" t="s">
        <v>149</v>
      </c>
      <c r="G5055" s="216">
        <v>661.49000000000012</v>
      </c>
      <c r="H5055" s="216">
        <v>61.010101015298545</v>
      </c>
      <c r="I5055" s="216">
        <v>44635.6400033639</v>
      </c>
      <c r="J5055" s="216">
        <v>0.12852216146489467</v>
      </c>
      <c r="K5055" s="216">
        <v>1.9046691070410567E-3</v>
      </c>
      <c r="L5055" s="159"/>
    </row>
    <row r="5056" spans="2:12" ht="15.75" customHeight="1" x14ac:dyDescent="0.2">
      <c r="B5056" s="189">
        <v>41381</v>
      </c>
      <c r="C5056" s="143">
        <v>298455</v>
      </c>
      <c r="D5056" s="143" t="s">
        <v>875</v>
      </c>
      <c r="E5056" s="143" t="s">
        <v>8855</v>
      </c>
      <c r="F5056" s="248" t="s">
        <v>151</v>
      </c>
      <c r="G5056" s="216">
        <v>10</v>
      </c>
      <c r="H5056" s="216">
        <v>61.999999992549419</v>
      </c>
      <c r="I5056" s="216">
        <v>619.99999992549419</v>
      </c>
      <c r="J5056" s="216">
        <v>1.7852043813565528E-3</v>
      </c>
      <c r="K5056" s="216">
        <v>2.8793619057598095E-5</v>
      </c>
      <c r="L5056" s="159"/>
    </row>
    <row r="5057" spans="2:12" ht="15.75" customHeight="1" x14ac:dyDescent="0.2">
      <c r="B5057" s="189">
        <v>41381</v>
      </c>
      <c r="C5057" s="143">
        <v>298458</v>
      </c>
      <c r="D5057" s="143" t="s">
        <v>1261</v>
      </c>
      <c r="E5057" s="143" t="s">
        <v>8855</v>
      </c>
      <c r="F5057" s="248" t="s">
        <v>146</v>
      </c>
      <c r="G5057" s="216">
        <v>1492.5099999999998</v>
      </c>
      <c r="H5057" s="216">
        <v>66.000000005587935</v>
      </c>
      <c r="I5057" s="216">
        <v>98505.660008340041</v>
      </c>
      <c r="J5057" s="216">
        <v>0.28363344492974185</v>
      </c>
      <c r="K5057" s="216">
        <v>4.2974764379655724E-3</v>
      </c>
      <c r="L5057" s="159"/>
    </row>
    <row r="5058" spans="2:12" ht="15.75" customHeight="1" x14ac:dyDescent="0.2">
      <c r="B5058" s="189">
        <v>41381</v>
      </c>
      <c r="C5058" s="143">
        <v>298463</v>
      </c>
      <c r="D5058" s="143" t="s">
        <v>1818</v>
      </c>
      <c r="E5058" s="143" t="s">
        <v>8854</v>
      </c>
      <c r="F5058" s="248" t="s">
        <v>155</v>
      </c>
      <c r="G5058" s="216">
        <v>5</v>
      </c>
      <c r="H5058" s="216">
        <v>26.000000000931323</v>
      </c>
      <c r="I5058" s="216">
        <v>130.00000000465661</v>
      </c>
      <c r="J5058" s="216">
        <v>1.3095611056791295E-4</v>
      </c>
      <c r="K5058" s="216">
        <v>5.0367734832008496E-6</v>
      </c>
      <c r="L5058" s="159"/>
    </row>
    <row r="5059" spans="2:12" ht="15.75" customHeight="1" x14ac:dyDescent="0.2">
      <c r="B5059" s="189">
        <v>41381</v>
      </c>
      <c r="C5059" s="143">
        <v>298463</v>
      </c>
      <c r="D5059" s="143" t="s">
        <v>1819</v>
      </c>
      <c r="E5059" s="143" t="s">
        <v>8854</v>
      </c>
      <c r="F5059" s="248" t="s">
        <v>155</v>
      </c>
      <c r="G5059" s="216">
        <v>34</v>
      </c>
      <c r="H5059" s="216">
        <v>26.000000000931323</v>
      </c>
      <c r="I5059" s="216">
        <v>884.00000003166497</v>
      </c>
      <c r="J5059" s="216">
        <v>8.9050155186180802E-4</v>
      </c>
      <c r="K5059" s="216">
        <v>3.4250059685765776E-5</v>
      </c>
      <c r="L5059" s="159"/>
    </row>
    <row r="5060" spans="2:12" ht="15.75" customHeight="1" x14ac:dyDescent="0.2">
      <c r="B5060" s="189">
        <v>41381</v>
      </c>
      <c r="C5060" s="143">
        <v>298474</v>
      </c>
      <c r="D5060" s="143" t="s">
        <v>1820</v>
      </c>
      <c r="E5060" s="143" t="s">
        <v>8855</v>
      </c>
      <c r="F5060" s="248" t="s">
        <v>146</v>
      </c>
      <c r="G5060" s="216">
        <v>309</v>
      </c>
      <c r="H5060" s="216">
        <v>146.52307692904455</v>
      </c>
      <c r="I5060" s="216">
        <v>42464.000001854729</v>
      </c>
      <c r="J5060" s="216">
        <v>0.12226922397152498</v>
      </c>
      <c r="K5060" s="216">
        <v>8.8972282887978113E-4</v>
      </c>
      <c r="L5060" s="159"/>
    </row>
    <row r="5061" spans="2:12" ht="15.75" customHeight="1" x14ac:dyDescent="0.2">
      <c r="B5061" s="189">
        <v>41381</v>
      </c>
      <c r="C5061" s="143">
        <v>298485</v>
      </c>
      <c r="D5061" s="143" t="s">
        <v>620</v>
      </c>
      <c r="E5061" s="143" t="s">
        <v>8855</v>
      </c>
      <c r="F5061" s="248" t="s">
        <v>146</v>
      </c>
      <c r="G5061" s="216">
        <v>1299.44</v>
      </c>
      <c r="H5061" s="216">
        <v>61.391891899166275</v>
      </c>
      <c r="I5061" s="216">
        <v>77986.920009652153</v>
      </c>
      <c r="J5061" s="216">
        <v>0.22455256662332984</v>
      </c>
      <c r="K5061" s="216">
        <v>3.741558034820527E-3</v>
      </c>
      <c r="L5061" s="159"/>
    </row>
    <row r="5062" spans="2:12" ht="15.75" customHeight="1" x14ac:dyDescent="0.2">
      <c r="B5062" s="189">
        <v>41381</v>
      </c>
      <c r="C5062" s="143">
        <v>298489</v>
      </c>
      <c r="D5062" s="143" t="s">
        <v>521</v>
      </c>
      <c r="E5062" s="143" t="s">
        <v>8854</v>
      </c>
      <c r="F5062" s="248" t="s">
        <v>146</v>
      </c>
      <c r="G5062" s="216">
        <v>88.5</v>
      </c>
      <c r="H5062" s="216">
        <v>25.499999999301508</v>
      </c>
      <c r="I5062" s="216">
        <v>2256.7499999381835</v>
      </c>
      <c r="J5062" s="216">
        <v>2.2733477115804324E-3</v>
      </c>
      <c r="K5062" s="216">
        <v>8.9150890652655034E-5</v>
      </c>
      <c r="L5062" s="159"/>
    </row>
    <row r="5063" spans="2:12" ht="15.75" customHeight="1" x14ac:dyDescent="0.2">
      <c r="B5063" s="189">
        <v>41381</v>
      </c>
      <c r="C5063" s="143">
        <v>298495</v>
      </c>
      <c r="D5063" s="143" t="s">
        <v>1821</v>
      </c>
      <c r="E5063" s="143" t="s">
        <v>8854</v>
      </c>
      <c r="F5063" s="248" t="s">
        <v>155</v>
      </c>
      <c r="G5063" s="216">
        <v>34</v>
      </c>
      <c r="H5063" s="216">
        <v>117.9999999969732</v>
      </c>
      <c r="I5063" s="216">
        <v>4011.9999998970889</v>
      </c>
      <c r="J5063" s="216">
        <v>4.0415070428166935E-3</v>
      </c>
      <c r="K5063" s="216">
        <v>3.4250059685765776E-5</v>
      </c>
      <c r="L5063" s="159"/>
    </row>
    <row r="5064" spans="2:12" ht="15.75" customHeight="1" x14ac:dyDescent="0.2">
      <c r="B5064" s="189">
        <v>41381</v>
      </c>
      <c r="C5064" s="143">
        <v>298497</v>
      </c>
      <c r="D5064" s="143" t="s">
        <v>1251</v>
      </c>
      <c r="E5064" s="143" t="s">
        <v>8855</v>
      </c>
      <c r="F5064" s="248" t="s">
        <v>146</v>
      </c>
      <c r="G5064" s="216">
        <v>2.68</v>
      </c>
      <c r="H5064" s="216">
        <v>163.00000000745058</v>
      </c>
      <c r="I5064" s="216">
        <v>436.84000001996759</v>
      </c>
      <c r="J5064" s="216">
        <v>1.2578204549696091E-3</v>
      </c>
      <c r="K5064" s="216">
        <v>7.7166899074362898E-6</v>
      </c>
      <c r="L5064" s="159"/>
    </row>
    <row r="5065" spans="2:12" ht="15.75" customHeight="1" x14ac:dyDescent="0.2">
      <c r="B5065" s="189">
        <v>41381</v>
      </c>
      <c r="C5065" s="143">
        <v>298498</v>
      </c>
      <c r="D5065" s="143" t="s">
        <v>745</v>
      </c>
      <c r="E5065" s="143" t="s">
        <v>8854</v>
      </c>
      <c r="F5065" s="248" t="s">
        <v>155</v>
      </c>
      <c r="G5065" s="216">
        <v>5</v>
      </c>
      <c r="H5065" s="216">
        <v>135</v>
      </c>
      <c r="I5065" s="216">
        <v>675</v>
      </c>
      <c r="J5065" s="216">
        <v>6.7996442023211465E-4</v>
      </c>
      <c r="K5065" s="216">
        <v>5.0367734832008496E-6</v>
      </c>
      <c r="L5065" s="159"/>
    </row>
    <row r="5066" spans="2:12" ht="15.75" customHeight="1" x14ac:dyDescent="0.2">
      <c r="B5066" s="189">
        <v>41381</v>
      </c>
      <c r="C5066" s="143">
        <v>298499</v>
      </c>
      <c r="D5066" s="143" t="s">
        <v>969</v>
      </c>
      <c r="E5066" s="143" t="s">
        <v>8855</v>
      </c>
      <c r="F5066" s="248" t="s">
        <v>146</v>
      </c>
      <c r="G5066" s="216">
        <v>5.5</v>
      </c>
      <c r="H5066" s="216">
        <v>197.99999999580905</v>
      </c>
      <c r="I5066" s="216">
        <v>1088.9999999769498</v>
      </c>
      <c r="J5066" s="216">
        <v>3.1356251153060624E-3</v>
      </c>
      <c r="K5066" s="216">
        <v>1.5836490481678952E-5</v>
      </c>
      <c r="L5066" s="159"/>
    </row>
    <row r="5067" spans="2:12" ht="15.75" customHeight="1" x14ac:dyDescent="0.2">
      <c r="B5067" s="189">
        <v>41381</v>
      </c>
      <c r="C5067" s="143">
        <v>298500</v>
      </c>
      <c r="D5067" s="143" t="s">
        <v>969</v>
      </c>
      <c r="E5067" s="143" t="s">
        <v>8855</v>
      </c>
      <c r="F5067" s="248" t="s">
        <v>146</v>
      </c>
      <c r="G5067" s="216">
        <v>1</v>
      </c>
      <c r="H5067" s="216">
        <v>108.00000000628643</v>
      </c>
      <c r="I5067" s="216">
        <v>108.00000000628643</v>
      </c>
      <c r="J5067" s="216">
        <v>3.1097108584016034E-4</v>
      </c>
      <c r="K5067" s="216">
        <v>2.8793619057598094E-6</v>
      </c>
      <c r="L5067" s="159"/>
    </row>
    <row r="5068" spans="2:12" ht="15.75" customHeight="1" x14ac:dyDescent="0.2">
      <c r="B5068" s="189">
        <v>41381</v>
      </c>
      <c r="C5068" s="143">
        <v>298501</v>
      </c>
      <c r="D5068" s="143" t="s">
        <v>920</v>
      </c>
      <c r="E5068" s="143" t="s">
        <v>8855</v>
      </c>
      <c r="F5068" s="248" t="s">
        <v>146</v>
      </c>
      <c r="G5068" s="216">
        <v>1</v>
      </c>
      <c r="H5068" s="216">
        <v>76.999999999534339</v>
      </c>
      <c r="I5068" s="216">
        <v>76.999999999534339</v>
      </c>
      <c r="J5068" s="216">
        <v>2.2171086674216452E-4</v>
      </c>
      <c r="K5068" s="216">
        <v>2.8793619057598094E-6</v>
      </c>
      <c r="L5068" s="159"/>
    </row>
    <row r="5069" spans="2:12" ht="15.75" customHeight="1" x14ac:dyDescent="0.2">
      <c r="B5069" s="189">
        <v>41381</v>
      </c>
      <c r="C5069" s="143">
        <v>298502</v>
      </c>
      <c r="D5069" s="143" t="s">
        <v>666</v>
      </c>
      <c r="E5069" s="143" t="s">
        <v>8855</v>
      </c>
      <c r="F5069" s="248" t="s">
        <v>146</v>
      </c>
      <c r="G5069" s="216">
        <v>0.67</v>
      </c>
      <c r="H5069" s="216">
        <v>113.00000000162981</v>
      </c>
      <c r="I5069" s="216">
        <v>75.710000001091984</v>
      </c>
      <c r="J5069" s="216">
        <v>2.179964898882194E-4</v>
      </c>
      <c r="K5069" s="216">
        <v>1.9291724768590725E-6</v>
      </c>
      <c r="L5069" s="159"/>
    </row>
    <row r="5070" spans="2:12" ht="15.75" customHeight="1" x14ac:dyDescent="0.2">
      <c r="B5070" s="189">
        <v>41381</v>
      </c>
      <c r="C5070" s="143">
        <v>298505</v>
      </c>
      <c r="D5070" s="143" t="s">
        <v>1595</v>
      </c>
      <c r="E5070" s="143" t="s">
        <v>8854</v>
      </c>
      <c r="F5070" s="248" t="s">
        <v>147</v>
      </c>
      <c r="G5070" s="216">
        <v>585</v>
      </c>
      <c r="H5070" s="216">
        <v>111.28571427876263</v>
      </c>
      <c r="I5070" s="216">
        <v>66323.99999563233</v>
      </c>
      <c r="J5070" s="216">
        <v>6.6811792895562841E-2</v>
      </c>
      <c r="K5070" s="216">
        <v>5.8930249753449938E-4</v>
      </c>
      <c r="L5070" s="159"/>
    </row>
    <row r="5071" spans="2:12" ht="15.75" customHeight="1" x14ac:dyDescent="0.2">
      <c r="B5071" s="189">
        <v>41381</v>
      </c>
      <c r="C5071" s="143">
        <v>298506</v>
      </c>
      <c r="D5071" s="143" t="s">
        <v>812</v>
      </c>
      <c r="E5071" s="143" t="s">
        <v>8855</v>
      </c>
      <c r="F5071" s="248" t="s">
        <v>146</v>
      </c>
      <c r="G5071" s="216">
        <v>5.83</v>
      </c>
      <c r="H5071" s="216">
        <v>177.99999999348074</v>
      </c>
      <c r="I5071" s="216">
        <v>1037.7399999619927</v>
      </c>
      <c r="J5071" s="216">
        <v>2.988029023973748E-3</v>
      </c>
      <c r="K5071" s="216">
        <v>1.6786679910579689E-5</v>
      </c>
      <c r="L5071" s="159"/>
    </row>
    <row r="5072" spans="2:12" ht="15.75" customHeight="1" x14ac:dyDescent="0.2">
      <c r="B5072" s="189">
        <v>41381</v>
      </c>
      <c r="C5072" s="143">
        <v>298507</v>
      </c>
      <c r="D5072" s="143" t="s">
        <v>845</v>
      </c>
      <c r="E5072" s="143" t="s">
        <v>8855</v>
      </c>
      <c r="F5072" s="248" t="s">
        <v>147</v>
      </c>
      <c r="G5072" s="216">
        <v>94.649999999999991</v>
      </c>
      <c r="H5072" s="216">
        <v>109.87272727140225</v>
      </c>
      <c r="I5072" s="216">
        <v>26997.929999652533</v>
      </c>
      <c r="J5072" s="216">
        <v>7.7736811175369444E-2</v>
      </c>
      <c r="K5072" s="216">
        <v>2.7253160438016593E-4</v>
      </c>
      <c r="L5072" s="159"/>
    </row>
    <row r="5073" spans="2:12" ht="15.75" customHeight="1" x14ac:dyDescent="0.2">
      <c r="B5073" s="189">
        <v>41381</v>
      </c>
      <c r="C5073" s="143">
        <v>298523</v>
      </c>
      <c r="D5073" s="143" t="s">
        <v>1791</v>
      </c>
      <c r="E5073" s="143" t="s">
        <v>8855</v>
      </c>
      <c r="F5073" s="248" t="s">
        <v>146</v>
      </c>
      <c r="G5073" s="216">
        <v>284.49</v>
      </c>
      <c r="H5073" s="216">
        <v>94.321678319939423</v>
      </c>
      <c r="I5073" s="216">
        <v>24686.489999522244</v>
      </c>
      <c r="J5073" s="216">
        <v>7.1081338891544846E-2</v>
      </c>
      <c r="K5073" s="216">
        <v>8.1914966856960823E-4</v>
      </c>
      <c r="L5073" s="159"/>
    </row>
    <row r="5074" spans="2:12" ht="15.75" customHeight="1" x14ac:dyDescent="0.2">
      <c r="B5074" s="189">
        <v>41381</v>
      </c>
      <c r="C5074" s="143">
        <v>298524</v>
      </c>
      <c r="D5074" s="143" t="s">
        <v>742</v>
      </c>
      <c r="E5074" s="143" t="s">
        <v>8854</v>
      </c>
      <c r="F5074" s="248" t="s">
        <v>150</v>
      </c>
      <c r="G5074" s="216">
        <v>590.33000000000004</v>
      </c>
      <c r="H5074" s="216">
        <v>7.0000000018626451</v>
      </c>
      <c r="I5074" s="216">
        <v>4132.3100010995749</v>
      </c>
      <c r="J5074" s="216">
        <v>4.1627018875808027E-3</v>
      </c>
      <c r="K5074" s="216">
        <v>5.9467169806759154E-4</v>
      </c>
      <c r="L5074" s="159"/>
    </row>
    <row r="5075" spans="2:12" ht="15.75" customHeight="1" x14ac:dyDescent="0.2">
      <c r="B5075" s="189">
        <v>41381</v>
      </c>
      <c r="C5075" s="143">
        <v>298524</v>
      </c>
      <c r="D5075" s="143" t="s">
        <v>1663</v>
      </c>
      <c r="E5075" s="143" t="s">
        <v>8854</v>
      </c>
      <c r="F5075" s="248" t="s">
        <v>150</v>
      </c>
      <c r="G5075" s="216">
        <v>1083.33</v>
      </c>
      <c r="H5075" s="216">
        <v>7.0000000018626451</v>
      </c>
      <c r="I5075" s="216">
        <v>7583.310002017859</v>
      </c>
      <c r="J5075" s="216">
        <v>7.6390829466110666E-3</v>
      </c>
      <c r="K5075" s="216">
        <v>1.0912975635111951E-3</v>
      </c>
      <c r="L5075" s="159"/>
    </row>
    <row r="5076" spans="2:12" ht="15.75" customHeight="1" x14ac:dyDescent="0.2">
      <c r="B5076" s="189">
        <v>41381</v>
      </c>
      <c r="C5076" s="143">
        <v>298524</v>
      </c>
      <c r="D5076" s="143" t="s">
        <v>1664</v>
      </c>
      <c r="E5076" s="143" t="s">
        <v>8854</v>
      </c>
      <c r="F5076" s="248" t="s">
        <v>150</v>
      </c>
      <c r="G5076" s="216">
        <v>820.16000000000008</v>
      </c>
      <c r="H5076" s="216">
        <v>7.0000000018626451</v>
      </c>
      <c r="I5076" s="216">
        <v>5741.1200015276672</v>
      </c>
      <c r="J5076" s="216">
        <v>5.7833441975137147E-3</v>
      </c>
      <c r="K5076" s="216">
        <v>8.2619202799640186E-4</v>
      </c>
      <c r="L5076" s="159"/>
    </row>
    <row r="5077" spans="2:12" ht="15.75" customHeight="1" x14ac:dyDescent="0.2">
      <c r="B5077" s="189">
        <v>41381</v>
      </c>
      <c r="C5077" s="143">
        <v>298524</v>
      </c>
      <c r="D5077" s="143" t="s">
        <v>1449</v>
      </c>
      <c r="E5077" s="143" t="s">
        <v>8854</v>
      </c>
      <c r="F5077" s="248" t="s">
        <v>150</v>
      </c>
      <c r="G5077" s="216">
        <v>1328.5</v>
      </c>
      <c r="H5077" s="216">
        <v>7.0000000018626451</v>
      </c>
      <c r="I5077" s="216">
        <v>9299.5000024745241</v>
      </c>
      <c r="J5077" s="216">
        <v>9.3678950038979837E-3</v>
      </c>
      <c r="K5077" s="216">
        <v>1.3382707144864658E-3</v>
      </c>
      <c r="L5077" s="159"/>
    </row>
    <row r="5078" spans="2:12" ht="15.75" customHeight="1" x14ac:dyDescent="0.2">
      <c r="B5078" s="189">
        <v>41381</v>
      </c>
      <c r="C5078" s="143">
        <v>298524</v>
      </c>
      <c r="D5078" s="143" t="s">
        <v>1665</v>
      </c>
      <c r="E5078" s="143" t="s">
        <v>8854</v>
      </c>
      <c r="F5078" s="248" t="s">
        <v>150</v>
      </c>
      <c r="G5078" s="216">
        <v>288.5</v>
      </c>
      <c r="H5078" s="216">
        <v>7.0000000018626451</v>
      </c>
      <c r="I5078" s="216">
        <v>2019.5000005373731</v>
      </c>
      <c r="J5078" s="216">
        <v>2.0343528104061486E-3</v>
      </c>
      <c r="K5078" s="216">
        <v>2.9062182998068902E-4</v>
      </c>
      <c r="L5078" s="159"/>
    </row>
    <row r="5079" spans="2:12" ht="15.75" customHeight="1" x14ac:dyDescent="0.2">
      <c r="B5079" s="189">
        <v>41381</v>
      </c>
      <c r="C5079" s="143">
        <v>298524</v>
      </c>
      <c r="D5079" s="143" t="s">
        <v>1666</v>
      </c>
      <c r="E5079" s="143" t="s">
        <v>8854</v>
      </c>
      <c r="F5079" s="248" t="s">
        <v>150</v>
      </c>
      <c r="G5079" s="216">
        <v>1</v>
      </c>
      <c r="H5079" s="216">
        <v>7.0000000018626451</v>
      </c>
      <c r="I5079" s="216">
        <v>7.0000000018626451</v>
      </c>
      <c r="J5079" s="216">
        <v>7.0514828783575336E-6</v>
      </c>
      <c r="K5079" s="216">
        <v>1.0073546966401698E-6</v>
      </c>
      <c r="L5079" s="159"/>
    </row>
    <row r="5080" spans="2:12" ht="15.75" customHeight="1" x14ac:dyDescent="0.2">
      <c r="B5080" s="189">
        <v>41381</v>
      </c>
      <c r="C5080" s="143">
        <v>298524</v>
      </c>
      <c r="D5080" s="143" t="s">
        <v>1487</v>
      </c>
      <c r="E5080" s="143" t="s">
        <v>8854</v>
      </c>
      <c r="F5080" s="248" t="s">
        <v>150</v>
      </c>
      <c r="G5080" s="216">
        <v>1223.67</v>
      </c>
      <c r="H5080" s="216">
        <v>7.0000000018626451</v>
      </c>
      <c r="I5080" s="216">
        <v>8565.6900022792634</v>
      </c>
      <c r="J5080" s="216">
        <v>8.6286880537597629E-3</v>
      </c>
      <c r="K5080" s="216">
        <v>1.2326697216376767E-3</v>
      </c>
      <c r="L5080" s="159"/>
    </row>
    <row r="5081" spans="2:12" ht="15.75" customHeight="1" x14ac:dyDescent="0.2">
      <c r="B5081" s="189">
        <v>41381</v>
      </c>
      <c r="C5081" s="143">
        <v>298540</v>
      </c>
      <c r="D5081" s="143" t="s">
        <v>1051</v>
      </c>
      <c r="E5081" s="143" t="s">
        <v>8855</v>
      </c>
      <c r="F5081" s="248" t="s">
        <v>146</v>
      </c>
      <c r="G5081" s="216">
        <v>3</v>
      </c>
      <c r="H5081" s="216">
        <v>46.000000003259629</v>
      </c>
      <c r="I5081" s="216">
        <v>138.00000000977889</v>
      </c>
      <c r="J5081" s="216">
        <v>3.9735194302301064E-4</v>
      </c>
      <c r="K5081" s="216">
        <v>8.6380857172794278E-6</v>
      </c>
      <c r="L5081" s="159"/>
    </row>
    <row r="5082" spans="2:12" ht="15.75" customHeight="1" x14ac:dyDescent="0.2">
      <c r="B5082" s="189">
        <v>41381</v>
      </c>
      <c r="C5082" s="143">
        <v>298541</v>
      </c>
      <c r="D5082" s="143" t="s">
        <v>1204</v>
      </c>
      <c r="E5082" s="143" t="s">
        <v>8855</v>
      </c>
      <c r="F5082" s="248" t="s">
        <v>150</v>
      </c>
      <c r="G5082" s="216">
        <v>7</v>
      </c>
      <c r="H5082" s="216">
        <v>24.333333332324401</v>
      </c>
      <c r="I5082" s="216">
        <v>170.3333333262708</v>
      </c>
      <c r="J5082" s="216">
        <v>4.9045131126075202E-4</v>
      </c>
      <c r="K5082" s="216">
        <v>2.0155533340318665E-5</v>
      </c>
      <c r="L5082" s="159"/>
    </row>
    <row r="5083" spans="2:12" ht="15.75" customHeight="1" x14ac:dyDescent="0.2">
      <c r="B5083" s="189">
        <v>41381</v>
      </c>
      <c r="C5083" s="143">
        <v>298556</v>
      </c>
      <c r="D5083" s="143" t="s">
        <v>1238</v>
      </c>
      <c r="E5083" s="143" t="s">
        <v>8854</v>
      </c>
      <c r="F5083" s="248" t="s">
        <v>146</v>
      </c>
      <c r="G5083" s="216">
        <v>61</v>
      </c>
      <c r="H5083" s="216">
        <v>193.00000000046566</v>
      </c>
      <c r="I5083" s="216">
        <v>11773.000000028405</v>
      </c>
      <c r="J5083" s="216">
        <v>1.1859586843573335E-2</v>
      </c>
      <c r="K5083" s="216">
        <v>6.1448636495050363E-5</v>
      </c>
      <c r="L5083" s="159"/>
    </row>
    <row r="5084" spans="2:12" ht="15.75" customHeight="1" x14ac:dyDescent="0.2">
      <c r="B5084" s="189">
        <v>41381</v>
      </c>
      <c r="C5084" s="143">
        <v>298581</v>
      </c>
      <c r="D5084" s="143" t="s">
        <v>564</v>
      </c>
      <c r="E5084" s="143" t="s">
        <v>8855</v>
      </c>
      <c r="F5084" s="248" t="s">
        <v>146</v>
      </c>
      <c r="G5084" s="216">
        <v>4.0200000000000005</v>
      </c>
      <c r="H5084" s="216">
        <v>217.0000000053551</v>
      </c>
      <c r="I5084" s="216">
        <v>872.34000002152766</v>
      </c>
      <c r="J5084" s="216">
        <v>2.5117825649324981E-3</v>
      </c>
      <c r="K5084" s="216">
        <v>1.1575034861154435E-5</v>
      </c>
      <c r="L5084" s="159"/>
    </row>
    <row r="5085" spans="2:12" ht="15.75" customHeight="1" x14ac:dyDescent="0.2">
      <c r="B5085" s="189">
        <v>41381</v>
      </c>
      <c r="C5085" s="143">
        <v>298582</v>
      </c>
      <c r="D5085" s="143" t="s">
        <v>1127</v>
      </c>
      <c r="E5085" s="143" t="s">
        <v>8855</v>
      </c>
      <c r="F5085" s="248" t="s">
        <v>146</v>
      </c>
      <c r="G5085" s="216">
        <v>6.4</v>
      </c>
      <c r="H5085" s="216">
        <v>79.800000004470348</v>
      </c>
      <c r="I5085" s="216">
        <v>510.72000002861023</v>
      </c>
      <c r="J5085" s="216">
        <v>1.470547712592029E-3</v>
      </c>
      <c r="K5085" s="216">
        <v>1.842791619686278E-5</v>
      </c>
      <c r="L5085" s="159"/>
    </row>
    <row r="5086" spans="2:12" ht="15.75" customHeight="1" x14ac:dyDescent="0.2">
      <c r="B5086" s="189">
        <v>41381</v>
      </c>
      <c r="C5086" s="143">
        <v>298583</v>
      </c>
      <c r="D5086" s="143" t="s">
        <v>939</v>
      </c>
      <c r="E5086" s="143" t="s">
        <v>8855</v>
      </c>
      <c r="F5086" s="248" t="s">
        <v>146</v>
      </c>
      <c r="G5086" s="216">
        <v>3</v>
      </c>
      <c r="H5086" s="216">
        <v>144.0000000083819</v>
      </c>
      <c r="I5086" s="216">
        <v>432.00000002514571</v>
      </c>
      <c r="J5086" s="216">
        <v>1.2438843433606414E-3</v>
      </c>
      <c r="K5086" s="216">
        <v>8.6380857172794278E-6</v>
      </c>
      <c r="L5086" s="159"/>
    </row>
    <row r="5087" spans="2:12" ht="15.75" customHeight="1" x14ac:dyDescent="0.2">
      <c r="B5087" s="189">
        <v>41381</v>
      </c>
      <c r="C5087" s="143">
        <v>298584</v>
      </c>
      <c r="D5087" s="143" t="s">
        <v>602</v>
      </c>
      <c r="E5087" s="143" t="s">
        <v>8855</v>
      </c>
      <c r="F5087" s="248" t="s">
        <v>146</v>
      </c>
      <c r="G5087" s="216">
        <v>0.67</v>
      </c>
      <c r="H5087" s="216">
        <v>335.99999999511056</v>
      </c>
      <c r="I5087" s="216">
        <v>225.11999999672409</v>
      </c>
      <c r="J5087" s="216">
        <v>6.482019522152158E-4</v>
      </c>
      <c r="K5087" s="216">
        <v>1.9291724768590725E-6</v>
      </c>
      <c r="L5087" s="159"/>
    </row>
    <row r="5088" spans="2:12" ht="15.75" customHeight="1" x14ac:dyDescent="0.2">
      <c r="B5088" s="189">
        <v>41381</v>
      </c>
      <c r="C5088" s="143">
        <v>298596</v>
      </c>
      <c r="D5088" s="143" t="s">
        <v>621</v>
      </c>
      <c r="E5088" s="143" t="s">
        <v>8855</v>
      </c>
      <c r="F5088" s="248" t="s">
        <v>147</v>
      </c>
      <c r="G5088" s="216">
        <v>3</v>
      </c>
      <c r="H5088" s="216">
        <v>503.00000000512227</v>
      </c>
      <c r="I5088" s="216">
        <v>1509.0000000153668</v>
      </c>
      <c r="J5088" s="216">
        <v>4.3449571158357993E-3</v>
      </c>
      <c r="K5088" s="216">
        <v>8.6380857172794278E-6</v>
      </c>
      <c r="L5088" s="159"/>
    </row>
    <row r="5089" spans="2:12" ht="15.75" customHeight="1" x14ac:dyDescent="0.2">
      <c r="B5089" s="189">
        <v>41382</v>
      </c>
      <c r="C5089" s="143">
        <v>298544</v>
      </c>
      <c r="D5089" s="143" t="s">
        <v>908</v>
      </c>
      <c r="E5089" s="143" t="s">
        <v>8855</v>
      </c>
      <c r="F5089" s="248" t="s">
        <v>147</v>
      </c>
      <c r="G5089" s="216">
        <v>481.05750000000006</v>
      </c>
      <c r="H5089" s="216">
        <v>16.263157894396787</v>
      </c>
      <c r="I5089" s="216">
        <v>9149.0125000986409</v>
      </c>
      <c r="J5089" s="216">
        <v>2.6345526303357798E-2</v>
      </c>
      <c r="K5089" s="216">
        <v>1.3852547495744379E-3</v>
      </c>
      <c r="L5089" s="159"/>
    </row>
    <row r="5090" spans="2:12" ht="15.75" customHeight="1" x14ac:dyDescent="0.2">
      <c r="B5090" s="189">
        <v>41382</v>
      </c>
      <c r="C5090" s="143">
        <v>298545</v>
      </c>
      <c r="D5090" s="143" t="s">
        <v>908</v>
      </c>
      <c r="E5090" s="143" t="s">
        <v>8855</v>
      </c>
      <c r="F5090" s="248" t="s">
        <v>155</v>
      </c>
      <c r="G5090" s="216">
        <v>315</v>
      </c>
      <c r="H5090" s="216">
        <v>69.000000004889444</v>
      </c>
      <c r="I5090" s="216">
        <v>21735.000001540175</v>
      </c>
      <c r="J5090" s="216">
        <v>6.2588177056035796E-2</v>
      </c>
      <c r="K5090" s="216">
        <v>9.0707502973334353E-4</v>
      </c>
      <c r="L5090" s="159"/>
    </row>
    <row r="5091" spans="2:12" ht="15.75" customHeight="1" x14ac:dyDescent="0.2">
      <c r="B5091" s="189">
        <v>41382</v>
      </c>
      <c r="C5091" s="143">
        <v>298548</v>
      </c>
      <c r="D5091" s="143" t="s">
        <v>1415</v>
      </c>
      <c r="E5091" s="143" t="s">
        <v>8854</v>
      </c>
      <c r="F5091" s="248" t="s">
        <v>151</v>
      </c>
      <c r="G5091" s="216">
        <v>26.07</v>
      </c>
      <c r="H5091" s="216">
        <v>61.999999992549419</v>
      </c>
      <c r="I5091" s="216">
        <v>1616.3399998057635</v>
      </c>
      <c r="J5091" s="216">
        <v>1.6281642988011621E-3</v>
      </c>
      <c r="K5091" s="216">
        <v>2.6260714499948701E-5</v>
      </c>
      <c r="L5091" s="159"/>
    </row>
    <row r="5092" spans="2:12" ht="15.75" customHeight="1" x14ac:dyDescent="0.2">
      <c r="B5092" s="189">
        <v>41382</v>
      </c>
      <c r="C5092" s="143">
        <v>298555</v>
      </c>
      <c r="D5092" s="143" t="s">
        <v>1164</v>
      </c>
      <c r="E5092" s="143" t="s">
        <v>8855</v>
      </c>
      <c r="F5092" s="248" t="s">
        <v>155</v>
      </c>
      <c r="G5092" s="216">
        <v>20</v>
      </c>
      <c r="H5092" s="216">
        <v>214.99999999883585</v>
      </c>
      <c r="I5092" s="216">
        <v>4299.9999999767169</v>
      </c>
      <c r="J5092" s="216">
        <v>1.2382294056610342E-2</v>
      </c>
      <c r="K5092" s="216">
        <v>5.759206537989483E-5</v>
      </c>
      <c r="L5092" s="159"/>
    </row>
    <row r="5093" spans="2:12" ht="15.75" customHeight="1" x14ac:dyDescent="0.2">
      <c r="B5093" s="189">
        <v>41382</v>
      </c>
      <c r="C5093" s="143">
        <v>298570</v>
      </c>
      <c r="D5093" s="143" t="s">
        <v>993</v>
      </c>
      <c r="E5093" s="143" t="s">
        <v>8854</v>
      </c>
      <c r="F5093" s="248" t="s">
        <v>147</v>
      </c>
      <c r="G5093" s="216">
        <v>37.914999999999999</v>
      </c>
      <c r="H5093" s="216">
        <v>1034.0000000072177</v>
      </c>
      <c r="I5093" s="216">
        <v>39204.110000273657</v>
      </c>
      <c r="J5093" s="216">
        <v>3.9490906787179529E-2</v>
      </c>
      <c r="K5093" s="216">
        <v>3.8192366331628501E-5</v>
      </c>
      <c r="L5093" s="159"/>
    </row>
    <row r="5094" spans="2:12" ht="15.75" customHeight="1" x14ac:dyDescent="0.2">
      <c r="B5094" s="189">
        <v>41382</v>
      </c>
      <c r="C5094" s="143">
        <v>298585</v>
      </c>
      <c r="D5094" s="143" t="s">
        <v>1820</v>
      </c>
      <c r="E5094" s="143" t="s">
        <v>8855</v>
      </c>
      <c r="F5094" s="248" t="s">
        <v>155</v>
      </c>
      <c r="G5094" s="216">
        <v>4.0200000000000005</v>
      </c>
      <c r="H5094" s="216">
        <v>211.99999999953434</v>
      </c>
      <c r="I5094" s="216">
        <v>852.23999999812816</v>
      </c>
      <c r="J5094" s="216">
        <v>2.4541130899626883E-3</v>
      </c>
      <c r="K5094" s="216">
        <v>1.1576005141358861E-5</v>
      </c>
      <c r="L5094" s="159"/>
    </row>
    <row r="5095" spans="2:12" ht="15.75" customHeight="1" x14ac:dyDescent="0.2">
      <c r="B5095" s="189">
        <v>41382</v>
      </c>
      <c r="C5095" s="143">
        <v>298586</v>
      </c>
      <c r="D5095" s="143" t="s">
        <v>1204</v>
      </c>
      <c r="E5095" s="143" t="s">
        <v>8855</v>
      </c>
      <c r="F5095" s="248" t="s">
        <v>147</v>
      </c>
      <c r="G5095" s="216">
        <v>1.98</v>
      </c>
      <c r="H5095" s="216">
        <v>35.000000009313226</v>
      </c>
      <c r="I5095" s="216">
        <v>69.300000018440187</v>
      </c>
      <c r="J5095" s="216">
        <v>1.9955650659443601E-4</v>
      </c>
      <c r="K5095" s="216">
        <v>5.7016144726095882E-6</v>
      </c>
      <c r="L5095" s="159"/>
    </row>
    <row r="5096" spans="2:12" ht="15.75" customHeight="1" x14ac:dyDescent="0.2">
      <c r="B5096" s="189">
        <v>41382</v>
      </c>
      <c r="C5096" s="143">
        <v>298604</v>
      </c>
      <c r="D5096" s="143" t="s">
        <v>568</v>
      </c>
      <c r="E5096" s="143" t="s">
        <v>8855</v>
      </c>
      <c r="F5096" s="248" t="s">
        <v>147</v>
      </c>
      <c r="G5096" s="216">
        <v>14</v>
      </c>
      <c r="H5096" s="216">
        <v>467.99999999580905</v>
      </c>
      <c r="I5096" s="216">
        <v>6551.9999999413267</v>
      </c>
      <c r="J5096" s="216">
        <v>1.8867160618284591E-2</v>
      </c>
      <c r="K5096" s="216">
        <v>4.0314445765926383E-5</v>
      </c>
      <c r="L5096" s="159"/>
    </row>
    <row r="5097" spans="2:12" ht="15.75" customHeight="1" x14ac:dyDescent="0.2">
      <c r="B5097" s="189">
        <v>41382</v>
      </c>
      <c r="C5097" s="143">
        <v>298612</v>
      </c>
      <c r="D5097" s="143" t="s">
        <v>1633</v>
      </c>
      <c r="E5097" s="143" t="s">
        <v>8854</v>
      </c>
      <c r="F5097" s="248" t="s">
        <v>147</v>
      </c>
      <c r="G5097" s="216">
        <v>739.99</v>
      </c>
      <c r="H5097" s="216">
        <v>141.47826086790502</v>
      </c>
      <c r="I5097" s="216">
        <v>96848.719998691493</v>
      </c>
      <c r="J5097" s="216">
        <v>9.7557214636406195E-2</v>
      </c>
      <c r="K5097" s="216">
        <v>7.4540338023847488E-4</v>
      </c>
      <c r="L5097" s="159"/>
    </row>
    <row r="5098" spans="2:12" ht="15.75" customHeight="1" x14ac:dyDescent="0.2">
      <c r="B5098" s="189">
        <v>41382</v>
      </c>
      <c r="C5098" s="143">
        <v>298633</v>
      </c>
      <c r="D5098" s="143" t="s">
        <v>1032</v>
      </c>
      <c r="E5098" s="143" t="s">
        <v>8854</v>
      </c>
      <c r="F5098" s="248" t="s">
        <v>147</v>
      </c>
      <c r="G5098" s="216">
        <v>1</v>
      </c>
      <c r="H5098" s="216">
        <v>129.00000000139698</v>
      </c>
      <c r="I5098" s="216">
        <v>129.00000000139698</v>
      </c>
      <c r="J5098" s="216">
        <v>1.299436966064468E-4</v>
      </c>
      <c r="K5098" s="216">
        <v>1.0073154775584465E-6</v>
      </c>
      <c r="L5098" s="159"/>
    </row>
    <row r="5099" spans="2:12" ht="15.75" customHeight="1" x14ac:dyDescent="0.2">
      <c r="B5099" s="189">
        <v>41382</v>
      </c>
      <c r="C5099" s="143">
        <v>298637</v>
      </c>
      <c r="D5099" s="143" t="s">
        <v>1153</v>
      </c>
      <c r="E5099" s="143" t="s">
        <v>8855</v>
      </c>
      <c r="F5099" s="248" t="s">
        <v>147</v>
      </c>
      <c r="G5099" s="216">
        <v>29.7</v>
      </c>
      <c r="H5099" s="216">
        <v>177.99999999348074</v>
      </c>
      <c r="I5099" s="216">
        <v>5286.599999806378</v>
      </c>
      <c r="J5099" s="216">
        <v>1.5223310641310045E-2</v>
      </c>
      <c r="K5099" s="216">
        <v>8.5524217089143824E-5</v>
      </c>
      <c r="L5099" s="159"/>
    </row>
    <row r="5100" spans="2:12" ht="15.75" customHeight="1" x14ac:dyDescent="0.2">
      <c r="B5100" s="189">
        <v>41382</v>
      </c>
      <c r="C5100" s="143">
        <v>300334</v>
      </c>
      <c r="D5100" s="143" t="s">
        <v>564</v>
      </c>
      <c r="E5100" s="143" t="s">
        <v>8855</v>
      </c>
      <c r="F5100" s="248" t="s">
        <v>146</v>
      </c>
      <c r="G5100" s="216">
        <v>2.0100000000000002</v>
      </c>
      <c r="H5100" s="216">
        <v>81.000000002095476</v>
      </c>
      <c r="I5100" s="216">
        <v>162.81000000421193</v>
      </c>
      <c r="J5100" s="216">
        <v>4.6882820823716256E-4</v>
      </c>
      <c r="K5100" s="216">
        <v>5.7880025706794306E-6</v>
      </c>
      <c r="L5100" s="159"/>
    </row>
    <row r="5101" spans="2:12" ht="15.75" customHeight="1" x14ac:dyDescent="0.2">
      <c r="B5101" s="189">
        <v>41383</v>
      </c>
      <c r="C5101" s="143">
        <v>298594</v>
      </c>
      <c r="D5101" s="143" t="s">
        <v>1822</v>
      </c>
      <c r="E5101" s="143" t="s">
        <v>8854</v>
      </c>
      <c r="F5101" s="248" t="s">
        <v>147</v>
      </c>
      <c r="G5101" s="216">
        <v>33.5</v>
      </c>
      <c r="H5101" s="216">
        <v>111.99999999837019</v>
      </c>
      <c r="I5101" s="216">
        <v>3751.9999999454012</v>
      </c>
      <c r="J5101" s="216">
        <v>3.7791950497313171E-3</v>
      </c>
      <c r="K5101" s="216">
        <v>3.3742812944520643E-5</v>
      </c>
      <c r="L5101" s="159"/>
    </row>
    <row r="5102" spans="2:12" ht="15.75" customHeight="1" x14ac:dyDescent="0.2">
      <c r="B5102" s="189">
        <v>41383</v>
      </c>
      <c r="C5102" s="143">
        <v>298595</v>
      </c>
      <c r="D5102" s="143" t="s">
        <v>676</v>
      </c>
      <c r="E5102" s="143" t="s">
        <v>8855</v>
      </c>
      <c r="F5102" s="248" t="s">
        <v>147</v>
      </c>
      <c r="G5102" s="216">
        <v>0.52500000000000002</v>
      </c>
      <c r="H5102" s="216">
        <v>20.999999995110556</v>
      </c>
      <c r="I5102" s="216">
        <v>11.024999997433042</v>
      </c>
      <c r="J5102" s="216">
        <v>3.175197276211532E-5</v>
      </c>
      <c r="K5102" s="216">
        <v>1.5119987033099119E-6</v>
      </c>
      <c r="L5102" s="159"/>
    </row>
    <row r="5103" spans="2:12" ht="15.75" customHeight="1" x14ac:dyDescent="0.2">
      <c r="B5103" s="189">
        <v>41383</v>
      </c>
      <c r="C5103" s="143">
        <v>298599</v>
      </c>
      <c r="D5103" s="143" t="s">
        <v>949</v>
      </c>
      <c r="E5103" s="143" t="s">
        <v>8855</v>
      </c>
      <c r="F5103" s="248" t="s">
        <v>147</v>
      </c>
      <c r="G5103" s="216">
        <v>103</v>
      </c>
      <c r="H5103" s="216">
        <v>33.999999995576218</v>
      </c>
      <c r="I5103" s="216">
        <v>3501.9999995443504</v>
      </c>
      <c r="J5103" s="216">
        <v>1.0085751349147371E-2</v>
      </c>
      <c r="K5103" s="216">
        <v>2.9663974560175418E-4</v>
      </c>
      <c r="L5103" s="159"/>
    </row>
    <row r="5104" spans="2:12" ht="15.75" customHeight="1" x14ac:dyDescent="0.2">
      <c r="B5104" s="189">
        <v>41383</v>
      </c>
      <c r="C5104" s="143">
        <v>298611</v>
      </c>
      <c r="D5104" s="143" t="s">
        <v>950</v>
      </c>
      <c r="E5104" s="143" t="s">
        <v>8855</v>
      </c>
      <c r="F5104" s="248" t="s">
        <v>155</v>
      </c>
      <c r="G5104" s="216">
        <v>844.66</v>
      </c>
      <c r="H5104" s="216">
        <v>11.999999997206032</v>
      </c>
      <c r="I5104" s="216">
        <v>10135.919997640049</v>
      </c>
      <c r="J5104" s="216">
        <v>2.9191424558637637E-2</v>
      </c>
      <c r="K5104" s="216">
        <v>2.4326187137861909E-3</v>
      </c>
      <c r="L5104" s="159"/>
    </row>
    <row r="5105" spans="2:12" ht="15.75" customHeight="1" x14ac:dyDescent="0.2">
      <c r="B5105" s="189">
        <v>41383</v>
      </c>
      <c r="C5105" s="143">
        <v>298611</v>
      </c>
      <c r="D5105" s="143" t="s">
        <v>997</v>
      </c>
      <c r="E5105" s="143" t="s">
        <v>8855</v>
      </c>
      <c r="F5105" s="248" t="s">
        <v>155</v>
      </c>
      <c r="G5105" s="216">
        <v>140.66</v>
      </c>
      <c r="H5105" s="216">
        <v>11.999999997206032</v>
      </c>
      <c r="I5105" s="216">
        <v>1687.9199996070006</v>
      </c>
      <c r="J5105" s="216">
        <v>4.8612054298983846E-3</v>
      </c>
      <c r="K5105" s="216">
        <v>4.0510045258585181E-4</v>
      </c>
      <c r="L5105" s="159"/>
    </row>
    <row r="5106" spans="2:12" ht="15.75" customHeight="1" x14ac:dyDescent="0.2">
      <c r="B5106" s="189">
        <v>41383</v>
      </c>
      <c r="C5106" s="143">
        <v>298611</v>
      </c>
      <c r="D5106" s="143" t="s">
        <v>626</v>
      </c>
      <c r="E5106" s="143" t="s">
        <v>8855</v>
      </c>
      <c r="F5106" s="248" t="s">
        <v>155</v>
      </c>
      <c r="G5106" s="216">
        <v>86.99</v>
      </c>
      <c r="H5106" s="216">
        <v>11.999999997206032</v>
      </c>
      <c r="I5106" s="216">
        <v>1043.8799997569527</v>
      </c>
      <c r="J5106" s="216">
        <v>3.0063718210355497E-3</v>
      </c>
      <c r="K5106" s="216">
        <v>2.5053098514462712E-4</v>
      </c>
      <c r="L5106" s="159"/>
    </row>
    <row r="5107" spans="2:12" ht="15.75" customHeight="1" x14ac:dyDescent="0.2">
      <c r="B5107" s="189">
        <v>41383</v>
      </c>
      <c r="C5107" s="143">
        <v>298638</v>
      </c>
      <c r="D5107" s="143" t="s">
        <v>745</v>
      </c>
      <c r="E5107" s="143" t="s">
        <v>8854</v>
      </c>
      <c r="F5107" s="248" t="s">
        <v>147</v>
      </c>
      <c r="G5107" s="216">
        <v>5</v>
      </c>
      <c r="H5107" s="216">
        <v>156.99999999837019</v>
      </c>
      <c r="I5107" s="216">
        <v>784.99999999185093</v>
      </c>
      <c r="J5107" s="216">
        <v>7.9068979585593228E-4</v>
      </c>
      <c r="K5107" s="216">
        <v>5.0362407379881554E-6</v>
      </c>
      <c r="L5107" s="159"/>
    </row>
    <row r="5108" spans="2:12" ht="15.75" customHeight="1" x14ac:dyDescent="0.2">
      <c r="B5108" s="189">
        <v>41383</v>
      </c>
      <c r="C5108" s="143">
        <v>298641</v>
      </c>
      <c r="D5108" s="143" t="s">
        <v>1281</v>
      </c>
      <c r="E5108" s="143" t="s">
        <v>8855</v>
      </c>
      <c r="F5108" s="248" t="s">
        <v>146</v>
      </c>
      <c r="G5108" s="216">
        <v>1</v>
      </c>
      <c r="H5108" s="216">
        <v>91.000000003259629</v>
      </c>
      <c r="I5108" s="216">
        <v>91.000000003259629</v>
      </c>
      <c r="J5108" s="216">
        <v>2.6207977524977244E-4</v>
      </c>
      <c r="K5108" s="216">
        <v>2.8799975301141179E-6</v>
      </c>
      <c r="L5108" s="159"/>
    </row>
    <row r="5109" spans="2:12" ht="15.75" customHeight="1" x14ac:dyDescent="0.2">
      <c r="B5109" s="189">
        <v>41383</v>
      </c>
      <c r="C5109" s="143">
        <v>298642</v>
      </c>
      <c r="D5109" s="143" t="s">
        <v>502</v>
      </c>
      <c r="E5109" s="143" t="s">
        <v>8854</v>
      </c>
      <c r="F5109" s="248" t="s">
        <v>147</v>
      </c>
      <c r="G5109" s="216">
        <v>100</v>
      </c>
      <c r="H5109" s="216">
        <v>235.00000000116415</v>
      </c>
      <c r="I5109" s="216">
        <v>23500.000000116415</v>
      </c>
      <c r="J5109" s="216">
        <v>2.3670331468661588E-2</v>
      </c>
      <c r="K5109" s="216">
        <v>1.0072481475976311E-4</v>
      </c>
      <c r="L5109" s="159"/>
    </row>
    <row r="5110" spans="2:12" ht="15.75" customHeight="1" x14ac:dyDescent="0.2">
      <c r="B5110" s="189">
        <v>41383</v>
      </c>
      <c r="C5110" s="143">
        <v>298645</v>
      </c>
      <c r="D5110" s="143" t="s">
        <v>1642</v>
      </c>
      <c r="E5110" s="143" t="s">
        <v>8854</v>
      </c>
      <c r="F5110" s="248" t="s">
        <v>147</v>
      </c>
      <c r="G5110" s="216">
        <v>94</v>
      </c>
      <c r="H5110" s="216">
        <v>291.50000000197906</v>
      </c>
      <c r="I5110" s="216">
        <v>13456.10000033048</v>
      </c>
      <c r="J5110" s="216">
        <v>1.3553631799221359E-2</v>
      </c>
      <c r="K5110" s="216">
        <v>9.4681325874177317E-5</v>
      </c>
      <c r="L5110" s="159"/>
    </row>
    <row r="5111" spans="2:12" ht="15.75" customHeight="1" x14ac:dyDescent="0.2">
      <c r="B5111" s="189">
        <v>41384</v>
      </c>
      <c r="C5111" s="143">
        <v>298646</v>
      </c>
      <c r="D5111" s="143" t="s">
        <v>895</v>
      </c>
      <c r="E5111" s="143" t="s">
        <v>8854</v>
      </c>
      <c r="F5111" s="248" t="s">
        <v>150</v>
      </c>
      <c r="G5111" s="216">
        <v>1458.03</v>
      </c>
      <c r="H5111" s="216">
        <v>63.000000006286427</v>
      </c>
      <c r="I5111" s="216">
        <v>91855.8900091658</v>
      </c>
      <c r="J5111" s="216">
        <v>9.2516472424915286E-2</v>
      </c>
      <c r="K5111" s="216">
        <v>1.4685154351695804E-3</v>
      </c>
      <c r="L5111" s="159"/>
    </row>
    <row r="5112" spans="2:12" ht="15.75" customHeight="1" x14ac:dyDescent="0.2">
      <c r="B5112" s="189">
        <v>41384</v>
      </c>
      <c r="C5112" s="143">
        <v>298648</v>
      </c>
      <c r="D5112" s="143" t="s">
        <v>1053</v>
      </c>
      <c r="E5112" s="143" t="s">
        <v>8854</v>
      </c>
      <c r="F5112" s="248" t="s">
        <v>155</v>
      </c>
      <c r="G5112" s="216">
        <v>220</v>
      </c>
      <c r="H5112" s="216">
        <v>15.000000006984919</v>
      </c>
      <c r="I5112" s="216">
        <v>3300.0000015366822</v>
      </c>
      <c r="J5112" s="216">
        <v>3.323731979668633E-3</v>
      </c>
      <c r="K5112" s="216">
        <v>2.2158213187472667E-4</v>
      </c>
      <c r="L5112" s="159"/>
    </row>
    <row r="5113" spans="2:12" ht="15.75" customHeight="1" x14ac:dyDescent="0.2">
      <c r="B5113" s="189">
        <v>41384</v>
      </c>
      <c r="C5113" s="143">
        <v>298649</v>
      </c>
      <c r="D5113" s="143" t="s">
        <v>1753</v>
      </c>
      <c r="E5113" s="143" t="s">
        <v>8854</v>
      </c>
      <c r="F5113" s="248" t="s">
        <v>147</v>
      </c>
      <c r="G5113" s="216">
        <v>37.42</v>
      </c>
      <c r="H5113" s="216">
        <v>11.000000004423782</v>
      </c>
      <c r="I5113" s="216">
        <v>411.62000016553793</v>
      </c>
      <c r="J5113" s="216">
        <v>4.1458016890434196E-4</v>
      </c>
      <c r="K5113" s="216">
        <v>3.7689106248873961E-5</v>
      </c>
      <c r="L5113" s="159"/>
    </row>
    <row r="5114" spans="2:12" ht="15.75" customHeight="1" x14ac:dyDescent="0.2">
      <c r="B5114" s="189">
        <v>41384</v>
      </c>
      <c r="C5114" s="143">
        <v>298743</v>
      </c>
      <c r="D5114" s="143" t="s">
        <v>1518</v>
      </c>
      <c r="E5114" s="143" t="s">
        <v>8854</v>
      </c>
      <c r="F5114" s="248" t="s">
        <v>150</v>
      </c>
      <c r="G5114" s="216">
        <v>1.98</v>
      </c>
      <c r="H5114" s="216">
        <v>69.000000004889444</v>
      </c>
      <c r="I5114" s="216">
        <v>136.62000000968109</v>
      </c>
      <c r="J5114" s="216">
        <v>1.3760250390395596E-4</v>
      </c>
      <c r="K5114" s="216">
        <v>1.99423918687254E-6</v>
      </c>
      <c r="L5114" s="159"/>
    </row>
    <row r="5115" spans="2:12" ht="15.75" customHeight="1" x14ac:dyDescent="0.2">
      <c r="B5115" s="189">
        <v>41385</v>
      </c>
      <c r="C5115" s="143">
        <v>298693</v>
      </c>
      <c r="D5115" s="143" t="s">
        <v>1091</v>
      </c>
      <c r="E5115" s="143" t="s">
        <v>8855</v>
      </c>
      <c r="F5115" s="248" t="s">
        <v>151</v>
      </c>
      <c r="G5115" s="216">
        <v>1590</v>
      </c>
      <c r="H5115" s="216">
        <v>73.31818181603343</v>
      </c>
      <c r="I5115" s="216">
        <v>105030.99999645143</v>
      </c>
      <c r="J5115" s="216">
        <v>0.30253669838173769</v>
      </c>
      <c r="K5115" s="216">
        <v>4.5799178380022572E-3</v>
      </c>
      <c r="L5115" s="159"/>
    </row>
    <row r="5116" spans="2:12" ht="15.75" customHeight="1" x14ac:dyDescent="0.2">
      <c r="B5116" s="189">
        <v>41386</v>
      </c>
      <c r="C5116" s="143">
        <v>298713</v>
      </c>
      <c r="D5116" s="143" t="s">
        <v>881</v>
      </c>
      <c r="E5116" s="143" t="s">
        <v>8854</v>
      </c>
      <c r="F5116" s="248" t="s">
        <v>147</v>
      </c>
      <c r="G5116" s="216">
        <v>70</v>
      </c>
      <c r="H5116" s="216">
        <v>10.000000001164153</v>
      </c>
      <c r="I5116" s="216">
        <v>700.00000008149073</v>
      </c>
      <c r="J5116" s="216">
        <v>7.0498515455504431E-4</v>
      </c>
      <c r="K5116" s="216">
        <v>7.0498515447297327E-5</v>
      </c>
      <c r="L5116" s="159"/>
    </row>
    <row r="5117" spans="2:12" ht="15.75" customHeight="1" x14ac:dyDescent="0.2">
      <c r="B5117" s="189">
        <v>41386</v>
      </c>
      <c r="C5117" s="143">
        <v>298741</v>
      </c>
      <c r="D5117" s="143" t="s">
        <v>521</v>
      </c>
      <c r="E5117" s="143" t="s">
        <v>8854</v>
      </c>
      <c r="F5117" s="248" t="s">
        <v>147</v>
      </c>
      <c r="G5117" s="216">
        <v>66</v>
      </c>
      <c r="H5117" s="216">
        <v>155.99999999511056</v>
      </c>
      <c r="I5117" s="216">
        <v>10295.999999677297</v>
      </c>
      <c r="J5117" s="216">
        <v>1.0369324500323187E-2</v>
      </c>
      <c r="K5117" s="216">
        <v>6.6470028850308907E-5</v>
      </c>
      <c r="L5117" s="159"/>
    </row>
    <row r="5118" spans="2:12" ht="15.75" customHeight="1" x14ac:dyDescent="0.2">
      <c r="B5118" s="189">
        <v>41386</v>
      </c>
      <c r="C5118" s="143">
        <v>298744</v>
      </c>
      <c r="D5118" s="143" t="s">
        <v>1519</v>
      </c>
      <c r="E5118" s="143" t="s">
        <v>8854</v>
      </c>
      <c r="F5118" s="248" t="s">
        <v>147</v>
      </c>
      <c r="G5118" s="216">
        <v>180.5</v>
      </c>
      <c r="H5118" s="216">
        <v>32.333333337446675</v>
      </c>
      <c r="I5118" s="216">
        <v>5836.1666674091248</v>
      </c>
      <c r="J5118" s="216">
        <v>5.8777297993620557E-3</v>
      </c>
      <c r="K5118" s="216">
        <v>1.8178545768910239E-4</v>
      </c>
      <c r="L5118" s="159"/>
    </row>
    <row r="5119" spans="2:12" ht="15.75" customHeight="1" x14ac:dyDescent="0.2">
      <c r="B5119" s="189">
        <v>41386</v>
      </c>
      <c r="C5119" s="143">
        <v>298745</v>
      </c>
      <c r="D5119" s="143" t="s">
        <v>1531</v>
      </c>
      <c r="E5119" s="143" t="s">
        <v>8855</v>
      </c>
      <c r="F5119" s="248" t="s">
        <v>149</v>
      </c>
      <c r="G5119" s="216">
        <v>12</v>
      </c>
      <c r="H5119" s="216">
        <v>134.16666666045785</v>
      </c>
      <c r="I5119" s="216">
        <v>1609.9999999254942</v>
      </c>
      <c r="J5119" s="216">
        <v>4.6377363327796883E-3</v>
      </c>
      <c r="K5119" s="216">
        <v>3.4566978879460685E-5</v>
      </c>
      <c r="L5119" s="159"/>
    </row>
    <row r="5120" spans="2:12" ht="15.75" customHeight="1" x14ac:dyDescent="0.2">
      <c r="B5120" s="189">
        <v>41386</v>
      </c>
      <c r="C5120" s="143">
        <v>298746</v>
      </c>
      <c r="D5120" s="143" t="s">
        <v>808</v>
      </c>
      <c r="E5120" s="143" t="s">
        <v>8854</v>
      </c>
      <c r="F5120" s="248" t="s">
        <v>147</v>
      </c>
      <c r="G5120" s="216">
        <v>28.2</v>
      </c>
      <c r="H5120" s="216">
        <v>84.000000001396984</v>
      </c>
      <c r="I5120" s="216">
        <v>2368.8000000393949</v>
      </c>
      <c r="J5120" s="216">
        <v>2.3856697627762167E-3</v>
      </c>
      <c r="K5120" s="216">
        <v>2.8400830508768351E-5</v>
      </c>
      <c r="L5120" s="159"/>
    </row>
    <row r="5121" spans="2:12" ht="15.75" customHeight="1" x14ac:dyDescent="0.2">
      <c r="B5121" s="189">
        <v>41387</v>
      </c>
      <c r="C5121" s="143">
        <v>298747</v>
      </c>
      <c r="D5121" s="143" t="s">
        <v>1319</v>
      </c>
      <c r="E5121" s="143" t="s">
        <v>8854</v>
      </c>
      <c r="F5121" s="248" t="s">
        <v>150</v>
      </c>
      <c r="G5121" s="216">
        <v>29.48</v>
      </c>
      <c r="H5121" s="216">
        <v>68.000000001629815</v>
      </c>
      <c r="I5121" s="216">
        <v>2004.6400000480469</v>
      </c>
      <c r="J5121" s="216">
        <v>2.0187748356269072E-3</v>
      </c>
      <c r="K5121" s="216">
        <v>2.9687865229095909E-5</v>
      </c>
      <c r="L5121" s="159"/>
    </row>
    <row r="5122" spans="2:12" ht="15.75" customHeight="1" x14ac:dyDescent="0.2">
      <c r="B5122" s="189">
        <v>41387</v>
      </c>
      <c r="C5122" s="143">
        <v>298748</v>
      </c>
      <c r="D5122" s="143" t="s">
        <v>1058</v>
      </c>
      <c r="E5122" s="143" t="s">
        <v>8854</v>
      </c>
      <c r="F5122" s="248" t="s">
        <v>151</v>
      </c>
      <c r="G5122" s="216">
        <v>51</v>
      </c>
      <c r="H5122" s="216">
        <v>106.99999999778811</v>
      </c>
      <c r="I5122" s="216">
        <v>1369.3499996277387</v>
      </c>
      <c r="J5122" s="216">
        <v>1.3790053677208561E-3</v>
      </c>
      <c r="K5122" s="216">
        <v>5.1359604025912188E-5</v>
      </c>
      <c r="L5122" s="159"/>
    </row>
    <row r="5123" spans="2:12" ht="15.75" customHeight="1" x14ac:dyDescent="0.2">
      <c r="B5123" s="189">
        <v>41387</v>
      </c>
      <c r="C5123" s="143">
        <v>298749</v>
      </c>
      <c r="D5123" s="143" t="s">
        <v>563</v>
      </c>
      <c r="E5123" s="143" t="s">
        <v>8854</v>
      </c>
      <c r="F5123" s="248" t="s">
        <v>151</v>
      </c>
      <c r="G5123" s="216">
        <v>8</v>
      </c>
      <c r="H5123" s="216">
        <v>95.999999998603016</v>
      </c>
      <c r="I5123" s="216">
        <v>767.99999998882413</v>
      </c>
      <c r="J5123" s="216">
        <v>7.7341521355542297E-4</v>
      </c>
      <c r="K5123" s="216">
        <v>8.0564084746528927E-6</v>
      </c>
      <c r="L5123" s="159"/>
    </row>
    <row r="5124" spans="2:12" ht="15.75" customHeight="1" x14ac:dyDescent="0.2">
      <c r="B5124" s="189">
        <v>41387</v>
      </c>
      <c r="C5124" s="143">
        <v>298750</v>
      </c>
      <c r="D5124" s="143" t="s">
        <v>1709</v>
      </c>
      <c r="E5124" s="143" t="s">
        <v>8854</v>
      </c>
      <c r="F5124" s="248" t="s">
        <v>150</v>
      </c>
      <c r="G5124" s="216">
        <v>9</v>
      </c>
      <c r="H5124" s="216">
        <v>71.999999993713573</v>
      </c>
      <c r="I5124" s="216">
        <v>647.99999994342215</v>
      </c>
      <c r="J5124" s="216">
        <v>6.5256908638990747E-4</v>
      </c>
      <c r="K5124" s="216">
        <v>9.0634595339845032E-6</v>
      </c>
      <c r="L5124" s="159"/>
    </row>
    <row r="5125" spans="2:12" ht="15.75" customHeight="1" x14ac:dyDescent="0.2">
      <c r="B5125" s="189">
        <v>41387</v>
      </c>
      <c r="C5125" s="143">
        <v>298766</v>
      </c>
      <c r="D5125" s="143" t="s">
        <v>520</v>
      </c>
      <c r="E5125" s="143" t="s">
        <v>8855</v>
      </c>
      <c r="F5125" s="248" t="s">
        <v>150</v>
      </c>
      <c r="G5125" s="216">
        <v>2260.9899999999998</v>
      </c>
      <c r="H5125" s="216">
        <v>64.441860464163298</v>
      </c>
      <c r="I5125" s="216">
        <v>146793.35999783373</v>
      </c>
      <c r="J5125" s="216">
        <v>0.42289540599819492</v>
      </c>
      <c r="K5125" s="216">
        <v>6.5136616807597364E-3</v>
      </c>
      <c r="L5125" s="159"/>
    </row>
    <row r="5126" spans="2:12" ht="15.75" customHeight="1" x14ac:dyDescent="0.2">
      <c r="B5126" s="189">
        <v>41387</v>
      </c>
      <c r="C5126" s="143">
        <v>298767</v>
      </c>
      <c r="D5126" s="143" t="s">
        <v>1330</v>
      </c>
      <c r="E5126" s="143" t="s">
        <v>8854</v>
      </c>
      <c r="F5126" s="248" t="s">
        <v>151</v>
      </c>
      <c r="G5126" s="216">
        <v>0.71700000000000008</v>
      </c>
      <c r="H5126" s="216">
        <v>139.99999999534339</v>
      </c>
      <c r="I5126" s="216">
        <v>100.37999999666123</v>
      </c>
      <c r="J5126" s="216">
        <v>1.0108778533234485E-4</v>
      </c>
      <c r="K5126" s="216">
        <v>7.2205560954076548E-7</v>
      </c>
      <c r="L5126" s="159"/>
    </row>
    <row r="5127" spans="2:12" ht="15.75" customHeight="1" x14ac:dyDescent="0.2">
      <c r="B5127" s="189">
        <v>41387</v>
      </c>
      <c r="C5127" s="143">
        <v>298773</v>
      </c>
      <c r="D5127" s="143" t="s">
        <v>636</v>
      </c>
      <c r="E5127" s="143" t="s">
        <v>8855</v>
      </c>
      <c r="F5127" s="248" t="s">
        <v>155</v>
      </c>
      <c r="G5127" s="216">
        <v>6</v>
      </c>
      <c r="H5127" s="216">
        <v>19.999999991850927</v>
      </c>
      <c r="I5127" s="216">
        <v>119.99999995110556</v>
      </c>
      <c r="J5127" s="216">
        <v>3.4570670430770882E-4</v>
      </c>
      <c r="K5127" s="216">
        <v>1.7285335222428414E-5</v>
      </c>
      <c r="L5127" s="159"/>
    </row>
    <row r="5128" spans="2:12" ht="15.75" customHeight="1" x14ac:dyDescent="0.2">
      <c r="B5128" s="189">
        <v>41387</v>
      </c>
      <c r="C5128" s="143">
        <v>298811</v>
      </c>
      <c r="D5128" s="143" t="s">
        <v>1591</v>
      </c>
      <c r="E5128" s="143" t="s">
        <v>8854</v>
      </c>
      <c r="F5128" s="248" t="s">
        <v>147</v>
      </c>
      <c r="G5128" s="216">
        <v>65.17</v>
      </c>
      <c r="H5128" s="216">
        <v>68.999999994412065</v>
      </c>
      <c r="I5128" s="216">
        <v>4496.7299996358342</v>
      </c>
      <c r="J5128" s="216">
        <v>4.5284367096615034E-3</v>
      </c>
      <c r="K5128" s="216">
        <v>6.5629517536641124E-5</v>
      </c>
      <c r="L5128" s="159"/>
    </row>
    <row r="5129" spans="2:12" ht="15.75" customHeight="1" x14ac:dyDescent="0.2">
      <c r="B5129" s="189">
        <v>41387</v>
      </c>
      <c r="C5129" s="143">
        <v>298812</v>
      </c>
      <c r="D5129" s="143" t="s">
        <v>795</v>
      </c>
      <c r="E5129" s="143" t="s">
        <v>8854</v>
      </c>
      <c r="F5129" s="248" t="s">
        <v>151</v>
      </c>
      <c r="G5129" s="216">
        <v>1654</v>
      </c>
      <c r="H5129" s="216">
        <v>34.000000006053597</v>
      </c>
      <c r="I5129" s="216">
        <v>56236.000010012649</v>
      </c>
      <c r="J5129" s="216">
        <v>5.6632523382655751E-2</v>
      </c>
      <c r="K5129" s="216">
        <v>1.6656624521344855E-3</v>
      </c>
      <c r="L5129" s="159"/>
    </row>
    <row r="5130" spans="2:12" ht="15.75" customHeight="1" x14ac:dyDescent="0.2">
      <c r="B5130" s="189">
        <v>41387</v>
      </c>
      <c r="C5130" s="143">
        <v>298813</v>
      </c>
      <c r="D5130" s="143" t="s">
        <v>952</v>
      </c>
      <c r="E5130" s="143" t="s">
        <v>8855</v>
      </c>
      <c r="F5130" s="248" t="s">
        <v>151</v>
      </c>
      <c r="G5130" s="216">
        <v>5.4450000000000003</v>
      </c>
      <c r="H5130" s="216">
        <v>152.99999999580905</v>
      </c>
      <c r="I5130" s="216">
        <v>833.08499997718036</v>
      </c>
      <c r="J5130" s="216">
        <v>2.4000255822303885E-3</v>
      </c>
      <c r="K5130" s="216">
        <v>1.5686441714353786E-5</v>
      </c>
      <c r="L5130" s="159"/>
    </row>
    <row r="5131" spans="2:12" ht="15.75" customHeight="1" x14ac:dyDescent="0.2">
      <c r="B5131" s="189">
        <v>41387</v>
      </c>
      <c r="C5131" s="143">
        <v>298814</v>
      </c>
      <c r="D5131" s="143" t="s">
        <v>733</v>
      </c>
      <c r="E5131" s="143" t="s">
        <v>8855</v>
      </c>
      <c r="F5131" s="248" t="s">
        <v>147</v>
      </c>
      <c r="G5131" s="216">
        <v>77</v>
      </c>
      <c r="H5131" s="216">
        <v>57.000000007683411</v>
      </c>
      <c r="I5131" s="216">
        <v>4389.0000005916227</v>
      </c>
      <c r="J5131" s="216">
        <v>1.2644222716910784E-2</v>
      </c>
      <c r="K5131" s="216">
        <v>2.2182846868783131E-4</v>
      </c>
      <c r="L5131" s="159"/>
    </row>
    <row r="5132" spans="2:12" ht="15.75" customHeight="1" x14ac:dyDescent="0.2">
      <c r="B5132" s="189">
        <v>41387</v>
      </c>
      <c r="C5132" s="143">
        <v>298817</v>
      </c>
      <c r="D5132" s="143" t="s">
        <v>898</v>
      </c>
      <c r="E5132" s="143" t="s">
        <v>8854</v>
      </c>
      <c r="F5132" s="248" t="s">
        <v>150</v>
      </c>
      <c r="G5132" s="216">
        <v>3.4089</v>
      </c>
      <c r="H5132" s="216">
        <v>58.000000000465661</v>
      </c>
      <c r="I5132" s="216">
        <v>197.7162000015874</v>
      </c>
      <c r="J5132" s="216">
        <v>1.9911030865861934E-4</v>
      </c>
      <c r="K5132" s="216">
        <v>3.4329363561555304E-6</v>
      </c>
      <c r="L5132" s="159"/>
    </row>
    <row r="5133" spans="2:12" ht="15.75" customHeight="1" x14ac:dyDescent="0.2">
      <c r="B5133" s="189">
        <v>41388</v>
      </c>
      <c r="C5133" s="143">
        <v>298820</v>
      </c>
      <c r="D5133" s="143" t="s">
        <v>539</v>
      </c>
      <c r="E5133" s="143" t="s">
        <v>8855</v>
      </c>
      <c r="F5133" s="248" t="s">
        <v>149</v>
      </c>
      <c r="G5133" s="216">
        <v>97</v>
      </c>
      <c r="H5133" s="216">
        <v>97.999999994644895</v>
      </c>
      <c r="I5133" s="216">
        <v>9505.9999994805548</v>
      </c>
      <c r="J5133" s="216">
        <v>2.7387895459142695E-2</v>
      </c>
      <c r="K5133" s="216">
        <v>2.7946832102693139E-4</v>
      </c>
      <c r="L5133" s="159"/>
    </row>
    <row r="5134" spans="2:12" ht="15.75" customHeight="1" x14ac:dyDescent="0.2">
      <c r="B5134" s="189">
        <v>41388</v>
      </c>
      <c r="C5134" s="143">
        <v>298853</v>
      </c>
      <c r="D5134" s="143" t="s">
        <v>1085</v>
      </c>
      <c r="E5134" s="143" t="s">
        <v>8854</v>
      </c>
      <c r="F5134" s="248" t="s">
        <v>151</v>
      </c>
      <c r="G5134" s="216">
        <v>0.99</v>
      </c>
      <c r="H5134" s="216">
        <v>149.00000000372529</v>
      </c>
      <c r="I5134" s="216">
        <v>147.51000000368805</v>
      </c>
      <c r="J5134" s="216">
        <v>1.4854382790998455E-4</v>
      </c>
      <c r="K5134" s="216">
        <v>9.969384423239641E-7</v>
      </c>
      <c r="L5134" s="159"/>
    </row>
    <row r="5135" spans="2:12" ht="15.75" customHeight="1" x14ac:dyDescent="0.2">
      <c r="B5135" s="189">
        <v>41388</v>
      </c>
      <c r="C5135" s="143">
        <v>298874</v>
      </c>
      <c r="D5135" s="143" t="s">
        <v>927</v>
      </c>
      <c r="E5135" s="143" t="s">
        <v>8854</v>
      </c>
      <c r="F5135" s="248" t="s">
        <v>150</v>
      </c>
      <c r="G5135" s="216">
        <v>1</v>
      </c>
      <c r="H5135" s="216">
        <v>4.9999999953433871</v>
      </c>
      <c r="I5135" s="216">
        <v>4.9999999953433871</v>
      </c>
      <c r="J5135" s="216">
        <v>5.0350426333105706E-6</v>
      </c>
      <c r="K5135" s="216">
        <v>1.0070085275999638E-6</v>
      </c>
      <c r="L5135" s="159"/>
    </row>
    <row r="5136" spans="2:12" ht="15.75" customHeight="1" x14ac:dyDescent="0.2">
      <c r="B5136" s="189">
        <v>41388</v>
      </c>
      <c r="C5136" s="143">
        <v>298898</v>
      </c>
      <c r="D5136" s="143" t="s">
        <v>1823</v>
      </c>
      <c r="E5136" s="143" t="s">
        <v>8854</v>
      </c>
      <c r="F5136" s="248" t="s">
        <v>147</v>
      </c>
      <c r="G5136" s="216">
        <v>51</v>
      </c>
      <c r="H5136" s="216">
        <v>98.999999997904524</v>
      </c>
      <c r="I5136" s="216">
        <v>5048.9999998931307</v>
      </c>
      <c r="J5136" s="216">
        <v>5.0843860557445988E-3</v>
      </c>
      <c r="K5136" s="216">
        <v>5.1357434907598158E-5</v>
      </c>
      <c r="L5136" s="159"/>
    </row>
    <row r="5137" spans="2:12" ht="15.75" customHeight="1" x14ac:dyDescent="0.2">
      <c r="B5137" s="189">
        <v>41388</v>
      </c>
      <c r="C5137" s="143">
        <v>298903</v>
      </c>
      <c r="D5137" s="143" t="s">
        <v>502</v>
      </c>
      <c r="E5137" s="143" t="s">
        <v>8854</v>
      </c>
      <c r="F5137" s="248" t="s">
        <v>147</v>
      </c>
      <c r="G5137" s="216">
        <v>70.25</v>
      </c>
      <c r="H5137" s="216">
        <v>66.999999998370185</v>
      </c>
      <c r="I5137" s="216">
        <v>4706.7499998855055</v>
      </c>
      <c r="J5137" s="216">
        <v>4.7397373871658332E-3</v>
      </c>
      <c r="K5137" s="216">
        <v>7.0742349063897465E-5</v>
      </c>
      <c r="L5137" s="159"/>
    </row>
    <row r="5138" spans="2:12" ht="15.75" customHeight="1" x14ac:dyDescent="0.2">
      <c r="B5138" s="189">
        <v>41388</v>
      </c>
      <c r="C5138" s="143">
        <v>298904</v>
      </c>
      <c r="D5138" s="143" t="s">
        <v>1569</v>
      </c>
      <c r="E5138" s="143" t="s">
        <v>8854</v>
      </c>
      <c r="F5138" s="248" t="s">
        <v>151</v>
      </c>
      <c r="G5138" s="216">
        <v>51</v>
      </c>
      <c r="H5138" s="216">
        <v>191.99999999720603</v>
      </c>
      <c r="I5138" s="216">
        <v>9791.9999998575076</v>
      </c>
      <c r="J5138" s="216">
        <v>9.8606275021153548E-3</v>
      </c>
      <c r="K5138" s="216">
        <v>5.1357434907598158E-5</v>
      </c>
      <c r="L5138" s="159"/>
    </row>
    <row r="5139" spans="2:12" ht="15.75" customHeight="1" x14ac:dyDescent="0.2">
      <c r="B5139" s="189">
        <v>41388</v>
      </c>
      <c r="C5139" s="143">
        <v>298908</v>
      </c>
      <c r="D5139" s="143" t="s">
        <v>890</v>
      </c>
      <c r="E5139" s="143" t="s">
        <v>8855</v>
      </c>
      <c r="F5139" s="248" t="s">
        <v>155</v>
      </c>
      <c r="G5139" s="216">
        <v>15</v>
      </c>
      <c r="H5139" s="216">
        <v>80.999999991618097</v>
      </c>
      <c r="I5139" s="216">
        <v>1214.9999998742715</v>
      </c>
      <c r="J5139" s="216">
        <v>3.5005568042534487E-3</v>
      </c>
      <c r="K5139" s="216">
        <v>4.3216750674267743E-5</v>
      </c>
      <c r="L5139" s="159"/>
    </row>
    <row r="5140" spans="2:12" ht="15.75" customHeight="1" x14ac:dyDescent="0.2">
      <c r="B5140" s="189">
        <v>41389</v>
      </c>
      <c r="C5140" s="143">
        <v>298914</v>
      </c>
      <c r="D5140" s="143" t="s">
        <v>617</v>
      </c>
      <c r="E5140" s="143" t="s">
        <v>8854</v>
      </c>
      <c r="F5140" s="248" t="s">
        <v>147</v>
      </c>
      <c r="G5140" s="216">
        <v>2824</v>
      </c>
      <c r="H5140" s="216">
        <v>143.08695651985624</v>
      </c>
      <c r="I5140" s="216">
        <v>424308.9999945648</v>
      </c>
      <c r="J5140" s="216">
        <v>0.42727064355116545</v>
      </c>
      <c r="K5140" s="216">
        <v>2.8437112986148005E-3</v>
      </c>
      <c r="L5140" s="159"/>
    </row>
    <row r="5141" spans="2:12" ht="15.75" customHeight="1" x14ac:dyDescent="0.2">
      <c r="B5141" s="189">
        <v>41389</v>
      </c>
      <c r="C5141" s="143">
        <v>298915</v>
      </c>
      <c r="D5141" s="143" t="s">
        <v>1405</v>
      </c>
      <c r="E5141" s="143" t="s">
        <v>8855</v>
      </c>
      <c r="F5141" s="248" t="s">
        <v>155</v>
      </c>
      <c r="G5141" s="216">
        <v>5</v>
      </c>
      <c r="H5141" s="216">
        <v>198.99999999906868</v>
      </c>
      <c r="I5141" s="216">
        <v>994.99999999534339</v>
      </c>
      <c r="J5141" s="216">
        <v>2.8668646772028318E-3</v>
      </c>
      <c r="K5141" s="216">
        <v>1.4406355161890697E-5</v>
      </c>
      <c r="L5141" s="159"/>
    </row>
    <row r="5142" spans="2:12" ht="15.75" customHeight="1" x14ac:dyDescent="0.2">
      <c r="B5142" s="189">
        <v>41390</v>
      </c>
      <c r="C5142" s="143">
        <v>298917</v>
      </c>
      <c r="D5142" s="143" t="s">
        <v>929</v>
      </c>
      <c r="E5142" s="143" t="s">
        <v>8854</v>
      </c>
      <c r="F5142" s="248" t="s">
        <v>150</v>
      </c>
      <c r="G5142" s="216">
        <v>20.79</v>
      </c>
      <c r="H5142" s="216">
        <v>69.000000004889444</v>
      </c>
      <c r="I5142" s="216">
        <v>1434.5100001016515</v>
      </c>
      <c r="J5142" s="216">
        <v>1.4444478155168858E-3</v>
      </c>
      <c r="K5142" s="216">
        <v>2.0934026310355509E-5</v>
      </c>
      <c r="L5142" s="159"/>
    </row>
    <row r="5143" spans="2:12" ht="15.75" customHeight="1" x14ac:dyDescent="0.2">
      <c r="B5143" s="189">
        <v>41390</v>
      </c>
      <c r="C5143" s="143">
        <v>298933</v>
      </c>
      <c r="D5143" s="143" t="s">
        <v>1245</v>
      </c>
      <c r="E5143" s="143" t="s">
        <v>8854</v>
      </c>
      <c r="F5143" s="248" t="s">
        <v>155</v>
      </c>
      <c r="G5143" s="216">
        <v>2.31</v>
      </c>
      <c r="H5143" s="216">
        <v>153.99999999906868</v>
      </c>
      <c r="I5143" s="216">
        <v>355.73999999784866</v>
      </c>
      <c r="J5143" s="216">
        <v>3.5820445019725024E-4</v>
      </c>
      <c r="K5143" s="216">
        <v>2.3260029233728342E-6</v>
      </c>
      <c r="L5143" s="159"/>
    </row>
    <row r="5144" spans="2:12" ht="15.75" customHeight="1" x14ac:dyDescent="0.2">
      <c r="B5144" s="189">
        <v>41390</v>
      </c>
      <c r="C5144" s="143">
        <v>298950</v>
      </c>
      <c r="D5144" s="143" t="s">
        <v>565</v>
      </c>
      <c r="E5144" s="143" t="s">
        <v>8855</v>
      </c>
      <c r="F5144" s="248" t="s">
        <v>155</v>
      </c>
      <c r="G5144" s="216">
        <v>699.96000000000026</v>
      </c>
      <c r="H5144" s="216">
        <v>17.000000003026798</v>
      </c>
      <c r="I5144" s="216">
        <v>11899.320002118642</v>
      </c>
      <c r="J5144" s="216">
        <v>3.4287966806540678E-2</v>
      </c>
      <c r="K5144" s="216">
        <v>2.0169392235550479E-3</v>
      </c>
      <c r="L5144" s="159"/>
    </row>
    <row r="5145" spans="2:12" ht="15.75" customHeight="1" x14ac:dyDescent="0.2">
      <c r="B5145" s="189">
        <v>41390</v>
      </c>
      <c r="C5145" s="143">
        <v>298952</v>
      </c>
      <c r="D5145" s="143" t="s">
        <v>852</v>
      </c>
      <c r="E5145" s="143" t="s">
        <v>8855</v>
      </c>
      <c r="F5145" s="248" t="s">
        <v>155</v>
      </c>
      <c r="G5145" s="216">
        <v>2.5</v>
      </c>
      <c r="H5145" s="216">
        <v>13.999999993247911</v>
      </c>
      <c r="I5145" s="216">
        <v>34.999999983119778</v>
      </c>
      <c r="J5145" s="216">
        <v>1.0085272414192277E-4</v>
      </c>
      <c r="K5145" s="216">
        <v>7.2037660136116601E-6</v>
      </c>
      <c r="L5145" s="159"/>
    </row>
    <row r="5146" spans="2:12" ht="15.75" customHeight="1" x14ac:dyDescent="0.2">
      <c r="B5146" s="189">
        <v>41390</v>
      </c>
      <c r="C5146" s="143">
        <v>298954</v>
      </c>
      <c r="D5146" s="143" t="s">
        <v>1824</v>
      </c>
      <c r="E5146" s="143" t="s">
        <v>8854</v>
      </c>
      <c r="F5146" s="248" t="s">
        <v>149</v>
      </c>
      <c r="G5146" s="216">
        <v>88</v>
      </c>
      <c r="H5146" s="216">
        <v>58.000000000465661</v>
      </c>
      <c r="I5146" s="216">
        <v>5104.0000000409782</v>
      </c>
      <c r="J5146" s="216">
        <v>5.139358840255525E-3</v>
      </c>
      <c r="K5146" s="216">
        <v>8.8609635176107977E-5</v>
      </c>
      <c r="L5146" s="159"/>
    </row>
    <row r="5147" spans="2:12" ht="15.75" customHeight="1" x14ac:dyDescent="0.2">
      <c r="B5147" s="189">
        <v>41390</v>
      </c>
      <c r="C5147" s="143">
        <v>298955</v>
      </c>
      <c r="D5147" s="143" t="s">
        <v>874</v>
      </c>
      <c r="E5147" s="143" t="s">
        <v>8855</v>
      </c>
      <c r="F5147" s="248" t="s">
        <v>149</v>
      </c>
      <c r="G5147" s="216">
        <v>647.5</v>
      </c>
      <c r="H5147" s="216">
        <v>30.959183669824874</v>
      </c>
      <c r="I5147" s="216">
        <v>18064.999997618725</v>
      </c>
      <c r="J5147" s="216">
        <v>5.2054413207496195E-2</v>
      </c>
      <c r="K5147" s="216">
        <v>1.8657753975254198E-3</v>
      </c>
      <c r="L5147" s="159"/>
    </row>
    <row r="5148" spans="2:12" ht="15.75" customHeight="1" x14ac:dyDescent="0.2">
      <c r="B5148" s="189">
        <v>41390</v>
      </c>
      <c r="C5148" s="143">
        <v>298959</v>
      </c>
      <c r="D5148" s="143" t="s">
        <v>1825</v>
      </c>
      <c r="E5148" s="143" t="s">
        <v>8854</v>
      </c>
      <c r="F5148" s="248" t="s">
        <v>147</v>
      </c>
      <c r="G5148" s="216">
        <v>1.9266000000000001</v>
      </c>
      <c r="H5148" s="216">
        <v>155.00000000232831</v>
      </c>
      <c r="I5148" s="216">
        <v>298.62300000448573</v>
      </c>
      <c r="J5148" s="216">
        <v>3.0069176233627696E-4</v>
      </c>
      <c r="K5148" s="216">
        <v>1.9399468537532913E-6</v>
      </c>
      <c r="L5148" s="159"/>
    </row>
    <row r="5149" spans="2:12" ht="15.75" customHeight="1" x14ac:dyDescent="0.2">
      <c r="B5149" s="189">
        <v>41390</v>
      </c>
      <c r="C5149" s="143">
        <v>298960</v>
      </c>
      <c r="D5149" s="143" t="s">
        <v>1459</v>
      </c>
      <c r="E5149" s="143" t="s">
        <v>8854</v>
      </c>
      <c r="F5149" s="248" t="s">
        <v>150</v>
      </c>
      <c r="G5149" s="216">
        <v>7</v>
      </c>
      <c r="H5149" s="216">
        <v>84.000000001396984</v>
      </c>
      <c r="I5149" s="216">
        <v>588.00000000977889</v>
      </c>
      <c r="J5149" s="216">
        <v>5.9207347141384083E-4</v>
      </c>
      <c r="K5149" s="216">
        <v>7.0484937071904067E-6</v>
      </c>
      <c r="L5149" s="159"/>
    </row>
    <row r="5150" spans="2:12" ht="15.75" customHeight="1" x14ac:dyDescent="0.2">
      <c r="B5150" s="189">
        <v>41390</v>
      </c>
      <c r="C5150" s="143">
        <v>298961</v>
      </c>
      <c r="D5150" s="143" t="s">
        <v>567</v>
      </c>
      <c r="E5150" s="143" t="s">
        <v>8854</v>
      </c>
      <c r="F5150" s="248" t="s">
        <v>155</v>
      </c>
      <c r="G5150" s="216">
        <v>56.25</v>
      </c>
      <c r="H5150" s="216">
        <v>126.00000000209548</v>
      </c>
      <c r="I5150" s="216">
        <v>7087.5000001178705</v>
      </c>
      <c r="J5150" s="216">
        <v>7.1365998786489743E-3</v>
      </c>
      <c r="K5150" s="216">
        <v>5.6639681575637201E-5</v>
      </c>
      <c r="L5150" s="159"/>
    </row>
    <row r="5151" spans="2:12" ht="15.75" customHeight="1" x14ac:dyDescent="0.2">
      <c r="B5151" s="189">
        <v>41390</v>
      </c>
      <c r="C5151" s="143">
        <v>298973</v>
      </c>
      <c r="D5151" s="143" t="s">
        <v>1700</v>
      </c>
      <c r="E5151" s="143" t="s">
        <v>8854</v>
      </c>
      <c r="F5151" s="248" t="s">
        <v>147</v>
      </c>
      <c r="G5151" s="216">
        <v>512</v>
      </c>
      <c r="H5151" s="216">
        <v>114.12500000136788</v>
      </c>
      <c r="I5151" s="216">
        <v>52539.000000088708</v>
      </c>
      <c r="J5151" s="216">
        <v>5.2902972983243153E-2</v>
      </c>
      <c r="K5151" s="216">
        <v>5.1554696829735546E-4</v>
      </c>
      <c r="L5151" s="159"/>
    </row>
    <row r="5152" spans="2:12" ht="15.75" customHeight="1" x14ac:dyDescent="0.2">
      <c r="B5152" s="189">
        <v>41391</v>
      </c>
      <c r="C5152" s="143">
        <v>298975</v>
      </c>
      <c r="D5152" s="143" t="s">
        <v>731</v>
      </c>
      <c r="E5152" s="143" t="s">
        <v>8854</v>
      </c>
      <c r="F5152" s="248" t="s">
        <v>151</v>
      </c>
      <c r="G5152" s="216">
        <v>16.2</v>
      </c>
      <c r="H5152" s="216">
        <v>160.00000000814907</v>
      </c>
      <c r="I5152" s="216">
        <v>2592.000000132015</v>
      </c>
      <c r="J5152" s="216">
        <v>2.6099617569432989E-3</v>
      </c>
      <c r="K5152" s="216">
        <v>1.6312260980064805E-5</v>
      </c>
      <c r="L5152" s="159"/>
    </row>
    <row r="5153" spans="2:12" ht="15.75" customHeight="1" x14ac:dyDescent="0.2">
      <c r="B5153" s="189">
        <v>41391</v>
      </c>
      <c r="C5153" s="143">
        <v>298976</v>
      </c>
      <c r="D5153" s="143" t="s">
        <v>1385</v>
      </c>
      <c r="E5153" s="143" t="s">
        <v>8854</v>
      </c>
      <c r="F5153" s="248" t="s">
        <v>150</v>
      </c>
      <c r="G5153" s="216">
        <v>2419.34</v>
      </c>
      <c r="H5153" s="216">
        <v>21.999999998370185</v>
      </c>
      <c r="I5153" s="216">
        <v>53225.479996056922</v>
      </c>
      <c r="J5153" s="216">
        <v>5.3594316079314766E-2</v>
      </c>
      <c r="K5153" s="216">
        <v>2.4361052765129623E-3</v>
      </c>
      <c r="L5153" s="159"/>
    </row>
    <row r="5154" spans="2:12" ht="15.75" customHeight="1" x14ac:dyDescent="0.2">
      <c r="B5154" s="189">
        <v>41391</v>
      </c>
      <c r="C5154" s="143">
        <v>298977</v>
      </c>
      <c r="D5154" s="143" t="s">
        <v>1507</v>
      </c>
      <c r="E5154" s="143" t="s">
        <v>8855</v>
      </c>
      <c r="F5154" s="248" t="s">
        <v>155</v>
      </c>
      <c r="G5154" s="216">
        <v>23.1</v>
      </c>
      <c r="H5154" s="216">
        <v>111.00000000558794</v>
      </c>
      <c r="I5154" s="216">
        <v>2564.1000001290813</v>
      </c>
      <c r="J5154" s="216">
        <v>7.3881105794772273E-3</v>
      </c>
      <c r="K5154" s="216">
        <v>6.6559554766714389E-5</v>
      </c>
      <c r="L5154" s="159"/>
    </row>
    <row r="5155" spans="2:12" ht="15.75" customHeight="1" x14ac:dyDescent="0.2">
      <c r="B5155" s="189">
        <v>41391</v>
      </c>
      <c r="C5155" s="143">
        <v>298978</v>
      </c>
      <c r="D5155" s="143" t="s">
        <v>566</v>
      </c>
      <c r="E5155" s="143" t="s">
        <v>8854</v>
      </c>
      <c r="F5155" s="248" t="s">
        <v>150</v>
      </c>
      <c r="G5155" s="216">
        <v>291.5</v>
      </c>
      <c r="H5155" s="216">
        <v>32.999999992316589</v>
      </c>
      <c r="I5155" s="216">
        <v>9619.4999977602856</v>
      </c>
      <c r="J5155" s="216">
        <v>9.6861601519258392E-3</v>
      </c>
      <c r="K5155" s="216">
        <v>2.9352000467215375E-4</v>
      </c>
      <c r="L5155" s="159"/>
    </row>
    <row r="5156" spans="2:12" ht="15.75" customHeight="1" x14ac:dyDescent="0.2">
      <c r="B5156" s="189">
        <v>41391</v>
      </c>
      <c r="C5156" s="143">
        <v>298980</v>
      </c>
      <c r="D5156" s="143" t="s">
        <v>1507</v>
      </c>
      <c r="E5156" s="143" t="s">
        <v>8855</v>
      </c>
      <c r="F5156" s="248" t="s">
        <v>155</v>
      </c>
      <c r="G5156" s="216">
        <v>15.84</v>
      </c>
      <c r="H5156" s="216">
        <v>172.99999999813735</v>
      </c>
      <c r="I5156" s="216">
        <v>2740.3199999704957</v>
      </c>
      <c r="J5156" s="216">
        <v>7.8958648968120767E-3</v>
      </c>
      <c r="K5156" s="216">
        <v>4.5640837554318432E-5</v>
      </c>
      <c r="L5156" s="159"/>
    </row>
    <row r="5157" spans="2:12" ht="15.75" customHeight="1" x14ac:dyDescent="0.2">
      <c r="B5157" s="189">
        <v>41391</v>
      </c>
      <c r="C5157" s="143">
        <v>298982</v>
      </c>
      <c r="D5157" s="143" t="s">
        <v>1261</v>
      </c>
      <c r="E5157" s="143" t="s">
        <v>8855</v>
      </c>
      <c r="F5157" s="248" t="s">
        <v>150</v>
      </c>
      <c r="G5157" s="216">
        <v>16</v>
      </c>
      <c r="H5157" s="216">
        <v>62.999999995809048</v>
      </c>
      <c r="I5157" s="216">
        <v>1007.9999999329448</v>
      </c>
      <c r="J5157" s="216">
        <v>2.9044169350815989E-3</v>
      </c>
      <c r="K5157" s="216">
        <v>4.6101856115473162E-5</v>
      </c>
      <c r="L5157" s="159"/>
    </row>
    <row r="5158" spans="2:12" ht="15.75" customHeight="1" x14ac:dyDescent="0.2">
      <c r="B5158" s="189">
        <v>41392</v>
      </c>
      <c r="C5158" s="143">
        <v>298979</v>
      </c>
      <c r="D5158" s="143" t="s">
        <v>1339</v>
      </c>
      <c r="E5158" s="143" t="s">
        <v>8854</v>
      </c>
      <c r="F5158" s="248" t="s">
        <v>147</v>
      </c>
      <c r="G5158" s="216">
        <v>869.5</v>
      </c>
      <c r="H5158" s="216">
        <v>76.344827588302365</v>
      </c>
      <c r="I5158" s="216">
        <v>49402.500002076267</v>
      </c>
      <c r="J5158" s="216">
        <v>4.9743464089504572E-2</v>
      </c>
      <c r="K5158" s="216">
        <v>8.7550107836660996E-4</v>
      </c>
      <c r="L5158" s="159"/>
    </row>
    <row r="5159" spans="2:12" ht="15.75" customHeight="1" x14ac:dyDescent="0.2">
      <c r="B5159" s="189">
        <v>41392</v>
      </c>
      <c r="C5159" s="143">
        <v>298981</v>
      </c>
      <c r="D5159" s="143" t="s">
        <v>636</v>
      </c>
      <c r="E5159" s="143" t="s">
        <v>8855</v>
      </c>
      <c r="F5159" s="248" t="s">
        <v>147</v>
      </c>
      <c r="G5159" s="216">
        <v>25</v>
      </c>
      <c r="H5159" s="216">
        <v>355.00000000465661</v>
      </c>
      <c r="I5159" s="216">
        <v>8875.0000001164153</v>
      </c>
      <c r="J5159" s="216">
        <v>2.5573685481925127E-2</v>
      </c>
      <c r="K5159" s="216">
        <v>7.2038550652365276E-5</v>
      </c>
      <c r="L5159" s="159"/>
    </row>
    <row r="5160" spans="2:12" ht="15.75" customHeight="1" x14ac:dyDescent="0.2">
      <c r="B5160" s="189">
        <v>41392</v>
      </c>
      <c r="C5160" s="143">
        <v>298996</v>
      </c>
      <c r="D5160" s="143" t="s">
        <v>562</v>
      </c>
      <c r="E5160" s="143" t="s">
        <v>8855</v>
      </c>
      <c r="F5160" s="248" t="s">
        <v>150</v>
      </c>
      <c r="G5160" s="216">
        <v>858.32999999999993</v>
      </c>
      <c r="H5160" s="216">
        <v>55.000000001164153</v>
      </c>
      <c r="I5160" s="216">
        <v>47208.150000999231</v>
      </c>
      <c r="J5160" s="216">
        <v>0.13603226820205763</v>
      </c>
      <c r="K5160" s="216">
        <v>2.4733139672577873E-3</v>
      </c>
      <c r="L5160" s="159"/>
    </row>
    <row r="5161" spans="2:12" ht="15.75" customHeight="1" x14ac:dyDescent="0.2">
      <c r="B5161" s="189">
        <v>41392</v>
      </c>
      <c r="C5161" s="143">
        <v>299000</v>
      </c>
      <c r="D5161" s="143" t="s">
        <v>1095</v>
      </c>
      <c r="E5161" s="143" t="s">
        <v>8855</v>
      </c>
      <c r="F5161" s="248" t="s">
        <v>155</v>
      </c>
      <c r="G5161" s="216">
        <v>3.3000000000000003</v>
      </c>
      <c r="H5161" s="216">
        <v>98.000000005122274</v>
      </c>
      <c r="I5161" s="216">
        <v>323.4000000169035</v>
      </c>
      <c r="J5161" s="216">
        <v>9.3189069128770535E-4</v>
      </c>
      <c r="K5161" s="216">
        <v>9.5090886861122174E-6</v>
      </c>
      <c r="L5161" s="159"/>
    </row>
    <row r="5162" spans="2:12" ht="15.75" customHeight="1" x14ac:dyDescent="0.2">
      <c r="B5162" s="189">
        <v>41393</v>
      </c>
      <c r="C5162" s="143">
        <v>298997</v>
      </c>
      <c r="D5162" s="143" t="s">
        <v>1030</v>
      </c>
      <c r="E5162" s="143" t="s">
        <v>8855</v>
      </c>
      <c r="F5162" s="248" t="s">
        <v>150</v>
      </c>
      <c r="G5162" s="216">
        <v>706.51</v>
      </c>
      <c r="H5162" s="216">
        <v>15.999999999767169</v>
      </c>
      <c r="I5162" s="216">
        <v>11304.159999835505</v>
      </c>
      <c r="J5162" s="216">
        <v>3.2575799186053148E-2</v>
      </c>
      <c r="K5162" s="216">
        <v>2.0359874491579491E-3</v>
      </c>
      <c r="L5162" s="159"/>
    </row>
    <row r="5163" spans="2:12" ht="15.75" customHeight="1" x14ac:dyDescent="0.2">
      <c r="B5163" s="189">
        <v>41393</v>
      </c>
      <c r="C5163" s="143">
        <v>298999</v>
      </c>
      <c r="D5163" s="143" t="s">
        <v>1826</v>
      </c>
      <c r="E5163" s="143" t="s">
        <v>8854</v>
      </c>
      <c r="F5163" s="248" t="s">
        <v>147</v>
      </c>
      <c r="G5163" s="216">
        <v>1</v>
      </c>
      <c r="H5163" s="216">
        <v>68.000000001629815</v>
      </c>
      <c r="I5163" s="216">
        <v>68.000000001629815</v>
      </c>
      <c r="J5163" s="216">
        <v>6.8466062180102204E-5</v>
      </c>
      <c r="K5163" s="216">
        <v>1.0068538555656061E-6</v>
      </c>
      <c r="L5163" s="159"/>
    </row>
    <row r="5164" spans="2:12" ht="15.75" customHeight="1" x14ac:dyDescent="0.2">
      <c r="B5164" s="189">
        <v>41393</v>
      </c>
      <c r="C5164" s="143">
        <v>299013</v>
      </c>
      <c r="D5164" s="143" t="s">
        <v>586</v>
      </c>
      <c r="E5164" s="143" t="s">
        <v>8854</v>
      </c>
      <c r="F5164" s="248" t="s">
        <v>151</v>
      </c>
      <c r="G5164" s="216">
        <v>10</v>
      </c>
      <c r="H5164" s="216">
        <v>21.999999998370185</v>
      </c>
      <c r="I5164" s="216">
        <v>219.99999998370185</v>
      </c>
      <c r="J5164" s="216">
        <v>2.215078482080235E-4</v>
      </c>
      <c r="K5164" s="216">
        <v>1.0068538555656062E-5</v>
      </c>
      <c r="L5164" s="159"/>
    </row>
    <row r="5165" spans="2:12" ht="15.75" customHeight="1" x14ac:dyDescent="0.2">
      <c r="B5165" s="189">
        <v>41393</v>
      </c>
      <c r="C5165" s="143">
        <v>299038</v>
      </c>
      <c r="D5165" s="143" t="s">
        <v>1436</v>
      </c>
      <c r="E5165" s="143" t="s">
        <v>8854</v>
      </c>
      <c r="F5165" s="248" t="s">
        <v>147</v>
      </c>
      <c r="G5165" s="216">
        <v>9</v>
      </c>
      <c r="H5165" s="216">
        <v>2.000000006519258</v>
      </c>
      <c r="I5165" s="216">
        <v>18.000000058673322</v>
      </c>
      <c r="J5165" s="216">
        <v>1.812336945925637E-5</v>
      </c>
      <c r="K5165" s="216">
        <v>9.0616847000904555E-6</v>
      </c>
      <c r="L5165" s="159"/>
    </row>
    <row r="5166" spans="2:12" ht="15.75" customHeight="1" x14ac:dyDescent="0.2">
      <c r="B5166" s="189">
        <v>41393</v>
      </c>
      <c r="C5166" s="143">
        <v>299042</v>
      </c>
      <c r="D5166" s="143" t="s">
        <v>620</v>
      </c>
      <c r="E5166" s="143" t="s">
        <v>8855</v>
      </c>
      <c r="F5166" s="248" t="s">
        <v>155</v>
      </c>
      <c r="G5166" s="216">
        <v>1.6</v>
      </c>
      <c r="H5166" s="216">
        <v>31.000000006752089</v>
      </c>
      <c r="I5166" s="216">
        <v>49.600000010803342</v>
      </c>
      <c r="J5166" s="216">
        <v>1.4293495845809647E-4</v>
      </c>
      <c r="K5166" s="216">
        <v>4.6108051105472232E-6</v>
      </c>
      <c r="L5166" s="159"/>
    </row>
    <row r="5167" spans="2:12" ht="15.75" customHeight="1" x14ac:dyDescent="0.2">
      <c r="B5167" s="189">
        <v>41393</v>
      </c>
      <c r="C5167" s="143">
        <v>299048</v>
      </c>
      <c r="D5167" s="143" t="s">
        <v>877</v>
      </c>
      <c r="E5167" s="143" t="s">
        <v>8855</v>
      </c>
      <c r="F5167" s="248" t="s">
        <v>155</v>
      </c>
      <c r="G5167" s="216">
        <v>0.66</v>
      </c>
      <c r="H5167" s="216">
        <v>113.00000000162981</v>
      </c>
      <c r="I5167" s="216">
        <v>74.580000001075675</v>
      </c>
      <c r="J5167" s="216">
        <v>2.1492115321848225E-4</v>
      </c>
      <c r="K5167" s="216">
        <v>1.9019571081007294E-6</v>
      </c>
      <c r="L5167" s="159"/>
    </row>
    <row r="5168" spans="2:12" ht="15.75" customHeight="1" x14ac:dyDescent="0.2">
      <c r="B5168" s="189">
        <v>41393</v>
      </c>
      <c r="C5168" s="143">
        <v>299049</v>
      </c>
      <c r="D5168" s="143" t="s">
        <v>1827</v>
      </c>
      <c r="E5168" s="143" t="s">
        <v>8854</v>
      </c>
      <c r="F5168" s="248" t="s">
        <v>147</v>
      </c>
      <c r="G5168" s="216">
        <v>48.989999999999995</v>
      </c>
      <c r="H5168" s="216">
        <v>120.50000000035983</v>
      </c>
      <c r="I5168" s="216">
        <v>5289.9900000365105</v>
      </c>
      <c r="J5168" s="216">
        <v>5.3262468274402619E-3</v>
      </c>
      <c r="K5168" s="216">
        <v>4.9325770384159039E-5</v>
      </c>
      <c r="L5168" s="159"/>
    </row>
    <row r="5169" spans="2:12" ht="15.75" customHeight="1" x14ac:dyDescent="0.2">
      <c r="B5169" s="189">
        <v>41393</v>
      </c>
      <c r="C5169" s="143">
        <v>299067</v>
      </c>
      <c r="D5169" s="143" t="s">
        <v>1828</v>
      </c>
      <c r="E5169" s="143" t="s">
        <v>8854</v>
      </c>
      <c r="F5169" s="248" t="s">
        <v>151</v>
      </c>
      <c r="G5169" s="216">
        <v>12</v>
      </c>
      <c r="H5169" s="216">
        <v>86.666666667442769</v>
      </c>
      <c r="I5169" s="216">
        <v>1005.0000000174623</v>
      </c>
      <c r="J5169" s="216">
        <v>1.0118881248610161E-3</v>
      </c>
      <c r="K5169" s="216">
        <v>1.2082246266787274E-5</v>
      </c>
      <c r="L5169" s="159"/>
    </row>
    <row r="5170" spans="2:12" ht="15.75" customHeight="1" x14ac:dyDescent="0.2">
      <c r="B5170" s="189">
        <v>41393</v>
      </c>
      <c r="C5170" s="143">
        <v>299068</v>
      </c>
      <c r="D5170" s="143" t="s">
        <v>1106</v>
      </c>
      <c r="E5170" s="143" t="s">
        <v>8854</v>
      </c>
      <c r="F5170" s="248" t="s">
        <v>151</v>
      </c>
      <c r="G5170" s="216">
        <v>51.480000000000004</v>
      </c>
      <c r="H5170" s="216">
        <v>197.0000000030268</v>
      </c>
      <c r="I5170" s="216">
        <v>10141.56000015582</v>
      </c>
      <c r="J5170" s="216">
        <v>1.0211068787606817E-2</v>
      </c>
      <c r="K5170" s="216">
        <v>5.1832836484517409E-5</v>
      </c>
      <c r="L5170" s="159"/>
    </row>
    <row r="5171" spans="2:12" ht="15.75" customHeight="1" x14ac:dyDescent="0.2">
      <c r="B5171" s="189">
        <v>41393</v>
      </c>
      <c r="C5171" s="143">
        <v>299069</v>
      </c>
      <c r="D5171" s="143" t="s">
        <v>1357</v>
      </c>
      <c r="E5171" s="143" t="s">
        <v>8855</v>
      </c>
      <c r="F5171" s="248" t="s">
        <v>155</v>
      </c>
      <c r="G5171" s="216">
        <v>6.1050000000000004</v>
      </c>
      <c r="H5171" s="216">
        <v>233.99999999790452</v>
      </c>
      <c r="I5171" s="216">
        <v>1428.5699999872072</v>
      </c>
      <c r="J5171" s="216">
        <v>4.1167861604471633E-3</v>
      </c>
      <c r="K5171" s="216">
        <v>1.7593103249931749E-5</v>
      </c>
      <c r="L5171" s="159"/>
    </row>
    <row r="5172" spans="2:12" ht="15.75" customHeight="1" x14ac:dyDescent="0.2">
      <c r="B5172" s="189">
        <v>41393</v>
      </c>
      <c r="C5172" s="143">
        <v>299070</v>
      </c>
      <c r="D5172" s="143" t="s">
        <v>1391</v>
      </c>
      <c r="E5172" s="143" t="s">
        <v>8854</v>
      </c>
      <c r="F5172" s="248" t="s">
        <v>155</v>
      </c>
      <c r="G5172" s="216">
        <v>0.87</v>
      </c>
      <c r="H5172" s="216">
        <v>454.00000000256114</v>
      </c>
      <c r="I5172" s="216">
        <v>394.98000000222817</v>
      </c>
      <c r="J5172" s="216">
        <v>3.9768713587354655E-4</v>
      </c>
      <c r="K5172" s="216">
        <v>8.7596285434207732E-7</v>
      </c>
      <c r="L5172" s="159"/>
    </row>
    <row r="5173" spans="2:12" ht="15.75" customHeight="1" x14ac:dyDescent="0.2">
      <c r="B5173" s="189">
        <v>41393</v>
      </c>
      <c r="C5173" s="143">
        <v>299072</v>
      </c>
      <c r="D5173" s="143" t="s">
        <v>1829</v>
      </c>
      <c r="E5173" s="143" t="s">
        <v>8854</v>
      </c>
      <c r="F5173" s="248" t="s">
        <v>150</v>
      </c>
      <c r="G5173" s="216">
        <v>42.5</v>
      </c>
      <c r="H5173" s="216">
        <v>175.00000000465661</v>
      </c>
      <c r="I5173" s="216">
        <v>7437.500000197906</v>
      </c>
      <c r="J5173" s="216">
        <v>7.488475550968458E-3</v>
      </c>
      <c r="K5173" s="216">
        <v>4.2791288861538263E-5</v>
      </c>
      <c r="L5173" s="159"/>
    </row>
    <row r="5174" spans="2:12" ht="15.75" customHeight="1" x14ac:dyDescent="0.2">
      <c r="B5174" s="189">
        <v>41393</v>
      </c>
      <c r="C5174" s="143">
        <v>299073</v>
      </c>
      <c r="D5174" s="143" t="s">
        <v>495</v>
      </c>
      <c r="E5174" s="143" t="s">
        <v>8855</v>
      </c>
      <c r="F5174" s="248" t="s">
        <v>150</v>
      </c>
      <c r="G5174" s="216">
        <v>19.8</v>
      </c>
      <c r="H5174" s="216">
        <v>60.000000006984919</v>
      </c>
      <c r="I5174" s="216">
        <v>1188.0000001383014</v>
      </c>
      <c r="J5174" s="216">
        <v>3.4235227949798632E-3</v>
      </c>
      <c r="K5174" s="216">
        <v>5.7058713243021883E-5</v>
      </c>
      <c r="L5174" s="159"/>
    </row>
    <row r="5175" spans="2:12" ht="15.75" customHeight="1" x14ac:dyDescent="0.2">
      <c r="B5175" s="189">
        <v>41393</v>
      </c>
      <c r="C5175" s="143">
        <v>299094</v>
      </c>
      <c r="D5175" s="143" t="s">
        <v>999</v>
      </c>
      <c r="E5175" s="143" t="s">
        <v>8855</v>
      </c>
      <c r="F5175" s="248" t="s">
        <v>155</v>
      </c>
      <c r="G5175" s="216">
        <v>56.615000000000002</v>
      </c>
      <c r="H5175" s="216">
        <v>146.00000000442378</v>
      </c>
      <c r="I5175" s="216">
        <v>8265.7900002504521</v>
      </c>
      <c r="J5175" s="216">
        <v>2.3819966734915571E-2</v>
      </c>
      <c r="K5175" s="216">
        <v>1.631504570835194E-4</v>
      </c>
      <c r="L5175" s="159"/>
    </row>
    <row r="5176" spans="2:12" ht="15.75" customHeight="1" x14ac:dyDescent="0.2">
      <c r="B5176" s="189">
        <v>41393</v>
      </c>
      <c r="C5176" s="143">
        <v>299100</v>
      </c>
      <c r="D5176" s="143" t="s">
        <v>834</v>
      </c>
      <c r="E5176" s="143" t="s">
        <v>8855</v>
      </c>
      <c r="F5176" s="248" t="s">
        <v>147</v>
      </c>
      <c r="G5176" s="216">
        <v>36</v>
      </c>
      <c r="H5176" s="216">
        <v>149.99999999650754</v>
      </c>
      <c r="I5176" s="216">
        <v>5399.9999998742715</v>
      </c>
      <c r="J5176" s="216">
        <v>1.5561467247734558E-2</v>
      </c>
      <c r="K5176" s="216">
        <v>1.037431149873125E-4</v>
      </c>
      <c r="L5176" s="159"/>
    </row>
    <row r="5177" spans="2:12" ht="15.75" customHeight="1" x14ac:dyDescent="0.2">
      <c r="B5177" s="189">
        <v>41394</v>
      </c>
      <c r="C5177" s="143">
        <v>299074</v>
      </c>
      <c r="D5177" s="143" t="s">
        <v>1245</v>
      </c>
      <c r="E5177" s="143" t="s">
        <v>8854</v>
      </c>
      <c r="F5177" s="248" t="s">
        <v>150</v>
      </c>
      <c r="G5177" s="216">
        <v>781.5</v>
      </c>
      <c r="H5177" s="216">
        <v>52.000000001862645</v>
      </c>
      <c r="I5177" s="216">
        <v>40638.000001455657</v>
      </c>
      <c r="J5177" s="216">
        <v>4.0915020054537309E-2</v>
      </c>
      <c r="K5177" s="216">
        <v>7.8682730871291789E-4</v>
      </c>
      <c r="L5177" s="159"/>
    </row>
    <row r="5178" spans="2:12" ht="15.75" customHeight="1" x14ac:dyDescent="0.2">
      <c r="B5178" s="189">
        <v>41394</v>
      </c>
      <c r="C5178" s="143">
        <v>299093</v>
      </c>
      <c r="D5178" s="143" t="s">
        <v>1332</v>
      </c>
      <c r="E5178" s="143" t="s">
        <v>8855</v>
      </c>
      <c r="F5178" s="248" t="s">
        <v>147</v>
      </c>
      <c r="G5178" s="216">
        <v>148</v>
      </c>
      <c r="H5178" s="216">
        <v>163.96226414907636</v>
      </c>
      <c r="I5178" s="216">
        <v>26903.499999638298</v>
      </c>
      <c r="J5178" s="216">
        <v>7.7535054180984303E-2</v>
      </c>
      <c r="K5178" s="216">
        <v>4.2653141854925771E-4</v>
      </c>
      <c r="L5178" s="159"/>
    </row>
    <row r="5179" spans="2:12" ht="15.75" customHeight="1" x14ac:dyDescent="0.2">
      <c r="B5179" s="189">
        <v>41394</v>
      </c>
      <c r="C5179" s="143">
        <v>299097</v>
      </c>
      <c r="D5179" s="143" t="s">
        <v>511</v>
      </c>
      <c r="E5179" s="143" t="s">
        <v>8855</v>
      </c>
      <c r="F5179" s="248" t="s">
        <v>147</v>
      </c>
      <c r="G5179" s="216">
        <v>1.4000000000000001</v>
      </c>
      <c r="H5179" s="216">
        <v>91.999999996041879</v>
      </c>
      <c r="I5179" s="216">
        <v>128.79999999445863</v>
      </c>
      <c r="J5179" s="216">
        <v>3.7119761288365423E-4</v>
      </c>
      <c r="K5179" s="216">
        <v>4.0347566619524378E-6</v>
      </c>
      <c r="L5179" s="159"/>
    </row>
    <row r="5180" spans="2:12" ht="15.75" customHeight="1" x14ac:dyDescent="0.2">
      <c r="B5180" s="189">
        <v>41394</v>
      </c>
      <c r="C5180" s="143">
        <v>299113</v>
      </c>
      <c r="D5180" s="143" t="s">
        <v>732</v>
      </c>
      <c r="E5180" s="143" t="s">
        <v>8855</v>
      </c>
      <c r="F5180" s="248" t="s">
        <v>147</v>
      </c>
      <c r="G5180" s="216">
        <v>19</v>
      </c>
      <c r="H5180" s="216">
        <v>274.99999999534339</v>
      </c>
      <c r="I5180" s="216">
        <v>5224.9999999115244</v>
      </c>
      <c r="J5180" s="216">
        <v>1.5058288255960365E-2</v>
      </c>
      <c r="K5180" s="216">
        <v>5.4757411840783086E-5</v>
      </c>
      <c r="L5180" s="159"/>
    </row>
    <row r="5181" spans="2:12" ht="15.75" customHeight="1" x14ac:dyDescent="0.2">
      <c r="B5181" s="189">
        <v>41394</v>
      </c>
      <c r="C5181" s="143">
        <v>299117</v>
      </c>
      <c r="D5181" s="143" t="s">
        <v>1240</v>
      </c>
      <c r="E5181" s="143" t="s">
        <v>8854</v>
      </c>
      <c r="F5181" s="248" t="s">
        <v>151</v>
      </c>
      <c r="G5181" s="216">
        <v>1403</v>
      </c>
      <c r="H5181" s="216">
        <v>78.055555557948537</v>
      </c>
      <c r="I5181" s="216">
        <v>111805.0000039686</v>
      </c>
      <c r="J5181" s="216">
        <v>0.11256714939701905</v>
      </c>
      <c r="K5181" s="216">
        <v>1.4125639336202479E-3</v>
      </c>
      <c r="L5181" s="159"/>
    </row>
    <row r="5182" spans="2:12" ht="15.75" customHeight="1" x14ac:dyDescent="0.2">
      <c r="B5182" s="189">
        <v>41394</v>
      </c>
      <c r="C5182" s="143">
        <v>299143</v>
      </c>
      <c r="D5182" s="143" t="s">
        <v>593</v>
      </c>
      <c r="E5182" s="143" t="s">
        <v>8855</v>
      </c>
      <c r="F5182" s="248" t="s">
        <v>155</v>
      </c>
      <c r="G5182" s="216">
        <v>23</v>
      </c>
      <c r="H5182" s="216">
        <v>116.00000000093132</v>
      </c>
      <c r="I5182" s="216">
        <v>2668.0000000214204</v>
      </c>
      <c r="J5182" s="216">
        <v>7.6890934101253791E-3</v>
      </c>
      <c r="K5182" s="216">
        <v>6.6285288017790044E-5</v>
      </c>
      <c r="L5182" s="159"/>
    </row>
    <row r="5183" spans="2:12" ht="15.75" customHeight="1" x14ac:dyDescent="0.2">
      <c r="B5183" s="189">
        <v>41394</v>
      </c>
      <c r="C5183" s="143">
        <v>299145</v>
      </c>
      <c r="D5183" s="143" t="s">
        <v>1580</v>
      </c>
      <c r="E5183" s="143" t="s">
        <v>8854</v>
      </c>
      <c r="F5183" s="248" t="s">
        <v>147</v>
      </c>
      <c r="G5183" s="216">
        <v>8.35</v>
      </c>
      <c r="H5183" s="216">
        <v>91.999999996041879</v>
      </c>
      <c r="I5183" s="216">
        <v>768.19999996694969</v>
      </c>
      <c r="J5183" s="216">
        <v>7.7343664558830272E-4</v>
      </c>
      <c r="K5183" s="216">
        <v>8.406920061104112E-6</v>
      </c>
      <c r="L5183" s="159"/>
    </row>
    <row r="5184" spans="2:12" ht="15.75" customHeight="1" x14ac:dyDescent="0.2">
      <c r="B5184" s="189">
        <v>41394</v>
      </c>
      <c r="C5184" s="143">
        <v>299148</v>
      </c>
      <c r="D5184" s="143" t="s">
        <v>955</v>
      </c>
      <c r="E5184" s="143" t="s">
        <v>8855</v>
      </c>
      <c r="F5184" s="248" t="s">
        <v>155</v>
      </c>
      <c r="G5184" s="216">
        <v>7.9992000000000001</v>
      </c>
      <c r="H5184" s="216">
        <v>49.000000002561137</v>
      </c>
      <c r="I5184" s="216">
        <v>391.96080002048706</v>
      </c>
      <c r="J5184" s="216">
        <v>1.1296188922191911E-3</v>
      </c>
      <c r="K5184" s="216">
        <v>2.3053446778778529E-5</v>
      </c>
      <c r="L5184" s="159"/>
    </row>
    <row r="5185" spans="2:12" ht="15.75" customHeight="1" x14ac:dyDescent="0.2">
      <c r="B5185" s="189">
        <v>41395</v>
      </c>
      <c r="C5185" s="143">
        <v>299153</v>
      </c>
      <c r="D5185" s="143" t="s">
        <v>503</v>
      </c>
      <c r="E5185" s="143" t="s">
        <v>8855</v>
      </c>
      <c r="F5185" s="248" t="s">
        <v>147</v>
      </c>
      <c r="G5185" s="216">
        <v>5.94</v>
      </c>
      <c r="H5185" s="216">
        <v>104.99999999650754</v>
      </c>
      <c r="I5185" s="216">
        <v>623.69999997925481</v>
      </c>
      <c r="J5185" s="216">
        <v>1.7976280647274499E-3</v>
      </c>
      <c r="K5185" s="216">
        <v>1.7120267283688016E-5</v>
      </c>
      <c r="L5185" s="159"/>
    </row>
    <row r="5186" spans="2:12" ht="15.75" customHeight="1" x14ac:dyDescent="0.2">
      <c r="B5186" s="189">
        <v>41395</v>
      </c>
      <c r="C5186" s="143">
        <v>299164</v>
      </c>
      <c r="D5186" s="143" t="s">
        <v>526</v>
      </c>
      <c r="E5186" s="143" t="s">
        <v>8855</v>
      </c>
      <c r="F5186" s="248" t="s">
        <v>149</v>
      </c>
      <c r="G5186" s="216">
        <v>36</v>
      </c>
      <c r="H5186" s="216">
        <v>10.000000001164153</v>
      </c>
      <c r="I5186" s="216">
        <v>360.00000004190952</v>
      </c>
      <c r="J5186" s="216">
        <v>1.037591956707944E-3</v>
      </c>
      <c r="K5186" s="216">
        <v>1.0375919565871526E-4</v>
      </c>
      <c r="L5186" s="159"/>
    </row>
    <row r="5187" spans="2:12" ht="15.75" customHeight="1" x14ac:dyDescent="0.2">
      <c r="B5187" s="189">
        <v>41395</v>
      </c>
      <c r="C5187" s="143">
        <v>299177</v>
      </c>
      <c r="D5187" s="143" t="s">
        <v>721</v>
      </c>
      <c r="E5187" s="143" t="s">
        <v>8854</v>
      </c>
      <c r="F5187" s="248" t="s">
        <v>151</v>
      </c>
      <c r="G5187" s="216">
        <v>8</v>
      </c>
      <c r="H5187" s="216">
        <v>139.99999999534339</v>
      </c>
      <c r="I5187" s="216">
        <v>1119.9999999627471</v>
      </c>
      <c r="J5187" s="216">
        <v>1.127596402684315E-3</v>
      </c>
      <c r="K5187" s="216">
        <v>8.0542600194415753E-6</v>
      </c>
      <c r="L5187" s="159"/>
    </row>
    <row r="5188" spans="2:12" ht="15.75" customHeight="1" x14ac:dyDescent="0.2">
      <c r="B5188" s="189">
        <v>41395</v>
      </c>
      <c r="C5188" s="143">
        <v>299178</v>
      </c>
      <c r="D5188" s="143" t="s">
        <v>1692</v>
      </c>
      <c r="E5188" s="143" t="s">
        <v>8854</v>
      </c>
      <c r="F5188" s="248" t="s">
        <v>155</v>
      </c>
      <c r="G5188" s="216">
        <v>4.25</v>
      </c>
      <c r="H5188" s="216">
        <v>74.999999993015081</v>
      </c>
      <c r="I5188" s="216">
        <v>318.74999997031409</v>
      </c>
      <c r="J5188" s="216">
        <v>3.2091192261973799E-4</v>
      </c>
      <c r="K5188" s="216">
        <v>4.2788256353283366E-6</v>
      </c>
      <c r="L5188" s="159"/>
    </row>
    <row r="5189" spans="2:12" ht="15.75" customHeight="1" x14ac:dyDescent="0.2">
      <c r="B5189" s="189">
        <v>41395</v>
      </c>
      <c r="C5189" s="143">
        <v>299181</v>
      </c>
      <c r="D5189" s="143" t="s">
        <v>836</v>
      </c>
      <c r="E5189" s="143" t="s">
        <v>8855</v>
      </c>
      <c r="F5189" s="248" t="s">
        <v>147</v>
      </c>
      <c r="G5189" s="216">
        <v>692.5</v>
      </c>
      <c r="H5189" s="216">
        <v>248.91999999750405</v>
      </c>
      <c r="I5189" s="216">
        <v>173895.99999826576</v>
      </c>
      <c r="J5189" s="216">
        <v>0.50120303022466672</v>
      </c>
      <c r="K5189" s="216">
        <v>1.9959234164905644E-3</v>
      </c>
      <c r="L5189" s="159"/>
    </row>
    <row r="5190" spans="2:12" ht="15.75" customHeight="1" x14ac:dyDescent="0.2">
      <c r="B5190" s="189">
        <v>41395</v>
      </c>
      <c r="C5190" s="143">
        <v>299206</v>
      </c>
      <c r="D5190" s="143" t="s">
        <v>637</v>
      </c>
      <c r="E5190" s="143" t="s">
        <v>8854</v>
      </c>
      <c r="F5190" s="248" t="s">
        <v>155</v>
      </c>
      <c r="G5190" s="216">
        <v>6.2700000000000005</v>
      </c>
      <c r="H5190" s="216">
        <v>159.99999999767169</v>
      </c>
      <c r="I5190" s="216">
        <v>1003.1999999854016</v>
      </c>
      <c r="J5190" s="216">
        <v>1.0100042064232762E-3</v>
      </c>
      <c r="K5190" s="216">
        <v>6.3125262902373348E-6</v>
      </c>
      <c r="L5190" s="159"/>
    </row>
    <row r="5191" spans="2:12" ht="15.75" customHeight="1" x14ac:dyDescent="0.2">
      <c r="B5191" s="189">
        <v>41395</v>
      </c>
      <c r="C5191" s="143">
        <v>299207</v>
      </c>
      <c r="D5191" s="143" t="s">
        <v>697</v>
      </c>
      <c r="E5191" s="143" t="s">
        <v>8855</v>
      </c>
      <c r="F5191" s="248" t="s">
        <v>155</v>
      </c>
      <c r="G5191" s="216">
        <v>29.04</v>
      </c>
      <c r="H5191" s="216">
        <v>88.999999996740371</v>
      </c>
      <c r="I5191" s="216">
        <v>2584.5599999053402</v>
      </c>
      <c r="J5191" s="216">
        <v>7.4492185200518684E-3</v>
      </c>
      <c r="K5191" s="216">
        <v>8.3699084498030303E-5</v>
      </c>
      <c r="L5191" s="159"/>
    </row>
    <row r="5192" spans="2:12" ht="15.75" customHeight="1" x14ac:dyDescent="0.2">
      <c r="B5192" s="189">
        <v>41396</v>
      </c>
      <c r="C5192" s="143">
        <v>299230</v>
      </c>
      <c r="D5192" s="143" t="s">
        <v>741</v>
      </c>
      <c r="E5192" s="143" t="s">
        <v>8854</v>
      </c>
      <c r="F5192" s="248" t="s">
        <v>149</v>
      </c>
      <c r="G5192" s="216">
        <v>2002</v>
      </c>
      <c r="H5192" s="216">
        <v>61.999999992549419</v>
      </c>
      <c r="I5192" s="216">
        <v>124123.99998508394</v>
      </c>
      <c r="J5192" s="216">
        <v>0.12496166048226109</v>
      </c>
      <c r="K5192" s="216">
        <v>2.0155106531819004E-3</v>
      </c>
      <c r="L5192" s="159"/>
    </row>
    <row r="5193" spans="2:12" ht="15.75" customHeight="1" x14ac:dyDescent="0.2">
      <c r="B5193" s="189">
        <v>41397</v>
      </c>
      <c r="C5193" s="143">
        <v>299279</v>
      </c>
      <c r="D5193" s="143" t="s">
        <v>1830</v>
      </c>
      <c r="E5193" s="143" t="s">
        <v>8854</v>
      </c>
      <c r="F5193" s="248" t="s">
        <v>155</v>
      </c>
      <c r="G5193" s="216">
        <v>1</v>
      </c>
      <c r="H5193" s="216">
        <v>38.999999990919605</v>
      </c>
      <c r="I5193" s="216">
        <v>38.999999990919605</v>
      </c>
      <c r="J5193" s="216">
        <v>3.9262120187228779E-5</v>
      </c>
      <c r="K5193" s="216">
        <v>1.006721030676159E-6</v>
      </c>
      <c r="L5193" s="159"/>
    </row>
    <row r="5194" spans="2:12" ht="15.75" customHeight="1" x14ac:dyDescent="0.2">
      <c r="B5194" s="189">
        <v>41397</v>
      </c>
      <c r="C5194" s="143">
        <v>299298</v>
      </c>
      <c r="D5194" s="143" t="s">
        <v>925</v>
      </c>
      <c r="E5194" s="143" t="s">
        <v>8855</v>
      </c>
      <c r="F5194" s="248" t="s">
        <v>147</v>
      </c>
      <c r="G5194" s="216">
        <v>8</v>
      </c>
      <c r="H5194" s="216">
        <v>91.000000003259629</v>
      </c>
      <c r="I5194" s="216">
        <v>728.00000002607703</v>
      </c>
      <c r="J5194" s="216">
        <v>2.0984937859825086E-3</v>
      </c>
      <c r="K5194" s="216">
        <v>2.3060371273707036E-5</v>
      </c>
      <c r="L5194" s="159"/>
    </row>
    <row r="5195" spans="2:12" ht="15.75" customHeight="1" x14ac:dyDescent="0.2">
      <c r="B5195" s="189">
        <v>41397</v>
      </c>
      <c r="C5195" s="143">
        <v>299324</v>
      </c>
      <c r="D5195" s="143" t="s">
        <v>1831</v>
      </c>
      <c r="E5195" s="143" t="s">
        <v>8854</v>
      </c>
      <c r="F5195" s="248" t="s">
        <v>155</v>
      </c>
      <c r="G5195" s="216">
        <v>2.4</v>
      </c>
      <c r="H5195" s="216">
        <v>139.00000000256114</v>
      </c>
      <c r="I5195" s="216">
        <v>333.60000000614673</v>
      </c>
      <c r="J5195" s="216">
        <v>3.3584213583975469E-4</v>
      </c>
      <c r="K5195" s="216">
        <v>2.4161304736227813E-6</v>
      </c>
      <c r="L5195" s="159"/>
    </row>
    <row r="5196" spans="2:12" ht="15.75" customHeight="1" x14ac:dyDescent="0.2">
      <c r="B5196" s="189">
        <v>41397</v>
      </c>
      <c r="C5196" s="143">
        <v>299326</v>
      </c>
      <c r="D5196" s="143" t="s">
        <v>538</v>
      </c>
      <c r="E5196" s="143" t="s">
        <v>8855</v>
      </c>
      <c r="F5196" s="248" t="s">
        <v>147</v>
      </c>
      <c r="G5196" s="216">
        <v>19.14</v>
      </c>
      <c r="H5196" s="216">
        <v>100.00000000116415</v>
      </c>
      <c r="I5196" s="216">
        <v>1914.0000000222819</v>
      </c>
      <c r="J5196" s="216">
        <v>5.5171938272986368E-3</v>
      </c>
      <c r="K5196" s="216">
        <v>5.5171938272344081E-5</v>
      </c>
      <c r="L5196" s="159"/>
    </row>
    <row r="5197" spans="2:12" ht="15.75" customHeight="1" x14ac:dyDescent="0.2">
      <c r="B5197" s="189">
        <v>41397</v>
      </c>
      <c r="C5197" s="143">
        <v>299327</v>
      </c>
      <c r="D5197" s="143" t="s">
        <v>1832</v>
      </c>
      <c r="E5197" s="143" t="s">
        <v>8855</v>
      </c>
      <c r="F5197" s="248" t="s">
        <v>155</v>
      </c>
      <c r="G5197" s="216">
        <v>5.0061</v>
      </c>
      <c r="H5197" s="216">
        <v>75.00000000349246</v>
      </c>
      <c r="I5197" s="216">
        <v>375.4575000174836</v>
      </c>
      <c r="J5197" s="216">
        <v>1.0822736684876298E-3</v>
      </c>
      <c r="K5197" s="216">
        <v>1.4430315579163098E-5</v>
      </c>
      <c r="L5197" s="159"/>
    </row>
    <row r="5198" spans="2:12" ht="15.75" customHeight="1" x14ac:dyDescent="0.2">
      <c r="B5198" s="189">
        <v>41397</v>
      </c>
      <c r="C5198" s="143">
        <v>299328</v>
      </c>
      <c r="D5198" s="143" t="s">
        <v>1829</v>
      </c>
      <c r="E5198" s="143" t="s">
        <v>8855</v>
      </c>
      <c r="F5198" s="248" t="s">
        <v>150</v>
      </c>
      <c r="G5198" s="216">
        <v>13.86</v>
      </c>
      <c r="H5198" s="216">
        <v>68.000000001629815</v>
      </c>
      <c r="I5198" s="216">
        <v>942.48000002258914</v>
      </c>
      <c r="J5198" s="216">
        <v>2.7167423398205401E-3</v>
      </c>
      <c r="K5198" s="216">
        <v>3.9952093231697434E-5</v>
      </c>
      <c r="L5198" s="159"/>
    </row>
    <row r="5199" spans="2:12" ht="15.75" customHeight="1" x14ac:dyDescent="0.2">
      <c r="B5199" s="189">
        <v>41398</v>
      </c>
      <c r="C5199" s="143">
        <v>299331</v>
      </c>
      <c r="D5199" s="143" t="s">
        <v>1131</v>
      </c>
      <c r="E5199" s="143" t="s">
        <v>8854</v>
      </c>
      <c r="F5199" s="248" t="s">
        <v>155</v>
      </c>
      <c r="G5199" s="216">
        <v>152</v>
      </c>
      <c r="H5199" s="216">
        <v>58.000000000465661</v>
      </c>
      <c r="I5199" s="216">
        <v>8816.0000000707805</v>
      </c>
      <c r="J5199" s="216">
        <v>8.8749069285619028E-3</v>
      </c>
      <c r="K5199" s="216">
        <v>1.5301563669811464E-4</v>
      </c>
      <c r="L5199" s="159"/>
    </row>
    <row r="5200" spans="2:12" ht="15.75" customHeight="1" x14ac:dyDescent="0.2">
      <c r="B5200" s="189">
        <v>41398</v>
      </c>
      <c r="C5200" s="143">
        <v>299332</v>
      </c>
      <c r="D5200" s="143" t="s">
        <v>618</v>
      </c>
      <c r="E5200" s="143" t="s">
        <v>8854</v>
      </c>
      <c r="F5200" s="248" t="s">
        <v>155</v>
      </c>
      <c r="G5200" s="216">
        <v>24</v>
      </c>
      <c r="H5200" s="216">
        <v>146.99999999720603</v>
      </c>
      <c r="I5200" s="216">
        <v>3527.9999999329448</v>
      </c>
      <c r="J5200" s="216">
        <v>3.5515734622413677E-3</v>
      </c>
      <c r="K5200" s="216">
        <v>2.4160363689175993E-5</v>
      </c>
      <c r="L5200" s="159"/>
    </row>
    <row r="5201" spans="2:12" ht="15.75" customHeight="1" x14ac:dyDescent="0.2">
      <c r="B5201" s="189">
        <v>41398</v>
      </c>
      <c r="C5201" s="143">
        <v>299338</v>
      </c>
      <c r="D5201" s="143" t="s">
        <v>1738</v>
      </c>
      <c r="E5201" s="143" t="s">
        <v>8854</v>
      </c>
      <c r="F5201" s="248" t="s">
        <v>150</v>
      </c>
      <c r="G5201" s="216">
        <v>4.62</v>
      </c>
      <c r="H5201" s="216">
        <v>81.999999994877726</v>
      </c>
      <c r="I5201" s="216">
        <v>378.83999997633509</v>
      </c>
      <c r="J5201" s="216">
        <v>3.8137134080982001E-4</v>
      </c>
      <c r="K5201" s="216">
        <v>4.6508700101663794E-6</v>
      </c>
      <c r="L5201" s="159"/>
    </row>
    <row r="5202" spans="2:12" ht="15.75" customHeight="1" x14ac:dyDescent="0.2">
      <c r="B5202" s="189">
        <v>41398</v>
      </c>
      <c r="C5202" s="143">
        <v>299339</v>
      </c>
      <c r="D5202" s="143" t="s">
        <v>822</v>
      </c>
      <c r="E5202" s="143" t="s">
        <v>8854</v>
      </c>
      <c r="F5202" s="248" t="s">
        <v>147</v>
      </c>
      <c r="G5202" s="216">
        <v>28.545000000000002</v>
      </c>
      <c r="H5202" s="216">
        <v>101.99999999720603</v>
      </c>
      <c r="I5202" s="216">
        <v>2911.5899999202466</v>
      </c>
      <c r="J5202" s="216">
        <v>2.9310447213267109E-3</v>
      </c>
      <c r="K5202" s="216">
        <v>2.8735732562813699E-5</v>
      </c>
      <c r="L5202" s="159"/>
    </row>
    <row r="5203" spans="2:12" ht="15.75" customHeight="1" x14ac:dyDescent="0.2">
      <c r="B5203" s="189">
        <v>41398</v>
      </c>
      <c r="C5203" s="143">
        <v>299340</v>
      </c>
      <c r="D5203" s="143" t="s">
        <v>1340</v>
      </c>
      <c r="E5203" s="143" t="s">
        <v>8855</v>
      </c>
      <c r="F5203" s="248" t="s">
        <v>147</v>
      </c>
      <c r="G5203" s="216">
        <v>69.3</v>
      </c>
      <c r="H5203" s="216">
        <v>100.00000000116415</v>
      </c>
      <c r="I5203" s="216">
        <v>6930.0000000806758</v>
      </c>
      <c r="J5203" s="216">
        <v>1.9977312346029983E-2</v>
      </c>
      <c r="K5203" s="216">
        <v>1.9977312345797416E-4</v>
      </c>
      <c r="L5203" s="159"/>
    </row>
    <row r="5204" spans="2:12" ht="15.75" customHeight="1" x14ac:dyDescent="0.2">
      <c r="B5204" s="189">
        <v>41398</v>
      </c>
      <c r="C5204" s="143">
        <v>299343</v>
      </c>
      <c r="D5204" s="143" t="s">
        <v>1247</v>
      </c>
      <c r="E5204" s="143" t="s">
        <v>8854</v>
      </c>
      <c r="F5204" s="248" t="s">
        <v>147</v>
      </c>
      <c r="G5204" s="216">
        <v>218.42000000000002</v>
      </c>
      <c r="H5204" s="216">
        <v>91.999999996041879</v>
      </c>
      <c r="I5204" s="216">
        <v>20094.639999135466</v>
      </c>
      <c r="J5204" s="216">
        <v>2.0228908774257336E-2</v>
      </c>
      <c r="K5204" s="216">
        <v>2.198794432079092E-4</v>
      </c>
      <c r="L5204" s="159"/>
    </row>
    <row r="5205" spans="2:12" ht="15.75" customHeight="1" x14ac:dyDescent="0.2">
      <c r="B5205" s="189">
        <v>41399</v>
      </c>
      <c r="C5205" s="143">
        <v>299342</v>
      </c>
      <c r="D5205" s="143" t="s">
        <v>923</v>
      </c>
      <c r="E5205" s="143" t="s">
        <v>8854</v>
      </c>
      <c r="F5205" s="248" t="s">
        <v>150</v>
      </c>
      <c r="G5205" s="216">
        <v>1974.3500000000001</v>
      </c>
      <c r="H5205" s="216">
        <v>70.703703706773624</v>
      </c>
      <c r="I5205" s="216">
        <v>142346.15000587958</v>
      </c>
      <c r="J5205" s="216">
        <v>0.14329499212573937</v>
      </c>
      <c r="K5205" s="216">
        <v>1.987510499523646E-3</v>
      </c>
      <c r="L5205" s="159"/>
    </row>
    <row r="5206" spans="2:12" ht="15.75" customHeight="1" x14ac:dyDescent="0.2">
      <c r="B5206" s="189">
        <v>41399</v>
      </c>
      <c r="C5206" s="143">
        <v>299342</v>
      </c>
      <c r="D5206" s="143" t="s">
        <v>658</v>
      </c>
      <c r="E5206" s="143" t="s">
        <v>8854</v>
      </c>
      <c r="F5206" s="248" t="s">
        <v>150</v>
      </c>
      <c r="G5206" s="216">
        <v>125.5</v>
      </c>
      <c r="H5206" s="216">
        <v>133.00000000395812</v>
      </c>
      <c r="I5206" s="216">
        <v>16685.500000498141</v>
      </c>
      <c r="J5206" s="216">
        <v>1.6796721169393396E-2</v>
      </c>
      <c r="K5206" s="216">
        <v>1.263365501001431E-4</v>
      </c>
      <c r="L5206" s="159"/>
    </row>
    <row r="5207" spans="2:12" ht="15.75" customHeight="1" x14ac:dyDescent="0.2">
      <c r="B5207" s="189">
        <v>41399</v>
      </c>
      <c r="C5207" s="143">
        <v>299344</v>
      </c>
      <c r="D5207" s="143" t="s">
        <v>1833</v>
      </c>
      <c r="E5207" s="143" t="s">
        <v>8854</v>
      </c>
      <c r="F5207" s="248" t="s">
        <v>155</v>
      </c>
      <c r="G5207" s="216">
        <v>26.650000000000002</v>
      </c>
      <c r="H5207" s="216">
        <v>20.000000002328306</v>
      </c>
      <c r="I5207" s="216">
        <v>533.00000006204937</v>
      </c>
      <c r="J5207" s="216">
        <v>5.3655283833637746E-4</v>
      </c>
      <c r="K5207" s="216">
        <v>2.682764191369573E-5</v>
      </c>
      <c r="L5207" s="159"/>
    </row>
    <row r="5208" spans="2:12" ht="15.75" customHeight="1" x14ac:dyDescent="0.2">
      <c r="B5208" s="189">
        <v>41399</v>
      </c>
      <c r="C5208" s="143">
        <v>299359</v>
      </c>
      <c r="D5208" s="143" t="s">
        <v>531</v>
      </c>
      <c r="E5208" s="143" t="s">
        <v>8855</v>
      </c>
      <c r="F5208" s="248" t="s">
        <v>147</v>
      </c>
      <c r="G5208" s="216">
        <v>2</v>
      </c>
      <c r="H5208" s="216">
        <v>79.500000002444722</v>
      </c>
      <c r="I5208" s="216">
        <v>159.00000000488944</v>
      </c>
      <c r="J5208" s="216">
        <v>4.5836998733108438E-4</v>
      </c>
      <c r="K5208" s="216">
        <v>5.7656602178237604E-6</v>
      </c>
      <c r="L5208" s="159"/>
    </row>
    <row r="5209" spans="2:12" ht="15.75" customHeight="1" x14ac:dyDescent="0.2">
      <c r="B5209" s="189">
        <v>41399</v>
      </c>
      <c r="C5209" s="143">
        <v>299360</v>
      </c>
      <c r="D5209" s="143" t="s">
        <v>937</v>
      </c>
      <c r="E5209" s="143" t="s">
        <v>8855</v>
      </c>
      <c r="F5209" s="248" t="s">
        <v>150</v>
      </c>
      <c r="G5209" s="216">
        <v>80</v>
      </c>
      <c r="H5209" s="216">
        <v>543.9846153874488</v>
      </c>
      <c r="I5209" s="216">
        <v>78464.000000408851</v>
      </c>
      <c r="J5209" s="216">
        <v>0.22619838166684042</v>
      </c>
      <c r="K5209" s="216">
        <v>2.3062640871295042E-4</v>
      </c>
      <c r="L5209" s="159"/>
    </row>
    <row r="5210" spans="2:12" ht="15.75" customHeight="1" x14ac:dyDescent="0.2">
      <c r="B5210" s="189">
        <v>41399</v>
      </c>
      <c r="C5210" s="143">
        <v>299363</v>
      </c>
      <c r="D5210" s="143" t="s">
        <v>879</v>
      </c>
      <c r="E5210" s="143" t="s">
        <v>8854</v>
      </c>
      <c r="F5210" s="248" t="s">
        <v>155</v>
      </c>
      <c r="G5210" s="216">
        <v>13.200000000000001</v>
      </c>
      <c r="H5210" s="216">
        <v>129.00000000139698</v>
      </c>
      <c r="I5210" s="216">
        <v>1702.8000000184404</v>
      </c>
      <c r="J5210" s="216">
        <v>1.7141504184291106E-3</v>
      </c>
      <c r="K5210" s="216">
        <v>1.3287987739616647E-5</v>
      </c>
      <c r="L5210" s="159"/>
    </row>
    <row r="5211" spans="2:12" ht="15.75" customHeight="1" x14ac:dyDescent="0.2">
      <c r="B5211" s="189">
        <v>41399</v>
      </c>
      <c r="C5211" s="143">
        <v>299367</v>
      </c>
      <c r="D5211" s="143" t="s">
        <v>602</v>
      </c>
      <c r="E5211" s="143" t="s">
        <v>8855</v>
      </c>
      <c r="F5211" s="248" t="s">
        <v>155</v>
      </c>
      <c r="G5211" s="216">
        <v>1</v>
      </c>
      <c r="H5211" s="216">
        <v>87.000000000698492</v>
      </c>
      <c r="I5211" s="216">
        <v>87.000000000698492</v>
      </c>
      <c r="J5211" s="216">
        <v>2.5080621947734722E-4</v>
      </c>
      <c r="K5211" s="216">
        <v>2.8828301089118802E-6</v>
      </c>
      <c r="L5211" s="159"/>
    </row>
    <row r="5212" spans="2:12" ht="15.75" customHeight="1" x14ac:dyDescent="0.2">
      <c r="B5212" s="189">
        <v>41399</v>
      </c>
      <c r="C5212" s="143">
        <v>299368</v>
      </c>
      <c r="D5212" s="143" t="s">
        <v>740</v>
      </c>
      <c r="E5212" s="143" t="s">
        <v>8855</v>
      </c>
      <c r="F5212" s="248" t="s">
        <v>150</v>
      </c>
      <c r="G5212" s="216">
        <v>1</v>
      </c>
      <c r="H5212" s="216">
        <v>87.000000000698492</v>
      </c>
      <c r="I5212" s="216">
        <v>87.000000000698492</v>
      </c>
      <c r="J5212" s="216">
        <v>2.5080621947734722E-4</v>
      </c>
      <c r="K5212" s="216">
        <v>2.8828301089118802E-6</v>
      </c>
      <c r="L5212" s="159"/>
    </row>
    <row r="5213" spans="2:12" ht="15.75" customHeight="1" x14ac:dyDescent="0.2">
      <c r="B5213" s="189">
        <v>41400</v>
      </c>
      <c r="C5213" s="143">
        <v>299366</v>
      </c>
      <c r="D5213" s="143" t="s">
        <v>1573</v>
      </c>
      <c r="E5213" s="143" t="s">
        <v>8854</v>
      </c>
      <c r="F5213" s="248" t="s">
        <v>150</v>
      </c>
      <c r="G5213" s="216">
        <v>163</v>
      </c>
      <c r="H5213" s="216">
        <v>91.999999996041879</v>
      </c>
      <c r="I5213" s="216">
        <v>14995.999999354826</v>
      </c>
      <c r="J5213" s="216">
        <v>1.5095701826422709E-2</v>
      </c>
      <c r="K5213" s="216">
        <v>1.6408371551165406E-4</v>
      </c>
      <c r="L5213" s="159"/>
    </row>
    <row r="5214" spans="2:12" ht="15.75" customHeight="1" x14ac:dyDescent="0.2">
      <c r="B5214" s="189">
        <v>41400</v>
      </c>
      <c r="C5214" s="143">
        <v>299373</v>
      </c>
      <c r="D5214" s="143" t="s">
        <v>1128</v>
      </c>
      <c r="E5214" s="143" t="s">
        <v>8854</v>
      </c>
      <c r="F5214" s="248" t="s">
        <v>147</v>
      </c>
      <c r="G5214" s="216">
        <v>29.75</v>
      </c>
      <c r="H5214" s="216">
        <v>38.000000008614734</v>
      </c>
      <c r="I5214" s="216">
        <v>1130.5000002562883</v>
      </c>
      <c r="J5214" s="216">
        <v>1.138016198944648E-3</v>
      </c>
      <c r="K5214" s="216">
        <v>2.9947794702280416E-5</v>
      </c>
      <c r="L5214" s="159"/>
    </row>
    <row r="5215" spans="2:12" ht="15.75" customHeight="1" x14ac:dyDescent="0.2">
      <c r="B5215" s="189">
        <v>41400</v>
      </c>
      <c r="C5215" s="143">
        <v>299375</v>
      </c>
      <c r="D5215" s="143" t="s">
        <v>674</v>
      </c>
      <c r="E5215" s="143" t="s">
        <v>8854</v>
      </c>
      <c r="F5215" s="248" t="s">
        <v>147</v>
      </c>
      <c r="G5215" s="216">
        <v>47.5</v>
      </c>
      <c r="H5215" s="216">
        <v>227.99999999406282</v>
      </c>
      <c r="I5215" s="216">
        <v>21659.999999435968</v>
      </c>
      <c r="J5215" s="216">
        <v>2.1804007839815204E-2</v>
      </c>
      <c r="K5215" s="216">
        <v>4.781580666750655E-5</v>
      </c>
      <c r="L5215" s="159"/>
    </row>
    <row r="5216" spans="2:12" ht="15.75" customHeight="1" x14ac:dyDescent="0.2">
      <c r="B5216" s="189">
        <v>41400</v>
      </c>
      <c r="C5216" s="143">
        <v>299380</v>
      </c>
      <c r="D5216" s="143" t="s">
        <v>1246</v>
      </c>
      <c r="E5216" s="143" t="s">
        <v>8854</v>
      </c>
      <c r="F5216" s="248" t="s">
        <v>151</v>
      </c>
      <c r="G5216" s="216">
        <v>35</v>
      </c>
      <c r="H5216" s="216">
        <v>88.999999996740371</v>
      </c>
      <c r="I5216" s="216">
        <v>3114.999999885913</v>
      </c>
      <c r="J5216" s="216">
        <v>3.1357102687121627E-3</v>
      </c>
      <c r="K5216" s="216">
        <v>3.523269964974167E-5</v>
      </c>
      <c r="L5216" s="159"/>
    </row>
    <row r="5217" spans="2:12" ht="15.75" customHeight="1" x14ac:dyDescent="0.2">
      <c r="B5217" s="189">
        <v>41400</v>
      </c>
      <c r="C5217" s="143">
        <v>299384</v>
      </c>
      <c r="D5217" s="143" t="s">
        <v>1295</v>
      </c>
      <c r="E5217" s="143" t="s">
        <v>8855</v>
      </c>
      <c r="F5217" s="248" t="s">
        <v>155</v>
      </c>
      <c r="G5217" s="216">
        <v>1</v>
      </c>
      <c r="H5217" s="216">
        <v>65.999999995110556</v>
      </c>
      <c r="I5217" s="216">
        <v>65.999999995110556</v>
      </c>
      <c r="J5217" s="216">
        <v>1.9027447206505679E-4</v>
      </c>
      <c r="K5217" s="216">
        <v>2.8829465466538298E-6</v>
      </c>
      <c r="L5217" s="159"/>
    </row>
    <row r="5218" spans="2:12" ht="15.75" customHeight="1" x14ac:dyDescent="0.2">
      <c r="B5218" s="189">
        <v>41400</v>
      </c>
      <c r="C5218" s="143">
        <v>299394</v>
      </c>
      <c r="D5218" s="143" t="s">
        <v>1294</v>
      </c>
      <c r="E5218" s="143" t="s">
        <v>8855</v>
      </c>
      <c r="F5218" s="248" t="s">
        <v>146</v>
      </c>
      <c r="G5218" s="216">
        <v>41</v>
      </c>
      <c r="H5218" s="216">
        <v>49.999999995343387</v>
      </c>
      <c r="I5218" s="216">
        <v>2049.9999998090789</v>
      </c>
      <c r="J5218" s="216">
        <v>5.910040420089936E-3</v>
      </c>
      <c r="K5218" s="216">
        <v>1.1820080841280703E-4</v>
      </c>
      <c r="L5218" s="159"/>
    </row>
    <row r="5219" spans="2:12" ht="15.75" customHeight="1" x14ac:dyDescent="0.2">
      <c r="B5219" s="189">
        <v>41400</v>
      </c>
      <c r="C5219" s="143">
        <v>299396</v>
      </c>
      <c r="D5219" s="143" t="s">
        <v>1454</v>
      </c>
      <c r="E5219" s="143" t="s">
        <v>8854</v>
      </c>
      <c r="F5219" s="248" t="s">
        <v>147</v>
      </c>
      <c r="G5219" s="216">
        <v>1106.99</v>
      </c>
      <c r="H5219" s="216">
        <v>2.9999999993015081</v>
      </c>
      <c r="I5219" s="216">
        <v>3320.969999226777</v>
      </c>
      <c r="J5219" s="216">
        <v>3.3430496722445672E-3</v>
      </c>
      <c r="K5219" s="216">
        <v>1.1143498910076437E-3</v>
      </c>
      <c r="L5219" s="159"/>
    </row>
    <row r="5220" spans="2:12" ht="15.75" customHeight="1" x14ac:dyDescent="0.2">
      <c r="B5220" s="189">
        <v>41400</v>
      </c>
      <c r="C5220" s="143">
        <v>299399</v>
      </c>
      <c r="D5220" s="143" t="s">
        <v>937</v>
      </c>
      <c r="E5220" s="143" t="s">
        <v>8855</v>
      </c>
      <c r="F5220" s="248" t="s">
        <v>150</v>
      </c>
      <c r="G5220" s="216">
        <v>16.5</v>
      </c>
      <c r="H5220" s="216">
        <v>191.99999999720603</v>
      </c>
      <c r="I5220" s="216">
        <v>3167.9999999538995</v>
      </c>
      <c r="J5220" s="216">
        <v>9.1331746596664282E-3</v>
      </c>
      <c r="K5220" s="216">
        <v>4.7568618019788194E-5</v>
      </c>
      <c r="L5220" s="159"/>
    </row>
    <row r="5221" spans="2:12" ht="15.75" customHeight="1" x14ac:dyDescent="0.2">
      <c r="B5221" s="189">
        <v>41400</v>
      </c>
      <c r="C5221" s="143">
        <v>299403</v>
      </c>
      <c r="D5221" s="143" t="s">
        <v>1254</v>
      </c>
      <c r="E5221" s="143" t="s">
        <v>8855</v>
      </c>
      <c r="F5221" s="248" t="s">
        <v>155</v>
      </c>
      <c r="G5221" s="216">
        <v>4</v>
      </c>
      <c r="H5221" s="216">
        <v>100.00000000116415</v>
      </c>
      <c r="I5221" s="216">
        <v>400.00000000465661</v>
      </c>
      <c r="J5221" s="216">
        <v>1.1531786186749567E-3</v>
      </c>
      <c r="K5221" s="216">
        <v>1.1531786186615319E-5</v>
      </c>
      <c r="L5221" s="159"/>
    </row>
    <row r="5222" spans="2:12" ht="15.75" customHeight="1" x14ac:dyDescent="0.2">
      <c r="B5222" s="189">
        <v>41401</v>
      </c>
      <c r="C5222" s="143">
        <v>299400</v>
      </c>
      <c r="D5222" s="143" t="s">
        <v>493</v>
      </c>
      <c r="E5222" s="143" t="s">
        <v>8854</v>
      </c>
      <c r="F5222" s="248" t="s">
        <v>147</v>
      </c>
      <c r="G5222" s="216">
        <v>20.625</v>
      </c>
      <c r="H5222" s="216">
        <v>45</v>
      </c>
      <c r="I5222" s="216">
        <v>928.125</v>
      </c>
      <c r="J5222" s="216">
        <v>9.3424551328875351E-4</v>
      </c>
      <c r="K5222" s="216">
        <v>2.0761011406416745E-5</v>
      </c>
      <c r="L5222" s="159"/>
    </row>
    <row r="5223" spans="2:12" ht="15.75" customHeight="1" x14ac:dyDescent="0.2">
      <c r="B5223" s="189">
        <v>41401</v>
      </c>
      <c r="C5223" s="143">
        <v>299401</v>
      </c>
      <c r="D5223" s="143" t="s">
        <v>1213</v>
      </c>
      <c r="E5223" s="143" t="s">
        <v>8854</v>
      </c>
      <c r="F5223" s="248" t="s">
        <v>155</v>
      </c>
      <c r="G5223" s="216">
        <v>2277.17</v>
      </c>
      <c r="H5223" s="216">
        <v>15.999999999767169</v>
      </c>
      <c r="I5223" s="216">
        <v>36434.719999469802</v>
      </c>
      <c r="J5223" s="216">
        <v>3.6674988484780256E-2</v>
      </c>
      <c r="K5223" s="216">
        <v>2.2921867803321221E-3</v>
      </c>
      <c r="L5223" s="159"/>
    </row>
    <row r="5224" spans="2:12" ht="15.75" customHeight="1" x14ac:dyDescent="0.2">
      <c r="B5224" s="189">
        <v>41401</v>
      </c>
      <c r="C5224" s="143">
        <v>299436</v>
      </c>
      <c r="D5224" s="143" t="s">
        <v>1467</v>
      </c>
      <c r="E5224" s="143" t="s">
        <v>8854</v>
      </c>
      <c r="F5224" s="248" t="s">
        <v>147</v>
      </c>
      <c r="G5224" s="216">
        <v>73.5</v>
      </c>
      <c r="H5224" s="216">
        <v>24.999999997671694</v>
      </c>
      <c r="I5224" s="216">
        <v>1837.4999998288695</v>
      </c>
      <c r="J5224" s="216">
        <v>1.8496173796721418E-3</v>
      </c>
      <c r="K5224" s="216">
        <v>7.3984695193776042E-5</v>
      </c>
      <c r="L5224" s="159"/>
    </row>
    <row r="5225" spans="2:12" ht="15.75" customHeight="1" x14ac:dyDescent="0.2">
      <c r="B5225" s="189">
        <v>41401</v>
      </c>
      <c r="C5225" s="143">
        <v>299440</v>
      </c>
      <c r="D5225" s="143" t="s">
        <v>1834</v>
      </c>
      <c r="E5225" s="143" t="s">
        <v>8854</v>
      </c>
      <c r="F5225" s="248" t="s">
        <v>147</v>
      </c>
      <c r="G5225" s="216">
        <v>1982.25</v>
      </c>
      <c r="H5225" s="216">
        <v>48.176470583181498</v>
      </c>
      <c r="I5225" s="216">
        <v>98280.499989987875</v>
      </c>
      <c r="J5225" s="216">
        <v>9.8928610003417169E-2</v>
      </c>
      <c r="K5225" s="216">
        <v>1.9953219326239802E-3</v>
      </c>
      <c r="L5225" s="159"/>
    </row>
    <row r="5226" spans="2:12" ht="15.75" customHeight="1" x14ac:dyDescent="0.2">
      <c r="B5226" s="189">
        <v>41401</v>
      </c>
      <c r="C5226" s="143">
        <v>299442</v>
      </c>
      <c r="D5226" s="143" t="s">
        <v>1225</v>
      </c>
      <c r="E5226" s="143" t="s">
        <v>8855</v>
      </c>
      <c r="F5226" s="248" t="s">
        <v>151</v>
      </c>
      <c r="G5226" s="216">
        <v>96.01</v>
      </c>
      <c r="H5226" s="216">
        <v>76.999999999534339</v>
      </c>
      <c r="I5226" s="216">
        <v>7392.7699999552924</v>
      </c>
      <c r="J5226" s="216">
        <v>2.1313085473884063E-2</v>
      </c>
      <c r="K5226" s="216">
        <v>2.7679331784432411E-4</v>
      </c>
      <c r="L5226" s="159"/>
    </row>
    <row r="5227" spans="2:12" ht="15.75" customHeight="1" x14ac:dyDescent="0.2">
      <c r="B5227" s="189">
        <v>41401</v>
      </c>
      <c r="C5227" s="143">
        <v>299468</v>
      </c>
      <c r="D5227" s="143" t="s">
        <v>1791</v>
      </c>
      <c r="E5227" s="143" t="s">
        <v>8855</v>
      </c>
      <c r="F5227" s="248" t="s">
        <v>147</v>
      </c>
      <c r="G5227" s="216">
        <v>37.510000000000005</v>
      </c>
      <c r="H5227" s="216">
        <v>96.000000009080395</v>
      </c>
      <c r="I5227" s="216">
        <v>3600.9600003406053</v>
      </c>
      <c r="J5227" s="216">
        <v>1.0381435953744135E-2</v>
      </c>
      <c r="K5227" s="216">
        <v>1.0813995784127276E-4</v>
      </c>
      <c r="L5227" s="159"/>
    </row>
    <row r="5228" spans="2:12" ht="15.75" customHeight="1" x14ac:dyDescent="0.2">
      <c r="B5228" s="189">
        <v>41401</v>
      </c>
      <c r="C5228" s="143">
        <v>299469</v>
      </c>
      <c r="D5228" s="143" t="s">
        <v>607</v>
      </c>
      <c r="E5228" s="143" t="s">
        <v>8854</v>
      </c>
      <c r="F5228" s="248" t="s">
        <v>147</v>
      </c>
      <c r="G5228" s="216">
        <v>1.6500000000000001</v>
      </c>
      <c r="H5228" s="216">
        <v>50.000000005820766</v>
      </c>
      <c r="I5228" s="216">
        <v>82.500000009604264</v>
      </c>
      <c r="J5228" s="216">
        <v>8.3044045635334582E-5</v>
      </c>
      <c r="K5228" s="216">
        <v>1.6608809125133397E-6</v>
      </c>
      <c r="L5228" s="159"/>
    </row>
    <row r="5229" spans="2:12" ht="15.75" customHeight="1" x14ac:dyDescent="0.2">
      <c r="B5229" s="189">
        <v>41401</v>
      </c>
      <c r="C5229" s="143">
        <v>299470</v>
      </c>
      <c r="D5229" s="143" t="s">
        <v>968</v>
      </c>
      <c r="E5229" s="143" t="s">
        <v>8855</v>
      </c>
      <c r="F5229" s="248" t="s">
        <v>149</v>
      </c>
      <c r="G5229" s="216">
        <v>3.3000000000000003</v>
      </c>
      <c r="H5229" s="216">
        <v>65.000000002328306</v>
      </c>
      <c r="I5229" s="216">
        <v>214.50000000768344</v>
      </c>
      <c r="J5229" s="216">
        <v>6.183956533666726E-4</v>
      </c>
      <c r="K5229" s="216">
        <v>9.5137792822234086E-6</v>
      </c>
      <c r="L5229" s="159"/>
    </row>
    <row r="5230" spans="2:12" ht="15.75" customHeight="1" x14ac:dyDescent="0.2">
      <c r="B5230" s="189">
        <v>41401</v>
      </c>
      <c r="C5230" s="143">
        <v>299472</v>
      </c>
      <c r="D5230" s="143" t="s">
        <v>970</v>
      </c>
      <c r="E5230" s="143" t="s">
        <v>8855</v>
      </c>
      <c r="F5230" s="248" t="s">
        <v>155</v>
      </c>
      <c r="G5230" s="216">
        <v>16.5</v>
      </c>
      <c r="H5230" s="216">
        <v>75.99999999627471</v>
      </c>
      <c r="I5230" s="216">
        <v>1253.9999999385327</v>
      </c>
      <c r="J5230" s="216">
        <v>3.6152361270676871E-3</v>
      </c>
      <c r="K5230" s="216">
        <v>4.7568896411117043E-5</v>
      </c>
      <c r="L5230" s="159"/>
    </row>
    <row r="5231" spans="2:12" ht="15.75" customHeight="1" x14ac:dyDescent="0.2">
      <c r="B5231" s="189">
        <v>41402</v>
      </c>
      <c r="C5231" s="143">
        <v>299474</v>
      </c>
      <c r="D5231" s="143" t="s">
        <v>1000</v>
      </c>
      <c r="E5231" s="143" t="s">
        <v>8854</v>
      </c>
      <c r="F5231" s="248" t="s">
        <v>147</v>
      </c>
      <c r="G5231" s="216">
        <v>379.15999999999997</v>
      </c>
      <c r="H5231" s="216">
        <v>136.69565217169608</v>
      </c>
      <c r="I5231" s="216">
        <v>47098.43999940707</v>
      </c>
      <c r="J5231" s="216">
        <v>4.7408789789567023E-2</v>
      </c>
      <c r="K5231" s="216">
        <v>3.8165843150725435E-4</v>
      </c>
      <c r="L5231" s="159"/>
    </row>
    <row r="5232" spans="2:12" ht="15.75" customHeight="1" x14ac:dyDescent="0.2">
      <c r="B5232" s="189">
        <v>41402</v>
      </c>
      <c r="C5232" s="143">
        <v>299494</v>
      </c>
      <c r="D5232" s="143" t="s">
        <v>1069</v>
      </c>
      <c r="E5232" s="143" t="s">
        <v>8855</v>
      </c>
      <c r="F5232" s="248" t="s">
        <v>147</v>
      </c>
      <c r="G5232" s="216">
        <v>146</v>
      </c>
      <c r="H5232" s="216">
        <v>148.9523809554521</v>
      </c>
      <c r="I5232" s="216">
        <v>14472.000000554253</v>
      </c>
      <c r="J5232" s="216">
        <v>4.1721191737803677E-2</v>
      </c>
      <c r="K5232" s="216">
        <v>4.2090201723922406E-4</v>
      </c>
      <c r="L5232" s="159"/>
    </row>
    <row r="5233" spans="2:12" ht="15.75" customHeight="1" x14ac:dyDescent="0.2">
      <c r="B5233" s="189">
        <v>41402</v>
      </c>
      <c r="C5233" s="143">
        <v>299500</v>
      </c>
      <c r="D5233" s="143" t="s">
        <v>1258</v>
      </c>
      <c r="E5233" s="143" t="s">
        <v>8855</v>
      </c>
      <c r="F5233" s="248" t="s">
        <v>147</v>
      </c>
      <c r="G5233" s="216">
        <v>7.5</v>
      </c>
      <c r="H5233" s="216">
        <v>59.99999999650754</v>
      </c>
      <c r="I5233" s="216">
        <v>449.99999997380655</v>
      </c>
      <c r="J5233" s="216">
        <v>1.2973007379905887E-3</v>
      </c>
      <c r="K5233" s="216">
        <v>2.1621678967768359E-5</v>
      </c>
      <c r="L5233" s="159"/>
    </row>
    <row r="5234" spans="2:12" ht="15.75" customHeight="1" x14ac:dyDescent="0.2">
      <c r="B5234" s="189">
        <v>41402</v>
      </c>
      <c r="C5234" s="143">
        <v>299502</v>
      </c>
      <c r="D5234" s="143" t="s">
        <v>1199</v>
      </c>
      <c r="E5234" s="143" t="s">
        <v>8854</v>
      </c>
      <c r="F5234" s="248" t="s">
        <v>147</v>
      </c>
      <c r="G5234" s="216">
        <v>10.700000000000001</v>
      </c>
      <c r="H5234" s="216">
        <v>90</v>
      </c>
      <c r="I5234" s="216">
        <v>963.00000000000011</v>
      </c>
      <c r="J5234" s="216">
        <v>9.6934557849321127E-4</v>
      </c>
      <c r="K5234" s="216">
        <v>1.0770506427702347E-5</v>
      </c>
      <c r="L5234" s="159"/>
    </row>
    <row r="5235" spans="2:12" ht="15.75" customHeight="1" x14ac:dyDescent="0.2">
      <c r="B5235" s="189">
        <v>41402</v>
      </c>
      <c r="C5235" s="143">
        <v>299532</v>
      </c>
      <c r="D5235" s="143" t="s">
        <v>537</v>
      </c>
      <c r="E5235" s="143" t="s">
        <v>8855</v>
      </c>
      <c r="F5235" s="248" t="s">
        <v>155</v>
      </c>
      <c r="G5235" s="216">
        <v>1.32</v>
      </c>
      <c r="H5235" s="216">
        <v>152.0000000030268</v>
      </c>
      <c r="I5235" s="216">
        <v>200.6400000039954</v>
      </c>
      <c r="J5235" s="216">
        <v>5.7842315575725746E-4</v>
      </c>
      <c r="K5235" s="216">
        <v>3.8054154983272314E-6</v>
      </c>
      <c r="L5235" s="159"/>
    </row>
    <row r="5236" spans="2:12" ht="15.75" customHeight="1" x14ac:dyDescent="0.2">
      <c r="B5236" s="189">
        <v>41402</v>
      </c>
      <c r="C5236" s="143">
        <v>299533</v>
      </c>
      <c r="D5236" s="143" t="s">
        <v>658</v>
      </c>
      <c r="E5236" s="143" t="s">
        <v>8854</v>
      </c>
      <c r="F5236" s="248" t="s">
        <v>150</v>
      </c>
      <c r="G5236" s="216">
        <v>1973.82</v>
      </c>
      <c r="H5236" s="216">
        <v>169.88461538952274</v>
      </c>
      <c r="I5236" s="216">
        <v>343430.34000928875</v>
      </c>
      <c r="J5236" s="216">
        <v>0.34569333500355576</v>
      </c>
      <c r="K5236" s="216">
        <v>1.9868262614137801E-3</v>
      </c>
      <c r="L5236" s="159"/>
    </row>
    <row r="5237" spans="2:12" ht="15.75" customHeight="1" x14ac:dyDescent="0.2">
      <c r="B5237" s="189">
        <v>41402</v>
      </c>
      <c r="C5237" s="143">
        <v>299537</v>
      </c>
      <c r="D5237" s="143" t="s">
        <v>577</v>
      </c>
      <c r="E5237" s="143" t="s">
        <v>8854</v>
      </c>
      <c r="F5237" s="248" t="s">
        <v>147</v>
      </c>
      <c r="G5237" s="216">
        <v>70</v>
      </c>
      <c r="H5237" s="216">
        <v>84.000000001396984</v>
      </c>
      <c r="I5237" s="216">
        <v>5880.0000000977889</v>
      </c>
      <c r="J5237" s="216">
        <v>5.9187455884058913E-3</v>
      </c>
      <c r="K5237" s="216">
        <v>7.0461257003660217E-5</v>
      </c>
      <c r="L5237" s="159"/>
    </row>
    <row r="5238" spans="2:12" ht="15.75" customHeight="1" x14ac:dyDescent="0.2">
      <c r="B5238" s="189">
        <v>41402</v>
      </c>
      <c r="C5238" s="143">
        <v>299537</v>
      </c>
      <c r="D5238" s="143" t="s">
        <v>1835</v>
      </c>
      <c r="E5238" s="143" t="s">
        <v>8854</v>
      </c>
      <c r="F5238" s="248" t="s">
        <v>147</v>
      </c>
      <c r="G5238" s="216">
        <v>62</v>
      </c>
      <c r="H5238" s="216">
        <v>81.000000002095476</v>
      </c>
      <c r="I5238" s="216">
        <v>5022.0000001299195</v>
      </c>
      <c r="J5238" s="216">
        <v>5.0550918954505126E-3</v>
      </c>
      <c r="K5238" s="216">
        <v>6.2408541917527619E-5</v>
      </c>
      <c r="L5238" s="159"/>
    </row>
    <row r="5239" spans="2:12" ht="15.75" customHeight="1" x14ac:dyDescent="0.2">
      <c r="B5239" s="189">
        <v>41402</v>
      </c>
      <c r="C5239" s="143">
        <v>299538</v>
      </c>
      <c r="D5239" s="143" t="s">
        <v>1322</v>
      </c>
      <c r="E5239" s="143" t="s">
        <v>8854</v>
      </c>
      <c r="F5239" s="248" t="s">
        <v>147</v>
      </c>
      <c r="G5239" s="216">
        <v>65</v>
      </c>
      <c r="H5239" s="216">
        <v>430.00000000814907</v>
      </c>
      <c r="I5239" s="216">
        <v>27950.00000052969</v>
      </c>
      <c r="J5239" s="216">
        <v>2.8134173332708935E-2</v>
      </c>
      <c r="K5239" s="216">
        <v>6.5428310074827344E-5</v>
      </c>
      <c r="L5239" s="159"/>
    </row>
    <row r="5240" spans="2:12" ht="15.75" customHeight="1" x14ac:dyDescent="0.2">
      <c r="B5240" s="189">
        <v>41402</v>
      </c>
      <c r="C5240" s="143">
        <v>299540</v>
      </c>
      <c r="D5240" s="143" t="s">
        <v>1601</v>
      </c>
      <c r="E5240" s="143" t="s">
        <v>8854</v>
      </c>
      <c r="F5240" s="248" t="s">
        <v>147</v>
      </c>
      <c r="G5240" s="216">
        <v>9</v>
      </c>
      <c r="H5240" s="216">
        <v>360</v>
      </c>
      <c r="I5240" s="216">
        <v>3240</v>
      </c>
      <c r="J5240" s="216">
        <v>3.261349609883701E-3</v>
      </c>
      <c r="K5240" s="216">
        <v>9.0593044718991691E-6</v>
      </c>
      <c r="L5240" s="159"/>
    </row>
    <row r="5241" spans="2:12" ht="15.75" customHeight="1" x14ac:dyDescent="0.2">
      <c r="B5241" s="189">
        <v>41402</v>
      </c>
      <c r="C5241" s="143">
        <v>299542</v>
      </c>
      <c r="D5241" s="143" t="s">
        <v>524</v>
      </c>
      <c r="E5241" s="143" t="s">
        <v>8855</v>
      </c>
      <c r="F5241" s="248" t="s">
        <v>155</v>
      </c>
      <c r="G5241" s="216">
        <v>0.33</v>
      </c>
      <c r="H5241" s="216">
        <v>88.999999996740371</v>
      </c>
      <c r="I5241" s="216">
        <v>29.369999998924325</v>
      </c>
      <c r="J5241" s="216">
        <v>8.4670494834679838E-5</v>
      </c>
      <c r="K5241" s="216">
        <v>9.5135387458180785E-7</v>
      </c>
      <c r="L5241" s="159"/>
    </row>
    <row r="5242" spans="2:12" ht="15.75" customHeight="1" x14ac:dyDescent="0.2">
      <c r="B5242" s="189">
        <v>41402</v>
      </c>
      <c r="C5242" s="143">
        <v>299543</v>
      </c>
      <c r="D5242" s="143" t="s">
        <v>549</v>
      </c>
      <c r="E5242" s="143" t="s">
        <v>8854</v>
      </c>
      <c r="F5242" s="248" t="s">
        <v>147</v>
      </c>
      <c r="G5242" s="216">
        <v>12.15</v>
      </c>
      <c r="H5242" s="216">
        <v>113.00000000162981</v>
      </c>
      <c r="I5242" s="216">
        <v>1372.9500000198022</v>
      </c>
      <c r="J5242" s="216">
        <v>1.381996897208151E-3</v>
      </c>
      <c r="K5242" s="216">
        <v>1.223006103706388E-5</v>
      </c>
      <c r="L5242" s="159"/>
    </row>
    <row r="5243" spans="2:12" ht="15.75" customHeight="1" x14ac:dyDescent="0.2">
      <c r="B5243" s="189">
        <v>41402</v>
      </c>
      <c r="C5243" s="143">
        <v>299544</v>
      </c>
      <c r="D5243" s="143" t="s">
        <v>1645</v>
      </c>
      <c r="E5243" s="143" t="s">
        <v>8854</v>
      </c>
      <c r="F5243" s="248" t="s">
        <v>151</v>
      </c>
      <c r="G5243" s="216">
        <v>37.29</v>
      </c>
      <c r="H5243" s="216">
        <v>187.9999999946449</v>
      </c>
      <c r="I5243" s="216">
        <v>6639.8799997761034</v>
      </c>
      <c r="J5243" s="216">
        <v>6.6836327305383903E-3</v>
      </c>
      <c r="K5243" s="216">
        <v>3.7535718195235561E-5</v>
      </c>
      <c r="L5243" s="159"/>
    </row>
    <row r="5244" spans="2:12" ht="15.75" customHeight="1" x14ac:dyDescent="0.2">
      <c r="B5244" s="189">
        <v>41402</v>
      </c>
      <c r="C5244" s="143">
        <v>299545</v>
      </c>
      <c r="D5244" s="143" t="s">
        <v>1405</v>
      </c>
      <c r="E5244" s="143" t="s">
        <v>8855</v>
      </c>
      <c r="F5244" s="248" t="s">
        <v>150</v>
      </c>
      <c r="G5244" s="216">
        <v>23</v>
      </c>
      <c r="H5244" s="216">
        <v>94.999999995343387</v>
      </c>
      <c r="I5244" s="216">
        <v>2184.9999998928979</v>
      </c>
      <c r="J5244" s="216">
        <v>6.2991158056344186E-3</v>
      </c>
      <c r="K5244" s="216">
        <v>6.6306482167822974E-5</v>
      </c>
      <c r="L5244" s="159"/>
    </row>
    <row r="5245" spans="2:12" ht="15.75" customHeight="1" x14ac:dyDescent="0.2">
      <c r="B5245" s="189">
        <v>41402</v>
      </c>
      <c r="C5245" s="143">
        <v>299546</v>
      </c>
      <c r="D5245" s="143" t="s">
        <v>698</v>
      </c>
      <c r="E5245" s="143" t="s">
        <v>8855</v>
      </c>
      <c r="F5245" s="248" t="s">
        <v>150</v>
      </c>
      <c r="G5245" s="216">
        <v>29</v>
      </c>
      <c r="H5245" s="216">
        <v>153.99999999906868</v>
      </c>
      <c r="I5245" s="216">
        <v>4465.9999999729916</v>
      </c>
      <c r="J5245" s="216">
        <v>1.2874989102595937E-2</v>
      </c>
      <c r="K5245" s="216">
        <v>8.3603825342037666E-5</v>
      </c>
      <c r="L5245" s="159"/>
    </row>
    <row r="5246" spans="2:12" ht="15.75" customHeight="1" x14ac:dyDescent="0.2">
      <c r="B5246" s="189">
        <v>41403</v>
      </c>
      <c r="C5246" s="143">
        <v>299573</v>
      </c>
      <c r="D5246" s="143" t="s">
        <v>657</v>
      </c>
      <c r="E5246" s="143" t="s">
        <v>8855</v>
      </c>
      <c r="F5246" s="248" t="s">
        <v>147</v>
      </c>
      <c r="G5246" s="216">
        <v>10</v>
      </c>
      <c r="H5246" s="216">
        <v>68.999999994412065</v>
      </c>
      <c r="I5246" s="216">
        <v>689.99999994412065</v>
      </c>
      <c r="J5246" s="216">
        <v>1.9891417076779274E-3</v>
      </c>
      <c r="K5246" s="216">
        <v>2.8828140693319089E-5</v>
      </c>
      <c r="L5246" s="159"/>
    </row>
    <row r="5247" spans="2:12" ht="15.75" customHeight="1" x14ac:dyDescent="0.2">
      <c r="B5247" s="189">
        <v>41403</v>
      </c>
      <c r="C5247" s="143">
        <v>299580</v>
      </c>
      <c r="D5247" s="143" t="s">
        <v>1836</v>
      </c>
      <c r="E5247" s="143" t="s">
        <v>8854</v>
      </c>
      <c r="F5247" s="248" t="s">
        <v>147</v>
      </c>
      <c r="G5247" s="216">
        <v>1</v>
      </c>
      <c r="H5247" s="216">
        <v>74.999999993015081</v>
      </c>
      <c r="I5247" s="216">
        <v>74.999999993015081</v>
      </c>
      <c r="J5247" s="216">
        <v>7.5493856645153553E-5</v>
      </c>
      <c r="K5247" s="216">
        <v>1.0065847553624595E-6</v>
      </c>
      <c r="L5247" s="159"/>
    </row>
    <row r="5248" spans="2:12" ht="15.75" customHeight="1" x14ac:dyDescent="0.2">
      <c r="B5248" s="189">
        <v>41403</v>
      </c>
      <c r="C5248" s="143">
        <v>299580</v>
      </c>
      <c r="D5248" s="143" t="s">
        <v>1837</v>
      </c>
      <c r="E5248" s="143" t="s">
        <v>8854</v>
      </c>
      <c r="F5248" s="248" t="s">
        <v>147</v>
      </c>
      <c r="G5248" s="216">
        <v>11</v>
      </c>
      <c r="H5248" s="216">
        <v>74.999999993015081</v>
      </c>
      <c r="I5248" s="216">
        <v>824.99999992316589</v>
      </c>
      <c r="J5248" s="216">
        <v>8.3043242309668907E-4</v>
      </c>
      <c r="K5248" s="216">
        <v>1.1072432308987055E-5</v>
      </c>
      <c r="L5248" s="159"/>
    </row>
    <row r="5249" spans="2:12" ht="15.75" customHeight="1" x14ac:dyDescent="0.2">
      <c r="B5249" s="189">
        <v>41403</v>
      </c>
      <c r="C5249" s="143">
        <v>299580</v>
      </c>
      <c r="D5249" s="143" t="s">
        <v>1838</v>
      </c>
      <c r="E5249" s="143" t="s">
        <v>8855</v>
      </c>
      <c r="F5249" s="248" t="s">
        <v>147</v>
      </c>
      <c r="G5249" s="216">
        <v>94.99</v>
      </c>
      <c r="H5249" s="216">
        <v>74.999999993015081</v>
      </c>
      <c r="I5249" s="216">
        <v>7124.2499993365036</v>
      </c>
      <c r="J5249" s="216">
        <v>2.0537888131525114E-2</v>
      </c>
      <c r="K5249" s="216">
        <v>2.7383850844583799E-4</v>
      </c>
      <c r="L5249" s="159"/>
    </row>
    <row r="5250" spans="2:12" ht="15.75" customHeight="1" x14ac:dyDescent="0.2">
      <c r="B5250" s="189">
        <v>41403</v>
      </c>
      <c r="C5250" s="143">
        <v>299605</v>
      </c>
      <c r="D5250" s="143" t="s">
        <v>1367</v>
      </c>
      <c r="E5250" s="143" t="s">
        <v>8855</v>
      </c>
      <c r="F5250" s="248" t="s">
        <v>155</v>
      </c>
      <c r="G5250" s="216">
        <v>47.5</v>
      </c>
      <c r="H5250" s="216">
        <v>113.00000000162981</v>
      </c>
      <c r="I5250" s="216">
        <v>5367.5000000774162</v>
      </c>
      <c r="J5250" s="216">
        <v>1.5473504517362197E-2</v>
      </c>
      <c r="K5250" s="216">
        <v>1.3693366829326567E-4</v>
      </c>
      <c r="L5250" s="159"/>
    </row>
    <row r="5251" spans="2:12" ht="15.75" customHeight="1" x14ac:dyDescent="0.2">
      <c r="B5251" s="189">
        <v>41403</v>
      </c>
      <c r="C5251" s="143">
        <v>299619</v>
      </c>
      <c r="D5251" s="143" t="s">
        <v>985</v>
      </c>
      <c r="E5251" s="143" t="s">
        <v>8854</v>
      </c>
      <c r="F5251" s="248" t="s">
        <v>155</v>
      </c>
      <c r="G5251" s="216">
        <v>23.1</v>
      </c>
      <c r="H5251" s="216">
        <v>100.9999999939464</v>
      </c>
      <c r="I5251" s="216">
        <v>2333.0999998601619</v>
      </c>
      <c r="J5251" s="216">
        <v>2.3484628925953955E-3</v>
      </c>
      <c r="K5251" s="216">
        <v>2.3252107848872818E-5</v>
      </c>
      <c r="L5251" s="159"/>
    </row>
    <row r="5252" spans="2:12" ht="15.75" customHeight="1" x14ac:dyDescent="0.2">
      <c r="B5252" s="189">
        <v>41403</v>
      </c>
      <c r="C5252" s="143">
        <v>299634</v>
      </c>
      <c r="D5252" s="143" t="s">
        <v>920</v>
      </c>
      <c r="E5252" s="143" t="s">
        <v>8855</v>
      </c>
      <c r="F5252" s="248" t="s">
        <v>147</v>
      </c>
      <c r="G5252" s="216">
        <v>0.67</v>
      </c>
      <c r="H5252" s="216">
        <v>169.99999999883585</v>
      </c>
      <c r="I5252" s="216">
        <v>113.89999999922003</v>
      </c>
      <c r="J5252" s="216">
        <v>3.283525224946559E-4</v>
      </c>
      <c r="K5252" s="216">
        <v>1.931485426452379E-6</v>
      </c>
      <c r="L5252" s="159"/>
    </row>
    <row r="5253" spans="2:12" ht="15.75" customHeight="1" x14ac:dyDescent="0.2">
      <c r="B5253" s="189">
        <v>41403</v>
      </c>
      <c r="C5253" s="143">
        <v>299711</v>
      </c>
      <c r="D5253" s="143" t="s">
        <v>1839</v>
      </c>
      <c r="E5253" s="143" t="s">
        <v>8854</v>
      </c>
      <c r="F5253" s="248" t="s">
        <v>155</v>
      </c>
      <c r="G5253" s="216">
        <v>36.5</v>
      </c>
      <c r="H5253" s="216">
        <v>126.00000000209548</v>
      </c>
      <c r="I5253" s="216">
        <v>4599.0000000764849</v>
      </c>
      <c r="J5253" s="216">
        <v>4.6292832899889396E-3</v>
      </c>
      <c r="K5253" s="216">
        <v>3.6740343570729772E-5</v>
      </c>
      <c r="L5253" s="159"/>
    </row>
    <row r="5254" spans="2:12" ht="15.75" customHeight="1" x14ac:dyDescent="0.2">
      <c r="B5254" s="189">
        <v>41404</v>
      </c>
      <c r="C5254" s="143">
        <v>299674</v>
      </c>
      <c r="D5254" s="143" t="s">
        <v>860</v>
      </c>
      <c r="E5254" s="143" t="s">
        <v>8855</v>
      </c>
      <c r="F5254" s="248" t="s">
        <v>155</v>
      </c>
      <c r="G5254" s="216">
        <v>26.400000000000002</v>
      </c>
      <c r="H5254" s="216">
        <v>34.999999998835847</v>
      </c>
      <c r="I5254" s="216">
        <v>923.99999996926647</v>
      </c>
      <c r="J5254" s="216">
        <v>2.663876016202439E-3</v>
      </c>
      <c r="K5254" s="216">
        <v>7.611074332260124E-5</v>
      </c>
      <c r="L5254" s="159"/>
    </row>
    <row r="5255" spans="2:12" ht="15.75" customHeight="1" x14ac:dyDescent="0.2">
      <c r="B5255" s="189">
        <v>41404</v>
      </c>
      <c r="C5255" s="143">
        <v>299675</v>
      </c>
      <c r="D5255" s="143" t="s">
        <v>1840</v>
      </c>
      <c r="E5255" s="143" t="s">
        <v>8854</v>
      </c>
      <c r="F5255" s="248" t="s">
        <v>151</v>
      </c>
      <c r="G5255" s="216">
        <v>22.999999999999996</v>
      </c>
      <c r="H5255" s="216">
        <v>135.09999999613501</v>
      </c>
      <c r="I5255" s="216">
        <v>4496.0999998322222</v>
      </c>
      <c r="J5255" s="216">
        <v>4.5255212279288089E-3</v>
      </c>
      <c r="K5255" s="216">
        <v>2.3150505604022757E-5</v>
      </c>
      <c r="L5255" s="159"/>
    </row>
    <row r="5256" spans="2:12" ht="15.75" customHeight="1" x14ac:dyDescent="0.2">
      <c r="B5256" s="189">
        <v>41404</v>
      </c>
      <c r="C5256" s="143">
        <v>299677</v>
      </c>
      <c r="D5256" s="143" t="s">
        <v>1113</v>
      </c>
      <c r="E5256" s="143" t="s">
        <v>8855</v>
      </c>
      <c r="F5256" s="248" t="s">
        <v>155</v>
      </c>
      <c r="G5256" s="216">
        <v>1</v>
      </c>
      <c r="H5256" s="216">
        <v>13.999999993247911</v>
      </c>
      <c r="I5256" s="216">
        <v>13.999999993247911</v>
      </c>
      <c r="J5256" s="216">
        <v>4.0361757803125415E-5</v>
      </c>
      <c r="K5256" s="216">
        <v>2.8829827016136834E-6</v>
      </c>
      <c r="L5256" s="159"/>
    </row>
    <row r="5257" spans="2:12" ht="15.75" customHeight="1" x14ac:dyDescent="0.2">
      <c r="B5257" s="189">
        <v>41404</v>
      </c>
      <c r="C5257" s="143">
        <v>299679</v>
      </c>
      <c r="D5257" s="143" t="s">
        <v>1000</v>
      </c>
      <c r="E5257" s="143" t="s">
        <v>8854</v>
      </c>
      <c r="F5257" s="248" t="s">
        <v>149</v>
      </c>
      <c r="G5257" s="216">
        <v>380.15999999999997</v>
      </c>
      <c r="H5257" s="216">
        <v>116.00000000594224</v>
      </c>
      <c r="I5257" s="216">
        <v>51582.120001615724</v>
      </c>
      <c r="J5257" s="216">
        <v>5.191965905064258E-2</v>
      </c>
      <c r="K5257" s="216">
        <v>3.8264766132283879E-4</v>
      </c>
      <c r="L5257" s="159"/>
    </row>
    <row r="5258" spans="2:12" ht="15.75" customHeight="1" x14ac:dyDescent="0.2">
      <c r="B5258" s="189">
        <v>41404</v>
      </c>
      <c r="C5258" s="143">
        <v>299710</v>
      </c>
      <c r="D5258" s="143" t="s">
        <v>1067</v>
      </c>
      <c r="E5258" s="143" t="s">
        <v>8854</v>
      </c>
      <c r="F5258" s="248" t="s">
        <v>155</v>
      </c>
      <c r="G5258" s="216">
        <v>67.320000000000007</v>
      </c>
      <c r="H5258" s="216">
        <v>73.000000007450581</v>
      </c>
      <c r="I5258" s="216">
        <v>4914.3600005015733</v>
      </c>
      <c r="J5258" s="216">
        <v>4.946518205730303E-3</v>
      </c>
      <c r="K5258" s="216">
        <v>6.776052335925272E-5</v>
      </c>
      <c r="L5258" s="159"/>
    </row>
    <row r="5259" spans="2:12" ht="15.75" customHeight="1" x14ac:dyDescent="0.2">
      <c r="B5259" s="189">
        <v>41404</v>
      </c>
      <c r="C5259" s="143">
        <v>299712</v>
      </c>
      <c r="D5259" s="143" t="s">
        <v>529</v>
      </c>
      <c r="E5259" s="143" t="s">
        <v>8855</v>
      </c>
      <c r="F5259" s="248" t="s">
        <v>147</v>
      </c>
      <c r="G5259" s="216">
        <v>4.4550000000000001</v>
      </c>
      <c r="H5259" s="216">
        <v>91.999999996041879</v>
      </c>
      <c r="I5259" s="216">
        <v>409.85999998236656</v>
      </c>
      <c r="J5259" s="216">
        <v>1.1816192900325473E-3</v>
      </c>
      <c r="K5259" s="216">
        <v>1.284368793568896E-5</v>
      </c>
      <c r="L5259" s="159"/>
    </row>
    <row r="5260" spans="2:12" ht="15.75" customHeight="1" x14ac:dyDescent="0.2">
      <c r="B5260" s="189">
        <v>41404</v>
      </c>
      <c r="C5260" s="143">
        <v>299713</v>
      </c>
      <c r="D5260" s="143" t="s">
        <v>529</v>
      </c>
      <c r="E5260" s="143" t="s">
        <v>8855</v>
      </c>
      <c r="F5260" s="248" t="s">
        <v>147</v>
      </c>
      <c r="G5260" s="216">
        <v>8.91</v>
      </c>
      <c r="H5260" s="216">
        <v>113.99999999441206</v>
      </c>
      <c r="I5260" s="216">
        <v>1015.7399999502115</v>
      </c>
      <c r="J5260" s="216">
        <v>2.9283608491935433E-3</v>
      </c>
      <c r="K5260" s="216">
        <v>2.568737587137792E-5</v>
      </c>
      <c r="L5260" s="159"/>
    </row>
    <row r="5261" spans="2:12" ht="15.75" customHeight="1" x14ac:dyDescent="0.2">
      <c r="B5261" s="189">
        <v>41405</v>
      </c>
      <c r="C5261" s="143">
        <v>299735</v>
      </c>
      <c r="D5261" s="143" t="s">
        <v>1841</v>
      </c>
      <c r="E5261" s="143" t="s">
        <v>8854</v>
      </c>
      <c r="F5261" s="248" t="s">
        <v>147</v>
      </c>
      <c r="G5261" s="216">
        <v>7.15</v>
      </c>
      <c r="H5261" s="216">
        <v>71.000000000931323</v>
      </c>
      <c r="I5261" s="216">
        <v>507.65000000665896</v>
      </c>
      <c r="J5261" s="216">
        <v>5.1095982402032242E-4</v>
      </c>
      <c r="K5261" s="216">
        <v>7.1966172396284521E-6</v>
      </c>
      <c r="L5261" s="159"/>
    </row>
    <row r="5262" spans="2:12" ht="15.75" customHeight="1" x14ac:dyDescent="0.2">
      <c r="B5262" s="189">
        <v>41405</v>
      </c>
      <c r="C5262" s="143">
        <v>299736</v>
      </c>
      <c r="D5262" s="143" t="s">
        <v>1454</v>
      </c>
      <c r="E5262" s="143" t="s">
        <v>8854</v>
      </c>
      <c r="F5262" s="248" t="s">
        <v>147</v>
      </c>
      <c r="G5262" s="216">
        <v>1105.99</v>
      </c>
      <c r="H5262" s="216">
        <v>131.53333333111368</v>
      </c>
      <c r="I5262" s="216">
        <v>123643.36999862292</v>
      </c>
      <c r="J5262" s="216">
        <v>0.12444951162207678</v>
      </c>
      <c r="K5262" s="216">
        <v>1.1132009371827513E-3</v>
      </c>
      <c r="L5262" s="159"/>
    </row>
    <row r="5263" spans="2:12" ht="15.75" customHeight="1" x14ac:dyDescent="0.2">
      <c r="B5263" s="189">
        <v>41405</v>
      </c>
      <c r="C5263" s="143">
        <v>299753</v>
      </c>
      <c r="D5263" s="143" t="s">
        <v>849</v>
      </c>
      <c r="E5263" s="143" t="s">
        <v>8854</v>
      </c>
      <c r="F5263" s="248" t="s">
        <v>155</v>
      </c>
      <c r="G5263" s="216">
        <v>29.04</v>
      </c>
      <c r="H5263" s="216">
        <v>70.000000008149073</v>
      </c>
      <c r="I5263" s="216">
        <v>2032.8000002366491</v>
      </c>
      <c r="J5263" s="216">
        <v>2.0460536400587117E-3</v>
      </c>
      <c r="K5263" s="216">
        <v>2.922933771172171E-5</v>
      </c>
      <c r="L5263" s="159"/>
    </row>
    <row r="5264" spans="2:12" ht="15.75" customHeight="1" x14ac:dyDescent="0.2">
      <c r="B5264" s="189">
        <v>41405</v>
      </c>
      <c r="C5264" s="143">
        <v>299780</v>
      </c>
      <c r="D5264" s="143" t="s">
        <v>1804</v>
      </c>
      <c r="E5264" s="143" t="s">
        <v>8854</v>
      </c>
      <c r="F5264" s="248" t="s">
        <v>150</v>
      </c>
      <c r="G5264" s="216">
        <v>33</v>
      </c>
      <c r="H5264" s="216">
        <v>29.000000000232831</v>
      </c>
      <c r="I5264" s="216">
        <v>957.00000000768341</v>
      </c>
      <c r="J5264" s="216">
        <v>9.6323953823492631E-4</v>
      </c>
      <c r="K5264" s="216">
        <v>3.3215156490592857E-5</v>
      </c>
      <c r="L5264" s="159"/>
    </row>
    <row r="5265" spans="2:12" ht="15.75" customHeight="1" x14ac:dyDescent="0.2">
      <c r="B5265" s="189">
        <v>41406</v>
      </c>
      <c r="C5265" s="143">
        <v>299791</v>
      </c>
      <c r="D5265" s="143" t="s">
        <v>855</v>
      </c>
      <c r="E5265" s="143" t="s">
        <v>8854</v>
      </c>
      <c r="F5265" s="248" t="s">
        <v>146</v>
      </c>
      <c r="G5265" s="216">
        <v>59</v>
      </c>
      <c r="H5265" s="216">
        <v>113.99999999441206</v>
      </c>
      <c r="I5265" s="216">
        <v>6725.9999996703118</v>
      </c>
      <c r="J5265" s="216">
        <v>6.7696772805164764E-3</v>
      </c>
      <c r="K5265" s="216">
        <v>5.9383134042528993E-5</v>
      </c>
      <c r="L5265" s="159"/>
    </row>
    <row r="5266" spans="2:12" ht="15.75" customHeight="1" x14ac:dyDescent="0.2">
      <c r="B5266" s="189">
        <v>41406</v>
      </c>
      <c r="C5266" s="143">
        <v>299792</v>
      </c>
      <c r="D5266" s="143" t="s">
        <v>1032</v>
      </c>
      <c r="E5266" s="143" t="s">
        <v>8854</v>
      </c>
      <c r="F5266" s="248" t="s">
        <v>151</v>
      </c>
      <c r="G5266" s="216">
        <v>82</v>
      </c>
      <c r="H5266" s="216">
        <v>162.9999999969732</v>
      </c>
      <c r="I5266" s="216">
        <v>13365.999999751803</v>
      </c>
      <c r="J5266" s="216">
        <v>1.3452796094876335E-2</v>
      </c>
      <c r="K5266" s="216">
        <v>8.2532491381141995E-5</v>
      </c>
      <c r="L5266" s="159"/>
    </row>
    <row r="5267" spans="2:12" ht="15.75" customHeight="1" x14ac:dyDescent="0.2">
      <c r="B5267" s="189">
        <v>41406</v>
      </c>
      <c r="C5267" s="143">
        <v>299877</v>
      </c>
      <c r="D5267" s="143" t="s">
        <v>865</v>
      </c>
      <c r="E5267" s="143" t="s">
        <v>8854</v>
      </c>
      <c r="F5267" s="248" t="s">
        <v>150</v>
      </c>
      <c r="G5267" s="216">
        <v>55.77</v>
      </c>
      <c r="H5267" s="216">
        <v>56.999999997206032</v>
      </c>
      <c r="I5267" s="216">
        <v>3178.8899998441807</v>
      </c>
      <c r="J5267" s="216">
        <v>3.1995330672407113E-3</v>
      </c>
      <c r="K5267" s="216">
        <v>5.6132159077149867E-5</v>
      </c>
      <c r="L5267" s="159"/>
    </row>
    <row r="5268" spans="2:12" ht="15.75" customHeight="1" x14ac:dyDescent="0.2">
      <c r="B5268" s="189">
        <v>41407</v>
      </c>
      <c r="C5268" s="143">
        <v>299803</v>
      </c>
      <c r="D5268" s="143" t="s">
        <v>1783</v>
      </c>
      <c r="E5268" s="143" t="s">
        <v>8855</v>
      </c>
      <c r="F5268" s="248" t="s">
        <v>147</v>
      </c>
      <c r="G5268" s="216">
        <v>1439.99</v>
      </c>
      <c r="H5268" s="216">
        <v>90.899999991408549</v>
      </c>
      <c r="I5268" s="216">
        <v>203413.4499890864</v>
      </c>
      <c r="J5268" s="216">
        <v>0.58684154000546807</v>
      </c>
      <c r="K5268" s="216">
        <v>4.1543268119085177E-3</v>
      </c>
      <c r="L5268" s="159"/>
    </row>
    <row r="5269" spans="2:12" ht="15.75" customHeight="1" x14ac:dyDescent="0.2">
      <c r="B5269" s="189">
        <v>41407</v>
      </c>
      <c r="C5269" s="143">
        <v>299824</v>
      </c>
      <c r="D5269" s="143" t="s">
        <v>1642</v>
      </c>
      <c r="E5269" s="143" t="s">
        <v>8854</v>
      </c>
      <c r="F5269" s="248" t="s">
        <v>155</v>
      </c>
      <c r="G5269" s="216">
        <v>1418</v>
      </c>
      <c r="H5269" s="216">
        <v>20.000000002328306</v>
      </c>
      <c r="I5269" s="216">
        <v>28360.000003301539</v>
      </c>
      <c r="J5269" s="216">
        <v>2.8536619993228426E-2</v>
      </c>
      <c r="K5269" s="216">
        <v>1.4268309994953164E-3</v>
      </c>
      <c r="L5269" s="159"/>
    </row>
    <row r="5270" spans="2:12" ht="15.75" customHeight="1" x14ac:dyDescent="0.2">
      <c r="B5270" s="189">
        <v>41407</v>
      </c>
      <c r="C5270" s="143">
        <v>299839</v>
      </c>
      <c r="D5270" s="143" t="s">
        <v>597</v>
      </c>
      <c r="E5270" s="143" t="s">
        <v>8855</v>
      </c>
      <c r="F5270" s="248" t="s">
        <v>155</v>
      </c>
      <c r="G5270" s="216">
        <v>825.00999999999988</v>
      </c>
      <c r="H5270" s="216">
        <v>66.000000005587935</v>
      </c>
      <c r="I5270" s="216">
        <v>54450.660004610108</v>
      </c>
      <c r="J5270" s="216">
        <v>0.15708847754725141</v>
      </c>
      <c r="K5270" s="216">
        <v>2.3801284474841114E-3</v>
      </c>
      <c r="L5270" s="159"/>
    </row>
    <row r="5271" spans="2:12" ht="15.75" customHeight="1" x14ac:dyDescent="0.2">
      <c r="B5271" s="189">
        <v>41407</v>
      </c>
      <c r="C5271" s="143">
        <v>299841</v>
      </c>
      <c r="D5271" s="143" t="s">
        <v>1257</v>
      </c>
      <c r="E5271" s="143" t="s">
        <v>8855</v>
      </c>
      <c r="F5271" s="248" t="s">
        <v>147</v>
      </c>
      <c r="G5271" s="216">
        <v>92</v>
      </c>
      <c r="H5271" s="216">
        <v>211.06896552241182</v>
      </c>
      <c r="I5271" s="216">
        <v>19168.000000454485</v>
      </c>
      <c r="J5271" s="216">
        <v>5.5299089807950438E-2</v>
      </c>
      <c r="K5271" s="216">
        <v>2.6541716726892803E-4</v>
      </c>
      <c r="L5271" s="159"/>
    </row>
    <row r="5272" spans="2:12" ht="15.75" customHeight="1" x14ac:dyDescent="0.2">
      <c r="B5272" s="189">
        <v>41407</v>
      </c>
      <c r="C5272" s="143">
        <v>299874</v>
      </c>
      <c r="D5272" s="143" t="s">
        <v>997</v>
      </c>
      <c r="E5272" s="143" t="s">
        <v>8855</v>
      </c>
      <c r="F5272" s="248" t="s">
        <v>155</v>
      </c>
      <c r="G5272" s="216">
        <v>1.4850000000000001</v>
      </c>
      <c r="H5272" s="216">
        <v>60.999999999767169</v>
      </c>
      <c r="I5272" s="216">
        <v>90.584999999654258</v>
      </c>
      <c r="J5272" s="216">
        <v>2.6133493583656607E-4</v>
      </c>
      <c r="K5272" s="216">
        <v>4.2841792760256314E-6</v>
      </c>
      <c r="L5272" s="159"/>
    </row>
    <row r="5273" spans="2:12" ht="15.75" customHeight="1" x14ac:dyDescent="0.2">
      <c r="B5273" s="189">
        <v>41408</v>
      </c>
      <c r="C5273" s="143">
        <v>299853</v>
      </c>
      <c r="D5273" s="143" t="s">
        <v>1437</v>
      </c>
      <c r="E5273" s="143" t="s">
        <v>8854</v>
      </c>
      <c r="F5273" s="248" t="s">
        <v>155</v>
      </c>
      <c r="G5273" s="216">
        <v>16.649999999999999</v>
      </c>
      <c r="H5273" s="216">
        <v>30.00000000349246</v>
      </c>
      <c r="I5273" s="216">
        <v>499.5000000581494</v>
      </c>
      <c r="J5273" s="216">
        <v>5.025867167932096E-4</v>
      </c>
      <c r="K5273" s="216">
        <v>1.6752890557823359E-5</v>
      </c>
      <c r="L5273" s="159"/>
    </row>
    <row r="5274" spans="2:12" ht="15.75" customHeight="1" x14ac:dyDescent="0.2">
      <c r="B5274" s="189">
        <v>41408</v>
      </c>
      <c r="C5274" s="143">
        <v>299873</v>
      </c>
      <c r="D5274" s="143" t="s">
        <v>882</v>
      </c>
      <c r="E5274" s="143" t="s">
        <v>8854</v>
      </c>
      <c r="F5274" s="248" t="s">
        <v>147</v>
      </c>
      <c r="G5274" s="216">
        <v>35.5</v>
      </c>
      <c r="H5274" s="216">
        <v>89.499999998370185</v>
      </c>
      <c r="I5274" s="216">
        <v>3656.500000016531</v>
      </c>
      <c r="J5274" s="216">
        <v>3.6790957552527365E-3</v>
      </c>
      <c r="K5274" s="216">
        <v>3.5719376264428192E-5</v>
      </c>
      <c r="L5274" s="159"/>
    </row>
    <row r="5275" spans="2:12" ht="15.75" customHeight="1" x14ac:dyDescent="0.2">
      <c r="B5275" s="189">
        <v>41408</v>
      </c>
      <c r="C5275" s="143">
        <v>299875</v>
      </c>
      <c r="D5275" s="143" t="s">
        <v>675</v>
      </c>
      <c r="E5275" s="143" t="s">
        <v>8855</v>
      </c>
      <c r="F5275" s="248" t="s">
        <v>147</v>
      </c>
      <c r="G5275" s="216">
        <v>16.5</v>
      </c>
      <c r="H5275" s="216">
        <v>40.000000004656613</v>
      </c>
      <c r="I5275" s="216">
        <v>660.00000007683411</v>
      </c>
      <c r="J5275" s="216">
        <v>1.9041786712682609E-3</v>
      </c>
      <c r="K5275" s="216">
        <v>4.7604466776164636E-5</v>
      </c>
      <c r="L5275" s="159"/>
    </row>
    <row r="5276" spans="2:12" ht="15.75" customHeight="1" x14ac:dyDescent="0.2">
      <c r="B5276" s="189">
        <v>41408</v>
      </c>
      <c r="C5276" s="143">
        <v>299876</v>
      </c>
      <c r="D5276" s="143" t="s">
        <v>582</v>
      </c>
      <c r="E5276" s="143" t="s">
        <v>8855</v>
      </c>
      <c r="F5276" s="248" t="s">
        <v>147</v>
      </c>
      <c r="G5276" s="216">
        <v>69</v>
      </c>
      <c r="H5276" s="216">
        <v>153.00000000628643</v>
      </c>
      <c r="I5276" s="216">
        <v>10557.000000433763</v>
      </c>
      <c r="J5276" s="216">
        <v>3.0458203380401158E-2</v>
      </c>
      <c r="K5276" s="216">
        <v>1.9907322470032483E-4</v>
      </c>
      <c r="L5276" s="159"/>
    </row>
    <row r="5277" spans="2:12" ht="15.75" customHeight="1" x14ac:dyDescent="0.2">
      <c r="B5277" s="189">
        <v>41408</v>
      </c>
      <c r="C5277" s="143">
        <v>299879</v>
      </c>
      <c r="D5277" s="143" t="s">
        <v>1842</v>
      </c>
      <c r="E5277" s="143" t="s">
        <v>8854</v>
      </c>
      <c r="F5277" s="248" t="s">
        <v>147</v>
      </c>
      <c r="G5277" s="216">
        <v>6</v>
      </c>
      <c r="H5277" s="216">
        <v>58.000000000465661</v>
      </c>
      <c r="I5277" s="216">
        <v>348.00000000279397</v>
      </c>
      <c r="J5277" s="216">
        <v>3.5015050535551576E-4</v>
      </c>
      <c r="K5277" s="216">
        <v>6.0370776784949052E-6</v>
      </c>
      <c r="L5277" s="159"/>
    </row>
    <row r="5278" spans="2:12" ht="15.75" customHeight="1" x14ac:dyDescent="0.2">
      <c r="B5278" s="189">
        <v>41408</v>
      </c>
      <c r="C5278" s="143">
        <v>299904</v>
      </c>
      <c r="D5278" s="143" t="s">
        <v>559</v>
      </c>
      <c r="E5278" s="143" t="s">
        <v>8854</v>
      </c>
      <c r="F5278" s="248" t="s">
        <v>147</v>
      </c>
      <c r="G5278" s="216">
        <v>759.75</v>
      </c>
      <c r="H5278" s="216">
        <v>72.000000002095476</v>
      </c>
      <c r="I5278" s="216">
        <v>61607.000001672423</v>
      </c>
      <c r="J5278" s="216">
        <v>6.1987707424855362E-2</v>
      </c>
      <c r="K5278" s="216">
        <v>7.644449610394174E-4</v>
      </c>
      <c r="L5278" s="159"/>
    </row>
    <row r="5279" spans="2:12" ht="15.75" customHeight="1" x14ac:dyDescent="0.2">
      <c r="B5279" s="189">
        <v>41408</v>
      </c>
      <c r="C5279" s="143">
        <v>299927</v>
      </c>
      <c r="D5279" s="143" t="s">
        <v>882</v>
      </c>
      <c r="E5279" s="143" t="s">
        <v>8854</v>
      </c>
      <c r="F5279" s="248" t="s">
        <v>147</v>
      </c>
      <c r="G5279" s="216">
        <v>35.5</v>
      </c>
      <c r="H5279" s="216">
        <v>171.99999999487773</v>
      </c>
      <c r="I5279" s="216">
        <v>6105.9999998181593</v>
      </c>
      <c r="J5279" s="216">
        <v>6.1437327172986838E-3</v>
      </c>
      <c r="K5279" s="216">
        <v>3.5719376264428192E-5</v>
      </c>
      <c r="L5279" s="159"/>
    </row>
    <row r="5280" spans="2:12" ht="15.75" customHeight="1" x14ac:dyDescent="0.2">
      <c r="B5280" s="189">
        <v>41408</v>
      </c>
      <c r="C5280" s="143">
        <v>299930</v>
      </c>
      <c r="D5280" s="143" t="s">
        <v>1804</v>
      </c>
      <c r="E5280" s="143" t="s">
        <v>8854</v>
      </c>
      <c r="F5280" s="248" t="s">
        <v>150</v>
      </c>
      <c r="G5280" s="216">
        <v>33</v>
      </c>
      <c r="H5280" s="216">
        <v>65.999999995110556</v>
      </c>
      <c r="I5280" s="216">
        <v>2177.9999998386484</v>
      </c>
      <c r="J5280" s="216">
        <v>2.1914591971313019E-3</v>
      </c>
      <c r="K5280" s="216">
        <v>3.320392723172198E-5</v>
      </c>
      <c r="L5280" s="159"/>
    </row>
    <row r="5281" spans="2:12" ht="15.75" customHeight="1" x14ac:dyDescent="0.2">
      <c r="B5281" s="189">
        <v>41409</v>
      </c>
      <c r="C5281" s="143">
        <v>299933</v>
      </c>
      <c r="D5281" s="143" t="s">
        <v>1843</v>
      </c>
      <c r="E5281" s="143" t="s">
        <v>8855</v>
      </c>
      <c r="F5281" s="248" t="s">
        <v>155</v>
      </c>
      <c r="G5281" s="216">
        <v>199</v>
      </c>
      <c r="H5281" s="216">
        <v>87.999999993480742</v>
      </c>
      <c r="I5281" s="216">
        <v>17511.999998702668</v>
      </c>
      <c r="J5281" s="216">
        <v>5.0527830004848118E-2</v>
      </c>
      <c r="K5281" s="216">
        <v>5.7417988646126525E-4</v>
      </c>
      <c r="L5281" s="159"/>
    </row>
    <row r="5282" spans="2:12" ht="15.75" customHeight="1" x14ac:dyDescent="0.2">
      <c r="B5282" s="189">
        <v>41409</v>
      </c>
      <c r="C5282" s="143">
        <v>300028</v>
      </c>
      <c r="D5282" s="143" t="s">
        <v>942</v>
      </c>
      <c r="E5282" s="143" t="s">
        <v>8854</v>
      </c>
      <c r="F5282" s="248" t="s">
        <v>147</v>
      </c>
      <c r="G5282" s="216">
        <v>4.45</v>
      </c>
      <c r="H5282" s="216">
        <v>200.00000000232831</v>
      </c>
      <c r="I5282" s="216">
        <v>890.00000001036096</v>
      </c>
      <c r="J5282" s="216">
        <v>8.9545258992090729E-4</v>
      </c>
      <c r="K5282" s="216">
        <v>4.4772629495524142E-6</v>
      </c>
      <c r="L5282" s="159"/>
    </row>
    <row r="5283" spans="2:12" ht="15.75" customHeight="1" x14ac:dyDescent="0.2">
      <c r="B5283" s="189">
        <v>41409</v>
      </c>
      <c r="C5283" s="143">
        <v>300035</v>
      </c>
      <c r="D5283" s="143" t="s">
        <v>1127</v>
      </c>
      <c r="E5283" s="143" t="s">
        <v>8855</v>
      </c>
      <c r="F5283" s="248" t="s">
        <v>155</v>
      </c>
      <c r="G5283" s="216">
        <v>1</v>
      </c>
      <c r="H5283" s="216">
        <v>1004.0000000037253</v>
      </c>
      <c r="I5283" s="216">
        <v>1004.0000000037253</v>
      </c>
      <c r="J5283" s="216">
        <v>2.8968673668806496E-3</v>
      </c>
      <c r="K5283" s="216">
        <v>2.8853260626194234E-6</v>
      </c>
      <c r="L5283" s="159"/>
    </row>
    <row r="5284" spans="2:12" ht="15.75" customHeight="1" x14ac:dyDescent="0.2">
      <c r="B5284" s="189">
        <v>41410</v>
      </c>
      <c r="C5284" s="143">
        <v>300034</v>
      </c>
      <c r="D5284" s="143" t="s">
        <v>1585</v>
      </c>
      <c r="E5284" s="143" t="s">
        <v>8854</v>
      </c>
      <c r="F5284" s="248" t="s">
        <v>155</v>
      </c>
      <c r="G5284" s="216">
        <v>150.47999999999999</v>
      </c>
      <c r="H5284" s="216">
        <v>53.000000005122274</v>
      </c>
      <c r="I5284" s="216">
        <v>7975.4400007707991</v>
      </c>
      <c r="J5284" s="216">
        <v>8.0238603067462715E-3</v>
      </c>
      <c r="K5284" s="216">
        <v>1.5139359067869421E-4</v>
      </c>
      <c r="L5284" s="159"/>
    </row>
    <row r="5285" spans="2:12" ht="15.75" customHeight="1" x14ac:dyDescent="0.2">
      <c r="B5285" s="189">
        <v>41410</v>
      </c>
      <c r="C5285" s="143">
        <v>300038</v>
      </c>
      <c r="D5285" s="143" t="s">
        <v>676</v>
      </c>
      <c r="E5285" s="143" t="s">
        <v>8855</v>
      </c>
      <c r="F5285" s="248" t="s">
        <v>147</v>
      </c>
      <c r="G5285" s="216">
        <v>11</v>
      </c>
      <c r="H5285" s="216">
        <v>103.00000000046566</v>
      </c>
      <c r="I5285" s="216">
        <v>1133.0000000051223</v>
      </c>
      <c r="J5285" s="216">
        <v>3.269358933265379E-3</v>
      </c>
      <c r="K5285" s="216">
        <v>3.1741348866510658E-5</v>
      </c>
      <c r="L5285" s="159"/>
    </row>
    <row r="5286" spans="2:12" ht="15.75" customHeight="1" x14ac:dyDescent="0.2">
      <c r="B5286" s="189">
        <v>41410</v>
      </c>
      <c r="C5286" s="143">
        <v>300041</v>
      </c>
      <c r="D5286" s="143" t="s">
        <v>515</v>
      </c>
      <c r="E5286" s="143" t="s">
        <v>8855</v>
      </c>
      <c r="F5286" s="248" t="s">
        <v>151</v>
      </c>
      <c r="G5286" s="216">
        <v>16</v>
      </c>
      <c r="H5286" s="216">
        <v>210.1249999999709</v>
      </c>
      <c r="I5286" s="216">
        <v>3451.0000000067521</v>
      </c>
      <c r="J5286" s="216">
        <v>9.9581268125947826E-3</v>
      </c>
      <c r="K5286" s="216">
        <v>4.6169234714924598E-5</v>
      </c>
      <c r="L5286" s="159"/>
    </row>
    <row r="5287" spans="2:12" ht="15.75" customHeight="1" x14ac:dyDescent="0.2">
      <c r="B5287" s="189">
        <v>41410</v>
      </c>
      <c r="C5287" s="143">
        <v>300042</v>
      </c>
      <c r="D5287" s="143" t="s">
        <v>1844</v>
      </c>
      <c r="E5287" s="143" t="s">
        <v>8854</v>
      </c>
      <c r="F5287" s="248" t="s">
        <v>147</v>
      </c>
      <c r="G5287" s="216">
        <v>4</v>
      </c>
      <c r="H5287" s="216">
        <v>114.00000000488944</v>
      </c>
      <c r="I5287" s="216">
        <v>456.00000001955777</v>
      </c>
      <c r="J5287" s="216">
        <v>4.5876845662178018E-4</v>
      </c>
      <c r="K5287" s="216">
        <v>4.0242847070359975E-6</v>
      </c>
      <c r="L5287" s="159"/>
    </row>
    <row r="5288" spans="2:12" ht="15.75" customHeight="1" x14ac:dyDescent="0.2">
      <c r="B5288" s="189">
        <v>41410</v>
      </c>
      <c r="C5288" s="143">
        <v>300044</v>
      </c>
      <c r="D5288" s="143" t="s">
        <v>1634</v>
      </c>
      <c r="E5288" s="143" t="s">
        <v>8854</v>
      </c>
      <c r="F5288" s="248" t="s">
        <v>147</v>
      </c>
      <c r="G5288" s="216">
        <v>100</v>
      </c>
      <c r="H5288" s="216">
        <v>153.00000000628643</v>
      </c>
      <c r="I5288" s="216">
        <v>15300.000000628643</v>
      </c>
      <c r="J5288" s="216">
        <v>1.5392889005045148E-2</v>
      </c>
      <c r="K5288" s="216">
        <v>1.0060711767589993E-4</v>
      </c>
      <c r="L5288" s="159"/>
    </row>
    <row r="5289" spans="2:12" ht="15.75" customHeight="1" x14ac:dyDescent="0.2">
      <c r="B5289" s="189">
        <v>41410</v>
      </c>
      <c r="C5289" s="143">
        <v>300081</v>
      </c>
      <c r="D5289" s="143" t="s">
        <v>547</v>
      </c>
      <c r="E5289" s="143" t="s">
        <v>8854</v>
      </c>
      <c r="F5289" s="248" t="s">
        <v>147</v>
      </c>
      <c r="G5289" s="216">
        <v>2.5</v>
      </c>
      <c r="H5289" s="216">
        <v>195.99999999976717</v>
      </c>
      <c r="I5289" s="216">
        <v>489.99999999941792</v>
      </c>
      <c r="J5289" s="216">
        <v>4.9297487661132408E-4</v>
      </c>
      <c r="K5289" s="216">
        <v>2.5151779418974983E-6</v>
      </c>
      <c r="L5289" s="159"/>
    </row>
    <row r="5290" spans="2:12" ht="15.75" customHeight="1" x14ac:dyDescent="0.2">
      <c r="B5290" s="189">
        <v>41411</v>
      </c>
      <c r="C5290" s="143">
        <v>300082</v>
      </c>
      <c r="D5290" s="143" t="s">
        <v>690</v>
      </c>
      <c r="E5290" s="143" t="s">
        <v>8854</v>
      </c>
      <c r="F5290" s="248" t="s">
        <v>150</v>
      </c>
      <c r="G5290" s="216">
        <v>1778</v>
      </c>
      <c r="H5290" s="216">
        <v>69.071428570563768</v>
      </c>
      <c r="I5290" s="216">
        <v>111772.99999978859</v>
      </c>
      <c r="J5290" s="216">
        <v>0.11244559897232148</v>
      </c>
      <c r="K5290" s="216">
        <v>1.7886991936618482E-3</v>
      </c>
      <c r="L5290" s="159"/>
    </row>
    <row r="5291" spans="2:12" ht="15.75" customHeight="1" x14ac:dyDescent="0.2">
      <c r="B5291" s="189">
        <v>41411</v>
      </c>
      <c r="C5291" s="143">
        <v>300083</v>
      </c>
      <c r="D5291" s="143" t="s">
        <v>858</v>
      </c>
      <c r="E5291" s="143" t="s">
        <v>8855</v>
      </c>
      <c r="F5291" s="248" t="s">
        <v>147</v>
      </c>
      <c r="G5291" s="216">
        <v>745</v>
      </c>
      <c r="H5291" s="216">
        <v>95.000000005820766</v>
      </c>
      <c r="I5291" s="216">
        <v>70775.000004336471</v>
      </c>
      <c r="J5291" s="216">
        <v>0.20424287262163893</v>
      </c>
      <c r="K5291" s="216">
        <v>2.149924974832892E-3</v>
      </c>
      <c r="L5291" s="159"/>
    </row>
    <row r="5292" spans="2:12" ht="15.75" customHeight="1" x14ac:dyDescent="0.2">
      <c r="B5292" s="189">
        <v>41411</v>
      </c>
      <c r="C5292" s="143">
        <v>300093</v>
      </c>
      <c r="D5292" s="143" t="s">
        <v>512</v>
      </c>
      <c r="E5292" s="143" t="s">
        <v>8855</v>
      </c>
      <c r="F5292" s="248" t="s">
        <v>155</v>
      </c>
      <c r="G5292" s="216">
        <v>17</v>
      </c>
      <c r="H5292" s="216">
        <v>71.000000000931323</v>
      </c>
      <c r="I5292" s="216">
        <v>1207.0000000158325</v>
      </c>
      <c r="J5292" s="216">
        <v>3.483167039808509E-3</v>
      </c>
      <c r="K5292" s="216">
        <v>4.9058690700884782E-5</v>
      </c>
      <c r="L5292" s="159"/>
    </row>
    <row r="5293" spans="2:12" ht="15.75" customHeight="1" x14ac:dyDescent="0.2">
      <c r="B5293" s="189">
        <v>41411</v>
      </c>
      <c r="C5293" s="143">
        <v>300095</v>
      </c>
      <c r="D5293" s="143" t="s">
        <v>981</v>
      </c>
      <c r="E5293" s="143" t="s">
        <v>8854</v>
      </c>
      <c r="F5293" s="248" t="s">
        <v>155</v>
      </c>
      <c r="G5293" s="216">
        <v>24.42</v>
      </c>
      <c r="H5293" s="216">
        <v>30.00000000349246</v>
      </c>
      <c r="I5293" s="216">
        <v>732.60000008528596</v>
      </c>
      <c r="J5293" s="216">
        <v>7.3700845299731201E-4</v>
      </c>
      <c r="K5293" s="216">
        <v>2.4566948430383764E-5</v>
      </c>
      <c r="L5293" s="159"/>
    </row>
    <row r="5294" spans="2:12" ht="15.75" customHeight="1" x14ac:dyDescent="0.2">
      <c r="B5294" s="189">
        <v>41411</v>
      </c>
      <c r="C5294" s="143">
        <v>300096</v>
      </c>
      <c r="D5294" s="143" t="s">
        <v>1814</v>
      </c>
      <c r="E5294" s="143" t="s">
        <v>8855</v>
      </c>
      <c r="F5294" s="248" t="s">
        <v>149</v>
      </c>
      <c r="G5294" s="216">
        <v>38</v>
      </c>
      <c r="H5294" s="216">
        <v>105.00000000698492</v>
      </c>
      <c r="I5294" s="216">
        <v>3990.0000002654269</v>
      </c>
      <c r="J5294" s="216">
        <v>1.1514363288797163E-2</v>
      </c>
      <c r="K5294" s="216">
        <v>1.0966060274315422E-4</v>
      </c>
      <c r="L5294" s="159"/>
    </row>
    <row r="5295" spans="2:12" ht="15.75" customHeight="1" x14ac:dyDescent="0.2">
      <c r="B5295" s="189">
        <v>41411</v>
      </c>
      <c r="C5295" s="143">
        <v>300108</v>
      </c>
      <c r="D5295" s="143" t="s">
        <v>710</v>
      </c>
      <c r="E5295" s="143" t="s">
        <v>8854</v>
      </c>
      <c r="F5295" s="248" t="s">
        <v>147</v>
      </c>
      <c r="G5295" s="216">
        <v>23</v>
      </c>
      <c r="H5295" s="216">
        <v>94.999999995343387</v>
      </c>
      <c r="I5295" s="216">
        <v>2184.9999998928979</v>
      </c>
      <c r="J5295" s="216">
        <v>2.1981483340604976E-3</v>
      </c>
      <c r="K5295" s="216">
        <v>2.3138403517560465E-5</v>
      </c>
      <c r="L5295" s="159"/>
    </row>
    <row r="5296" spans="2:12" ht="15.75" customHeight="1" x14ac:dyDescent="0.2">
      <c r="B5296" s="189">
        <v>41411</v>
      </c>
      <c r="C5296" s="143">
        <v>300108</v>
      </c>
      <c r="D5296" s="143" t="s">
        <v>1845</v>
      </c>
      <c r="E5296" s="143" t="s">
        <v>8854</v>
      </c>
      <c r="F5296" s="248" t="s">
        <v>147</v>
      </c>
      <c r="G5296" s="216">
        <v>1</v>
      </c>
      <c r="H5296" s="216">
        <v>94.999999995343387</v>
      </c>
      <c r="I5296" s="216">
        <v>94.999999995343387</v>
      </c>
      <c r="J5296" s="216">
        <v>9.5571666698282502E-5</v>
      </c>
      <c r="K5296" s="216">
        <v>1.0060175442417594E-6</v>
      </c>
      <c r="L5296" s="159"/>
    </row>
    <row r="5297" spans="2:12" ht="15.75" customHeight="1" x14ac:dyDescent="0.2">
      <c r="B5297" s="189">
        <v>41411</v>
      </c>
      <c r="C5297" s="143">
        <v>300108</v>
      </c>
      <c r="D5297" s="143" t="s">
        <v>1018</v>
      </c>
      <c r="E5297" s="143" t="s">
        <v>8854</v>
      </c>
      <c r="F5297" s="248" t="s">
        <v>147</v>
      </c>
      <c r="G5297" s="216">
        <v>1956</v>
      </c>
      <c r="H5297" s="216">
        <v>62.000000003026798</v>
      </c>
      <c r="I5297" s="216">
        <v>121272.00000592042</v>
      </c>
      <c r="J5297" s="216">
        <v>0.12200175963124268</v>
      </c>
      <c r="K5297" s="216">
        <v>1.9677703165368811E-3</v>
      </c>
      <c r="L5297" s="159"/>
    </row>
    <row r="5298" spans="2:12" ht="15.75" customHeight="1" x14ac:dyDescent="0.2">
      <c r="B5298" s="189">
        <v>41411</v>
      </c>
      <c r="C5298" s="143">
        <v>300108</v>
      </c>
      <c r="D5298" s="143" t="s">
        <v>1846</v>
      </c>
      <c r="E5298" s="143" t="s">
        <v>8854</v>
      </c>
      <c r="F5298" s="248" t="s">
        <v>147</v>
      </c>
      <c r="G5298" s="216">
        <v>859.09999999999991</v>
      </c>
      <c r="H5298" s="216">
        <v>82.999999998137355</v>
      </c>
      <c r="I5298" s="216">
        <v>71305.299998399802</v>
      </c>
      <c r="J5298" s="216">
        <v>7.1734382795812096E-2</v>
      </c>
      <c r="K5298" s="216">
        <v>8.6426967225809541E-4</v>
      </c>
      <c r="L5298" s="159"/>
    </row>
    <row r="5299" spans="2:12" ht="15.75" customHeight="1" x14ac:dyDescent="0.2">
      <c r="B5299" s="189">
        <v>41411</v>
      </c>
      <c r="C5299" s="143">
        <v>300108</v>
      </c>
      <c r="D5299" s="143" t="s">
        <v>1847</v>
      </c>
      <c r="E5299" s="143" t="s">
        <v>8854</v>
      </c>
      <c r="F5299" s="248" t="s">
        <v>147</v>
      </c>
      <c r="G5299" s="216">
        <v>21</v>
      </c>
      <c r="H5299" s="216">
        <v>126.99999999487773</v>
      </c>
      <c r="I5299" s="216">
        <v>2666.9999998924322</v>
      </c>
      <c r="J5299" s="216">
        <v>2.6830487903845572E-3</v>
      </c>
      <c r="K5299" s="216">
        <v>2.1126368429076947E-5</v>
      </c>
      <c r="L5299" s="159"/>
    </row>
    <row r="5300" spans="2:12" ht="15.75" customHeight="1" x14ac:dyDescent="0.2">
      <c r="B5300" s="189">
        <v>41411</v>
      </c>
      <c r="C5300" s="143">
        <v>300129</v>
      </c>
      <c r="D5300" s="143" t="s">
        <v>977</v>
      </c>
      <c r="E5300" s="143" t="s">
        <v>8854</v>
      </c>
      <c r="F5300" s="248" t="s">
        <v>150</v>
      </c>
      <c r="G5300" s="216">
        <v>1455.6599999999999</v>
      </c>
      <c r="H5300" s="216">
        <v>114.32000000132248</v>
      </c>
      <c r="I5300" s="216">
        <v>146337.39000225178</v>
      </c>
      <c r="J5300" s="216">
        <v>0.14721798172081391</v>
      </c>
      <c r="K5300" s="216">
        <v>1.4644194984509593E-3</v>
      </c>
      <c r="L5300" s="159"/>
    </row>
    <row r="5301" spans="2:12" ht="15.75" customHeight="1" x14ac:dyDescent="0.2">
      <c r="B5301" s="189">
        <v>41412</v>
      </c>
      <c r="C5301" s="143">
        <v>300132</v>
      </c>
      <c r="D5301" s="143" t="s">
        <v>788</v>
      </c>
      <c r="E5301" s="143" t="s">
        <v>8855</v>
      </c>
      <c r="F5301" s="248" t="s">
        <v>149</v>
      </c>
      <c r="G5301" s="216">
        <v>307</v>
      </c>
      <c r="H5301" s="216">
        <v>60.999999999767169</v>
      </c>
      <c r="I5301" s="216">
        <v>18726.999999928521</v>
      </c>
      <c r="J5301" s="216">
        <v>5.4044065753878413E-2</v>
      </c>
      <c r="K5301" s="216">
        <v>8.8596829105056874E-4</v>
      </c>
      <c r="L5301" s="159"/>
    </row>
    <row r="5302" spans="2:12" ht="15.75" customHeight="1" x14ac:dyDescent="0.2">
      <c r="B5302" s="189">
        <v>41412</v>
      </c>
      <c r="C5302" s="143">
        <v>300154</v>
      </c>
      <c r="D5302" s="143" t="s">
        <v>1177</v>
      </c>
      <c r="E5302" s="143" t="s">
        <v>8855</v>
      </c>
      <c r="F5302" s="248" t="s">
        <v>150</v>
      </c>
      <c r="G5302" s="216">
        <v>16.830000000000002</v>
      </c>
      <c r="H5302" s="216">
        <v>56.999999997206032</v>
      </c>
      <c r="I5302" s="216">
        <v>959.30999995297759</v>
      </c>
      <c r="J5302" s="216">
        <v>2.7684633265343999E-3</v>
      </c>
      <c r="K5302" s="216">
        <v>4.8569532046843887E-5</v>
      </c>
      <c r="L5302" s="159"/>
    </row>
    <row r="5303" spans="2:12" ht="15.75" customHeight="1" x14ac:dyDescent="0.2">
      <c r="B5303" s="189">
        <v>41413</v>
      </c>
      <c r="C5303" s="143">
        <v>300156</v>
      </c>
      <c r="D5303" s="143" t="s">
        <v>1123</v>
      </c>
      <c r="E5303" s="143" t="s">
        <v>8854</v>
      </c>
      <c r="F5303" s="248" t="s">
        <v>155</v>
      </c>
      <c r="G5303" s="216">
        <v>323</v>
      </c>
      <c r="H5303" s="216">
        <v>18.999999999068677</v>
      </c>
      <c r="I5303" s="216">
        <v>6136.9999996991828</v>
      </c>
      <c r="J5303" s="216">
        <v>6.1736083240753687E-3</v>
      </c>
      <c r="K5303" s="216">
        <v>3.2492675391463055E-4</v>
      </c>
      <c r="L5303" s="159"/>
    </row>
    <row r="5304" spans="2:12" ht="15.75" customHeight="1" x14ac:dyDescent="0.2">
      <c r="B5304" s="189">
        <v>41413</v>
      </c>
      <c r="C5304" s="143">
        <v>300157</v>
      </c>
      <c r="D5304" s="143" t="s">
        <v>1166</v>
      </c>
      <c r="E5304" s="143" t="s">
        <v>8854</v>
      </c>
      <c r="F5304" s="248" t="s">
        <v>155</v>
      </c>
      <c r="G5304" s="216">
        <v>1</v>
      </c>
      <c r="H5304" s="216">
        <v>21.999999998370185</v>
      </c>
      <c r="I5304" s="216">
        <v>21.999999998370185</v>
      </c>
      <c r="J5304" s="216">
        <v>2.2131234011121677E-5</v>
      </c>
      <c r="K5304" s="216">
        <v>1.0059651823982369E-6</v>
      </c>
      <c r="L5304" s="159"/>
    </row>
    <row r="5305" spans="2:12" ht="15.75" customHeight="1" x14ac:dyDescent="0.2">
      <c r="B5305" s="189">
        <v>41413</v>
      </c>
      <c r="C5305" s="143">
        <v>300174</v>
      </c>
      <c r="D5305" s="143" t="s">
        <v>869</v>
      </c>
      <c r="E5305" s="143" t="s">
        <v>8855</v>
      </c>
      <c r="F5305" s="248" t="s">
        <v>155</v>
      </c>
      <c r="G5305" s="216">
        <v>615.5</v>
      </c>
      <c r="H5305" s="216">
        <v>15.000000006984919</v>
      </c>
      <c r="I5305" s="216">
        <v>9232.5000042992178</v>
      </c>
      <c r="J5305" s="216">
        <v>2.664482095618044E-2</v>
      </c>
      <c r="K5305" s="216">
        <v>1.776321396251532E-3</v>
      </c>
      <c r="L5305" s="159"/>
    </row>
    <row r="5306" spans="2:12" ht="15.75" customHeight="1" x14ac:dyDescent="0.2">
      <c r="B5306" s="189">
        <v>41413</v>
      </c>
      <c r="C5306" s="143">
        <v>300177</v>
      </c>
      <c r="D5306" s="143" t="s">
        <v>904</v>
      </c>
      <c r="E5306" s="143" t="s">
        <v>8855</v>
      </c>
      <c r="F5306" s="248" t="s">
        <v>147</v>
      </c>
      <c r="G5306" s="216">
        <v>76</v>
      </c>
      <c r="H5306" s="216">
        <v>60.999999999767169</v>
      </c>
      <c r="I5306" s="216">
        <v>4635.9999999823049</v>
      </c>
      <c r="J5306" s="216">
        <v>1.3379408599497433E-2</v>
      </c>
      <c r="K5306" s="216">
        <v>2.1933456720571313E-4</v>
      </c>
      <c r="L5306" s="159"/>
    </row>
    <row r="5307" spans="2:12" ht="15.75" customHeight="1" x14ac:dyDescent="0.2">
      <c r="B5307" s="189">
        <v>41413</v>
      </c>
      <c r="C5307" s="143">
        <v>300178</v>
      </c>
      <c r="D5307" s="143" t="s">
        <v>690</v>
      </c>
      <c r="E5307" s="143" t="s">
        <v>8854</v>
      </c>
      <c r="F5307" s="248" t="s">
        <v>155</v>
      </c>
      <c r="G5307" s="216">
        <v>67.320000000000007</v>
      </c>
      <c r="H5307" s="216">
        <v>83.999999990919605</v>
      </c>
      <c r="I5307" s="216">
        <v>5654.8799993887087</v>
      </c>
      <c r="J5307" s="216">
        <v>5.688612390025204E-3</v>
      </c>
      <c r="K5307" s="216">
        <v>6.7721576079049316E-5</v>
      </c>
      <c r="L5307" s="159"/>
    </row>
    <row r="5308" spans="2:12" ht="15.75" customHeight="1" x14ac:dyDescent="0.2">
      <c r="B5308" s="189">
        <v>41413</v>
      </c>
      <c r="C5308" s="143">
        <v>300180</v>
      </c>
      <c r="D5308" s="143" t="s">
        <v>1848</v>
      </c>
      <c r="E5308" s="143" t="s">
        <v>8854</v>
      </c>
      <c r="F5308" s="248" t="s">
        <v>155</v>
      </c>
      <c r="G5308" s="216">
        <v>3.96</v>
      </c>
      <c r="H5308" s="216">
        <v>58.000000000465661</v>
      </c>
      <c r="I5308" s="216">
        <v>229.68000000184401</v>
      </c>
      <c r="J5308" s="216">
        <v>2.3105008309508206E-4</v>
      </c>
      <c r="K5308" s="216">
        <v>3.9836221222970179E-6</v>
      </c>
      <c r="L5308" s="159"/>
    </row>
    <row r="5309" spans="2:12" ht="15.75" customHeight="1" x14ac:dyDescent="0.2">
      <c r="B5309" s="189">
        <v>41413</v>
      </c>
      <c r="C5309" s="143">
        <v>300183</v>
      </c>
      <c r="D5309" s="143" t="s">
        <v>1085</v>
      </c>
      <c r="E5309" s="143" t="s">
        <v>8854</v>
      </c>
      <c r="F5309" s="248" t="s">
        <v>155</v>
      </c>
      <c r="G5309" s="216">
        <v>130.5</v>
      </c>
      <c r="H5309" s="216">
        <v>45</v>
      </c>
      <c r="I5309" s="216">
        <v>5872.5</v>
      </c>
      <c r="J5309" s="216">
        <v>5.9075305336336462E-3</v>
      </c>
      <c r="K5309" s="216">
        <v>1.3127845630296991E-4</v>
      </c>
      <c r="L5309" s="159"/>
    </row>
    <row r="5310" spans="2:12" ht="15.75" customHeight="1" x14ac:dyDescent="0.2">
      <c r="B5310" s="189">
        <v>41413</v>
      </c>
      <c r="C5310" s="143">
        <v>300183</v>
      </c>
      <c r="D5310" s="143" t="s">
        <v>1196</v>
      </c>
      <c r="E5310" s="143" t="s">
        <v>8854</v>
      </c>
      <c r="F5310" s="248" t="s">
        <v>155</v>
      </c>
      <c r="G5310" s="216">
        <v>22.5</v>
      </c>
      <c r="H5310" s="216">
        <v>42.000000000698492</v>
      </c>
      <c r="I5310" s="216">
        <v>945.00000001571607</v>
      </c>
      <c r="J5310" s="216">
        <v>9.5063709738214374E-4</v>
      </c>
      <c r="K5310" s="216">
        <v>2.2634216603960331E-5</v>
      </c>
      <c r="L5310" s="159"/>
    </row>
    <row r="5311" spans="2:12" ht="15.75" customHeight="1" x14ac:dyDescent="0.2">
      <c r="B5311" s="189">
        <v>41413</v>
      </c>
      <c r="C5311" s="143">
        <v>300197</v>
      </c>
      <c r="D5311" s="143" t="s">
        <v>1807</v>
      </c>
      <c r="E5311" s="143" t="s">
        <v>8854</v>
      </c>
      <c r="F5311" s="248" t="s">
        <v>147</v>
      </c>
      <c r="G5311" s="216">
        <v>19.47</v>
      </c>
      <c r="H5311" s="216">
        <v>21.000000005587935</v>
      </c>
      <c r="I5311" s="216">
        <v>408.87000010879706</v>
      </c>
      <c r="J5311" s="216">
        <v>4.113089842366132E-4</v>
      </c>
      <c r="K5311" s="216">
        <v>1.9586142101293672E-5</v>
      </c>
      <c r="L5311" s="159"/>
    </row>
    <row r="5312" spans="2:12" ht="15.75" customHeight="1" x14ac:dyDescent="0.2">
      <c r="B5312" s="189">
        <v>41413</v>
      </c>
      <c r="C5312" s="143">
        <v>300198</v>
      </c>
      <c r="D5312" s="143" t="s">
        <v>1056</v>
      </c>
      <c r="E5312" s="143" t="s">
        <v>8855</v>
      </c>
      <c r="F5312" s="248" t="s">
        <v>155</v>
      </c>
      <c r="G5312" s="216">
        <v>310.5</v>
      </c>
      <c r="H5312" s="216">
        <v>15.999999999767169</v>
      </c>
      <c r="I5312" s="216">
        <v>4967.9999999277061</v>
      </c>
      <c r="J5312" s="216">
        <v>1.4337554340291134E-2</v>
      </c>
      <c r="K5312" s="216">
        <v>8.9609714628123582E-4</v>
      </c>
      <c r="L5312" s="159"/>
    </row>
    <row r="5313" spans="2:12" ht="15.75" customHeight="1" x14ac:dyDescent="0.2">
      <c r="B5313" s="189">
        <v>41413</v>
      </c>
      <c r="C5313" s="143">
        <v>300205</v>
      </c>
      <c r="D5313" s="143" t="s">
        <v>555</v>
      </c>
      <c r="E5313" s="143" t="s">
        <v>8855</v>
      </c>
      <c r="F5313" s="248" t="s">
        <v>147</v>
      </c>
      <c r="G5313" s="216">
        <v>5.94</v>
      </c>
      <c r="H5313" s="216">
        <v>162.9999999969732</v>
      </c>
      <c r="I5313" s="216">
        <v>968.21999998202091</v>
      </c>
      <c r="J5313" s="216">
        <v>2.7942646665259489E-3</v>
      </c>
      <c r="K5313" s="216">
        <v>1.7142728015814946E-5</v>
      </c>
      <c r="L5313" s="159"/>
    </row>
    <row r="5314" spans="2:12" ht="15.75" customHeight="1" x14ac:dyDescent="0.2">
      <c r="B5314" s="189">
        <v>41413</v>
      </c>
      <c r="C5314" s="143">
        <v>300206</v>
      </c>
      <c r="D5314" s="143" t="s">
        <v>1737</v>
      </c>
      <c r="E5314" s="143" t="s">
        <v>8855</v>
      </c>
      <c r="F5314" s="248" t="s">
        <v>149</v>
      </c>
      <c r="G5314" s="216">
        <v>5</v>
      </c>
      <c r="H5314" s="216">
        <v>40.999999997438863</v>
      </c>
      <c r="I5314" s="216">
        <v>204.99999998719431</v>
      </c>
      <c r="J5314" s="216">
        <v>5.9162613518897974E-4</v>
      </c>
      <c r="K5314" s="216">
        <v>1.4429905737217969E-5</v>
      </c>
      <c r="L5314" s="159"/>
    </row>
    <row r="5315" spans="2:12" ht="15.75" customHeight="1" x14ac:dyDescent="0.2">
      <c r="B5315" s="189">
        <v>41414</v>
      </c>
      <c r="C5315" s="143">
        <v>300200</v>
      </c>
      <c r="D5315" s="143" t="s">
        <v>1034</v>
      </c>
      <c r="E5315" s="143" t="s">
        <v>8854</v>
      </c>
      <c r="F5315" s="248" t="s">
        <v>155</v>
      </c>
      <c r="G5315" s="216">
        <v>52</v>
      </c>
      <c r="H5315" s="216">
        <v>85.999999997438863</v>
      </c>
      <c r="I5315" s="216">
        <v>4471.9999998668209</v>
      </c>
      <c r="J5315" s="216">
        <v>4.4981970949098376E-3</v>
      </c>
      <c r="K5315" s="216">
        <v>5.2304617384230192E-5</v>
      </c>
      <c r="L5315" s="159"/>
    </row>
    <row r="5316" spans="2:12" ht="15.75" customHeight="1" x14ac:dyDescent="0.2">
      <c r="B5316" s="189">
        <v>41414</v>
      </c>
      <c r="C5316" s="143">
        <v>300203</v>
      </c>
      <c r="D5316" s="143" t="s">
        <v>899</v>
      </c>
      <c r="E5316" s="143" t="s">
        <v>8854</v>
      </c>
      <c r="F5316" s="248" t="s">
        <v>150</v>
      </c>
      <c r="G5316" s="216">
        <v>69.960000000000008</v>
      </c>
      <c r="H5316" s="216">
        <v>71.999999993713573</v>
      </c>
      <c r="I5316" s="216">
        <v>5037.1199995602019</v>
      </c>
      <c r="J5316" s="216">
        <v>5.0666275826048096E-3</v>
      </c>
      <c r="K5316" s="216">
        <v>7.0369827542322012E-5</v>
      </c>
      <c r="L5316" s="159"/>
    </row>
    <row r="5317" spans="2:12" ht="15.75" customHeight="1" x14ac:dyDescent="0.2">
      <c r="B5317" s="189">
        <v>41414</v>
      </c>
      <c r="C5317" s="143">
        <v>300204</v>
      </c>
      <c r="D5317" s="143" t="s">
        <v>1017</v>
      </c>
      <c r="E5317" s="143" t="s">
        <v>8854</v>
      </c>
      <c r="F5317" s="248" t="s">
        <v>150</v>
      </c>
      <c r="G5317" s="216">
        <v>34.32</v>
      </c>
      <c r="H5317" s="216">
        <v>55.000000001164153</v>
      </c>
      <c r="I5317" s="216">
        <v>1887.6000000399538</v>
      </c>
      <c r="J5317" s="216">
        <v>1.8986576110877438E-3</v>
      </c>
      <c r="K5317" s="216">
        <v>3.4521047473591929E-5</v>
      </c>
      <c r="L5317" s="159"/>
    </row>
    <row r="5318" spans="2:12" ht="15.75" customHeight="1" x14ac:dyDescent="0.2">
      <c r="B5318" s="189">
        <v>41414</v>
      </c>
      <c r="C5318" s="143">
        <v>300219</v>
      </c>
      <c r="D5318" s="143" t="s">
        <v>1287</v>
      </c>
      <c r="E5318" s="143" t="s">
        <v>8854</v>
      </c>
      <c r="F5318" s="248" t="s">
        <v>155</v>
      </c>
      <c r="G5318" s="216">
        <v>4.29</v>
      </c>
      <c r="H5318" s="216">
        <v>40.000000004656613</v>
      </c>
      <c r="I5318" s="216">
        <v>171.60000001997687</v>
      </c>
      <c r="J5318" s="216">
        <v>1.7260523738805354E-4</v>
      </c>
      <c r="K5318" s="216">
        <v>4.3151309341989911E-6</v>
      </c>
      <c r="L5318" s="159"/>
    </row>
    <row r="5319" spans="2:12" ht="15.75" customHeight="1" x14ac:dyDescent="0.2">
      <c r="B5319" s="189">
        <v>41414</v>
      </c>
      <c r="C5319" s="143">
        <v>300232</v>
      </c>
      <c r="D5319" s="143" t="s">
        <v>1849</v>
      </c>
      <c r="E5319" s="143" t="s">
        <v>8855</v>
      </c>
      <c r="F5319" s="248" t="s">
        <v>155</v>
      </c>
      <c r="G5319" s="216">
        <v>6</v>
      </c>
      <c r="H5319" s="216">
        <v>81.999999994877726</v>
      </c>
      <c r="I5319" s="216">
        <v>491.99999996926636</v>
      </c>
      <c r="J5319" s="216">
        <v>1.4201079725677463E-3</v>
      </c>
      <c r="K5319" s="216">
        <v>1.7318389910444585E-5</v>
      </c>
      <c r="L5319" s="159"/>
    </row>
    <row r="5320" spans="2:12" ht="15.75" customHeight="1" x14ac:dyDescent="0.2">
      <c r="B5320" s="189">
        <v>41414</v>
      </c>
      <c r="C5320" s="143">
        <v>300233</v>
      </c>
      <c r="D5320" s="143" t="s">
        <v>979</v>
      </c>
      <c r="E5320" s="143" t="s">
        <v>8854</v>
      </c>
      <c r="F5320" s="248" t="s">
        <v>149</v>
      </c>
      <c r="G5320" s="216">
        <v>95</v>
      </c>
      <c r="H5320" s="216">
        <v>231.99999999138527</v>
      </c>
      <c r="I5320" s="216">
        <v>22039.9999991816</v>
      </c>
      <c r="J5320" s="216">
        <v>2.2169110905877448E-2</v>
      </c>
      <c r="K5320" s="216">
        <v>9.5556512528882078E-5</v>
      </c>
      <c r="L5320" s="159"/>
    </row>
    <row r="5321" spans="2:12" ht="15.75" customHeight="1" x14ac:dyDescent="0.2">
      <c r="B5321" s="189">
        <v>41414</v>
      </c>
      <c r="C5321" s="143">
        <v>300234</v>
      </c>
      <c r="D5321" s="143" t="s">
        <v>1703</v>
      </c>
      <c r="E5321" s="143" t="s">
        <v>8854</v>
      </c>
      <c r="F5321" s="248" t="s">
        <v>147</v>
      </c>
      <c r="G5321" s="216">
        <v>29.37</v>
      </c>
      <c r="H5321" s="216">
        <v>45</v>
      </c>
      <c r="I5321" s="216">
        <v>1321.65</v>
      </c>
      <c r="J5321" s="216">
        <v>1.329392260882074E-3</v>
      </c>
      <c r="K5321" s="216">
        <v>2.9542050241823864E-5</v>
      </c>
      <c r="L5321" s="159"/>
    </row>
    <row r="5322" spans="2:12" ht="15.75" customHeight="1" x14ac:dyDescent="0.2">
      <c r="B5322" s="189">
        <v>41414</v>
      </c>
      <c r="C5322" s="143">
        <v>300235</v>
      </c>
      <c r="D5322" s="143" t="s">
        <v>1412</v>
      </c>
      <c r="E5322" s="143" t="s">
        <v>8855</v>
      </c>
      <c r="F5322" s="248" t="s">
        <v>155</v>
      </c>
      <c r="G5322" s="216">
        <v>2</v>
      </c>
      <c r="H5322" s="216">
        <v>68.000000001629815</v>
      </c>
      <c r="I5322" s="216">
        <v>136.00000000325963</v>
      </c>
      <c r="J5322" s="216">
        <v>3.9255017131281916E-4</v>
      </c>
      <c r="K5322" s="216">
        <v>5.772796636814861E-6</v>
      </c>
      <c r="L5322" s="159"/>
    </row>
    <row r="5323" spans="2:12" ht="15.75" customHeight="1" x14ac:dyDescent="0.2">
      <c r="B5323" s="189">
        <v>41414</v>
      </c>
      <c r="C5323" s="143">
        <v>300238</v>
      </c>
      <c r="D5323" s="143" t="s">
        <v>1717</v>
      </c>
      <c r="E5323" s="143" t="s">
        <v>8854</v>
      </c>
      <c r="F5323" s="248" t="s">
        <v>147</v>
      </c>
      <c r="G5323" s="216">
        <v>81.5</v>
      </c>
      <c r="H5323" s="216">
        <v>7.9999999946448952</v>
      </c>
      <c r="I5323" s="216">
        <v>651.99999956355896</v>
      </c>
      <c r="J5323" s="216">
        <v>6.5581943291711934E-4</v>
      </c>
      <c r="K5323" s="216">
        <v>8.1977429169514628E-5</v>
      </c>
      <c r="L5323" s="159"/>
    </row>
    <row r="5324" spans="2:12" ht="15.75" customHeight="1" x14ac:dyDescent="0.2">
      <c r="B5324" s="189">
        <v>41414</v>
      </c>
      <c r="C5324" s="143">
        <v>300239</v>
      </c>
      <c r="D5324" s="143" t="s">
        <v>626</v>
      </c>
      <c r="E5324" s="143" t="s">
        <v>8855</v>
      </c>
      <c r="F5324" s="248" t="s">
        <v>150</v>
      </c>
      <c r="G5324" s="216">
        <v>3</v>
      </c>
      <c r="H5324" s="216">
        <v>88.999999996740371</v>
      </c>
      <c r="I5324" s="216">
        <v>266.99999999022111</v>
      </c>
      <c r="J5324" s="216">
        <v>7.7066835098655825E-4</v>
      </c>
      <c r="K5324" s="216">
        <v>8.6591949552222924E-6</v>
      </c>
      <c r="L5324" s="159"/>
    </row>
    <row r="5325" spans="2:12" ht="15.75" customHeight="1" x14ac:dyDescent="0.2">
      <c r="B5325" s="189">
        <v>41414</v>
      </c>
      <c r="C5325" s="143">
        <v>300241</v>
      </c>
      <c r="D5325" s="143" t="s">
        <v>711</v>
      </c>
      <c r="E5325" s="143" t="s">
        <v>8855</v>
      </c>
      <c r="F5325" s="248" t="s">
        <v>147</v>
      </c>
      <c r="G5325" s="216">
        <v>1</v>
      </c>
      <c r="H5325" s="216">
        <v>129.00000000139698</v>
      </c>
      <c r="I5325" s="216">
        <v>129.00000000139698</v>
      </c>
      <c r="J5325" s="216">
        <v>3.7234538307859082E-4</v>
      </c>
      <c r="K5325" s="216">
        <v>2.8863983184074305E-6</v>
      </c>
      <c r="L5325" s="159"/>
    </row>
    <row r="5326" spans="2:12" ht="15.75" customHeight="1" x14ac:dyDescent="0.2">
      <c r="B5326" s="189">
        <v>41415</v>
      </c>
      <c r="C5326" s="143">
        <v>300253</v>
      </c>
      <c r="D5326" s="143" t="s">
        <v>1010</v>
      </c>
      <c r="E5326" s="143" t="s">
        <v>8854</v>
      </c>
      <c r="F5326" s="248" t="s">
        <v>147</v>
      </c>
      <c r="G5326" s="216">
        <v>1646.32</v>
      </c>
      <c r="H5326" s="216">
        <v>56.066666671307757</v>
      </c>
      <c r="I5326" s="216">
        <v>87372.080005938304</v>
      </c>
      <c r="J5326" s="216">
        <v>8.7872479506460585E-2</v>
      </c>
      <c r="K5326" s="216">
        <v>1.6557488439240984E-3</v>
      </c>
      <c r="L5326" s="159"/>
    </row>
    <row r="5327" spans="2:12" ht="15.75" customHeight="1" x14ac:dyDescent="0.2">
      <c r="B5327" s="189">
        <v>41415</v>
      </c>
      <c r="C5327" s="143">
        <v>300257</v>
      </c>
      <c r="D5327" s="143" t="s">
        <v>1094</v>
      </c>
      <c r="E5327" s="143" t="s">
        <v>8854</v>
      </c>
      <c r="F5327" s="248" t="s">
        <v>147</v>
      </c>
      <c r="G5327" s="216">
        <v>1479</v>
      </c>
      <c r="H5327" s="216">
        <v>8.9999999979045242</v>
      </c>
      <c r="I5327" s="216">
        <v>13310.999996900791</v>
      </c>
      <c r="J5327" s="216">
        <v>1.338723507965776E-2</v>
      </c>
      <c r="K5327" s="216">
        <v>1.4874705647527466E-3</v>
      </c>
      <c r="L5327" s="159"/>
    </row>
    <row r="5328" spans="2:12" ht="15.75" customHeight="1" x14ac:dyDescent="0.2">
      <c r="B5328" s="189">
        <v>41415</v>
      </c>
      <c r="C5328" s="143">
        <v>300258</v>
      </c>
      <c r="D5328" s="143" t="s">
        <v>1281</v>
      </c>
      <c r="E5328" s="143" t="s">
        <v>8855</v>
      </c>
      <c r="F5328" s="248" t="s">
        <v>147</v>
      </c>
      <c r="G5328" s="216">
        <v>2</v>
      </c>
      <c r="H5328" s="216">
        <v>36.000000002095476</v>
      </c>
      <c r="I5328" s="216">
        <v>72.000000004190952</v>
      </c>
      <c r="J5328" s="216">
        <v>2.0788048351669727E-4</v>
      </c>
      <c r="K5328" s="216">
        <v>5.7744578751276954E-6</v>
      </c>
      <c r="L5328" s="159"/>
    </row>
    <row r="5329" spans="2:12" ht="15.75" customHeight="1" x14ac:dyDescent="0.2">
      <c r="B5329" s="189">
        <v>41415</v>
      </c>
      <c r="C5329" s="143">
        <v>300300</v>
      </c>
      <c r="D5329" s="143" t="s">
        <v>1456</v>
      </c>
      <c r="E5329" s="143" t="s">
        <v>8854</v>
      </c>
      <c r="F5329" s="248" t="s">
        <v>150</v>
      </c>
      <c r="G5329" s="216">
        <v>59.895000000000003</v>
      </c>
      <c r="H5329" s="216">
        <v>100.00000000116415</v>
      </c>
      <c r="I5329" s="216">
        <v>5989.5000000697273</v>
      </c>
      <c r="J5329" s="216">
        <v>6.0238032100678116E-3</v>
      </c>
      <c r="K5329" s="216">
        <v>6.0238032099976853E-5</v>
      </c>
      <c r="L5329" s="159"/>
    </row>
    <row r="5330" spans="2:12" ht="15.75" customHeight="1" x14ac:dyDescent="0.2">
      <c r="B5330" s="189">
        <v>41415</v>
      </c>
      <c r="C5330" s="143">
        <v>300302</v>
      </c>
      <c r="D5330" s="143" t="s">
        <v>601</v>
      </c>
      <c r="E5330" s="143" t="s">
        <v>8855</v>
      </c>
      <c r="F5330" s="248" t="s">
        <v>155</v>
      </c>
      <c r="G5330" s="216">
        <v>741.5</v>
      </c>
      <c r="H5330" s="216">
        <v>15.000000006984919</v>
      </c>
      <c r="I5330" s="216">
        <v>11122.500005179318</v>
      </c>
      <c r="J5330" s="216">
        <v>3.211320387300777E-2</v>
      </c>
      <c r="K5330" s="216">
        <v>2.140880257203593E-3</v>
      </c>
      <c r="L5330" s="159"/>
    </row>
    <row r="5331" spans="2:12" ht="15.75" customHeight="1" x14ac:dyDescent="0.2">
      <c r="B5331" s="189">
        <v>41415</v>
      </c>
      <c r="C5331" s="143">
        <v>300303</v>
      </c>
      <c r="D5331" s="143" t="s">
        <v>1060</v>
      </c>
      <c r="E5331" s="143" t="s">
        <v>8854</v>
      </c>
      <c r="F5331" s="248" t="s">
        <v>155</v>
      </c>
      <c r="G5331" s="216">
        <v>23</v>
      </c>
      <c r="H5331" s="216">
        <v>139.99999999534339</v>
      </c>
      <c r="I5331" s="216">
        <v>3219.9999998928979</v>
      </c>
      <c r="J5331" s="216">
        <v>3.238441662166689E-3</v>
      </c>
      <c r="K5331" s="216">
        <v>2.313172615910289E-5</v>
      </c>
      <c r="L5331" s="159"/>
    </row>
    <row r="5332" spans="2:12" ht="15.75" customHeight="1" x14ac:dyDescent="0.2">
      <c r="B5332" s="189">
        <v>41415</v>
      </c>
      <c r="C5332" s="143">
        <v>300304</v>
      </c>
      <c r="D5332" s="143" t="s">
        <v>1033</v>
      </c>
      <c r="E5332" s="143" t="s">
        <v>8854</v>
      </c>
      <c r="F5332" s="248" t="s">
        <v>155</v>
      </c>
      <c r="G5332" s="216">
        <v>88.11</v>
      </c>
      <c r="H5332" s="216">
        <v>155.99999999511056</v>
      </c>
      <c r="I5332" s="216">
        <v>13745.15999956919</v>
      </c>
      <c r="J5332" s="216">
        <v>1.3823881614047361E-2</v>
      </c>
      <c r="K5332" s="216">
        <v>8.8614625733850235E-5</v>
      </c>
      <c r="L5332" s="159"/>
    </row>
    <row r="5333" spans="2:12" ht="15.75" customHeight="1" x14ac:dyDescent="0.2">
      <c r="B5333" s="189">
        <v>41415</v>
      </c>
      <c r="C5333" s="143">
        <v>300305</v>
      </c>
      <c r="D5333" s="143" t="s">
        <v>1850</v>
      </c>
      <c r="E5333" s="143" t="s">
        <v>8854</v>
      </c>
      <c r="F5333" s="248" t="s">
        <v>151</v>
      </c>
      <c r="G5333" s="216">
        <v>434.06</v>
      </c>
      <c r="H5333" s="216">
        <v>80.000000002328306</v>
      </c>
      <c r="I5333" s="216">
        <v>33856.900001010625</v>
      </c>
      <c r="J5333" s="216">
        <v>3.4050806061717745E-2</v>
      </c>
      <c r="K5333" s="216">
        <v>4.3654595898348696E-4</v>
      </c>
      <c r="L5333" s="159"/>
    </row>
    <row r="5334" spans="2:12" ht="15.75" customHeight="1" x14ac:dyDescent="0.2">
      <c r="B5334" s="189">
        <v>41416</v>
      </c>
      <c r="C5334" s="143">
        <v>300306</v>
      </c>
      <c r="D5334" s="143" t="s">
        <v>1851</v>
      </c>
      <c r="E5334" s="143" t="s">
        <v>8854</v>
      </c>
      <c r="F5334" s="248" t="s">
        <v>147</v>
      </c>
      <c r="G5334" s="216">
        <v>736</v>
      </c>
      <c r="H5334" s="216">
        <v>7.0000000018626451</v>
      </c>
      <c r="I5334" s="216">
        <v>5152.0000013709068</v>
      </c>
      <c r="J5334" s="216">
        <v>5.1811875999728417E-3</v>
      </c>
      <c r="K5334" s="216">
        <v>7.4016965694202405E-4</v>
      </c>
      <c r="L5334" s="159"/>
    </row>
    <row r="5335" spans="2:12" ht="15.75" customHeight="1" x14ac:dyDescent="0.2">
      <c r="B5335" s="189">
        <v>41416</v>
      </c>
      <c r="C5335" s="143">
        <v>300306</v>
      </c>
      <c r="D5335" s="143" t="s">
        <v>1263</v>
      </c>
      <c r="E5335" s="143" t="s">
        <v>8854</v>
      </c>
      <c r="F5335" s="248" t="s">
        <v>147</v>
      </c>
      <c r="G5335" s="216">
        <v>1043</v>
      </c>
      <c r="H5335" s="216">
        <v>7.0000000018626451</v>
      </c>
      <c r="I5335" s="216">
        <v>7301.0000019427389</v>
      </c>
      <c r="J5335" s="216">
        <v>7.3423623189832529E-3</v>
      </c>
      <c r="K5335" s="216">
        <v>1.0489089024327868E-3</v>
      </c>
      <c r="L5335" s="159"/>
    </row>
    <row r="5336" spans="2:12" ht="15.75" customHeight="1" x14ac:dyDescent="0.2">
      <c r="B5336" s="189">
        <v>41416</v>
      </c>
      <c r="C5336" s="143">
        <v>300306</v>
      </c>
      <c r="D5336" s="143" t="s">
        <v>1797</v>
      </c>
      <c r="E5336" s="143" t="s">
        <v>8854</v>
      </c>
      <c r="F5336" s="248" t="s">
        <v>147</v>
      </c>
      <c r="G5336" s="216">
        <v>456.99</v>
      </c>
      <c r="H5336" s="216">
        <v>7.0000000018626451</v>
      </c>
      <c r="I5336" s="216">
        <v>3198.9300008512105</v>
      </c>
      <c r="J5336" s="216">
        <v>3.2170528822168332E-3</v>
      </c>
      <c r="K5336" s="216">
        <v>4.5957898305154293E-4</v>
      </c>
      <c r="L5336" s="159"/>
    </row>
    <row r="5337" spans="2:12" ht="15.75" customHeight="1" x14ac:dyDescent="0.2">
      <c r="B5337" s="189">
        <v>41416</v>
      </c>
      <c r="C5337" s="143">
        <v>300313</v>
      </c>
      <c r="D5337" s="143" t="s">
        <v>1029</v>
      </c>
      <c r="E5337" s="143" t="s">
        <v>8854</v>
      </c>
      <c r="F5337" s="248" t="s">
        <v>150</v>
      </c>
      <c r="G5337" s="216">
        <v>29.7</v>
      </c>
      <c r="H5337" s="216">
        <v>169.0000000060536</v>
      </c>
      <c r="I5337" s="216">
        <v>5019.3000001797918</v>
      </c>
      <c r="J5337" s="216">
        <v>5.0477358141605673E-3</v>
      </c>
      <c r="K5337" s="216">
        <v>2.9868259254318089E-5</v>
      </c>
      <c r="L5337" s="159"/>
    </row>
    <row r="5338" spans="2:12" ht="15.75" customHeight="1" x14ac:dyDescent="0.2">
      <c r="B5338" s="189">
        <v>41416</v>
      </c>
      <c r="C5338" s="143">
        <v>300314</v>
      </c>
      <c r="D5338" s="143" t="s">
        <v>525</v>
      </c>
      <c r="E5338" s="143" t="s">
        <v>8854</v>
      </c>
      <c r="F5338" s="248" t="s">
        <v>151</v>
      </c>
      <c r="G5338" s="216">
        <v>29</v>
      </c>
      <c r="H5338" s="216">
        <v>168.00000000279397</v>
      </c>
      <c r="I5338" s="216">
        <v>4872.0000000810251</v>
      </c>
      <c r="J5338" s="216">
        <v>4.8996013161433606E-3</v>
      </c>
      <c r="K5338" s="216">
        <v>2.9164293547987361E-5</v>
      </c>
      <c r="L5338" s="159"/>
    </row>
    <row r="5339" spans="2:12" ht="15.75" customHeight="1" x14ac:dyDescent="0.2">
      <c r="B5339" s="189">
        <v>41416</v>
      </c>
      <c r="C5339" s="143">
        <v>300355</v>
      </c>
      <c r="D5339" s="143" t="s">
        <v>791</v>
      </c>
      <c r="E5339" s="143" t="s">
        <v>8855</v>
      </c>
      <c r="F5339" s="248" t="s">
        <v>147</v>
      </c>
      <c r="G5339" s="216">
        <v>12</v>
      </c>
      <c r="H5339" s="216">
        <v>47.999999999301508</v>
      </c>
      <c r="I5339" s="216">
        <v>575.9999999916181</v>
      </c>
      <c r="J5339" s="216">
        <v>1.6631873518517834E-3</v>
      </c>
      <c r="K5339" s="216">
        <v>3.4649736497416371E-5</v>
      </c>
      <c r="L5339" s="159"/>
    </row>
    <row r="5340" spans="2:12" ht="15.75" customHeight="1" x14ac:dyDescent="0.2">
      <c r="B5340" s="189">
        <v>41416</v>
      </c>
      <c r="C5340" s="143">
        <v>300374</v>
      </c>
      <c r="D5340" s="143" t="s">
        <v>1842</v>
      </c>
      <c r="E5340" s="143" t="s">
        <v>8854</v>
      </c>
      <c r="F5340" s="248" t="s">
        <v>147</v>
      </c>
      <c r="G5340" s="216">
        <v>6</v>
      </c>
      <c r="H5340" s="216">
        <v>203.00000000162981</v>
      </c>
      <c r="I5340" s="216">
        <v>1218.0000000097789</v>
      </c>
      <c r="J5340" s="216">
        <v>1.2249003290253034E-3</v>
      </c>
      <c r="K5340" s="216">
        <v>6.0339917685491094E-6</v>
      </c>
      <c r="L5340" s="159"/>
    </row>
    <row r="5341" spans="2:12" ht="15.75" customHeight="1" x14ac:dyDescent="0.2">
      <c r="B5341" s="189">
        <v>41416</v>
      </c>
      <c r="C5341" s="143">
        <v>300382</v>
      </c>
      <c r="D5341" s="143" t="s">
        <v>604</v>
      </c>
      <c r="E5341" s="143" t="s">
        <v>8855</v>
      </c>
      <c r="F5341" s="248" t="s">
        <v>147</v>
      </c>
      <c r="G5341" s="216">
        <v>95</v>
      </c>
      <c r="H5341" s="216">
        <v>262.99999999813735</v>
      </c>
      <c r="I5341" s="216">
        <v>24984.999999823049</v>
      </c>
      <c r="J5341" s="216">
        <v>7.2143638865151391E-2</v>
      </c>
      <c r="K5341" s="216">
        <v>2.7431041393787963E-4</v>
      </c>
      <c r="L5341" s="159"/>
    </row>
    <row r="5342" spans="2:12" ht="15.75" customHeight="1" x14ac:dyDescent="0.2">
      <c r="B5342" s="189">
        <v>41416</v>
      </c>
      <c r="C5342" s="143">
        <v>300384</v>
      </c>
      <c r="D5342" s="143" t="s">
        <v>1215</v>
      </c>
      <c r="E5342" s="143" t="s">
        <v>8854</v>
      </c>
      <c r="F5342" s="248" t="s">
        <v>147</v>
      </c>
      <c r="G5342" s="216">
        <v>35.64</v>
      </c>
      <c r="H5342" s="216">
        <v>72.000000004190952</v>
      </c>
      <c r="I5342" s="216">
        <v>2566.0800001493653</v>
      </c>
      <c r="J5342" s="216">
        <v>2.5806175997232944E-3</v>
      </c>
      <c r="K5342" s="216">
        <v>3.5841911105181709E-5</v>
      </c>
      <c r="L5342" s="159"/>
    </row>
    <row r="5343" spans="2:12" ht="15.75" customHeight="1" x14ac:dyDescent="0.2">
      <c r="B5343" s="189">
        <v>41416</v>
      </c>
      <c r="C5343" s="143">
        <v>300385</v>
      </c>
      <c r="D5343" s="143" t="s">
        <v>953</v>
      </c>
      <c r="E5343" s="143" t="s">
        <v>8855</v>
      </c>
      <c r="F5343" s="248" t="s">
        <v>148</v>
      </c>
      <c r="G5343" s="216">
        <v>4.95</v>
      </c>
      <c r="H5343" s="216">
        <v>97.000000001862645</v>
      </c>
      <c r="I5343" s="216">
        <v>480.15000000922009</v>
      </c>
      <c r="J5343" s="216">
        <v>1.3864225816294954E-3</v>
      </c>
      <c r="K5343" s="216">
        <v>1.4293016305184254E-5</v>
      </c>
      <c r="L5343" s="159"/>
    </row>
    <row r="5344" spans="2:12" ht="15.75" customHeight="1" x14ac:dyDescent="0.2">
      <c r="B5344" s="189">
        <v>41416</v>
      </c>
      <c r="C5344" s="143">
        <v>300386</v>
      </c>
      <c r="D5344" s="143" t="s">
        <v>1852</v>
      </c>
      <c r="E5344" s="143" t="s">
        <v>8854</v>
      </c>
      <c r="F5344" s="248" t="s">
        <v>148</v>
      </c>
      <c r="G5344" s="216">
        <v>116.83</v>
      </c>
      <c r="H5344" s="216">
        <v>30.00000000349246</v>
      </c>
      <c r="I5344" s="216">
        <v>3504.900000408024</v>
      </c>
      <c r="J5344" s="216">
        <v>3.5247562920082977E-3</v>
      </c>
      <c r="K5344" s="216">
        <v>1.1749187638659874E-4</v>
      </c>
      <c r="L5344" s="159"/>
    </row>
    <row r="5345" spans="2:12" ht="15.75" customHeight="1" x14ac:dyDescent="0.2">
      <c r="B5345" s="189">
        <v>41416</v>
      </c>
      <c r="C5345" s="143">
        <v>300404</v>
      </c>
      <c r="D5345" s="143" t="s">
        <v>1069</v>
      </c>
      <c r="E5345" s="143" t="s">
        <v>8855</v>
      </c>
      <c r="F5345" s="248" t="s">
        <v>147</v>
      </c>
      <c r="G5345" s="216">
        <v>568.66999999999996</v>
      </c>
      <c r="H5345" s="216">
        <v>58.319148926864415</v>
      </c>
      <c r="I5345" s="216">
        <v>32524.849994706641</v>
      </c>
      <c r="J5345" s="216">
        <v>9.3914790161214956E-2</v>
      </c>
      <c r="K5345" s="216">
        <v>1.6420221378321473E-3</v>
      </c>
      <c r="L5345" s="159"/>
    </row>
    <row r="5346" spans="2:12" ht="15.75" customHeight="1" x14ac:dyDescent="0.2">
      <c r="B5346" s="189">
        <v>41416</v>
      </c>
      <c r="C5346" s="143">
        <v>300414</v>
      </c>
      <c r="D5346" s="143" t="s">
        <v>1332</v>
      </c>
      <c r="E5346" s="143" t="s">
        <v>8855</v>
      </c>
      <c r="F5346" s="248" t="s">
        <v>155</v>
      </c>
      <c r="G5346" s="216">
        <v>8</v>
      </c>
      <c r="H5346" s="216">
        <v>187.00000000186265</v>
      </c>
      <c r="I5346" s="216">
        <v>1496.0000000149012</v>
      </c>
      <c r="J5346" s="216">
        <v>4.3196671500542677E-3</v>
      </c>
      <c r="K5346" s="216">
        <v>2.3099824331610916E-5</v>
      </c>
      <c r="L5346" s="159"/>
    </row>
    <row r="5347" spans="2:12" ht="15.75" customHeight="1" x14ac:dyDescent="0.2">
      <c r="B5347" s="189">
        <v>41416</v>
      </c>
      <c r="C5347" s="143">
        <v>300417</v>
      </c>
      <c r="D5347" s="143" t="s">
        <v>1554</v>
      </c>
      <c r="E5347" s="143" t="s">
        <v>8855</v>
      </c>
      <c r="F5347" s="248" t="s">
        <v>155</v>
      </c>
      <c r="G5347" s="216">
        <v>26.07</v>
      </c>
      <c r="H5347" s="216">
        <v>101.99999999720603</v>
      </c>
      <c r="I5347" s="216">
        <v>2659.1399999271612</v>
      </c>
      <c r="J5347" s="216">
        <v>7.6782083589346604E-3</v>
      </c>
      <c r="K5347" s="216">
        <v>7.5276552540637067E-5</v>
      </c>
      <c r="L5347" s="159"/>
    </row>
    <row r="5348" spans="2:12" ht="15.75" customHeight="1" x14ac:dyDescent="0.2">
      <c r="B5348" s="189">
        <v>41416</v>
      </c>
      <c r="C5348" s="143">
        <v>300418</v>
      </c>
      <c r="D5348" s="143" t="s">
        <v>587</v>
      </c>
      <c r="E5348" s="143" t="s">
        <v>8855</v>
      </c>
      <c r="F5348" s="248" t="s">
        <v>147</v>
      </c>
      <c r="G5348" s="216">
        <v>8</v>
      </c>
      <c r="H5348" s="216">
        <v>304.99999999883585</v>
      </c>
      <c r="I5348" s="216">
        <v>2439.9999999906868</v>
      </c>
      <c r="J5348" s="216">
        <v>7.0454464211144371E-3</v>
      </c>
      <c r="K5348" s="216">
        <v>2.3099824331610916E-5</v>
      </c>
      <c r="L5348" s="159"/>
    </row>
    <row r="5349" spans="2:12" ht="15.75" customHeight="1" x14ac:dyDescent="0.2">
      <c r="B5349" s="189">
        <v>41416</v>
      </c>
      <c r="C5349" s="143">
        <v>300419</v>
      </c>
      <c r="D5349" s="143" t="s">
        <v>1621</v>
      </c>
      <c r="E5349" s="143" t="s">
        <v>8854</v>
      </c>
      <c r="F5349" s="248" t="s">
        <v>148</v>
      </c>
      <c r="G5349" s="216">
        <v>74.718600000000009</v>
      </c>
      <c r="H5349" s="216">
        <v>141.99999999138527</v>
      </c>
      <c r="I5349" s="216">
        <v>10610.041199356321</v>
      </c>
      <c r="J5349" s="216">
        <v>1.067015021014716E-2</v>
      </c>
      <c r="K5349" s="216">
        <v>7.5141902892918923E-5</v>
      </c>
      <c r="L5349" s="159"/>
    </row>
    <row r="5350" spans="2:12" ht="15.75" customHeight="1" x14ac:dyDescent="0.2">
      <c r="B5350" s="189">
        <v>41416</v>
      </c>
      <c r="C5350" s="143">
        <v>300433</v>
      </c>
      <c r="D5350" s="143" t="s">
        <v>767</v>
      </c>
      <c r="E5350" s="143" t="s">
        <v>8854</v>
      </c>
      <c r="F5350" s="248" t="s">
        <v>146</v>
      </c>
      <c r="G5350" s="216">
        <v>19.5</v>
      </c>
      <c r="H5350" s="216">
        <v>446.00000000791624</v>
      </c>
      <c r="I5350" s="216">
        <v>8697.0000001543667</v>
      </c>
      <c r="J5350" s="216">
        <v>8.7462710686671743E-3</v>
      </c>
      <c r="K5350" s="216">
        <v>1.9610473247784606E-5</v>
      </c>
      <c r="L5350" s="159"/>
    </row>
    <row r="5351" spans="2:12" ht="15.75" customHeight="1" x14ac:dyDescent="0.2">
      <c r="B5351" s="189">
        <v>41416</v>
      </c>
      <c r="C5351" s="143">
        <v>300693</v>
      </c>
      <c r="D5351" s="143" t="s">
        <v>890</v>
      </c>
      <c r="E5351" s="143" t="s">
        <v>8855</v>
      </c>
      <c r="F5351" s="248" t="s">
        <v>155</v>
      </c>
      <c r="G5351" s="216">
        <v>29.5</v>
      </c>
      <c r="H5351" s="216">
        <v>240.99999999976717</v>
      </c>
      <c r="I5351" s="216">
        <v>7109.4999999931315</v>
      </c>
      <c r="J5351" s="216">
        <v>2.0528525135678644E-2</v>
      </c>
      <c r="K5351" s="216">
        <v>8.5180602222815257E-5</v>
      </c>
      <c r="L5351" s="159"/>
    </row>
    <row r="5352" spans="2:12" ht="15.75" customHeight="1" x14ac:dyDescent="0.2">
      <c r="B5352" s="189">
        <v>41417</v>
      </c>
      <c r="C5352" s="143">
        <v>300453</v>
      </c>
      <c r="D5352" s="143" t="s">
        <v>768</v>
      </c>
      <c r="E5352" s="143" t="s">
        <v>8855</v>
      </c>
      <c r="F5352" s="248" t="s">
        <v>149</v>
      </c>
      <c r="G5352" s="216">
        <v>527</v>
      </c>
      <c r="H5352" s="216">
        <v>155.99999999511056</v>
      </c>
      <c r="I5352" s="216">
        <v>82211.999997423263</v>
      </c>
      <c r="J5352" s="216">
        <v>0.23740436735852027</v>
      </c>
      <c r="K5352" s="216">
        <v>1.5218228677305202E-3</v>
      </c>
      <c r="L5352" s="159"/>
    </row>
    <row r="5353" spans="2:12" ht="15.75" customHeight="1" x14ac:dyDescent="0.2">
      <c r="B5353" s="189">
        <v>41417</v>
      </c>
      <c r="C5353" s="143">
        <v>300493</v>
      </c>
      <c r="D5353" s="143" t="s">
        <v>1355</v>
      </c>
      <c r="E5353" s="143" t="s">
        <v>8854</v>
      </c>
      <c r="F5353" s="248" t="s">
        <v>155</v>
      </c>
      <c r="G5353" s="216">
        <v>5.84</v>
      </c>
      <c r="H5353" s="216">
        <v>85.000000004656613</v>
      </c>
      <c r="I5353" s="216">
        <v>496.40000002719461</v>
      </c>
      <c r="J5353" s="216">
        <v>4.9918133860965997E-4</v>
      </c>
      <c r="K5353" s="216">
        <v>5.8727216303801522E-6</v>
      </c>
      <c r="L5353" s="159"/>
    </row>
    <row r="5354" spans="2:12" ht="15.75" customHeight="1" x14ac:dyDescent="0.2">
      <c r="B5354" s="189">
        <v>41417</v>
      </c>
      <c r="C5354" s="143">
        <v>300510</v>
      </c>
      <c r="D5354" s="143" t="s">
        <v>756</v>
      </c>
      <c r="E5354" s="143" t="s">
        <v>8854</v>
      </c>
      <c r="F5354" s="248" t="s">
        <v>155</v>
      </c>
      <c r="G5354" s="216">
        <v>164.34</v>
      </c>
      <c r="H5354" s="216">
        <v>130.00000000465661</v>
      </c>
      <c r="I5354" s="216">
        <v>21364.200000765268</v>
      </c>
      <c r="J5354" s="216">
        <v>2.1483904017168126E-2</v>
      </c>
      <c r="K5354" s="216">
        <v>1.6526080012614286E-4</v>
      </c>
      <c r="L5354" s="159"/>
    </row>
    <row r="5355" spans="2:12" ht="15.75" customHeight="1" x14ac:dyDescent="0.2">
      <c r="B5355" s="189">
        <v>41417</v>
      </c>
      <c r="C5355" s="143">
        <v>300516</v>
      </c>
      <c r="D5355" s="143" t="s">
        <v>671</v>
      </c>
      <c r="E5355" s="143" t="s">
        <v>8854</v>
      </c>
      <c r="F5355" s="248" t="s">
        <v>147</v>
      </c>
      <c r="G5355" s="216">
        <v>32</v>
      </c>
      <c r="H5355" s="216">
        <v>130.00000000465661</v>
      </c>
      <c r="I5355" s="216">
        <v>4160.0000001490116</v>
      </c>
      <c r="J5355" s="216">
        <v>4.1833085587768045E-3</v>
      </c>
      <c r="K5355" s="216">
        <v>3.2179296604822752E-5</v>
      </c>
      <c r="L5355" s="159"/>
    </row>
    <row r="5356" spans="2:12" ht="15.75" customHeight="1" x14ac:dyDescent="0.2">
      <c r="B5356" s="189">
        <v>41417</v>
      </c>
      <c r="C5356" s="143">
        <v>300533</v>
      </c>
      <c r="D5356" s="143" t="s">
        <v>950</v>
      </c>
      <c r="E5356" s="143" t="s">
        <v>8855</v>
      </c>
      <c r="F5356" s="248" t="s">
        <v>155</v>
      </c>
      <c r="G5356" s="216">
        <v>5</v>
      </c>
      <c r="H5356" s="216">
        <v>58.999999993247911</v>
      </c>
      <c r="I5356" s="216">
        <v>294.99999996623956</v>
      </c>
      <c r="J5356" s="216">
        <v>8.5187428070042891E-4</v>
      </c>
      <c r="K5356" s="216">
        <v>1.4438547132168122E-5</v>
      </c>
      <c r="L5356" s="159"/>
    </row>
    <row r="5357" spans="2:12" ht="15.75" customHeight="1" x14ac:dyDescent="0.2">
      <c r="B5357" s="189">
        <v>41417</v>
      </c>
      <c r="C5357" s="143">
        <v>300534</v>
      </c>
      <c r="D5357" s="143" t="s">
        <v>1251</v>
      </c>
      <c r="E5357" s="143" t="s">
        <v>8855</v>
      </c>
      <c r="F5357" s="248" t="s">
        <v>155</v>
      </c>
      <c r="G5357" s="216">
        <v>1</v>
      </c>
      <c r="H5357" s="216">
        <v>310.00000000465661</v>
      </c>
      <c r="I5357" s="216">
        <v>310.00000000465661</v>
      </c>
      <c r="J5357" s="216">
        <v>8.9518992220787052E-4</v>
      </c>
      <c r="K5357" s="216">
        <v>2.8877094264336245E-6</v>
      </c>
      <c r="L5357" s="159"/>
    </row>
    <row r="5358" spans="2:12" ht="15.75" customHeight="1" x14ac:dyDescent="0.2">
      <c r="B5358" s="189">
        <v>41417</v>
      </c>
      <c r="C5358" s="143">
        <v>300654</v>
      </c>
      <c r="D5358" s="143" t="s">
        <v>614</v>
      </c>
      <c r="E5358" s="143" t="s">
        <v>8855</v>
      </c>
      <c r="F5358" s="248" t="s">
        <v>150</v>
      </c>
      <c r="G5358" s="216">
        <v>7</v>
      </c>
      <c r="H5358" s="216">
        <v>56.999999997206032</v>
      </c>
      <c r="I5358" s="216">
        <v>398.99999998044223</v>
      </c>
      <c r="J5358" s="216">
        <v>1.152196061090539E-3</v>
      </c>
      <c r="K5358" s="216">
        <v>2.0213965985035371E-5</v>
      </c>
      <c r="L5358" s="159"/>
    </row>
    <row r="5359" spans="2:12" ht="15.75" customHeight="1" x14ac:dyDescent="0.2">
      <c r="B5359" s="189">
        <v>41418</v>
      </c>
      <c r="C5359" s="143">
        <v>300553</v>
      </c>
      <c r="D5359" s="143" t="s">
        <v>994</v>
      </c>
      <c r="E5359" s="143" t="s">
        <v>8855</v>
      </c>
      <c r="F5359" s="248" t="s">
        <v>155</v>
      </c>
      <c r="G5359" s="216">
        <v>6</v>
      </c>
      <c r="H5359" s="216">
        <v>78.000000002793968</v>
      </c>
      <c r="I5359" s="216">
        <v>468.00000001676381</v>
      </c>
      <c r="J5359" s="216">
        <v>1.3517659132432705E-3</v>
      </c>
      <c r="K5359" s="216">
        <v>1.7330332220446796E-5</v>
      </c>
      <c r="L5359" s="159"/>
    </row>
    <row r="5360" spans="2:12" ht="15.75" customHeight="1" x14ac:dyDescent="0.2">
      <c r="B5360" s="189">
        <v>41418</v>
      </c>
      <c r="C5360" s="143">
        <v>300555</v>
      </c>
      <c r="D5360" s="143" t="s">
        <v>932</v>
      </c>
      <c r="E5360" s="143" t="s">
        <v>8855</v>
      </c>
      <c r="F5360" s="248" t="s">
        <v>155</v>
      </c>
      <c r="G5360" s="216">
        <v>176</v>
      </c>
      <c r="H5360" s="216">
        <v>15.999999999767169</v>
      </c>
      <c r="I5360" s="216">
        <v>2815.9999999590218</v>
      </c>
      <c r="J5360" s="216">
        <v>8.1337025886780018E-3</v>
      </c>
      <c r="K5360" s="216">
        <v>5.0835641179977262E-4</v>
      </c>
      <c r="L5360" s="159"/>
    </row>
    <row r="5361" spans="2:12" ht="15.75" customHeight="1" x14ac:dyDescent="0.2">
      <c r="B5361" s="189">
        <v>41418</v>
      </c>
      <c r="C5361" s="143">
        <v>300599</v>
      </c>
      <c r="D5361" s="143" t="s">
        <v>875</v>
      </c>
      <c r="E5361" s="143" t="s">
        <v>8855</v>
      </c>
      <c r="F5361" s="248" t="s">
        <v>146</v>
      </c>
      <c r="G5361" s="216">
        <v>42.72</v>
      </c>
      <c r="H5361" s="216">
        <v>3.000000009778887</v>
      </c>
      <c r="I5361" s="216">
        <v>128.16000041775408</v>
      </c>
      <c r="J5361" s="216">
        <v>3.7017589743537968E-4</v>
      </c>
      <c r="K5361" s="216">
        <v>1.2339196540958117E-4</v>
      </c>
      <c r="L5361" s="159"/>
    </row>
    <row r="5362" spans="2:12" ht="15.75" customHeight="1" x14ac:dyDescent="0.2">
      <c r="B5362" s="189">
        <v>41418</v>
      </c>
      <c r="C5362" s="143">
        <v>300629</v>
      </c>
      <c r="D5362" s="143" t="s">
        <v>1113</v>
      </c>
      <c r="E5362" s="143" t="s">
        <v>8855</v>
      </c>
      <c r="F5362" s="248" t="s">
        <v>151</v>
      </c>
      <c r="G5362" s="216">
        <v>32</v>
      </c>
      <c r="H5362" s="216">
        <v>346.99999999953434</v>
      </c>
      <c r="I5362" s="216">
        <v>11103.999999985099</v>
      </c>
      <c r="J5362" s="216">
        <v>3.2072668162597164E-2</v>
      </c>
      <c r="K5362" s="216">
        <v>9.2428438509049578E-5</v>
      </c>
      <c r="L5362" s="159"/>
    </row>
    <row r="5363" spans="2:12" ht="15.75" customHeight="1" x14ac:dyDescent="0.2">
      <c r="B5363" s="189">
        <v>41418</v>
      </c>
      <c r="C5363" s="143">
        <v>300630</v>
      </c>
      <c r="D5363" s="143" t="s">
        <v>1339</v>
      </c>
      <c r="E5363" s="143" t="s">
        <v>8854</v>
      </c>
      <c r="F5363" s="248" t="s">
        <v>146</v>
      </c>
      <c r="G5363" s="216">
        <v>52.47</v>
      </c>
      <c r="H5363" s="216">
        <v>58.999999993247911</v>
      </c>
      <c r="I5363" s="216">
        <v>3095.7299996457177</v>
      </c>
      <c r="J5363" s="216">
        <v>3.1126985020055809E-3</v>
      </c>
      <c r="K5363" s="216">
        <v>5.275760173494585E-5</v>
      </c>
      <c r="L5363" s="159"/>
    </row>
    <row r="5364" spans="2:12" ht="15.75" customHeight="1" x14ac:dyDescent="0.2">
      <c r="B5364" s="189">
        <v>41418</v>
      </c>
      <c r="C5364" s="143">
        <v>300631</v>
      </c>
      <c r="D5364" s="143" t="s">
        <v>1193</v>
      </c>
      <c r="E5364" s="143" t="s">
        <v>8854</v>
      </c>
      <c r="F5364" s="248" t="s">
        <v>147</v>
      </c>
      <c r="G5364" s="216">
        <v>19.95</v>
      </c>
      <c r="H5364" s="216">
        <v>56.000000004423782</v>
      </c>
      <c r="I5364" s="216">
        <v>1117.2000000882545</v>
      </c>
      <c r="J5364" s="216">
        <v>1.1233236642450466E-3</v>
      </c>
      <c r="K5364" s="216">
        <v>2.0059351145648365E-5</v>
      </c>
      <c r="L5364" s="159"/>
    </row>
    <row r="5365" spans="2:12" ht="15.75" customHeight="1" x14ac:dyDescent="0.2">
      <c r="B5365" s="189">
        <v>41418</v>
      </c>
      <c r="C5365" s="143">
        <v>300632</v>
      </c>
      <c r="D5365" s="143" t="s">
        <v>1041</v>
      </c>
      <c r="E5365" s="143" t="s">
        <v>8855</v>
      </c>
      <c r="F5365" s="248" t="s">
        <v>146</v>
      </c>
      <c r="G5365" s="216">
        <v>630</v>
      </c>
      <c r="H5365" s="216">
        <v>51.933333335677162</v>
      </c>
      <c r="I5365" s="216">
        <v>18570.000001753215</v>
      </c>
      <c r="J5365" s="216">
        <v>5.3637378227346794E-2</v>
      </c>
      <c r="K5365" s="216">
        <v>1.8196848831469135E-3</v>
      </c>
      <c r="L5365" s="159"/>
    </row>
    <row r="5366" spans="2:12" ht="15.75" customHeight="1" x14ac:dyDescent="0.2">
      <c r="B5366" s="189">
        <v>41418</v>
      </c>
      <c r="C5366" s="143">
        <v>300660</v>
      </c>
      <c r="D5366" s="143" t="s">
        <v>1435</v>
      </c>
      <c r="E5366" s="143" t="s">
        <v>8854</v>
      </c>
      <c r="F5366" s="248" t="s">
        <v>147</v>
      </c>
      <c r="G5366" s="216">
        <v>23.76</v>
      </c>
      <c r="H5366" s="216">
        <v>188.00000000512227</v>
      </c>
      <c r="I5366" s="216">
        <v>4466.880000121706</v>
      </c>
      <c r="J5366" s="216">
        <v>4.491364132727574E-3</v>
      </c>
      <c r="K5366" s="216">
        <v>2.3890234747900009E-5</v>
      </c>
      <c r="L5366" s="159"/>
    </row>
    <row r="5367" spans="2:12" ht="15.75" customHeight="1" x14ac:dyDescent="0.2">
      <c r="B5367" s="189">
        <v>41419</v>
      </c>
      <c r="C5367" s="143">
        <v>300633</v>
      </c>
      <c r="D5367" s="143" t="s">
        <v>1312</v>
      </c>
      <c r="E5367" s="143" t="s">
        <v>8855</v>
      </c>
      <c r="F5367" s="248" t="s">
        <v>155</v>
      </c>
      <c r="G5367" s="216">
        <v>1155.33</v>
      </c>
      <c r="H5367" s="216">
        <v>47.000000006519258</v>
      </c>
      <c r="I5367" s="216">
        <v>54300.510007531891</v>
      </c>
      <c r="J5367" s="216">
        <v>0.15686606276649653</v>
      </c>
      <c r="K5367" s="216">
        <v>3.3375758030795319E-3</v>
      </c>
      <c r="L5367" s="159"/>
    </row>
    <row r="5368" spans="2:12" ht="15.75" customHeight="1" x14ac:dyDescent="0.2">
      <c r="B5368" s="189">
        <v>41419</v>
      </c>
      <c r="C5368" s="143">
        <v>300634</v>
      </c>
      <c r="D5368" s="143" t="s">
        <v>603</v>
      </c>
      <c r="E5368" s="143" t="s">
        <v>8855</v>
      </c>
      <c r="F5368" s="248" t="s">
        <v>146</v>
      </c>
      <c r="G5368" s="216">
        <v>432.5</v>
      </c>
      <c r="H5368" s="216">
        <v>133.37499999797728</v>
      </c>
      <c r="I5368" s="216">
        <v>63868.999999097432</v>
      </c>
      <c r="J5368" s="216">
        <v>0.18450800114588409</v>
      </c>
      <c r="K5368" s="216">
        <v>1.249427899242552E-3</v>
      </c>
      <c r="L5368" s="159"/>
    </row>
    <row r="5369" spans="2:12" ht="15.75" customHeight="1" x14ac:dyDescent="0.2">
      <c r="B5369" s="189">
        <v>41419</v>
      </c>
      <c r="C5369" s="143">
        <v>300636</v>
      </c>
      <c r="D5369" s="143" t="s">
        <v>593</v>
      </c>
      <c r="E5369" s="143" t="s">
        <v>8855</v>
      </c>
      <c r="F5369" s="248" t="s">
        <v>149</v>
      </c>
      <c r="G5369" s="216">
        <v>402</v>
      </c>
      <c r="H5369" s="216">
        <v>36.894736846290087</v>
      </c>
      <c r="I5369" s="216">
        <v>12162.000001526903</v>
      </c>
      <c r="J5369" s="216">
        <v>3.5134201416174966E-2</v>
      </c>
      <c r="K5369" s="216">
        <v>1.161317954902904E-3</v>
      </c>
      <c r="L5369" s="159"/>
    </row>
    <row r="5370" spans="2:12" ht="15.75" customHeight="1" x14ac:dyDescent="0.2">
      <c r="B5370" s="189">
        <v>41419</v>
      </c>
      <c r="C5370" s="143">
        <v>300639</v>
      </c>
      <c r="D5370" s="143" t="s">
        <v>960</v>
      </c>
      <c r="E5370" s="143" t="s">
        <v>8855</v>
      </c>
      <c r="F5370" s="248" t="s">
        <v>149</v>
      </c>
      <c r="G5370" s="216">
        <v>83</v>
      </c>
      <c r="H5370" s="216">
        <v>159.69230769542403</v>
      </c>
      <c r="I5370" s="216">
        <v>13327.000000263797</v>
      </c>
      <c r="J5370" s="216">
        <v>3.8499712401237195E-2</v>
      </c>
      <c r="K5370" s="216">
        <v>2.3977460262920652E-4</v>
      </c>
      <c r="L5370" s="159"/>
    </row>
    <row r="5371" spans="2:12" ht="15.75" customHeight="1" x14ac:dyDescent="0.2">
      <c r="B5371" s="189">
        <v>41419</v>
      </c>
      <c r="C5371" s="143">
        <v>300655</v>
      </c>
      <c r="D5371" s="143" t="s">
        <v>655</v>
      </c>
      <c r="E5371" s="143" t="s">
        <v>8855</v>
      </c>
      <c r="F5371" s="248" t="s">
        <v>151</v>
      </c>
      <c r="G5371" s="216">
        <v>4.95</v>
      </c>
      <c r="H5371" s="216">
        <v>101.00000000442378</v>
      </c>
      <c r="I5371" s="216">
        <v>499.95000002189772</v>
      </c>
      <c r="J5371" s="216">
        <v>1.4442808745749676E-3</v>
      </c>
      <c r="K5371" s="216">
        <v>1.4299810638729787E-5</v>
      </c>
      <c r="L5371" s="159"/>
    </row>
    <row r="5372" spans="2:12" ht="15.75" customHeight="1" x14ac:dyDescent="0.2">
      <c r="B5372" s="189">
        <v>41419</v>
      </c>
      <c r="C5372" s="143">
        <v>300662</v>
      </c>
      <c r="D5372" s="143" t="s">
        <v>741</v>
      </c>
      <c r="E5372" s="143" t="s">
        <v>8854</v>
      </c>
      <c r="F5372" s="248" t="s">
        <v>151</v>
      </c>
      <c r="G5372" s="216">
        <v>124</v>
      </c>
      <c r="H5372" s="216">
        <v>215.50000000046566</v>
      </c>
      <c r="I5372" s="216">
        <v>33215.99999985192</v>
      </c>
      <c r="J5372" s="216">
        <v>3.3395084144132399E-2</v>
      </c>
      <c r="K5372" s="216">
        <v>1.2466854629970131E-4</v>
      </c>
      <c r="L5372" s="159"/>
    </row>
    <row r="5373" spans="2:12" ht="15.75" customHeight="1" x14ac:dyDescent="0.2">
      <c r="B5373" s="189">
        <v>41420</v>
      </c>
      <c r="C5373" s="143">
        <v>300663</v>
      </c>
      <c r="D5373" s="143" t="s">
        <v>848</v>
      </c>
      <c r="E5373" s="143" t="s">
        <v>8854</v>
      </c>
      <c r="F5373" s="248" t="s">
        <v>146</v>
      </c>
      <c r="G5373" s="216">
        <v>1.8</v>
      </c>
      <c r="H5373" s="216">
        <v>15.999999999767169</v>
      </c>
      <c r="I5373" s="216">
        <v>28.799999999580905</v>
      </c>
      <c r="J5373" s="216">
        <v>2.8954085244567774E-5</v>
      </c>
      <c r="K5373" s="216">
        <v>1.8096303278118195E-6</v>
      </c>
      <c r="L5373" s="159"/>
    </row>
    <row r="5374" spans="2:12" ht="15.75" customHeight="1" x14ac:dyDescent="0.2">
      <c r="B5374" s="189">
        <v>41420</v>
      </c>
      <c r="C5374" s="143">
        <v>300666</v>
      </c>
      <c r="D5374" s="143" t="s">
        <v>1853</v>
      </c>
      <c r="E5374" s="143" t="s">
        <v>8854</v>
      </c>
      <c r="F5374" s="248" t="s">
        <v>155</v>
      </c>
      <c r="G5374" s="216">
        <v>85.6</v>
      </c>
      <c r="H5374" s="216">
        <v>196.50000000139698</v>
      </c>
      <c r="I5374" s="216">
        <v>16825.600000119768</v>
      </c>
      <c r="J5374" s="216">
        <v>1.6915620024359604E-2</v>
      </c>
      <c r="K5374" s="216">
        <v>8.6057975589273178E-5</v>
      </c>
      <c r="L5374" s="159"/>
    </row>
    <row r="5375" spans="2:12" ht="15.75" customHeight="1" x14ac:dyDescent="0.2">
      <c r="B5375" s="189">
        <v>41420</v>
      </c>
      <c r="C5375" s="143">
        <v>300681</v>
      </c>
      <c r="D5375" s="143" t="s">
        <v>957</v>
      </c>
      <c r="E5375" s="143" t="s">
        <v>8855</v>
      </c>
      <c r="F5375" s="248" t="s">
        <v>155</v>
      </c>
      <c r="G5375" s="216">
        <v>8</v>
      </c>
      <c r="H5375" s="216">
        <v>107.99999999580905</v>
      </c>
      <c r="I5375" s="216">
        <v>863.99999996647239</v>
      </c>
      <c r="J5375" s="216">
        <v>2.4961537851643421E-3</v>
      </c>
      <c r="K5375" s="216">
        <v>2.3112535048714866E-5</v>
      </c>
      <c r="L5375" s="159"/>
    </row>
    <row r="5376" spans="2:12" ht="15.75" customHeight="1" x14ac:dyDescent="0.2">
      <c r="B5376" s="189">
        <v>41421</v>
      </c>
      <c r="C5376" s="143">
        <v>300699</v>
      </c>
      <c r="D5376" s="143" t="s">
        <v>970</v>
      </c>
      <c r="E5376" s="143" t="s">
        <v>8855</v>
      </c>
      <c r="F5376" s="248" t="s">
        <v>155</v>
      </c>
      <c r="G5376" s="216">
        <v>21</v>
      </c>
      <c r="H5376" s="216">
        <v>8.9999999979045242</v>
      </c>
      <c r="I5376" s="216">
        <v>188.99999995599501</v>
      </c>
      <c r="J5376" s="216">
        <v>5.461694677627517E-4</v>
      </c>
      <c r="K5376" s="216">
        <v>6.068549643221297E-5</v>
      </c>
      <c r="L5376" s="159"/>
    </row>
    <row r="5377" spans="2:12" ht="15.75" customHeight="1" x14ac:dyDescent="0.2">
      <c r="B5377" s="189">
        <v>41421</v>
      </c>
      <c r="C5377" s="143">
        <v>300720</v>
      </c>
      <c r="D5377" s="143" t="s">
        <v>1541</v>
      </c>
      <c r="E5377" s="143" t="s">
        <v>8855</v>
      </c>
      <c r="F5377" s="248" t="s">
        <v>147</v>
      </c>
      <c r="G5377" s="216">
        <v>1150.49</v>
      </c>
      <c r="H5377" s="216">
        <v>68.999999994412065</v>
      </c>
      <c r="I5377" s="216">
        <v>79383.809993571136</v>
      </c>
      <c r="J5377" s="216">
        <v>0.22940218657811112</v>
      </c>
      <c r="K5377" s="216">
        <v>3.3246693709665094E-3</v>
      </c>
      <c r="L5377" s="159"/>
    </row>
    <row r="5378" spans="2:12" ht="15.75" customHeight="1" x14ac:dyDescent="0.2">
      <c r="B5378" s="189">
        <v>41421</v>
      </c>
      <c r="C5378" s="143">
        <v>300721</v>
      </c>
      <c r="D5378" s="143" t="s">
        <v>993</v>
      </c>
      <c r="E5378" s="143" t="s">
        <v>8854</v>
      </c>
      <c r="F5378" s="248" t="s">
        <v>150</v>
      </c>
      <c r="G5378" s="216">
        <v>1353.83</v>
      </c>
      <c r="H5378" s="216">
        <v>18.999999999068677</v>
      </c>
      <c r="I5378" s="216">
        <v>25722.769998739146</v>
      </c>
      <c r="J5378" s="216">
        <v>2.585634880939475E-2</v>
      </c>
      <c r="K5378" s="216">
        <v>1.3608604637190605E-3</v>
      </c>
      <c r="L5378" s="159"/>
    </row>
    <row r="5379" spans="2:12" ht="15.75" customHeight="1" x14ac:dyDescent="0.2">
      <c r="B5379" s="189">
        <v>41422</v>
      </c>
      <c r="C5379" s="143">
        <v>300733</v>
      </c>
      <c r="D5379" s="143" t="s">
        <v>1509</v>
      </c>
      <c r="E5379" s="143" t="s">
        <v>8854</v>
      </c>
      <c r="F5379" s="248" t="s">
        <v>155</v>
      </c>
      <c r="G5379" s="216">
        <v>31.02</v>
      </c>
      <c r="H5379" s="216">
        <v>85.999999997438863</v>
      </c>
      <c r="I5379" s="216">
        <v>2667.7199999205536</v>
      </c>
      <c r="J5379" s="216">
        <v>2.6813065286711794E-3</v>
      </c>
      <c r="K5379" s="216">
        <v>3.1177982892453838E-5</v>
      </c>
      <c r="L5379" s="159"/>
    </row>
    <row r="5380" spans="2:12" ht="15.75" customHeight="1" x14ac:dyDescent="0.2">
      <c r="B5380" s="189">
        <v>41422</v>
      </c>
      <c r="C5380" s="143">
        <v>300734</v>
      </c>
      <c r="D5380" s="143" t="s">
        <v>1632</v>
      </c>
      <c r="E5380" s="143" t="s">
        <v>8854</v>
      </c>
      <c r="F5380" s="248" t="s">
        <v>155</v>
      </c>
      <c r="G5380" s="216">
        <v>16.5</v>
      </c>
      <c r="H5380" s="216">
        <v>150.00000000698492</v>
      </c>
      <c r="I5380" s="216">
        <v>2475.0000001152512</v>
      </c>
      <c r="J5380" s="216">
        <v>2.487605018130772E-3</v>
      </c>
      <c r="K5380" s="216">
        <v>1.6584033453432894E-5</v>
      </c>
      <c r="L5380" s="159"/>
    </row>
    <row r="5381" spans="2:12" ht="15.75" customHeight="1" x14ac:dyDescent="0.2">
      <c r="B5381" s="189">
        <v>41422</v>
      </c>
      <c r="C5381" s="143">
        <v>300735</v>
      </c>
      <c r="D5381" s="143" t="s">
        <v>1574</v>
      </c>
      <c r="E5381" s="143" t="s">
        <v>8855</v>
      </c>
      <c r="F5381" s="248" t="s">
        <v>150</v>
      </c>
      <c r="G5381" s="216">
        <v>1</v>
      </c>
      <c r="H5381" s="216">
        <v>96.999999991385266</v>
      </c>
      <c r="I5381" s="216">
        <v>96.999999991385266</v>
      </c>
      <c r="J5381" s="216">
        <v>2.8035775959867006E-4</v>
      </c>
      <c r="K5381" s="216">
        <v>2.8902861816862795E-6</v>
      </c>
      <c r="L5381" s="159"/>
    </row>
    <row r="5382" spans="2:12" ht="15.75" customHeight="1" x14ac:dyDescent="0.2">
      <c r="B5382" s="189">
        <v>41422</v>
      </c>
      <c r="C5382" s="143">
        <v>300765</v>
      </c>
      <c r="D5382" s="143" t="s">
        <v>1599</v>
      </c>
      <c r="E5382" s="143" t="s">
        <v>8854</v>
      </c>
      <c r="F5382" s="248" t="s">
        <v>151</v>
      </c>
      <c r="G5382" s="216">
        <v>1</v>
      </c>
      <c r="H5382" s="216">
        <v>59.00000000372529</v>
      </c>
      <c r="I5382" s="216">
        <v>59.00000000372529</v>
      </c>
      <c r="J5382" s="216">
        <v>5.9300483261474001E-5</v>
      </c>
      <c r="K5382" s="216">
        <v>1.0050929365716906E-6</v>
      </c>
      <c r="L5382" s="159"/>
    </row>
    <row r="5383" spans="2:12" ht="15.75" customHeight="1" x14ac:dyDescent="0.2">
      <c r="B5383" s="189">
        <v>41422</v>
      </c>
      <c r="C5383" s="143">
        <v>300765</v>
      </c>
      <c r="D5383" s="143" t="s">
        <v>1038</v>
      </c>
      <c r="E5383" s="143" t="s">
        <v>8854</v>
      </c>
      <c r="F5383" s="248" t="s">
        <v>151</v>
      </c>
      <c r="G5383" s="216">
        <v>1094.49</v>
      </c>
      <c r="H5383" s="216">
        <v>118.16666666942183</v>
      </c>
      <c r="I5383" s="216">
        <v>131669.91000331243</v>
      </c>
      <c r="J5383" s="216">
        <v>0.13234049650335949</v>
      </c>
      <c r="K5383" s="216">
        <v>1.1000641681483496E-3</v>
      </c>
      <c r="L5383" s="159"/>
    </row>
    <row r="5384" spans="2:12" ht="15.75" customHeight="1" x14ac:dyDescent="0.2">
      <c r="B5384" s="189">
        <v>41422</v>
      </c>
      <c r="C5384" s="143">
        <v>300784</v>
      </c>
      <c r="D5384" s="143" t="s">
        <v>629</v>
      </c>
      <c r="E5384" s="143" t="s">
        <v>8855</v>
      </c>
      <c r="F5384" s="248" t="s">
        <v>150</v>
      </c>
      <c r="G5384" s="216">
        <v>438.99</v>
      </c>
      <c r="H5384" s="216">
        <v>135.44680851254057</v>
      </c>
      <c r="I5384" s="216">
        <v>94986.420001566468</v>
      </c>
      <c r="J5384" s="216">
        <v>0.27453793717837682</v>
      </c>
      <c r="K5384" s="216">
        <v>1.26880673089846E-3</v>
      </c>
      <c r="L5384" s="159"/>
    </row>
    <row r="5385" spans="2:12" ht="15.75" customHeight="1" x14ac:dyDescent="0.2">
      <c r="B5385" s="189">
        <v>41422</v>
      </c>
      <c r="C5385" s="143">
        <v>300792</v>
      </c>
      <c r="D5385" s="143" t="s">
        <v>965</v>
      </c>
      <c r="E5385" s="143" t="s">
        <v>8855</v>
      </c>
      <c r="F5385" s="248" t="s">
        <v>155</v>
      </c>
      <c r="G5385" s="216">
        <v>11</v>
      </c>
      <c r="H5385" s="216">
        <v>119.99999999301508</v>
      </c>
      <c r="I5385" s="216">
        <v>1319.9999999231659</v>
      </c>
      <c r="J5385" s="216">
        <v>3.8151777596038168E-3</v>
      </c>
      <c r="K5385" s="216">
        <v>3.1793147998549077E-5</v>
      </c>
      <c r="L5385" s="159"/>
    </row>
    <row r="5386" spans="2:12" ht="15.75" customHeight="1" x14ac:dyDescent="0.2">
      <c r="B5386" s="189">
        <v>41422</v>
      </c>
      <c r="C5386" s="143">
        <v>300793</v>
      </c>
      <c r="D5386" s="143" t="s">
        <v>601</v>
      </c>
      <c r="E5386" s="143" t="s">
        <v>8855</v>
      </c>
      <c r="F5386" s="248" t="s">
        <v>147</v>
      </c>
      <c r="G5386" s="216">
        <v>99</v>
      </c>
      <c r="H5386" s="216">
        <v>150.00000000698492</v>
      </c>
      <c r="I5386" s="216">
        <v>14850.000000691507</v>
      </c>
      <c r="J5386" s="216">
        <v>4.2920749800039903E-2</v>
      </c>
      <c r="K5386" s="216">
        <v>2.861383319869417E-4</v>
      </c>
      <c r="L5386" s="159"/>
    </row>
    <row r="5387" spans="2:12" ht="15.75" customHeight="1" x14ac:dyDescent="0.2">
      <c r="B5387" s="189">
        <v>41422</v>
      </c>
      <c r="C5387" s="143">
        <v>300794</v>
      </c>
      <c r="D5387" s="143" t="s">
        <v>1328</v>
      </c>
      <c r="E5387" s="143" t="s">
        <v>8855</v>
      </c>
      <c r="F5387" s="248" t="s">
        <v>155</v>
      </c>
      <c r="G5387" s="216">
        <v>3.3000000000000003</v>
      </c>
      <c r="H5387" s="216">
        <v>55.000000001164153</v>
      </c>
      <c r="I5387" s="216">
        <v>181.50000000384173</v>
      </c>
      <c r="J5387" s="216">
        <v>5.2458694198716346E-4</v>
      </c>
      <c r="K5387" s="216">
        <v>9.5379443995647241E-6</v>
      </c>
      <c r="L5387" s="159"/>
    </row>
    <row r="5388" spans="2:12" ht="15.75" customHeight="1" x14ac:dyDescent="0.2">
      <c r="B5388" s="189">
        <v>41423</v>
      </c>
      <c r="C5388" s="143">
        <v>300835</v>
      </c>
      <c r="D5388" s="143" t="s">
        <v>1696</v>
      </c>
      <c r="E5388" s="143" t="s">
        <v>8854</v>
      </c>
      <c r="F5388" s="248" t="s">
        <v>147</v>
      </c>
      <c r="G5388" s="216">
        <v>76</v>
      </c>
      <c r="H5388" s="216">
        <v>69.999999997671694</v>
      </c>
      <c r="I5388" s="216">
        <v>5319.9999998230487</v>
      </c>
      <c r="J5388" s="216">
        <v>5.3465874027275847E-3</v>
      </c>
      <c r="K5388" s="216">
        <v>7.6379820041506008E-5</v>
      </c>
      <c r="L5388" s="159"/>
    </row>
    <row r="5389" spans="2:12" ht="15.75" customHeight="1" x14ac:dyDescent="0.2">
      <c r="B5389" s="189">
        <v>41423</v>
      </c>
      <c r="C5389" s="143">
        <v>300858</v>
      </c>
      <c r="D5389" s="143" t="s">
        <v>992</v>
      </c>
      <c r="E5389" s="143" t="s">
        <v>8854</v>
      </c>
      <c r="F5389" s="248" t="s">
        <v>155</v>
      </c>
      <c r="G5389" s="216">
        <v>48</v>
      </c>
      <c r="H5389" s="216">
        <v>126.00000000209548</v>
      </c>
      <c r="I5389" s="216">
        <v>6048.0000001005828</v>
      </c>
      <c r="J5389" s="216">
        <v>6.078225679193563E-3</v>
      </c>
      <c r="K5389" s="216">
        <v>4.823988634200379E-5</v>
      </c>
      <c r="L5389" s="159"/>
    </row>
    <row r="5390" spans="2:12" ht="15.75" customHeight="1" x14ac:dyDescent="0.2">
      <c r="B5390" s="189">
        <v>41424</v>
      </c>
      <c r="C5390" s="143">
        <v>300893</v>
      </c>
      <c r="D5390" s="143" t="s">
        <v>1008</v>
      </c>
      <c r="E5390" s="143" t="s">
        <v>8855</v>
      </c>
      <c r="F5390" s="248" t="s">
        <v>146</v>
      </c>
      <c r="G5390" s="216">
        <v>114</v>
      </c>
      <c r="H5390" s="216">
        <v>59.00000000372529</v>
      </c>
      <c r="I5390" s="216">
        <v>6726.0000004246831</v>
      </c>
      <c r="J5390" s="216">
        <v>1.9446262613723654E-2</v>
      </c>
      <c r="K5390" s="216">
        <v>3.2959767139823399E-4</v>
      </c>
      <c r="L5390" s="159"/>
    </row>
    <row r="5391" spans="2:12" ht="15.75" customHeight="1" x14ac:dyDescent="0.2">
      <c r="B5391" s="189">
        <v>41424</v>
      </c>
      <c r="C5391" s="143">
        <v>300894</v>
      </c>
      <c r="D5391" s="143" t="s">
        <v>873</v>
      </c>
      <c r="E5391" s="143" t="s">
        <v>8854</v>
      </c>
      <c r="F5391" s="248" t="s">
        <v>155</v>
      </c>
      <c r="G5391" s="216">
        <v>1349.5</v>
      </c>
      <c r="H5391" s="216">
        <v>29.000000000232831</v>
      </c>
      <c r="I5391" s="216">
        <v>39135.500000314205</v>
      </c>
      <c r="J5391" s="216">
        <v>3.9327392111011064E-2</v>
      </c>
      <c r="K5391" s="216">
        <v>1.3561169693343215E-3</v>
      </c>
      <c r="L5391" s="159"/>
    </row>
    <row r="5392" spans="2:12" ht="15.75" customHeight="1" x14ac:dyDescent="0.2">
      <c r="B5392" s="189">
        <v>41424</v>
      </c>
      <c r="C5392" s="143">
        <v>300896</v>
      </c>
      <c r="D5392" s="143" t="s">
        <v>953</v>
      </c>
      <c r="E5392" s="143" t="s">
        <v>8855</v>
      </c>
      <c r="F5392" s="248" t="s">
        <v>146</v>
      </c>
      <c r="G5392" s="216">
        <v>0.66</v>
      </c>
      <c r="H5392" s="216">
        <v>149.99999999650754</v>
      </c>
      <c r="I5392" s="216">
        <v>98.999999997694985</v>
      </c>
      <c r="J5392" s="216">
        <v>2.8622955673390733E-4</v>
      </c>
      <c r="K5392" s="216">
        <v>1.9081970449371442E-6</v>
      </c>
      <c r="L5392" s="159"/>
    </row>
    <row r="5393" spans="2:12" ht="15.75" customHeight="1" x14ac:dyDescent="0.2">
      <c r="B5393" s="189">
        <v>41424</v>
      </c>
      <c r="C5393" s="143">
        <v>300897</v>
      </c>
      <c r="D5393" s="143" t="s">
        <v>873</v>
      </c>
      <c r="E5393" s="143" t="s">
        <v>8854</v>
      </c>
      <c r="F5393" s="248" t="s">
        <v>147</v>
      </c>
      <c r="G5393" s="216">
        <v>154</v>
      </c>
      <c r="H5393" s="216">
        <v>143.00000000512227</v>
      </c>
      <c r="I5393" s="216">
        <v>22022.00000078883</v>
      </c>
      <c r="J5393" s="216">
        <v>2.2129979918303202E-2</v>
      </c>
      <c r="K5393" s="216">
        <v>1.5475510431825528E-4</v>
      </c>
      <c r="L5393" s="159"/>
    </row>
    <row r="5394" spans="2:12" ht="15.75" customHeight="1" x14ac:dyDescent="0.2">
      <c r="B5394" s="189">
        <v>41424</v>
      </c>
      <c r="C5394" s="143">
        <v>300922</v>
      </c>
      <c r="D5394" s="143" t="s">
        <v>1400</v>
      </c>
      <c r="E5394" s="143" t="s">
        <v>8854</v>
      </c>
      <c r="F5394" s="248" t="s">
        <v>150</v>
      </c>
      <c r="G5394" s="216">
        <v>28.38</v>
      </c>
      <c r="H5394" s="216">
        <v>81.000000002095476</v>
      </c>
      <c r="I5394" s="216">
        <v>2298.7800000594693</v>
      </c>
      <c r="J5394" s="216">
        <v>2.3100515500904029E-3</v>
      </c>
      <c r="K5394" s="216">
        <v>2.8519154938649898E-5</v>
      </c>
      <c r="L5394" s="159"/>
    </row>
    <row r="5395" spans="2:12" ht="15.75" customHeight="1" x14ac:dyDescent="0.2">
      <c r="B5395" s="189">
        <v>41424</v>
      </c>
      <c r="C5395" s="143">
        <v>300923</v>
      </c>
      <c r="D5395" s="143" t="s">
        <v>794</v>
      </c>
      <c r="E5395" s="143" t="s">
        <v>8854</v>
      </c>
      <c r="F5395" s="248" t="s">
        <v>155</v>
      </c>
      <c r="G5395" s="216">
        <v>46.2</v>
      </c>
      <c r="H5395" s="216">
        <v>123.00000000279397</v>
      </c>
      <c r="I5395" s="216">
        <v>5682.6000001290813</v>
      </c>
      <c r="J5395" s="216">
        <v>5.7104633494733338E-3</v>
      </c>
      <c r="K5395" s="216">
        <v>4.6426531295476586E-5</v>
      </c>
      <c r="L5395" s="159"/>
    </row>
    <row r="5396" spans="2:12" ht="15.75" customHeight="1" x14ac:dyDescent="0.2">
      <c r="B5396" s="189">
        <v>41424</v>
      </c>
      <c r="C5396" s="143">
        <v>300924</v>
      </c>
      <c r="D5396" s="143" t="s">
        <v>1710</v>
      </c>
      <c r="E5396" s="143" t="s">
        <v>8854</v>
      </c>
      <c r="F5396" s="248" t="s">
        <v>148</v>
      </c>
      <c r="G5396" s="216">
        <v>29.04</v>
      </c>
      <c r="H5396" s="216">
        <v>65.000000002328306</v>
      </c>
      <c r="I5396" s="216">
        <v>1887.600000067614</v>
      </c>
      <c r="J5396" s="216">
        <v>1.8968554215688458E-3</v>
      </c>
      <c r="K5396" s="216">
        <v>2.9182391100013851E-5</v>
      </c>
      <c r="L5396" s="159"/>
    </row>
    <row r="5397" spans="2:12" ht="15.75" customHeight="1" x14ac:dyDescent="0.2">
      <c r="B5397" s="189">
        <v>41424</v>
      </c>
      <c r="C5397" s="143">
        <v>300982</v>
      </c>
      <c r="D5397" s="143" t="s">
        <v>794</v>
      </c>
      <c r="E5397" s="143" t="s">
        <v>8854</v>
      </c>
      <c r="F5397" s="248" t="s">
        <v>147</v>
      </c>
      <c r="G5397" s="216">
        <v>70</v>
      </c>
      <c r="H5397" s="216">
        <v>216.99999999487773</v>
      </c>
      <c r="I5397" s="216">
        <v>15189.999999641441</v>
      </c>
      <c r="J5397" s="216">
        <v>1.5264480743758498E-2</v>
      </c>
      <c r="K5397" s="216">
        <v>7.0343229235570576E-5</v>
      </c>
      <c r="L5397" s="159"/>
    </row>
    <row r="5398" spans="2:12" ht="15.75" customHeight="1" x14ac:dyDescent="0.2">
      <c r="B5398" s="189">
        <v>41425</v>
      </c>
      <c r="C5398" s="143">
        <v>300957</v>
      </c>
      <c r="D5398" s="143" t="s">
        <v>501</v>
      </c>
      <c r="E5398" s="143" t="s">
        <v>8854</v>
      </c>
      <c r="F5398" s="248" t="s">
        <v>155</v>
      </c>
      <c r="G5398" s="216">
        <v>23.43</v>
      </c>
      <c r="H5398" s="216">
        <v>172.99999999813735</v>
      </c>
      <c r="I5398" s="216">
        <v>4053.3899999563582</v>
      </c>
      <c r="J5398" s="216">
        <v>4.0728782335585478E-3</v>
      </c>
      <c r="K5398" s="216">
        <v>2.3542648749146816E-5</v>
      </c>
      <c r="L5398" s="159"/>
    </row>
    <row r="5399" spans="2:12" ht="15.75" customHeight="1" x14ac:dyDescent="0.2">
      <c r="B5399" s="189">
        <v>41425</v>
      </c>
      <c r="C5399" s="143">
        <v>300981</v>
      </c>
      <c r="D5399" s="143" t="s">
        <v>1095</v>
      </c>
      <c r="E5399" s="143" t="s">
        <v>8855</v>
      </c>
      <c r="F5399" s="248" t="s">
        <v>151</v>
      </c>
      <c r="G5399" s="216">
        <v>20</v>
      </c>
      <c r="H5399" s="216">
        <v>31.999999999534339</v>
      </c>
      <c r="I5399" s="216">
        <v>639.99999999068677</v>
      </c>
      <c r="J5399" s="216">
        <v>1.8506642351753747E-3</v>
      </c>
      <c r="K5399" s="216">
        <v>5.7833257350072046E-5</v>
      </c>
      <c r="L5399" s="159"/>
    </row>
    <row r="5400" spans="2:12" ht="15.75" customHeight="1" x14ac:dyDescent="0.2">
      <c r="B5400" s="189">
        <v>41425</v>
      </c>
      <c r="C5400" s="143">
        <v>300983</v>
      </c>
      <c r="D5400" s="143" t="s">
        <v>630</v>
      </c>
      <c r="E5400" s="143" t="s">
        <v>8854</v>
      </c>
      <c r="F5400" s="248" t="s">
        <v>147</v>
      </c>
      <c r="G5400" s="216">
        <v>52</v>
      </c>
      <c r="H5400" s="216">
        <v>328.99999999324791</v>
      </c>
      <c r="I5400" s="216">
        <v>17107.999999648891</v>
      </c>
      <c r="J5400" s="216">
        <v>1.719025329885351E-2</v>
      </c>
      <c r="K5400" s="216">
        <v>5.2250010027982692E-5</v>
      </c>
      <c r="L5400" s="159"/>
    </row>
    <row r="5401" spans="2:12" ht="15.75" customHeight="1" x14ac:dyDescent="0.2">
      <c r="B5401" s="189">
        <v>41425</v>
      </c>
      <c r="C5401" s="143">
        <v>300984</v>
      </c>
      <c r="D5401" s="143" t="s">
        <v>796</v>
      </c>
      <c r="E5401" s="143" t="s">
        <v>8855</v>
      </c>
      <c r="F5401" s="248" t="s">
        <v>155</v>
      </c>
      <c r="G5401" s="216">
        <v>9</v>
      </c>
      <c r="H5401" s="216">
        <v>103.00000000046566</v>
      </c>
      <c r="I5401" s="216">
        <v>927.00000000419095</v>
      </c>
      <c r="J5401" s="216">
        <v>2.6805714781879581E-3</v>
      </c>
      <c r="K5401" s="216">
        <v>2.602496580753242E-5</v>
      </c>
      <c r="L5401" s="159"/>
    </row>
    <row r="5402" spans="2:12" ht="15.75" customHeight="1" x14ac:dyDescent="0.2">
      <c r="B5402" s="189">
        <v>41425</v>
      </c>
      <c r="C5402" s="143">
        <v>300985</v>
      </c>
      <c r="D5402" s="143" t="s">
        <v>798</v>
      </c>
      <c r="E5402" s="143" t="s">
        <v>8854</v>
      </c>
      <c r="F5402" s="248" t="s">
        <v>147</v>
      </c>
      <c r="G5402" s="216">
        <v>30.400000000000002</v>
      </c>
      <c r="H5402" s="216">
        <v>70.000000008149073</v>
      </c>
      <c r="I5402" s="216">
        <v>2128.0000002477318</v>
      </c>
      <c r="J5402" s="216">
        <v>2.1382311798555991E-3</v>
      </c>
      <c r="K5402" s="216">
        <v>3.0546159708666805E-5</v>
      </c>
      <c r="L5402" s="159"/>
    </row>
    <row r="5403" spans="2:12" ht="15.75" customHeight="1" x14ac:dyDescent="0.2">
      <c r="B5403" s="189">
        <v>41425</v>
      </c>
      <c r="C5403" s="143">
        <v>300995</v>
      </c>
      <c r="D5403" s="143" t="s">
        <v>1809</v>
      </c>
      <c r="E5403" s="143" t="s">
        <v>8854</v>
      </c>
      <c r="F5403" s="248" t="s">
        <v>147</v>
      </c>
      <c r="G5403" s="216">
        <v>174</v>
      </c>
      <c r="H5403" s="216">
        <v>10.000000001164153</v>
      </c>
      <c r="I5403" s="216">
        <v>1740.0000002025627</v>
      </c>
      <c r="J5403" s="216">
        <v>1.7483657203706498E-3</v>
      </c>
      <c r="K5403" s="216">
        <v>1.7483657201671133E-4</v>
      </c>
      <c r="L5403" s="159"/>
    </row>
    <row r="5404" spans="2:12" ht="15.75" customHeight="1" x14ac:dyDescent="0.2">
      <c r="B5404" s="189">
        <v>41426</v>
      </c>
      <c r="C5404" s="143">
        <v>300994</v>
      </c>
      <c r="D5404" s="143" t="s">
        <v>748</v>
      </c>
      <c r="E5404" s="143" t="s">
        <v>8854</v>
      </c>
      <c r="F5404" s="248" t="s">
        <v>147</v>
      </c>
      <c r="G5404" s="216">
        <v>133.5</v>
      </c>
      <c r="H5404" s="216">
        <v>82.999999998137355</v>
      </c>
      <c r="I5404" s="216">
        <v>11080.499999751337</v>
      </c>
      <c r="J5404" s="216">
        <v>1.1132708170642545E-2</v>
      </c>
      <c r="K5404" s="216">
        <v>1.3412901410713712E-4</v>
      </c>
      <c r="L5404" s="159"/>
    </row>
    <row r="5405" spans="2:12" ht="15.75" customHeight="1" x14ac:dyDescent="0.2">
      <c r="B5405" s="189">
        <v>41426</v>
      </c>
      <c r="C5405" s="143">
        <v>300996</v>
      </c>
      <c r="D5405" s="143" t="s">
        <v>1854</v>
      </c>
      <c r="E5405" s="143" t="s">
        <v>8854</v>
      </c>
      <c r="F5405" s="248" t="s">
        <v>147</v>
      </c>
      <c r="G5405" s="216">
        <v>23.43</v>
      </c>
      <c r="H5405" s="216">
        <v>42.000000000698492</v>
      </c>
      <c r="I5405" s="216">
        <v>984.06000001636562</v>
      </c>
      <c r="J5405" s="216">
        <v>9.8869661141920938E-4</v>
      </c>
      <c r="K5405" s="216">
        <v>2.354039550958968E-5</v>
      </c>
      <c r="L5405" s="159"/>
    </row>
    <row r="5406" spans="2:12" ht="15.75" customHeight="1" x14ac:dyDescent="0.2">
      <c r="B5406" s="189">
        <v>41426</v>
      </c>
      <c r="C5406" s="143">
        <v>300997</v>
      </c>
      <c r="D5406" s="143" t="s">
        <v>1413</v>
      </c>
      <c r="E5406" s="143" t="s">
        <v>8854</v>
      </c>
      <c r="F5406" s="248" t="s">
        <v>147</v>
      </c>
      <c r="G5406" s="216">
        <v>780</v>
      </c>
      <c r="H5406" s="216">
        <v>14.00000000372529</v>
      </c>
      <c r="I5406" s="216">
        <v>10920.000002905726</v>
      </c>
      <c r="J5406" s="216">
        <v>1.0971451943368385E-2</v>
      </c>
      <c r="K5406" s="216">
        <v>7.8367513860349777E-4</v>
      </c>
      <c r="L5406" s="159"/>
    </row>
    <row r="5407" spans="2:12" ht="15.75" customHeight="1" x14ac:dyDescent="0.2">
      <c r="B5407" s="189">
        <v>41426</v>
      </c>
      <c r="C5407" s="143">
        <v>300997</v>
      </c>
      <c r="D5407" s="143" t="s">
        <v>1278</v>
      </c>
      <c r="E5407" s="143" t="s">
        <v>8855</v>
      </c>
      <c r="F5407" s="248" t="s">
        <v>147</v>
      </c>
      <c r="G5407" s="216">
        <v>946</v>
      </c>
      <c r="H5407" s="216">
        <v>14.728571429582578</v>
      </c>
      <c r="I5407" s="216">
        <v>18558.999999653315</v>
      </c>
      <c r="J5407" s="216">
        <v>5.3674544446459867E-2</v>
      </c>
      <c r="K5407" s="216">
        <v>2.7359296862600108E-3</v>
      </c>
      <c r="L5407" s="159"/>
    </row>
    <row r="5408" spans="2:12" ht="15.75" customHeight="1" x14ac:dyDescent="0.2">
      <c r="B5408" s="189">
        <v>41426</v>
      </c>
      <c r="C5408" s="143">
        <v>300997</v>
      </c>
      <c r="D5408" s="143" t="s">
        <v>1362</v>
      </c>
      <c r="E5408" s="143" t="s">
        <v>8855</v>
      </c>
      <c r="F5408" s="248" t="s">
        <v>147</v>
      </c>
      <c r="G5408" s="216">
        <v>514</v>
      </c>
      <c r="H5408" s="216">
        <v>14.99999999650754</v>
      </c>
      <c r="I5408" s="216">
        <v>7709.9999982048757</v>
      </c>
      <c r="J5408" s="216">
        <v>2.2298116148153645E-2</v>
      </c>
      <c r="K5408" s="216">
        <v>1.4865410768896887E-3</v>
      </c>
      <c r="L5408" s="159"/>
    </row>
    <row r="5409" spans="2:12" ht="15.75" customHeight="1" x14ac:dyDescent="0.2">
      <c r="B5409" s="189">
        <v>41426</v>
      </c>
      <c r="C5409" s="143">
        <v>300998</v>
      </c>
      <c r="D5409" s="143" t="s">
        <v>676</v>
      </c>
      <c r="E5409" s="143" t="s">
        <v>8855</v>
      </c>
      <c r="F5409" s="248" t="s">
        <v>147</v>
      </c>
      <c r="G5409" s="216">
        <v>11.5</v>
      </c>
      <c r="H5409" s="216">
        <v>94.999999995343387</v>
      </c>
      <c r="I5409" s="216">
        <v>1092.499999946449</v>
      </c>
      <c r="J5409" s="216">
        <v>3.1596228140513211E-3</v>
      </c>
      <c r="K5409" s="216">
        <v>3.3259187517959962E-5</v>
      </c>
      <c r="L5409" s="159"/>
    </row>
    <row r="5410" spans="2:12" ht="15.75" customHeight="1" x14ac:dyDescent="0.2">
      <c r="B5410" s="189">
        <v>41426</v>
      </c>
      <c r="C5410" s="143">
        <v>301035</v>
      </c>
      <c r="D5410" s="143" t="s">
        <v>984</v>
      </c>
      <c r="E5410" s="143" t="s">
        <v>8854</v>
      </c>
      <c r="F5410" s="248" t="s">
        <v>147</v>
      </c>
      <c r="G5410" s="216">
        <v>31.85</v>
      </c>
      <c r="H5410" s="216">
        <v>175.99999999743886</v>
      </c>
      <c r="I5410" s="216">
        <v>5605.5999999184278</v>
      </c>
      <c r="J5410" s="216">
        <v>5.6320119960151802E-3</v>
      </c>
      <c r="K5410" s="216">
        <v>3.2000068159642825E-5</v>
      </c>
      <c r="L5410" s="159"/>
    </row>
    <row r="5411" spans="2:12" ht="15.75" customHeight="1" x14ac:dyDescent="0.2">
      <c r="B5411" s="189">
        <v>41427</v>
      </c>
      <c r="C5411" s="143">
        <v>301014</v>
      </c>
      <c r="D5411" s="143" t="s">
        <v>524</v>
      </c>
      <c r="E5411" s="143" t="s">
        <v>8855</v>
      </c>
      <c r="F5411" s="248" t="s">
        <v>147</v>
      </c>
      <c r="G5411" s="216">
        <v>1109.5</v>
      </c>
      <c r="H5411" s="216">
        <v>93.050505047960371</v>
      </c>
      <c r="I5411" s="216">
        <v>112875.99999738566</v>
      </c>
      <c r="J5411" s="216">
        <v>0.32648420137750572</v>
      </c>
      <c r="K5411" s="216">
        <v>3.2091341067785211E-3</v>
      </c>
      <c r="L5411" s="159"/>
    </row>
    <row r="5412" spans="2:12" ht="15.75" customHeight="1" x14ac:dyDescent="0.2">
      <c r="B5412" s="189">
        <v>41427</v>
      </c>
      <c r="C5412" s="143">
        <v>301021</v>
      </c>
      <c r="D5412" s="143" t="s">
        <v>874</v>
      </c>
      <c r="E5412" s="143" t="s">
        <v>8855</v>
      </c>
      <c r="F5412" s="248" t="s">
        <v>151</v>
      </c>
      <c r="G5412" s="216">
        <v>518.5</v>
      </c>
      <c r="H5412" s="216">
        <v>130.02631578732306</v>
      </c>
      <c r="I5412" s="216">
        <v>54989.499998693937</v>
      </c>
      <c r="J5412" s="216">
        <v>0.1590524379995549</v>
      </c>
      <c r="K5412" s="216">
        <v>1.4997170206080786E-3</v>
      </c>
      <c r="L5412" s="159"/>
    </row>
    <row r="5413" spans="2:12" ht="15.75" customHeight="1" x14ac:dyDescent="0.2">
      <c r="B5413" s="189">
        <v>41427</v>
      </c>
      <c r="C5413" s="143">
        <v>301023</v>
      </c>
      <c r="D5413" s="143" t="s">
        <v>875</v>
      </c>
      <c r="E5413" s="143" t="s">
        <v>8855</v>
      </c>
      <c r="F5413" s="248" t="s">
        <v>148</v>
      </c>
      <c r="G5413" s="216">
        <v>830.89999999999986</v>
      </c>
      <c r="H5413" s="216">
        <v>32.930693070318938</v>
      </c>
      <c r="I5413" s="216">
        <v>22906.20000050473</v>
      </c>
      <c r="J5413" s="216">
        <v>6.6254229543316723E-2</v>
      </c>
      <c r="K5413" s="216">
        <v>2.4033073720795611E-3</v>
      </c>
      <c r="L5413" s="159"/>
    </row>
    <row r="5414" spans="2:12" ht="15.75" customHeight="1" x14ac:dyDescent="0.2">
      <c r="B5414" s="189">
        <v>41427</v>
      </c>
      <c r="C5414" s="143">
        <v>301023</v>
      </c>
      <c r="D5414" s="143" t="s">
        <v>524</v>
      </c>
      <c r="E5414" s="143" t="s">
        <v>8855</v>
      </c>
      <c r="F5414" s="248" t="s">
        <v>148</v>
      </c>
      <c r="G5414" s="216">
        <v>550</v>
      </c>
      <c r="H5414" s="216">
        <v>17.567567572444425</v>
      </c>
      <c r="I5414" s="216">
        <v>9548.0000023101456</v>
      </c>
      <c r="J5414" s="216">
        <v>2.7616775537570876E-2</v>
      </c>
      <c r="K5414" s="216">
        <v>1.590828083576554E-3</v>
      </c>
      <c r="L5414" s="159"/>
    </row>
    <row r="5415" spans="2:12" ht="15.75" customHeight="1" x14ac:dyDescent="0.2">
      <c r="B5415" s="189">
        <v>41427</v>
      </c>
      <c r="C5415" s="143">
        <v>301037</v>
      </c>
      <c r="D5415" s="143" t="s">
        <v>1739</v>
      </c>
      <c r="E5415" s="143" t="s">
        <v>8854</v>
      </c>
      <c r="F5415" s="248" t="s">
        <v>148</v>
      </c>
      <c r="G5415" s="216">
        <v>31.02</v>
      </c>
      <c r="H5415" s="216">
        <v>87.000000000698492</v>
      </c>
      <c r="I5415" s="216">
        <v>2698.7400000216671</v>
      </c>
      <c r="J5415" s="216">
        <v>2.7113112385974353E-3</v>
      </c>
      <c r="K5415" s="216">
        <v>3.1164496995122616E-5</v>
      </c>
      <c r="L5415" s="159"/>
    </row>
    <row r="5416" spans="2:12" ht="15.75" customHeight="1" x14ac:dyDescent="0.2">
      <c r="B5416" s="189">
        <v>41428</v>
      </c>
      <c r="C5416" s="143">
        <v>301034</v>
      </c>
      <c r="D5416" s="143" t="s">
        <v>1066</v>
      </c>
      <c r="E5416" s="143" t="s">
        <v>8854</v>
      </c>
      <c r="F5416" s="248" t="s">
        <v>149</v>
      </c>
      <c r="G5416" s="216">
        <v>2248.5</v>
      </c>
      <c r="H5416" s="216">
        <v>26.000000000931323</v>
      </c>
      <c r="I5416" s="216">
        <v>58461.000002094079</v>
      </c>
      <c r="J5416" s="216">
        <v>5.8730496631989287E-2</v>
      </c>
      <c r="K5416" s="216">
        <v>2.2588652549955981E-3</v>
      </c>
      <c r="L5416" s="159"/>
    </row>
    <row r="5417" spans="2:12" ht="15.75" customHeight="1" x14ac:dyDescent="0.2">
      <c r="B5417" s="189">
        <v>41428</v>
      </c>
      <c r="C5417" s="143">
        <v>301036</v>
      </c>
      <c r="D5417" s="143" t="s">
        <v>892</v>
      </c>
      <c r="E5417" s="143" t="s">
        <v>8854</v>
      </c>
      <c r="F5417" s="248" t="s">
        <v>155</v>
      </c>
      <c r="G5417" s="216">
        <v>12</v>
      </c>
      <c r="H5417" s="216">
        <v>113.00000000162981</v>
      </c>
      <c r="I5417" s="216">
        <v>1356.0000000195578</v>
      </c>
      <c r="J5417" s="216">
        <v>1.3622509610043182E-3</v>
      </c>
      <c r="K5417" s="216">
        <v>1.2055318238802392E-5</v>
      </c>
      <c r="L5417" s="159"/>
    </row>
    <row r="5418" spans="2:12" ht="15.75" customHeight="1" x14ac:dyDescent="0.2">
      <c r="B5418" s="189">
        <v>41428</v>
      </c>
      <c r="C5418" s="143">
        <v>301042</v>
      </c>
      <c r="D5418" s="143" t="s">
        <v>1855</v>
      </c>
      <c r="E5418" s="143" t="s">
        <v>8854</v>
      </c>
      <c r="F5418" s="248" t="s">
        <v>151</v>
      </c>
      <c r="G5418" s="216">
        <v>12</v>
      </c>
      <c r="H5418" s="216">
        <v>429.99999999767169</v>
      </c>
      <c r="I5418" s="216">
        <v>5159.9999999720603</v>
      </c>
      <c r="J5418" s="216">
        <v>5.18378684265696E-3</v>
      </c>
      <c r="K5418" s="216">
        <v>1.2055318238802392E-5</v>
      </c>
      <c r="L5418" s="159"/>
    </row>
    <row r="5419" spans="2:12" ht="15.75" customHeight="1" x14ac:dyDescent="0.2">
      <c r="B5419" s="189">
        <v>41428</v>
      </c>
      <c r="C5419" s="143">
        <v>301043</v>
      </c>
      <c r="D5419" s="143" t="s">
        <v>802</v>
      </c>
      <c r="E5419" s="143" t="s">
        <v>8855</v>
      </c>
      <c r="F5419" s="248" t="s">
        <v>151</v>
      </c>
      <c r="G5419" s="216">
        <v>647.5</v>
      </c>
      <c r="H5419" s="216">
        <v>5.9999999986030161</v>
      </c>
      <c r="I5419" s="216">
        <v>3884.9999990954529</v>
      </c>
      <c r="J5419" s="216">
        <v>1.1237971787904769E-2</v>
      </c>
      <c r="K5419" s="216">
        <v>1.8729952984202188E-3</v>
      </c>
      <c r="L5419" s="159"/>
    </row>
    <row r="5420" spans="2:12" ht="15.75" customHeight="1" x14ac:dyDescent="0.2">
      <c r="B5420" s="189">
        <v>41428</v>
      </c>
      <c r="C5420" s="143">
        <v>301045</v>
      </c>
      <c r="D5420" s="143" t="s">
        <v>1125</v>
      </c>
      <c r="E5420" s="143" t="s">
        <v>8854</v>
      </c>
      <c r="F5420" s="248" t="s">
        <v>151</v>
      </c>
      <c r="G5420" s="216">
        <v>1436</v>
      </c>
      <c r="H5420" s="216">
        <v>92.500000007046197</v>
      </c>
      <c r="I5420" s="216">
        <v>88445.500012283446</v>
      </c>
      <c r="J5420" s="216">
        <v>8.8853220786506482E-2</v>
      </c>
      <c r="K5420" s="216">
        <v>1.4426197492433529E-3</v>
      </c>
      <c r="L5420" s="159"/>
    </row>
    <row r="5421" spans="2:12" ht="15.75" customHeight="1" x14ac:dyDescent="0.2">
      <c r="B5421" s="189">
        <v>41428</v>
      </c>
      <c r="C5421" s="143">
        <v>301078</v>
      </c>
      <c r="D5421" s="143" t="s">
        <v>1499</v>
      </c>
      <c r="E5421" s="143" t="s">
        <v>8854</v>
      </c>
      <c r="F5421" s="248" t="s">
        <v>147</v>
      </c>
      <c r="G5421" s="216">
        <v>16.995000000000001</v>
      </c>
      <c r="H5421" s="216">
        <v>195.00000000698492</v>
      </c>
      <c r="I5421" s="216">
        <v>3314.0250001187087</v>
      </c>
      <c r="J5421" s="216">
        <v>3.3293021689815138E-3</v>
      </c>
      <c r="K5421" s="216">
        <v>1.707334445570389E-5</v>
      </c>
      <c r="L5421" s="159"/>
    </row>
    <row r="5422" spans="2:12" ht="15.75" customHeight="1" x14ac:dyDescent="0.2">
      <c r="B5422" s="189">
        <v>41428</v>
      </c>
      <c r="C5422" s="143">
        <v>301079</v>
      </c>
      <c r="D5422" s="143" t="s">
        <v>945</v>
      </c>
      <c r="E5422" s="143" t="s">
        <v>8854</v>
      </c>
      <c r="F5422" s="248" t="s">
        <v>151</v>
      </c>
      <c r="G5422" s="216">
        <v>97</v>
      </c>
      <c r="H5422" s="216">
        <v>113.00000000162981</v>
      </c>
      <c r="I5422" s="216">
        <v>10961.000000158092</v>
      </c>
      <c r="J5422" s="216">
        <v>1.1011528601451572E-2</v>
      </c>
      <c r="K5422" s="216">
        <v>9.7447155763652672E-5</v>
      </c>
      <c r="L5422" s="159"/>
    </row>
    <row r="5423" spans="2:12" ht="15.75" customHeight="1" x14ac:dyDescent="0.2">
      <c r="B5423" s="189">
        <v>41428</v>
      </c>
      <c r="C5423" s="143">
        <v>301080</v>
      </c>
      <c r="D5423" s="143" t="s">
        <v>945</v>
      </c>
      <c r="E5423" s="143" t="s">
        <v>8854</v>
      </c>
      <c r="F5423" s="248" t="s">
        <v>147</v>
      </c>
      <c r="G5423" s="216">
        <v>32.01</v>
      </c>
      <c r="H5423" s="216">
        <v>113.00000000162981</v>
      </c>
      <c r="I5423" s="216">
        <v>3617.1300000521701</v>
      </c>
      <c r="J5423" s="216">
        <v>3.6338044384790187E-3</v>
      </c>
      <c r="K5423" s="216">
        <v>3.2157561402005379E-5</v>
      </c>
      <c r="L5423" s="159"/>
    </row>
    <row r="5424" spans="2:12" ht="15.75" customHeight="1" x14ac:dyDescent="0.2">
      <c r="B5424" s="189">
        <v>41428</v>
      </c>
      <c r="C5424" s="143">
        <v>301081</v>
      </c>
      <c r="D5424" s="143" t="s">
        <v>1143</v>
      </c>
      <c r="E5424" s="143" t="s">
        <v>8854</v>
      </c>
      <c r="F5424" s="248" t="s">
        <v>147</v>
      </c>
      <c r="G5424" s="216">
        <v>11.700000000000001</v>
      </c>
      <c r="H5424" s="216">
        <v>56.000000004423782</v>
      </c>
      <c r="I5424" s="216">
        <v>655.20000005175837</v>
      </c>
      <c r="J5424" s="216">
        <v>6.5822037589060754E-4</v>
      </c>
      <c r="K5424" s="216">
        <v>1.1753935282832333E-5</v>
      </c>
      <c r="L5424" s="159"/>
    </row>
    <row r="5425" spans="2:12" ht="15.75" customHeight="1" x14ac:dyDescent="0.2">
      <c r="B5425" s="189">
        <v>41428</v>
      </c>
      <c r="C5425" s="143">
        <v>301082</v>
      </c>
      <c r="D5425" s="143" t="s">
        <v>1587</v>
      </c>
      <c r="E5425" s="143" t="s">
        <v>8854</v>
      </c>
      <c r="F5425" s="248" t="s">
        <v>147</v>
      </c>
      <c r="G5425" s="216">
        <v>63.690000000000005</v>
      </c>
      <c r="H5425" s="216">
        <v>87.999999993480742</v>
      </c>
      <c r="I5425" s="216">
        <v>5604.7199995847886</v>
      </c>
      <c r="J5425" s="216">
        <v>5.6305569361979196E-3</v>
      </c>
      <c r="K5425" s="216">
        <v>6.3983601552443695E-5</v>
      </c>
      <c r="L5425" s="159"/>
    </row>
    <row r="5426" spans="2:12" ht="15.75" customHeight="1" x14ac:dyDescent="0.2">
      <c r="B5426" s="189">
        <v>41428</v>
      </c>
      <c r="C5426" s="143">
        <v>301083</v>
      </c>
      <c r="D5426" s="143" t="s">
        <v>1076</v>
      </c>
      <c r="E5426" s="143" t="s">
        <v>8854</v>
      </c>
      <c r="F5426" s="248" t="s">
        <v>150</v>
      </c>
      <c r="G5426" s="216">
        <v>77.767800000000008</v>
      </c>
      <c r="H5426" s="216">
        <v>47.999999999301508</v>
      </c>
      <c r="I5426" s="216">
        <v>3732.8543999456801</v>
      </c>
      <c r="J5426" s="216">
        <v>3.7500623108715765E-3</v>
      </c>
      <c r="K5426" s="216">
        <v>7.8126298144294725E-5</v>
      </c>
      <c r="L5426" s="159"/>
    </row>
    <row r="5427" spans="2:12" ht="15.75" customHeight="1" x14ac:dyDescent="0.2">
      <c r="B5427" s="189">
        <v>41428</v>
      </c>
      <c r="C5427" s="143">
        <v>301095</v>
      </c>
      <c r="D5427" s="143" t="s">
        <v>500</v>
      </c>
      <c r="E5427" s="143" t="s">
        <v>8855</v>
      </c>
      <c r="F5427" s="248" t="s">
        <v>150</v>
      </c>
      <c r="G5427" s="216">
        <v>34</v>
      </c>
      <c r="H5427" s="216">
        <v>108.99999999906868</v>
      </c>
      <c r="I5427" s="216">
        <v>3705.999999968335</v>
      </c>
      <c r="J5427" s="216">
        <v>1.0720186217584591E-2</v>
      </c>
      <c r="K5427" s="216">
        <v>9.8350332272258595E-5</v>
      </c>
      <c r="L5427" s="159"/>
    </row>
    <row r="5428" spans="2:12" ht="15.75" customHeight="1" x14ac:dyDescent="0.2">
      <c r="B5428" s="189">
        <v>41429</v>
      </c>
      <c r="C5428" s="143">
        <v>301093</v>
      </c>
      <c r="D5428" s="143" t="s">
        <v>1856</v>
      </c>
      <c r="E5428" s="143" t="s">
        <v>8854</v>
      </c>
      <c r="F5428" s="248" t="s">
        <v>147</v>
      </c>
      <c r="G5428" s="216">
        <v>2</v>
      </c>
      <c r="H5428" s="216">
        <v>19.000000009546056</v>
      </c>
      <c r="I5428" s="216">
        <v>38.000000019092113</v>
      </c>
      <c r="J5428" s="216">
        <v>3.8168911958695888E-5</v>
      </c>
      <c r="K5428" s="216">
        <v>2.0088901020799424E-6</v>
      </c>
      <c r="L5428" s="159"/>
    </row>
    <row r="5429" spans="2:12" ht="15.75" customHeight="1" x14ac:dyDescent="0.2">
      <c r="B5429" s="189">
        <v>41429</v>
      </c>
      <c r="C5429" s="143">
        <v>301096</v>
      </c>
      <c r="D5429" s="143" t="s">
        <v>557</v>
      </c>
      <c r="E5429" s="143" t="s">
        <v>8855</v>
      </c>
      <c r="F5429" s="248" t="s">
        <v>155</v>
      </c>
      <c r="G5429" s="216">
        <v>1</v>
      </c>
      <c r="H5429" s="216">
        <v>100.00000000116415</v>
      </c>
      <c r="I5429" s="216">
        <v>100.00000000116415</v>
      </c>
      <c r="J5429" s="216">
        <v>2.8932070132484908E-4</v>
      </c>
      <c r="K5429" s="216">
        <v>2.8932070132148097E-6</v>
      </c>
      <c r="L5429" s="159"/>
    </row>
    <row r="5430" spans="2:12" ht="15.75" customHeight="1" x14ac:dyDescent="0.2">
      <c r="B5430" s="189">
        <v>41429</v>
      </c>
      <c r="C5430" s="143">
        <v>301115</v>
      </c>
      <c r="D5430" s="143" t="s">
        <v>1428</v>
      </c>
      <c r="E5430" s="143" t="s">
        <v>8854</v>
      </c>
      <c r="F5430" s="248" t="s">
        <v>147</v>
      </c>
      <c r="G5430" s="216">
        <v>28</v>
      </c>
      <c r="H5430" s="216">
        <v>139.99999999534339</v>
      </c>
      <c r="I5430" s="216">
        <v>3919.9999998696148</v>
      </c>
      <c r="J5430" s="216">
        <v>3.9374245999457226E-3</v>
      </c>
      <c r="K5430" s="216">
        <v>2.8124461429119195E-5</v>
      </c>
      <c r="L5430" s="159"/>
    </row>
    <row r="5431" spans="2:12" ht="15.75" customHeight="1" x14ac:dyDescent="0.2">
      <c r="B5431" s="189">
        <v>41429</v>
      </c>
      <c r="C5431" s="143">
        <v>301119</v>
      </c>
      <c r="D5431" s="143" t="s">
        <v>1213</v>
      </c>
      <c r="E5431" s="143" t="s">
        <v>8854</v>
      </c>
      <c r="F5431" s="248" t="s">
        <v>147</v>
      </c>
      <c r="G5431" s="216">
        <v>46.86</v>
      </c>
      <c r="H5431" s="216">
        <v>49.999999995343387</v>
      </c>
      <c r="I5431" s="216">
        <v>2342.9999997817913</v>
      </c>
      <c r="J5431" s="216">
        <v>2.3534147543674742E-3</v>
      </c>
      <c r="K5431" s="216">
        <v>4.7068295091733056E-5</v>
      </c>
      <c r="L5431" s="159"/>
    </row>
    <row r="5432" spans="2:12" ht="15.75" customHeight="1" x14ac:dyDescent="0.2">
      <c r="B5432" s="189">
        <v>41429</v>
      </c>
      <c r="C5432" s="143">
        <v>301121</v>
      </c>
      <c r="D5432" s="143" t="s">
        <v>1213</v>
      </c>
      <c r="E5432" s="143" t="s">
        <v>8854</v>
      </c>
      <c r="F5432" s="248" t="s">
        <v>147</v>
      </c>
      <c r="G5432" s="216">
        <v>46.86</v>
      </c>
      <c r="H5432" s="216">
        <v>30.00000000349246</v>
      </c>
      <c r="I5432" s="216">
        <v>1405.8000001636567</v>
      </c>
      <c r="J5432" s="216">
        <v>1.4120488529163757E-3</v>
      </c>
      <c r="K5432" s="216">
        <v>4.7068295091733056E-5</v>
      </c>
      <c r="L5432" s="159"/>
    </row>
    <row r="5433" spans="2:12" ht="15.75" customHeight="1" x14ac:dyDescent="0.2">
      <c r="B5433" s="189">
        <v>41429</v>
      </c>
      <c r="C5433" s="143">
        <v>301126</v>
      </c>
      <c r="D5433" s="143" t="s">
        <v>1857</v>
      </c>
      <c r="E5433" s="143" t="s">
        <v>8855</v>
      </c>
      <c r="F5433" s="248" t="s">
        <v>155</v>
      </c>
      <c r="G5433" s="216">
        <v>3.3000000000000003</v>
      </c>
      <c r="H5433" s="216">
        <v>95.999999998603016</v>
      </c>
      <c r="I5433" s="216">
        <v>316.79999999538995</v>
      </c>
      <c r="J5433" s="216">
        <v>9.1656798177311384E-4</v>
      </c>
      <c r="K5433" s="216">
        <v>9.5475831436088729E-6</v>
      </c>
      <c r="L5433" s="159"/>
    </row>
    <row r="5434" spans="2:12" ht="15.75" customHeight="1" x14ac:dyDescent="0.2">
      <c r="B5434" s="189">
        <v>41429</v>
      </c>
      <c r="C5434" s="143">
        <v>301145</v>
      </c>
      <c r="D5434" s="143" t="s">
        <v>1521</v>
      </c>
      <c r="E5434" s="143" t="s">
        <v>8854</v>
      </c>
      <c r="F5434" s="248" t="s">
        <v>147</v>
      </c>
      <c r="G5434" s="216">
        <v>164</v>
      </c>
      <c r="H5434" s="216">
        <v>132.00000000069849</v>
      </c>
      <c r="I5434" s="216">
        <v>21648.000000114553</v>
      </c>
      <c r="J5434" s="216">
        <v>2.1744226465028361E-2</v>
      </c>
      <c r="K5434" s="216">
        <v>1.6472898837055529E-4</v>
      </c>
      <c r="L5434" s="159"/>
    </row>
    <row r="5435" spans="2:12" ht="15.75" customHeight="1" x14ac:dyDescent="0.2">
      <c r="B5435" s="189">
        <v>41430</v>
      </c>
      <c r="C5435" s="143">
        <v>301144</v>
      </c>
      <c r="D5435" s="143" t="s">
        <v>847</v>
      </c>
      <c r="E5435" s="143" t="s">
        <v>8854</v>
      </c>
      <c r="F5435" s="248" t="s">
        <v>155</v>
      </c>
      <c r="G5435" s="216">
        <v>167</v>
      </c>
      <c r="H5435" s="216">
        <v>33.999999995576218</v>
      </c>
      <c r="I5435" s="216">
        <v>5677.9999992612284</v>
      </c>
      <c r="J5435" s="216">
        <v>5.7027573798744775E-3</v>
      </c>
      <c r="K5435" s="216">
        <v>1.677281582534256E-4</v>
      </c>
      <c r="L5435" s="159"/>
    </row>
    <row r="5436" spans="2:12" ht="15.75" customHeight="1" x14ac:dyDescent="0.2">
      <c r="B5436" s="189">
        <v>41430</v>
      </c>
      <c r="C5436" s="143">
        <v>301144</v>
      </c>
      <c r="D5436" s="143" t="s">
        <v>848</v>
      </c>
      <c r="E5436" s="143" t="s">
        <v>8854</v>
      </c>
      <c r="F5436" s="248" t="s">
        <v>155</v>
      </c>
      <c r="G5436" s="216">
        <v>727</v>
      </c>
      <c r="H5436" s="216">
        <v>33.999999995576218</v>
      </c>
      <c r="I5436" s="216">
        <v>24717.99999678391</v>
      </c>
      <c r="J5436" s="216">
        <v>2.4825776138735003E-2</v>
      </c>
      <c r="K5436" s="216">
        <v>7.3016988652838566E-4</v>
      </c>
      <c r="L5436" s="159"/>
    </row>
    <row r="5437" spans="2:12" ht="15.75" customHeight="1" x14ac:dyDescent="0.2">
      <c r="B5437" s="189">
        <v>41430</v>
      </c>
      <c r="C5437" s="143">
        <v>301155</v>
      </c>
      <c r="D5437" s="143" t="s">
        <v>563</v>
      </c>
      <c r="E5437" s="143" t="s">
        <v>8854</v>
      </c>
      <c r="F5437" s="248" t="s">
        <v>147</v>
      </c>
      <c r="G5437" s="216">
        <v>22</v>
      </c>
      <c r="H5437" s="216">
        <v>72.000000004190952</v>
      </c>
      <c r="I5437" s="216">
        <v>1584.0000000922009</v>
      </c>
      <c r="J5437" s="216">
        <v>1.5909066029274901E-3</v>
      </c>
      <c r="K5437" s="216">
        <v>2.2095925039373433E-5</v>
      </c>
      <c r="L5437" s="159"/>
    </row>
    <row r="5438" spans="2:12" ht="15.75" customHeight="1" x14ac:dyDescent="0.2">
      <c r="B5438" s="189">
        <v>41430</v>
      </c>
      <c r="C5438" s="143">
        <v>301157</v>
      </c>
      <c r="D5438" s="143" t="s">
        <v>848</v>
      </c>
      <c r="E5438" s="143" t="s">
        <v>8854</v>
      </c>
      <c r="F5438" s="248" t="s">
        <v>151</v>
      </c>
      <c r="G5438" s="216">
        <v>12.5</v>
      </c>
      <c r="H5438" s="216">
        <v>72.000000004190952</v>
      </c>
      <c r="I5438" s="216">
        <v>900.00000005238689</v>
      </c>
      <c r="J5438" s="216">
        <v>9.0392420620880119E-4</v>
      </c>
      <c r="K5438" s="216">
        <v>1.2554502863280359E-5</v>
      </c>
      <c r="L5438" s="159"/>
    </row>
    <row r="5439" spans="2:12" ht="15.75" customHeight="1" x14ac:dyDescent="0.2">
      <c r="B5439" s="189">
        <v>41430</v>
      </c>
      <c r="C5439" s="143">
        <v>301203</v>
      </c>
      <c r="D5439" s="143" t="s">
        <v>1355</v>
      </c>
      <c r="E5439" s="143" t="s">
        <v>8854</v>
      </c>
      <c r="F5439" s="248" t="s">
        <v>155</v>
      </c>
      <c r="G5439" s="216">
        <v>27.937800000000003</v>
      </c>
      <c r="H5439" s="216">
        <v>66.999999998370185</v>
      </c>
      <c r="I5439" s="216">
        <v>1871.8325999544668</v>
      </c>
      <c r="J5439" s="216">
        <v>1.87999421885679E-3</v>
      </c>
      <c r="K5439" s="216">
        <v>2.8059615207500327E-5</v>
      </c>
      <c r="L5439" s="159"/>
    </row>
    <row r="5440" spans="2:12" ht="15.75" customHeight="1" x14ac:dyDescent="0.2">
      <c r="B5440" s="189">
        <v>41430</v>
      </c>
      <c r="C5440" s="143">
        <v>301204</v>
      </c>
      <c r="D5440" s="143" t="s">
        <v>929</v>
      </c>
      <c r="E5440" s="143" t="s">
        <v>8854</v>
      </c>
      <c r="F5440" s="248" t="s">
        <v>147</v>
      </c>
      <c r="G5440" s="216">
        <v>102</v>
      </c>
      <c r="H5440" s="216">
        <v>341.00000000093132</v>
      </c>
      <c r="I5440" s="216">
        <v>34782.000000094995</v>
      </c>
      <c r="J5440" s="216">
        <v>3.4933657487344803E-2</v>
      </c>
      <c r="K5440" s="216">
        <v>1.0244474336436774E-4</v>
      </c>
      <c r="L5440" s="159"/>
    </row>
    <row r="5441" spans="2:12" ht="15.75" customHeight="1" x14ac:dyDescent="0.2">
      <c r="B5441" s="189">
        <v>41430</v>
      </c>
      <c r="C5441" s="143">
        <v>301206</v>
      </c>
      <c r="D5441" s="143" t="s">
        <v>1427</v>
      </c>
      <c r="E5441" s="143" t="s">
        <v>8854</v>
      </c>
      <c r="F5441" s="248" t="s">
        <v>147</v>
      </c>
      <c r="G5441" s="216">
        <v>16</v>
      </c>
      <c r="H5441" s="216">
        <v>63.999999999068677</v>
      </c>
      <c r="I5441" s="216">
        <v>1023.9999999850988</v>
      </c>
      <c r="J5441" s="216">
        <v>1.028464874544961E-3</v>
      </c>
      <c r="K5441" s="216">
        <v>1.606976366499886E-5</v>
      </c>
      <c r="L5441" s="159"/>
    </row>
    <row r="5442" spans="2:12" ht="15.75" customHeight="1" x14ac:dyDescent="0.2">
      <c r="B5442" s="189">
        <v>41430</v>
      </c>
      <c r="C5442" s="143">
        <v>301207</v>
      </c>
      <c r="D5442" s="143" t="s">
        <v>1858</v>
      </c>
      <c r="E5442" s="143" t="s">
        <v>8854</v>
      </c>
      <c r="F5442" s="248" t="s">
        <v>151</v>
      </c>
      <c r="G5442" s="216">
        <v>132.5</v>
      </c>
      <c r="H5442" s="216">
        <v>154.99999999185093</v>
      </c>
      <c r="I5442" s="216">
        <v>20537.499998920248</v>
      </c>
      <c r="J5442" s="216">
        <v>2.0627048203285172E-2</v>
      </c>
      <c r="K5442" s="216">
        <v>1.330777303507718E-4</v>
      </c>
      <c r="L5442" s="159"/>
    </row>
    <row r="5443" spans="2:12" ht="15.75" customHeight="1" x14ac:dyDescent="0.2">
      <c r="B5443" s="189">
        <v>41430</v>
      </c>
      <c r="C5443" s="143">
        <v>301208</v>
      </c>
      <c r="D5443" s="143" t="s">
        <v>726</v>
      </c>
      <c r="E5443" s="143" t="s">
        <v>8854</v>
      </c>
      <c r="F5443" s="248" t="s">
        <v>151</v>
      </c>
      <c r="G5443" s="216">
        <v>15.51</v>
      </c>
      <c r="H5443" s="216">
        <v>78.000000002793968</v>
      </c>
      <c r="I5443" s="216">
        <v>1209.7800000433344</v>
      </c>
      <c r="J5443" s="216">
        <v>1.2150549179586684E-3</v>
      </c>
      <c r="K5443" s="216">
        <v>1.5577627152758271E-5</v>
      </c>
      <c r="L5443" s="159"/>
    </row>
    <row r="5444" spans="2:12" ht="15.75" customHeight="1" x14ac:dyDescent="0.2">
      <c r="B5444" s="189">
        <v>41430</v>
      </c>
      <c r="C5444" s="143">
        <v>301293</v>
      </c>
      <c r="D5444" s="143" t="s">
        <v>812</v>
      </c>
      <c r="E5444" s="143" t="s">
        <v>8855</v>
      </c>
      <c r="F5444" s="248" t="s">
        <v>151</v>
      </c>
      <c r="G5444" s="216">
        <v>5</v>
      </c>
      <c r="H5444" s="216">
        <v>40.000000004656613</v>
      </c>
      <c r="I5444" s="216">
        <v>200.00000002328306</v>
      </c>
      <c r="J5444" s="216">
        <v>5.7871227728629277E-4</v>
      </c>
      <c r="K5444" s="216">
        <v>1.4467806930473043E-5</v>
      </c>
      <c r="L5444" s="159"/>
    </row>
    <row r="5445" spans="2:12" ht="15.75" customHeight="1" x14ac:dyDescent="0.2">
      <c r="B5445" s="189">
        <v>41430</v>
      </c>
      <c r="C5445" s="143">
        <v>301294</v>
      </c>
      <c r="D5445" s="143" t="s">
        <v>702</v>
      </c>
      <c r="E5445" s="143" t="s">
        <v>8855</v>
      </c>
      <c r="F5445" s="248" t="s">
        <v>147</v>
      </c>
      <c r="G5445" s="216">
        <v>54</v>
      </c>
      <c r="H5445" s="216">
        <v>69.999999997671694</v>
      </c>
      <c r="I5445" s="216">
        <v>3779.9999998742715</v>
      </c>
      <c r="J5445" s="216">
        <v>1.0937662039073818E-2</v>
      </c>
      <c r="K5445" s="216">
        <v>1.5625231484910887E-4</v>
      </c>
      <c r="L5445" s="159"/>
    </row>
    <row r="5446" spans="2:12" ht="15.75" customHeight="1" x14ac:dyDescent="0.2">
      <c r="B5446" s="189">
        <v>41431</v>
      </c>
      <c r="C5446" s="143">
        <v>301236</v>
      </c>
      <c r="D5446" s="143" t="s">
        <v>984</v>
      </c>
      <c r="E5446" s="143" t="s">
        <v>8854</v>
      </c>
      <c r="F5446" s="248" t="s">
        <v>147</v>
      </c>
      <c r="G5446" s="216">
        <v>45.5</v>
      </c>
      <c r="H5446" s="216">
        <v>226.00000000325963</v>
      </c>
      <c r="I5446" s="216">
        <v>10283.000000148313</v>
      </c>
      <c r="J5446" s="216">
        <v>1.032697535932091E-2</v>
      </c>
      <c r="K5446" s="216">
        <v>4.5694581235274171E-5</v>
      </c>
      <c r="L5446" s="159"/>
    </row>
    <row r="5447" spans="2:12" ht="15.75" customHeight="1" x14ac:dyDescent="0.2">
      <c r="B5447" s="189">
        <v>41431</v>
      </c>
      <c r="C5447" s="143">
        <v>301237</v>
      </c>
      <c r="D5447" s="143" t="s">
        <v>991</v>
      </c>
      <c r="E5447" s="143" t="s">
        <v>8855</v>
      </c>
      <c r="F5447" s="248" t="s">
        <v>147</v>
      </c>
      <c r="G5447" s="216">
        <v>9</v>
      </c>
      <c r="H5447" s="216">
        <v>151.99999999254942</v>
      </c>
      <c r="I5447" s="216">
        <v>1367.9999999329448</v>
      </c>
      <c r="J5447" s="216">
        <v>3.9588860422004653E-3</v>
      </c>
      <c r="K5447" s="216">
        <v>2.6045302910490252E-5</v>
      </c>
      <c r="L5447" s="159"/>
    </row>
    <row r="5448" spans="2:12" ht="15.75" customHeight="1" x14ac:dyDescent="0.2">
      <c r="B5448" s="189">
        <v>41431</v>
      </c>
      <c r="C5448" s="143">
        <v>301324</v>
      </c>
      <c r="D5448" s="143" t="s">
        <v>808</v>
      </c>
      <c r="E5448" s="143" t="s">
        <v>8854</v>
      </c>
      <c r="F5448" s="248" t="s">
        <v>147</v>
      </c>
      <c r="G5448" s="216">
        <v>136.33000000000001</v>
      </c>
      <c r="H5448" s="216">
        <v>56.999999997206032</v>
      </c>
      <c r="I5448" s="216">
        <v>7770.8099996190995</v>
      </c>
      <c r="J5448" s="216">
        <v>7.8040419514610066E-3</v>
      </c>
      <c r="K5448" s="216">
        <v>1.369130166990094E-4</v>
      </c>
      <c r="L5448" s="159"/>
    </row>
    <row r="5449" spans="2:12" ht="15.75" customHeight="1" x14ac:dyDescent="0.2">
      <c r="B5449" s="189">
        <v>41432</v>
      </c>
      <c r="C5449" s="143">
        <v>301327</v>
      </c>
      <c r="D5449" s="143" t="s">
        <v>714</v>
      </c>
      <c r="E5449" s="143" t="s">
        <v>8854</v>
      </c>
      <c r="F5449" s="248" t="s">
        <v>147</v>
      </c>
      <c r="G5449" s="216">
        <v>45</v>
      </c>
      <c r="H5449" s="216">
        <v>112.99999999115244</v>
      </c>
      <c r="I5449" s="216">
        <v>5084.9999996018596</v>
      </c>
      <c r="J5449" s="216">
        <v>5.1060903483594339E-3</v>
      </c>
      <c r="K5449" s="216">
        <v>4.5186640254506426E-5</v>
      </c>
      <c r="L5449" s="159"/>
    </row>
    <row r="5450" spans="2:12" ht="15.75" customHeight="1" x14ac:dyDescent="0.2">
      <c r="B5450" s="189">
        <v>41432</v>
      </c>
      <c r="C5450" s="143">
        <v>301353</v>
      </c>
      <c r="D5450" s="143" t="s">
        <v>565</v>
      </c>
      <c r="E5450" s="143" t="s">
        <v>8855</v>
      </c>
      <c r="F5450" s="248" t="s">
        <v>147</v>
      </c>
      <c r="G5450" s="216">
        <v>20.5</v>
      </c>
      <c r="H5450" s="216">
        <v>17.000000003026798</v>
      </c>
      <c r="I5450" s="216">
        <v>348.50000006204937</v>
      </c>
      <c r="J5450" s="216">
        <v>1.0087789824938475E-3</v>
      </c>
      <c r="K5450" s="216">
        <v>5.9339940136131605E-5</v>
      </c>
      <c r="L5450" s="159"/>
    </row>
    <row r="5451" spans="2:12" ht="15.75" customHeight="1" x14ac:dyDescent="0.2">
      <c r="B5451" s="189">
        <v>41432</v>
      </c>
      <c r="C5451" s="143">
        <v>301359</v>
      </c>
      <c r="D5451" s="143" t="s">
        <v>591</v>
      </c>
      <c r="E5451" s="143" t="s">
        <v>8854</v>
      </c>
      <c r="F5451" s="248" t="s">
        <v>151</v>
      </c>
      <c r="G5451" s="216">
        <v>139</v>
      </c>
      <c r="H5451" s="216">
        <v>79.777777773560956</v>
      </c>
      <c r="I5451" s="216">
        <v>11610.999999552732</v>
      </c>
      <c r="J5451" s="216">
        <v>1.1659157332774745E-2</v>
      </c>
      <c r="K5451" s="216">
        <v>1.3957651100836429E-4</v>
      </c>
      <c r="L5451" s="159"/>
    </row>
    <row r="5452" spans="2:12" ht="15.75" customHeight="1" x14ac:dyDescent="0.2">
      <c r="B5452" s="189">
        <v>41432</v>
      </c>
      <c r="C5452" s="143">
        <v>301359</v>
      </c>
      <c r="D5452" s="143" t="s">
        <v>1859</v>
      </c>
      <c r="E5452" s="143" t="s">
        <v>8854</v>
      </c>
      <c r="F5452" s="248" t="s">
        <v>151</v>
      </c>
      <c r="G5452" s="216">
        <v>1</v>
      </c>
      <c r="H5452" s="216">
        <v>78.999999995576218</v>
      </c>
      <c r="I5452" s="216">
        <v>78.999999995576218</v>
      </c>
      <c r="J5452" s="216">
        <v>7.9327657331246923E-5</v>
      </c>
      <c r="K5452" s="216">
        <v>1.0041475612112539E-6</v>
      </c>
      <c r="L5452" s="159"/>
    </row>
    <row r="5453" spans="2:12" ht="15.75" customHeight="1" x14ac:dyDescent="0.2">
      <c r="B5453" s="189">
        <v>41432</v>
      </c>
      <c r="C5453" s="143">
        <v>301361</v>
      </c>
      <c r="D5453" s="143" t="s">
        <v>1092</v>
      </c>
      <c r="E5453" s="143" t="s">
        <v>8854</v>
      </c>
      <c r="F5453" s="248" t="s">
        <v>155</v>
      </c>
      <c r="G5453" s="216">
        <v>130.42000000000002</v>
      </c>
      <c r="H5453" s="216">
        <v>58.000000000465661</v>
      </c>
      <c r="I5453" s="216">
        <v>7564.3600000607321</v>
      </c>
      <c r="J5453" s="216">
        <v>7.5957336461849444E-3</v>
      </c>
      <c r="K5453" s="216">
        <v>1.3096092493317175E-4</v>
      </c>
      <c r="L5453" s="159"/>
    </row>
    <row r="5454" spans="2:12" ht="15.75" customHeight="1" x14ac:dyDescent="0.2">
      <c r="B5454" s="189">
        <v>41432</v>
      </c>
      <c r="C5454" s="143">
        <v>301364</v>
      </c>
      <c r="D5454" s="143" t="s">
        <v>1860</v>
      </c>
      <c r="E5454" s="143" t="s">
        <v>8854</v>
      </c>
      <c r="F5454" s="248" t="s">
        <v>147</v>
      </c>
      <c r="G5454" s="216">
        <v>333</v>
      </c>
      <c r="H5454" s="216">
        <v>48.999999999068677</v>
      </c>
      <c r="I5454" s="216">
        <v>15812.999999660533</v>
      </c>
      <c r="J5454" s="216">
        <v>1.5878585385092681E-2</v>
      </c>
      <c r="K5454" s="216">
        <v>3.3438113788334756E-4</v>
      </c>
      <c r="L5454" s="159"/>
    </row>
    <row r="5455" spans="2:12" ht="15.75" customHeight="1" x14ac:dyDescent="0.2">
      <c r="B5455" s="189">
        <v>41432</v>
      </c>
      <c r="C5455" s="143">
        <v>301365</v>
      </c>
      <c r="D5455" s="143" t="s">
        <v>493</v>
      </c>
      <c r="E5455" s="143" t="s">
        <v>8854</v>
      </c>
      <c r="F5455" s="248" t="s">
        <v>147</v>
      </c>
      <c r="G5455" s="216">
        <v>750</v>
      </c>
      <c r="H5455" s="216">
        <v>77.470588235746078</v>
      </c>
      <c r="I5455" s="216">
        <v>60020.000000213622</v>
      </c>
      <c r="J5455" s="216">
        <v>6.0268936624113964E-2</v>
      </c>
      <c r="K5455" s="216">
        <v>7.5311067090844043E-4</v>
      </c>
      <c r="L5455" s="159"/>
    </row>
    <row r="5456" spans="2:12" ht="15.75" customHeight="1" x14ac:dyDescent="0.2">
      <c r="B5456" s="189">
        <v>41432</v>
      </c>
      <c r="C5456" s="143">
        <v>301366</v>
      </c>
      <c r="D5456" s="143" t="s">
        <v>1861</v>
      </c>
      <c r="E5456" s="143" t="s">
        <v>8854</v>
      </c>
      <c r="F5456" s="248" t="s">
        <v>147</v>
      </c>
      <c r="G5456" s="216">
        <v>8.1</v>
      </c>
      <c r="H5456" s="216">
        <v>153.99999999906868</v>
      </c>
      <c r="I5456" s="216">
        <v>1247.3999999924563</v>
      </c>
      <c r="J5456" s="216">
        <v>1.2525736678473431E-3</v>
      </c>
      <c r="K5456" s="216">
        <v>8.133595245811156E-6</v>
      </c>
      <c r="L5456" s="159"/>
    </row>
    <row r="5457" spans="2:12" ht="15.75" customHeight="1" x14ac:dyDescent="0.2">
      <c r="B5457" s="189">
        <v>41432</v>
      </c>
      <c r="C5457" s="143">
        <v>301394</v>
      </c>
      <c r="D5457" s="143" t="s">
        <v>1299</v>
      </c>
      <c r="E5457" s="143" t="s">
        <v>8854</v>
      </c>
      <c r="F5457" s="248" t="s">
        <v>151</v>
      </c>
      <c r="G5457" s="216">
        <v>521.25</v>
      </c>
      <c r="H5457" s="216">
        <v>256.09090908748016</v>
      </c>
      <c r="I5457" s="216">
        <v>83730.749998643878</v>
      </c>
      <c r="J5457" s="216">
        <v>8.4078028409527453E-2</v>
      </c>
      <c r="K5457" s="216">
        <v>5.234119162813661E-4</v>
      </c>
      <c r="L5457" s="159"/>
    </row>
    <row r="5458" spans="2:12" ht="15.75" customHeight="1" x14ac:dyDescent="0.2">
      <c r="B5458" s="189">
        <v>41432</v>
      </c>
      <c r="C5458" s="143">
        <v>301396</v>
      </c>
      <c r="D5458" s="143" t="s">
        <v>1092</v>
      </c>
      <c r="E5458" s="143" t="s">
        <v>8854</v>
      </c>
      <c r="F5458" s="248" t="s">
        <v>155</v>
      </c>
      <c r="G5458" s="216">
        <v>123.42</v>
      </c>
      <c r="H5458" s="216">
        <v>98.000000005122274</v>
      </c>
      <c r="I5458" s="216">
        <v>12095.160000632191</v>
      </c>
      <c r="J5458" s="216">
        <v>1.2145325417094722E-2</v>
      </c>
      <c r="K5458" s="216">
        <v>1.2393189200469296E-4</v>
      </c>
      <c r="L5458" s="159"/>
    </row>
    <row r="5459" spans="2:12" ht="15.75" customHeight="1" x14ac:dyDescent="0.2">
      <c r="B5459" s="189">
        <v>41432</v>
      </c>
      <c r="C5459" s="143">
        <v>301399</v>
      </c>
      <c r="D5459" s="143" t="s">
        <v>1029</v>
      </c>
      <c r="E5459" s="143" t="s">
        <v>8854</v>
      </c>
      <c r="F5459" s="248" t="s">
        <v>150</v>
      </c>
      <c r="G5459" s="216">
        <v>29.7</v>
      </c>
      <c r="H5459" s="216">
        <v>81.999999994877726</v>
      </c>
      <c r="I5459" s="216">
        <v>2435.3999998478685</v>
      </c>
      <c r="J5459" s="216">
        <v>2.4455009704211252E-3</v>
      </c>
      <c r="K5459" s="216">
        <v>2.982318256797424E-5</v>
      </c>
      <c r="L5459" s="159"/>
    </row>
    <row r="5460" spans="2:12" ht="15.75" customHeight="1" x14ac:dyDescent="0.2">
      <c r="B5460" s="189">
        <v>41432</v>
      </c>
      <c r="C5460" s="143">
        <v>301400</v>
      </c>
      <c r="D5460" s="143" t="s">
        <v>853</v>
      </c>
      <c r="E5460" s="143" t="s">
        <v>8855</v>
      </c>
      <c r="F5460" s="248" t="s">
        <v>155</v>
      </c>
      <c r="G5460" s="216">
        <v>44.550000000000004</v>
      </c>
      <c r="H5460" s="216">
        <v>230.99999999860302</v>
      </c>
      <c r="I5460" s="216">
        <v>10291.049999937766</v>
      </c>
      <c r="J5460" s="216">
        <v>2.9788794679719229E-2</v>
      </c>
      <c r="K5460" s="216">
        <v>1.2895582112510553E-4</v>
      </c>
      <c r="L5460" s="159"/>
    </row>
    <row r="5461" spans="2:12" ht="15.75" customHeight="1" x14ac:dyDescent="0.2">
      <c r="B5461" s="189">
        <v>41433</v>
      </c>
      <c r="C5461" s="143">
        <v>301397</v>
      </c>
      <c r="D5461" s="143" t="s">
        <v>1193</v>
      </c>
      <c r="E5461" s="143" t="s">
        <v>8854</v>
      </c>
      <c r="F5461" s="248" t="s">
        <v>147</v>
      </c>
      <c r="G5461" s="216">
        <v>5</v>
      </c>
      <c r="H5461" s="216">
        <v>49.999999995343387</v>
      </c>
      <c r="I5461" s="216">
        <v>249.99999997671694</v>
      </c>
      <c r="J5461" s="216">
        <v>2.5101643328954331E-4</v>
      </c>
      <c r="K5461" s="216">
        <v>5.0203286662584201E-6</v>
      </c>
      <c r="L5461" s="159"/>
    </row>
    <row r="5462" spans="2:12" ht="15.75" customHeight="1" x14ac:dyDescent="0.2">
      <c r="B5462" s="189">
        <v>41433</v>
      </c>
      <c r="C5462" s="143">
        <v>301413</v>
      </c>
      <c r="D5462" s="143" t="s">
        <v>753</v>
      </c>
      <c r="E5462" s="143" t="s">
        <v>8854</v>
      </c>
      <c r="F5462" s="248" t="s">
        <v>155</v>
      </c>
      <c r="G5462" s="216">
        <v>31.68</v>
      </c>
      <c r="H5462" s="216">
        <v>74.999999993015081</v>
      </c>
      <c r="I5462" s="216">
        <v>2375.9999997787177</v>
      </c>
      <c r="J5462" s="216">
        <v>2.3856601819838195E-3</v>
      </c>
      <c r="K5462" s="216">
        <v>3.1808802429413353E-5</v>
      </c>
      <c r="L5462" s="159"/>
    </row>
    <row r="5463" spans="2:12" ht="15.75" customHeight="1" x14ac:dyDescent="0.2">
      <c r="B5463" s="189">
        <v>41433</v>
      </c>
      <c r="C5463" s="143">
        <v>301434</v>
      </c>
      <c r="D5463" s="143" t="s">
        <v>518</v>
      </c>
      <c r="E5463" s="143" t="s">
        <v>8854</v>
      </c>
      <c r="F5463" s="248" t="s">
        <v>147</v>
      </c>
      <c r="G5463" s="216">
        <v>132</v>
      </c>
      <c r="H5463" s="216">
        <v>63.999999999068677</v>
      </c>
      <c r="I5463" s="216">
        <v>8447.9999998770654</v>
      </c>
      <c r="J5463" s="216">
        <v>8.4823473143867921E-3</v>
      </c>
      <c r="K5463" s="216">
        <v>1.3253667678922229E-4</v>
      </c>
      <c r="L5463" s="159"/>
    </row>
    <row r="5464" spans="2:12" ht="15.75" customHeight="1" x14ac:dyDescent="0.2">
      <c r="B5464" s="189">
        <v>41433</v>
      </c>
      <c r="C5464" s="143">
        <v>301436</v>
      </c>
      <c r="D5464" s="143" t="s">
        <v>944</v>
      </c>
      <c r="E5464" s="143" t="s">
        <v>8854</v>
      </c>
      <c r="F5464" s="248" t="s">
        <v>151</v>
      </c>
      <c r="G5464" s="216">
        <v>7</v>
      </c>
      <c r="H5464" s="216">
        <v>240.99999999976717</v>
      </c>
      <c r="I5464" s="216">
        <v>1686.9999999983702</v>
      </c>
      <c r="J5464" s="216">
        <v>1.6938588919939545E-3</v>
      </c>
      <c r="K5464" s="216">
        <v>7.0284601327617888E-6</v>
      </c>
      <c r="L5464" s="159"/>
    </row>
    <row r="5465" spans="2:12" ht="15.75" customHeight="1" x14ac:dyDescent="0.2">
      <c r="B5465" s="189">
        <v>41434</v>
      </c>
      <c r="C5465" s="143">
        <v>301440</v>
      </c>
      <c r="D5465" s="143" t="s">
        <v>718</v>
      </c>
      <c r="E5465" s="143" t="s">
        <v>8855</v>
      </c>
      <c r="F5465" s="248" t="s">
        <v>147</v>
      </c>
      <c r="G5465" s="216">
        <v>1.53</v>
      </c>
      <c r="H5465" s="216">
        <v>204.99999999767169</v>
      </c>
      <c r="I5465" s="216">
        <v>313.64999999643771</v>
      </c>
      <c r="J5465" s="216">
        <v>9.0811437323833034E-4</v>
      </c>
      <c r="K5465" s="216">
        <v>4.4298262109689967E-6</v>
      </c>
      <c r="L5465" s="159"/>
    </row>
    <row r="5466" spans="2:12" ht="15.75" customHeight="1" x14ac:dyDescent="0.2">
      <c r="B5466" s="189">
        <v>41434</v>
      </c>
      <c r="C5466" s="143">
        <v>301441</v>
      </c>
      <c r="D5466" s="143" t="s">
        <v>1269</v>
      </c>
      <c r="E5466" s="143" t="s">
        <v>8855</v>
      </c>
      <c r="F5466" s="248" t="s">
        <v>149</v>
      </c>
      <c r="G5466" s="216">
        <v>813</v>
      </c>
      <c r="H5466" s="216">
        <v>95.000000005820766</v>
      </c>
      <c r="I5466" s="216">
        <v>77235.000004732283</v>
      </c>
      <c r="J5466" s="216">
        <v>0.22361936433016577</v>
      </c>
      <c r="K5466" s="216">
        <v>2.3538880454364668E-3</v>
      </c>
      <c r="L5466" s="159"/>
    </row>
    <row r="5467" spans="2:12" ht="15.75" customHeight="1" x14ac:dyDescent="0.2">
      <c r="B5467" s="189">
        <v>41434</v>
      </c>
      <c r="C5467" s="143">
        <v>301445</v>
      </c>
      <c r="D5467" s="143" t="s">
        <v>1097</v>
      </c>
      <c r="E5467" s="143" t="s">
        <v>8854</v>
      </c>
      <c r="F5467" s="248" t="s">
        <v>155</v>
      </c>
      <c r="G5467" s="216">
        <v>1</v>
      </c>
      <c r="H5467" s="216">
        <v>277.00000000186265</v>
      </c>
      <c r="I5467" s="216">
        <v>277.00000000186265</v>
      </c>
      <c r="J5467" s="216">
        <v>2.7810869980122923E-4</v>
      </c>
      <c r="K5467" s="216">
        <v>1.0040025263514771E-6</v>
      </c>
      <c r="L5467" s="159"/>
    </row>
    <row r="5468" spans="2:12" ht="15.75" customHeight="1" x14ac:dyDescent="0.2">
      <c r="B5468" s="189">
        <v>41434</v>
      </c>
      <c r="C5468" s="143">
        <v>301448</v>
      </c>
      <c r="D5468" s="143" t="s">
        <v>516</v>
      </c>
      <c r="E5468" s="143" t="s">
        <v>8855</v>
      </c>
      <c r="F5468" s="248" t="s">
        <v>150</v>
      </c>
      <c r="G5468" s="216">
        <v>441.97999999999996</v>
      </c>
      <c r="H5468" s="216">
        <v>107.9112426029138</v>
      </c>
      <c r="I5468" s="216">
        <v>48108.399999702</v>
      </c>
      <c r="J5468" s="216">
        <v>0.13928879169049724</v>
      </c>
      <c r="K5468" s="216">
        <v>1.2796696658327301E-3</v>
      </c>
      <c r="L5468" s="159"/>
    </row>
    <row r="5469" spans="2:12" ht="15.75" customHeight="1" x14ac:dyDescent="0.2">
      <c r="B5469" s="189">
        <v>41434</v>
      </c>
      <c r="C5469" s="143">
        <v>301452</v>
      </c>
      <c r="D5469" s="143" t="s">
        <v>1770</v>
      </c>
      <c r="E5469" s="143" t="s">
        <v>8854</v>
      </c>
      <c r="F5469" s="248" t="s">
        <v>150</v>
      </c>
      <c r="G5469" s="216">
        <v>1</v>
      </c>
      <c r="H5469" s="216">
        <v>159.99999999767169</v>
      </c>
      <c r="I5469" s="216">
        <v>159.99999999767169</v>
      </c>
      <c r="J5469" s="216">
        <v>1.6064040421389869E-4</v>
      </c>
      <c r="K5469" s="216">
        <v>1.0040025263514771E-6</v>
      </c>
      <c r="L5469" s="159"/>
    </row>
    <row r="5470" spans="2:12" ht="15.75" customHeight="1" x14ac:dyDescent="0.2">
      <c r="B5470" s="189">
        <v>41435</v>
      </c>
      <c r="C5470" s="143">
        <v>301453</v>
      </c>
      <c r="D5470" s="143" t="s">
        <v>892</v>
      </c>
      <c r="E5470" s="143" t="s">
        <v>8854</v>
      </c>
      <c r="F5470" s="248" t="s">
        <v>149</v>
      </c>
      <c r="G5470" s="216">
        <v>3.96</v>
      </c>
      <c r="H5470" s="216">
        <v>54.999999990686774</v>
      </c>
      <c r="I5470" s="216">
        <v>217.79999996311963</v>
      </c>
      <c r="J5470" s="216">
        <v>2.1865701081100262E-4</v>
      </c>
      <c r="K5470" s="216">
        <v>3.9755820154186928E-6</v>
      </c>
      <c r="L5470" s="159"/>
    </row>
    <row r="5471" spans="2:12" ht="15.75" customHeight="1" x14ac:dyDescent="0.2">
      <c r="B5471" s="189">
        <v>41435</v>
      </c>
      <c r="C5471" s="143">
        <v>301454</v>
      </c>
      <c r="D5471" s="143" t="s">
        <v>535</v>
      </c>
      <c r="E5471" s="143" t="s">
        <v>8855</v>
      </c>
      <c r="F5471" s="248" t="s">
        <v>155</v>
      </c>
      <c r="G5471" s="216">
        <v>361.5</v>
      </c>
      <c r="H5471" s="216">
        <v>19.999999991850927</v>
      </c>
      <c r="I5471" s="216">
        <v>7229.9999970541103</v>
      </c>
      <c r="J5471" s="216">
        <v>2.0932525775174744E-2</v>
      </c>
      <c r="K5471" s="216">
        <v>1.046626289185189E-3</v>
      </c>
      <c r="L5471" s="159"/>
    </row>
    <row r="5472" spans="2:12" ht="15.75" customHeight="1" x14ac:dyDescent="0.2">
      <c r="B5472" s="189">
        <v>41435</v>
      </c>
      <c r="C5472" s="143">
        <v>301455</v>
      </c>
      <c r="D5472" s="143" t="s">
        <v>689</v>
      </c>
      <c r="E5472" s="143" t="s">
        <v>8855</v>
      </c>
      <c r="F5472" s="248" t="s">
        <v>146</v>
      </c>
      <c r="G5472" s="216">
        <v>2</v>
      </c>
      <c r="H5472" s="216">
        <v>216.00000000209548</v>
      </c>
      <c r="I5472" s="216">
        <v>432.00000000419095</v>
      </c>
      <c r="J5472" s="216">
        <v>1.2507401298267992E-3</v>
      </c>
      <c r="K5472" s="216">
        <v>5.7904635639567846E-6</v>
      </c>
      <c r="L5472" s="159"/>
    </row>
    <row r="5473" spans="2:12" ht="15.75" customHeight="1" x14ac:dyDescent="0.2">
      <c r="B5473" s="189">
        <v>41435</v>
      </c>
      <c r="C5473" s="143">
        <v>301456</v>
      </c>
      <c r="D5473" s="143" t="s">
        <v>733</v>
      </c>
      <c r="E5473" s="143" t="s">
        <v>8855</v>
      </c>
      <c r="F5473" s="248" t="s">
        <v>155</v>
      </c>
      <c r="G5473" s="216">
        <v>1868</v>
      </c>
      <c r="H5473" s="216">
        <v>15.999999999767169</v>
      </c>
      <c r="I5473" s="216">
        <v>29887.999999565072</v>
      </c>
      <c r="J5473" s="216">
        <v>8.653268749851098E-2</v>
      </c>
      <c r="K5473" s="216">
        <v>5.4082929687356372E-3</v>
      </c>
      <c r="L5473" s="159"/>
    </row>
    <row r="5474" spans="2:12" ht="15.75" customHeight="1" x14ac:dyDescent="0.2">
      <c r="B5474" s="189">
        <v>41435</v>
      </c>
      <c r="C5474" s="143">
        <v>301459</v>
      </c>
      <c r="D5474" s="143" t="s">
        <v>1455</v>
      </c>
      <c r="E5474" s="143" t="s">
        <v>8854</v>
      </c>
      <c r="F5474" s="248" t="s">
        <v>147</v>
      </c>
      <c r="G5474" s="216">
        <v>1790.3199999999997</v>
      </c>
      <c r="H5474" s="216">
        <v>84.625000004743924</v>
      </c>
      <c r="I5474" s="216">
        <v>151004.74000860981</v>
      </c>
      <c r="J5474" s="216">
        <v>0.15159892136899109</v>
      </c>
      <c r="K5474" s="216">
        <v>1.7973646449102002E-3</v>
      </c>
      <c r="L5474" s="159"/>
    </row>
    <row r="5475" spans="2:12" ht="15.75" customHeight="1" x14ac:dyDescent="0.2">
      <c r="B5475" s="189">
        <v>41435</v>
      </c>
      <c r="C5475" s="143">
        <v>301460</v>
      </c>
      <c r="D5475" s="143" t="s">
        <v>1401</v>
      </c>
      <c r="E5475" s="143" t="s">
        <v>8854</v>
      </c>
      <c r="F5475" s="248" t="s">
        <v>147</v>
      </c>
      <c r="G5475" s="216">
        <v>409</v>
      </c>
      <c r="H5475" s="216">
        <v>90.724137937730376</v>
      </c>
      <c r="I5475" s="216">
        <v>34926.500002724351</v>
      </c>
      <c r="J5475" s="216">
        <v>3.5063930624331274E-2</v>
      </c>
      <c r="K5475" s="216">
        <v>4.1060935462278923E-4</v>
      </c>
      <c r="L5475" s="159"/>
    </row>
    <row r="5476" spans="2:12" ht="15.75" customHeight="1" x14ac:dyDescent="0.2">
      <c r="B5476" s="189">
        <v>41435</v>
      </c>
      <c r="C5476" s="143">
        <v>301460</v>
      </c>
      <c r="D5476" s="143" t="s">
        <v>1645</v>
      </c>
      <c r="E5476" s="143" t="s">
        <v>8854</v>
      </c>
      <c r="F5476" s="248" t="s">
        <v>147</v>
      </c>
      <c r="G5476" s="216">
        <v>2358.5</v>
      </c>
      <c r="H5476" s="216">
        <v>79.000000006053597</v>
      </c>
      <c r="I5476" s="216">
        <v>186321.50001427741</v>
      </c>
      <c r="J5476" s="216">
        <v>0.18705464761176641</v>
      </c>
      <c r="K5476" s="216">
        <v>2.3677803493345924E-3</v>
      </c>
      <c r="L5476" s="159"/>
    </row>
    <row r="5477" spans="2:12" ht="15.75" customHeight="1" x14ac:dyDescent="0.2">
      <c r="B5477" s="189">
        <v>41435</v>
      </c>
      <c r="C5477" s="143">
        <v>301461</v>
      </c>
      <c r="D5477" s="143" t="s">
        <v>1421</v>
      </c>
      <c r="E5477" s="143" t="s">
        <v>8854</v>
      </c>
      <c r="F5477" s="248" t="s">
        <v>150</v>
      </c>
      <c r="G5477" s="216">
        <v>158</v>
      </c>
      <c r="H5477" s="216">
        <v>207.00000000419095</v>
      </c>
      <c r="I5477" s="216">
        <v>32706.00000066217</v>
      </c>
      <c r="J5477" s="216">
        <v>3.2834693282554617E-2</v>
      </c>
      <c r="K5477" s="216">
        <v>1.5862170667579632E-4</v>
      </c>
      <c r="L5477" s="159"/>
    </row>
    <row r="5478" spans="2:12" ht="15.75" customHeight="1" x14ac:dyDescent="0.2">
      <c r="B5478" s="189">
        <v>41435</v>
      </c>
      <c r="C5478" s="143">
        <v>301462</v>
      </c>
      <c r="D5478" s="143" t="s">
        <v>608</v>
      </c>
      <c r="E5478" s="143" t="s">
        <v>8854</v>
      </c>
      <c r="F5478" s="248" t="s">
        <v>146</v>
      </c>
      <c r="G5478" s="216">
        <v>116.5</v>
      </c>
      <c r="H5478" s="216">
        <v>244.99999999185093</v>
      </c>
      <c r="I5478" s="216">
        <v>28542.499999050633</v>
      </c>
      <c r="J5478" s="216">
        <v>2.8654810523059029E-2</v>
      </c>
      <c r="K5478" s="216">
        <v>1.1695841030209033E-4</v>
      </c>
      <c r="L5478" s="159"/>
    </row>
    <row r="5479" spans="2:12" ht="15.75" customHeight="1" x14ac:dyDescent="0.2">
      <c r="B5479" s="189">
        <v>41435</v>
      </c>
      <c r="C5479" s="143">
        <v>301463</v>
      </c>
      <c r="D5479" s="143" t="s">
        <v>1862</v>
      </c>
      <c r="E5479" s="143" t="s">
        <v>8854</v>
      </c>
      <c r="F5479" s="248" t="s">
        <v>147</v>
      </c>
      <c r="G5479" s="216">
        <v>18</v>
      </c>
      <c r="H5479" s="216">
        <v>72.999999996973202</v>
      </c>
      <c r="I5479" s="216">
        <v>1313.9999999455176</v>
      </c>
      <c r="J5479" s="216">
        <v>1.3191703959705967E-3</v>
      </c>
      <c r="K5479" s="216">
        <v>1.8070827342812239E-5</v>
      </c>
      <c r="L5479" s="159"/>
    </row>
    <row r="5480" spans="2:12" ht="15.75" customHeight="1" x14ac:dyDescent="0.2">
      <c r="B5480" s="189">
        <v>41435</v>
      </c>
      <c r="C5480" s="143">
        <v>301464</v>
      </c>
      <c r="D5480" s="143" t="s">
        <v>1077</v>
      </c>
      <c r="E5480" s="143" t="s">
        <v>8854</v>
      </c>
      <c r="F5480" s="248" t="s">
        <v>147</v>
      </c>
      <c r="G5480" s="216">
        <v>21.249000000000002</v>
      </c>
      <c r="H5480" s="216">
        <v>116.00000000093132</v>
      </c>
      <c r="I5480" s="216">
        <v>2464.8840000197902</v>
      </c>
      <c r="J5480" s="216">
        <v>2.4745829546898904E-3</v>
      </c>
      <c r="K5480" s="216">
        <v>2.1332611678189851E-5</v>
      </c>
      <c r="L5480" s="159"/>
    </row>
    <row r="5481" spans="2:12" ht="15.75" customHeight="1" x14ac:dyDescent="0.2">
      <c r="B5481" s="189">
        <v>41435</v>
      </c>
      <c r="C5481" s="143">
        <v>301465</v>
      </c>
      <c r="D5481" s="143" t="s">
        <v>1245</v>
      </c>
      <c r="E5481" s="143" t="s">
        <v>8854</v>
      </c>
      <c r="F5481" s="248" t="s">
        <v>147</v>
      </c>
      <c r="G5481" s="216">
        <v>5.25</v>
      </c>
      <c r="H5481" s="216">
        <v>142.00000000186265</v>
      </c>
      <c r="I5481" s="216">
        <v>745.50000000977889</v>
      </c>
      <c r="J5481" s="216">
        <v>7.4843343245795764E-4</v>
      </c>
      <c r="K5481" s="216">
        <v>5.2706579749869031E-6</v>
      </c>
      <c r="L5481" s="159"/>
    </row>
    <row r="5482" spans="2:12" ht="15.75" customHeight="1" x14ac:dyDescent="0.2">
      <c r="B5482" s="189">
        <v>41435</v>
      </c>
      <c r="C5482" s="143">
        <v>301466</v>
      </c>
      <c r="D5482" s="143" t="s">
        <v>714</v>
      </c>
      <c r="E5482" s="143" t="s">
        <v>8854</v>
      </c>
      <c r="F5482" s="248" t="s">
        <v>147</v>
      </c>
      <c r="G5482" s="216">
        <v>2.2949999999999999</v>
      </c>
      <c r="H5482" s="216">
        <v>464.99999999650754</v>
      </c>
      <c r="I5482" s="216">
        <v>1067.1749999919848</v>
      </c>
      <c r="J5482" s="216">
        <v>1.0713741760789339E-3</v>
      </c>
      <c r="K5482" s="216">
        <v>2.3040304862085604E-6</v>
      </c>
      <c r="L5482" s="159"/>
    </row>
    <row r="5483" spans="2:12" ht="15.75" customHeight="1" x14ac:dyDescent="0.2">
      <c r="B5483" s="189">
        <v>41435</v>
      </c>
      <c r="C5483" s="143">
        <v>301467</v>
      </c>
      <c r="D5483" s="143" t="s">
        <v>557</v>
      </c>
      <c r="E5483" s="143" t="s">
        <v>8855</v>
      </c>
      <c r="F5483" s="248" t="s">
        <v>155</v>
      </c>
      <c r="G5483" s="216">
        <v>166</v>
      </c>
      <c r="H5483" s="216">
        <v>123.00000000279397</v>
      </c>
      <c r="I5483" s="216">
        <v>20418.000000463799</v>
      </c>
      <c r="J5483" s="216">
        <v>5.9114842525777624E-2</v>
      </c>
      <c r="K5483" s="216">
        <v>4.8060847580841317E-4</v>
      </c>
      <c r="L5483" s="159"/>
    </row>
    <row r="5484" spans="2:12" ht="15.75" customHeight="1" x14ac:dyDescent="0.2">
      <c r="B5484" s="189">
        <v>41435</v>
      </c>
      <c r="C5484" s="143">
        <v>301468</v>
      </c>
      <c r="D5484" s="143" t="s">
        <v>902</v>
      </c>
      <c r="E5484" s="143" t="s">
        <v>8855</v>
      </c>
      <c r="F5484" s="248" t="s">
        <v>147</v>
      </c>
      <c r="G5484" s="216">
        <v>11</v>
      </c>
      <c r="H5484" s="216">
        <v>101.00000000442378</v>
      </c>
      <c r="I5484" s="216">
        <v>1111.0000000486616</v>
      </c>
      <c r="J5484" s="216">
        <v>3.2166025099188808E-3</v>
      </c>
      <c r="K5484" s="216">
        <v>3.1847549601762316E-5</v>
      </c>
      <c r="L5484" s="159"/>
    </row>
    <row r="5485" spans="2:12" ht="15.75" customHeight="1" x14ac:dyDescent="0.2">
      <c r="B5485" s="189">
        <v>41435</v>
      </c>
      <c r="C5485" s="143">
        <v>301469</v>
      </c>
      <c r="D5485" s="143" t="s">
        <v>1063</v>
      </c>
      <c r="E5485" s="143" t="s">
        <v>8855</v>
      </c>
      <c r="F5485" s="248" t="s">
        <v>146</v>
      </c>
      <c r="G5485" s="216">
        <v>1009</v>
      </c>
      <c r="H5485" s="216">
        <v>119.71428571884255</v>
      </c>
      <c r="I5485" s="216">
        <v>121686.00000454579</v>
      </c>
      <c r="J5485" s="216">
        <v>0.35230917463498379</v>
      </c>
      <c r="K5485" s="216">
        <v>2.9212888680161982E-3</v>
      </c>
      <c r="L5485" s="159"/>
    </row>
    <row r="5486" spans="2:12" ht="15.75" customHeight="1" x14ac:dyDescent="0.2">
      <c r="B5486" s="189">
        <v>41436</v>
      </c>
      <c r="C5486" s="143">
        <v>301470</v>
      </c>
      <c r="D5486" s="143" t="s">
        <v>1863</v>
      </c>
      <c r="E5486" s="143" t="s">
        <v>8854</v>
      </c>
      <c r="F5486" s="248" t="s">
        <v>155</v>
      </c>
      <c r="G5486" s="216">
        <v>17</v>
      </c>
      <c r="H5486" s="216">
        <v>68.000000001629815</v>
      </c>
      <c r="I5486" s="216">
        <v>1156.0000000277068</v>
      </c>
      <c r="J5486" s="216">
        <v>1.1605066768413522E-3</v>
      </c>
      <c r="K5486" s="216">
        <v>1.7066274659022609E-5</v>
      </c>
      <c r="L5486" s="159"/>
    </row>
    <row r="5487" spans="2:12" ht="15.75" customHeight="1" x14ac:dyDescent="0.2">
      <c r="B5487" s="189">
        <v>41436</v>
      </c>
      <c r="C5487" s="143">
        <v>301472</v>
      </c>
      <c r="D5487" s="143" t="s">
        <v>625</v>
      </c>
      <c r="E5487" s="143" t="s">
        <v>8855</v>
      </c>
      <c r="F5487" s="248" t="s">
        <v>147</v>
      </c>
      <c r="G5487" s="216">
        <v>232.5</v>
      </c>
      <c r="H5487" s="216">
        <v>21.999999998370185</v>
      </c>
      <c r="I5487" s="216">
        <v>5114.9999996210681</v>
      </c>
      <c r="J5487" s="216">
        <v>1.4808422438987038E-2</v>
      </c>
      <c r="K5487" s="216">
        <v>6.7311011091291284E-4</v>
      </c>
      <c r="L5487" s="159"/>
    </row>
    <row r="5488" spans="2:12" ht="15.75" customHeight="1" x14ac:dyDescent="0.2">
      <c r="B5488" s="189">
        <v>41436</v>
      </c>
      <c r="C5488" s="143">
        <v>301493</v>
      </c>
      <c r="D5488" s="143" t="s">
        <v>1864</v>
      </c>
      <c r="E5488" s="143" t="s">
        <v>8854</v>
      </c>
      <c r="F5488" s="248" t="s">
        <v>147</v>
      </c>
      <c r="G5488" s="216">
        <v>12.88</v>
      </c>
      <c r="H5488" s="216">
        <v>119.00000000023283</v>
      </c>
      <c r="I5488" s="216">
        <v>1532.7200000029989</v>
      </c>
      <c r="J5488" s="216">
        <v>1.538695323260489E-3</v>
      </c>
      <c r="K5488" s="216">
        <v>1.2930212800483013E-5</v>
      </c>
      <c r="L5488" s="159"/>
    </row>
    <row r="5489" spans="2:12" ht="15.75" customHeight="1" x14ac:dyDescent="0.2">
      <c r="B5489" s="189">
        <v>41436</v>
      </c>
      <c r="C5489" s="143">
        <v>301513</v>
      </c>
      <c r="D5489" s="143" t="s">
        <v>625</v>
      </c>
      <c r="E5489" s="143" t="s">
        <v>8855</v>
      </c>
      <c r="F5489" s="248" t="s">
        <v>147</v>
      </c>
      <c r="G5489" s="216">
        <v>232.5</v>
      </c>
      <c r="H5489" s="216">
        <v>90.911764704231999</v>
      </c>
      <c r="I5489" s="216">
        <v>7662.4999995430699</v>
      </c>
      <c r="J5489" s="216">
        <v>2.2183682686290881E-2</v>
      </c>
      <c r="K5489" s="216">
        <v>6.7311011091291284E-4</v>
      </c>
      <c r="L5489" s="159"/>
    </row>
    <row r="5490" spans="2:12" ht="15.75" customHeight="1" x14ac:dyDescent="0.2">
      <c r="B5490" s="189">
        <v>41436</v>
      </c>
      <c r="C5490" s="143">
        <v>301517</v>
      </c>
      <c r="D5490" s="143" t="s">
        <v>1556</v>
      </c>
      <c r="E5490" s="143" t="s">
        <v>8854</v>
      </c>
      <c r="F5490" s="248" t="s">
        <v>147</v>
      </c>
      <c r="G5490" s="216">
        <v>741.01</v>
      </c>
      <c r="H5490" s="216">
        <v>98.250000000698492</v>
      </c>
      <c r="I5490" s="216">
        <v>59987.740000627098</v>
      </c>
      <c r="J5490" s="216">
        <v>6.0221602766161127E-2</v>
      </c>
      <c r="K5490" s="216">
        <v>7.438988344166084E-4</v>
      </c>
      <c r="L5490" s="159"/>
    </row>
    <row r="5491" spans="2:12" ht="15.75" customHeight="1" x14ac:dyDescent="0.2">
      <c r="B5491" s="189">
        <v>41436</v>
      </c>
      <c r="C5491" s="143">
        <v>301533</v>
      </c>
      <c r="D5491" s="143" t="s">
        <v>1558</v>
      </c>
      <c r="E5491" s="143" t="s">
        <v>8854</v>
      </c>
      <c r="F5491" s="248" t="s">
        <v>147</v>
      </c>
      <c r="G5491" s="216">
        <v>3</v>
      </c>
      <c r="H5491" s="216">
        <v>159.00000000488944</v>
      </c>
      <c r="I5491" s="216">
        <v>477.00000001466833</v>
      </c>
      <c r="J5491" s="216">
        <v>4.7885958897671282E-4</v>
      </c>
      <c r="K5491" s="216">
        <v>3.0116955280628132E-6</v>
      </c>
      <c r="L5491" s="159"/>
    </row>
    <row r="5492" spans="2:12" ht="15.75" customHeight="1" x14ac:dyDescent="0.2">
      <c r="B5492" s="189">
        <v>41436</v>
      </c>
      <c r="C5492" s="143">
        <v>301533</v>
      </c>
      <c r="D5492" s="143" t="s">
        <v>1074</v>
      </c>
      <c r="E5492" s="143" t="s">
        <v>8854</v>
      </c>
      <c r="F5492" s="248" t="s">
        <v>147</v>
      </c>
      <c r="G5492" s="216">
        <v>3.99</v>
      </c>
      <c r="H5492" s="216">
        <v>159.00000000488944</v>
      </c>
      <c r="I5492" s="216">
        <v>634.41000001950886</v>
      </c>
      <c r="J5492" s="216">
        <v>6.3688325333902801E-4</v>
      </c>
      <c r="K5492" s="216">
        <v>4.0055550523235423E-6</v>
      </c>
      <c r="L5492" s="159"/>
    </row>
    <row r="5493" spans="2:12" ht="15.75" customHeight="1" x14ac:dyDescent="0.2">
      <c r="B5493" s="189">
        <v>41436</v>
      </c>
      <c r="C5493" s="143">
        <v>301534</v>
      </c>
      <c r="D5493" s="143" t="s">
        <v>1865</v>
      </c>
      <c r="E5493" s="143" t="s">
        <v>8854</v>
      </c>
      <c r="F5493" s="248" t="s">
        <v>147</v>
      </c>
      <c r="G5493" s="216">
        <v>53.26</v>
      </c>
      <c r="H5493" s="216">
        <v>111.38095238229393</v>
      </c>
      <c r="I5493" s="216">
        <v>4980.4000000955302</v>
      </c>
      <c r="J5493" s="216">
        <v>4.9998161360839148E-3</v>
      </c>
      <c r="K5493" s="216">
        <v>5.3467634608208473E-5</v>
      </c>
      <c r="L5493" s="159"/>
    </row>
    <row r="5494" spans="2:12" ht="15.75" customHeight="1" x14ac:dyDescent="0.2">
      <c r="B5494" s="189">
        <v>41436</v>
      </c>
      <c r="C5494" s="143">
        <v>301534</v>
      </c>
      <c r="D5494" s="143" t="s">
        <v>1866</v>
      </c>
      <c r="E5494" s="143" t="s">
        <v>8854</v>
      </c>
      <c r="F5494" s="248" t="s">
        <v>147</v>
      </c>
      <c r="G5494" s="216">
        <v>1</v>
      </c>
      <c r="H5494" s="216">
        <v>81.000000002095476</v>
      </c>
      <c r="I5494" s="216">
        <v>81.000000002095476</v>
      </c>
      <c r="J5494" s="216">
        <v>8.1315779259799609E-5</v>
      </c>
      <c r="K5494" s="216">
        <v>1.0038985093542711E-6</v>
      </c>
      <c r="L5494" s="159"/>
    </row>
    <row r="5495" spans="2:12" ht="15.75" customHeight="1" x14ac:dyDescent="0.2">
      <c r="B5495" s="189">
        <v>41436</v>
      </c>
      <c r="C5495" s="143">
        <v>301535</v>
      </c>
      <c r="D5495" s="143" t="s">
        <v>1147</v>
      </c>
      <c r="E5495" s="143" t="s">
        <v>8854</v>
      </c>
      <c r="F5495" s="248" t="s">
        <v>147</v>
      </c>
      <c r="G5495" s="216">
        <v>12.8</v>
      </c>
      <c r="H5495" s="216">
        <v>29.000000000232831</v>
      </c>
      <c r="I5495" s="216">
        <v>371.20000000298023</v>
      </c>
      <c r="J5495" s="216">
        <v>3.726471266752973E-4</v>
      </c>
      <c r="K5495" s="216">
        <v>1.284990091973467E-5</v>
      </c>
      <c r="L5495" s="159"/>
    </row>
    <row r="5496" spans="2:12" ht="15.75" customHeight="1" x14ac:dyDescent="0.2">
      <c r="B5496" s="189">
        <v>41436</v>
      </c>
      <c r="C5496" s="143">
        <v>301564</v>
      </c>
      <c r="D5496" s="143" t="s">
        <v>602</v>
      </c>
      <c r="E5496" s="143" t="s">
        <v>8855</v>
      </c>
      <c r="F5496" s="248" t="s">
        <v>147</v>
      </c>
      <c r="G5496" s="216">
        <v>2</v>
      </c>
      <c r="H5496" s="216">
        <v>94.999999995343387</v>
      </c>
      <c r="I5496" s="216">
        <v>189.99999999068677</v>
      </c>
      <c r="J5496" s="216">
        <v>5.5006847770832084E-4</v>
      </c>
      <c r="K5496" s="216">
        <v>5.7901945024766693E-6</v>
      </c>
      <c r="L5496" s="159"/>
    </row>
    <row r="5497" spans="2:12" ht="15.75" customHeight="1" x14ac:dyDescent="0.2">
      <c r="B5497" s="189">
        <v>41436</v>
      </c>
      <c r="C5497" s="143">
        <v>301565</v>
      </c>
      <c r="D5497" s="143" t="s">
        <v>899</v>
      </c>
      <c r="E5497" s="143" t="s">
        <v>8854</v>
      </c>
      <c r="F5497" s="248" t="s">
        <v>147</v>
      </c>
      <c r="G5497" s="216">
        <v>9.36</v>
      </c>
      <c r="H5497" s="216">
        <v>222.99999999348074</v>
      </c>
      <c r="I5497" s="216">
        <v>2087.2799999389795</v>
      </c>
      <c r="J5497" s="216">
        <v>2.0954172805437246E-3</v>
      </c>
      <c r="K5497" s="216">
        <v>9.3964900475559769E-6</v>
      </c>
      <c r="L5497" s="159"/>
    </row>
    <row r="5498" spans="2:12" ht="15.75" customHeight="1" x14ac:dyDescent="0.2">
      <c r="B5498" s="189">
        <v>41436</v>
      </c>
      <c r="C5498" s="143">
        <v>301566</v>
      </c>
      <c r="D5498" s="143" t="s">
        <v>964</v>
      </c>
      <c r="E5498" s="143" t="s">
        <v>8855</v>
      </c>
      <c r="F5498" s="248" t="s">
        <v>155</v>
      </c>
      <c r="G5498" s="216">
        <v>3.96</v>
      </c>
      <c r="H5498" s="216">
        <v>72.000000004190952</v>
      </c>
      <c r="I5498" s="216">
        <v>285.12000001659618</v>
      </c>
      <c r="J5498" s="216">
        <v>8.2545012832112156E-4</v>
      </c>
      <c r="K5498" s="216">
        <v>1.1464585114903805E-5</v>
      </c>
      <c r="L5498" s="159"/>
    </row>
    <row r="5499" spans="2:12" ht="15.75" customHeight="1" x14ac:dyDescent="0.2">
      <c r="B5499" s="189">
        <v>41436</v>
      </c>
      <c r="C5499" s="143">
        <v>301567</v>
      </c>
      <c r="D5499" s="143" t="s">
        <v>606</v>
      </c>
      <c r="E5499" s="143" t="s">
        <v>8855</v>
      </c>
      <c r="F5499" s="248" t="s">
        <v>147</v>
      </c>
      <c r="G5499" s="216">
        <v>12</v>
      </c>
      <c r="H5499" s="216">
        <v>320.99999999860302</v>
      </c>
      <c r="I5499" s="216">
        <v>3851.9999999832362</v>
      </c>
      <c r="J5499" s="216">
        <v>1.1151914611721532E-2</v>
      </c>
      <c r="K5499" s="216">
        <v>3.4741167014860016E-5</v>
      </c>
      <c r="L5499" s="159"/>
    </row>
    <row r="5500" spans="2:12" ht="15.75" customHeight="1" x14ac:dyDescent="0.2">
      <c r="B5500" s="189">
        <v>41436</v>
      </c>
      <c r="C5500" s="143">
        <v>301568</v>
      </c>
      <c r="D5500" s="143" t="s">
        <v>1867</v>
      </c>
      <c r="E5500" s="143" t="s">
        <v>8854</v>
      </c>
      <c r="F5500" s="248" t="s">
        <v>151</v>
      </c>
      <c r="G5500" s="216">
        <v>51</v>
      </c>
      <c r="H5500" s="216">
        <v>94.000000002561137</v>
      </c>
      <c r="I5500" s="216">
        <v>4794.000000130618</v>
      </c>
      <c r="J5500" s="216">
        <v>4.8126894539755032E-3</v>
      </c>
      <c r="K5500" s="216">
        <v>5.1198823977067824E-5</v>
      </c>
      <c r="L5500" s="159"/>
    </row>
    <row r="5501" spans="2:12" ht="15.75" customHeight="1" x14ac:dyDescent="0.2">
      <c r="B5501" s="189">
        <v>41436</v>
      </c>
      <c r="C5501" s="143">
        <v>301568</v>
      </c>
      <c r="D5501" s="143" t="s">
        <v>1868</v>
      </c>
      <c r="E5501" s="143" t="s">
        <v>8854</v>
      </c>
      <c r="F5501" s="248" t="s">
        <v>151</v>
      </c>
      <c r="G5501" s="216">
        <v>1</v>
      </c>
      <c r="H5501" s="216">
        <v>110.50000000395812</v>
      </c>
      <c r="I5501" s="216">
        <v>221.00000000791624</v>
      </c>
      <c r="J5501" s="216">
        <v>2.2186157057524101E-4</v>
      </c>
      <c r="K5501" s="216">
        <v>1.0038985093542711E-6</v>
      </c>
      <c r="L5501" s="159"/>
    </row>
    <row r="5502" spans="2:12" ht="15.75" customHeight="1" x14ac:dyDescent="0.2">
      <c r="B5502" s="189">
        <v>41436</v>
      </c>
      <c r="C5502" s="143">
        <v>301569</v>
      </c>
      <c r="D5502" s="143" t="s">
        <v>1869</v>
      </c>
      <c r="E5502" s="143" t="s">
        <v>8855</v>
      </c>
      <c r="F5502" s="248" t="s">
        <v>147</v>
      </c>
      <c r="G5502" s="216">
        <v>18</v>
      </c>
      <c r="H5502" s="216">
        <v>69.999999997671694</v>
      </c>
      <c r="I5502" s="216">
        <v>1259.9999999580905</v>
      </c>
      <c r="J5502" s="216">
        <v>3.6478225364389694E-3</v>
      </c>
      <c r="K5502" s="216">
        <v>5.2111750522290024E-5</v>
      </c>
      <c r="L5502" s="159"/>
    </row>
    <row r="5503" spans="2:12" ht="15.75" customHeight="1" x14ac:dyDescent="0.2">
      <c r="B5503" s="189">
        <v>41436</v>
      </c>
      <c r="C5503" s="143">
        <v>301569</v>
      </c>
      <c r="D5503" s="143" t="s">
        <v>1363</v>
      </c>
      <c r="E5503" s="143" t="s">
        <v>8854</v>
      </c>
      <c r="F5503" s="248" t="s">
        <v>147</v>
      </c>
      <c r="G5503" s="216">
        <v>974</v>
      </c>
      <c r="H5503" s="216">
        <v>42.000000000698492</v>
      </c>
      <c r="I5503" s="216">
        <v>40908.000000680331</v>
      </c>
      <c r="J5503" s="216">
        <v>4.1067480221347506E-2</v>
      </c>
      <c r="K5503" s="216">
        <v>9.7779714811105996E-4</v>
      </c>
      <c r="L5503" s="159"/>
    </row>
    <row r="5504" spans="2:12" ht="15.75" customHeight="1" x14ac:dyDescent="0.2">
      <c r="B5504" s="189">
        <v>41436</v>
      </c>
      <c r="C5504" s="143">
        <v>301572</v>
      </c>
      <c r="D5504" s="143" t="s">
        <v>1556</v>
      </c>
      <c r="E5504" s="143" t="s">
        <v>8854</v>
      </c>
      <c r="F5504" s="248" t="s">
        <v>147</v>
      </c>
      <c r="G5504" s="216">
        <v>67.67</v>
      </c>
      <c r="H5504" s="216">
        <v>480.00000000349246</v>
      </c>
      <c r="I5504" s="216">
        <v>32481.600000236336</v>
      </c>
      <c r="J5504" s="216">
        <v>3.260822982167895E-2</v>
      </c>
      <c r="K5504" s="216">
        <v>6.793381212800352E-5</v>
      </c>
      <c r="L5504" s="159"/>
    </row>
    <row r="5505" spans="2:12" ht="15.75" customHeight="1" x14ac:dyDescent="0.2">
      <c r="B5505" s="189">
        <v>41436</v>
      </c>
      <c r="C5505" s="143">
        <v>301574</v>
      </c>
      <c r="D5505" s="143" t="s">
        <v>733</v>
      </c>
      <c r="E5505" s="143" t="s">
        <v>8855</v>
      </c>
      <c r="F5505" s="248" t="s">
        <v>147</v>
      </c>
      <c r="G5505" s="216">
        <v>66.66</v>
      </c>
      <c r="H5505" s="216">
        <v>76.999999999534339</v>
      </c>
      <c r="I5505" s="216">
        <v>5132.8199999689587</v>
      </c>
      <c r="J5505" s="216">
        <v>1.4860013073011281E-2</v>
      </c>
      <c r="K5505" s="216">
        <v>1.9298718276754737E-4</v>
      </c>
      <c r="L5505" s="159"/>
    </row>
    <row r="5506" spans="2:12" ht="15.75" customHeight="1" x14ac:dyDescent="0.2">
      <c r="B5506" s="189">
        <v>41437</v>
      </c>
      <c r="C5506" s="143">
        <v>301573</v>
      </c>
      <c r="D5506" s="143" t="s">
        <v>1369</v>
      </c>
      <c r="E5506" s="143" t="s">
        <v>8854</v>
      </c>
      <c r="F5506" s="248" t="s">
        <v>150</v>
      </c>
      <c r="G5506" s="216">
        <v>849</v>
      </c>
      <c r="H5506" s="216">
        <v>116.7692307742814</v>
      </c>
      <c r="I5506" s="216">
        <v>98104.000004308764</v>
      </c>
      <c r="J5506" s="216">
        <v>9.8482704411023872E-2</v>
      </c>
      <c r="K5506" s="216">
        <v>8.5227733875567772E-4</v>
      </c>
      <c r="L5506" s="159"/>
    </row>
    <row r="5507" spans="2:12" ht="15.75" customHeight="1" x14ac:dyDescent="0.2">
      <c r="B5507" s="189">
        <v>41437</v>
      </c>
      <c r="C5507" s="143">
        <v>301613</v>
      </c>
      <c r="D5507" s="143" t="s">
        <v>1498</v>
      </c>
      <c r="E5507" s="143" t="s">
        <v>8854</v>
      </c>
      <c r="F5507" s="248" t="s">
        <v>147</v>
      </c>
      <c r="G5507" s="216">
        <v>7</v>
      </c>
      <c r="H5507" s="216">
        <v>123.00000000279397</v>
      </c>
      <c r="I5507" s="216">
        <v>861.00000001955777</v>
      </c>
      <c r="J5507" s="216">
        <v>8.6432366158457853E-4</v>
      </c>
      <c r="K5507" s="216">
        <v>7.0270216387393926E-6</v>
      </c>
      <c r="L5507" s="159"/>
    </row>
    <row r="5508" spans="2:12" ht="15.75" customHeight="1" x14ac:dyDescent="0.2">
      <c r="B5508" s="189">
        <v>41437</v>
      </c>
      <c r="C5508" s="143">
        <v>301614</v>
      </c>
      <c r="D5508" s="143" t="s">
        <v>1448</v>
      </c>
      <c r="E5508" s="143" t="s">
        <v>8854</v>
      </c>
      <c r="F5508" s="248" t="s">
        <v>147</v>
      </c>
      <c r="G5508" s="216">
        <v>1637.5</v>
      </c>
      <c r="H5508" s="216">
        <v>148.7199999923352</v>
      </c>
      <c r="I5508" s="216">
        <v>153340.49998592294</v>
      </c>
      <c r="J5508" s="216">
        <v>0.15393243021374256</v>
      </c>
      <c r="K5508" s="216">
        <v>1.643821133347965E-3</v>
      </c>
      <c r="L5508" s="159"/>
    </row>
    <row r="5509" spans="2:12" ht="15.75" customHeight="1" x14ac:dyDescent="0.2">
      <c r="B5509" s="189">
        <v>41437</v>
      </c>
      <c r="C5509" s="143">
        <v>301614</v>
      </c>
      <c r="D5509" s="143" t="s">
        <v>1870</v>
      </c>
      <c r="E5509" s="143" t="s">
        <v>8854</v>
      </c>
      <c r="F5509" s="248" t="s">
        <v>147</v>
      </c>
      <c r="G5509" s="216">
        <v>1</v>
      </c>
      <c r="H5509" s="216">
        <v>54.999999990686774</v>
      </c>
      <c r="I5509" s="216">
        <v>54.999999990686774</v>
      </c>
      <c r="J5509" s="216">
        <v>5.5212312866460332E-5</v>
      </c>
      <c r="K5509" s="216">
        <v>1.0038602341056275E-6</v>
      </c>
      <c r="L5509" s="159"/>
    </row>
    <row r="5510" spans="2:12" ht="15.75" customHeight="1" x14ac:dyDescent="0.2">
      <c r="B5510" s="189">
        <v>41437</v>
      </c>
      <c r="C5510" s="143">
        <v>301617</v>
      </c>
      <c r="D5510" s="143" t="s">
        <v>535</v>
      </c>
      <c r="E5510" s="143" t="s">
        <v>8855</v>
      </c>
      <c r="F5510" s="248" t="s">
        <v>155</v>
      </c>
      <c r="G5510" s="216">
        <v>243.5</v>
      </c>
      <c r="H5510" s="216">
        <v>68.714285706269692</v>
      </c>
      <c r="I5510" s="216">
        <v>24264.499998317915</v>
      </c>
      <c r="J5510" s="216">
        <v>7.0244788659480972E-2</v>
      </c>
      <c r="K5510" s="216">
        <v>7.0492307856207036E-4</v>
      </c>
      <c r="L5510" s="159"/>
    </row>
    <row r="5511" spans="2:12" ht="15.75" customHeight="1" x14ac:dyDescent="0.2">
      <c r="B5511" s="189">
        <v>41437</v>
      </c>
      <c r="C5511" s="143">
        <v>301618</v>
      </c>
      <c r="D5511" s="143" t="s">
        <v>776</v>
      </c>
      <c r="E5511" s="143" t="s">
        <v>8854</v>
      </c>
      <c r="F5511" s="248" t="s">
        <v>155</v>
      </c>
      <c r="G5511" s="216">
        <v>901</v>
      </c>
      <c r="H5511" s="216">
        <v>11.000000004423782</v>
      </c>
      <c r="I5511" s="216">
        <v>9911.0000039858278</v>
      </c>
      <c r="J5511" s="216">
        <v>9.9492587842220873E-3</v>
      </c>
      <c r="K5511" s="216">
        <v>9.0447807092917032E-4</v>
      </c>
      <c r="L5511" s="159"/>
    </row>
    <row r="5512" spans="2:12" ht="15.75" customHeight="1" x14ac:dyDescent="0.2">
      <c r="B5512" s="189">
        <v>41437</v>
      </c>
      <c r="C5512" s="143">
        <v>301654</v>
      </c>
      <c r="D5512" s="143" t="s">
        <v>535</v>
      </c>
      <c r="E5512" s="143" t="s">
        <v>8855</v>
      </c>
      <c r="F5512" s="248" t="s">
        <v>147</v>
      </c>
      <c r="G5512" s="216">
        <v>4</v>
      </c>
      <c r="H5512" s="216">
        <v>82.999999998137355</v>
      </c>
      <c r="I5512" s="216">
        <v>331.99999999254942</v>
      </c>
      <c r="J5512" s="216">
        <v>9.6112715432178765E-4</v>
      </c>
      <c r="K5512" s="216">
        <v>1.1579845233052491E-5</v>
      </c>
      <c r="L5512" s="159"/>
    </row>
    <row r="5513" spans="2:12" ht="15.75" customHeight="1" x14ac:dyDescent="0.2">
      <c r="B5513" s="189">
        <v>41437</v>
      </c>
      <c r="C5513" s="143">
        <v>301657</v>
      </c>
      <c r="D5513" s="143" t="s">
        <v>518</v>
      </c>
      <c r="E5513" s="143" t="s">
        <v>8854</v>
      </c>
      <c r="F5513" s="248" t="s">
        <v>147</v>
      </c>
      <c r="G5513" s="216">
        <v>52</v>
      </c>
      <c r="H5513" s="216">
        <v>51.999999991385266</v>
      </c>
      <c r="I5513" s="216">
        <v>2703.9999995520338</v>
      </c>
      <c r="J5513" s="216">
        <v>2.7144380725719211E-3</v>
      </c>
      <c r="K5513" s="216">
        <v>5.2200732173492626E-5</v>
      </c>
      <c r="L5513" s="159"/>
    </row>
    <row r="5514" spans="2:12" ht="15.75" customHeight="1" x14ac:dyDescent="0.2">
      <c r="B5514" s="189">
        <v>41437</v>
      </c>
      <c r="C5514" s="143">
        <v>301684</v>
      </c>
      <c r="D5514" s="143" t="s">
        <v>1871</v>
      </c>
      <c r="E5514" s="143" t="s">
        <v>8854</v>
      </c>
      <c r="F5514" s="248" t="s">
        <v>155</v>
      </c>
      <c r="G5514" s="216">
        <v>833.25</v>
      </c>
      <c r="H5514" s="216">
        <v>63.999999999068677</v>
      </c>
      <c r="I5514" s="216">
        <v>53327.999999223975</v>
      </c>
      <c r="J5514" s="216">
        <v>5.3533858563605881E-2</v>
      </c>
      <c r="K5514" s="216">
        <v>8.3646654006851412E-4</v>
      </c>
      <c r="L5514" s="159"/>
    </row>
    <row r="5515" spans="2:12" ht="15.75" customHeight="1" x14ac:dyDescent="0.2">
      <c r="B5515" s="189">
        <v>41437</v>
      </c>
      <c r="C5515" s="143">
        <v>301685</v>
      </c>
      <c r="D5515" s="143" t="s">
        <v>1365</v>
      </c>
      <c r="E5515" s="143" t="s">
        <v>8855</v>
      </c>
      <c r="F5515" s="248" t="s">
        <v>146</v>
      </c>
      <c r="G5515" s="216">
        <v>24</v>
      </c>
      <c r="H5515" s="216">
        <v>135</v>
      </c>
      <c r="I5515" s="216">
        <v>3240</v>
      </c>
      <c r="J5515" s="216">
        <v>9.3796746387725168E-3</v>
      </c>
      <c r="K5515" s="216">
        <v>6.9479071398314944E-5</v>
      </c>
      <c r="L5515" s="159"/>
    </row>
    <row r="5516" spans="2:12" ht="15.75" customHeight="1" x14ac:dyDescent="0.2">
      <c r="B5516" s="189">
        <v>41437</v>
      </c>
      <c r="C5516" s="143">
        <v>301686</v>
      </c>
      <c r="D5516" s="143" t="s">
        <v>1413</v>
      </c>
      <c r="E5516" s="143" t="s">
        <v>8854</v>
      </c>
      <c r="F5516" s="248" t="s">
        <v>155</v>
      </c>
      <c r="G5516" s="216">
        <v>22</v>
      </c>
      <c r="H5516" s="216">
        <v>599.99999999650754</v>
      </c>
      <c r="I5516" s="216">
        <v>13199.999999923166</v>
      </c>
      <c r="J5516" s="216">
        <v>1.3250955090117152E-2</v>
      </c>
      <c r="K5516" s="216">
        <v>2.2084925150323806E-5</v>
      </c>
      <c r="L5516" s="159"/>
    </row>
    <row r="5517" spans="2:12" ht="15.75" customHeight="1" x14ac:dyDescent="0.2">
      <c r="B5517" s="189">
        <v>41437</v>
      </c>
      <c r="C5517" s="143">
        <v>301687</v>
      </c>
      <c r="D5517" s="143" t="s">
        <v>1506</v>
      </c>
      <c r="E5517" s="143" t="s">
        <v>8854</v>
      </c>
      <c r="F5517" s="248" t="s">
        <v>155</v>
      </c>
      <c r="G5517" s="216">
        <v>11.22</v>
      </c>
      <c r="H5517" s="216">
        <v>91.000000003259629</v>
      </c>
      <c r="I5517" s="216">
        <v>1021.0200000365732</v>
      </c>
      <c r="J5517" s="216">
        <v>1.0249613762632421E-3</v>
      </c>
      <c r="K5517" s="216">
        <v>1.126331182666514E-5</v>
      </c>
      <c r="L5517" s="159"/>
    </row>
    <row r="5518" spans="2:12" ht="15.75" customHeight="1" x14ac:dyDescent="0.2">
      <c r="B5518" s="189">
        <v>41437</v>
      </c>
      <c r="C5518" s="143">
        <v>301688</v>
      </c>
      <c r="D5518" s="143" t="s">
        <v>1498</v>
      </c>
      <c r="E5518" s="143" t="s">
        <v>8854</v>
      </c>
      <c r="F5518" s="248" t="s">
        <v>147</v>
      </c>
      <c r="G5518" s="216">
        <v>4.62</v>
      </c>
      <c r="H5518" s="216">
        <v>135.99999999278225</v>
      </c>
      <c r="I5518" s="216">
        <v>628.319999966654</v>
      </c>
      <c r="J5518" s="216">
        <v>6.3074546225977315E-4</v>
      </c>
      <c r="K5518" s="216">
        <v>4.6378342815679992E-6</v>
      </c>
      <c r="L5518" s="159"/>
    </row>
    <row r="5519" spans="2:12" ht="15.75" customHeight="1" x14ac:dyDescent="0.2">
      <c r="B5519" s="189">
        <v>41437</v>
      </c>
      <c r="C5519" s="143">
        <v>301689</v>
      </c>
      <c r="D5519" s="143" t="s">
        <v>965</v>
      </c>
      <c r="E5519" s="143" t="s">
        <v>8855</v>
      </c>
      <c r="F5519" s="248" t="s">
        <v>155</v>
      </c>
      <c r="G5519" s="216">
        <v>7.92</v>
      </c>
      <c r="H5519" s="216">
        <v>88.000000003958121</v>
      </c>
      <c r="I5519" s="216">
        <v>696.96000003134827</v>
      </c>
      <c r="J5519" s="216">
        <v>2.0176722334978182E-3</v>
      </c>
      <c r="K5519" s="216">
        <v>2.2928093561443933E-5</v>
      </c>
      <c r="L5519" s="159"/>
    </row>
    <row r="5520" spans="2:12" ht="15.75" customHeight="1" x14ac:dyDescent="0.2">
      <c r="B5520" s="189">
        <v>41437</v>
      </c>
      <c r="C5520" s="143">
        <v>301690</v>
      </c>
      <c r="D5520" s="143" t="s">
        <v>1117</v>
      </c>
      <c r="E5520" s="143" t="s">
        <v>8855</v>
      </c>
      <c r="F5520" s="248" t="s">
        <v>155</v>
      </c>
      <c r="G5520" s="216">
        <v>110.55</v>
      </c>
      <c r="H5520" s="216">
        <v>55.999999993946403</v>
      </c>
      <c r="I5520" s="216">
        <v>6190.7999993307749</v>
      </c>
      <c r="J5520" s="216">
        <v>1.7922126465257961E-2</v>
      </c>
      <c r="K5520" s="216">
        <v>3.2003797262848823E-4</v>
      </c>
      <c r="L5520" s="159"/>
    </row>
    <row r="5521" spans="2:12" ht="15.75" customHeight="1" x14ac:dyDescent="0.2">
      <c r="B5521" s="189">
        <v>41437</v>
      </c>
      <c r="C5521" s="143">
        <v>301691</v>
      </c>
      <c r="D5521" s="143" t="s">
        <v>1713</v>
      </c>
      <c r="E5521" s="143" t="s">
        <v>8854</v>
      </c>
      <c r="F5521" s="248" t="s">
        <v>147</v>
      </c>
      <c r="G5521" s="216">
        <v>25.575000000000003</v>
      </c>
      <c r="H5521" s="216">
        <v>79.999999998835847</v>
      </c>
      <c r="I5521" s="216">
        <v>2045.999999970227</v>
      </c>
      <c r="J5521" s="216">
        <v>2.053898038950226E-3</v>
      </c>
      <c r="K5521" s="216">
        <v>2.5673725487251427E-5</v>
      </c>
      <c r="L5521" s="159"/>
    </row>
    <row r="5522" spans="2:12" ht="15.75" customHeight="1" x14ac:dyDescent="0.2">
      <c r="B5522" s="189">
        <v>41438</v>
      </c>
      <c r="C5522" s="143">
        <v>301692</v>
      </c>
      <c r="D5522" s="143" t="s">
        <v>594</v>
      </c>
      <c r="E5522" s="143" t="s">
        <v>8855</v>
      </c>
      <c r="F5522" s="248" t="s">
        <v>147</v>
      </c>
      <c r="G5522" s="216">
        <v>341</v>
      </c>
      <c r="H5522" s="216">
        <v>56.744897958872443</v>
      </c>
      <c r="I5522" s="216">
        <v>40116.999999830732</v>
      </c>
      <c r="J5522" s="216">
        <v>0.11615146368543534</v>
      </c>
      <c r="K5522" s="216">
        <v>9.8730336557819806E-4</v>
      </c>
      <c r="L5522" s="159"/>
    </row>
    <row r="5523" spans="2:12" ht="15.75" customHeight="1" x14ac:dyDescent="0.2">
      <c r="B5523" s="189">
        <v>41438</v>
      </c>
      <c r="C5523" s="143">
        <v>301693</v>
      </c>
      <c r="D5523" s="143" t="s">
        <v>1162</v>
      </c>
      <c r="E5523" s="143" t="s">
        <v>8855</v>
      </c>
      <c r="F5523" s="248" t="s">
        <v>155</v>
      </c>
      <c r="G5523" s="216">
        <v>7</v>
      </c>
      <c r="H5523" s="216">
        <v>5.9999999986030161</v>
      </c>
      <c r="I5523" s="216">
        <v>41.999999990221113</v>
      </c>
      <c r="J5523" s="216">
        <v>1.2160334705169968E-4</v>
      </c>
      <c r="K5523" s="216">
        <v>2.0267224513335445E-5</v>
      </c>
      <c r="L5523" s="159"/>
    </row>
    <row r="5524" spans="2:12" ht="15.75" customHeight="1" x14ac:dyDescent="0.2">
      <c r="B5524" s="189">
        <v>41438</v>
      </c>
      <c r="C5524" s="143">
        <v>301694</v>
      </c>
      <c r="D5524" s="143" t="s">
        <v>1308</v>
      </c>
      <c r="E5524" s="143" t="s">
        <v>8855</v>
      </c>
      <c r="F5524" s="248" t="s">
        <v>155</v>
      </c>
      <c r="G5524" s="216">
        <v>7.5</v>
      </c>
      <c r="H5524" s="216">
        <v>55.999999993946403</v>
      </c>
      <c r="I5524" s="216">
        <v>419.99999995459802</v>
      </c>
      <c r="J5524" s="216">
        <v>1.2160334706686736E-3</v>
      </c>
      <c r="K5524" s="216">
        <v>2.1714883407145117E-5</v>
      </c>
      <c r="L5524" s="159"/>
    </row>
    <row r="5525" spans="2:12" ht="15.75" customHeight="1" x14ac:dyDescent="0.2">
      <c r="B5525" s="189">
        <v>41438</v>
      </c>
      <c r="C5525" s="143">
        <v>301713</v>
      </c>
      <c r="D5525" s="143" t="s">
        <v>546</v>
      </c>
      <c r="E5525" s="143" t="s">
        <v>8854</v>
      </c>
      <c r="F5525" s="248" t="s">
        <v>147</v>
      </c>
      <c r="G5525" s="216">
        <v>1232.5</v>
      </c>
      <c r="H5525" s="216">
        <v>52.999999994644895</v>
      </c>
      <c r="I5525" s="216">
        <v>65322.499993399833</v>
      </c>
      <c r="J5525" s="216">
        <v>6.5569123169302843E-2</v>
      </c>
      <c r="K5525" s="216">
        <v>1.2371532674703381E-3</v>
      </c>
      <c r="L5525" s="159"/>
    </row>
    <row r="5526" spans="2:12" ht="15.75" customHeight="1" x14ac:dyDescent="0.2">
      <c r="B5526" s="189">
        <v>41438</v>
      </c>
      <c r="C5526" s="143">
        <v>301733</v>
      </c>
      <c r="D5526" s="143" t="s">
        <v>1355</v>
      </c>
      <c r="E5526" s="143" t="s">
        <v>8854</v>
      </c>
      <c r="F5526" s="248" t="s">
        <v>150</v>
      </c>
      <c r="G5526" s="216">
        <v>27.937800000000003</v>
      </c>
      <c r="H5526" s="216">
        <v>68.999999994412065</v>
      </c>
      <c r="I5526" s="216">
        <v>1927.7081998438855</v>
      </c>
      <c r="J5526" s="216">
        <v>1.9349862054087032E-3</v>
      </c>
      <c r="K5526" s="216">
        <v>2.8043278341527641E-5</v>
      </c>
      <c r="L5526" s="159"/>
    </row>
    <row r="5527" spans="2:12" ht="15.75" customHeight="1" x14ac:dyDescent="0.2">
      <c r="B5527" s="189">
        <v>41438</v>
      </c>
      <c r="C5527" s="143">
        <v>301777</v>
      </c>
      <c r="D5527" s="143" t="s">
        <v>495</v>
      </c>
      <c r="E5527" s="143" t="s">
        <v>8855</v>
      </c>
      <c r="F5527" s="248" t="s">
        <v>147</v>
      </c>
      <c r="G5527" s="216">
        <v>21</v>
      </c>
      <c r="H5527" s="216">
        <v>209.99999999301508</v>
      </c>
      <c r="I5527" s="216">
        <v>4409.9999998533167</v>
      </c>
      <c r="J5527" s="216">
        <v>1.2768351442976635E-2</v>
      </c>
      <c r="K5527" s="216">
        <v>6.080167354000633E-5</v>
      </c>
      <c r="L5527" s="159"/>
    </row>
    <row r="5528" spans="2:12" ht="15.75" customHeight="1" x14ac:dyDescent="0.2">
      <c r="B5528" s="189">
        <v>41438</v>
      </c>
      <c r="C5528" s="143">
        <v>301806</v>
      </c>
      <c r="D5528" s="143" t="s">
        <v>579</v>
      </c>
      <c r="E5528" s="143" t="s">
        <v>8855</v>
      </c>
      <c r="F5528" s="248" t="s">
        <v>155</v>
      </c>
      <c r="G5528" s="216">
        <v>3</v>
      </c>
      <c r="H5528" s="216">
        <v>92.000000006519258</v>
      </c>
      <c r="I5528" s="216">
        <v>276.00000001955777</v>
      </c>
      <c r="J5528" s="216">
        <v>7.991077094395663E-4</v>
      </c>
      <c r="K5528" s="216">
        <v>8.6859533628580481E-6</v>
      </c>
      <c r="L5528" s="159"/>
    </row>
    <row r="5529" spans="2:12" ht="15.75" customHeight="1" x14ac:dyDescent="0.2">
      <c r="B5529" s="189">
        <v>41438</v>
      </c>
      <c r="C5529" s="143">
        <v>301807</v>
      </c>
      <c r="D5529" s="143" t="s">
        <v>741</v>
      </c>
      <c r="E5529" s="143" t="s">
        <v>8854</v>
      </c>
      <c r="F5529" s="248" t="s">
        <v>147</v>
      </c>
      <c r="G5529" s="216">
        <v>67.320000000000007</v>
      </c>
      <c r="H5529" s="216">
        <v>301.99999999429565</v>
      </c>
      <c r="I5529" s="216">
        <v>13635.35999936876</v>
      </c>
      <c r="J5529" s="216">
        <v>1.3686839899678224E-2</v>
      </c>
      <c r="K5529" s="216">
        <v>6.757416467837986E-5</v>
      </c>
      <c r="L5529" s="159"/>
    </row>
    <row r="5530" spans="2:12" ht="15.75" customHeight="1" x14ac:dyDescent="0.2">
      <c r="B5530" s="189">
        <v>41438</v>
      </c>
      <c r="C5530" s="143">
        <v>301808</v>
      </c>
      <c r="D5530" s="143" t="s">
        <v>1491</v>
      </c>
      <c r="E5530" s="143" t="s">
        <v>8854</v>
      </c>
      <c r="F5530" s="248" t="s">
        <v>147</v>
      </c>
      <c r="G5530" s="216">
        <v>90</v>
      </c>
      <c r="H5530" s="216">
        <v>53.000000005122274</v>
      </c>
      <c r="I5530" s="216">
        <v>2294.1000007828698</v>
      </c>
      <c r="J5530" s="216">
        <v>2.3027613078070853E-3</v>
      </c>
      <c r="K5530" s="216">
        <v>9.0339792350775205E-5</v>
      </c>
      <c r="L5530" s="159"/>
    </row>
    <row r="5531" spans="2:12" ht="15.75" customHeight="1" x14ac:dyDescent="0.2">
      <c r="B5531" s="189">
        <v>41438</v>
      </c>
      <c r="C5531" s="143">
        <v>301809</v>
      </c>
      <c r="D5531" s="143" t="s">
        <v>1263</v>
      </c>
      <c r="E5531" s="143" t="s">
        <v>8854</v>
      </c>
      <c r="F5531" s="248" t="s">
        <v>150</v>
      </c>
      <c r="G5531" s="216">
        <v>35.64</v>
      </c>
      <c r="H5531" s="216">
        <v>96.999999991385266</v>
      </c>
      <c r="I5531" s="216">
        <v>3457.0799996929709</v>
      </c>
      <c r="J5531" s="216">
        <v>3.4701321034697886E-3</v>
      </c>
      <c r="K5531" s="216">
        <v>3.5774557770906983E-5</v>
      </c>
      <c r="L5531" s="159"/>
    </row>
    <row r="5532" spans="2:12" ht="15.75" customHeight="1" x14ac:dyDescent="0.2">
      <c r="B5532" s="189">
        <v>41438</v>
      </c>
      <c r="C5532" s="143">
        <v>301810</v>
      </c>
      <c r="D5532" s="143" t="s">
        <v>1033</v>
      </c>
      <c r="E5532" s="143" t="s">
        <v>8854</v>
      </c>
      <c r="F5532" s="248" t="s">
        <v>155</v>
      </c>
      <c r="G5532" s="216">
        <v>57.42</v>
      </c>
      <c r="H5532" s="216">
        <v>66.999999998370185</v>
      </c>
      <c r="I5532" s="216">
        <v>3847.1399999064161</v>
      </c>
      <c r="J5532" s="216">
        <v>3.8616647637322995E-3</v>
      </c>
      <c r="K5532" s="216">
        <v>5.7636787519794583E-5</v>
      </c>
      <c r="L5532" s="159"/>
    </row>
    <row r="5533" spans="2:12" ht="15.75" customHeight="1" x14ac:dyDescent="0.2">
      <c r="B5533" s="189">
        <v>41438</v>
      </c>
      <c r="C5533" s="143">
        <v>301811</v>
      </c>
      <c r="D5533" s="143" t="s">
        <v>1541</v>
      </c>
      <c r="E5533" s="143" t="s">
        <v>8855</v>
      </c>
      <c r="F5533" s="248" t="s">
        <v>147</v>
      </c>
      <c r="G5533" s="216">
        <v>56.5</v>
      </c>
      <c r="H5533" s="216">
        <v>124.99999999883585</v>
      </c>
      <c r="I5533" s="216">
        <v>7062.4999999342253</v>
      </c>
      <c r="J5533" s="216">
        <v>2.0448181874871216E-2</v>
      </c>
      <c r="K5533" s="216">
        <v>1.6358545500049323E-4</v>
      </c>
      <c r="L5533" s="159"/>
    </row>
    <row r="5534" spans="2:12" ht="15.75" customHeight="1" x14ac:dyDescent="0.2">
      <c r="B5534" s="189">
        <v>41438</v>
      </c>
      <c r="C5534" s="143">
        <v>301817</v>
      </c>
      <c r="D5534" s="143" t="s">
        <v>1645</v>
      </c>
      <c r="E5534" s="143" t="s">
        <v>8854</v>
      </c>
      <c r="F5534" s="248" t="s">
        <v>147</v>
      </c>
      <c r="G5534" s="216">
        <v>41</v>
      </c>
      <c r="H5534" s="216">
        <v>227.99999999930151</v>
      </c>
      <c r="I5534" s="216">
        <v>9347.9999999713618</v>
      </c>
      <c r="J5534" s="216">
        <v>9.3832930988051039E-3</v>
      </c>
      <c r="K5534" s="216">
        <v>4.1154794293130928E-5</v>
      </c>
      <c r="L5534" s="159"/>
    </row>
    <row r="5535" spans="2:12" ht="15.75" customHeight="1" x14ac:dyDescent="0.2">
      <c r="B5535" s="189">
        <v>41439</v>
      </c>
      <c r="C5535" s="143">
        <v>301813</v>
      </c>
      <c r="D5535" s="143" t="s">
        <v>1872</v>
      </c>
      <c r="E5535" s="143" t="s">
        <v>8854</v>
      </c>
      <c r="F5535" s="248" t="s">
        <v>147</v>
      </c>
      <c r="G5535" s="216">
        <v>386</v>
      </c>
      <c r="H5535" s="216">
        <v>83.666666659992188</v>
      </c>
      <c r="I5535" s="216">
        <v>32573.499997438048</v>
      </c>
      <c r="J5535" s="216">
        <v>3.2693802073174627E-2</v>
      </c>
      <c r="K5535" s="216">
        <v>3.8742559446292143E-4</v>
      </c>
      <c r="L5535" s="159"/>
    </row>
    <row r="5536" spans="2:12" ht="15.75" customHeight="1" x14ac:dyDescent="0.2">
      <c r="B5536" s="189">
        <v>41439</v>
      </c>
      <c r="C5536" s="143">
        <v>301814</v>
      </c>
      <c r="D5536" s="143" t="s">
        <v>945</v>
      </c>
      <c r="E5536" s="143" t="s">
        <v>8854</v>
      </c>
      <c r="F5536" s="248" t="s">
        <v>151</v>
      </c>
      <c r="G5536" s="216">
        <v>1373.5</v>
      </c>
      <c r="H5536" s="216">
        <v>30.333333333920955</v>
      </c>
      <c r="I5536" s="216">
        <v>41637.500000800355</v>
      </c>
      <c r="J5536" s="216">
        <v>4.1791277693678679E-2</v>
      </c>
      <c r="K5536" s="216">
        <v>1.3785726787430637E-3</v>
      </c>
      <c r="L5536" s="159"/>
    </row>
    <row r="5537" spans="2:12" ht="15.75" customHeight="1" x14ac:dyDescent="0.2">
      <c r="B5537" s="189">
        <v>41439</v>
      </c>
      <c r="C5537" s="143">
        <v>301816</v>
      </c>
      <c r="D5537" s="143" t="s">
        <v>1093</v>
      </c>
      <c r="E5537" s="143" t="s">
        <v>8854</v>
      </c>
      <c r="F5537" s="248" t="s">
        <v>155</v>
      </c>
      <c r="G5537" s="216">
        <v>181.5</v>
      </c>
      <c r="H5537" s="216">
        <v>76.999999999534339</v>
      </c>
      <c r="I5537" s="216">
        <v>13975.499999915482</v>
      </c>
      <c r="J5537" s="216">
        <v>1.4027115013947706E-2</v>
      </c>
      <c r="K5537" s="216">
        <v>1.8217032485756541E-4</v>
      </c>
      <c r="L5537" s="159"/>
    </row>
    <row r="5538" spans="2:12" ht="15.75" customHeight="1" x14ac:dyDescent="0.2">
      <c r="B5538" s="189">
        <v>41439</v>
      </c>
      <c r="C5538" s="143">
        <v>301818</v>
      </c>
      <c r="D5538" s="143" t="s">
        <v>1754</v>
      </c>
      <c r="E5538" s="143" t="s">
        <v>8854</v>
      </c>
      <c r="F5538" s="248" t="s">
        <v>151</v>
      </c>
      <c r="G5538" s="216">
        <v>2</v>
      </c>
      <c r="H5538" s="216">
        <v>422.0000000030268</v>
      </c>
      <c r="I5538" s="216">
        <v>844.0000000060536</v>
      </c>
      <c r="J5538" s="216">
        <v>8.471171029250026E-4</v>
      </c>
      <c r="K5538" s="216">
        <v>2.007386499807883E-6</v>
      </c>
      <c r="L5538" s="159"/>
    </row>
    <row r="5539" spans="2:12" ht="15.75" customHeight="1" x14ac:dyDescent="0.2">
      <c r="B5539" s="189">
        <v>41439</v>
      </c>
      <c r="C5539" s="143">
        <v>301854</v>
      </c>
      <c r="D5539" s="143" t="s">
        <v>953</v>
      </c>
      <c r="E5539" s="143" t="s">
        <v>8855</v>
      </c>
      <c r="F5539" s="248" t="s">
        <v>147</v>
      </c>
      <c r="G5539" s="216">
        <v>89.5</v>
      </c>
      <c r="H5539" s="216">
        <v>40.999999997438863</v>
      </c>
      <c r="I5539" s="216">
        <v>3669.4999997707782</v>
      </c>
      <c r="J5539" s="216">
        <v>1.0625460130695848E-2</v>
      </c>
      <c r="K5539" s="216">
        <v>2.5915756417950209E-4</v>
      </c>
      <c r="L5539" s="159"/>
    </row>
    <row r="5540" spans="2:12" ht="15.75" customHeight="1" x14ac:dyDescent="0.2">
      <c r="B5540" s="189">
        <v>41439</v>
      </c>
      <c r="C5540" s="143">
        <v>301895</v>
      </c>
      <c r="D5540" s="143" t="s">
        <v>811</v>
      </c>
      <c r="E5540" s="143" t="s">
        <v>8854</v>
      </c>
      <c r="F5540" s="248" t="s">
        <v>155</v>
      </c>
      <c r="G5540" s="216">
        <v>42.9</v>
      </c>
      <c r="H5540" s="216">
        <v>96.999999991385266</v>
      </c>
      <c r="I5540" s="216">
        <v>4161.2999996304279</v>
      </c>
      <c r="J5540" s="216">
        <v>4.1766687204543348E-3</v>
      </c>
      <c r="K5540" s="216">
        <v>4.3058440420879095E-5</v>
      </c>
      <c r="L5540" s="159"/>
    </row>
    <row r="5541" spans="2:12" ht="15.75" customHeight="1" x14ac:dyDescent="0.2">
      <c r="B5541" s="189">
        <v>41439</v>
      </c>
      <c r="C5541" s="143">
        <v>301896</v>
      </c>
      <c r="D5541" s="143" t="s">
        <v>1245</v>
      </c>
      <c r="E5541" s="143" t="s">
        <v>8854</v>
      </c>
      <c r="F5541" s="248" t="s">
        <v>147</v>
      </c>
      <c r="G5541" s="216">
        <v>16.8</v>
      </c>
      <c r="H5541" s="216">
        <v>365.99999999860302</v>
      </c>
      <c r="I5541" s="216">
        <v>6148.7999999765307</v>
      </c>
      <c r="J5541" s="216">
        <v>6.1715090549858001E-3</v>
      </c>
      <c r="K5541" s="216">
        <v>1.686204659838622E-5</v>
      </c>
      <c r="L5541" s="159"/>
    </row>
    <row r="5542" spans="2:12" ht="15.75" customHeight="1" x14ac:dyDescent="0.2">
      <c r="B5542" s="189">
        <v>41439</v>
      </c>
      <c r="C5542" s="143">
        <v>301921</v>
      </c>
      <c r="D5542" s="143" t="s">
        <v>1112</v>
      </c>
      <c r="E5542" s="143" t="s">
        <v>8854</v>
      </c>
      <c r="F5542" s="248" t="s">
        <v>151</v>
      </c>
      <c r="G5542" s="216">
        <v>1278.75</v>
      </c>
      <c r="H5542" s="216">
        <v>137.21739130565371</v>
      </c>
      <c r="I5542" s="216">
        <v>159029.25000224757</v>
      </c>
      <c r="J5542" s="216">
        <v>0.15961658476454227</v>
      </c>
      <c r="K5542" s="216">
        <v>1.2834727433146654E-3</v>
      </c>
      <c r="L5542" s="159"/>
    </row>
    <row r="5543" spans="2:12" ht="15.75" customHeight="1" x14ac:dyDescent="0.2">
      <c r="B5543" s="189">
        <v>41439</v>
      </c>
      <c r="C5543" s="143">
        <v>301924</v>
      </c>
      <c r="D5543" s="143" t="s">
        <v>1190</v>
      </c>
      <c r="E5543" s="143" t="s">
        <v>8854</v>
      </c>
      <c r="F5543" s="248" t="s">
        <v>150</v>
      </c>
      <c r="G5543" s="216">
        <v>60.72</v>
      </c>
      <c r="H5543" s="216">
        <v>113.00000000162981</v>
      </c>
      <c r="I5543" s="216">
        <v>6861.3600000989618</v>
      </c>
      <c r="J5543" s="216">
        <v>6.8867007172602355E-3</v>
      </c>
      <c r="K5543" s="216">
        <v>6.0944254134167328E-5</v>
      </c>
      <c r="L5543" s="159"/>
    </row>
    <row r="5544" spans="2:12" ht="15.75" customHeight="1" x14ac:dyDescent="0.2">
      <c r="B5544" s="189">
        <v>41439</v>
      </c>
      <c r="C5544" s="143">
        <v>301943</v>
      </c>
      <c r="D5544" s="143" t="s">
        <v>664</v>
      </c>
      <c r="E5544" s="143" t="s">
        <v>8854</v>
      </c>
      <c r="F5544" s="248" t="s">
        <v>155</v>
      </c>
      <c r="G5544" s="216">
        <v>64</v>
      </c>
      <c r="H5544" s="216">
        <v>373.00000000046566</v>
      </c>
      <c r="I5544" s="216">
        <v>23872.000000029802</v>
      </c>
      <c r="J5544" s="216">
        <v>2.3960165261736804E-2</v>
      </c>
      <c r="K5544" s="216">
        <v>6.4236367993852255E-5</v>
      </c>
      <c r="L5544" s="159"/>
    </row>
    <row r="5545" spans="2:12" ht="15.75" customHeight="1" x14ac:dyDescent="0.2">
      <c r="B5545" s="189">
        <v>41440</v>
      </c>
      <c r="C5545" s="143">
        <v>301925</v>
      </c>
      <c r="D5545" s="143" t="s">
        <v>580</v>
      </c>
      <c r="E5545" s="143" t="s">
        <v>8854</v>
      </c>
      <c r="F5545" s="248" t="s">
        <v>151</v>
      </c>
      <c r="G5545" s="216">
        <v>19.5</v>
      </c>
      <c r="H5545" s="216">
        <v>45</v>
      </c>
      <c r="I5545" s="216">
        <v>877.5</v>
      </c>
      <c r="J5545" s="216">
        <v>8.8067313576200136E-4</v>
      </c>
      <c r="K5545" s="216">
        <v>1.9570514128044473E-5</v>
      </c>
      <c r="L5545" s="159"/>
    </row>
    <row r="5546" spans="2:12" ht="15.75" customHeight="1" x14ac:dyDescent="0.2">
      <c r="B5546" s="189">
        <v>41440</v>
      </c>
      <c r="C5546" s="143">
        <v>301926</v>
      </c>
      <c r="D5546" s="143" t="s">
        <v>1565</v>
      </c>
      <c r="E5546" s="143" t="s">
        <v>8854</v>
      </c>
      <c r="F5546" s="248" t="s">
        <v>149</v>
      </c>
      <c r="G5546" s="216">
        <v>617</v>
      </c>
      <c r="H5546" s="216">
        <v>17.999999995809048</v>
      </c>
      <c r="I5546" s="216">
        <v>11105.999997414183</v>
      </c>
      <c r="J5546" s="216">
        <v>1.1146160505408008E-2</v>
      </c>
      <c r="K5546" s="216">
        <v>6.1923113933350972E-4</v>
      </c>
      <c r="L5546" s="159"/>
    </row>
    <row r="5547" spans="2:12" ht="15.75" customHeight="1" x14ac:dyDescent="0.2">
      <c r="B5547" s="189">
        <v>41440</v>
      </c>
      <c r="C5547" s="143">
        <v>301926</v>
      </c>
      <c r="D5547" s="143" t="s">
        <v>801</v>
      </c>
      <c r="E5547" s="143" t="s">
        <v>8855</v>
      </c>
      <c r="F5547" s="248" t="s">
        <v>149</v>
      </c>
      <c r="G5547" s="216">
        <v>358.26</v>
      </c>
      <c r="H5547" s="216">
        <v>17.999999995809048</v>
      </c>
      <c r="I5547" s="216">
        <v>6448.679998498551</v>
      </c>
      <c r="J5547" s="216">
        <v>1.8674447479393671E-2</v>
      </c>
      <c r="K5547" s="216">
        <v>1.0374693046523141E-3</v>
      </c>
      <c r="L5547" s="159"/>
    </row>
    <row r="5548" spans="2:12" ht="15.75" customHeight="1" x14ac:dyDescent="0.2">
      <c r="B5548" s="189">
        <v>41440</v>
      </c>
      <c r="C5548" s="143">
        <v>301926</v>
      </c>
      <c r="D5548" s="143" t="s">
        <v>1566</v>
      </c>
      <c r="E5548" s="143" t="s">
        <v>8854</v>
      </c>
      <c r="F5548" s="248" t="s">
        <v>149</v>
      </c>
      <c r="G5548" s="216">
        <v>5.65</v>
      </c>
      <c r="H5548" s="216">
        <v>17.999999995809048</v>
      </c>
      <c r="I5548" s="216">
        <v>101.69999997632112</v>
      </c>
      <c r="J5548" s="216">
        <v>1.0206775827480591E-4</v>
      </c>
      <c r="K5548" s="216">
        <v>5.6704310165872452E-6</v>
      </c>
      <c r="L5548" s="159"/>
    </row>
    <row r="5549" spans="2:12" ht="15.75" customHeight="1" x14ac:dyDescent="0.2">
      <c r="B5549" s="189">
        <v>41440</v>
      </c>
      <c r="C5549" s="143">
        <v>301926</v>
      </c>
      <c r="D5549" s="143" t="s">
        <v>867</v>
      </c>
      <c r="E5549" s="143" t="s">
        <v>8855</v>
      </c>
      <c r="F5549" s="248" t="s">
        <v>149</v>
      </c>
      <c r="G5549" s="216">
        <v>706.13</v>
      </c>
      <c r="H5549" s="216">
        <v>17.999999995809048</v>
      </c>
      <c r="I5549" s="216">
        <v>12710.339997040643</v>
      </c>
      <c r="J5549" s="216">
        <v>3.6807312004198768E-2</v>
      </c>
      <c r="K5549" s="216">
        <v>2.0448506673760355E-3</v>
      </c>
      <c r="L5549" s="159"/>
    </row>
    <row r="5550" spans="2:12" ht="15.75" customHeight="1" x14ac:dyDescent="0.2">
      <c r="B5550" s="189">
        <v>41440</v>
      </c>
      <c r="C5550" s="143">
        <v>301926</v>
      </c>
      <c r="D5550" s="143" t="s">
        <v>638</v>
      </c>
      <c r="E5550" s="143" t="s">
        <v>8855</v>
      </c>
      <c r="F5550" s="248" t="s">
        <v>149</v>
      </c>
      <c r="G5550" s="216">
        <v>525.99</v>
      </c>
      <c r="H5550" s="216">
        <v>17.999999995809048</v>
      </c>
      <c r="I5550" s="216">
        <v>9467.8199977956028</v>
      </c>
      <c r="J5550" s="216">
        <v>2.7417441605778699E-2</v>
      </c>
      <c r="K5550" s="216">
        <v>1.5231912006756843E-3</v>
      </c>
      <c r="L5550" s="159"/>
    </row>
    <row r="5551" spans="2:12" ht="15.75" customHeight="1" x14ac:dyDescent="0.2">
      <c r="B5551" s="189">
        <v>41440</v>
      </c>
      <c r="C5551" s="143">
        <v>301926</v>
      </c>
      <c r="D5551" s="143" t="s">
        <v>692</v>
      </c>
      <c r="E5551" s="143" t="s">
        <v>8855</v>
      </c>
      <c r="F5551" s="248" t="s">
        <v>149</v>
      </c>
      <c r="G5551" s="216">
        <v>351.97</v>
      </c>
      <c r="H5551" s="216">
        <v>17.999999995809048</v>
      </c>
      <c r="I5551" s="216">
        <v>6335.4599985249124</v>
      </c>
      <c r="J5551" s="216">
        <v>1.834657868397865E-2</v>
      </c>
      <c r="K5551" s="216">
        <v>1.0192543715694608E-3</v>
      </c>
      <c r="L5551" s="159"/>
    </row>
    <row r="5552" spans="2:12" ht="15.75" customHeight="1" x14ac:dyDescent="0.2">
      <c r="B5552" s="189">
        <v>41440</v>
      </c>
      <c r="C5552" s="143">
        <v>301926</v>
      </c>
      <c r="D5552" s="143" t="s">
        <v>1567</v>
      </c>
      <c r="E5552" s="143" t="s">
        <v>8854</v>
      </c>
      <c r="F5552" s="248" t="s">
        <v>149</v>
      </c>
      <c r="G5552" s="216">
        <v>1</v>
      </c>
      <c r="H5552" s="216">
        <v>17.999999995809048</v>
      </c>
      <c r="I5552" s="216">
        <v>17.999999995809048</v>
      </c>
      <c r="J5552" s="216">
        <v>1.8065089960142638E-5</v>
      </c>
      <c r="K5552" s="216">
        <v>1.0036161091304857E-6</v>
      </c>
      <c r="L5552" s="159"/>
    </row>
    <row r="5553" spans="2:12" ht="15.75" customHeight="1" x14ac:dyDescent="0.2">
      <c r="B5553" s="189">
        <v>41440</v>
      </c>
      <c r="C5553" s="143">
        <v>301926</v>
      </c>
      <c r="D5553" s="143" t="s">
        <v>592</v>
      </c>
      <c r="E5553" s="143" t="s">
        <v>8855</v>
      </c>
      <c r="F5553" s="248" t="s">
        <v>149</v>
      </c>
      <c r="G5553" s="216">
        <v>814</v>
      </c>
      <c r="H5553" s="216">
        <v>17.999999995809048</v>
      </c>
      <c r="I5553" s="216">
        <v>14651.999996588565</v>
      </c>
      <c r="J5553" s="216">
        <v>4.2430079406650049E-2</v>
      </c>
      <c r="K5553" s="216">
        <v>2.3572266342516152E-3</v>
      </c>
      <c r="L5553" s="159"/>
    </row>
    <row r="5554" spans="2:12" ht="15.75" customHeight="1" x14ac:dyDescent="0.2">
      <c r="B5554" s="189">
        <v>41440</v>
      </c>
      <c r="C5554" s="143">
        <v>301926</v>
      </c>
      <c r="D5554" s="143" t="s">
        <v>575</v>
      </c>
      <c r="E5554" s="143" t="s">
        <v>8855</v>
      </c>
      <c r="F5554" s="248" t="s">
        <v>149</v>
      </c>
      <c r="G5554" s="216">
        <v>261</v>
      </c>
      <c r="H5554" s="216">
        <v>17.999999995809048</v>
      </c>
      <c r="I5554" s="216">
        <v>4697.9999989061616</v>
      </c>
      <c r="J5554" s="216">
        <v>1.3604730620559781E-2</v>
      </c>
      <c r="K5554" s="216">
        <v>7.558183679848544E-4</v>
      </c>
      <c r="L5554" s="159"/>
    </row>
    <row r="5555" spans="2:12" ht="15.75" customHeight="1" x14ac:dyDescent="0.2">
      <c r="B5555" s="189">
        <v>41440</v>
      </c>
      <c r="C5555" s="143">
        <v>301926</v>
      </c>
      <c r="D5555" s="143" t="s">
        <v>513</v>
      </c>
      <c r="E5555" s="143" t="s">
        <v>8855</v>
      </c>
      <c r="F5555" s="248" t="s">
        <v>149</v>
      </c>
      <c r="G5555" s="216">
        <v>555.5</v>
      </c>
      <c r="H5555" s="216">
        <v>17.999999995809048</v>
      </c>
      <c r="I5555" s="216">
        <v>9998.9999976719264</v>
      </c>
      <c r="J5555" s="216">
        <v>2.8955662297781452E-2</v>
      </c>
      <c r="K5555" s="216">
        <v>1.6086479058068455E-3</v>
      </c>
      <c r="L5555" s="159"/>
    </row>
    <row r="5556" spans="2:12" ht="15.75" customHeight="1" x14ac:dyDescent="0.2">
      <c r="B5556" s="189">
        <v>41440</v>
      </c>
      <c r="C5556" s="143">
        <v>301926</v>
      </c>
      <c r="D5556" s="143" t="s">
        <v>1568</v>
      </c>
      <c r="E5556" s="143" t="s">
        <v>8855</v>
      </c>
      <c r="F5556" s="248" t="s">
        <v>149</v>
      </c>
      <c r="G5556" s="216">
        <v>362</v>
      </c>
      <c r="H5556" s="216">
        <v>17.999999995809048</v>
      </c>
      <c r="I5556" s="216">
        <v>6515.9999984828755</v>
      </c>
      <c r="J5556" s="216">
        <v>1.8869396492883682E-2</v>
      </c>
      <c r="K5556" s="216">
        <v>1.048299805404281E-3</v>
      </c>
      <c r="L5556" s="159"/>
    </row>
    <row r="5557" spans="2:12" ht="15.75" customHeight="1" x14ac:dyDescent="0.2">
      <c r="B5557" s="189">
        <v>41440</v>
      </c>
      <c r="C5557" s="143">
        <v>301933</v>
      </c>
      <c r="D5557" s="143" t="s">
        <v>700</v>
      </c>
      <c r="E5557" s="143" t="s">
        <v>8855</v>
      </c>
      <c r="F5557" s="248" t="s">
        <v>155</v>
      </c>
      <c r="G5557" s="216">
        <v>43.5</v>
      </c>
      <c r="H5557" s="216">
        <v>31.999999999534339</v>
      </c>
      <c r="I5557" s="216">
        <v>1391.9999999797437</v>
      </c>
      <c r="J5557" s="216">
        <v>4.0310312958605644E-3</v>
      </c>
      <c r="K5557" s="216">
        <v>1.2596972799747575E-4</v>
      </c>
      <c r="L5557" s="159"/>
    </row>
    <row r="5558" spans="2:12" ht="15.75" customHeight="1" x14ac:dyDescent="0.2">
      <c r="B5558" s="189">
        <v>41440</v>
      </c>
      <c r="C5558" s="143">
        <v>301944</v>
      </c>
      <c r="D5558" s="143" t="s">
        <v>702</v>
      </c>
      <c r="E5558" s="143" t="s">
        <v>8855</v>
      </c>
      <c r="F5558" s="248" t="s">
        <v>155</v>
      </c>
      <c r="G5558" s="216">
        <v>13.5</v>
      </c>
      <c r="H5558" s="216">
        <v>214.99999999883585</v>
      </c>
      <c r="I5558" s="216">
        <v>2902.4999999842839</v>
      </c>
      <c r="J5558" s="216">
        <v>8.4052215059929568E-3</v>
      </c>
      <c r="K5558" s="216">
        <v>3.9094053516457991E-5</v>
      </c>
      <c r="L5558" s="159"/>
    </row>
    <row r="5559" spans="2:12" ht="15.75" customHeight="1" x14ac:dyDescent="0.2">
      <c r="B5559" s="189">
        <v>41440</v>
      </c>
      <c r="C5559" s="143">
        <v>301945</v>
      </c>
      <c r="D5559" s="143" t="s">
        <v>1089</v>
      </c>
      <c r="E5559" s="143" t="s">
        <v>8854</v>
      </c>
      <c r="F5559" s="248" t="s">
        <v>155</v>
      </c>
      <c r="G5559" s="216">
        <v>107</v>
      </c>
      <c r="H5559" s="216">
        <v>227.99999999930151</v>
      </c>
      <c r="I5559" s="216">
        <v>24395.999999925261</v>
      </c>
      <c r="J5559" s="216">
        <v>2.4484218598272323E-2</v>
      </c>
      <c r="K5559" s="216">
        <v>1.0738692367696199E-4</v>
      </c>
      <c r="L5559" s="159"/>
    </row>
    <row r="5560" spans="2:12" ht="15.75" customHeight="1" x14ac:dyDescent="0.2">
      <c r="B5560" s="189">
        <v>41440</v>
      </c>
      <c r="C5560" s="143">
        <v>301946</v>
      </c>
      <c r="D5560" s="143" t="s">
        <v>960</v>
      </c>
      <c r="E5560" s="143" t="s">
        <v>8855</v>
      </c>
      <c r="F5560" s="248" t="s">
        <v>150</v>
      </c>
      <c r="G5560" s="216">
        <v>404</v>
      </c>
      <c r="H5560" s="216">
        <v>53.0937500002874</v>
      </c>
      <c r="I5560" s="216">
        <v>41464.000000156229</v>
      </c>
      <c r="J5560" s="216">
        <v>0.12007376555648308</v>
      </c>
      <c r="K5560" s="216">
        <v>1.1699257496777058E-3</v>
      </c>
      <c r="L5560" s="159"/>
    </row>
    <row r="5561" spans="2:12" ht="15.75" customHeight="1" x14ac:dyDescent="0.2">
      <c r="B5561" s="189">
        <v>41441</v>
      </c>
      <c r="C5561" s="143">
        <v>301950</v>
      </c>
      <c r="D5561" s="143" t="s">
        <v>1433</v>
      </c>
      <c r="E5561" s="143" t="s">
        <v>8854</v>
      </c>
      <c r="F5561" s="248" t="s">
        <v>147</v>
      </c>
      <c r="G5561" s="216">
        <v>11</v>
      </c>
      <c r="H5561" s="216">
        <v>283.99999999324791</v>
      </c>
      <c r="I5561" s="216">
        <v>3123.999999925727</v>
      </c>
      <c r="J5561" s="216">
        <v>3.1351291440639079E-3</v>
      </c>
      <c r="K5561" s="216">
        <v>1.1039187127248047E-5</v>
      </c>
      <c r="L5561" s="159"/>
    </row>
    <row r="5562" spans="2:12" ht="15.75" customHeight="1" x14ac:dyDescent="0.2">
      <c r="B5562" s="189">
        <v>41441</v>
      </c>
      <c r="C5562" s="143">
        <v>301954</v>
      </c>
      <c r="D5562" s="143" t="s">
        <v>1873</v>
      </c>
      <c r="E5562" s="143" t="s">
        <v>8854</v>
      </c>
      <c r="F5562" s="248" t="s">
        <v>147</v>
      </c>
      <c r="G5562" s="216">
        <v>15.5</v>
      </c>
      <c r="H5562" s="216">
        <v>27.000000004190952</v>
      </c>
      <c r="I5562" s="216">
        <v>418.50000006495975</v>
      </c>
      <c r="J5562" s="216">
        <v>4.1999089213367371E-4</v>
      </c>
      <c r="K5562" s="216">
        <v>1.5555218224758613E-5</v>
      </c>
      <c r="L5562" s="159"/>
    </row>
    <row r="5563" spans="2:12" ht="15.75" customHeight="1" x14ac:dyDescent="0.2">
      <c r="B5563" s="189">
        <v>41441</v>
      </c>
      <c r="C5563" s="143">
        <v>301955</v>
      </c>
      <c r="D5563" s="143" t="s">
        <v>1029</v>
      </c>
      <c r="E5563" s="143" t="s">
        <v>8854</v>
      </c>
      <c r="F5563" s="248" t="s">
        <v>147</v>
      </c>
      <c r="G5563" s="216">
        <v>44</v>
      </c>
      <c r="H5563" s="216">
        <v>74.000000000232831</v>
      </c>
      <c r="I5563" s="216">
        <v>3256.0000000102445</v>
      </c>
      <c r="J5563" s="216">
        <v>3.2675993896757031E-3</v>
      </c>
      <c r="K5563" s="216">
        <v>4.4156748508992189E-5</v>
      </c>
      <c r="L5563" s="159"/>
    </row>
    <row r="5564" spans="2:12" ht="15.75" customHeight="1" x14ac:dyDescent="0.2">
      <c r="B5564" s="189">
        <v>41441</v>
      </c>
      <c r="C5564" s="143">
        <v>301965</v>
      </c>
      <c r="D5564" s="143" t="s">
        <v>1452</v>
      </c>
      <c r="E5564" s="143" t="s">
        <v>8854</v>
      </c>
      <c r="F5564" s="248" t="s">
        <v>150</v>
      </c>
      <c r="G5564" s="216">
        <v>1741</v>
      </c>
      <c r="H5564" s="216">
        <v>78.000000002793968</v>
      </c>
      <c r="I5564" s="216">
        <v>135798.0000048643</v>
      </c>
      <c r="J5564" s="216">
        <v>0.13628177577815712</v>
      </c>
      <c r="K5564" s="216">
        <v>1.7472022535035318E-3</v>
      </c>
      <c r="L5564" s="159"/>
    </row>
    <row r="5565" spans="2:12" ht="15.75" customHeight="1" x14ac:dyDescent="0.2">
      <c r="B5565" s="189">
        <v>41441</v>
      </c>
      <c r="C5565" s="143">
        <v>301969</v>
      </c>
      <c r="D5565" s="143" t="s">
        <v>1674</v>
      </c>
      <c r="E5565" s="143" t="s">
        <v>8854</v>
      </c>
      <c r="F5565" s="248" t="s">
        <v>147</v>
      </c>
      <c r="G5565" s="216">
        <v>38</v>
      </c>
      <c r="H5565" s="216">
        <v>383.00000000162981</v>
      </c>
      <c r="I5565" s="216">
        <v>14554.000000061933</v>
      </c>
      <c r="J5565" s="216">
        <v>1.4605848131877434E-2</v>
      </c>
      <c r="K5565" s="216">
        <v>3.8135373712311436E-5</v>
      </c>
      <c r="L5565" s="159"/>
    </row>
    <row r="5566" spans="2:12" ht="15.75" customHeight="1" x14ac:dyDescent="0.2">
      <c r="B5566" s="189">
        <v>41442</v>
      </c>
      <c r="C5566" s="143">
        <v>301970</v>
      </c>
      <c r="D5566" s="143" t="s">
        <v>1709</v>
      </c>
      <c r="E5566" s="143" t="s">
        <v>8854</v>
      </c>
      <c r="F5566" s="248" t="s">
        <v>147</v>
      </c>
      <c r="G5566" s="216">
        <v>1166.5</v>
      </c>
      <c r="H5566" s="216">
        <v>81.999999994877726</v>
      </c>
      <c r="I5566" s="216">
        <v>95652.999994024867</v>
      </c>
      <c r="J5566" s="216">
        <v>9.5982595588843353E-2</v>
      </c>
      <c r="K5566" s="216">
        <v>1.1705194584736474E-3</v>
      </c>
      <c r="L5566" s="159"/>
    </row>
    <row r="5567" spans="2:12" ht="15.75" customHeight="1" x14ac:dyDescent="0.2">
      <c r="B5567" s="189">
        <v>41442</v>
      </c>
      <c r="C5567" s="143">
        <v>301973</v>
      </c>
      <c r="D5567" s="143" t="s">
        <v>677</v>
      </c>
      <c r="E5567" s="143" t="s">
        <v>8855</v>
      </c>
      <c r="F5567" s="248" t="s">
        <v>150</v>
      </c>
      <c r="G5567" s="216">
        <v>2</v>
      </c>
      <c r="H5567" s="216">
        <v>76.999999999534339</v>
      </c>
      <c r="I5567" s="216">
        <v>153.99999999906868</v>
      </c>
      <c r="J5567" s="216">
        <v>4.4604032911018684E-4</v>
      </c>
      <c r="K5567" s="216">
        <v>5.7927315469205752E-6</v>
      </c>
      <c r="L5567" s="159"/>
    </row>
    <row r="5568" spans="2:12" ht="15.75" customHeight="1" x14ac:dyDescent="0.2">
      <c r="B5568" s="189">
        <v>41442</v>
      </c>
      <c r="C5568" s="143">
        <v>301974</v>
      </c>
      <c r="D5568" s="143" t="s">
        <v>588</v>
      </c>
      <c r="E5568" s="143" t="s">
        <v>8855</v>
      </c>
      <c r="F5568" s="248" t="s">
        <v>147</v>
      </c>
      <c r="G5568" s="216">
        <v>151</v>
      </c>
      <c r="H5568" s="216">
        <v>256.33333334073541</v>
      </c>
      <c r="I5568" s="216">
        <v>37329.000001157401</v>
      </c>
      <c r="J5568" s="216">
        <v>0.10811843796085133</v>
      </c>
      <c r="K5568" s="216">
        <v>4.3735123179250343E-4</v>
      </c>
      <c r="L5568" s="159"/>
    </row>
    <row r="5569" spans="2:12" ht="15.75" customHeight="1" x14ac:dyDescent="0.2">
      <c r="B5569" s="189">
        <v>41442</v>
      </c>
      <c r="C5569" s="143">
        <v>301975</v>
      </c>
      <c r="D5569" s="143" t="s">
        <v>1824</v>
      </c>
      <c r="E5569" s="143" t="s">
        <v>8854</v>
      </c>
      <c r="F5569" s="248" t="s">
        <v>147</v>
      </c>
      <c r="G5569" s="216">
        <v>1</v>
      </c>
      <c r="H5569" s="216">
        <v>185.00000000582077</v>
      </c>
      <c r="I5569" s="216">
        <v>185.00000000582077</v>
      </c>
      <c r="J5569" s="216">
        <v>1.8563746234413894E-4</v>
      </c>
      <c r="K5569" s="216">
        <v>1.003445742369179E-6</v>
      </c>
      <c r="L5569" s="159"/>
    </row>
    <row r="5570" spans="2:12" ht="15.75" customHeight="1" x14ac:dyDescent="0.2">
      <c r="B5570" s="189">
        <v>41442</v>
      </c>
      <c r="C5570" s="143">
        <v>301976</v>
      </c>
      <c r="D5570" s="143" t="s">
        <v>547</v>
      </c>
      <c r="E5570" s="143" t="s">
        <v>8854</v>
      </c>
      <c r="F5570" s="248" t="s">
        <v>147</v>
      </c>
      <c r="G5570" s="216">
        <v>14.1</v>
      </c>
      <c r="H5570" s="216">
        <v>139.50000000419095</v>
      </c>
      <c r="I5570" s="216">
        <v>1690.1200000628132</v>
      </c>
      <c r="J5570" s="216">
        <v>1.6959437181560265E-3</v>
      </c>
      <c r="K5570" s="216">
        <v>1.4148584967405423E-5</v>
      </c>
      <c r="L5570" s="159"/>
    </row>
    <row r="5571" spans="2:12" ht="15.75" customHeight="1" x14ac:dyDescent="0.2">
      <c r="B5571" s="189">
        <v>41442</v>
      </c>
      <c r="C5571" s="143">
        <v>301977</v>
      </c>
      <c r="D5571" s="143" t="s">
        <v>837</v>
      </c>
      <c r="E5571" s="143" t="s">
        <v>8855</v>
      </c>
      <c r="F5571" s="248" t="s">
        <v>149</v>
      </c>
      <c r="G5571" s="216">
        <v>15</v>
      </c>
      <c r="H5571" s="216">
        <v>20.000000002328306</v>
      </c>
      <c r="I5571" s="216">
        <v>300.0000000349246</v>
      </c>
      <c r="J5571" s="216">
        <v>8.6890973213924068E-4</v>
      </c>
      <c r="K5571" s="216">
        <v>4.3445486601904314E-5</v>
      </c>
      <c r="L5571" s="159"/>
    </row>
    <row r="5572" spans="2:12" ht="15.75" customHeight="1" x14ac:dyDescent="0.2">
      <c r="B5572" s="189">
        <v>41442</v>
      </c>
      <c r="C5572" s="143">
        <v>301994</v>
      </c>
      <c r="D5572" s="143" t="s">
        <v>538</v>
      </c>
      <c r="E5572" s="143" t="s">
        <v>8855</v>
      </c>
      <c r="F5572" s="248" t="s">
        <v>147</v>
      </c>
      <c r="G5572" s="216">
        <v>408</v>
      </c>
      <c r="H5572" s="216">
        <v>4.0000000025611371</v>
      </c>
      <c r="I5572" s="216">
        <v>1632.0000010449439</v>
      </c>
      <c r="J5572" s="216">
        <v>4.7268689453137287E-3</v>
      </c>
      <c r="K5572" s="216">
        <v>1.1817172355717974E-3</v>
      </c>
      <c r="L5572" s="159"/>
    </row>
    <row r="5573" spans="2:12" ht="15.75" customHeight="1" x14ac:dyDescent="0.2">
      <c r="B5573" s="189">
        <v>41442</v>
      </c>
      <c r="C5573" s="143">
        <v>301994</v>
      </c>
      <c r="D5573" s="143" t="s">
        <v>539</v>
      </c>
      <c r="E5573" s="143" t="s">
        <v>8855</v>
      </c>
      <c r="F5573" s="248" t="s">
        <v>147</v>
      </c>
      <c r="G5573" s="216">
        <v>170</v>
      </c>
      <c r="H5573" s="216">
        <v>4.0000000025611371</v>
      </c>
      <c r="I5573" s="216">
        <v>680.0000004353933</v>
      </c>
      <c r="J5573" s="216">
        <v>1.9695287272140536E-3</v>
      </c>
      <c r="K5573" s="216">
        <v>4.9238218148824888E-4</v>
      </c>
      <c r="L5573" s="159"/>
    </row>
    <row r="5574" spans="2:12" ht="15.75" customHeight="1" x14ac:dyDescent="0.2">
      <c r="B5574" s="189">
        <v>41442</v>
      </c>
      <c r="C5574" s="143">
        <v>301994</v>
      </c>
      <c r="D5574" s="143" t="s">
        <v>540</v>
      </c>
      <c r="E5574" s="143" t="s">
        <v>8855</v>
      </c>
      <c r="F5574" s="248" t="s">
        <v>147</v>
      </c>
      <c r="G5574" s="216">
        <v>394.5</v>
      </c>
      <c r="H5574" s="216">
        <v>4.0000000025611371</v>
      </c>
      <c r="I5574" s="216">
        <v>1578.0000010103686</v>
      </c>
      <c r="J5574" s="216">
        <v>4.570465193446731E-3</v>
      </c>
      <c r="K5574" s="216">
        <v>1.1426162976300835E-3</v>
      </c>
      <c r="L5574" s="159"/>
    </row>
    <row r="5575" spans="2:12" ht="15.75" customHeight="1" x14ac:dyDescent="0.2">
      <c r="B5575" s="189">
        <v>41442</v>
      </c>
      <c r="C5575" s="143">
        <v>301994</v>
      </c>
      <c r="D5575" s="143" t="s">
        <v>541</v>
      </c>
      <c r="E5575" s="143" t="s">
        <v>8855</v>
      </c>
      <c r="F5575" s="248" t="s">
        <v>147</v>
      </c>
      <c r="G5575" s="216">
        <v>886.23</v>
      </c>
      <c r="H5575" s="216">
        <v>4.0000000025611371</v>
      </c>
      <c r="I5575" s="216">
        <v>3544.920002269756</v>
      </c>
      <c r="J5575" s="216">
        <v>1.0267384964228885E-2</v>
      </c>
      <c r="K5575" s="216">
        <v>2.5668462394137109E-3</v>
      </c>
      <c r="L5575" s="159"/>
    </row>
    <row r="5576" spans="2:12" ht="15.75" customHeight="1" x14ac:dyDescent="0.2">
      <c r="B5576" s="189">
        <v>41442</v>
      </c>
      <c r="C5576" s="143">
        <v>301994</v>
      </c>
      <c r="D5576" s="143" t="s">
        <v>542</v>
      </c>
      <c r="E5576" s="143" t="s">
        <v>8854</v>
      </c>
      <c r="F5576" s="248" t="s">
        <v>147</v>
      </c>
      <c r="G5576" s="216">
        <v>5</v>
      </c>
      <c r="H5576" s="216">
        <v>4.0000000025611371</v>
      </c>
      <c r="I5576" s="216">
        <v>20.000000012805685</v>
      </c>
      <c r="J5576" s="216">
        <v>2.0068914860233388E-5</v>
      </c>
      <c r="K5576" s="216">
        <v>5.017228711845895E-6</v>
      </c>
      <c r="L5576" s="159"/>
    </row>
    <row r="5577" spans="2:12" ht="15.75" customHeight="1" x14ac:dyDescent="0.2">
      <c r="B5577" s="189">
        <v>41442</v>
      </c>
      <c r="C5577" s="143">
        <v>301999</v>
      </c>
      <c r="D5577" s="143" t="s">
        <v>1328</v>
      </c>
      <c r="E5577" s="143" t="s">
        <v>8855</v>
      </c>
      <c r="F5577" s="248" t="s">
        <v>147</v>
      </c>
      <c r="G5577" s="216">
        <v>1</v>
      </c>
      <c r="H5577" s="216">
        <v>161.00000000093132</v>
      </c>
      <c r="I5577" s="216">
        <v>161.00000000093132</v>
      </c>
      <c r="J5577" s="216">
        <v>4.6631488952980372E-4</v>
      </c>
      <c r="K5577" s="216">
        <v>2.8963657734602876E-6</v>
      </c>
      <c r="L5577" s="159"/>
    </row>
    <row r="5578" spans="2:12" ht="15.75" customHeight="1" x14ac:dyDescent="0.2">
      <c r="B5578" s="189">
        <v>41442</v>
      </c>
      <c r="C5578" s="143">
        <v>302001</v>
      </c>
      <c r="D5578" s="143" t="s">
        <v>1033</v>
      </c>
      <c r="E5578" s="143" t="s">
        <v>8854</v>
      </c>
      <c r="F5578" s="248" t="s">
        <v>148</v>
      </c>
      <c r="G5578" s="216">
        <v>123.25</v>
      </c>
      <c r="H5578" s="216">
        <v>79.999999998835847</v>
      </c>
      <c r="I5578" s="216">
        <v>9859.9999998565181</v>
      </c>
      <c r="J5578" s="216">
        <v>9.8939750196161292E-3</v>
      </c>
      <c r="K5578" s="216">
        <v>1.236746877470013E-4</v>
      </c>
      <c r="L5578" s="159"/>
    </row>
    <row r="5579" spans="2:12" ht="15.75" customHeight="1" x14ac:dyDescent="0.2">
      <c r="B5579" s="189">
        <v>41442</v>
      </c>
      <c r="C5579" s="143">
        <v>302015</v>
      </c>
      <c r="D5579" s="143" t="s">
        <v>1674</v>
      </c>
      <c r="E5579" s="143" t="s">
        <v>8854</v>
      </c>
      <c r="F5579" s="248" t="s">
        <v>147</v>
      </c>
      <c r="G5579" s="216">
        <v>38</v>
      </c>
      <c r="H5579" s="216">
        <v>204.99999999767169</v>
      </c>
      <c r="I5579" s="216">
        <v>7789.9999999115244</v>
      </c>
      <c r="J5579" s="216">
        <v>7.8168423329671236E-3</v>
      </c>
      <c r="K5579" s="216">
        <v>3.8130938210028801E-5</v>
      </c>
      <c r="L5579" s="159"/>
    </row>
    <row r="5580" spans="2:12" ht="15.75" customHeight="1" x14ac:dyDescent="0.2">
      <c r="B5580" s="189">
        <v>41442</v>
      </c>
      <c r="C5580" s="143">
        <v>302017</v>
      </c>
      <c r="D5580" s="143" t="s">
        <v>1421</v>
      </c>
      <c r="E5580" s="143" t="s">
        <v>8854</v>
      </c>
      <c r="F5580" s="248" t="s">
        <v>150</v>
      </c>
      <c r="G5580" s="216">
        <v>23.1</v>
      </c>
      <c r="H5580" s="216">
        <v>72.000000004190952</v>
      </c>
      <c r="I5580" s="216">
        <v>1663.200000096811</v>
      </c>
      <c r="J5580" s="216">
        <v>1.668930958805563E-3</v>
      </c>
      <c r="K5580" s="216">
        <v>2.3179596648728036E-5</v>
      </c>
      <c r="L5580" s="159"/>
    </row>
    <row r="5581" spans="2:12" ht="15.75" customHeight="1" x14ac:dyDescent="0.2">
      <c r="B5581" s="189">
        <v>41442</v>
      </c>
      <c r="C5581" s="143">
        <v>302018</v>
      </c>
      <c r="D5581" s="143" t="s">
        <v>540</v>
      </c>
      <c r="E5581" s="143" t="s">
        <v>8855</v>
      </c>
      <c r="F5581" s="248" t="s">
        <v>151</v>
      </c>
      <c r="G5581" s="216">
        <v>5.36</v>
      </c>
      <c r="H5581" s="216">
        <v>171.99999999487773</v>
      </c>
      <c r="I5581" s="216">
        <v>921.9199999725447</v>
      </c>
      <c r="J5581" s="216">
        <v>2.6702175337889877E-3</v>
      </c>
      <c r="K5581" s="216">
        <v>1.5524520545747141E-5</v>
      </c>
      <c r="L5581" s="159"/>
    </row>
    <row r="5582" spans="2:12" ht="15.75" customHeight="1" x14ac:dyDescent="0.2">
      <c r="B5582" s="189">
        <v>41442</v>
      </c>
      <c r="C5582" s="143">
        <v>302019</v>
      </c>
      <c r="D5582" s="143" t="s">
        <v>1201</v>
      </c>
      <c r="E5582" s="143" t="s">
        <v>8854</v>
      </c>
      <c r="F5582" s="248" t="s">
        <v>155</v>
      </c>
      <c r="G5582" s="216">
        <v>177.83</v>
      </c>
      <c r="H5582" s="216">
        <v>133.99999999674037</v>
      </c>
      <c r="I5582" s="216">
        <v>23829.21999942034</v>
      </c>
      <c r="J5582" s="216">
        <v>2.3911329352396829E-2</v>
      </c>
      <c r="K5582" s="216">
        <v>1.7844275636551111E-4</v>
      </c>
      <c r="L5582" s="159"/>
    </row>
    <row r="5583" spans="2:12" ht="15.75" customHeight="1" x14ac:dyDescent="0.2">
      <c r="B5583" s="189">
        <v>41443</v>
      </c>
      <c r="C5583" s="143">
        <v>302014</v>
      </c>
      <c r="D5583" s="143" t="s">
        <v>1455</v>
      </c>
      <c r="E5583" s="143" t="s">
        <v>8854</v>
      </c>
      <c r="F5583" s="248" t="s">
        <v>150</v>
      </c>
      <c r="G5583" s="216">
        <v>1792.32</v>
      </c>
      <c r="H5583" s="216">
        <v>126.16666666886886</v>
      </c>
      <c r="I5583" s="216">
        <v>226518.32000419497</v>
      </c>
      <c r="J5583" s="216">
        <v>0.2272793216296006</v>
      </c>
      <c r="K5583" s="216">
        <v>1.7983414045081286E-3</v>
      </c>
      <c r="L5583" s="159"/>
    </row>
    <row r="5584" spans="2:12" ht="15.75" customHeight="1" x14ac:dyDescent="0.2">
      <c r="B5584" s="189">
        <v>41443</v>
      </c>
      <c r="C5584" s="143">
        <v>302020</v>
      </c>
      <c r="D5584" s="143" t="s">
        <v>1874</v>
      </c>
      <c r="E5584" s="143" t="s">
        <v>8854</v>
      </c>
      <c r="F5584" s="248" t="s">
        <v>151</v>
      </c>
      <c r="G5584" s="216">
        <v>4.95</v>
      </c>
      <c r="H5584" s="216">
        <v>149.99999999650754</v>
      </c>
      <c r="I5584" s="216">
        <v>742.49999998271232</v>
      </c>
      <c r="J5584" s="216">
        <v>7.4499447242467665E-4</v>
      </c>
      <c r="K5584" s="216">
        <v>4.9666298162801491E-6</v>
      </c>
      <c r="L5584" s="159"/>
    </row>
    <row r="5585" spans="2:12" ht="15.75" customHeight="1" x14ac:dyDescent="0.2">
      <c r="B5585" s="189">
        <v>41443</v>
      </c>
      <c r="C5585" s="143">
        <v>302033</v>
      </c>
      <c r="D5585" s="143" t="s">
        <v>841</v>
      </c>
      <c r="E5585" s="143" t="s">
        <v>8855</v>
      </c>
      <c r="F5585" s="248" t="s">
        <v>147</v>
      </c>
      <c r="G5585" s="216">
        <v>2162</v>
      </c>
      <c r="H5585" s="216">
        <v>32.254385962518619</v>
      </c>
      <c r="I5585" s="216">
        <v>210424.99998366111</v>
      </c>
      <c r="J5585" s="216">
        <v>0.60952208915773998</v>
      </c>
      <c r="K5585" s="216">
        <v>6.262500923660954E-3</v>
      </c>
      <c r="L5585" s="159"/>
    </row>
    <row r="5586" spans="2:12" ht="15.75" customHeight="1" x14ac:dyDescent="0.2">
      <c r="B5586" s="189">
        <v>41443</v>
      </c>
      <c r="C5586" s="143">
        <v>302037</v>
      </c>
      <c r="D5586" s="143" t="s">
        <v>723</v>
      </c>
      <c r="E5586" s="143" t="s">
        <v>8855</v>
      </c>
      <c r="F5586" s="248" t="s">
        <v>147</v>
      </c>
      <c r="G5586" s="216">
        <v>144</v>
      </c>
      <c r="H5586" s="216">
        <v>92.999999999301508</v>
      </c>
      <c r="I5586" s="216">
        <v>13391.999999899417</v>
      </c>
      <c r="J5586" s="216">
        <v>3.879158758974912E-2</v>
      </c>
      <c r="K5586" s="216">
        <v>4.1711384505419859E-4</v>
      </c>
      <c r="L5586" s="159"/>
    </row>
    <row r="5587" spans="2:12" ht="15.75" customHeight="1" x14ac:dyDescent="0.2">
      <c r="B5587" s="189">
        <v>41443</v>
      </c>
      <c r="C5587" s="143">
        <v>302038</v>
      </c>
      <c r="D5587" s="143" t="s">
        <v>932</v>
      </c>
      <c r="E5587" s="143" t="s">
        <v>8855</v>
      </c>
      <c r="F5587" s="248" t="s">
        <v>155</v>
      </c>
      <c r="G5587" s="216">
        <v>3</v>
      </c>
      <c r="H5587" s="216">
        <v>42.999999993480742</v>
      </c>
      <c r="I5587" s="216">
        <v>128.99999998044223</v>
      </c>
      <c r="J5587" s="216">
        <v>3.7366448613773473E-4</v>
      </c>
      <c r="K5587" s="216">
        <v>8.6898717719624706E-6</v>
      </c>
      <c r="L5587" s="159"/>
    </row>
    <row r="5588" spans="2:12" ht="15.75" customHeight="1" x14ac:dyDescent="0.2">
      <c r="B5588" s="189">
        <v>41443</v>
      </c>
      <c r="C5588" s="143">
        <v>302041</v>
      </c>
      <c r="D5588" s="143" t="s">
        <v>1455</v>
      </c>
      <c r="E5588" s="143" t="s">
        <v>8854</v>
      </c>
      <c r="F5588" s="248" t="s">
        <v>147</v>
      </c>
      <c r="G5588" s="216">
        <v>68</v>
      </c>
      <c r="H5588" s="216">
        <v>142.00000000186265</v>
      </c>
      <c r="I5588" s="216">
        <v>9656.0000001266599</v>
      </c>
      <c r="J5588" s="216">
        <v>9.688439900329332E-3</v>
      </c>
      <c r="K5588" s="216">
        <v>6.8228450001424278E-5</v>
      </c>
      <c r="L5588" s="159"/>
    </row>
    <row r="5589" spans="2:12" ht="15.75" customHeight="1" x14ac:dyDescent="0.2">
      <c r="B5589" s="189">
        <v>41443</v>
      </c>
      <c r="C5589" s="143">
        <v>302042</v>
      </c>
      <c r="D5589" s="143" t="s">
        <v>1455</v>
      </c>
      <c r="E5589" s="143" t="s">
        <v>8854</v>
      </c>
      <c r="F5589" s="248" t="s">
        <v>147</v>
      </c>
      <c r="G5589" s="216">
        <v>28.05</v>
      </c>
      <c r="H5589" s="216">
        <v>24.000000004889444</v>
      </c>
      <c r="I5589" s="216">
        <v>673.20000013714889</v>
      </c>
      <c r="J5589" s="216">
        <v>6.7546165515170993E-4</v>
      </c>
      <c r="K5589" s="216">
        <v>2.8144235625587513E-5</v>
      </c>
      <c r="L5589" s="159"/>
    </row>
    <row r="5590" spans="2:12" ht="15.75" customHeight="1" x14ac:dyDescent="0.2">
      <c r="B5590" s="189">
        <v>41443</v>
      </c>
      <c r="C5590" s="143">
        <v>302045</v>
      </c>
      <c r="D5590" s="143" t="s">
        <v>597</v>
      </c>
      <c r="E5590" s="143" t="s">
        <v>8855</v>
      </c>
      <c r="F5590" s="248" t="s">
        <v>147</v>
      </c>
      <c r="G5590" s="216">
        <v>4</v>
      </c>
      <c r="H5590" s="216">
        <v>255.00000000349246</v>
      </c>
      <c r="I5590" s="216">
        <v>1020.0000000139698</v>
      </c>
      <c r="J5590" s="216">
        <v>2.9545564025077052E-3</v>
      </c>
      <c r="K5590" s="216">
        <v>1.158649569594996E-5</v>
      </c>
      <c r="L5590" s="159"/>
    </row>
    <row r="5591" spans="2:12" ht="15.75" customHeight="1" x14ac:dyDescent="0.2">
      <c r="B5591" s="189">
        <v>41443</v>
      </c>
      <c r="C5591" s="143">
        <v>302047</v>
      </c>
      <c r="D5591" s="143" t="s">
        <v>963</v>
      </c>
      <c r="E5591" s="143" t="s">
        <v>8854</v>
      </c>
      <c r="F5591" s="248" t="s">
        <v>150</v>
      </c>
      <c r="G5591" s="216">
        <v>37.950000000000003</v>
      </c>
      <c r="H5591" s="216">
        <v>158.99999999441206</v>
      </c>
      <c r="I5591" s="216">
        <v>6034.0499997879378</v>
      </c>
      <c r="J5591" s="216">
        <v>6.0543217458327277E-3</v>
      </c>
      <c r="K5591" s="216">
        <v>3.8077495258147814E-5</v>
      </c>
      <c r="L5591" s="159"/>
    </row>
    <row r="5592" spans="2:12" ht="15.75" customHeight="1" x14ac:dyDescent="0.2">
      <c r="B5592" s="189">
        <v>41443</v>
      </c>
      <c r="C5592" s="143">
        <v>302048</v>
      </c>
      <c r="D5592" s="143" t="s">
        <v>1531</v>
      </c>
      <c r="E5592" s="143" t="s">
        <v>8855</v>
      </c>
      <c r="F5592" s="248" t="s">
        <v>155</v>
      </c>
      <c r="G5592" s="216">
        <v>3.96</v>
      </c>
      <c r="H5592" s="216">
        <v>83.000000008614734</v>
      </c>
      <c r="I5592" s="216">
        <v>328.68000003411436</v>
      </c>
      <c r="J5592" s="216">
        <v>9.5206235143502479E-4</v>
      </c>
      <c r="K5592" s="216">
        <v>1.1470630738990461E-5</v>
      </c>
      <c r="L5592" s="159"/>
    </row>
    <row r="5593" spans="2:12" ht="15.75" customHeight="1" x14ac:dyDescent="0.2">
      <c r="B5593" s="189">
        <v>41443</v>
      </c>
      <c r="C5593" s="143">
        <v>302053</v>
      </c>
      <c r="D5593" s="143" t="s">
        <v>728</v>
      </c>
      <c r="E5593" s="143" t="s">
        <v>8855</v>
      </c>
      <c r="F5593" s="248" t="s">
        <v>147</v>
      </c>
      <c r="G5593" s="216">
        <v>133.33000000000001</v>
      </c>
      <c r="H5593" s="216">
        <v>18.999999999068677</v>
      </c>
      <c r="I5593" s="216">
        <v>2533.2699998758271</v>
      </c>
      <c r="J5593" s="216">
        <v>7.3379304875601072E-3</v>
      </c>
      <c r="K5593" s="216">
        <v>3.8620686778525213E-4</v>
      </c>
      <c r="L5593" s="159"/>
    </row>
    <row r="5594" spans="2:12" ht="15.75" customHeight="1" x14ac:dyDescent="0.2">
      <c r="B5594" s="189">
        <v>41443</v>
      </c>
      <c r="C5594" s="143">
        <v>302076</v>
      </c>
      <c r="D5594" s="143" t="s">
        <v>937</v>
      </c>
      <c r="E5594" s="143" t="s">
        <v>8855</v>
      </c>
      <c r="F5594" s="248" t="s">
        <v>155</v>
      </c>
      <c r="G5594" s="216">
        <v>1.98</v>
      </c>
      <c r="H5594" s="216">
        <v>153.00000000628643</v>
      </c>
      <c r="I5594" s="216">
        <v>302.94000001244711</v>
      </c>
      <c r="J5594" s="216">
        <v>8.7750325156882487E-4</v>
      </c>
      <c r="K5594" s="216">
        <v>5.7353153694952306E-6</v>
      </c>
      <c r="L5594" s="159"/>
    </row>
    <row r="5595" spans="2:12" ht="15.75" customHeight="1" x14ac:dyDescent="0.2">
      <c r="B5595" s="189">
        <v>41443</v>
      </c>
      <c r="C5595" s="143">
        <v>302079</v>
      </c>
      <c r="D5595" s="143" t="s">
        <v>1875</v>
      </c>
      <c r="E5595" s="143" t="s">
        <v>8854</v>
      </c>
      <c r="F5595" s="248" t="s">
        <v>155</v>
      </c>
      <c r="G5595" s="216">
        <v>34.32</v>
      </c>
      <c r="H5595" s="216">
        <v>42.999999993480742</v>
      </c>
      <c r="I5595" s="216">
        <v>1475.7599997762591</v>
      </c>
      <c r="J5595" s="216">
        <v>1.4807179023358292E-3</v>
      </c>
      <c r="K5595" s="216">
        <v>3.443530005954237E-5</v>
      </c>
      <c r="L5595" s="159"/>
    </row>
    <row r="5596" spans="2:12" ht="15.75" customHeight="1" x14ac:dyDescent="0.2">
      <c r="B5596" s="189">
        <v>41443</v>
      </c>
      <c r="C5596" s="143">
        <v>302080</v>
      </c>
      <c r="D5596" s="143" t="s">
        <v>597</v>
      </c>
      <c r="E5596" s="143" t="s">
        <v>8855</v>
      </c>
      <c r="F5596" s="248" t="s">
        <v>155</v>
      </c>
      <c r="G5596" s="216">
        <v>4.29</v>
      </c>
      <c r="H5596" s="216">
        <v>27.999999996973202</v>
      </c>
      <c r="I5596" s="216">
        <v>120.11999998701504</v>
      </c>
      <c r="J5596" s="216">
        <v>3.4794246571176479E-4</v>
      </c>
      <c r="K5596" s="216">
        <v>1.2426516633906333E-5</v>
      </c>
      <c r="L5596" s="159"/>
    </row>
    <row r="5597" spans="2:12" ht="15.75" customHeight="1" x14ac:dyDescent="0.2">
      <c r="B5597" s="189">
        <v>41443</v>
      </c>
      <c r="C5597" s="143">
        <v>302081</v>
      </c>
      <c r="D5597" s="143" t="s">
        <v>965</v>
      </c>
      <c r="E5597" s="143" t="s">
        <v>8855</v>
      </c>
      <c r="F5597" s="248" t="s">
        <v>155</v>
      </c>
      <c r="G5597" s="216">
        <v>5.94</v>
      </c>
      <c r="H5597" s="216">
        <v>111.99999999837019</v>
      </c>
      <c r="I5597" s="216">
        <v>665.27999999031897</v>
      </c>
      <c r="J5597" s="216">
        <v>1.9270659641223552E-3</v>
      </c>
      <c r="K5597" s="216">
        <v>1.7205946108485693E-5</v>
      </c>
      <c r="L5597" s="159"/>
    </row>
    <row r="5598" spans="2:12" ht="15.75" customHeight="1" x14ac:dyDescent="0.2">
      <c r="B5598" s="189">
        <v>41443</v>
      </c>
      <c r="C5598" s="143">
        <v>302082</v>
      </c>
      <c r="D5598" s="143" t="s">
        <v>739</v>
      </c>
      <c r="E5598" s="143" t="s">
        <v>8854</v>
      </c>
      <c r="F5598" s="248" t="s">
        <v>147</v>
      </c>
      <c r="G5598" s="216">
        <v>32</v>
      </c>
      <c r="H5598" s="216">
        <v>20.000000002328306</v>
      </c>
      <c r="I5598" s="216">
        <v>640.00000007450581</v>
      </c>
      <c r="J5598" s="216">
        <v>6.4215011773521987E-4</v>
      </c>
      <c r="K5598" s="216">
        <v>3.2107505883023185E-5</v>
      </c>
      <c r="L5598" s="159"/>
    </row>
    <row r="5599" spans="2:12" ht="15.75" customHeight="1" x14ac:dyDescent="0.2">
      <c r="B5599" s="189">
        <v>41443</v>
      </c>
      <c r="C5599" s="143">
        <v>302083</v>
      </c>
      <c r="D5599" s="143" t="s">
        <v>1104</v>
      </c>
      <c r="E5599" s="143" t="s">
        <v>8855</v>
      </c>
      <c r="F5599" s="248" t="s">
        <v>150</v>
      </c>
      <c r="G5599" s="216">
        <v>337.74</v>
      </c>
      <c r="H5599" s="216">
        <v>233.75294116913233</v>
      </c>
      <c r="I5599" s="216">
        <v>77073.119997490401</v>
      </c>
      <c r="J5599" s="216">
        <v>0.22325184328108935</v>
      </c>
      <c r="K5599" s="216">
        <v>9.7830576408753506E-4</v>
      </c>
      <c r="L5599" s="159"/>
    </row>
    <row r="5600" spans="2:12" ht="15.75" customHeight="1" x14ac:dyDescent="0.2">
      <c r="B5600" s="189">
        <v>41443</v>
      </c>
      <c r="C5600" s="143">
        <v>302087</v>
      </c>
      <c r="D5600" s="143" t="s">
        <v>768</v>
      </c>
      <c r="E5600" s="143" t="s">
        <v>8855</v>
      </c>
      <c r="F5600" s="248" t="s">
        <v>155</v>
      </c>
      <c r="G5600" s="216">
        <v>20</v>
      </c>
      <c r="H5600" s="216">
        <v>165.99999999627471</v>
      </c>
      <c r="I5600" s="216">
        <v>3319.9999999254942</v>
      </c>
      <c r="J5600" s="216">
        <v>9.6167914274226524E-3</v>
      </c>
      <c r="K5600" s="216">
        <v>5.7932478479749806E-5</v>
      </c>
      <c r="L5600" s="159"/>
    </row>
    <row r="5601" spans="2:12" ht="15.75" customHeight="1" x14ac:dyDescent="0.2">
      <c r="B5601" s="189">
        <v>41443</v>
      </c>
      <c r="C5601" s="143">
        <v>302149</v>
      </c>
      <c r="D5601" s="143" t="s">
        <v>1256</v>
      </c>
      <c r="E5601" s="143" t="s">
        <v>8854</v>
      </c>
      <c r="F5601" s="248" t="s">
        <v>147</v>
      </c>
      <c r="G5601" s="216">
        <v>76.5</v>
      </c>
      <c r="H5601" s="216">
        <v>252.50000000058208</v>
      </c>
      <c r="I5601" s="216">
        <v>19204.999999915017</v>
      </c>
      <c r="J5601" s="216">
        <v>1.9269520327522865E-2</v>
      </c>
      <c r="K5601" s="216">
        <v>7.6757006251602301E-5</v>
      </c>
      <c r="L5601" s="159"/>
    </row>
    <row r="5602" spans="2:12" ht="15.75" customHeight="1" x14ac:dyDescent="0.2">
      <c r="B5602" s="189">
        <v>41444</v>
      </c>
      <c r="C5602" s="143">
        <v>302096</v>
      </c>
      <c r="D5602" s="143" t="s">
        <v>1383</v>
      </c>
      <c r="E5602" s="143" t="s">
        <v>8854</v>
      </c>
      <c r="F5602" s="248" t="s">
        <v>151</v>
      </c>
      <c r="G5602" s="216">
        <v>6.5</v>
      </c>
      <c r="H5602" s="216">
        <v>10.000000001164153</v>
      </c>
      <c r="I5602" s="216">
        <v>65.000000007566996</v>
      </c>
      <c r="J5602" s="216">
        <v>6.5213518196033352E-5</v>
      </c>
      <c r="K5602" s="216">
        <v>6.5213518188441508E-6</v>
      </c>
      <c r="L5602" s="159"/>
    </row>
    <row r="5603" spans="2:12" ht="15.75" customHeight="1" x14ac:dyDescent="0.2">
      <c r="B5603" s="189">
        <v>41444</v>
      </c>
      <c r="C5603" s="143">
        <v>302097</v>
      </c>
      <c r="D5603" s="143" t="s">
        <v>960</v>
      </c>
      <c r="E5603" s="143" t="s">
        <v>8855</v>
      </c>
      <c r="F5603" s="248" t="s">
        <v>148</v>
      </c>
      <c r="G5603" s="216">
        <v>278</v>
      </c>
      <c r="H5603" s="216">
        <v>41.000000007916242</v>
      </c>
      <c r="I5603" s="216">
        <v>11398.000002200717</v>
      </c>
      <c r="J5603" s="216">
        <v>3.3017506034068625E-2</v>
      </c>
      <c r="K5603" s="216">
        <v>8.053050250656983E-4</v>
      </c>
      <c r="L5603" s="159"/>
    </row>
    <row r="5604" spans="2:12" ht="15.75" customHeight="1" x14ac:dyDescent="0.2">
      <c r="B5604" s="189">
        <v>41444</v>
      </c>
      <c r="C5604" s="143">
        <v>302097</v>
      </c>
      <c r="D5604" s="143" t="s">
        <v>625</v>
      </c>
      <c r="E5604" s="143" t="s">
        <v>8855</v>
      </c>
      <c r="F5604" s="248" t="s">
        <v>148</v>
      </c>
      <c r="G5604" s="216">
        <v>8</v>
      </c>
      <c r="H5604" s="216">
        <v>41.000000007916242</v>
      </c>
      <c r="I5604" s="216">
        <v>328.00000006332994</v>
      </c>
      <c r="J5604" s="216">
        <v>9.5014405853434869E-4</v>
      </c>
      <c r="K5604" s="216">
        <v>2.3174245325631604E-5</v>
      </c>
      <c r="L5604" s="159"/>
    </row>
    <row r="5605" spans="2:12" ht="15.75" customHeight="1" x14ac:dyDescent="0.2">
      <c r="B5605" s="189">
        <v>41444</v>
      </c>
      <c r="C5605" s="143">
        <v>302099</v>
      </c>
      <c r="D5605" s="143" t="s">
        <v>960</v>
      </c>
      <c r="E5605" s="143" t="s">
        <v>8855</v>
      </c>
      <c r="F5605" s="248" t="s">
        <v>155</v>
      </c>
      <c r="G5605" s="216">
        <v>25</v>
      </c>
      <c r="H5605" s="216">
        <v>81.999999994877726</v>
      </c>
      <c r="I5605" s="216">
        <v>2049.9999998719431</v>
      </c>
      <c r="J5605" s="216">
        <v>5.9384003643221462E-3</v>
      </c>
      <c r="K5605" s="216">
        <v>7.2419516642598764E-5</v>
      </c>
      <c r="L5605" s="159"/>
    </row>
    <row r="5606" spans="2:12" ht="15.75" customHeight="1" x14ac:dyDescent="0.2">
      <c r="B5606" s="189">
        <v>41444</v>
      </c>
      <c r="C5606" s="143">
        <v>302099</v>
      </c>
      <c r="D5606" s="143" t="s">
        <v>1364</v>
      </c>
      <c r="E5606" s="143" t="s">
        <v>8855</v>
      </c>
      <c r="F5606" s="248" t="s">
        <v>155</v>
      </c>
      <c r="G5606" s="216">
        <v>1</v>
      </c>
      <c r="H5606" s="216">
        <v>81.999999994877726</v>
      </c>
      <c r="I5606" s="216">
        <v>81.999999994877726</v>
      </c>
      <c r="J5606" s="216">
        <v>2.3753601457288584E-4</v>
      </c>
      <c r="K5606" s="216">
        <v>2.8967806657039505E-6</v>
      </c>
      <c r="L5606" s="159"/>
    </row>
    <row r="5607" spans="2:12" ht="15.75" customHeight="1" x14ac:dyDescent="0.2">
      <c r="B5607" s="189">
        <v>41444</v>
      </c>
      <c r="C5607" s="143">
        <v>302113</v>
      </c>
      <c r="D5607" s="143" t="s">
        <v>565</v>
      </c>
      <c r="E5607" s="143" t="s">
        <v>8855</v>
      </c>
      <c r="F5607" s="248" t="s">
        <v>147</v>
      </c>
      <c r="G5607" s="216">
        <v>165</v>
      </c>
      <c r="H5607" s="216">
        <v>92.999999999301508</v>
      </c>
      <c r="I5607" s="216">
        <v>15344.999999884749</v>
      </c>
      <c r="J5607" s="216">
        <v>4.4451099314893265E-2</v>
      </c>
      <c r="K5607" s="216">
        <v>4.7796880984115182E-4</v>
      </c>
      <c r="L5607" s="159"/>
    </row>
    <row r="5608" spans="2:12" ht="15.75" customHeight="1" x14ac:dyDescent="0.2">
      <c r="B5608" s="189">
        <v>41444</v>
      </c>
      <c r="C5608" s="143">
        <v>302146</v>
      </c>
      <c r="D5608" s="143" t="s">
        <v>1700</v>
      </c>
      <c r="E5608" s="143" t="s">
        <v>8854</v>
      </c>
      <c r="F5608" s="248" t="s">
        <v>147</v>
      </c>
      <c r="G5608" s="216">
        <v>13.8</v>
      </c>
      <c r="H5608" s="216">
        <v>350.9999999916181</v>
      </c>
      <c r="I5608" s="216">
        <v>4843.7999998843297</v>
      </c>
      <c r="J5608" s="216">
        <v>4.8597113752866109E-3</v>
      </c>
      <c r="K5608" s="216">
        <v>1.3845331553853735E-5</v>
      </c>
      <c r="L5608" s="159"/>
    </row>
    <row r="5609" spans="2:12" ht="15.75" customHeight="1" x14ac:dyDescent="0.2">
      <c r="B5609" s="189">
        <v>41444</v>
      </c>
      <c r="C5609" s="143">
        <v>302147</v>
      </c>
      <c r="D5609" s="143" t="s">
        <v>1312</v>
      </c>
      <c r="E5609" s="143" t="s">
        <v>8855</v>
      </c>
      <c r="F5609" s="248" t="s">
        <v>155</v>
      </c>
      <c r="G5609" s="216">
        <v>1</v>
      </c>
      <c r="H5609" s="216">
        <v>211.99999999953434</v>
      </c>
      <c r="I5609" s="216">
        <v>211.99999999953434</v>
      </c>
      <c r="J5609" s="216">
        <v>6.141175011278886E-4</v>
      </c>
      <c r="K5609" s="216">
        <v>2.8967806657039505E-6</v>
      </c>
      <c r="L5609" s="159"/>
    </row>
    <row r="5610" spans="2:12" ht="15.75" customHeight="1" x14ac:dyDescent="0.2">
      <c r="B5610" s="189">
        <v>41444</v>
      </c>
      <c r="C5610" s="143">
        <v>302148</v>
      </c>
      <c r="D5610" s="143" t="s">
        <v>1571</v>
      </c>
      <c r="E5610" s="143" t="s">
        <v>8854</v>
      </c>
      <c r="F5610" s="248" t="s">
        <v>147</v>
      </c>
      <c r="G5610" s="216">
        <v>24.585000000000001</v>
      </c>
      <c r="H5610" s="216">
        <v>164.00000000023283</v>
      </c>
      <c r="I5610" s="216">
        <v>4031.9400000057244</v>
      </c>
      <c r="J5610" s="216">
        <v>4.0451845003858173E-3</v>
      </c>
      <c r="K5610" s="216">
        <v>2.4665759148658993E-5</v>
      </c>
      <c r="L5610" s="159"/>
    </row>
    <row r="5611" spans="2:12" ht="15.75" customHeight="1" x14ac:dyDescent="0.2">
      <c r="B5611" s="189">
        <v>41444</v>
      </c>
      <c r="C5611" s="143">
        <v>302150</v>
      </c>
      <c r="D5611" s="143" t="s">
        <v>728</v>
      </c>
      <c r="E5611" s="143" t="s">
        <v>8855</v>
      </c>
      <c r="F5611" s="248" t="s">
        <v>147</v>
      </c>
      <c r="G5611" s="216">
        <v>4.95</v>
      </c>
      <c r="H5611" s="216">
        <v>63.999999999068677</v>
      </c>
      <c r="I5611" s="216">
        <v>316.79999999538995</v>
      </c>
      <c r="J5611" s="216">
        <v>9.1770011488165727E-4</v>
      </c>
      <c r="K5611" s="216">
        <v>1.4339064295234556E-5</v>
      </c>
      <c r="L5611" s="159"/>
    </row>
    <row r="5612" spans="2:12" ht="15.75" customHeight="1" x14ac:dyDescent="0.2">
      <c r="B5612" s="189">
        <v>41444</v>
      </c>
      <c r="C5612" s="143">
        <v>302153</v>
      </c>
      <c r="D5612" s="143" t="s">
        <v>953</v>
      </c>
      <c r="E5612" s="143" t="s">
        <v>8855</v>
      </c>
      <c r="F5612" s="248" t="s">
        <v>147</v>
      </c>
      <c r="G5612" s="216">
        <v>1</v>
      </c>
      <c r="H5612" s="216">
        <v>148.99999999324791</v>
      </c>
      <c r="I5612" s="216">
        <v>148.99999999324791</v>
      </c>
      <c r="J5612" s="216">
        <v>4.3162031917032934E-4</v>
      </c>
      <c r="K5612" s="216">
        <v>2.8967806657039505E-6</v>
      </c>
      <c r="L5612" s="159"/>
    </row>
    <row r="5613" spans="2:12" ht="15.75" customHeight="1" x14ac:dyDescent="0.2">
      <c r="B5613" s="189">
        <v>41444</v>
      </c>
      <c r="C5613" s="143">
        <v>302195</v>
      </c>
      <c r="D5613" s="143" t="s">
        <v>1067</v>
      </c>
      <c r="E5613" s="143" t="s">
        <v>8854</v>
      </c>
      <c r="F5613" s="248" t="s">
        <v>147</v>
      </c>
      <c r="G5613" s="216">
        <v>5.6000000000000005</v>
      </c>
      <c r="H5613" s="216">
        <v>1052.999999995809</v>
      </c>
      <c r="I5613" s="216">
        <v>5896.7999999765316</v>
      </c>
      <c r="J5613" s="216">
        <v>5.9161703700318681E-3</v>
      </c>
      <c r="K5613" s="216">
        <v>5.6183954131580382E-6</v>
      </c>
      <c r="L5613" s="159"/>
    </row>
    <row r="5614" spans="2:12" ht="15.75" customHeight="1" x14ac:dyDescent="0.2">
      <c r="B5614" s="189">
        <v>41445</v>
      </c>
      <c r="C5614" s="143">
        <v>302154</v>
      </c>
      <c r="D5614" s="143" t="s">
        <v>744</v>
      </c>
      <c r="E5614" s="143" t="s">
        <v>8854</v>
      </c>
      <c r="F5614" s="248" t="s">
        <v>151</v>
      </c>
      <c r="G5614" s="216">
        <v>1779</v>
      </c>
      <c r="H5614" s="216">
        <v>73.285714283244616</v>
      </c>
      <c r="I5614" s="216">
        <v>125959.999995291</v>
      </c>
      <c r="J5614" s="216">
        <v>0.12637449570374973</v>
      </c>
      <c r="K5614" s="216">
        <v>1.7848541431039668E-3</v>
      </c>
      <c r="L5614" s="159"/>
    </row>
    <row r="5615" spans="2:12" ht="15.75" customHeight="1" x14ac:dyDescent="0.2">
      <c r="B5615" s="189">
        <v>41445</v>
      </c>
      <c r="C5615" s="143">
        <v>302154</v>
      </c>
      <c r="D5615" s="143" t="s">
        <v>745</v>
      </c>
      <c r="E5615" s="143" t="s">
        <v>8854</v>
      </c>
      <c r="F5615" s="248" t="s">
        <v>151</v>
      </c>
      <c r="G5615" s="216">
        <v>24.5</v>
      </c>
      <c r="H5615" s="216">
        <v>63.999999999068677</v>
      </c>
      <c r="I5615" s="216">
        <v>1567.9999999771826</v>
      </c>
      <c r="J5615" s="216">
        <v>1.5731598068275965E-3</v>
      </c>
      <c r="K5615" s="216">
        <v>2.458062198203889E-5</v>
      </c>
      <c r="L5615" s="159"/>
    </row>
    <row r="5616" spans="2:12" ht="15.75" customHeight="1" x14ac:dyDescent="0.2">
      <c r="B5616" s="189">
        <v>41445</v>
      </c>
      <c r="C5616" s="143">
        <v>302173</v>
      </c>
      <c r="D5616" s="143" t="s">
        <v>1876</v>
      </c>
      <c r="E5616" s="143" t="s">
        <v>8855</v>
      </c>
      <c r="F5616" s="248" t="s">
        <v>147</v>
      </c>
      <c r="G5616" s="216">
        <v>17</v>
      </c>
      <c r="H5616" s="216">
        <v>76.999999999534339</v>
      </c>
      <c r="I5616" s="216">
        <v>1308.9999999920838</v>
      </c>
      <c r="J5616" s="216">
        <v>3.7913072189561994E-3</v>
      </c>
      <c r="K5616" s="216">
        <v>4.9237756090638019E-5</v>
      </c>
      <c r="L5616" s="159"/>
    </row>
    <row r="5617" spans="2:12" ht="15.75" customHeight="1" x14ac:dyDescent="0.2">
      <c r="B5617" s="189">
        <v>41445</v>
      </c>
      <c r="C5617" s="143">
        <v>302174</v>
      </c>
      <c r="D5617" s="143" t="s">
        <v>653</v>
      </c>
      <c r="E5617" s="143" t="s">
        <v>8854</v>
      </c>
      <c r="F5617" s="248" t="s">
        <v>147</v>
      </c>
      <c r="G5617" s="216">
        <v>142</v>
      </c>
      <c r="H5617" s="216">
        <v>108.99999999906868</v>
      </c>
      <c r="I5617" s="216">
        <v>15477.999999867752</v>
      </c>
      <c r="J5617" s="216">
        <v>1.5528933348357029E-2</v>
      </c>
      <c r="K5617" s="216">
        <v>1.4246727842651111E-4</v>
      </c>
      <c r="L5617" s="159"/>
    </row>
    <row r="5618" spans="2:12" ht="15.75" customHeight="1" x14ac:dyDescent="0.2">
      <c r="B5618" s="189">
        <v>41445</v>
      </c>
      <c r="C5618" s="143">
        <v>302177</v>
      </c>
      <c r="D5618" s="143" t="s">
        <v>1748</v>
      </c>
      <c r="E5618" s="143" t="s">
        <v>8854</v>
      </c>
      <c r="F5618" s="248" t="s">
        <v>155</v>
      </c>
      <c r="G5618" s="216">
        <v>32.340000000000003</v>
      </c>
      <c r="H5618" s="216">
        <v>165.99999999627471</v>
      </c>
      <c r="I5618" s="216">
        <v>5368.4399998795243</v>
      </c>
      <c r="J5618" s="216">
        <v>5.3861058885834893E-3</v>
      </c>
      <c r="K5618" s="216">
        <v>3.2446421016291336E-5</v>
      </c>
      <c r="L5618" s="159"/>
    </row>
    <row r="5619" spans="2:12" ht="15.75" customHeight="1" x14ac:dyDescent="0.2">
      <c r="B5619" s="189">
        <v>41445</v>
      </c>
      <c r="C5619" s="143">
        <v>302196</v>
      </c>
      <c r="D5619" s="143" t="s">
        <v>1877</v>
      </c>
      <c r="E5619" s="143" t="s">
        <v>8855</v>
      </c>
      <c r="F5619" s="248" t="s">
        <v>147</v>
      </c>
      <c r="G5619" s="216">
        <v>1</v>
      </c>
      <c r="H5619" s="216">
        <v>174.99999999417923</v>
      </c>
      <c r="I5619" s="216">
        <v>174.99999999417923</v>
      </c>
      <c r="J5619" s="216">
        <v>5.0685925385735606E-4</v>
      </c>
      <c r="K5619" s="216">
        <v>2.8963385935669423E-6</v>
      </c>
      <c r="L5619" s="159"/>
    </row>
    <row r="5620" spans="2:12" ht="15.75" customHeight="1" x14ac:dyDescent="0.2">
      <c r="B5620" s="189">
        <v>41445</v>
      </c>
      <c r="C5620" s="143">
        <v>302221</v>
      </c>
      <c r="D5620" s="143" t="s">
        <v>632</v>
      </c>
      <c r="E5620" s="143" t="s">
        <v>8854</v>
      </c>
      <c r="F5620" s="248" t="s">
        <v>155</v>
      </c>
      <c r="G5620" s="216">
        <v>181.5</v>
      </c>
      <c r="H5620" s="216">
        <v>69.999999997671694</v>
      </c>
      <c r="I5620" s="216">
        <v>12704.999999577412</v>
      </c>
      <c r="J5620" s="216">
        <v>1.2746808255976188E-2</v>
      </c>
      <c r="K5620" s="216">
        <v>1.8209726080571666E-4</v>
      </c>
      <c r="L5620" s="159"/>
    </row>
    <row r="5621" spans="2:12" ht="15.75" customHeight="1" x14ac:dyDescent="0.2">
      <c r="B5621" s="189">
        <v>41445</v>
      </c>
      <c r="C5621" s="143">
        <v>302222</v>
      </c>
      <c r="D5621" s="143" t="s">
        <v>1419</v>
      </c>
      <c r="E5621" s="143" t="s">
        <v>8854</v>
      </c>
      <c r="F5621" s="248" t="s">
        <v>155</v>
      </c>
      <c r="G5621" s="216">
        <v>15.015000000000001</v>
      </c>
      <c r="H5621" s="216">
        <v>132.99999999348074</v>
      </c>
      <c r="I5621" s="216">
        <v>1996.9949999021135</v>
      </c>
      <c r="J5621" s="216">
        <v>2.0035664976577813E-3</v>
      </c>
      <c r="K5621" s="216">
        <v>1.5064409757563834E-5</v>
      </c>
      <c r="L5621" s="159"/>
    </row>
    <row r="5622" spans="2:12" ht="15.75" customHeight="1" x14ac:dyDescent="0.2">
      <c r="B5622" s="189">
        <v>41445</v>
      </c>
      <c r="C5622" s="143">
        <v>302297</v>
      </c>
      <c r="D5622" s="143" t="s">
        <v>890</v>
      </c>
      <c r="E5622" s="143" t="s">
        <v>8855</v>
      </c>
      <c r="F5622" s="248" t="s">
        <v>155</v>
      </c>
      <c r="G5622" s="216">
        <v>28.5</v>
      </c>
      <c r="H5622" s="216">
        <v>135</v>
      </c>
      <c r="I5622" s="216">
        <v>3847.5</v>
      </c>
      <c r="J5622" s="216">
        <v>1.1143662738748811E-2</v>
      </c>
      <c r="K5622" s="216">
        <v>8.2545649916657862E-5</v>
      </c>
      <c r="L5622" s="159"/>
    </row>
    <row r="5623" spans="2:12" ht="15.75" customHeight="1" x14ac:dyDescent="0.2">
      <c r="B5623" s="189">
        <v>41445</v>
      </c>
      <c r="C5623" s="143">
        <v>302307</v>
      </c>
      <c r="D5623" s="143" t="s">
        <v>928</v>
      </c>
      <c r="E5623" s="143" t="s">
        <v>8855</v>
      </c>
      <c r="F5623" s="248" t="s">
        <v>147</v>
      </c>
      <c r="G5623" s="216">
        <v>29.37</v>
      </c>
      <c r="H5623" s="216">
        <v>258.99999999557622</v>
      </c>
      <c r="I5623" s="216">
        <v>7606.8299998700741</v>
      </c>
      <c r="J5623" s="216">
        <v>2.2031955303326516E-2</v>
      </c>
      <c r="K5623" s="216">
        <v>8.5065464493061106E-5</v>
      </c>
      <c r="L5623" s="159"/>
    </row>
    <row r="5624" spans="2:12" ht="15.75" customHeight="1" x14ac:dyDescent="0.2">
      <c r="B5624" s="189">
        <v>41446</v>
      </c>
      <c r="C5624" s="143">
        <v>302230</v>
      </c>
      <c r="D5624" s="143" t="s">
        <v>1444</v>
      </c>
      <c r="E5624" s="143" t="s">
        <v>8854</v>
      </c>
      <c r="F5624" s="248" t="s">
        <v>151</v>
      </c>
      <c r="G5624" s="216">
        <v>1061.33</v>
      </c>
      <c r="H5624" s="216">
        <v>312.70000000298023</v>
      </c>
      <c r="I5624" s="216">
        <v>431472.50000356924</v>
      </c>
      <c r="J5624" s="216">
        <v>0.43285896892398124</v>
      </c>
      <c r="K5624" s="216">
        <v>1.0647404167920056E-3</v>
      </c>
      <c r="L5624" s="159"/>
    </row>
    <row r="5625" spans="2:12" ht="15.75" customHeight="1" x14ac:dyDescent="0.2">
      <c r="B5625" s="189">
        <v>41446</v>
      </c>
      <c r="C5625" s="143">
        <v>302231</v>
      </c>
      <c r="D5625" s="143" t="s">
        <v>568</v>
      </c>
      <c r="E5625" s="143" t="s">
        <v>8855</v>
      </c>
      <c r="F5625" s="248" t="s">
        <v>147</v>
      </c>
      <c r="G5625" s="216">
        <v>328</v>
      </c>
      <c r="H5625" s="216">
        <v>62.570212774097605</v>
      </c>
      <c r="I5625" s="216">
        <v>34502.000004861038</v>
      </c>
      <c r="J5625" s="216">
        <v>9.9938872832088799E-2</v>
      </c>
      <c r="K5625" s="216">
        <v>9.5008840891272137E-4</v>
      </c>
      <c r="L5625" s="159"/>
    </row>
    <row r="5626" spans="2:12" ht="15.75" customHeight="1" x14ac:dyDescent="0.2">
      <c r="B5626" s="189">
        <v>41446</v>
      </c>
      <c r="C5626" s="143">
        <v>302232</v>
      </c>
      <c r="D5626" s="143" t="s">
        <v>919</v>
      </c>
      <c r="E5626" s="143" t="s">
        <v>8855</v>
      </c>
      <c r="F5626" s="248" t="s">
        <v>147</v>
      </c>
      <c r="G5626" s="216">
        <v>723</v>
      </c>
      <c r="H5626" s="216">
        <v>57.705882352536172</v>
      </c>
      <c r="I5626" s="216">
        <v>83892.500000690343</v>
      </c>
      <c r="J5626" s="216">
        <v>0.24300393855294622</v>
      </c>
      <c r="K5626" s="216">
        <v>2.0942497550118827E-3</v>
      </c>
      <c r="L5626" s="159"/>
    </row>
    <row r="5627" spans="2:12" ht="15.75" customHeight="1" x14ac:dyDescent="0.2">
      <c r="B5627" s="189">
        <v>41446</v>
      </c>
      <c r="C5627" s="143">
        <v>302253</v>
      </c>
      <c r="D5627" s="143" t="s">
        <v>1824</v>
      </c>
      <c r="E5627" s="143" t="s">
        <v>8854</v>
      </c>
      <c r="F5627" s="248" t="s">
        <v>147</v>
      </c>
      <c r="G5627" s="216">
        <v>2.7</v>
      </c>
      <c r="H5627" s="216">
        <v>142.00000000186265</v>
      </c>
      <c r="I5627" s="216">
        <v>383.40000000502914</v>
      </c>
      <c r="J5627" s="216">
        <v>3.8463199551827396E-4</v>
      </c>
      <c r="K5627" s="216">
        <v>2.708676024741047E-6</v>
      </c>
      <c r="L5627" s="159"/>
    </row>
    <row r="5628" spans="2:12" ht="15.75" customHeight="1" x14ac:dyDescent="0.2">
      <c r="B5628" s="189">
        <v>41446</v>
      </c>
      <c r="C5628" s="143">
        <v>302293</v>
      </c>
      <c r="D5628" s="143" t="s">
        <v>1021</v>
      </c>
      <c r="E5628" s="143" t="s">
        <v>8854</v>
      </c>
      <c r="F5628" s="248" t="s">
        <v>155</v>
      </c>
      <c r="G5628" s="216">
        <v>30.82</v>
      </c>
      <c r="H5628" s="216">
        <v>60.000000006984919</v>
      </c>
      <c r="I5628" s="216">
        <v>1849.2000002152752</v>
      </c>
      <c r="J5628" s="216">
        <v>1.855142113160835E-3</v>
      </c>
      <c r="K5628" s="216">
        <v>3.0919035215747805E-5</v>
      </c>
      <c r="L5628" s="159"/>
    </row>
    <row r="5629" spans="2:12" ht="15.75" customHeight="1" x14ac:dyDescent="0.2">
      <c r="B5629" s="189">
        <v>41446</v>
      </c>
      <c r="C5629" s="143">
        <v>302294</v>
      </c>
      <c r="D5629" s="143" t="s">
        <v>770</v>
      </c>
      <c r="E5629" s="143" t="s">
        <v>8854</v>
      </c>
      <c r="F5629" s="248" t="s">
        <v>150</v>
      </c>
      <c r="G5629" s="216">
        <v>3</v>
      </c>
      <c r="H5629" s="216">
        <v>100.9999999939464</v>
      </c>
      <c r="I5629" s="216">
        <v>302.99999998183921</v>
      </c>
      <c r="J5629" s="216">
        <v>3.039736427582761E-4</v>
      </c>
      <c r="K5629" s="216">
        <v>3.0096400274900522E-6</v>
      </c>
      <c r="L5629" s="159"/>
    </row>
    <row r="5630" spans="2:12" ht="15.75" customHeight="1" x14ac:dyDescent="0.2">
      <c r="B5630" s="189">
        <v>41446</v>
      </c>
      <c r="C5630" s="143">
        <v>302295</v>
      </c>
      <c r="D5630" s="143" t="s">
        <v>1076</v>
      </c>
      <c r="E5630" s="143" t="s">
        <v>8854</v>
      </c>
      <c r="F5630" s="248" t="s">
        <v>155</v>
      </c>
      <c r="G5630" s="216">
        <v>118</v>
      </c>
      <c r="H5630" s="216">
        <v>95.999999998603016</v>
      </c>
      <c r="I5630" s="216">
        <v>11327.999999835156</v>
      </c>
      <c r="J5630" s="216">
        <v>1.1364400743637064E-2</v>
      </c>
      <c r="K5630" s="216">
        <v>1.1837917441460872E-4</v>
      </c>
      <c r="L5630" s="159"/>
    </row>
    <row r="5631" spans="2:12" ht="15.75" customHeight="1" x14ac:dyDescent="0.2">
      <c r="B5631" s="189">
        <v>41446</v>
      </c>
      <c r="C5631" s="143">
        <v>302296</v>
      </c>
      <c r="D5631" s="143" t="s">
        <v>1516</v>
      </c>
      <c r="E5631" s="143" t="s">
        <v>8855</v>
      </c>
      <c r="F5631" s="248" t="s">
        <v>155</v>
      </c>
      <c r="G5631" s="216">
        <v>1.32</v>
      </c>
      <c r="H5631" s="216">
        <v>153.00000000628643</v>
      </c>
      <c r="I5631" s="216">
        <v>201.9600000082981</v>
      </c>
      <c r="J5631" s="216">
        <v>5.8499955814602788E-4</v>
      </c>
      <c r="K5631" s="216">
        <v>3.8235265236731469E-6</v>
      </c>
      <c r="L5631" s="159"/>
    </row>
    <row r="5632" spans="2:12" ht="15.75" customHeight="1" x14ac:dyDescent="0.2">
      <c r="B5632" s="189">
        <v>41446</v>
      </c>
      <c r="C5632" s="143">
        <v>302299</v>
      </c>
      <c r="D5632" s="143" t="s">
        <v>1519</v>
      </c>
      <c r="E5632" s="143" t="s">
        <v>8854</v>
      </c>
      <c r="F5632" s="248" t="s">
        <v>151</v>
      </c>
      <c r="G5632" s="216">
        <v>11.533000000000001</v>
      </c>
      <c r="H5632" s="216">
        <v>108.99999999906868</v>
      </c>
      <c r="I5632" s="216">
        <v>1257.0969999892593</v>
      </c>
      <c r="J5632" s="216">
        <v>1.2611364832017789E-3</v>
      </c>
      <c r="K5632" s="216">
        <v>1.1570059479014258E-5</v>
      </c>
      <c r="L5632" s="159"/>
    </row>
    <row r="5633" spans="2:12" ht="15.75" customHeight="1" x14ac:dyDescent="0.2">
      <c r="B5633" s="189">
        <v>41446</v>
      </c>
      <c r="C5633" s="143">
        <v>302302</v>
      </c>
      <c r="D5633" s="143" t="s">
        <v>1367</v>
      </c>
      <c r="E5633" s="143" t="s">
        <v>8855</v>
      </c>
      <c r="F5633" s="248" t="s">
        <v>147</v>
      </c>
      <c r="G5633" s="216">
        <v>23.875</v>
      </c>
      <c r="H5633" s="216">
        <v>50.000000005820766</v>
      </c>
      <c r="I5633" s="216">
        <v>1193.7500001389708</v>
      </c>
      <c r="J5633" s="216">
        <v>3.457829384974377E-3</v>
      </c>
      <c r="K5633" s="216">
        <v>6.9156587691436653E-5</v>
      </c>
      <c r="L5633" s="159"/>
    </row>
    <row r="5634" spans="2:12" ht="15.75" customHeight="1" x14ac:dyDescent="0.2">
      <c r="B5634" s="189">
        <v>41446</v>
      </c>
      <c r="C5634" s="143">
        <v>302308</v>
      </c>
      <c r="D5634" s="143" t="s">
        <v>1739</v>
      </c>
      <c r="E5634" s="143" t="s">
        <v>8854</v>
      </c>
      <c r="F5634" s="248" t="s">
        <v>147</v>
      </c>
      <c r="G5634" s="216">
        <v>31.02</v>
      </c>
      <c r="H5634" s="216">
        <v>86.999999990221113</v>
      </c>
      <c r="I5634" s="216">
        <v>2698.7399996966587</v>
      </c>
      <c r="J5634" s="216">
        <v>2.7074119756251851E-3</v>
      </c>
      <c r="K5634" s="216">
        <v>3.111967788424714E-5</v>
      </c>
      <c r="L5634" s="159"/>
    </row>
    <row r="5635" spans="2:12" ht="15.75" customHeight="1" x14ac:dyDescent="0.2">
      <c r="B5635" s="189">
        <v>41446</v>
      </c>
      <c r="C5635" s="143">
        <v>302310</v>
      </c>
      <c r="D5635" s="143" t="s">
        <v>765</v>
      </c>
      <c r="E5635" s="143" t="s">
        <v>8854</v>
      </c>
      <c r="F5635" s="248" t="s">
        <v>147</v>
      </c>
      <c r="G5635" s="216">
        <v>36.630000000000003</v>
      </c>
      <c r="H5635" s="216">
        <v>42.999999993480742</v>
      </c>
      <c r="I5635" s="216">
        <v>1575.0899997611996</v>
      </c>
      <c r="J5635" s="216">
        <v>1.5801513033935344E-3</v>
      </c>
      <c r="K5635" s="216">
        <v>3.6747704735653541E-5</v>
      </c>
      <c r="L5635" s="159"/>
    </row>
    <row r="5636" spans="2:12" ht="15.75" customHeight="1" x14ac:dyDescent="0.2">
      <c r="B5636" s="189">
        <v>41446</v>
      </c>
      <c r="C5636" s="143">
        <v>302311</v>
      </c>
      <c r="D5636" s="143" t="s">
        <v>992</v>
      </c>
      <c r="E5636" s="143" t="s">
        <v>8854</v>
      </c>
      <c r="F5636" s="248" t="s">
        <v>147</v>
      </c>
      <c r="G5636" s="216">
        <v>24.09</v>
      </c>
      <c r="H5636" s="216">
        <v>75.99999999627471</v>
      </c>
      <c r="I5636" s="216">
        <v>1830.8399999102578</v>
      </c>
      <c r="J5636" s="216">
        <v>1.8367231158865985E-3</v>
      </c>
      <c r="K5636" s="216">
        <v>2.4167409420745117E-5</v>
      </c>
      <c r="L5636" s="159"/>
    </row>
    <row r="5637" spans="2:12" ht="15.75" customHeight="1" x14ac:dyDescent="0.2">
      <c r="B5637" s="189">
        <v>41447</v>
      </c>
      <c r="C5637" s="143">
        <v>302320</v>
      </c>
      <c r="D5637" s="143" t="s">
        <v>1878</v>
      </c>
      <c r="E5637" s="143" t="s">
        <v>8854</v>
      </c>
      <c r="F5637" s="248" t="s">
        <v>155</v>
      </c>
      <c r="G5637" s="216">
        <v>40</v>
      </c>
      <c r="H5637" s="216">
        <v>58.000000000465661</v>
      </c>
      <c r="I5637" s="216">
        <v>2320.0000000186265</v>
      </c>
      <c r="J5637" s="216">
        <v>2.3272753653565286E-3</v>
      </c>
      <c r="K5637" s="216">
        <v>4.0125437333411096E-5</v>
      </c>
      <c r="L5637" s="159"/>
    </row>
    <row r="5638" spans="2:12" ht="15.75" customHeight="1" x14ac:dyDescent="0.2">
      <c r="B5638" s="189">
        <v>41447</v>
      </c>
      <c r="C5638" s="143">
        <v>302321</v>
      </c>
      <c r="D5638" s="143" t="s">
        <v>527</v>
      </c>
      <c r="E5638" s="143" t="s">
        <v>8855</v>
      </c>
      <c r="F5638" s="248" t="s">
        <v>147</v>
      </c>
      <c r="G5638" s="216">
        <v>11</v>
      </c>
      <c r="H5638" s="216">
        <v>136.00000000325963</v>
      </c>
      <c r="I5638" s="216">
        <v>1496.0000000358559</v>
      </c>
      <c r="J5638" s="216">
        <v>4.3337526008261767E-3</v>
      </c>
      <c r="K5638" s="216">
        <v>3.1865827946487541E-5</v>
      </c>
      <c r="L5638" s="159"/>
    </row>
    <row r="5639" spans="2:12" ht="15.75" customHeight="1" x14ac:dyDescent="0.2">
      <c r="B5639" s="189">
        <v>41447</v>
      </c>
      <c r="C5639" s="143">
        <v>302322</v>
      </c>
      <c r="D5639" s="143" t="s">
        <v>1879</v>
      </c>
      <c r="E5639" s="143" t="s">
        <v>8855</v>
      </c>
      <c r="F5639" s="248" t="s">
        <v>147</v>
      </c>
      <c r="G5639" s="216">
        <v>15</v>
      </c>
      <c r="H5639" s="216">
        <v>63.999999999068677</v>
      </c>
      <c r="I5639" s="216">
        <v>959.99999998603016</v>
      </c>
      <c r="J5639" s="216">
        <v>2.7810177116529889E-3</v>
      </c>
      <c r="K5639" s="216">
        <v>4.3453401745210286E-5</v>
      </c>
      <c r="L5639" s="159"/>
    </row>
    <row r="5640" spans="2:12" ht="15.75" customHeight="1" x14ac:dyDescent="0.2">
      <c r="B5640" s="189">
        <v>41448</v>
      </c>
      <c r="C5640" s="143">
        <v>302319</v>
      </c>
      <c r="D5640" s="143" t="s">
        <v>884</v>
      </c>
      <c r="E5640" s="143" t="s">
        <v>8854</v>
      </c>
      <c r="F5640" s="248" t="s">
        <v>147</v>
      </c>
      <c r="G5640" s="216">
        <v>2592</v>
      </c>
      <c r="H5640" s="216">
        <v>66.804878047792371</v>
      </c>
      <c r="I5640" s="216">
        <v>170257.99999749754</v>
      </c>
      <c r="J5640" s="216">
        <v>0.17079259790821003</v>
      </c>
      <c r="K5640" s="216">
        <v>2.6001386941264851E-3</v>
      </c>
      <c r="L5640" s="159"/>
    </row>
    <row r="5641" spans="2:12" ht="15.75" customHeight="1" x14ac:dyDescent="0.2">
      <c r="B5641" s="189">
        <v>41448</v>
      </c>
      <c r="C5641" s="143">
        <v>302323</v>
      </c>
      <c r="D5641" s="143" t="s">
        <v>1849</v>
      </c>
      <c r="E5641" s="143" t="s">
        <v>8855</v>
      </c>
      <c r="F5641" s="248" t="s">
        <v>147</v>
      </c>
      <c r="G5641" s="216">
        <v>6</v>
      </c>
      <c r="H5641" s="216">
        <v>26.000000000931323</v>
      </c>
      <c r="I5641" s="216">
        <v>156.00000000558794</v>
      </c>
      <c r="J5641" s="216">
        <v>4.518794186582516E-4</v>
      </c>
      <c r="K5641" s="216">
        <v>1.7379977640079434E-5</v>
      </c>
      <c r="L5641" s="159"/>
    </row>
    <row r="5642" spans="2:12" ht="15.75" customHeight="1" x14ac:dyDescent="0.2">
      <c r="B5642" s="189">
        <v>41448</v>
      </c>
      <c r="C5642" s="143">
        <v>302326</v>
      </c>
      <c r="D5642" s="143" t="s">
        <v>1464</v>
      </c>
      <c r="E5642" s="143" t="s">
        <v>8854</v>
      </c>
      <c r="F5642" s="248" t="s">
        <v>151</v>
      </c>
      <c r="G5642" s="216">
        <v>31</v>
      </c>
      <c r="H5642" s="216">
        <v>210.00000000349246</v>
      </c>
      <c r="I5642" s="216">
        <v>6510.0000001082662</v>
      </c>
      <c r="J5642" s="216">
        <v>6.5304409332735056E-3</v>
      </c>
      <c r="K5642" s="216">
        <v>3.1097337776975712E-5</v>
      </c>
      <c r="L5642" s="159"/>
    </row>
    <row r="5643" spans="2:12" ht="15.75" customHeight="1" x14ac:dyDescent="0.2">
      <c r="B5643" s="189">
        <v>41448</v>
      </c>
      <c r="C5643" s="143">
        <v>302341</v>
      </c>
      <c r="D5643" s="143" t="s">
        <v>1880</v>
      </c>
      <c r="E5643" s="143" t="s">
        <v>8854</v>
      </c>
      <c r="F5643" s="248" t="s">
        <v>150</v>
      </c>
      <c r="G5643" s="216">
        <v>734.5</v>
      </c>
      <c r="H5643" s="216">
        <v>26.999999993713573</v>
      </c>
      <c r="I5643" s="216">
        <v>19831.499995382619</v>
      </c>
      <c r="J5643" s="216">
        <v>1.9893769483242115E-2</v>
      </c>
      <c r="K5643" s="216">
        <v>7.3680627732866644E-4</v>
      </c>
      <c r="L5643" s="159"/>
    </row>
    <row r="5644" spans="2:12" ht="15.75" customHeight="1" x14ac:dyDescent="0.2">
      <c r="B5644" s="189">
        <v>41448</v>
      </c>
      <c r="C5644" s="143">
        <v>302342</v>
      </c>
      <c r="D5644" s="143" t="s">
        <v>884</v>
      </c>
      <c r="E5644" s="143" t="s">
        <v>8854</v>
      </c>
      <c r="F5644" s="248" t="s">
        <v>147</v>
      </c>
      <c r="G5644" s="216">
        <v>1.9000000000000001</v>
      </c>
      <c r="H5644" s="216">
        <v>258.00000000279397</v>
      </c>
      <c r="I5644" s="216">
        <v>490.2000000053086</v>
      </c>
      <c r="J5644" s="216">
        <v>4.9173919285285732E-4</v>
      </c>
      <c r="K5644" s="216">
        <v>1.9059658637501243E-6</v>
      </c>
      <c r="L5644" s="159"/>
    </row>
    <row r="5645" spans="2:12" ht="15.75" customHeight="1" x14ac:dyDescent="0.2">
      <c r="B5645" s="189">
        <v>41448</v>
      </c>
      <c r="C5645" s="143">
        <v>302343</v>
      </c>
      <c r="D5645" s="143" t="s">
        <v>755</v>
      </c>
      <c r="E5645" s="143" t="s">
        <v>8854</v>
      </c>
      <c r="F5645" s="248" t="s">
        <v>155</v>
      </c>
      <c r="G5645" s="216">
        <v>84.48</v>
      </c>
      <c r="H5645" s="216">
        <v>88.999999996740371</v>
      </c>
      <c r="I5645" s="216">
        <v>7518.7199997246271</v>
      </c>
      <c r="J5645" s="216">
        <v>7.5423282413528856E-3</v>
      </c>
      <c r="K5645" s="216">
        <v>8.4745261141900262E-5</v>
      </c>
      <c r="L5645" s="159"/>
    </row>
    <row r="5646" spans="2:12" ht="15.75" customHeight="1" x14ac:dyDescent="0.2">
      <c r="B5646" s="189">
        <v>41448</v>
      </c>
      <c r="C5646" s="143">
        <v>302344</v>
      </c>
      <c r="D5646" s="143" t="s">
        <v>639</v>
      </c>
      <c r="E5646" s="143" t="s">
        <v>8854</v>
      </c>
      <c r="F5646" s="248" t="s">
        <v>151</v>
      </c>
      <c r="G5646" s="216">
        <v>11</v>
      </c>
      <c r="H5646" s="216">
        <v>23.000000001629815</v>
      </c>
      <c r="I5646" s="216">
        <v>253.00000001792796</v>
      </c>
      <c r="J5646" s="216">
        <v>2.5379440187523763E-4</v>
      </c>
      <c r="K5646" s="216">
        <v>1.103453921118493E-5</v>
      </c>
      <c r="L5646" s="159"/>
    </row>
    <row r="5647" spans="2:12" ht="15.75" customHeight="1" x14ac:dyDescent="0.2">
      <c r="B5647" s="189">
        <v>41448</v>
      </c>
      <c r="C5647" s="143">
        <v>302345</v>
      </c>
      <c r="D5647" s="143" t="s">
        <v>1254</v>
      </c>
      <c r="E5647" s="143" t="s">
        <v>8855</v>
      </c>
      <c r="F5647" s="248" t="s">
        <v>148</v>
      </c>
      <c r="G5647" s="216">
        <v>1.8150000000000002</v>
      </c>
      <c r="H5647" s="216">
        <v>14.99999999650754</v>
      </c>
      <c r="I5647" s="216">
        <v>27.224999993661189</v>
      </c>
      <c r="J5647" s="216">
        <v>7.8861648523499025E-5</v>
      </c>
      <c r="K5647" s="216">
        <v>5.2574432361240289E-6</v>
      </c>
      <c r="L5647" s="159"/>
    </row>
    <row r="5648" spans="2:12" ht="15.75" customHeight="1" x14ac:dyDescent="0.2">
      <c r="B5648" s="189">
        <v>41449</v>
      </c>
      <c r="C5648" s="143">
        <v>302378</v>
      </c>
      <c r="D5648" s="143" t="s">
        <v>1254</v>
      </c>
      <c r="E5648" s="143" t="s">
        <v>8855</v>
      </c>
      <c r="F5648" s="248" t="s">
        <v>155</v>
      </c>
      <c r="G5648" s="216">
        <v>85</v>
      </c>
      <c r="H5648" s="216">
        <v>27.999999996973202</v>
      </c>
      <c r="I5648" s="216">
        <v>2379.9999997427221</v>
      </c>
      <c r="J5648" s="216">
        <v>6.8940813608856424E-3</v>
      </c>
      <c r="K5648" s="216">
        <v>2.4621719148681758E-4</v>
      </c>
      <c r="L5648" s="159"/>
    </row>
    <row r="5649" spans="2:12" ht="15.75" customHeight="1" x14ac:dyDescent="0.2">
      <c r="B5649" s="189">
        <v>41449</v>
      </c>
      <c r="C5649" s="143">
        <v>302379</v>
      </c>
      <c r="D5649" s="143" t="s">
        <v>951</v>
      </c>
      <c r="E5649" s="143" t="s">
        <v>8855</v>
      </c>
      <c r="F5649" s="248" t="s">
        <v>147</v>
      </c>
      <c r="G5649" s="216">
        <v>21</v>
      </c>
      <c r="H5649" s="216">
        <v>193.00000000046566</v>
      </c>
      <c r="I5649" s="216">
        <v>4053.0000000097789</v>
      </c>
      <c r="J5649" s="216">
        <v>1.1740215024687993E-2</v>
      </c>
      <c r="K5649" s="216">
        <v>6.083012966144905E-5</v>
      </c>
      <c r="L5649" s="159"/>
    </row>
    <row r="5650" spans="2:12" ht="15.75" customHeight="1" x14ac:dyDescent="0.2">
      <c r="B5650" s="189">
        <v>41449</v>
      </c>
      <c r="C5650" s="143">
        <v>302380</v>
      </c>
      <c r="D5650" s="143" t="s">
        <v>1829</v>
      </c>
      <c r="E5650" s="143" t="s">
        <v>8855</v>
      </c>
      <c r="F5650" s="248" t="s">
        <v>147</v>
      </c>
      <c r="G5650" s="216">
        <v>7.92</v>
      </c>
      <c r="H5650" s="216">
        <v>145.00000000116415</v>
      </c>
      <c r="I5650" s="216">
        <v>1148.4000000092201</v>
      </c>
      <c r="J5650" s="216">
        <v>3.3265390906556643E-3</v>
      </c>
      <c r="K5650" s="216">
        <v>2.2941648900889354E-5</v>
      </c>
      <c r="L5650" s="159"/>
    </row>
    <row r="5651" spans="2:12" ht="15.75" customHeight="1" x14ac:dyDescent="0.2">
      <c r="B5651" s="189">
        <v>41449</v>
      </c>
      <c r="C5651" s="143">
        <v>302394</v>
      </c>
      <c r="D5651" s="143" t="s">
        <v>594</v>
      </c>
      <c r="E5651" s="143" t="s">
        <v>8855</v>
      </c>
      <c r="F5651" s="248" t="s">
        <v>155</v>
      </c>
      <c r="G5651" s="216">
        <v>3.63</v>
      </c>
      <c r="H5651" s="216">
        <v>75.99999999627471</v>
      </c>
      <c r="I5651" s="216">
        <v>275.87999998647717</v>
      </c>
      <c r="J5651" s="216">
        <v>7.9913410334180805E-4</v>
      </c>
      <c r="K5651" s="216">
        <v>1.0514922412907622E-5</v>
      </c>
      <c r="L5651" s="159"/>
    </row>
    <row r="5652" spans="2:12" ht="15.75" customHeight="1" x14ac:dyDescent="0.2">
      <c r="B5652" s="189">
        <v>41449</v>
      </c>
      <c r="C5652" s="143">
        <v>302395</v>
      </c>
      <c r="D5652" s="143" t="s">
        <v>508</v>
      </c>
      <c r="E5652" s="143" t="s">
        <v>8854</v>
      </c>
      <c r="F5652" s="248" t="s">
        <v>147</v>
      </c>
      <c r="G5652" s="216">
        <v>18.809999999999999</v>
      </c>
      <c r="H5652" s="216">
        <v>169.99999999883585</v>
      </c>
      <c r="I5652" s="216">
        <v>3197.6999999781019</v>
      </c>
      <c r="J5652" s="216">
        <v>3.2074810209024827E-3</v>
      </c>
      <c r="K5652" s="216">
        <v>1.8867535417202633E-5</v>
      </c>
      <c r="L5652" s="159"/>
    </row>
    <row r="5653" spans="2:12" ht="15.75" customHeight="1" x14ac:dyDescent="0.2">
      <c r="B5653" s="189">
        <v>41449</v>
      </c>
      <c r="C5653" s="143">
        <v>302396</v>
      </c>
      <c r="D5653" s="143" t="s">
        <v>1352</v>
      </c>
      <c r="E5653" s="143" t="s">
        <v>8854</v>
      </c>
      <c r="F5653" s="248" t="s">
        <v>147</v>
      </c>
      <c r="G5653" s="216">
        <v>21</v>
      </c>
      <c r="H5653" s="216">
        <v>124.99999999883585</v>
      </c>
      <c r="I5653" s="216">
        <v>2624.9999999755528</v>
      </c>
      <c r="J5653" s="216">
        <v>2.6330292647366109E-3</v>
      </c>
      <c r="K5653" s="216">
        <v>2.1064234118089065E-5</v>
      </c>
      <c r="L5653" s="159"/>
    </row>
    <row r="5654" spans="2:12" ht="15.75" customHeight="1" x14ac:dyDescent="0.2">
      <c r="B5654" s="189">
        <v>41449</v>
      </c>
      <c r="C5654" s="143">
        <v>302398</v>
      </c>
      <c r="D5654" s="143" t="s">
        <v>616</v>
      </c>
      <c r="E5654" s="143" t="s">
        <v>8854</v>
      </c>
      <c r="F5654" s="248" t="s">
        <v>148</v>
      </c>
      <c r="G5654" s="216">
        <v>138.5</v>
      </c>
      <c r="H5654" s="216">
        <v>68.999999994412065</v>
      </c>
      <c r="I5654" s="216">
        <v>9556.4999992260709</v>
      </c>
      <c r="J5654" s="216">
        <v>9.5857311111055207E-3</v>
      </c>
      <c r="K5654" s="216">
        <v>1.3892363930263503E-4</v>
      </c>
      <c r="L5654" s="159"/>
    </row>
    <row r="5655" spans="2:12" ht="15.75" customHeight="1" x14ac:dyDescent="0.2">
      <c r="B5655" s="189">
        <v>41450</v>
      </c>
      <c r="C5655" s="143">
        <v>302401</v>
      </c>
      <c r="D5655" s="143" t="s">
        <v>1591</v>
      </c>
      <c r="E5655" s="143" t="s">
        <v>8854</v>
      </c>
      <c r="F5655" s="248" t="s">
        <v>151</v>
      </c>
      <c r="G5655" s="216">
        <v>2.9</v>
      </c>
      <c r="H5655" s="216">
        <v>183.00000000977889</v>
      </c>
      <c r="I5655" s="216">
        <v>530.70000002835877</v>
      </c>
      <c r="J5655" s="216">
        <v>5.3229907435463678E-4</v>
      </c>
      <c r="K5655" s="216">
        <v>2.9087381110720902E-6</v>
      </c>
      <c r="L5655" s="159"/>
    </row>
    <row r="5656" spans="2:12" ht="15.75" customHeight="1" x14ac:dyDescent="0.2">
      <c r="B5656" s="189">
        <v>41450</v>
      </c>
      <c r="C5656" s="143">
        <v>302416</v>
      </c>
      <c r="D5656" s="143" t="s">
        <v>730</v>
      </c>
      <c r="E5656" s="143" t="s">
        <v>8855</v>
      </c>
      <c r="F5656" s="248" t="s">
        <v>147</v>
      </c>
      <c r="G5656" s="216">
        <v>1</v>
      </c>
      <c r="H5656" s="216">
        <v>69.999999997671694</v>
      </c>
      <c r="I5656" s="216">
        <v>69.999999997671694</v>
      </c>
      <c r="J5656" s="216">
        <v>2.0276876107873238E-4</v>
      </c>
      <c r="K5656" s="216">
        <v>2.8966965869353826E-6</v>
      </c>
      <c r="L5656" s="159"/>
    </row>
    <row r="5657" spans="2:12" ht="15.75" customHeight="1" x14ac:dyDescent="0.2">
      <c r="B5657" s="189">
        <v>41450</v>
      </c>
      <c r="C5657" s="143">
        <v>302441</v>
      </c>
      <c r="D5657" s="143" t="s">
        <v>555</v>
      </c>
      <c r="E5657" s="143" t="s">
        <v>8855</v>
      </c>
      <c r="F5657" s="248" t="s">
        <v>155</v>
      </c>
      <c r="G5657" s="216">
        <v>2.5</v>
      </c>
      <c r="H5657" s="216">
        <v>19.999999991850927</v>
      </c>
      <c r="I5657" s="216">
        <v>49.999999979627319</v>
      </c>
      <c r="J5657" s="216">
        <v>1.4483482928775564E-4</v>
      </c>
      <c r="K5657" s="216">
        <v>7.2417414673384568E-6</v>
      </c>
      <c r="L5657" s="159"/>
    </row>
    <row r="5658" spans="2:12" ht="15.75" customHeight="1" x14ac:dyDescent="0.2">
      <c r="B5658" s="189">
        <v>41450</v>
      </c>
      <c r="C5658" s="143">
        <v>302469</v>
      </c>
      <c r="D5658" s="143" t="s">
        <v>1531</v>
      </c>
      <c r="E5658" s="143" t="s">
        <v>8855</v>
      </c>
      <c r="F5658" s="248" t="s">
        <v>148</v>
      </c>
      <c r="G5658" s="216">
        <v>12</v>
      </c>
      <c r="H5658" s="216">
        <v>73.000000007450581</v>
      </c>
      <c r="I5658" s="216">
        <v>876.00000008940697</v>
      </c>
      <c r="J5658" s="216">
        <v>2.5375062104143801E-3</v>
      </c>
      <c r="K5658" s="216">
        <v>3.4760359043224594E-5</v>
      </c>
      <c r="L5658" s="159"/>
    </row>
    <row r="5659" spans="2:12" ht="15.75" customHeight="1" x14ac:dyDescent="0.2">
      <c r="B5659" s="189">
        <v>41450</v>
      </c>
      <c r="C5659" s="143">
        <v>302549</v>
      </c>
      <c r="D5659" s="143" t="s">
        <v>690</v>
      </c>
      <c r="E5659" s="143" t="s">
        <v>8854</v>
      </c>
      <c r="F5659" s="248" t="s">
        <v>147</v>
      </c>
      <c r="G5659" s="216">
        <v>45.5</v>
      </c>
      <c r="H5659" s="216">
        <v>104.99999999650754</v>
      </c>
      <c r="I5659" s="216">
        <v>4777.4999998410931</v>
      </c>
      <c r="J5659" s="216">
        <v>4.7918952845464463E-3</v>
      </c>
      <c r="K5659" s="216">
        <v>4.5637097949579352E-5</v>
      </c>
      <c r="L5659" s="159"/>
    </row>
    <row r="5660" spans="2:12" ht="15.75" customHeight="1" x14ac:dyDescent="0.2">
      <c r="B5660" s="189">
        <v>41451</v>
      </c>
      <c r="C5660" s="143">
        <v>302472</v>
      </c>
      <c r="D5660" s="143" t="s">
        <v>555</v>
      </c>
      <c r="E5660" s="143" t="s">
        <v>8855</v>
      </c>
      <c r="F5660" s="248" t="s">
        <v>150</v>
      </c>
      <c r="G5660" s="216">
        <v>55</v>
      </c>
      <c r="H5660" s="216">
        <v>119.99999999301508</v>
      </c>
      <c r="I5660" s="216">
        <v>6599.9999996158294</v>
      </c>
      <c r="J5660" s="216">
        <v>1.9118488773886499E-2</v>
      </c>
      <c r="K5660" s="216">
        <v>1.5932073979166118E-4</v>
      </c>
      <c r="L5660" s="159"/>
    </row>
    <row r="5661" spans="2:12" ht="15.75" customHeight="1" x14ac:dyDescent="0.2">
      <c r="B5661" s="189">
        <v>41451</v>
      </c>
      <c r="C5661" s="143">
        <v>302518</v>
      </c>
      <c r="D5661" s="143" t="s">
        <v>867</v>
      </c>
      <c r="E5661" s="143" t="s">
        <v>8855</v>
      </c>
      <c r="F5661" s="248" t="s">
        <v>151</v>
      </c>
      <c r="G5661" s="216">
        <v>16</v>
      </c>
      <c r="H5661" s="216">
        <v>72.999999996973202</v>
      </c>
      <c r="I5661" s="216">
        <v>1167.9999999515712</v>
      </c>
      <c r="J5661" s="216">
        <v>3.3833931648899009E-3</v>
      </c>
      <c r="K5661" s="216">
        <v>4.6347851575755985E-5</v>
      </c>
      <c r="L5661" s="159"/>
    </row>
    <row r="5662" spans="2:12" ht="15.75" customHeight="1" x14ac:dyDescent="0.2">
      <c r="B5662" s="189">
        <v>41451</v>
      </c>
      <c r="C5662" s="143">
        <v>302545</v>
      </c>
      <c r="D5662" s="143" t="s">
        <v>813</v>
      </c>
      <c r="E5662" s="143" t="s">
        <v>8855</v>
      </c>
      <c r="F5662" s="248" t="s">
        <v>151</v>
      </c>
      <c r="G5662" s="216">
        <v>50</v>
      </c>
      <c r="H5662" s="216">
        <v>210.99999999627471</v>
      </c>
      <c r="I5662" s="216">
        <v>10549.999999813735</v>
      </c>
      <c r="J5662" s="216">
        <v>3.056061463222454E-2</v>
      </c>
      <c r="K5662" s="216">
        <v>1.4483703617423744E-4</v>
      </c>
      <c r="L5662" s="159"/>
    </row>
    <row r="5663" spans="2:12" ht="15.75" customHeight="1" x14ac:dyDescent="0.2">
      <c r="B5663" s="189">
        <v>41451</v>
      </c>
      <c r="C5663" s="143">
        <v>302550</v>
      </c>
      <c r="D5663" s="143" t="s">
        <v>1117</v>
      </c>
      <c r="E5663" s="143" t="s">
        <v>8855</v>
      </c>
      <c r="F5663" s="248" t="s">
        <v>155</v>
      </c>
      <c r="G5663" s="216">
        <v>49.5</v>
      </c>
      <c r="H5663" s="216">
        <v>98.000000005122274</v>
      </c>
      <c r="I5663" s="216">
        <v>4851.0000002535526</v>
      </c>
      <c r="J5663" s="216">
        <v>1.4052089250358992E-2</v>
      </c>
      <c r="K5663" s="216">
        <v>1.4338866581249508E-4</v>
      </c>
      <c r="L5663" s="159"/>
    </row>
    <row r="5664" spans="2:12" ht="15.75" customHeight="1" x14ac:dyDescent="0.2">
      <c r="B5664" s="189">
        <v>41451</v>
      </c>
      <c r="C5664" s="143">
        <v>302551</v>
      </c>
      <c r="D5664" s="143" t="s">
        <v>1769</v>
      </c>
      <c r="E5664" s="143" t="s">
        <v>8854</v>
      </c>
      <c r="F5664" s="248" t="s">
        <v>155</v>
      </c>
      <c r="G5664" s="216">
        <v>57.42</v>
      </c>
      <c r="H5664" s="216">
        <v>45</v>
      </c>
      <c r="I5664" s="216">
        <v>2583.9</v>
      </c>
      <c r="J5664" s="216">
        <v>2.5915500744111567E-3</v>
      </c>
      <c r="K5664" s="216">
        <v>5.7590001653581259E-5</v>
      </c>
      <c r="L5664" s="159"/>
    </row>
    <row r="5665" spans="2:12" ht="15.75" customHeight="1" x14ac:dyDescent="0.2">
      <c r="B5665" s="189">
        <v>41451</v>
      </c>
      <c r="C5665" s="143">
        <v>302555</v>
      </c>
      <c r="D5665" s="143" t="s">
        <v>588</v>
      </c>
      <c r="E5665" s="143" t="s">
        <v>8855</v>
      </c>
      <c r="F5665" s="248" t="s">
        <v>147</v>
      </c>
      <c r="G5665" s="216">
        <v>79</v>
      </c>
      <c r="H5665" s="216">
        <v>309.00000000139698</v>
      </c>
      <c r="I5665" s="216">
        <v>24411.000000110362</v>
      </c>
      <c r="J5665" s="216">
        <v>7.0712337801305897E-2</v>
      </c>
      <c r="K5665" s="216">
        <v>2.2884251715529517E-4</v>
      </c>
      <c r="L5665" s="159"/>
    </row>
    <row r="5666" spans="2:12" ht="15.75" customHeight="1" x14ac:dyDescent="0.2">
      <c r="B5666" s="189">
        <v>41451</v>
      </c>
      <c r="C5666" s="143">
        <v>302606</v>
      </c>
      <c r="D5666" s="143" t="s">
        <v>1725</v>
      </c>
      <c r="E5666" s="143" t="s">
        <v>8854</v>
      </c>
      <c r="F5666" s="248" t="s">
        <v>147</v>
      </c>
      <c r="G5666" s="216">
        <v>1</v>
      </c>
      <c r="H5666" s="216">
        <v>2566.0000000032596</v>
      </c>
      <c r="I5666" s="216">
        <v>2566.0000000032596</v>
      </c>
      <c r="J5666" s="216">
        <v>2.5735970784269806E-3</v>
      </c>
      <c r="K5666" s="216">
        <v>1.002960669689677E-6</v>
      </c>
      <c r="L5666" s="159"/>
    </row>
    <row r="5667" spans="2:12" ht="15.75" customHeight="1" x14ac:dyDescent="0.2">
      <c r="B5667" s="189">
        <v>41451</v>
      </c>
      <c r="C5667" s="143">
        <v>302606</v>
      </c>
      <c r="D5667" s="143" t="s">
        <v>1284</v>
      </c>
      <c r="E5667" s="143" t="s">
        <v>8854</v>
      </c>
      <c r="F5667" s="248" t="s">
        <v>147</v>
      </c>
      <c r="G5667" s="216">
        <v>292</v>
      </c>
      <c r="H5667" s="216">
        <v>2566.0000000032596</v>
      </c>
      <c r="I5667" s="216">
        <v>749272.00000095181</v>
      </c>
      <c r="J5667" s="216">
        <v>0.7514903469006784</v>
      </c>
      <c r="K5667" s="216">
        <v>2.9286451554938573E-4</v>
      </c>
      <c r="L5667" s="159"/>
    </row>
    <row r="5668" spans="2:12" ht="15.75" customHeight="1" x14ac:dyDescent="0.2">
      <c r="B5668" s="189">
        <v>41452</v>
      </c>
      <c r="C5668" s="143">
        <v>302579</v>
      </c>
      <c r="D5668" s="143" t="s">
        <v>1642</v>
      </c>
      <c r="E5668" s="143" t="s">
        <v>8854</v>
      </c>
      <c r="F5668" s="248" t="s">
        <v>147</v>
      </c>
      <c r="G5668" s="216">
        <v>1419</v>
      </c>
      <c r="H5668" s="216">
        <v>21.999999998370185</v>
      </c>
      <c r="I5668" s="216">
        <v>31217.999997687293</v>
      </c>
      <c r="J5668" s="216">
        <v>3.1309010595135765E-2</v>
      </c>
      <c r="K5668" s="216">
        <v>1.4231368453388733E-3</v>
      </c>
      <c r="L5668" s="159"/>
    </row>
    <row r="5669" spans="2:12" ht="15.75" customHeight="1" x14ac:dyDescent="0.2">
      <c r="B5669" s="189">
        <v>41452</v>
      </c>
      <c r="C5669" s="143">
        <v>302579</v>
      </c>
      <c r="D5669" s="143" t="s">
        <v>793</v>
      </c>
      <c r="E5669" s="143" t="s">
        <v>8854</v>
      </c>
      <c r="F5669" s="248" t="s">
        <v>147</v>
      </c>
      <c r="G5669" s="216">
        <v>2292</v>
      </c>
      <c r="H5669" s="216">
        <v>17.000000003026798</v>
      </c>
      <c r="I5669" s="216">
        <v>38964.000006937422</v>
      </c>
      <c r="J5669" s="216">
        <v>3.9077592707298631E-2</v>
      </c>
      <c r="K5669" s="216">
        <v>2.2986819235494699E-3</v>
      </c>
      <c r="L5669" s="159"/>
    </row>
    <row r="5670" spans="2:12" ht="15.75" customHeight="1" x14ac:dyDescent="0.2">
      <c r="B5670" s="189">
        <v>41452</v>
      </c>
      <c r="C5670" s="143">
        <v>302579</v>
      </c>
      <c r="D5670" s="143" t="s">
        <v>1034</v>
      </c>
      <c r="E5670" s="143" t="s">
        <v>8854</v>
      </c>
      <c r="F5670" s="248" t="s">
        <v>147</v>
      </c>
      <c r="G5670" s="216">
        <v>1114</v>
      </c>
      <c r="H5670" s="216">
        <v>11.000000004423782</v>
      </c>
      <c r="I5670" s="216">
        <v>12254.000004928093</v>
      </c>
      <c r="J5670" s="216">
        <v>1.2289724390271956E-2</v>
      </c>
      <c r="K5670" s="216">
        <v>1.1172476713935905E-3</v>
      </c>
      <c r="L5670" s="159"/>
    </row>
    <row r="5671" spans="2:12" ht="15.75" customHeight="1" x14ac:dyDescent="0.2">
      <c r="B5671" s="189">
        <v>41452</v>
      </c>
      <c r="C5671" s="143">
        <v>302579</v>
      </c>
      <c r="D5671" s="143" t="s">
        <v>1450</v>
      </c>
      <c r="E5671" s="143" t="s">
        <v>8854</v>
      </c>
      <c r="F5671" s="248" t="s">
        <v>147</v>
      </c>
      <c r="G5671" s="216">
        <v>1032.49</v>
      </c>
      <c r="H5671" s="216">
        <v>8.0000000051222742</v>
      </c>
      <c r="I5671" s="216">
        <v>8259.9200052886954</v>
      </c>
      <c r="J5671" s="216">
        <v>8.2840003517110662E-3</v>
      </c>
      <c r="K5671" s="216">
        <v>1.0355000433008691E-3</v>
      </c>
      <c r="L5671" s="159"/>
    </row>
    <row r="5672" spans="2:12" ht="15.75" customHeight="1" x14ac:dyDescent="0.2">
      <c r="B5672" s="189">
        <v>41452</v>
      </c>
      <c r="C5672" s="143">
        <v>302579</v>
      </c>
      <c r="D5672" s="143" t="s">
        <v>1643</v>
      </c>
      <c r="E5672" s="143" t="s">
        <v>8855</v>
      </c>
      <c r="F5672" s="248" t="s">
        <v>147</v>
      </c>
      <c r="G5672" s="216">
        <v>1</v>
      </c>
      <c r="H5672" s="216">
        <v>8.9999999979045242</v>
      </c>
      <c r="I5672" s="216">
        <v>8.9999999979045242</v>
      </c>
      <c r="J5672" s="216">
        <v>2.6070822077341421E-5</v>
      </c>
      <c r="K5672" s="216">
        <v>2.8967580092679453E-6</v>
      </c>
      <c r="L5672" s="159"/>
    </row>
    <row r="5673" spans="2:12" ht="15.75" customHeight="1" x14ac:dyDescent="0.2">
      <c r="B5673" s="189">
        <v>41452</v>
      </c>
      <c r="C5673" s="143">
        <v>302579</v>
      </c>
      <c r="D5673" s="143" t="s">
        <v>1033</v>
      </c>
      <c r="E5673" s="143" t="s">
        <v>8854</v>
      </c>
      <c r="F5673" s="248" t="s">
        <v>147</v>
      </c>
      <c r="G5673" s="216">
        <v>2247</v>
      </c>
      <c r="H5673" s="216">
        <v>13.000000000465661</v>
      </c>
      <c r="I5673" s="216">
        <v>29211.000001046341</v>
      </c>
      <c r="J5673" s="216">
        <v>2.9296159542412201E-2</v>
      </c>
      <c r="K5673" s="216">
        <v>2.2535507339509855E-3</v>
      </c>
      <c r="L5673" s="159"/>
    </row>
    <row r="5674" spans="2:12" ht="15.75" customHeight="1" x14ac:dyDescent="0.2">
      <c r="B5674" s="189">
        <v>41452</v>
      </c>
      <c r="C5674" s="143">
        <v>302579</v>
      </c>
      <c r="D5674" s="143" t="s">
        <v>1644</v>
      </c>
      <c r="E5674" s="143" t="s">
        <v>8854</v>
      </c>
      <c r="F5674" s="248" t="s">
        <v>147</v>
      </c>
      <c r="G5674" s="216">
        <v>45.5</v>
      </c>
      <c r="H5674" s="216">
        <v>59.00000000372529</v>
      </c>
      <c r="I5674" s="216">
        <v>2684.5000001695007</v>
      </c>
      <c r="J5674" s="216">
        <v>2.692326188550689E-3</v>
      </c>
      <c r="K5674" s="216">
        <v>4.5632647260689734E-5</v>
      </c>
      <c r="L5674" s="159"/>
    </row>
    <row r="5675" spans="2:12" ht="15.75" customHeight="1" x14ac:dyDescent="0.2">
      <c r="B5675" s="189">
        <v>41452</v>
      </c>
      <c r="C5675" s="143">
        <v>302579</v>
      </c>
      <c r="D5675" s="143" t="s">
        <v>739</v>
      </c>
      <c r="E5675" s="143" t="s">
        <v>8854</v>
      </c>
      <c r="F5675" s="248" t="s">
        <v>147</v>
      </c>
      <c r="G5675" s="216">
        <v>1465</v>
      </c>
      <c r="H5675" s="216">
        <v>71.000000000931323</v>
      </c>
      <c r="I5675" s="216">
        <v>104015.00000136439</v>
      </c>
      <c r="J5675" s="216">
        <v>0.10431823746995392</v>
      </c>
      <c r="K5675" s="216">
        <v>1.4692709502617683E-3</v>
      </c>
      <c r="L5675" s="159"/>
    </row>
    <row r="5676" spans="2:12" ht="15.75" customHeight="1" x14ac:dyDescent="0.2">
      <c r="B5676" s="189">
        <v>41452</v>
      </c>
      <c r="C5676" s="143">
        <v>302580</v>
      </c>
      <c r="D5676" s="143" t="s">
        <v>1814</v>
      </c>
      <c r="E5676" s="143" t="s">
        <v>8855</v>
      </c>
      <c r="F5676" s="248" t="s">
        <v>147</v>
      </c>
      <c r="G5676" s="216">
        <v>730.99</v>
      </c>
      <c r="H5676" s="216">
        <v>144.41212121606804</v>
      </c>
      <c r="I5676" s="216">
        <v>77762.210002208405</v>
      </c>
      <c r="J5676" s="216">
        <v>0.22525830464227314</v>
      </c>
      <c r="K5676" s="216">
        <v>2.1175011371947754E-3</v>
      </c>
      <c r="L5676" s="159"/>
    </row>
    <row r="5677" spans="2:12" ht="15.75" customHeight="1" x14ac:dyDescent="0.2">
      <c r="B5677" s="189">
        <v>41452</v>
      </c>
      <c r="C5677" s="143">
        <v>302581</v>
      </c>
      <c r="D5677" s="143" t="s">
        <v>1094</v>
      </c>
      <c r="E5677" s="143" t="s">
        <v>8854</v>
      </c>
      <c r="F5677" s="248" t="s">
        <v>155</v>
      </c>
      <c r="G5677" s="216">
        <v>98</v>
      </c>
      <c r="H5677" s="216">
        <v>88.999999996740371</v>
      </c>
      <c r="I5677" s="216">
        <v>8721.9999996805564</v>
      </c>
      <c r="J5677" s="216">
        <v>8.7474274591903042E-3</v>
      </c>
      <c r="K5677" s="216">
        <v>9.8285701792254814E-5</v>
      </c>
      <c r="L5677" s="159"/>
    </row>
    <row r="5678" spans="2:12" ht="15.75" customHeight="1" x14ac:dyDescent="0.2">
      <c r="B5678" s="189">
        <v>41452</v>
      </c>
      <c r="C5678" s="143">
        <v>302586</v>
      </c>
      <c r="D5678" s="143" t="s">
        <v>1881</v>
      </c>
      <c r="E5678" s="143" t="s">
        <v>8855</v>
      </c>
      <c r="F5678" s="248" t="s">
        <v>147</v>
      </c>
      <c r="G5678" s="216">
        <v>26.5</v>
      </c>
      <c r="H5678" s="216">
        <v>27.000000004190952</v>
      </c>
      <c r="I5678" s="216">
        <v>715.50000011106022</v>
      </c>
      <c r="J5678" s="216">
        <v>2.0726303559529297E-3</v>
      </c>
      <c r="K5678" s="216">
        <v>7.6764087245600554E-5</v>
      </c>
      <c r="L5678" s="159"/>
    </row>
    <row r="5679" spans="2:12" ht="15.75" customHeight="1" x14ac:dyDescent="0.2">
      <c r="B5679" s="189">
        <v>41452</v>
      </c>
      <c r="C5679" s="143">
        <v>302589</v>
      </c>
      <c r="D5679" s="143" t="s">
        <v>1294</v>
      </c>
      <c r="E5679" s="143" t="s">
        <v>8855</v>
      </c>
      <c r="F5679" s="248" t="s">
        <v>151</v>
      </c>
      <c r="G5679" s="216">
        <v>890</v>
      </c>
      <c r="H5679" s="216">
        <v>80.12820512745887</v>
      </c>
      <c r="I5679" s="216">
        <v>71240.999999097548</v>
      </c>
      <c r="J5679" s="216">
        <v>0.20636793733564351</v>
      </c>
      <c r="K5679" s="216">
        <v>2.5781146282484713E-3</v>
      </c>
      <c r="L5679" s="159"/>
    </row>
    <row r="5680" spans="2:12" ht="15.75" customHeight="1" x14ac:dyDescent="0.2">
      <c r="B5680" s="189">
        <v>41452</v>
      </c>
      <c r="C5680" s="143">
        <v>302607</v>
      </c>
      <c r="D5680" s="143" t="s">
        <v>861</v>
      </c>
      <c r="E5680" s="143" t="s">
        <v>8854</v>
      </c>
      <c r="F5680" s="248" t="s">
        <v>147</v>
      </c>
      <c r="G5680" s="216">
        <v>6</v>
      </c>
      <c r="H5680" s="216">
        <v>180</v>
      </c>
      <c r="I5680" s="216">
        <v>1080</v>
      </c>
      <c r="J5680" s="216">
        <v>1.0831485503636244E-3</v>
      </c>
      <c r="K5680" s="216">
        <v>6.0174919464645804E-6</v>
      </c>
      <c r="L5680" s="159"/>
    </row>
    <row r="5681" spans="2:14" ht="15.75" customHeight="1" x14ac:dyDescent="0.2">
      <c r="B5681" s="189">
        <v>41452</v>
      </c>
      <c r="C5681" s="143">
        <v>302613</v>
      </c>
      <c r="D5681" s="143" t="s">
        <v>1294</v>
      </c>
      <c r="E5681" s="143" t="s">
        <v>8855</v>
      </c>
      <c r="F5681" s="248" t="s">
        <v>151</v>
      </c>
      <c r="G5681" s="216">
        <v>35</v>
      </c>
      <c r="H5681" s="216">
        <v>250.00000000814907</v>
      </c>
      <c r="I5681" s="216">
        <v>8750.0000002852175</v>
      </c>
      <c r="J5681" s="216">
        <v>2.5346632581920728E-2</v>
      </c>
      <c r="K5681" s="216">
        <v>1.0138653032437809E-4</v>
      </c>
      <c r="L5681" s="159"/>
    </row>
    <row r="5682" spans="2:14" ht="15.75" customHeight="1" x14ac:dyDescent="0.2">
      <c r="B5682" s="189">
        <v>41452</v>
      </c>
      <c r="C5682" s="143">
        <v>302613</v>
      </c>
      <c r="D5682" s="143" t="s">
        <v>677</v>
      </c>
      <c r="E5682" s="143" t="s">
        <v>8855</v>
      </c>
      <c r="F5682" s="248" t="s">
        <v>151</v>
      </c>
      <c r="G5682" s="216">
        <v>22</v>
      </c>
      <c r="H5682" s="216">
        <v>250.00000000814907</v>
      </c>
      <c r="I5682" s="216">
        <v>5500.0000001792796</v>
      </c>
      <c r="J5682" s="216">
        <v>1.5932169051493028E-2</v>
      </c>
      <c r="K5682" s="216">
        <v>6.3728676203894796E-5</v>
      </c>
      <c r="L5682" s="159"/>
    </row>
    <row r="5683" spans="2:14" ht="15.75" customHeight="1" x14ac:dyDescent="0.2">
      <c r="B5683" s="189">
        <v>41452</v>
      </c>
      <c r="C5683" s="143">
        <v>302675</v>
      </c>
      <c r="D5683" s="143" t="s">
        <v>890</v>
      </c>
      <c r="E5683" s="143" t="s">
        <v>8855</v>
      </c>
      <c r="F5683" s="248" t="s">
        <v>155</v>
      </c>
      <c r="G5683" s="216">
        <v>28.5</v>
      </c>
      <c r="H5683" s="216">
        <v>25.000000008149073</v>
      </c>
      <c r="I5683" s="216">
        <v>712.50000023224857</v>
      </c>
      <c r="J5683" s="216">
        <v>2.0639400822761791E-3</v>
      </c>
      <c r="K5683" s="216">
        <v>8.2557603264136442E-5</v>
      </c>
      <c r="L5683" s="159"/>
    </row>
    <row r="5684" spans="2:14" ht="15.75" customHeight="1" x14ac:dyDescent="0.2">
      <c r="B5684" s="189">
        <v>41452</v>
      </c>
      <c r="C5684" s="143">
        <v>302710</v>
      </c>
      <c r="D5684" s="143" t="s">
        <v>1095</v>
      </c>
      <c r="E5684" s="143" t="s">
        <v>8855</v>
      </c>
      <c r="F5684" s="248" t="s">
        <v>149</v>
      </c>
      <c r="G5684" s="216">
        <v>7.92</v>
      </c>
      <c r="H5684" s="216">
        <v>124.0000000060536</v>
      </c>
      <c r="I5684" s="216">
        <v>982.08000004794451</v>
      </c>
      <c r="J5684" s="216">
        <v>2.8448481058807474E-3</v>
      </c>
      <c r="K5684" s="216">
        <v>2.2942323433402129E-5</v>
      </c>
      <c r="L5684" s="159"/>
    </row>
    <row r="5685" spans="2:14" ht="15.75" customHeight="1" x14ac:dyDescent="0.2">
      <c r="B5685" s="189">
        <v>41452</v>
      </c>
      <c r="C5685" s="143">
        <v>302711</v>
      </c>
      <c r="D5685" s="143" t="s">
        <v>750</v>
      </c>
      <c r="E5685" s="143" t="s">
        <v>8855</v>
      </c>
      <c r="F5685" s="248" t="s">
        <v>148</v>
      </c>
      <c r="G5685" s="216">
        <v>99</v>
      </c>
      <c r="H5685" s="216">
        <v>31.999999999534339</v>
      </c>
      <c r="I5685" s="216">
        <v>3167.9999999538995</v>
      </c>
      <c r="J5685" s="216">
        <v>9.1769293732273088E-3</v>
      </c>
      <c r="K5685" s="216">
        <v>2.867790429175266E-4</v>
      </c>
      <c r="L5685" s="159"/>
    </row>
    <row r="5686" spans="2:14" ht="15.75" customHeight="1" x14ac:dyDescent="0.2">
      <c r="B5686" s="189">
        <v>41452</v>
      </c>
      <c r="C5686" s="143">
        <v>302712</v>
      </c>
      <c r="D5686" s="143" t="s">
        <v>1793</v>
      </c>
      <c r="E5686" s="143" t="s">
        <v>8854</v>
      </c>
      <c r="F5686" s="248" t="s">
        <v>147</v>
      </c>
      <c r="G5686" s="216">
        <v>37.125</v>
      </c>
      <c r="H5686" s="216">
        <v>107.0000000030268</v>
      </c>
      <c r="I5686" s="216">
        <v>3972.3750001123699</v>
      </c>
      <c r="J5686" s="216">
        <v>3.9839557619189038E-3</v>
      </c>
      <c r="K5686" s="216">
        <v>3.7233231418749588E-5</v>
      </c>
      <c r="L5686" s="159"/>
    </row>
    <row r="5687" spans="2:14" ht="15.75" customHeight="1" x14ac:dyDescent="0.2">
      <c r="B5687" s="189">
        <v>41452</v>
      </c>
      <c r="C5687" s="143">
        <v>302739</v>
      </c>
      <c r="D5687" s="143" t="s">
        <v>1733</v>
      </c>
      <c r="E5687" s="143" t="s">
        <v>8854</v>
      </c>
      <c r="F5687" s="248" t="s">
        <v>155</v>
      </c>
      <c r="G5687" s="216">
        <v>128</v>
      </c>
      <c r="H5687" s="216">
        <v>23.000000001629815</v>
      </c>
      <c r="I5687" s="216">
        <v>2944.0000002086163</v>
      </c>
      <c r="J5687" s="216">
        <v>2.952582715274512E-3</v>
      </c>
      <c r="K5687" s="216">
        <v>1.2837316152457772E-4</v>
      </c>
      <c r="L5687" s="159"/>
    </row>
    <row r="5688" spans="2:14" ht="15.75" customHeight="1" x14ac:dyDescent="0.2">
      <c r="B5688" s="189">
        <v>41452</v>
      </c>
      <c r="C5688" s="143">
        <v>302914</v>
      </c>
      <c r="D5688" s="143" t="s">
        <v>1251</v>
      </c>
      <c r="E5688" s="143" t="s">
        <v>8855</v>
      </c>
      <c r="F5688" s="248" t="s">
        <v>155</v>
      </c>
      <c r="G5688" s="216">
        <v>9</v>
      </c>
      <c r="H5688" s="216">
        <v>96.999999991385266</v>
      </c>
      <c r="I5688" s="216">
        <v>872.9999999224674</v>
      </c>
      <c r="J5688" s="216">
        <v>2.5288697418663231E-3</v>
      </c>
      <c r="K5688" s="216">
        <v>2.607082208341151E-5</v>
      </c>
      <c r="L5688" s="159"/>
    </row>
    <row r="5689" spans="2:14" ht="15.75" customHeight="1" x14ac:dyDescent="0.2">
      <c r="B5689" s="189">
        <v>41453</v>
      </c>
      <c r="C5689" s="143">
        <v>302633</v>
      </c>
      <c r="D5689" s="143" t="s">
        <v>1087</v>
      </c>
      <c r="E5689" s="143" t="s">
        <v>8854</v>
      </c>
      <c r="F5689" s="248" t="s">
        <v>151</v>
      </c>
      <c r="G5689" s="216">
        <v>87</v>
      </c>
      <c r="H5689" s="216">
        <v>295.99999999569263</v>
      </c>
      <c r="I5689" s="216">
        <v>24310.999999595806</v>
      </c>
      <c r="J5689" s="216">
        <v>2.4380663356617937E-2</v>
      </c>
      <c r="K5689" s="216">
        <v>8.7249299167497271E-5</v>
      </c>
      <c r="L5689" s="159"/>
    </row>
    <row r="5690" spans="2:14" ht="15.75" customHeight="1" x14ac:dyDescent="0.2">
      <c r="B5690" s="189">
        <v>41453</v>
      </c>
      <c r="C5690" s="143">
        <v>302709</v>
      </c>
      <c r="D5690" s="143" t="s">
        <v>1212</v>
      </c>
      <c r="E5690" s="143" t="s">
        <v>8854</v>
      </c>
      <c r="F5690" s="248" t="s">
        <v>147</v>
      </c>
      <c r="G5690" s="216">
        <v>56.76</v>
      </c>
      <c r="H5690" s="216">
        <v>100.00000000116415</v>
      </c>
      <c r="I5690" s="216">
        <v>5676.0000000660775</v>
      </c>
      <c r="J5690" s="216">
        <v>5.6922646216147092E-3</v>
      </c>
      <c r="K5690" s="216">
        <v>5.6922646215484425E-5</v>
      </c>
      <c r="L5690" s="159"/>
    </row>
    <row r="5691" spans="2:14" ht="15.75" customHeight="1" x14ac:dyDescent="0.2">
      <c r="B5691" s="189">
        <v>41453</v>
      </c>
      <c r="C5691" s="143">
        <v>302718</v>
      </c>
      <c r="D5691" s="143" t="s">
        <v>904</v>
      </c>
      <c r="E5691" s="143" t="s">
        <v>8855</v>
      </c>
      <c r="F5691" s="248" t="s">
        <v>151</v>
      </c>
      <c r="G5691" s="216">
        <v>35.64</v>
      </c>
      <c r="H5691" s="216">
        <v>115.00000000291038</v>
      </c>
      <c r="I5691" s="216">
        <v>2795.0400001997828</v>
      </c>
      <c r="J5691" s="216">
        <v>8.0966966390782786E-3</v>
      </c>
      <c r="K5691" s="216">
        <v>1.0324226780157844E-4</v>
      </c>
      <c r="L5691" s="159"/>
    </row>
    <row r="5692" spans="2:14" ht="15.75" customHeight="1" x14ac:dyDescent="0.2">
      <c r="B5692" s="189">
        <v>41453</v>
      </c>
      <c r="C5692" s="143">
        <v>302719</v>
      </c>
      <c r="D5692" s="143" t="s">
        <v>589</v>
      </c>
      <c r="E5692" s="143" t="s">
        <v>8855</v>
      </c>
      <c r="F5692" s="248" t="s">
        <v>155</v>
      </c>
      <c r="G5692" s="216">
        <v>347</v>
      </c>
      <c r="H5692" s="216">
        <v>56.684210528282598</v>
      </c>
      <c r="I5692" s="216">
        <v>29250.000001142034</v>
      </c>
      <c r="J5692" s="216">
        <v>8.4731659183896621E-2</v>
      </c>
      <c r="K5692" s="216">
        <v>1.0051926747235611E-3</v>
      </c>
      <c r="L5692" s="159"/>
      <c r="N5692" s="254"/>
    </row>
    <row r="5693" spans="2:14" ht="15.75" customHeight="1" x14ac:dyDescent="0.2">
      <c r="B5693" s="189">
        <v>41453</v>
      </c>
      <c r="C5693" s="143">
        <v>302761</v>
      </c>
      <c r="D5693" s="143" t="s">
        <v>972</v>
      </c>
      <c r="E5693" s="143" t="s">
        <v>8855</v>
      </c>
      <c r="F5693" s="248" t="s">
        <v>155</v>
      </c>
      <c r="G5693" s="216">
        <v>1.6</v>
      </c>
      <c r="H5693" s="216">
        <v>74.583333333721384</v>
      </c>
      <c r="I5693" s="216">
        <v>119.33333333395422</v>
      </c>
      <c r="J5693" s="216">
        <v>3.4568585739952663E-4</v>
      </c>
      <c r="K5693" s="216">
        <v>4.6348941773997054E-6</v>
      </c>
      <c r="L5693" s="159"/>
    </row>
    <row r="5694" spans="2:14" ht="15.75" customHeight="1" x14ac:dyDescent="0.2">
      <c r="B5694" s="189">
        <v>41453</v>
      </c>
      <c r="C5694" s="143">
        <v>302762</v>
      </c>
      <c r="D5694" s="143" t="s">
        <v>602</v>
      </c>
      <c r="E5694" s="143" t="s">
        <v>8855</v>
      </c>
      <c r="F5694" s="248" t="s">
        <v>155</v>
      </c>
      <c r="G5694" s="216">
        <v>2</v>
      </c>
      <c r="H5694" s="216">
        <v>117.00000000419095</v>
      </c>
      <c r="I5694" s="216">
        <v>234.0000000083819</v>
      </c>
      <c r="J5694" s="216">
        <v>6.7785327346898765E-4</v>
      </c>
      <c r="K5694" s="216">
        <v>5.7936177217496319E-6</v>
      </c>
      <c r="L5694" s="159"/>
    </row>
    <row r="5695" spans="2:14" ht="15.75" customHeight="1" x14ac:dyDescent="0.2">
      <c r="B5695" s="189">
        <v>41454</v>
      </c>
      <c r="C5695" s="143">
        <v>302733</v>
      </c>
      <c r="D5695" s="143" t="s">
        <v>504</v>
      </c>
      <c r="E5695" s="143" t="s">
        <v>8855</v>
      </c>
      <c r="F5695" s="248" t="s">
        <v>147</v>
      </c>
      <c r="G5695" s="216">
        <v>58.41</v>
      </c>
      <c r="H5695" s="216">
        <v>17.499999994179234</v>
      </c>
      <c r="I5695" s="216">
        <v>1018.3799996476388</v>
      </c>
      <c r="J5695" s="216">
        <v>2.9450254672713848E-3</v>
      </c>
      <c r="K5695" s="216">
        <v>1.6891429289935035E-4</v>
      </c>
      <c r="L5695" s="159"/>
    </row>
    <row r="5696" spans="2:14" ht="15.75" customHeight="1" x14ac:dyDescent="0.2">
      <c r="B5696" s="189">
        <v>41454</v>
      </c>
      <c r="C5696" s="143">
        <v>302734</v>
      </c>
      <c r="D5696" s="143" t="s">
        <v>515</v>
      </c>
      <c r="E5696" s="143" t="s">
        <v>8855</v>
      </c>
      <c r="F5696" s="248" t="s">
        <v>147</v>
      </c>
      <c r="G5696" s="216">
        <v>57</v>
      </c>
      <c r="H5696" s="216">
        <v>69.999999997671694</v>
      </c>
      <c r="I5696" s="216">
        <v>3989.9999998672865</v>
      </c>
      <c r="J5696" s="216">
        <v>1.1538572652730538E-2</v>
      </c>
      <c r="K5696" s="216">
        <v>1.6483675218734756E-4</v>
      </c>
      <c r="L5696" s="159"/>
    </row>
    <row r="5697" spans="2:15" ht="15.75" customHeight="1" x14ac:dyDescent="0.2">
      <c r="B5697" s="189">
        <v>41454</v>
      </c>
      <c r="C5697" s="143">
        <v>302736</v>
      </c>
      <c r="D5697" s="143" t="s">
        <v>1022</v>
      </c>
      <c r="E5697" s="143" t="s">
        <v>8854</v>
      </c>
      <c r="F5697" s="248" t="s">
        <v>150</v>
      </c>
      <c r="G5697" s="216">
        <v>1255</v>
      </c>
      <c r="H5697" s="216">
        <v>62.458333333488554</v>
      </c>
      <c r="I5697" s="216">
        <v>79429.999998633284</v>
      </c>
      <c r="J5697" s="216">
        <v>7.9701172078466179E-2</v>
      </c>
      <c r="K5697" s="216">
        <v>1.2592845393452868E-3</v>
      </c>
      <c r="L5697" s="159"/>
      <c r="O5697" s="254"/>
    </row>
    <row r="5698" spans="2:15" ht="15.75" customHeight="1" x14ac:dyDescent="0.2">
      <c r="B5698" s="189">
        <v>41454</v>
      </c>
      <c r="C5698" s="143">
        <v>302912</v>
      </c>
      <c r="D5698" s="143" t="s">
        <v>952</v>
      </c>
      <c r="E5698" s="143" t="s">
        <v>8855</v>
      </c>
      <c r="F5698" s="248" t="s">
        <v>155</v>
      </c>
      <c r="G5698" s="216">
        <v>0.99</v>
      </c>
      <c r="H5698" s="216">
        <v>69.999999997671694</v>
      </c>
      <c r="I5698" s="216">
        <v>69.299999997694982</v>
      </c>
      <c r="J5698" s="216">
        <v>2.0040678817900411E-4</v>
      </c>
      <c r="K5698" s="216">
        <v>2.8629541169381419E-6</v>
      </c>
      <c r="L5698" s="159"/>
      <c r="N5698" s="253"/>
    </row>
    <row r="5699" spans="2:15" ht="15.75" customHeight="1" x14ac:dyDescent="0.2">
      <c r="B5699" s="189">
        <v>41454</v>
      </c>
      <c r="C5699" s="143">
        <v>302913</v>
      </c>
      <c r="D5699" s="143" t="s">
        <v>1882</v>
      </c>
      <c r="E5699" s="143" t="s">
        <v>8854</v>
      </c>
      <c r="F5699" s="248" t="s">
        <v>146</v>
      </c>
      <c r="G5699" s="216">
        <v>22.77</v>
      </c>
      <c r="H5699" s="216">
        <v>60.999999999767169</v>
      </c>
      <c r="I5699" s="216">
        <v>1388.9699999946984</v>
      </c>
      <c r="J5699" s="216">
        <v>1.393711909647607E-3</v>
      </c>
      <c r="K5699" s="216">
        <v>2.2847736223818471E-5</v>
      </c>
      <c r="L5699" s="159"/>
    </row>
    <row r="5700" spans="2:15" ht="15.75" customHeight="1" x14ac:dyDescent="0.2">
      <c r="B5700" s="189">
        <v>41454</v>
      </c>
      <c r="C5700" s="143">
        <v>302915</v>
      </c>
      <c r="D5700" s="143" t="s">
        <v>1613</v>
      </c>
      <c r="E5700" s="143" t="s">
        <v>8854</v>
      </c>
      <c r="F5700" s="248" t="s">
        <v>155</v>
      </c>
      <c r="G5700" s="216">
        <v>33.33</v>
      </c>
      <c r="H5700" s="216">
        <v>50.999999998603016</v>
      </c>
      <c r="I5700" s="216">
        <v>1699.8299999534383</v>
      </c>
      <c r="J5700" s="216">
        <v>1.7056331780531191E-3</v>
      </c>
      <c r="K5700" s="216">
        <v>3.3443787805879212E-5</v>
      </c>
      <c r="L5700" s="159"/>
    </row>
    <row r="5701" spans="2:15" ht="15.75" customHeight="1" x14ac:dyDescent="0.2">
      <c r="B5701" s="189">
        <v>41454</v>
      </c>
      <c r="C5701" s="143">
        <v>302916</v>
      </c>
      <c r="D5701" s="143" t="s">
        <v>1883</v>
      </c>
      <c r="E5701" s="143" t="s">
        <v>8854</v>
      </c>
      <c r="F5701" s="248" t="s">
        <v>147</v>
      </c>
      <c r="G5701" s="216">
        <v>102.96000000000001</v>
      </c>
      <c r="H5701" s="216">
        <v>69.999999997671694</v>
      </c>
      <c r="I5701" s="216">
        <v>7207.1999997602779</v>
      </c>
      <c r="J5701" s="216">
        <v>7.2318052045159146E-3</v>
      </c>
      <c r="K5701" s="216">
        <v>1.0331150292509222E-4</v>
      </c>
      <c r="L5701" s="159"/>
    </row>
    <row r="5702" spans="2:15" x14ac:dyDescent="0.2">
      <c r="B5702" s="189">
        <v>41455</v>
      </c>
      <c r="C5702" s="143">
        <v>999999</v>
      </c>
      <c r="D5702" s="143" t="s">
        <v>7447</v>
      </c>
      <c r="E5702" s="143" t="s">
        <v>24</v>
      </c>
      <c r="F5702" s="248" t="s">
        <v>155</v>
      </c>
      <c r="G5702" s="216">
        <v>6328</v>
      </c>
      <c r="H5702" s="216">
        <v>293</v>
      </c>
      <c r="I5702" s="216">
        <v>1855355</v>
      </c>
      <c r="J5702" s="216">
        <v>1.87138</v>
      </c>
      <c r="K5702" s="216">
        <v>6.3699999999999998E-3</v>
      </c>
      <c r="L5702" s="159"/>
    </row>
    <row r="5703" spans="2:15" x14ac:dyDescent="0.2">
      <c r="B5703" s="189">
        <v>41455</v>
      </c>
      <c r="C5703" s="143">
        <v>999999</v>
      </c>
      <c r="D5703" s="143" t="s">
        <v>7447</v>
      </c>
      <c r="E5703" s="143" t="s">
        <v>25</v>
      </c>
      <c r="F5703" s="248" t="s">
        <v>155</v>
      </c>
      <c r="G5703" s="216">
        <v>3209</v>
      </c>
      <c r="H5703" s="216">
        <v>342</v>
      </c>
      <c r="I5703" s="216">
        <v>1098925</v>
      </c>
      <c r="J5703" s="216">
        <v>3.1667700000000001</v>
      </c>
      <c r="K5703" s="216">
        <v>9.2599999999999991E-3</v>
      </c>
      <c r="L5703" s="159"/>
    </row>
    <row r="5704" spans="2:15" x14ac:dyDescent="0.2">
      <c r="B5704" s="189">
        <v>41455</v>
      </c>
      <c r="C5704" s="143">
        <v>999999</v>
      </c>
      <c r="D5704" s="143" t="s">
        <v>7447</v>
      </c>
      <c r="E5704" s="143" t="s">
        <v>23</v>
      </c>
      <c r="F5704" s="248" t="s">
        <v>155</v>
      </c>
      <c r="G5704" s="216">
        <v>9</v>
      </c>
      <c r="H5704" s="216">
        <v>87</v>
      </c>
      <c r="I5704" s="216">
        <v>780</v>
      </c>
      <c r="J5704" s="216">
        <v>0.20230999999999999</v>
      </c>
      <c r="K5704" s="216">
        <v>2.3400000000000001E-3</v>
      </c>
      <c r="L5704" s="159"/>
    </row>
    <row r="5705" spans="2:15" ht="13.5" customHeight="1" x14ac:dyDescent="0.2">
      <c r="B5705" s="189"/>
      <c r="C5705" s="143"/>
      <c r="D5705" s="143"/>
      <c r="E5705" s="143"/>
      <c r="F5705" s="248"/>
      <c r="G5705" s="216"/>
      <c r="H5705" s="216"/>
      <c r="I5705" s="216"/>
      <c r="J5705" s="216"/>
      <c r="K5705" s="216"/>
      <c r="L5705" s="159"/>
    </row>
    <row r="5706" spans="2:15" x14ac:dyDescent="0.2">
      <c r="B5706" s="159"/>
      <c r="C5706" s="159"/>
      <c r="D5706" s="159"/>
      <c r="E5706" s="159"/>
      <c r="F5706" s="159"/>
      <c r="G5706" s="159"/>
      <c r="H5706" s="159"/>
      <c r="I5706" s="159"/>
      <c r="J5706" s="159"/>
      <c r="K5706" s="159"/>
      <c r="L5706" s="159"/>
    </row>
    <row r="5707" spans="2:15" ht="15.75" x14ac:dyDescent="0.2">
      <c r="B5707" s="157" t="s">
        <v>162</v>
      </c>
      <c r="C5707" s="157"/>
      <c r="D5707" s="157"/>
      <c r="E5707" s="157"/>
      <c r="F5707" s="158"/>
      <c r="G5707" s="158"/>
      <c r="H5707" s="158"/>
      <c r="I5707" s="158"/>
      <c r="J5707" s="158"/>
      <c r="K5707" s="159"/>
    </row>
    <row r="5708" spans="2:15" ht="15.75" x14ac:dyDescent="0.2">
      <c r="B5708" s="157"/>
      <c r="C5708" s="157"/>
      <c r="D5708" s="157"/>
      <c r="E5708" s="157"/>
      <c r="F5708" s="158"/>
      <c r="G5708" s="158"/>
      <c r="H5708" s="158"/>
      <c r="I5708" s="158"/>
      <c r="J5708" s="158"/>
      <c r="K5708" s="159"/>
    </row>
    <row r="5709" spans="2:15" ht="38.25" x14ac:dyDescent="0.2">
      <c r="B5709" s="142" t="s">
        <v>468</v>
      </c>
      <c r="C5709" s="142" t="s">
        <v>446</v>
      </c>
      <c r="D5709" s="142" t="s">
        <v>54</v>
      </c>
      <c r="E5709" s="142" t="s">
        <v>75</v>
      </c>
      <c r="F5709" s="142" t="s">
        <v>163</v>
      </c>
      <c r="G5709" s="142" t="s">
        <v>159</v>
      </c>
      <c r="H5709" s="142" t="s">
        <v>469</v>
      </c>
      <c r="I5709" s="142" t="s">
        <v>487</v>
      </c>
      <c r="J5709" s="142" t="s">
        <v>164</v>
      </c>
      <c r="K5709" s="142" t="s">
        <v>165</v>
      </c>
    </row>
    <row r="5710" spans="2:15" ht="15.75" customHeight="1" x14ac:dyDescent="0.2">
      <c r="B5710" s="189">
        <v>41091</v>
      </c>
      <c r="C5710" s="143">
        <v>275480</v>
      </c>
      <c r="D5710" s="143" t="s">
        <v>1241</v>
      </c>
      <c r="E5710" s="143" t="s">
        <v>24</v>
      </c>
      <c r="F5710" s="248" t="s">
        <v>1884</v>
      </c>
      <c r="G5710" s="216">
        <v>14</v>
      </c>
      <c r="H5710" s="216">
        <v>448.00000000395812</v>
      </c>
      <c r="I5710" s="216">
        <v>6272.0000000554137</v>
      </c>
      <c r="J5710" s="216">
        <v>6.27159780248834E-3</v>
      </c>
      <c r="K5710" s="216">
        <v>1.3999102237573504E-5</v>
      </c>
    </row>
    <row r="5711" spans="2:15" ht="15.75" customHeight="1" x14ac:dyDescent="0.2">
      <c r="B5711" s="189">
        <v>41091</v>
      </c>
      <c r="C5711" s="143">
        <v>275481</v>
      </c>
      <c r="D5711" s="143" t="s">
        <v>784</v>
      </c>
      <c r="E5711" s="143" t="s">
        <v>25</v>
      </c>
      <c r="F5711" s="248" t="s">
        <v>1885</v>
      </c>
      <c r="G5711" s="216">
        <v>15.01</v>
      </c>
      <c r="H5711" s="216">
        <v>325.00000000116415</v>
      </c>
      <c r="I5711" s="216">
        <v>4878.2500000174741</v>
      </c>
      <c r="J5711" s="216">
        <v>1.4554458003761392E-2</v>
      </c>
      <c r="K5711" s="216">
        <v>4.478294770372079E-5</v>
      </c>
    </row>
    <row r="5712" spans="2:15" ht="15.75" customHeight="1" x14ac:dyDescent="0.2">
      <c r="B5712" s="189">
        <v>41091</v>
      </c>
      <c r="C5712" s="143">
        <v>275482</v>
      </c>
      <c r="D5712" s="143" t="s">
        <v>835</v>
      </c>
      <c r="E5712" s="143" t="s">
        <v>24</v>
      </c>
      <c r="F5712" s="248" t="s">
        <v>1886</v>
      </c>
      <c r="G5712" s="216">
        <v>8.82</v>
      </c>
      <c r="H5712" s="216">
        <v>146.99999999720603</v>
      </c>
      <c r="I5712" s="216">
        <v>1296.5399999753572</v>
      </c>
      <c r="J5712" s="216">
        <v>1.2964568581970411E-3</v>
      </c>
      <c r="K5712" s="216">
        <v>8.8194344096713088E-6</v>
      </c>
    </row>
    <row r="5713" spans="2:11" ht="15.75" customHeight="1" x14ac:dyDescent="0.2">
      <c r="B5713" s="189">
        <v>41091</v>
      </c>
      <c r="C5713" s="143">
        <v>275483</v>
      </c>
      <c r="D5713" s="143" t="s">
        <v>1692</v>
      </c>
      <c r="E5713" s="143" t="s">
        <v>24</v>
      </c>
      <c r="F5713" s="248" t="s">
        <v>1887</v>
      </c>
      <c r="G5713" s="216">
        <v>4.9000000000000004</v>
      </c>
      <c r="H5713" s="216">
        <v>117.00000000419095</v>
      </c>
      <c r="I5713" s="216">
        <v>573.30000002053566</v>
      </c>
      <c r="J5713" s="216">
        <v>5.732632366491693E-4</v>
      </c>
      <c r="K5713" s="216">
        <v>4.8996857831507266E-6</v>
      </c>
    </row>
    <row r="5714" spans="2:11" ht="15.75" customHeight="1" x14ac:dyDescent="0.2">
      <c r="B5714" s="189">
        <v>41091</v>
      </c>
      <c r="C5714" s="143">
        <v>275484</v>
      </c>
      <c r="D5714" s="143" t="s">
        <v>1421</v>
      </c>
      <c r="E5714" s="143" t="s">
        <v>24</v>
      </c>
      <c r="F5714" s="248" t="s">
        <v>1888</v>
      </c>
      <c r="G5714" s="216">
        <v>9.1650000000000009</v>
      </c>
      <c r="H5714" s="216">
        <v>386.00000000093132</v>
      </c>
      <c r="I5714" s="216">
        <v>3537.6900000085361</v>
      </c>
      <c r="J5714" s="216">
        <v>3.5374631424972078E-3</v>
      </c>
      <c r="K5714" s="216">
        <v>9.1644122862400845E-6</v>
      </c>
    </row>
    <row r="5715" spans="2:11" ht="15.75" customHeight="1" x14ac:dyDescent="0.2">
      <c r="B5715" s="189">
        <v>41091</v>
      </c>
      <c r="C5715" s="143">
        <v>275485</v>
      </c>
      <c r="D5715" s="143" t="s">
        <v>966</v>
      </c>
      <c r="E5715" s="143" t="s">
        <v>24</v>
      </c>
      <c r="F5715" s="248" t="s">
        <v>1889</v>
      </c>
      <c r="G5715" s="216">
        <v>11.44</v>
      </c>
      <c r="H5715" s="216">
        <v>415.00000000116415</v>
      </c>
      <c r="I5715" s="216">
        <v>4747.6000000133181</v>
      </c>
      <c r="J5715" s="216">
        <v>4.7472955559493147E-3</v>
      </c>
      <c r="K5715" s="216">
        <v>1.1439266399845778E-5</v>
      </c>
    </row>
    <row r="5716" spans="2:11" ht="15.75" customHeight="1" x14ac:dyDescent="0.2">
      <c r="B5716" s="189">
        <v>41091</v>
      </c>
      <c r="C5716" s="143">
        <v>275486</v>
      </c>
      <c r="D5716" s="143" t="s">
        <v>1068</v>
      </c>
      <c r="E5716" s="143" t="s">
        <v>24</v>
      </c>
      <c r="F5716" s="248" t="s">
        <v>1890</v>
      </c>
      <c r="G5716" s="216">
        <v>16.875</v>
      </c>
      <c r="H5716" s="216">
        <v>326.00000000442378</v>
      </c>
      <c r="I5716" s="216">
        <v>5501.2500000746513</v>
      </c>
      <c r="J5716" s="216">
        <v>5.5008972275354491E-3</v>
      </c>
      <c r="K5716" s="216">
        <v>1.6873917875646636E-5</v>
      </c>
    </row>
    <row r="5717" spans="2:11" ht="15.75" customHeight="1" x14ac:dyDescent="0.2">
      <c r="B5717" s="189">
        <v>41091</v>
      </c>
      <c r="C5717" s="143">
        <v>275487</v>
      </c>
      <c r="D5717" s="143" t="s">
        <v>1359</v>
      </c>
      <c r="E5717" s="143" t="s">
        <v>24</v>
      </c>
      <c r="F5717" s="248" t="s">
        <v>1891</v>
      </c>
      <c r="G5717" s="216">
        <v>25.93</v>
      </c>
      <c r="H5717" s="216">
        <v>76.999999999534339</v>
      </c>
      <c r="I5717" s="216">
        <v>1996.6099999879254</v>
      </c>
      <c r="J5717" s="216">
        <v>1.9964819655994715E-3</v>
      </c>
      <c r="K5717" s="216">
        <v>2.5928337215734353E-5</v>
      </c>
    </row>
    <row r="5718" spans="2:11" ht="15.75" customHeight="1" x14ac:dyDescent="0.2">
      <c r="B5718" s="189">
        <v>41091</v>
      </c>
      <c r="C5718" s="143">
        <v>275488</v>
      </c>
      <c r="D5718" s="143" t="s">
        <v>1024</v>
      </c>
      <c r="E5718" s="143" t="s">
        <v>24</v>
      </c>
      <c r="F5718" s="248" t="s">
        <v>1892</v>
      </c>
      <c r="G5718" s="216">
        <v>38.76</v>
      </c>
      <c r="H5718" s="216">
        <v>152.0000000030268</v>
      </c>
      <c r="I5718" s="216">
        <v>5891.520000117318</v>
      </c>
      <c r="J5718" s="216">
        <v>5.8911422011679567E-3</v>
      </c>
      <c r="K5718" s="216">
        <v>3.8757514480596358E-5</v>
      </c>
    </row>
    <row r="5719" spans="2:11" ht="15.75" customHeight="1" x14ac:dyDescent="0.2">
      <c r="B5719" s="189">
        <v>41091</v>
      </c>
      <c r="C5719" s="143">
        <v>275489</v>
      </c>
      <c r="D5719" s="143" t="s">
        <v>1248</v>
      </c>
      <c r="E5719" s="143" t="s">
        <v>24</v>
      </c>
      <c r="F5719" s="248" t="s">
        <v>1893</v>
      </c>
      <c r="G5719" s="216">
        <v>1.135</v>
      </c>
      <c r="H5719" s="216">
        <v>622.99999999813735</v>
      </c>
      <c r="I5719" s="216">
        <v>707.1049999978859</v>
      </c>
      <c r="J5719" s="216">
        <v>7.0705965626212982E-4</v>
      </c>
      <c r="K5719" s="216">
        <v>1.1349272171175663E-6</v>
      </c>
    </row>
    <row r="5720" spans="2:11" ht="15.75" customHeight="1" x14ac:dyDescent="0.2">
      <c r="B5720" s="189">
        <v>41091</v>
      </c>
      <c r="C5720" s="143">
        <v>275491</v>
      </c>
      <c r="D5720" s="143" t="s">
        <v>742</v>
      </c>
      <c r="E5720" s="143" t="s">
        <v>24</v>
      </c>
      <c r="F5720" s="248" t="s">
        <v>1894</v>
      </c>
      <c r="G5720" s="216">
        <v>43.29</v>
      </c>
      <c r="H5720" s="216">
        <v>236.00000000442378</v>
      </c>
      <c r="I5720" s="216">
        <v>10216.440000191506</v>
      </c>
      <c r="J5720" s="216">
        <v>1.0215784861908311E-2</v>
      </c>
      <c r="K5720" s="216">
        <v>4.3287223990325502E-5</v>
      </c>
    </row>
    <row r="5721" spans="2:11" ht="15.75" customHeight="1" x14ac:dyDescent="0.2">
      <c r="B5721" s="189">
        <v>41092</v>
      </c>
      <c r="C5721" s="143">
        <v>275521</v>
      </c>
      <c r="D5721" s="143" t="s">
        <v>872</v>
      </c>
      <c r="E5721" s="143" t="s">
        <v>25</v>
      </c>
      <c r="F5721" s="248" t="s">
        <v>1895</v>
      </c>
      <c r="G5721" s="216">
        <v>1</v>
      </c>
      <c r="H5721" s="216">
        <v>140.99999999860302</v>
      </c>
      <c r="I5721" s="216">
        <v>140.99999999860302</v>
      </c>
      <c r="J5721" s="216">
        <v>4.2095529803621077E-4</v>
      </c>
      <c r="K5721" s="216">
        <v>2.9854985676622799E-6</v>
      </c>
    </row>
    <row r="5722" spans="2:11" ht="15.75" customHeight="1" x14ac:dyDescent="0.2">
      <c r="B5722" s="189">
        <v>41092</v>
      </c>
      <c r="C5722" s="143">
        <v>275522</v>
      </c>
      <c r="D5722" s="143" t="s">
        <v>930</v>
      </c>
      <c r="E5722" s="143" t="s">
        <v>24</v>
      </c>
      <c r="F5722" s="248" t="s">
        <v>1896</v>
      </c>
      <c r="G5722" s="216">
        <v>64.50500000000001</v>
      </c>
      <c r="H5722" s="216">
        <v>310.00000000465661</v>
      </c>
      <c r="I5722" s="216">
        <v>19996.550000300376</v>
      </c>
      <c r="J5722" s="216">
        <v>1.9989486914993831E-2</v>
      </c>
      <c r="K5722" s="216">
        <v>6.4482215853850212E-5</v>
      </c>
    </row>
    <row r="5723" spans="2:11" ht="15.75" customHeight="1" x14ac:dyDescent="0.2">
      <c r="B5723" s="189">
        <v>41092</v>
      </c>
      <c r="C5723" s="143">
        <v>275523</v>
      </c>
      <c r="D5723" s="143" t="s">
        <v>1897</v>
      </c>
      <c r="E5723" s="143" t="s">
        <v>24</v>
      </c>
      <c r="F5723" s="248" t="s">
        <v>1898</v>
      </c>
      <c r="G5723" s="216">
        <v>70</v>
      </c>
      <c r="H5723" s="216">
        <v>105.00000000698492</v>
      </c>
      <c r="I5723" s="216">
        <v>7350.0000004889444</v>
      </c>
      <c r="J5723" s="216">
        <v>7.347403868805941E-3</v>
      </c>
      <c r="K5723" s="216">
        <v>6.9975274936353991E-5</v>
      </c>
    </row>
    <row r="5724" spans="2:11" ht="15.75" customHeight="1" x14ac:dyDescent="0.2">
      <c r="B5724" s="189">
        <v>41092</v>
      </c>
      <c r="C5724" s="143">
        <v>275527</v>
      </c>
      <c r="D5724" s="143" t="s">
        <v>565</v>
      </c>
      <c r="E5724" s="143" t="s">
        <v>25</v>
      </c>
      <c r="F5724" s="248" t="s">
        <v>1899</v>
      </c>
      <c r="G5724" s="216">
        <v>9.99</v>
      </c>
      <c r="H5724" s="216">
        <v>290.00000000232831</v>
      </c>
      <c r="I5724" s="216">
        <v>2897.1000000232598</v>
      </c>
      <c r="J5724" s="216">
        <v>8.6492879004438326E-3</v>
      </c>
      <c r="K5724" s="216">
        <v>2.9825130690946177E-5</v>
      </c>
    </row>
    <row r="5725" spans="2:11" ht="15.75" customHeight="1" x14ac:dyDescent="0.2">
      <c r="B5725" s="189">
        <v>41092</v>
      </c>
      <c r="C5725" s="143">
        <v>275528</v>
      </c>
      <c r="D5725" s="143" t="s">
        <v>698</v>
      </c>
      <c r="E5725" s="143" t="s">
        <v>25</v>
      </c>
      <c r="F5725" s="248" t="s">
        <v>1900</v>
      </c>
      <c r="G5725" s="216">
        <v>73.11</v>
      </c>
      <c r="H5725" s="216">
        <v>285.00000000698492</v>
      </c>
      <c r="I5725" s="216">
        <v>20836.350000510669</v>
      </c>
      <c r="J5725" s="216">
        <v>6.2206893081834545E-2</v>
      </c>
      <c r="K5725" s="216">
        <v>2.1826980028178926E-4</v>
      </c>
    </row>
    <row r="5726" spans="2:11" ht="15.75" customHeight="1" x14ac:dyDescent="0.2">
      <c r="B5726" s="189">
        <v>41092</v>
      </c>
      <c r="C5726" s="143">
        <v>275540</v>
      </c>
      <c r="D5726" s="143" t="s">
        <v>810</v>
      </c>
      <c r="E5726" s="143" t="s">
        <v>25</v>
      </c>
      <c r="F5726" s="248" t="s">
        <v>1901</v>
      </c>
      <c r="G5726" s="216">
        <v>7.65</v>
      </c>
      <c r="H5726" s="216">
        <v>58.000000000465661</v>
      </c>
      <c r="I5726" s="216">
        <v>443.70000000356231</v>
      </c>
      <c r="J5726" s="216">
        <v>1.3246657144823889E-3</v>
      </c>
      <c r="K5726" s="216">
        <v>2.2839064042616441E-5</v>
      </c>
    </row>
    <row r="5727" spans="2:11" ht="15.75" customHeight="1" x14ac:dyDescent="0.2">
      <c r="B5727" s="189">
        <v>41092</v>
      </c>
      <c r="C5727" s="143">
        <v>275541</v>
      </c>
      <c r="D5727" s="143" t="s">
        <v>810</v>
      </c>
      <c r="E5727" s="143" t="s">
        <v>25</v>
      </c>
      <c r="F5727" s="248" t="s">
        <v>1901</v>
      </c>
      <c r="G5727" s="216">
        <v>10.200000000000001</v>
      </c>
      <c r="H5727" s="216">
        <v>30.00000000349246</v>
      </c>
      <c r="I5727" s="216">
        <v>306.00000003562315</v>
      </c>
      <c r="J5727" s="216">
        <v>9.135625618110104E-4</v>
      </c>
      <c r="K5727" s="216">
        <v>3.0452085390155256E-5</v>
      </c>
    </row>
    <row r="5728" spans="2:11" ht="15.75" customHeight="1" x14ac:dyDescent="0.2">
      <c r="B5728" s="189">
        <v>41092</v>
      </c>
      <c r="C5728" s="143">
        <v>275542</v>
      </c>
      <c r="D5728" s="143" t="s">
        <v>1588</v>
      </c>
      <c r="E5728" s="143" t="s">
        <v>24</v>
      </c>
      <c r="F5728" s="248" t="s">
        <v>1902</v>
      </c>
      <c r="G5728" s="216">
        <v>22.8</v>
      </c>
      <c r="H5728" s="216">
        <v>300.00000000349246</v>
      </c>
      <c r="I5728" s="216">
        <v>6840.0000000796281</v>
      </c>
      <c r="J5728" s="216">
        <v>6.8375840081461902E-3</v>
      </c>
      <c r="K5728" s="216">
        <v>2.2791946693555301E-5</v>
      </c>
    </row>
    <row r="5729" spans="2:11" ht="15.75" customHeight="1" x14ac:dyDescent="0.2">
      <c r="B5729" s="189">
        <v>41092</v>
      </c>
      <c r="C5729" s="143">
        <v>275543</v>
      </c>
      <c r="D5729" s="143" t="s">
        <v>1083</v>
      </c>
      <c r="E5729" s="143" t="s">
        <v>24</v>
      </c>
      <c r="F5729" s="248" t="s">
        <v>1903</v>
      </c>
      <c r="G5729" s="216">
        <v>12.75</v>
      </c>
      <c r="H5729" s="216">
        <v>274.99999999534339</v>
      </c>
      <c r="I5729" s="216">
        <v>3506.2499999406282</v>
      </c>
      <c r="J5729" s="216">
        <v>3.5050115391633803E-3</v>
      </c>
      <c r="K5729" s="216">
        <v>1.2745496506264477E-5</v>
      </c>
    </row>
    <row r="5730" spans="2:11" ht="15.75" customHeight="1" x14ac:dyDescent="0.2">
      <c r="B5730" s="189">
        <v>41092</v>
      </c>
      <c r="C5730" s="143">
        <v>275544</v>
      </c>
      <c r="D5730" s="143" t="s">
        <v>1871</v>
      </c>
      <c r="E5730" s="143" t="s">
        <v>24</v>
      </c>
      <c r="F5730" s="248" t="s">
        <v>1904</v>
      </c>
      <c r="G5730" s="216">
        <v>35.355899999999998</v>
      </c>
      <c r="H5730" s="216">
        <v>251.00000000093132</v>
      </c>
      <c r="I5730" s="216">
        <v>8874.3309000329282</v>
      </c>
      <c r="J5730" s="216">
        <v>8.8711963515140848E-3</v>
      </c>
      <c r="K5730" s="216">
        <v>3.5343411758889114E-5</v>
      </c>
    </row>
    <row r="5731" spans="2:11" ht="15.75" customHeight="1" x14ac:dyDescent="0.2">
      <c r="B5731" s="189">
        <v>41092</v>
      </c>
      <c r="C5731" s="143">
        <v>275544</v>
      </c>
      <c r="D5731" s="143" t="s">
        <v>1520</v>
      </c>
      <c r="E5731" s="143" t="s">
        <v>24</v>
      </c>
      <c r="F5731" s="248" t="s">
        <v>1904</v>
      </c>
      <c r="G5731" s="216">
        <v>25.334600000000002</v>
      </c>
      <c r="H5731" s="216">
        <v>251.00000000093132</v>
      </c>
      <c r="I5731" s="216">
        <v>6358.9846000235948</v>
      </c>
      <c r="J5731" s="216">
        <v>6.3567385100384583E-3</v>
      </c>
      <c r="K5731" s="216">
        <v>2.5325651434322198E-5</v>
      </c>
    </row>
    <row r="5732" spans="2:11" ht="15.75" customHeight="1" x14ac:dyDescent="0.2">
      <c r="B5732" s="189">
        <v>41092</v>
      </c>
      <c r="C5732" s="143">
        <v>275545</v>
      </c>
      <c r="D5732" s="143" t="s">
        <v>647</v>
      </c>
      <c r="E5732" s="143" t="s">
        <v>25</v>
      </c>
      <c r="F5732" s="248" t="s">
        <v>1905</v>
      </c>
      <c r="G5732" s="216">
        <v>1</v>
      </c>
      <c r="H5732" s="216">
        <v>42.000000000698492</v>
      </c>
      <c r="I5732" s="216">
        <v>42.000000000698492</v>
      </c>
      <c r="J5732" s="216">
        <v>1.253909398439011E-4</v>
      </c>
      <c r="K5732" s="216">
        <v>2.9854985676622799E-6</v>
      </c>
    </row>
    <row r="5733" spans="2:11" ht="15.75" customHeight="1" x14ac:dyDescent="0.2">
      <c r="B5733" s="189">
        <v>41092</v>
      </c>
      <c r="C5733" s="143">
        <v>275546</v>
      </c>
      <c r="D5733" s="143" t="s">
        <v>1252</v>
      </c>
      <c r="E5733" s="143" t="s">
        <v>25</v>
      </c>
      <c r="F5733" s="248" t="s">
        <v>1906</v>
      </c>
      <c r="G5733" s="216">
        <v>69</v>
      </c>
      <c r="H5733" s="216">
        <v>470.00000000232831</v>
      </c>
      <c r="I5733" s="216">
        <v>32430.000000160653</v>
      </c>
      <c r="J5733" s="216">
        <v>9.6819718549767356E-2</v>
      </c>
      <c r="K5733" s="216">
        <v>2.0599940116869731E-4</v>
      </c>
    </row>
    <row r="5734" spans="2:11" ht="15.75" customHeight="1" x14ac:dyDescent="0.2">
      <c r="B5734" s="189">
        <v>41093</v>
      </c>
      <c r="C5734" s="143">
        <v>275660</v>
      </c>
      <c r="D5734" s="143" t="s">
        <v>1014</v>
      </c>
      <c r="E5734" s="143" t="s">
        <v>25</v>
      </c>
      <c r="F5734" s="248" t="s">
        <v>1907</v>
      </c>
      <c r="G5734" s="216">
        <v>26</v>
      </c>
      <c r="H5734" s="216">
        <v>310.00000000465661</v>
      </c>
      <c r="I5734" s="216">
        <v>8060.0000001210719</v>
      </c>
      <c r="J5734" s="216">
        <v>2.4078946680880231E-2</v>
      </c>
      <c r="K5734" s="216">
        <v>7.767402155005978E-5</v>
      </c>
    </row>
    <row r="5735" spans="2:11" ht="15.75" customHeight="1" x14ac:dyDescent="0.2">
      <c r="B5735" s="189">
        <v>41093</v>
      </c>
      <c r="C5735" s="143">
        <v>275661</v>
      </c>
      <c r="D5735" s="143" t="s">
        <v>643</v>
      </c>
      <c r="E5735" s="143" t="s">
        <v>25</v>
      </c>
      <c r="F5735" s="248" t="s">
        <v>1908</v>
      </c>
      <c r="G5735" s="216">
        <v>9</v>
      </c>
      <c r="H5735" s="216">
        <v>246.99999999837019</v>
      </c>
      <c r="I5735" s="216">
        <v>2222.9999999853317</v>
      </c>
      <c r="J5735" s="216">
        <v>6.6411288424862904E-3</v>
      </c>
      <c r="K5735" s="216">
        <v>2.6887161305789925E-5</v>
      </c>
    </row>
    <row r="5736" spans="2:11" ht="15.75" customHeight="1" x14ac:dyDescent="0.2">
      <c r="B5736" s="189">
        <v>41093</v>
      </c>
      <c r="C5736" s="143">
        <v>275662</v>
      </c>
      <c r="D5736" s="143" t="s">
        <v>728</v>
      </c>
      <c r="E5736" s="143" t="s">
        <v>25</v>
      </c>
      <c r="F5736" s="248" t="s">
        <v>1909</v>
      </c>
      <c r="G5736" s="216">
        <v>8</v>
      </c>
      <c r="H5736" s="216">
        <v>223.99999999674037</v>
      </c>
      <c r="I5736" s="216">
        <v>1791.999999973923</v>
      </c>
      <c r="J5736" s="216">
        <v>5.3535325621416009E-3</v>
      </c>
      <c r="K5736" s="216">
        <v>2.3899698938479934E-5</v>
      </c>
    </row>
    <row r="5737" spans="2:11" ht="15.75" customHeight="1" x14ac:dyDescent="0.2">
      <c r="B5737" s="189">
        <v>41093</v>
      </c>
      <c r="C5737" s="143">
        <v>275663</v>
      </c>
      <c r="D5737" s="143" t="s">
        <v>530</v>
      </c>
      <c r="E5737" s="143" t="s">
        <v>25</v>
      </c>
      <c r="F5737" s="248" t="s">
        <v>1910</v>
      </c>
      <c r="G5737" s="216">
        <v>50</v>
      </c>
      <c r="H5737" s="216">
        <v>125.9999999916181</v>
      </c>
      <c r="I5737" s="216">
        <v>6299.9999995809048</v>
      </c>
      <c r="J5737" s="216">
        <v>1.8821012912800916E-2</v>
      </c>
      <c r="K5737" s="216">
        <v>1.4937311836549959E-4</v>
      </c>
    </row>
    <row r="5738" spans="2:11" ht="15.75" customHeight="1" x14ac:dyDescent="0.2">
      <c r="B5738" s="189">
        <v>41093</v>
      </c>
      <c r="C5738" s="143">
        <v>275664</v>
      </c>
      <c r="D5738" s="143" t="s">
        <v>1617</v>
      </c>
      <c r="E5738" s="143" t="s">
        <v>24</v>
      </c>
      <c r="F5738" s="248" t="s">
        <v>1911</v>
      </c>
      <c r="G5738" s="216">
        <v>2</v>
      </c>
      <c r="H5738" s="216">
        <v>450</v>
      </c>
      <c r="I5738" s="216">
        <v>900</v>
      </c>
      <c r="J5738" s="216">
        <v>8.9942129435078883E-4</v>
      </c>
      <c r="K5738" s="216">
        <v>1.9987139874461971E-6</v>
      </c>
    </row>
    <row r="5739" spans="2:11" ht="15.75" customHeight="1" x14ac:dyDescent="0.2">
      <c r="B5739" s="189">
        <v>41093</v>
      </c>
      <c r="C5739" s="143">
        <v>275665</v>
      </c>
      <c r="D5739" s="143" t="s">
        <v>611</v>
      </c>
      <c r="E5739" s="143" t="s">
        <v>25</v>
      </c>
      <c r="F5739" s="248" t="s">
        <v>1912</v>
      </c>
      <c r="G5739" s="216">
        <v>136</v>
      </c>
      <c r="H5739" s="216">
        <v>506.99999999720603</v>
      </c>
      <c r="I5739" s="216">
        <v>68951.99999962002</v>
      </c>
      <c r="J5739" s="216">
        <v>0.20599150514962339</v>
      </c>
      <c r="K5739" s="216">
        <v>4.0629488195415887E-4</v>
      </c>
    </row>
    <row r="5740" spans="2:11" ht="15.75" customHeight="1" x14ac:dyDescent="0.2">
      <c r="B5740" s="189">
        <v>41093</v>
      </c>
      <c r="C5740" s="143">
        <v>275666</v>
      </c>
      <c r="D5740" s="143" t="s">
        <v>1352</v>
      </c>
      <c r="E5740" s="143" t="s">
        <v>24</v>
      </c>
      <c r="F5740" s="248" t="s">
        <v>1913</v>
      </c>
      <c r="G5740" s="216">
        <v>1</v>
      </c>
      <c r="H5740" s="216">
        <v>476.00000000093132</v>
      </c>
      <c r="I5740" s="216">
        <v>476.00000000093132</v>
      </c>
      <c r="J5740" s="216">
        <v>4.7569392901312567E-4</v>
      </c>
      <c r="K5740" s="216">
        <v>9.9935699372309855E-7</v>
      </c>
    </row>
    <row r="5741" spans="2:11" ht="15.75" customHeight="1" x14ac:dyDescent="0.2">
      <c r="B5741" s="189">
        <v>41093</v>
      </c>
      <c r="C5741" s="143">
        <v>275667</v>
      </c>
      <c r="D5741" s="143" t="s">
        <v>818</v>
      </c>
      <c r="E5741" s="143" t="s">
        <v>25</v>
      </c>
      <c r="F5741" s="248" t="s">
        <v>1914</v>
      </c>
      <c r="G5741" s="216">
        <v>6.2575000000000003</v>
      </c>
      <c r="H5741" s="216">
        <v>543.99999999208376</v>
      </c>
      <c r="I5741" s="216">
        <v>3404.0799999504643</v>
      </c>
      <c r="J5741" s="216">
        <v>1.016956089516461E-2</v>
      </c>
      <c r="K5741" s="216">
        <v>1.8694045763442275E-5</v>
      </c>
    </row>
    <row r="5742" spans="2:11" ht="15.75" customHeight="1" x14ac:dyDescent="0.2">
      <c r="B5742" s="189">
        <v>41093</v>
      </c>
      <c r="C5742" s="143">
        <v>275669</v>
      </c>
      <c r="D5742" s="143" t="s">
        <v>1291</v>
      </c>
      <c r="E5742" s="143" t="s">
        <v>24</v>
      </c>
      <c r="F5742" s="248" t="s">
        <v>1915</v>
      </c>
      <c r="G5742" s="216">
        <v>29.925000000000001</v>
      </c>
      <c r="H5742" s="216">
        <v>455.99999999860302</v>
      </c>
      <c r="I5742" s="216">
        <v>13645.799999958195</v>
      </c>
      <c r="J5742" s="216">
        <v>1.3637025664904882E-2</v>
      </c>
      <c r="K5742" s="216">
        <v>2.9905758037163729E-5</v>
      </c>
    </row>
    <row r="5743" spans="2:11" ht="15.75" customHeight="1" x14ac:dyDescent="0.2">
      <c r="B5743" s="189">
        <v>41093</v>
      </c>
      <c r="C5743" s="143">
        <v>275670</v>
      </c>
      <c r="D5743" s="143" t="s">
        <v>609</v>
      </c>
      <c r="E5743" s="143" t="s">
        <v>24</v>
      </c>
      <c r="F5743" s="248" t="s">
        <v>1916</v>
      </c>
      <c r="G5743" s="216">
        <v>1.93</v>
      </c>
      <c r="H5743" s="216">
        <v>219.99999999417923</v>
      </c>
      <c r="I5743" s="216">
        <v>424.59999998876589</v>
      </c>
      <c r="J5743" s="216">
        <v>4.2432697952360078E-4</v>
      </c>
      <c r="K5743" s="216">
        <v>1.9287589978855804E-6</v>
      </c>
    </row>
    <row r="5744" spans="2:11" ht="15.75" customHeight="1" x14ac:dyDescent="0.2">
      <c r="B5744" s="189">
        <v>41093</v>
      </c>
      <c r="C5744" s="143">
        <v>275671</v>
      </c>
      <c r="D5744" s="143" t="s">
        <v>706</v>
      </c>
      <c r="E5744" s="143" t="s">
        <v>24</v>
      </c>
      <c r="F5744" s="248" t="s">
        <v>1917</v>
      </c>
      <c r="G5744" s="216">
        <v>23.842000000000002</v>
      </c>
      <c r="H5744" s="216">
        <v>188.00000000512227</v>
      </c>
      <c r="I5744" s="216">
        <v>4482.2960001221254</v>
      </c>
      <c r="J5744" s="216">
        <v>4.4794138556591171E-3</v>
      </c>
      <c r="K5744" s="216">
        <v>2.382666944434612E-5</v>
      </c>
    </row>
    <row r="5745" spans="2:11" ht="15.75" customHeight="1" x14ac:dyDescent="0.2">
      <c r="B5745" s="189">
        <v>41093</v>
      </c>
      <c r="C5745" s="143">
        <v>275672</v>
      </c>
      <c r="D5745" s="143" t="s">
        <v>1585</v>
      </c>
      <c r="E5745" s="143" t="s">
        <v>24</v>
      </c>
      <c r="F5745" s="248" t="s">
        <v>1918</v>
      </c>
      <c r="G5745" s="216">
        <v>62.42</v>
      </c>
      <c r="H5745" s="216">
        <v>246.99999999837019</v>
      </c>
      <c r="I5745" s="216">
        <v>15417.739999898269</v>
      </c>
      <c r="J5745" s="216">
        <v>1.5407826296302701E-2</v>
      </c>
      <c r="K5745" s="216">
        <v>6.2379863548195821E-5</v>
      </c>
    </row>
    <row r="5746" spans="2:11" ht="15.75" customHeight="1" x14ac:dyDescent="0.2">
      <c r="B5746" s="189">
        <v>41093</v>
      </c>
      <c r="C5746" s="143">
        <v>275673</v>
      </c>
      <c r="D5746" s="143" t="s">
        <v>893</v>
      </c>
      <c r="E5746" s="143" t="s">
        <v>24</v>
      </c>
      <c r="F5746" s="248" t="s">
        <v>1919</v>
      </c>
      <c r="G5746" s="216">
        <v>2.8988</v>
      </c>
      <c r="H5746" s="216">
        <v>235.00000000116415</v>
      </c>
      <c r="I5746" s="216">
        <v>681.21800000337464</v>
      </c>
      <c r="J5746" s="216">
        <v>6.8077997255343433E-4</v>
      </c>
      <c r="K5746" s="216">
        <v>2.8969360534045183E-6</v>
      </c>
    </row>
    <row r="5747" spans="2:11" ht="15.75" customHeight="1" x14ac:dyDescent="0.2">
      <c r="B5747" s="189">
        <v>41093</v>
      </c>
      <c r="C5747" s="143">
        <v>275674</v>
      </c>
      <c r="D5747" s="143" t="s">
        <v>1322</v>
      </c>
      <c r="E5747" s="143" t="s">
        <v>24</v>
      </c>
      <c r="F5747" s="248" t="s">
        <v>1920</v>
      </c>
      <c r="G5747" s="216">
        <v>12.207900000000002</v>
      </c>
      <c r="H5747" s="216">
        <v>370.00000000116415</v>
      </c>
      <c r="I5747" s="216">
        <v>4516.9230000142124</v>
      </c>
      <c r="J5747" s="216">
        <v>4.5140185901729234E-3</v>
      </c>
      <c r="K5747" s="216">
        <v>1.2200050243672218E-5</v>
      </c>
    </row>
    <row r="5748" spans="2:11" ht="15.75" customHeight="1" x14ac:dyDescent="0.2">
      <c r="B5748" s="189">
        <v>41093</v>
      </c>
      <c r="C5748" s="143">
        <v>275675</v>
      </c>
      <c r="D5748" s="143" t="s">
        <v>1190</v>
      </c>
      <c r="E5748" s="143" t="s">
        <v>24</v>
      </c>
      <c r="F5748" s="248" t="s">
        <v>1921</v>
      </c>
      <c r="G5748" s="216">
        <v>9.0299999999999994</v>
      </c>
      <c r="H5748" s="216">
        <v>59.00000000372529</v>
      </c>
      <c r="I5748" s="216">
        <v>532.77000003363935</v>
      </c>
      <c r="J5748" s="216">
        <v>5.3242742557947295E-4</v>
      </c>
      <c r="K5748" s="216">
        <v>9.0241936533195801E-6</v>
      </c>
    </row>
    <row r="5749" spans="2:11" ht="15.75" customHeight="1" x14ac:dyDescent="0.2">
      <c r="B5749" s="189">
        <v>41093</v>
      </c>
      <c r="C5749" s="143">
        <v>275676</v>
      </c>
      <c r="D5749" s="143" t="s">
        <v>1109</v>
      </c>
      <c r="E5749" s="143" t="s">
        <v>24</v>
      </c>
      <c r="F5749" s="248" t="s">
        <v>1922</v>
      </c>
      <c r="G5749" s="216">
        <v>46.44</v>
      </c>
      <c r="H5749" s="216">
        <v>235.9999999939464</v>
      </c>
      <c r="I5749" s="216">
        <v>10959.83999971887</v>
      </c>
      <c r="J5749" s="216">
        <v>1.0952792753805216E-2</v>
      </c>
      <c r="K5749" s="216">
        <v>4.6410138788500696E-5</v>
      </c>
    </row>
    <row r="5750" spans="2:11" ht="15.75" customHeight="1" x14ac:dyDescent="0.2">
      <c r="B5750" s="189">
        <v>41093</v>
      </c>
      <c r="C5750" s="143">
        <v>275677</v>
      </c>
      <c r="D5750" s="143" t="s">
        <v>1702</v>
      </c>
      <c r="E5750" s="143" t="s">
        <v>24</v>
      </c>
      <c r="F5750" s="248" t="s">
        <v>1923</v>
      </c>
      <c r="G5750" s="216">
        <v>1.9834000000000001</v>
      </c>
      <c r="H5750" s="216">
        <v>55.000000001164153</v>
      </c>
      <c r="I5750" s="216">
        <v>109.08700000230898</v>
      </c>
      <c r="J5750" s="216">
        <v>1.0901685637657916E-4</v>
      </c>
      <c r="K5750" s="216">
        <v>1.9821246613503939E-6</v>
      </c>
    </row>
    <row r="5751" spans="2:11" ht="15.75" customHeight="1" x14ac:dyDescent="0.2">
      <c r="B5751" s="189">
        <v>41093</v>
      </c>
      <c r="C5751" s="143">
        <v>275678</v>
      </c>
      <c r="D5751" s="143" t="s">
        <v>557</v>
      </c>
      <c r="E5751" s="143" t="s">
        <v>25</v>
      </c>
      <c r="F5751" s="248" t="s">
        <v>1924</v>
      </c>
      <c r="G5751" s="216">
        <v>11.040000000000001</v>
      </c>
      <c r="H5751" s="216">
        <v>447.00000000069849</v>
      </c>
      <c r="I5751" s="216">
        <v>4934.8800000077117</v>
      </c>
      <c r="J5751" s="216">
        <v>1.474276828721377E-2</v>
      </c>
      <c r="K5751" s="216">
        <v>3.298158453510231E-5</v>
      </c>
    </row>
    <row r="5752" spans="2:11" ht="15.75" customHeight="1" x14ac:dyDescent="0.2">
      <c r="B5752" s="189">
        <v>41093</v>
      </c>
      <c r="C5752" s="143">
        <v>275679</v>
      </c>
      <c r="D5752" s="143" t="s">
        <v>1702</v>
      </c>
      <c r="E5752" s="143" t="s">
        <v>24</v>
      </c>
      <c r="F5752" s="248" t="s">
        <v>1925</v>
      </c>
      <c r="G5752" s="216">
        <v>3.2800000000000002</v>
      </c>
      <c r="H5752" s="216">
        <v>59.99999999650754</v>
      </c>
      <c r="I5752" s="216">
        <v>196.79999998854476</v>
      </c>
      <c r="J5752" s="216">
        <v>1.9667345635325794E-4</v>
      </c>
      <c r="K5752" s="216">
        <v>3.2778909394117637E-6</v>
      </c>
    </row>
    <row r="5753" spans="2:11" ht="15.75" customHeight="1" x14ac:dyDescent="0.2">
      <c r="B5753" s="189">
        <v>41093</v>
      </c>
      <c r="C5753" s="143">
        <v>275681</v>
      </c>
      <c r="D5753" s="143" t="s">
        <v>1164</v>
      </c>
      <c r="E5753" s="143" t="s">
        <v>25</v>
      </c>
      <c r="F5753" s="248" t="s">
        <v>1926</v>
      </c>
      <c r="G5753" s="216">
        <v>20.99</v>
      </c>
      <c r="H5753" s="216">
        <v>169.99999999883585</v>
      </c>
      <c r="I5753" s="216">
        <v>3568.2999999755643</v>
      </c>
      <c r="J5753" s="216">
        <v>1.0660161965199243E-2</v>
      </c>
      <c r="K5753" s="216">
        <v>6.2706835089836724E-5</v>
      </c>
    </row>
    <row r="5754" spans="2:11" ht="15.75" customHeight="1" x14ac:dyDescent="0.2">
      <c r="B5754" s="189">
        <v>41093</v>
      </c>
      <c r="C5754" s="143">
        <v>275682</v>
      </c>
      <c r="D5754" s="143" t="s">
        <v>1440</v>
      </c>
      <c r="E5754" s="143" t="s">
        <v>24</v>
      </c>
      <c r="F5754" s="248" t="s">
        <v>1927</v>
      </c>
      <c r="G5754" s="216">
        <v>26.95</v>
      </c>
      <c r="H5754" s="216">
        <v>492.00000000069849</v>
      </c>
      <c r="I5754" s="216">
        <v>13259.400000018824</v>
      </c>
      <c r="J5754" s="216">
        <v>1.3250874122590866E-2</v>
      </c>
      <c r="K5754" s="216">
        <v>2.6932670980837507E-5</v>
      </c>
    </row>
    <row r="5755" spans="2:11" ht="15.75" customHeight="1" x14ac:dyDescent="0.2">
      <c r="B5755" s="189">
        <v>41093</v>
      </c>
      <c r="C5755" s="143">
        <v>275683</v>
      </c>
      <c r="D5755" s="143" t="s">
        <v>1531</v>
      </c>
      <c r="E5755" s="143" t="s">
        <v>25</v>
      </c>
      <c r="F5755" s="248" t="s">
        <v>1928</v>
      </c>
      <c r="G5755" s="216">
        <v>10.175000000000001</v>
      </c>
      <c r="H5755" s="216">
        <v>270</v>
      </c>
      <c r="I5755" s="216">
        <v>2747.25</v>
      </c>
      <c r="J5755" s="216">
        <v>8.2073059885923744E-3</v>
      </c>
      <c r="K5755" s="216">
        <v>3.0397429587379169E-5</v>
      </c>
    </row>
    <row r="5756" spans="2:11" ht="15.75" customHeight="1" x14ac:dyDescent="0.2">
      <c r="B5756" s="189">
        <v>41093</v>
      </c>
      <c r="C5756" s="143">
        <v>275684</v>
      </c>
      <c r="D5756" s="143" t="s">
        <v>1164</v>
      </c>
      <c r="E5756" s="143" t="s">
        <v>25</v>
      </c>
      <c r="F5756" s="248" t="s">
        <v>1929</v>
      </c>
      <c r="G5756" s="216">
        <v>7.5650000000000004</v>
      </c>
      <c r="H5756" s="216">
        <v>200.00000000232831</v>
      </c>
      <c r="I5756" s="216">
        <v>1513.0000000176137</v>
      </c>
      <c r="J5756" s="216">
        <v>4.520030561792638E-3</v>
      </c>
      <c r="K5756" s="216">
        <v>2.2600152808700088E-5</v>
      </c>
    </row>
    <row r="5757" spans="2:11" ht="15.75" customHeight="1" x14ac:dyDescent="0.2">
      <c r="B5757" s="189">
        <v>41093</v>
      </c>
      <c r="C5757" s="143">
        <v>275685</v>
      </c>
      <c r="D5757" s="143" t="s">
        <v>1621</v>
      </c>
      <c r="E5757" s="143" t="s">
        <v>24</v>
      </c>
      <c r="F5757" s="248" t="s">
        <v>1930</v>
      </c>
      <c r="G5757" s="216">
        <v>17.400000000000002</v>
      </c>
      <c r="H5757" s="216">
        <v>220.00000000465661</v>
      </c>
      <c r="I5757" s="216">
        <v>3828.0000000810255</v>
      </c>
      <c r="J5757" s="216">
        <v>3.8255385720529951E-3</v>
      </c>
      <c r="K5757" s="216">
        <v>1.738881169078192E-5</v>
      </c>
    </row>
    <row r="5758" spans="2:11" ht="15.75" customHeight="1" x14ac:dyDescent="0.2">
      <c r="B5758" s="189">
        <v>41093</v>
      </c>
      <c r="C5758" s="143">
        <v>275686</v>
      </c>
      <c r="D5758" s="143" t="s">
        <v>1533</v>
      </c>
      <c r="E5758" s="143" t="s">
        <v>24</v>
      </c>
      <c r="F5758" s="248" t="s">
        <v>1931</v>
      </c>
      <c r="G5758" s="216">
        <v>9.8000000000000007</v>
      </c>
      <c r="H5758" s="216">
        <v>268.00000000395812</v>
      </c>
      <c r="I5758" s="216">
        <v>2626.4000000387896</v>
      </c>
      <c r="J5758" s="216">
        <v>2.6247112083531109E-3</v>
      </c>
      <c r="K5758" s="216">
        <v>9.7936985384863667E-6</v>
      </c>
    </row>
    <row r="5759" spans="2:11" ht="15.75" customHeight="1" x14ac:dyDescent="0.2">
      <c r="B5759" s="189">
        <v>41093</v>
      </c>
      <c r="C5759" s="143">
        <v>275686</v>
      </c>
      <c r="D5759" s="143" t="s">
        <v>1668</v>
      </c>
      <c r="E5759" s="143" t="s">
        <v>24</v>
      </c>
      <c r="F5759" s="248" t="s">
        <v>1931</v>
      </c>
      <c r="G5759" s="216">
        <v>9.870000000000001</v>
      </c>
      <c r="H5759" s="216">
        <v>268.00000000395812</v>
      </c>
      <c r="I5759" s="216">
        <v>2645.1600000390667</v>
      </c>
      <c r="J5759" s="216">
        <v>2.6434591455556334E-3</v>
      </c>
      <c r="K5759" s="216">
        <v>9.863653528046985E-6</v>
      </c>
    </row>
    <row r="5760" spans="2:11" ht="15.75" customHeight="1" x14ac:dyDescent="0.2">
      <c r="B5760" s="189">
        <v>41093</v>
      </c>
      <c r="C5760" s="143">
        <v>275687</v>
      </c>
      <c r="D5760" s="143" t="s">
        <v>1355</v>
      </c>
      <c r="E5760" s="143" t="s">
        <v>24</v>
      </c>
      <c r="F5760" s="248" t="s">
        <v>1932</v>
      </c>
      <c r="G5760" s="216">
        <v>34.185000000000002</v>
      </c>
      <c r="H5760" s="216">
        <v>364.99999999534339</v>
      </c>
      <c r="I5760" s="216">
        <v>12477.524999840814</v>
      </c>
      <c r="J5760" s="216">
        <v>1.2469501872945724E-2</v>
      </c>
      <c r="K5760" s="216">
        <v>3.4163018830424129E-5</v>
      </c>
    </row>
    <row r="5761" spans="2:11" ht="15.75" customHeight="1" x14ac:dyDescent="0.2">
      <c r="B5761" s="189">
        <v>41093</v>
      </c>
      <c r="C5761" s="143">
        <v>275688</v>
      </c>
      <c r="D5761" s="143" t="s">
        <v>751</v>
      </c>
      <c r="E5761" s="143" t="s">
        <v>24</v>
      </c>
      <c r="F5761" s="248" t="s">
        <v>1933</v>
      </c>
      <c r="G5761" s="216">
        <v>11.2462</v>
      </c>
      <c r="H5761" s="216">
        <v>364.99999999534339</v>
      </c>
      <c r="I5761" s="216">
        <v>4104.8629999476307</v>
      </c>
      <c r="J5761" s="216">
        <v>4.1022235472728446E-3</v>
      </c>
      <c r="K5761" s="216">
        <v>1.1238968622808713E-5</v>
      </c>
    </row>
    <row r="5762" spans="2:11" ht="15.75" customHeight="1" x14ac:dyDescent="0.2">
      <c r="B5762" s="189">
        <v>41093</v>
      </c>
      <c r="C5762" s="143">
        <v>275689</v>
      </c>
      <c r="D5762" s="143" t="s">
        <v>616</v>
      </c>
      <c r="E5762" s="143" t="s">
        <v>24</v>
      </c>
      <c r="F5762" s="248" t="s">
        <v>1934</v>
      </c>
      <c r="G5762" s="216">
        <v>42.603700000000003</v>
      </c>
      <c r="H5762" s="216">
        <v>196.99999999254942</v>
      </c>
      <c r="I5762" s="216">
        <v>8392.928899682578</v>
      </c>
      <c r="J5762" s="216">
        <v>8.3875321937184957E-3</v>
      </c>
      <c r="K5762" s="216">
        <v>4.2576305553480779E-5</v>
      </c>
    </row>
    <row r="5763" spans="2:11" ht="15.75" customHeight="1" x14ac:dyDescent="0.2">
      <c r="B5763" s="189">
        <v>41093</v>
      </c>
      <c r="C5763" s="143">
        <v>275690</v>
      </c>
      <c r="D5763" s="143" t="s">
        <v>1630</v>
      </c>
      <c r="E5763" s="143" t="s">
        <v>24</v>
      </c>
      <c r="F5763" s="248" t="s">
        <v>1935</v>
      </c>
      <c r="G5763" s="216">
        <v>15.8</v>
      </c>
      <c r="H5763" s="216">
        <v>147.00000000768341</v>
      </c>
      <c r="I5763" s="216">
        <v>2322.6000001213979</v>
      </c>
      <c r="J5763" s="216">
        <v>2.3211065537425885E-3</v>
      </c>
      <c r="K5763" s="216">
        <v>1.5789840500824959E-5</v>
      </c>
    </row>
    <row r="5764" spans="2:11" ht="15.75" customHeight="1" x14ac:dyDescent="0.2">
      <c r="B5764" s="189">
        <v>41093</v>
      </c>
      <c r="C5764" s="143">
        <v>275691</v>
      </c>
      <c r="D5764" s="143" t="s">
        <v>1451</v>
      </c>
      <c r="E5764" s="143" t="s">
        <v>25</v>
      </c>
      <c r="F5764" s="248" t="s">
        <v>1936</v>
      </c>
      <c r="G5764" s="216">
        <v>9.3000000000000007</v>
      </c>
      <c r="H5764" s="216">
        <v>232.00000000186265</v>
      </c>
      <c r="I5764" s="216">
        <v>2157.6000000173226</v>
      </c>
      <c r="J5764" s="216">
        <v>6.445748803759789E-3</v>
      </c>
      <c r="K5764" s="216">
        <v>2.7783400015982925E-5</v>
      </c>
    </row>
    <row r="5765" spans="2:11" ht="15.75" customHeight="1" x14ac:dyDescent="0.2">
      <c r="B5765" s="189">
        <v>41093</v>
      </c>
      <c r="C5765" s="143">
        <v>275692</v>
      </c>
      <c r="D5765" s="143" t="s">
        <v>681</v>
      </c>
      <c r="E5765" s="143" t="s">
        <v>24</v>
      </c>
      <c r="F5765" s="248" t="s">
        <v>1937</v>
      </c>
      <c r="G5765" s="216">
        <v>11</v>
      </c>
      <c r="H5765" s="216">
        <v>206.00000000093132</v>
      </c>
      <c r="I5765" s="216">
        <v>2266.0000000102445</v>
      </c>
      <c r="J5765" s="216">
        <v>2.2645429477867796E-3</v>
      </c>
      <c r="K5765" s="216">
        <v>1.0992926930954086E-5</v>
      </c>
    </row>
    <row r="5766" spans="2:11" ht="15.75" customHeight="1" x14ac:dyDescent="0.2">
      <c r="B5766" s="189">
        <v>41093</v>
      </c>
      <c r="C5766" s="143">
        <v>275693</v>
      </c>
      <c r="D5766" s="143" t="s">
        <v>1253</v>
      </c>
      <c r="E5766" s="143" t="s">
        <v>24</v>
      </c>
      <c r="F5766" s="248" t="s">
        <v>1938</v>
      </c>
      <c r="G5766" s="216">
        <v>13.614600000000001</v>
      </c>
      <c r="H5766" s="216">
        <v>339.99999999767169</v>
      </c>
      <c r="I5766" s="216">
        <v>4628.9639999683013</v>
      </c>
      <c r="J5766" s="216">
        <v>4.6259875470607715E-3</v>
      </c>
      <c r="K5766" s="216">
        <v>1.3605845726742499E-5</v>
      </c>
    </row>
    <row r="5767" spans="2:11" ht="15.75" customHeight="1" x14ac:dyDescent="0.2">
      <c r="B5767" s="189">
        <v>41093</v>
      </c>
      <c r="C5767" s="143">
        <v>275694</v>
      </c>
      <c r="D5767" s="143" t="s">
        <v>732</v>
      </c>
      <c r="E5767" s="143" t="s">
        <v>25</v>
      </c>
      <c r="F5767" s="248" t="s">
        <v>1939</v>
      </c>
      <c r="G5767" s="216">
        <v>12</v>
      </c>
      <c r="H5767" s="216">
        <v>18.999999999068677</v>
      </c>
      <c r="I5767" s="216">
        <v>455.99999997764826</v>
      </c>
      <c r="J5767" s="216">
        <v>1.3622828394265812E-3</v>
      </c>
      <c r="K5767" s="216">
        <v>3.58495484077199E-5</v>
      </c>
    </row>
    <row r="5768" spans="2:11" ht="15.75" customHeight="1" x14ac:dyDescent="0.2">
      <c r="B5768" s="189">
        <v>41093</v>
      </c>
      <c r="C5768" s="143">
        <v>275813</v>
      </c>
      <c r="D5768" s="143" t="s">
        <v>566</v>
      </c>
      <c r="E5768" s="143" t="s">
        <v>24</v>
      </c>
      <c r="F5768" s="248" t="s">
        <v>1940</v>
      </c>
      <c r="G5768" s="216">
        <v>7.3647</v>
      </c>
      <c r="H5768" s="216">
        <v>320.00000000582077</v>
      </c>
      <c r="I5768" s="216">
        <v>2356.7040000428683</v>
      </c>
      <c r="J5768" s="216">
        <v>2.3551886245780423E-3</v>
      </c>
      <c r="K5768" s="216">
        <v>7.3599644516725049E-6</v>
      </c>
    </row>
    <row r="5769" spans="2:11" ht="15.75" customHeight="1" x14ac:dyDescent="0.2">
      <c r="B5769" s="189">
        <v>41094</v>
      </c>
      <c r="C5769" s="143">
        <v>275740</v>
      </c>
      <c r="D5769" s="143" t="s">
        <v>652</v>
      </c>
      <c r="E5769" s="143" t="s">
        <v>25</v>
      </c>
      <c r="F5769" s="248" t="s">
        <v>1941</v>
      </c>
      <c r="G5769" s="216">
        <v>0.4</v>
      </c>
      <c r="H5769" s="216">
        <v>14.99999999650754</v>
      </c>
      <c r="I5769" s="216">
        <v>5.9999999986030161</v>
      </c>
      <c r="J5769" s="216">
        <v>1.7936537655737025E-5</v>
      </c>
      <c r="K5769" s="216">
        <v>1.1957691773275467E-6</v>
      </c>
    </row>
    <row r="5770" spans="2:11" ht="15.75" customHeight="1" x14ac:dyDescent="0.2">
      <c r="B5770" s="189">
        <v>41094</v>
      </c>
      <c r="C5770" s="143">
        <v>275741</v>
      </c>
      <c r="D5770" s="143" t="s">
        <v>1134</v>
      </c>
      <c r="E5770" s="143" t="s">
        <v>25</v>
      </c>
      <c r="F5770" s="248" t="s">
        <v>1942</v>
      </c>
      <c r="G5770" s="216">
        <v>1</v>
      </c>
      <c r="H5770" s="216">
        <v>27.000000004190952</v>
      </c>
      <c r="I5770" s="216">
        <v>27.000000004190952</v>
      </c>
      <c r="J5770" s="216">
        <v>8.0714419482137923E-5</v>
      </c>
      <c r="K5770" s="216">
        <v>2.9894229433188668E-6</v>
      </c>
    </row>
    <row r="5771" spans="2:11" ht="15.75" customHeight="1" x14ac:dyDescent="0.2">
      <c r="B5771" s="189">
        <v>41094</v>
      </c>
      <c r="C5771" s="143">
        <v>275760</v>
      </c>
      <c r="D5771" s="143" t="s">
        <v>537</v>
      </c>
      <c r="E5771" s="143" t="s">
        <v>25</v>
      </c>
      <c r="F5771" s="248" t="s">
        <v>1943</v>
      </c>
      <c r="G5771" s="216">
        <v>0.4</v>
      </c>
      <c r="H5771" s="216">
        <v>203.00000000162981</v>
      </c>
      <c r="I5771" s="216">
        <v>81.200000000651926</v>
      </c>
      <c r="J5771" s="216">
        <v>2.4274114299944086E-4</v>
      </c>
      <c r="K5771" s="216">
        <v>1.1957691773275467E-6</v>
      </c>
    </row>
    <row r="5772" spans="2:11" ht="15.75" customHeight="1" x14ac:dyDescent="0.2">
      <c r="B5772" s="189">
        <v>41094</v>
      </c>
      <c r="C5772" s="143">
        <v>275800</v>
      </c>
      <c r="D5772" s="143" t="s">
        <v>568</v>
      </c>
      <c r="E5772" s="143" t="s">
        <v>25</v>
      </c>
      <c r="F5772" s="248" t="s">
        <v>1944</v>
      </c>
      <c r="G5772" s="216">
        <v>38.910000000000004</v>
      </c>
      <c r="H5772" s="216">
        <v>428.00000000162981</v>
      </c>
      <c r="I5772" s="216">
        <v>16653.480000063417</v>
      </c>
      <c r="J5772" s="216">
        <v>4.9784295198291459E-2</v>
      </c>
      <c r="K5772" s="216">
        <v>1.1631844672453712E-4</v>
      </c>
    </row>
    <row r="5773" spans="2:11" ht="15.75" customHeight="1" x14ac:dyDescent="0.2">
      <c r="B5773" s="189">
        <v>41094</v>
      </c>
      <c r="C5773" s="143">
        <v>275801</v>
      </c>
      <c r="D5773" s="143" t="s">
        <v>557</v>
      </c>
      <c r="E5773" s="143" t="s">
        <v>25</v>
      </c>
      <c r="F5773" s="248" t="s">
        <v>1945</v>
      </c>
      <c r="G5773" s="216">
        <v>9.5</v>
      </c>
      <c r="H5773" s="216">
        <v>391.99999999953434</v>
      </c>
      <c r="I5773" s="216">
        <v>3723.9999999955762</v>
      </c>
      <c r="J5773" s="216">
        <v>1.1132611040906236E-2</v>
      </c>
      <c r="K5773" s="216">
        <v>2.8399517961529235E-5</v>
      </c>
    </row>
    <row r="5774" spans="2:11" ht="15.75" customHeight="1" x14ac:dyDescent="0.2">
      <c r="B5774" s="189">
        <v>41094</v>
      </c>
      <c r="C5774" s="143">
        <v>275802</v>
      </c>
      <c r="D5774" s="143" t="s">
        <v>1496</v>
      </c>
      <c r="E5774" s="143" t="s">
        <v>25</v>
      </c>
      <c r="F5774" s="248" t="s">
        <v>1946</v>
      </c>
      <c r="G5774" s="216">
        <v>10</v>
      </c>
      <c r="H5774" s="216">
        <v>381.99999999837019</v>
      </c>
      <c r="I5774" s="216">
        <v>3819.9999999837019</v>
      </c>
      <c r="J5774" s="216">
        <v>1.1419595643429349E-2</v>
      </c>
      <c r="K5774" s="216">
        <v>2.9894229433188667E-5</v>
      </c>
    </row>
    <row r="5775" spans="2:11" ht="15.75" customHeight="1" x14ac:dyDescent="0.2">
      <c r="B5775" s="189">
        <v>41094</v>
      </c>
      <c r="C5775" s="143">
        <v>275803</v>
      </c>
      <c r="D5775" s="143" t="s">
        <v>1236</v>
      </c>
      <c r="E5775" s="143" t="s">
        <v>24</v>
      </c>
      <c r="F5775" s="248" t="s">
        <v>1947</v>
      </c>
      <c r="G5775" s="216">
        <v>5.7</v>
      </c>
      <c r="H5775" s="216">
        <v>370.00000000116415</v>
      </c>
      <c r="I5775" s="216">
        <v>2109.0000000066357</v>
      </c>
      <c r="J5775" s="216">
        <v>2.1070307690498817E-3</v>
      </c>
      <c r="K5775" s="216">
        <v>5.6946777541709519E-6</v>
      </c>
    </row>
    <row r="5776" spans="2:11" ht="15.75" customHeight="1" x14ac:dyDescent="0.2">
      <c r="B5776" s="189">
        <v>41094</v>
      </c>
      <c r="C5776" s="143">
        <v>275804</v>
      </c>
      <c r="D5776" s="143" t="s">
        <v>698</v>
      </c>
      <c r="E5776" s="143" t="s">
        <v>25</v>
      </c>
      <c r="F5776" s="248" t="s">
        <v>1900</v>
      </c>
      <c r="G5776" s="216">
        <v>11.91</v>
      </c>
      <c r="H5776" s="216">
        <v>404.00000000721775</v>
      </c>
      <c r="I5776" s="216">
        <v>4811.640000085963</v>
      </c>
      <c r="J5776" s="216">
        <v>1.4384027011247771E-2</v>
      </c>
      <c r="K5776" s="216">
        <v>3.5604027254927705E-5</v>
      </c>
    </row>
    <row r="5777" spans="2:11" ht="15.75" customHeight="1" x14ac:dyDescent="0.2">
      <c r="B5777" s="189">
        <v>41094</v>
      </c>
      <c r="C5777" s="143">
        <v>275805</v>
      </c>
      <c r="D5777" s="143" t="s">
        <v>1398</v>
      </c>
      <c r="E5777" s="143" t="s">
        <v>25</v>
      </c>
      <c r="F5777" s="248" t="s">
        <v>1948</v>
      </c>
      <c r="G5777" s="216">
        <v>48.5</v>
      </c>
      <c r="H5777" s="216">
        <v>328.00000000046566</v>
      </c>
      <c r="I5777" s="216">
        <v>15908.000000022585</v>
      </c>
      <c r="J5777" s="216">
        <v>4.7555740182384044E-2</v>
      </c>
      <c r="K5777" s="216">
        <v>1.4498701275096504E-4</v>
      </c>
    </row>
    <row r="5778" spans="2:11" ht="15.75" customHeight="1" x14ac:dyDescent="0.2">
      <c r="B5778" s="189">
        <v>41094</v>
      </c>
      <c r="C5778" s="143">
        <v>275806</v>
      </c>
      <c r="D5778" s="143" t="s">
        <v>1468</v>
      </c>
      <c r="E5778" s="143" t="s">
        <v>25</v>
      </c>
      <c r="F5778" s="248" t="s">
        <v>1949</v>
      </c>
      <c r="G5778" s="216">
        <v>136.5</v>
      </c>
      <c r="H5778" s="216">
        <v>383.00000000162981</v>
      </c>
      <c r="I5778" s="216">
        <v>52279.50000022247</v>
      </c>
      <c r="J5778" s="216">
        <v>0.15628553676590373</v>
      </c>
      <c r="K5778" s="216">
        <v>4.0805623176302529E-4</v>
      </c>
    </row>
    <row r="5779" spans="2:11" ht="15.75" customHeight="1" x14ac:dyDescent="0.2">
      <c r="B5779" s="189">
        <v>41094</v>
      </c>
      <c r="C5779" s="143">
        <v>275807</v>
      </c>
      <c r="D5779" s="143" t="s">
        <v>1747</v>
      </c>
      <c r="E5779" s="143" t="s">
        <v>25</v>
      </c>
      <c r="F5779" s="248" t="s">
        <v>1950</v>
      </c>
      <c r="G5779" s="216">
        <v>7</v>
      </c>
      <c r="H5779" s="216">
        <v>442.0000000053551</v>
      </c>
      <c r="I5779" s="216">
        <v>3094.0000000374857</v>
      </c>
      <c r="J5779" s="216">
        <v>9.2492745867406335E-3</v>
      </c>
      <c r="K5779" s="216">
        <v>2.0925960603232067E-5</v>
      </c>
    </row>
    <row r="5780" spans="2:11" ht="15.75" customHeight="1" x14ac:dyDescent="0.2">
      <c r="B5780" s="189">
        <v>41094</v>
      </c>
      <c r="C5780" s="143">
        <v>275808</v>
      </c>
      <c r="D5780" s="143" t="s">
        <v>623</v>
      </c>
      <c r="E5780" s="143" t="s">
        <v>25</v>
      </c>
      <c r="F5780" s="248" t="s">
        <v>1951</v>
      </c>
      <c r="G5780" s="216">
        <v>0.99</v>
      </c>
      <c r="H5780" s="216">
        <v>90</v>
      </c>
      <c r="I5780" s="216">
        <v>89.1</v>
      </c>
      <c r="J5780" s="216">
        <v>2.66357584249711E-4</v>
      </c>
      <c r="K5780" s="216">
        <v>2.9595287138856781E-6</v>
      </c>
    </row>
    <row r="5781" spans="2:11" ht="15.75" customHeight="1" x14ac:dyDescent="0.2">
      <c r="B5781" s="189">
        <v>41094</v>
      </c>
      <c r="C5781" s="143">
        <v>275809</v>
      </c>
      <c r="D5781" s="143" t="s">
        <v>732</v>
      </c>
      <c r="E5781" s="143" t="s">
        <v>25</v>
      </c>
      <c r="F5781" s="248" t="s">
        <v>1939</v>
      </c>
      <c r="G5781" s="216">
        <v>12</v>
      </c>
      <c r="H5781" s="216">
        <v>3.5000000009313226</v>
      </c>
      <c r="I5781" s="216">
        <v>84.000000022351742</v>
      </c>
      <c r="J5781" s="216">
        <v>2.5111152730560363E-4</v>
      </c>
      <c r="K5781" s="216">
        <v>3.5873075319826399E-5</v>
      </c>
    </row>
    <row r="5782" spans="2:11" ht="15.75" customHeight="1" x14ac:dyDescent="0.2">
      <c r="B5782" s="189">
        <v>41094</v>
      </c>
      <c r="C5782" s="143">
        <v>275810</v>
      </c>
      <c r="D5782" s="143" t="s">
        <v>1511</v>
      </c>
      <c r="E5782" s="143" t="s">
        <v>25</v>
      </c>
      <c r="F5782" s="248" t="s">
        <v>1952</v>
      </c>
      <c r="G5782" s="216">
        <v>1</v>
      </c>
      <c r="H5782" s="216">
        <v>500.99999999860302</v>
      </c>
      <c r="I5782" s="216">
        <v>500.99999999860302</v>
      </c>
      <c r="J5782" s="216">
        <v>1.497700894598576E-3</v>
      </c>
      <c r="K5782" s="216">
        <v>2.9894229433188668E-6</v>
      </c>
    </row>
    <row r="5783" spans="2:11" ht="15.75" customHeight="1" x14ac:dyDescent="0.2">
      <c r="B5783" s="189">
        <v>41094</v>
      </c>
      <c r="C5783" s="143">
        <v>275811</v>
      </c>
      <c r="D5783" s="143" t="s">
        <v>1751</v>
      </c>
      <c r="E5783" s="143" t="s">
        <v>24</v>
      </c>
      <c r="F5783" s="248" t="s">
        <v>1953</v>
      </c>
      <c r="G5783" s="216">
        <v>1.6966000000000001</v>
      </c>
      <c r="H5783" s="216">
        <v>136.00000000325963</v>
      </c>
      <c r="I5783" s="216">
        <v>230.73760000553031</v>
      </c>
      <c r="J5783" s="216">
        <v>2.3052215400040153E-4</v>
      </c>
      <c r="K5783" s="216">
        <v>1.6950158381976206E-6</v>
      </c>
    </row>
    <row r="5784" spans="2:11" ht="15.75" customHeight="1" x14ac:dyDescent="0.2">
      <c r="B5784" s="189">
        <v>41094</v>
      </c>
      <c r="C5784" s="143">
        <v>275812</v>
      </c>
      <c r="D5784" s="143" t="s">
        <v>850</v>
      </c>
      <c r="E5784" s="143" t="s">
        <v>24</v>
      </c>
      <c r="F5784" s="248" t="s">
        <v>1954</v>
      </c>
      <c r="G5784" s="216">
        <v>16.146999999999998</v>
      </c>
      <c r="H5784" s="216">
        <v>329.99999999650754</v>
      </c>
      <c r="I5784" s="216">
        <v>5328.5099999436079</v>
      </c>
      <c r="J5784" s="216">
        <v>5.323534624483566E-3</v>
      </c>
      <c r="K5784" s="216">
        <v>1.6131923104666377E-5</v>
      </c>
    </row>
    <row r="5785" spans="2:11" ht="15.75" customHeight="1" x14ac:dyDescent="0.2">
      <c r="B5785" s="189">
        <v>41094</v>
      </c>
      <c r="C5785" s="143">
        <v>275814</v>
      </c>
      <c r="D5785" s="143" t="s">
        <v>1480</v>
      </c>
      <c r="E5785" s="143" t="s">
        <v>24</v>
      </c>
      <c r="F5785" s="248" t="s">
        <v>1955</v>
      </c>
      <c r="G5785" s="216">
        <v>0.94000000000000006</v>
      </c>
      <c r="H5785" s="216">
        <v>200.00000000232831</v>
      </c>
      <c r="I5785" s="216">
        <v>188.00000000218861</v>
      </c>
      <c r="J5785" s="216">
        <v>1.8782445926256183E-4</v>
      </c>
      <c r="K5785" s="216">
        <v>9.3912229630187632E-7</v>
      </c>
    </row>
    <row r="5786" spans="2:11" ht="15.75" customHeight="1" x14ac:dyDescent="0.2">
      <c r="B5786" s="189">
        <v>41094</v>
      </c>
      <c r="C5786" s="143">
        <v>275816</v>
      </c>
      <c r="D5786" s="143" t="s">
        <v>1322</v>
      </c>
      <c r="E5786" s="143" t="s">
        <v>24</v>
      </c>
      <c r="F5786" s="248" t="s">
        <v>1920</v>
      </c>
      <c r="G5786" s="216">
        <v>13.913300000000001</v>
      </c>
      <c r="H5786" s="216">
        <v>312.99999999348074</v>
      </c>
      <c r="I5786" s="216">
        <v>4354.8628999092962</v>
      </c>
      <c r="J5786" s="216">
        <v>4.3507966453645384E-3</v>
      </c>
      <c r="K5786" s="216">
        <v>1.3900308771422231E-5</v>
      </c>
    </row>
    <row r="5787" spans="2:11" ht="15.75" customHeight="1" x14ac:dyDescent="0.2">
      <c r="B5787" s="189">
        <v>41094</v>
      </c>
      <c r="C5787" s="143">
        <v>275817</v>
      </c>
      <c r="D5787" s="143" t="s">
        <v>1496</v>
      </c>
      <c r="E5787" s="143" t="s">
        <v>25</v>
      </c>
      <c r="F5787" s="248" t="s">
        <v>1956</v>
      </c>
      <c r="G5787" s="216">
        <v>13.11</v>
      </c>
      <c r="H5787" s="216">
        <v>355.99999999743886</v>
      </c>
      <c r="I5787" s="216">
        <v>4667.1599999664231</v>
      </c>
      <c r="J5787" s="216">
        <v>1.3952115184039706E-2</v>
      </c>
      <c r="K5787" s="216">
        <v>3.9191334786910337E-5</v>
      </c>
    </row>
    <row r="5788" spans="2:11" ht="15.75" customHeight="1" x14ac:dyDescent="0.2">
      <c r="B5788" s="189">
        <v>41094</v>
      </c>
      <c r="C5788" s="143">
        <v>275818</v>
      </c>
      <c r="D5788" s="143" t="s">
        <v>881</v>
      </c>
      <c r="E5788" s="143" t="s">
        <v>24</v>
      </c>
      <c r="F5788" s="248" t="s">
        <v>1957</v>
      </c>
      <c r="G5788" s="216">
        <v>11.71</v>
      </c>
      <c r="H5788" s="216">
        <v>273.99999999208376</v>
      </c>
      <c r="I5788" s="216">
        <v>3208.5399999073011</v>
      </c>
      <c r="J5788" s="216">
        <v>3.2055440983929429E-3</v>
      </c>
      <c r="K5788" s="216">
        <v>1.1699066052866992E-5</v>
      </c>
    </row>
    <row r="5789" spans="2:11" ht="15.75" customHeight="1" x14ac:dyDescent="0.2">
      <c r="B5789" s="189">
        <v>41094</v>
      </c>
      <c r="C5789" s="143">
        <v>275819</v>
      </c>
      <c r="D5789" s="143" t="s">
        <v>1016</v>
      </c>
      <c r="E5789" s="143" t="s">
        <v>25</v>
      </c>
      <c r="F5789" s="248" t="s">
        <v>1958</v>
      </c>
      <c r="G5789" s="216">
        <v>30.080000000000002</v>
      </c>
      <c r="H5789" s="216">
        <v>455.99999999860302</v>
      </c>
      <c r="I5789" s="216">
        <v>13716.479999957979</v>
      </c>
      <c r="J5789" s="216">
        <v>4.1004360013448753E-2</v>
      </c>
      <c r="K5789" s="216">
        <v>8.9921842135031518E-5</v>
      </c>
    </row>
    <row r="5790" spans="2:11" ht="15.75" customHeight="1" x14ac:dyDescent="0.2">
      <c r="B5790" s="189">
        <v>41094</v>
      </c>
      <c r="C5790" s="143">
        <v>275820</v>
      </c>
      <c r="D5790" s="143" t="s">
        <v>822</v>
      </c>
      <c r="E5790" s="143" t="s">
        <v>24</v>
      </c>
      <c r="F5790" s="248" t="s">
        <v>1959</v>
      </c>
      <c r="G5790" s="216">
        <v>49.28</v>
      </c>
      <c r="H5790" s="216">
        <v>458.00000000512227</v>
      </c>
      <c r="I5790" s="216">
        <v>22570.240000252426</v>
      </c>
      <c r="J5790" s="216">
        <v>2.2549165550129275E-2</v>
      </c>
      <c r="K5790" s="216">
        <v>4.9233985916762199E-5</v>
      </c>
    </row>
    <row r="5791" spans="2:11" ht="15.75" customHeight="1" x14ac:dyDescent="0.2">
      <c r="B5791" s="189">
        <v>41094</v>
      </c>
      <c r="C5791" s="143">
        <v>275821</v>
      </c>
      <c r="D5791" s="143" t="s">
        <v>1642</v>
      </c>
      <c r="E5791" s="143" t="s">
        <v>24</v>
      </c>
      <c r="F5791" s="248" t="s">
        <v>1960</v>
      </c>
      <c r="G5791" s="216">
        <v>23.5</v>
      </c>
      <c r="H5791" s="216">
        <v>320.00000000582077</v>
      </c>
      <c r="I5791" s="216">
        <v>7520.000000136788</v>
      </c>
      <c r="J5791" s="216">
        <v>7.512978370551671E-3</v>
      </c>
      <c r="K5791" s="216">
        <v>2.3478057407546908E-5</v>
      </c>
    </row>
    <row r="5792" spans="2:11" ht="15.75" customHeight="1" x14ac:dyDescent="0.2">
      <c r="B5792" s="189">
        <v>41094</v>
      </c>
      <c r="C5792" s="143">
        <v>275822</v>
      </c>
      <c r="D5792" s="143" t="s">
        <v>1459</v>
      </c>
      <c r="E5792" s="143" t="s">
        <v>24</v>
      </c>
      <c r="F5792" s="248" t="s">
        <v>1961</v>
      </c>
      <c r="G5792" s="216">
        <v>35</v>
      </c>
      <c r="H5792" s="216">
        <v>290.00000000232831</v>
      </c>
      <c r="I5792" s="216">
        <v>10150.000000081491</v>
      </c>
      <c r="J5792" s="216">
        <v>1.0140522667596356E-2</v>
      </c>
      <c r="K5792" s="216">
        <v>3.496731954315497E-5</v>
      </c>
    </row>
    <row r="5793" spans="2:11" ht="15.75" customHeight="1" x14ac:dyDescent="0.2">
      <c r="B5793" s="189">
        <v>41094</v>
      </c>
      <c r="C5793" s="143">
        <v>275823</v>
      </c>
      <c r="D5793" s="143" t="s">
        <v>554</v>
      </c>
      <c r="E5793" s="143" t="s">
        <v>24</v>
      </c>
      <c r="F5793" s="248" t="s">
        <v>1962</v>
      </c>
      <c r="G5793" s="216">
        <v>9.1646999999999998</v>
      </c>
      <c r="H5793" s="216">
        <v>108.99999999906868</v>
      </c>
      <c r="I5793" s="216">
        <v>998.95229999146466</v>
      </c>
      <c r="J5793" s="216">
        <v>9.9801955091917568E-4</v>
      </c>
      <c r="K5793" s="216">
        <v>9.1561426690614946E-6</v>
      </c>
    </row>
    <row r="5794" spans="2:11" ht="15.75" customHeight="1" x14ac:dyDescent="0.2">
      <c r="B5794" s="189">
        <v>41094</v>
      </c>
      <c r="C5794" s="143">
        <v>275824</v>
      </c>
      <c r="D5794" s="143" t="s">
        <v>1355</v>
      </c>
      <c r="E5794" s="143" t="s">
        <v>24</v>
      </c>
      <c r="F5794" s="248" t="s">
        <v>1932</v>
      </c>
      <c r="G5794" s="216">
        <v>4.7700000000000005</v>
      </c>
      <c r="H5794" s="216">
        <v>389.99999999301508</v>
      </c>
      <c r="I5794" s="216">
        <v>1860.2999999666822</v>
      </c>
      <c r="J5794" s="216">
        <v>1.8585629869990329E-3</v>
      </c>
      <c r="K5794" s="216">
        <v>4.765546120595692E-6</v>
      </c>
    </row>
    <row r="5795" spans="2:11" ht="15.75" customHeight="1" x14ac:dyDescent="0.2">
      <c r="B5795" s="189">
        <v>41094</v>
      </c>
      <c r="C5795" s="143">
        <v>275825</v>
      </c>
      <c r="D5795" s="143" t="s">
        <v>1871</v>
      </c>
      <c r="E5795" s="143" t="s">
        <v>24</v>
      </c>
      <c r="F5795" s="248" t="s">
        <v>1963</v>
      </c>
      <c r="G5795" s="216">
        <v>22.325000000000003</v>
      </c>
      <c r="H5795" s="216">
        <v>190.00000000116415</v>
      </c>
      <c r="I5795" s="216">
        <v>4241.7500000259906</v>
      </c>
      <c r="J5795" s="216">
        <v>4.2377893620881828E-3</v>
      </c>
      <c r="K5795" s="216">
        <v>2.2304154537169565E-5</v>
      </c>
    </row>
    <row r="5796" spans="2:11" ht="15.75" customHeight="1" x14ac:dyDescent="0.2">
      <c r="B5796" s="189">
        <v>41094</v>
      </c>
      <c r="C5796" s="143">
        <v>275826</v>
      </c>
      <c r="D5796" s="143" t="s">
        <v>927</v>
      </c>
      <c r="E5796" s="143" t="s">
        <v>24</v>
      </c>
      <c r="F5796" s="248" t="s">
        <v>1937</v>
      </c>
      <c r="G5796" s="216">
        <v>2.0100000000000002</v>
      </c>
      <c r="H5796" s="216">
        <v>213.00000000279397</v>
      </c>
      <c r="I5796" s="216">
        <v>428.1300000056159</v>
      </c>
      <c r="J5796" s="216">
        <v>4.2773024332020884E-4</v>
      </c>
      <c r="K5796" s="216">
        <v>2.008123208049757E-6</v>
      </c>
    </row>
    <row r="5797" spans="2:11" ht="15.75" customHeight="1" x14ac:dyDescent="0.2">
      <c r="B5797" s="189">
        <v>41094</v>
      </c>
      <c r="C5797" s="143">
        <v>275826</v>
      </c>
      <c r="D5797" s="143" t="s">
        <v>681</v>
      </c>
      <c r="E5797" s="143" t="s">
        <v>24</v>
      </c>
      <c r="F5797" s="248" t="s">
        <v>1937</v>
      </c>
      <c r="G5797" s="216">
        <v>29.150000000000002</v>
      </c>
      <c r="H5797" s="216">
        <v>213.00000000279397</v>
      </c>
      <c r="I5797" s="216">
        <v>6208.9500000814442</v>
      </c>
      <c r="J5797" s="216">
        <v>6.2031525337234265E-3</v>
      </c>
      <c r="K5797" s="216">
        <v>2.9122781848084782E-5</v>
      </c>
    </row>
    <row r="5798" spans="2:11" ht="15.75" customHeight="1" x14ac:dyDescent="0.2">
      <c r="B5798" s="189">
        <v>41094</v>
      </c>
      <c r="C5798" s="143">
        <v>275827</v>
      </c>
      <c r="D5798" s="143" t="s">
        <v>1421</v>
      </c>
      <c r="E5798" s="143" t="s">
        <v>24</v>
      </c>
      <c r="F5798" s="248" t="s">
        <v>1964</v>
      </c>
      <c r="G5798" s="216">
        <v>9.84</v>
      </c>
      <c r="H5798" s="216">
        <v>27.999999996973202</v>
      </c>
      <c r="I5798" s="216">
        <v>275.5199999702163</v>
      </c>
      <c r="J5798" s="216">
        <v>2.7526273941396004E-4</v>
      </c>
      <c r="K5798" s="216">
        <v>9.8308121229898534E-6</v>
      </c>
    </row>
    <row r="5799" spans="2:11" ht="15.75" customHeight="1" x14ac:dyDescent="0.2">
      <c r="B5799" s="189">
        <v>41094</v>
      </c>
      <c r="C5799" s="143">
        <v>275828</v>
      </c>
      <c r="D5799" s="143" t="s">
        <v>1017</v>
      </c>
      <c r="E5799" s="143" t="s">
        <v>24</v>
      </c>
      <c r="F5799" s="248" t="s">
        <v>1965</v>
      </c>
      <c r="G5799" s="216">
        <v>4.34</v>
      </c>
      <c r="H5799" s="216">
        <v>18.999999999068677</v>
      </c>
      <c r="I5799" s="216">
        <v>82.459999995958057</v>
      </c>
      <c r="J5799" s="216">
        <v>8.2383004839634932E-5</v>
      </c>
      <c r="K5799" s="216">
        <v>4.3359476233512162E-6</v>
      </c>
    </row>
    <row r="5800" spans="2:11" ht="15.75" customHeight="1" x14ac:dyDescent="0.2">
      <c r="B5800" s="189">
        <v>41094</v>
      </c>
      <c r="C5800" s="143">
        <v>275829</v>
      </c>
      <c r="D5800" s="143" t="s">
        <v>979</v>
      </c>
      <c r="E5800" s="143" t="s">
        <v>24</v>
      </c>
      <c r="F5800" s="248" t="s">
        <v>1966</v>
      </c>
      <c r="G5800" s="216">
        <v>3.6750000000000003</v>
      </c>
      <c r="H5800" s="216">
        <v>357.00000000069849</v>
      </c>
      <c r="I5800" s="216">
        <v>1311.975000002567</v>
      </c>
      <c r="J5800" s="216">
        <v>1.3107499730777286E-3</v>
      </c>
      <c r="K5800" s="216">
        <v>3.671568552031272E-6</v>
      </c>
    </row>
    <row r="5801" spans="2:11" ht="15.75" customHeight="1" x14ac:dyDescent="0.2">
      <c r="B5801" s="189">
        <v>41094</v>
      </c>
      <c r="C5801" s="143">
        <v>275829</v>
      </c>
      <c r="D5801" s="143" t="s">
        <v>1717</v>
      </c>
      <c r="E5801" s="143" t="s">
        <v>24</v>
      </c>
      <c r="F5801" s="248" t="s">
        <v>1966</v>
      </c>
      <c r="G5801" s="216">
        <v>3.2250000000000001</v>
      </c>
      <c r="H5801" s="216">
        <v>357.00000000069849</v>
      </c>
      <c r="I5801" s="216">
        <v>1151.3250000022526</v>
      </c>
      <c r="J5801" s="216">
        <v>1.1502499763743333E-3</v>
      </c>
      <c r="K5801" s="216">
        <v>3.2219887293335649E-6</v>
      </c>
    </row>
    <row r="5802" spans="2:11" ht="15.75" customHeight="1" x14ac:dyDescent="0.2">
      <c r="B5802" s="189">
        <v>41094</v>
      </c>
      <c r="C5802" s="143">
        <v>275829</v>
      </c>
      <c r="D5802" s="143" t="s">
        <v>1967</v>
      </c>
      <c r="E5802" s="143" t="s">
        <v>24</v>
      </c>
      <c r="F5802" s="248" t="s">
        <v>1966</v>
      </c>
      <c r="G5802" s="216">
        <v>2.88</v>
      </c>
      <c r="H5802" s="216">
        <v>357.00000000069849</v>
      </c>
      <c r="I5802" s="216">
        <v>1028.1600000020117</v>
      </c>
      <c r="J5802" s="216">
        <v>1.0271999789017302E-3</v>
      </c>
      <c r="K5802" s="216">
        <v>2.8773108652653228E-6</v>
      </c>
    </row>
    <row r="5803" spans="2:11" ht="15.75" customHeight="1" x14ac:dyDescent="0.2">
      <c r="B5803" s="189">
        <v>41094</v>
      </c>
      <c r="C5803" s="143">
        <v>275830</v>
      </c>
      <c r="D5803" s="143" t="s">
        <v>1017</v>
      </c>
      <c r="E5803" s="143" t="s">
        <v>24</v>
      </c>
      <c r="F5803" s="248" t="s">
        <v>1965</v>
      </c>
      <c r="G5803" s="216">
        <v>4.34</v>
      </c>
      <c r="H5803" s="216">
        <v>36.999999994877726</v>
      </c>
      <c r="I5803" s="216">
        <v>160.57999997776932</v>
      </c>
      <c r="J5803" s="216">
        <v>1.6043006204178507E-4</v>
      </c>
      <c r="K5803" s="216">
        <v>4.3359476233512162E-6</v>
      </c>
    </row>
    <row r="5804" spans="2:11" ht="15.75" customHeight="1" x14ac:dyDescent="0.2">
      <c r="B5804" s="189">
        <v>41094</v>
      </c>
      <c r="C5804" s="143">
        <v>275831</v>
      </c>
      <c r="D5804" s="143" t="s">
        <v>1451</v>
      </c>
      <c r="E5804" s="143" t="s">
        <v>25</v>
      </c>
      <c r="F5804" s="248" t="s">
        <v>1968</v>
      </c>
      <c r="G5804" s="216">
        <v>18.07</v>
      </c>
      <c r="H5804" s="216">
        <v>316.99999999604188</v>
      </c>
      <c r="I5804" s="216">
        <v>5728.189999928476</v>
      </c>
      <c r="J5804" s="216">
        <v>1.7123982609475882E-2</v>
      </c>
      <c r="K5804" s="216">
        <v>5.4018872585771918E-5</v>
      </c>
    </row>
    <row r="5805" spans="2:11" ht="15.75" customHeight="1" x14ac:dyDescent="0.2">
      <c r="B5805" s="189">
        <v>41095</v>
      </c>
      <c r="C5805" s="143">
        <v>275860</v>
      </c>
      <c r="D5805" s="143" t="s">
        <v>977</v>
      </c>
      <c r="E5805" s="143" t="s">
        <v>24</v>
      </c>
      <c r="F5805" s="248" t="s">
        <v>1969</v>
      </c>
      <c r="G5805" s="216">
        <v>48</v>
      </c>
      <c r="H5805" s="216">
        <v>81.000000002095476</v>
      </c>
      <c r="I5805" s="216">
        <v>3888.0000001005828</v>
      </c>
      <c r="J5805" s="216">
        <v>3.8844794187138142E-3</v>
      </c>
      <c r="K5805" s="216">
        <v>4.795653603226324E-5</v>
      </c>
    </row>
    <row r="5806" spans="2:11" ht="15.75" customHeight="1" x14ac:dyDescent="0.2">
      <c r="B5806" s="189">
        <v>41095</v>
      </c>
      <c r="C5806" s="143">
        <v>275865</v>
      </c>
      <c r="D5806" s="143" t="s">
        <v>513</v>
      </c>
      <c r="E5806" s="143" t="s">
        <v>25</v>
      </c>
      <c r="F5806" s="248" t="s">
        <v>1970</v>
      </c>
      <c r="G5806" s="216">
        <v>32</v>
      </c>
      <c r="H5806" s="216">
        <v>291.99999999837019</v>
      </c>
      <c r="I5806" s="216">
        <v>9343.9999999478459</v>
      </c>
      <c r="J5806" s="216">
        <v>2.7924813396103934E-2</v>
      </c>
      <c r="K5806" s="216">
        <v>9.5632922589930811E-5</v>
      </c>
    </row>
    <row r="5807" spans="2:11" ht="15.75" customHeight="1" x14ac:dyDescent="0.2">
      <c r="B5807" s="189">
        <v>41095</v>
      </c>
      <c r="C5807" s="143">
        <v>275866</v>
      </c>
      <c r="D5807" s="143" t="s">
        <v>760</v>
      </c>
      <c r="E5807" s="143" t="s">
        <v>25</v>
      </c>
      <c r="F5807" s="248" t="s">
        <v>1971</v>
      </c>
      <c r="G5807" s="216">
        <v>2</v>
      </c>
      <c r="H5807" s="216">
        <v>384.99999999767169</v>
      </c>
      <c r="I5807" s="216">
        <v>769.99999999534339</v>
      </c>
      <c r="J5807" s="216">
        <v>2.3011671998062937E-3</v>
      </c>
      <c r="K5807" s="216">
        <v>5.9770576618706757E-6</v>
      </c>
    </row>
    <row r="5808" spans="2:11" ht="15.75" customHeight="1" x14ac:dyDescent="0.2">
      <c r="B5808" s="189">
        <v>41095</v>
      </c>
      <c r="C5808" s="143">
        <v>275867</v>
      </c>
      <c r="D5808" s="143" t="s">
        <v>511</v>
      </c>
      <c r="E5808" s="143" t="s">
        <v>25</v>
      </c>
      <c r="F5808" s="248" t="s">
        <v>1972</v>
      </c>
      <c r="G5808" s="216">
        <v>43</v>
      </c>
      <c r="H5808" s="216">
        <v>313.99999999674037</v>
      </c>
      <c r="I5808" s="216">
        <v>13501.999999859836</v>
      </c>
      <c r="J5808" s="216">
        <v>4.035111627487005E-2</v>
      </c>
      <c r="K5808" s="216">
        <v>1.2850673973021954E-4</v>
      </c>
    </row>
    <row r="5809" spans="2:11" ht="15.75" customHeight="1" x14ac:dyDescent="0.2">
      <c r="B5809" s="189">
        <v>41095</v>
      </c>
      <c r="C5809" s="143">
        <v>275868</v>
      </c>
      <c r="D5809" s="143" t="s">
        <v>527</v>
      </c>
      <c r="E5809" s="143" t="s">
        <v>25</v>
      </c>
      <c r="F5809" s="248" t="s">
        <v>1973</v>
      </c>
      <c r="G5809" s="216">
        <v>3</v>
      </c>
      <c r="H5809" s="216">
        <v>323.00000000512227</v>
      </c>
      <c r="I5809" s="216">
        <v>969.00000001536682</v>
      </c>
      <c r="J5809" s="216">
        <v>2.8958844372222667E-3</v>
      </c>
      <c r="K5809" s="216">
        <v>8.9655864928060144E-6</v>
      </c>
    </row>
    <row r="5810" spans="2:11" ht="15.75" customHeight="1" x14ac:dyDescent="0.2">
      <c r="B5810" s="189">
        <v>41095</v>
      </c>
      <c r="C5810" s="143">
        <v>275869</v>
      </c>
      <c r="D5810" s="143" t="s">
        <v>1258</v>
      </c>
      <c r="E5810" s="143" t="s">
        <v>25</v>
      </c>
      <c r="F5810" s="248" t="s">
        <v>1974</v>
      </c>
      <c r="G5810" s="216">
        <v>38</v>
      </c>
      <c r="H5810" s="216">
        <v>356.00000000791624</v>
      </c>
      <c r="I5810" s="216">
        <v>13528.000000300817</v>
      </c>
      <c r="J5810" s="216">
        <v>4.0428818025792249E-2</v>
      </c>
      <c r="K5810" s="216">
        <v>1.1356409557554284E-4</v>
      </c>
    </row>
    <row r="5811" spans="2:11" ht="15.75" customHeight="1" x14ac:dyDescent="0.2">
      <c r="B5811" s="189">
        <v>41095</v>
      </c>
      <c r="C5811" s="143">
        <v>275870</v>
      </c>
      <c r="D5811" s="143" t="s">
        <v>565</v>
      </c>
      <c r="E5811" s="143" t="s">
        <v>25</v>
      </c>
      <c r="F5811" s="248" t="s">
        <v>1899</v>
      </c>
      <c r="G5811" s="216">
        <v>63.66</v>
      </c>
      <c r="H5811" s="216">
        <v>370.00000000116415</v>
      </c>
      <c r="I5811" s="216">
        <v>23554.20000007411</v>
      </c>
      <c r="J5811" s="216">
        <v>7.0392405789838616E-2</v>
      </c>
      <c r="K5811" s="216">
        <v>1.9024974537734359E-4</v>
      </c>
    </row>
    <row r="5812" spans="2:11" ht="15.75" customHeight="1" x14ac:dyDescent="0.2">
      <c r="B5812" s="189">
        <v>41095</v>
      </c>
      <c r="C5812" s="143">
        <v>275872</v>
      </c>
      <c r="D5812" s="143" t="s">
        <v>834</v>
      </c>
      <c r="E5812" s="143" t="s">
        <v>25</v>
      </c>
      <c r="F5812" s="248" t="s">
        <v>1975</v>
      </c>
      <c r="G5812" s="216">
        <v>264.5</v>
      </c>
      <c r="H5812" s="216">
        <v>79.999999998835847</v>
      </c>
      <c r="I5812" s="216">
        <v>21159.999999692081</v>
      </c>
      <c r="J5812" s="216">
        <v>6.3237270061671527E-2</v>
      </c>
      <c r="K5812" s="216">
        <v>7.9046587578239687E-4</v>
      </c>
    </row>
    <row r="5813" spans="2:11" ht="15.75" customHeight="1" x14ac:dyDescent="0.2">
      <c r="B5813" s="189">
        <v>41095</v>
      </c>
      <c r="C5813" s="143">
        <v>275873</v>
      </c>
      <c r="D5813" s="143" t="s">
        <v>1799</v>
      </c>
      <c r="E5813" s="143" t="s">
        <v>24</v>
      </c>
      <c r="F5813" s="248" t="s">
        <v>1976</v>
      </c>
      <c r="G5813" s="216">
        <v>1</v>
      </c>
      <c r="H5813" s="216">
        <v>490.00000000465661</v>
      </c>
      <c r="I5813" s="216">
        <v>490.00000000465661</v>
      </c>
      <c r="J5813" s="216">
        <v>4.8955630533400627E-4</v>
      </c>
      <c r="K5813" s="216">
        <v>9.9909450067215077E-7</v>
      </c>
    </row>
    <row r="5814" spans="2:11" ht="15.75" customHeight="1" x14ac:dyDescent="0.2">
      <c r="B5814" s="189">
        <v>41095</v>
      </c>
      <c r="C5814" s="143">
        <v>275874</v>
      </c>
      <c r="D5814" s="143" t="s">
        <v>1444</v>
      </c>
      <c r="E5814" s="143" t="s">
        <v>24</v>
      </c>
      <c r="F5814" s="248" t="s">
        <v>1977</v>
      </c>
      <c r="G5814" s="216">
        <v>3.7551000000000001</v>
      </c>
      <c r="H5814" s="216">
        <v>364.99999999534339</v>
      </c>
      <c r="I5814" s="216">
        <v>1370.611499982514</v>
      </c>
      <c r="J5814" s="216">
        <v>1.3693704121905375E-3</v>
      </c>
      <c r="K5814" s="216">
        <v>3.7516997594739938E-6</v>
      </c>
    </row>
    <row r="5815" spans="2:11" ht="15.75" customHeight="1" x14ac:dyDescent="0.2">
      <c r="B5815" s="189">
        <v>41095</v>
      </c>
      <c r="C5815" s="143">
        <v>275875</v>
      </c>
      <c r="D5815" s="143" t="s">
        <v>1978</v>
      </c>
      <c r="E5815" s="143" t="s">
        <v>24</v>
      </c>
      <c r="F5815" s="248" t="s">
        <v>1979</v>
      </c>
      <c r="G5815" s="216">
        <v>11.58</v>
      </c>
      <c r="H5815" s="216">
        <v>367.9999999946449</v>
      </c>
      <c r="I5815" s="216">
        <v>4261.4399999379875</v>
      </c>
      <c r="J5815" s="216">
        <v>4.2575812688823746E-3</v>
      </c>
      <c r="K5815" s="216">
        <v>1.1569514317783507E-5</v>
      </c>
    </row>
    <row r="5816" spans="2:11" ht="15.75" customHeight="1" x14ac:dyDescent="0.2">
      <c r="B5816" s="189">
        <v>41095</v>
      </c>
      <c r="C5816" s="143">
        <v>275876</v>
      </c>
      <c r="D5816" s="143" t="s">
        <v>1655</v>
      </c>
      <c r="E5816" s="143" t="s">
        <v>24</v>
      </c>
      <c r="F5816" s="248" t="s">
        <v>1980</v>
      </c>
      <c r="G5816" s="216">
        <v>1.4075</v>
      </c>
      <c r="H5816" s="216">
        <v>94.000000002561137</v>
      </c>
      <c r="I5816" s="216">
        <v>132.30500000360479</v>
      </c>
      <c r="J5816" s="216">
        <v>1.3218519791503044E-4</v>
      </c>
      <c r="K5816" s="216">
        <v>1.4062255096960524E-6</v>
      </c>
    </row>
    <row r="5817" spans="2:11" ht="15.75" customHeight="1" x14ac:dyDescent="0.2">
      <c r="B5817" s="189">
        <v>41095</v>
      </c>
      <c r="C5817" s="143">
        <v>275877</v>
      </c>
      <c r="D5817" s="143" t="s">
        <v>1620</v>
      </c>
      <c r="E5817" s="143" t="s">
        <v>24</v>
      </c>
      <c r="F5817" s="248" t="s">
        <v>1981</v>
      </c>
      <c r="G5817" s="216">
        <v>38.788499999999999</v>
      </c>
      <c r="H5817" s="216">
        <v>436.99999999953434</v>
      </c>
      <c r="I5817" s="216">
        <v>16950.574499981936</v>
      </c>
      <c r="J5817" s="216">
        <v>1.6935225766165546E-2</v>
      </c>
      <c r="K5817" s="216">
        <v>3.875337703932172E-5</v>
      </c>
    </row>
    <row r="5818" spans="2:11" ht="15.75" customHeight="1" x14ac:dyDescent="0.2">
      <c r="B5818" s="189">
        <v>41095</v>
      </c>
      <c r="C5818" s="143">
        <v>275878</v>
      </c>
      <c r="D5818" s="143" t="s">
        <v>890</v>
      </c>
      <c r="E5818" s="143" t="s">
        <v>25</v>
      </c>
      <c r="F5818" s="248" t="s">
        <v>1982</v>
      </c>
      <c r="G5818" s="216">
        <v>18</v>
      </c>
      <c r="H5818" s="216">
        <v>58.999999993247911</v>
      </c>
      <c r="I5818" s="216">
        <v>1061.9999998784624</v>
      </c>
      <c r="J5818" s="216">
        <v>3.1738176180901101E-3</v>
      </c>
      <c r="K5818" s="216">
        <v>5.379351895683608E-5</v>
      </c>
    </row>
    <row r="5819" spans="2:11" ht="15.75" customHeight="1" x14ac:dyDescent="0.2">
      <c r="B5819" s="189">
        <v>41095</v>
      </c>
      <c r="C5819" s="143">
        <v>275879</v>
      </c>
      <c r="D5819" s="143" t="s">
        <v>649</v>
      </c>
      <c r="E5819" s="143" t="s">
        <v>25</v>
      </c>
      <c r="F5819" s="248" t="s">
        <v>1983</v>
      </c>
      <c r="G5819" s="216">
        <v>7.12</v>
      </c>
      <c r="H5819" s="216">
        <v>345.00000000349246</v>
      </c>
      <c r="I5819" s="216">
        <v>2456.4000000248661</v>
      </c>
      <c r="J5819" s="216">
        <v>7.3410222203838769E-3</v>
      </c>
      <c r="K5819" s="216">
        <v>2.1278325276259607E-5</v>
      </c>
    </row>
    <row r="5820" spans="2:11" ht="15.75" customHeight="1" x14ac:dyDescent="0.2">
      <c r="B5820" s="189">
        <v>41095</v>
      </c>
      <c r="C5820" s="143">
        <v>275880</v>
      </c>
      <c r="D5820" s="143" t="s">
        <v>1852</v>
      </c>
      <c r="E5820" s="143" t="s">
        <v>24</v>
      </c>
      <c r="F5820" s="248" t="s">
        <v>1984</v>
      </c>
      <c r="G5820" s="216">
        <v>16.506799999999998</v>
      </c>
      <c r="H5820" s="216">
        <v>64.999999991850927</v>
      </c>
      <c r="I5820" s="216">
        <v>1072.9419998654848</v>
      </c>
      <c r="J5820" s="216">
        <v>1.0719704516057855E-3</v>
      </c>
      <c r="K5820" s="216">
        <v>1.6491853103695059E-5</v>
      </c>
    </row>
    <row r="5821" spans="2:11" ht="15.75" customHeight="1" x14ac:dyDescent="0.2">
      <c r="B5821" s="189">
        <v>41095</v>
      </c>
      <c r="C5821" s="143">
        <v>275881</v>
      </c>
      <c r="D5821" s="143" t="s">
        <v>1587</v>
      </c>
      <c r="E5821" s="143" t="s">
        <v>24</v>
      </c>
      <c r="F5821" s="248" t="s">
        <v>1985</v>
      </c>
      <c r="G5821" s="216">
        <v>9.52</v>
      </c>
      <c r="H5821" s="216">
        <v>344.00000000023283</v>
      </c>
      <c r="I5821" s="216">
        <v>3274.8800000022165</v>
      </c>
      <c r="J5821" s="216">
        <v>3.2719145983634281E-3</v>
      </c>
      <c r="K5821" s="216">
        <v>9.5113796463988765E-6</v>
      </c>
    </row>
    <row r="5822" spans="2:11" ht="15.75" customHeight="1" x14ac:dyDescent="0.2">
      <c r="B5822" s="189">
        <v>41095</v>
      </c>
      <c r="C5822" s="143">
        <v>275882</v>
      </c>
      <c r="D5822" s="143" t="s">
        <v>840</v>
      </c>
      <c r="E5822" s="143" t="s">
        <v>24</v>
      </c>
      <c r="F5822" s="248" t="s">
        <v>1986</v>
      </c>
      <c r="G5822" s="216">
        <v>12.475000000000001</v>
      </c>
      <c r="H5822" s="216">
        <v>377.99999999580905</v>
      </c>
      <c r="I5822" s="216">
        <v>4715.5499999477179</v>
      </c>
      <c r="J5822" s="216">
        <v>4.7112800725923262E-3</v>
      </c>
      <c r="K5822" s="216">
        <v>1.2463703895885083E-5</v>
      </c>
    </row>
    <row r="5823" spans="2:11" ht="15.75" customHeight="1" x14ac:dyDescent="0.2">
      <c r="B5823" s="189">
        <v>41095</v>
      </c>
      <c r="C5823" s="143">
        <v>275883</v>
      </c>
      <c r="D5823" s="143" t="s">
        <v>1521</v>
      </c>
      <c r="E5823" s="143" t="s">
        <v>24</v>
      </c>
      <c r="F5823" s="248" t="s">
        <v>1987</v>
      </c>
      <c r="G5823" s="216">
        <v>2.1350000000000002</v>
      </c>
      <c r="H5823" s="216">
        <v>345.00000000349246</v>
      </c>
      <c r="I5823" s="216">
        <v>736.57500000745654</v>
      </c>
      <c r="J5823" s="216">
        <v>7.3590803184003936E-4</v>
      </c>
      <c r="K5823" s="216">
        <v>2.1330667589350425E-6</v>
      </c>
    </row>
    <row r="5824" spans="2:11" ht="15.75" customHeight="1" x14ac:dyDescent="0.2">
      <c r="B5824" s="189">
        <v>41095</v>
      </c>
      <c r="C5824" s="143">
        <v>275884</v>
      </c>
      <c r="D5824" s="143" t="s">
        <v>1196</v>
      </c>
      <c r="E5824" s="143" t="s">
        <v>24</v>
      </c>
      <c r="F5824" s="248" t="s">
        <v>1988</v>
      </c>
      <c r="G5824" s="216">
        <v>1.29</v>
      </c>
      <c r="H5824" s="216">
        <v>100.00000000116415</v>
      </c>
      <c r="I5824" s="216">
        <v>129.00000000150177</v>
      </c>
      <c r="J5824" s="216">
        <v>1.2888319058820789E-4</v>
      </c>
      <c r="K5824" s="216">
        <v>1.2888319058670747E-6</v>
      </c>
    </row>
    <row r="5825" spans="2:11" ht="15.75" customHeight="1" x14ac:dyDescent="0.2">
      <c r="B5825" s="189">
        <v>41095</v>
      </c>
      <c r="C5825" s="143">
        <v>275885</v>
      </c>
      <c r="D5825" s="143" t="s">
        <v>1181</v>
      </c>
      <c r="E5825" s="143" t="s">
        <v>24</v>
      </c>
      <c r="F5825" s="248" t="s">
        <v>1989</v>
      </c>
      <c r="G5825" s="216">
        <v>2.0249999999999999</v>
      </c>
      <c r="H5825" s="216">
        <v>147.00000000768341</v>
      </c>
      <c r="I5825" s="216">
        <v>297.67500001555891</v>
      </c>
      <c r="J5825" s="216">
        <v>2.9740545550312734E-4</v>
      </c>
      <c r="K5825" s="216">
        <v>2.0231663638611056E-6</v>
      </c>
    </row>
    <row r="5826" spans="2:11" ht="15.75" customHeight="1" x14ac:dyDescent="0.2">
      <c r="B5826" s="189">
        <v>41095</v>
      </c>
      <c r="C5826" s="143">
        <v>275887</v>
      </c>
      <c r="D5826" s="143" t="s">
        <v>1990</v>
      </c>
      <c r="E5826" s="143" t="s">
        <v>24</v>
      </c>
      <c r="F5826" s="248" t="s">
        <v>1991</v>
      </c>
      <c r="G5826" s="216">
        <v>5.96</v>
      </c>
      <c r="H5826" s="216">
        <v>60.999999999767169</v>
      </c>
      <c r="I5826" s="216">
        <v>363.55999999861234</v>
      </c>
      <c r="J5826" s="216">
        <v>3.6323079666298079E-4</v>
      </c>
      <c r="K5826" s="216">
        <v>5.9546032240060194E-6</v>
      </c>
    </row>
    <row r="5827" spans="2:11" ht="15.75" customHeight="1" x14ac:dyDescent="0.2">
      <c r="B5827" s="189">
        <v>41095</v>
      </c>
      <c r="C5827" s="143">
        <v>275888</v>
      </c>
      <c r="D5827" s="143" t="s">
        <v>927</v>
      </c>
      <c r="E5827" s="143" t="s">
        <v>24</v>
      </c>
      <c r="F5827" s="248" t="s">
        <v>1992</v>
      </c>
      <c r="G5827" s="216">
        <v>27.14</v>
      </c>
      <c r="H5827" s="216">
        <v>433.00000000745058</v>
      </c>
      <c r="I5827" s="216">
        <v>11751.620000202209</v>
      </c>
      <c r="J5827" s="216">
        <v>1.1740978916190888E-2</v>
      </c>
      <c r="K5827" s="216">
        <v>2.7115424748242174E-5</v>
      </c>
    </row>
    <row r="5828" spans="2:11" ht="15.75" customHeight="1" x14ac:dyDescent="0.2">
      <c r="B5828" s="189">
        <v>41095</v>
      </c>
      <c r="C5828" s="143">
        <v>275889</v>
      </c>
      <c r="D5828" s="143" t="s">
        <v>928</v>
      </c>
      <c r="E5828" s="143" t="s">
        <v>24</v>
      </c>
      <c r="F5828" s="248" t="s">
        <v>1993</v>
      </c>
      <c r="G5828" s="216">
        <v>16.170000000000002</v>
      </c>
      <c r="H5828" s="216">
        <v>127.0000000053551</v>
      </c>
      <c r="I5828" s="216">
        <v>2053.5900000865922</v>
      </c>
      <c r="J5828" s="216">
        <v>2.0517304757218359E-3</v>
      </c>
      <c r="K5828" s="216">
        <v>1.615535807586868E-5</v>
      </c>
    </row>
    <row r="5829" spans="2:11" ht="15.75" customHeight="1" x14ac:dyDescent="0.2">
      <c r="B5829" s="189">
        <v>41095</v>
      </c>
      <c r="C5829" s="143">
        <v>275890</v>
      </c>
      <c r="D5829" s="143" t="s">
        <v>865</v>
      </c>
      <c r="E5829" s="143" t="s">
        <v>24</v>
      </c>
      <c r="F5829" s="248" t="s">
        <v>1994</v>
      </c>
      <c r="G5829" s="216">
        <v>8.3225999999999996</v>
      </c>
      <c r="H5829" s="216">
        <v>295.00000000814907</v>
      </c>
      <c r="I5829" s="216">
        <v>2455.1670000678214</v>
      </c>
      <c r="J5829" s="216">
        <v>2.4529438479995026E-3</v>
      </c>
      <c r="K5829" s="216">
        <v>8.3150638912940422E-6</v>
      </c>
    </row>
    <row r="5830" spans="2:11" ht="15.75" customHeight="1" x14ac:dyDescent="0.2">
      <c r="B5830" s="189">
        <v>41095</v>
      </c>
      <c r="C5830" s="143">
        <v>275891</v>
      </c>
      <c r="D5830" s="143" t="s">
        <v>616</v>
      </c>
      <c r="E5830" s="143" t="s">
        <v>24</v>
      </c>
      <c r="F5830" s="248" t="s">
        <v>1995</v>
      </c>
      <c r="G5830" s="216">
        <v>3.5734000000000004</v>
      </c>
      <c r="H5830" s="216">
        <v>270.99999999278225</v>
      </c>
      <c r="I5830" s="216">
        <v>968.39139997420818</v>
      </c>
      <c r="J5830" s="216">
        <v>9.6751452221243664E-4</v>
      </c>
      <c r="K5830" s="216">
        <v>3.5701642887018644E-6</v>
      </c>
    </row>
    <row r="5831" spans="2:11" ht="15.75" customHeight="1" x14ac:dyDescent="0.2">
      <c r="B5831" s="189">
        <v>41095</v>
      </c>
      <c r="C5831" s="143">
        <v>275892</v>
      </c>
      <c r="D5831" s="143" t="s">
        <v>516</v>
      </c>
      <c r="E5831" s="143" t="s">
        <v>25</v>
      </c>
      <c r="F5831" s="248" t="s">
        <v>1996</v>
      </c>
      <c r="G5831" s="216">
        <v>5.3250000000000002</v>
      </c>
      <c r="H5831" s="216">
        <v>68.000000001629815</v>
      </c>
      <c r="I5831" s="216">
        <v>362.10000000867876</v>
      </c>
      <c r="J5831" s="216">
        <v>1.0821462897076227E-3</v>
      </c>
      <c r="K5831" s="216">
        <v>1.5913916024730676E-5</v>
      </c>
    </row>
    <row r="5832" spans="2:11" ht="15.75" customHeight="1" x14ac:dyDescent="0.2">
      <c r="B5832" s="189">
        <v>41095</v>
      </c>
      <c r="C5832" s="143">
        <v>275895</v>
      </c>
      <c r="D5832" s="143" t="s">
        <v>1454</v>
      </c>
      <c r="E5832" s="143" t="s">
        <v>24</v>
      </c>
      <c r="F5832" s="248" t="s">
        <v>1997</v>
      </c>
      <c r="G5832" s="216">
        <v>51.822600000000001</v>
      </c>
      <c r="H5832" s="216">
        <v>194.99999999650754</v>
      </c>
      <c r="I5832" s="216">
        <v>10105.406999819012</v>
      </c>
      <c r="J5832" s="216">
        <v>1.0096256560573034E-2</v>
      </c>
      <c r="K5832" s="216">
        <v>5.1775674670532608E-5</v>
      </c>
    </row>
    <row r="5833" spans="2:11" ht="15.75" customHeight="1" x14ac:dyDescent="0.2">
      <c r="B5833" s="189">
        <v>41095</v>
      </c>
      <c r="C5833" s="143">
        <v>275895</v>
      </c>
      <c r="D5833" s="143" t="s">
        <v>1461</v>
      </c>
      <c r="E5833" s="143" t="s">
        <v>24</v>
      </c>
      <c r="F5833" s="248" t="s">
        <v>1997</v>
      </c>
      <c r="G5833" s="216">
        <v>1.74</v>
      </c>
      <c r="H5833" s="216">
        <v>194.99999999650754</v>
      </c>
      <c r="I5833" s="216">
        <v>339.29999999392311</v>
      </c>
      <c r="J5833" s="216">
        <v>3.3899276407198942E-4</v>
      </c>
      <c r="K5833" s="216">
        <v>1.7384244311695425E-6</v>
      </c>
    </row>
    <row r="5834" spans="2:11" ht="15.75" customHeight="1" x14ac:dyDescent="0.2">
      <c r="B5834" s="189">
        <v>41095</v>
      </c>
      <c r="C5834" s="143">
        <v>275896</v>
      </c>
      <c r="D5834" s="143" t="s">
        <v>1438</v>
      </c>
      <c r="E5834" s="143" t="s">
        <v>25</v>
      </c>
      <c r="F5834" s="248" t="s">
        <v>1998</v>
      </c>
      <c r="G5834" s="216">
        <v>31.43</v>
      </c>
      <c r="H5834" s="216">
        <v>431.00000000093132</v>
      </c>
      <c r="I5834" s="216">
        <v>13546.330000029271</v>
      </c>
      <c r="J5834" s="216">
        <v>4.0483597758451777E-2</v>
      </c>
      <c r="K5834" s="216">
        <v>9.3929461156297666E-5</v>
      </c>
    </row>
    <row r="5835" spans="2:11" ht="15.75" customHeight="1" x14ac:dyDescent="0.2">
      <c r="B5835" s="189">
        <v>41096</v>
      </c>
      <c r="C5835" s="143">
        <v>275905</v>
      </c>
      <c r="D5835" s="143" t="s">
        <v>623</v>
      </c>
      <c r="E5835" s="143" t="s">
        <v>25</v>
      </c>
      <c r="F5835" s="248" t="s">
        <v>1999</v>
      </c>
      <c r="G5835" s="216">
        <v>14</v>
      </c>
      <c r="H5835" s="216">
        <v>185.99999999860302</v>
      </c>
      <c r="I5835" s="216">
        <v>2603.9999999804422</v>
      </c>
      <c r="J5835" s="216">
        <v>7.7797638482573258E-3</v>
      </c>
      <c r="K5835" s="216">
        <v>4.1826687356536329E-5</v>
      </c>
    </row>
    <row r="5836" spans="2:11" ht="15.75" customHeight="1" x14ac:dyDescent="0.2">
      <c r="B5836" s="189">
        <v>41096</v>
      </c>
      <c r="C5836" s="143">
        <v>275920</v>
      </c>
      <c r="D5836" s="143" t="s">
        <v>790</v>
      </c>
      <c r="E5836" s="143" t="s">
        <v>25</v>
      </c>
      <c r="F5836" s="248" t="s">
        <v>2000</v>
      </c>
      <c r="G5836" s="216">
        <v>1</v>
      </c>
      <c r="H5836" s="216">
        <v>285.00000000698492</v>
      </c>
      <c r="I5836" s="216">
        <v>285.00000000698492</v>
      </c>
      <c r="J5836" s="216">
        <v>8.5147184977892921E-4</v>
      </c>
      <c r="K5836" s="216">
        <v>2.9876205254668805E-6</v>
      </c>
    </row>
    <row r="5837" spans="2:11" ht="15.75" customHeight="1" x14ac:dyDescent="0.2">
      <c r="B5837" s="189">
        <v>41096</v>
      </c>
      <c r="C5837" s="143">
        <v>275921</v>
      </c>
      <c r="D5837" s="143" t="s">
        <v>568</v>
      </c>
      <c r="E5837" s="143" t="s">
        <v>25</v>
      </c>
      <c r="F5837" s="248" t="s">
        <v>2001</v>
      </c>
      <c r="G5837" s="216">
        <v>1</v>
      </c>
      <c r="H5837" s="216">
        <v>315.99999999278225</v>
      </c>
      <c r="I5837" s="216">
        <v>315.99999999278225</v>
      </c>
      <c r="J5837" s="216">
        <v>9.4408808602597036E-4</v>
      </c>
      <c r="K5837" s="216">
        <v>2.9876205254668805E-6</v>
      </c>
    </row>
    <row r="5838" spans="2:11" ht="15.75" customHeight="1" x14ac:dyDescent="0.2">
      <c r="B5838" s="189">
        <v>41096</v>
      </c>
      <c r="C5838" s="143">
        <v>275922</v>
      </c>
      <c r="D5838" s="143" t="s">
        <v>1164</v>
      </c>
      <c r="E5838" s="143" t="s">
        <v>25</v>
      </c>
      <c r="F5838" s="248" t="s">
        <v>2002</v>
      </c>
      <c r="G5838" s="216">
        <v>16.5</v>
      </c>
      <c r="H5838" s="216">
        <v>230.00000000582077</v>
      </c>
      <c r="I5838" s="216">
        <v>3795.0000000960426</v>
      </c>
      <c r="J5838" s="216">
        <v>1.1338019894433751E-2</v>
      </c>
      <c r="K5838" s="216">
        <v>4.9295738670203531E-5</v>
      </c>
    </row>
    <row r="5839" spans="2:11" ht="15.75" customHeight="1" x14ac:dyDescent="0.2">
      <c r="B5839" s="189">
        <v>41096</v>
      </c>
      <c r="C5839" s="143">
        <v>275925</v>
      </c>
      <c r="D5839" s="143" t="s">
        <v>953</v>
      </c>
      <c r="E5839" s="143" t="s">
        <v>25</v>
      </c>
      <c r="F5839" s="248" t="s">
        <v>2003</v>
      </c>
      <c r="G5839" s="216">
        <v>1</v>
      </c>
      <c r="H5839" s="216">
        <v>420.99999999976717</v>
      </c>
      <c r="I5839" s="216">
        <v>420.99999999976717</v>
      </c>
      <c r="J5839" s="216">
        <v>1.2577882412208611E-3</v>
      </c>
      <c r="K5839" s="216">
        <v>2.9876205254668805E-6</v>
      </c>
    </row>
    <row r="5840" spans="2:11" ht="15.75" customHeight="1" x14ac:dyDescent="0.2">
      <c r="B5840" s="189">
        <v>41096</v>
      </c>
      <c r="C5840" s="143">
        <v>275927</v>
      </c>
      <c r="D5840" s="143" t="s">
        <v>675</v>
      </c>
      <c r="E5840" s="143" t="s">
        <v>25</v>
      </c>
      <c r="F5840" s="248" t="s">
        <v>2004</v>
      </c>
      <c r="G5840" s="216">
        <v>18.05</v>
      </c>
      <c r="H5840" s="216">
        <v>375.00000000698492</v>
      </c>
      <c r="I5840" s="216">
        <v>6768.7500001260778</v>
      </c>
      <c r="J5840" s="216">
        <v>2.0222456432130619E-2</v>
      </c>
      <c r="K5840" s="216">
        <v>5.3926550484677195E-5</v>
      </c>
    </row>
    <row r="5841" spans="2:11" ht="15.75" customHeight="1" x14ac:dyDescent="0.2">
      <c r="B5841" s="189">
        <v>41096</v>
      </c>
      <c r="C5841" s="143">
        <v>275928</v>
      </c>
      <c r="D5841" s="143" t="s">
        <v>534</v>
      </c>
      <c r="E5841" s="143" t="s">
        <v>25</v>
      </c>
      <c r="F5841" s="248" t="s">
        <v>2005</v>
      </c>
      <c r="G5841" s="216">
        <v>13.03</v>
      </c>
      <c r="H5841" s="216">
        <v>381.99999999837019</v>
      </c>
      <c r="I5841" s="216">
        <v>4977.4599999787642</v>
      </c>
      <c r="J5841" s="216">
        <v>1.4870761660626935E-2</v>
      </c>
      <c r="K5841" s="216">
        <v>3.8928695446833453E-5</v>
      </c>
    </row>
    <row r="5842" spans="2:11" ht="15.75" customHeight="1" x14ac:dyDescent="0.2">
      <c r="B5842" s="189">
        <v>41096</v>
      </c>
      <c r="C5842" s="143">
        <v>275930</v>
      </c>
      <c r="D5842" s="143" t="s">
        <v>1444</v>
      </c>
      <c r="E5842" s="143" t="s">
        <v>24</v>
      </c>
      <c r="F5842" s="248" t="s">
        <v>2006</v>
      </c>
      <c r="G5842" s="216">
        <v>15.96</v>
      </c>
      <c r="H5842" s="216">
        <v>153.99999999906868</v>
      </c>
      <c r="I5842" s="216">
        <v>2457.8399999851363</v>
      </c>
      <c r="J5842" s="216">
        <v>2.4556858723379215E-3</v>
      </c>
      <c r="K5842" s="216">
        <v>1.5946012158134887E-5</v>
      </c>
    </row>
    <row r="5843" spans="2:11" ht="15.75" customHeight="1" x14ac:dyDescent="0.2">
      <c r="B5843" s="189">
        <v>41096</v>
      </c>
      <c r="C5843" s="143">
        <v>275931</v>
      </c>
      <c r="D5843" s="143" t="s">
        <v>1365</v>
      </c>
      <c r="E5843" s="143" t="s">
        <v>25</v>
      </c>
      <c r="F5843" s="248" t="s">
        <v>2007</v>
      </c>
      <c r="G5843" s="216">
        <v>6.41</v>
      </c>
      <c r="H5843" s="216">
        <v>80.999999991618097</v>
      </c>
      <c r="I5843" s="216">
        <v>519.20999994627209</v>
      </c>
      <c r="J5843" s="216">
        <v>1.5512024528671405E-3</v>
      </c>
      <c r="K5843" s="216">
        <v>1.9150647568242703E-5</v>
      </c>
    </row>
    <row r="5844" spans="2:11" ht="15.75" customHeight="1" x14ac:dyDescent="0.2">
      <c r="B5844" s="189">
        <v>41096</v>
      </c>
      <c r="C5844" s="143">
        <v>275932</v>
      </c>
      <c r="D5844" s="143" t="s">
        <v>977</v>
      </c>
      <c r="E5844" s="143" t="s">
        <v>24</v>
      </c>
      <c r="F5844" s="248" t="s">
        <v>2008</v>
      </c>
      <c r="G5844" s="216">
        <v>8.5050000000000008</v>
      </c>
      <c r="H5844" s="216">
        <v>180</v>
      </c>
      <c r="I5844" s="216">
        <v>1530.9</v>
      </c>
      <c r="J5844" s="216">
        <v>1.5295582714842542E-3</v>
      </c>
      <c r="K5844" s="216">
        <v>8.4975459526903016E-6</v>
      </c>
    </row>
    <row r="5845" spans="2:11" ht="15.75" customHeight="1" x14ac:dyDescent="0.2">
      <c r="B5845" s="189">
        <v>41096</v>
      </c>
      <c r="C5845" s="143">
        <v>275933</v>
      </c>
      <c r="D5845" s="143" t="s">
        <v>1050</v>
      </c>
      <c r="E5845" s="143" t="s">
        <v>24</v>
      </c>
      <c r="F5845" s="248" t="s">
        <v>2009</v>
      </c>
      <c r="G5845" s="216">
        <v>36.893999999999998</v>
      </c>
      <c r="H5845" s="216">
        <v>338.99999999441206</v>
      </c>
      <c r="I5845" s="216">
        <v>12507.065999793838</v>
      </c>
      <c r="J5845" s="216">
        <v>1.2496104416999247E-2</v>
      </c>
      <c r="K5845" s="216">
        <v>3.6861664947508044E-5</v>
      </c>
    </row>
    <row r="5846" spans="2:11" ht="15.75" customHeight="1" x14ac:dyDescent="0.2">
      <c r="B5846" s="189">
        <v>41096</v>
      </c>
      <c r="C5846" s="143">
        <v>275934</v>
      </c>
      <c r="D5846" s="143" t="s">
        <v>650</v>
      </c>
      <c r="E5846" s="143" t="s">
        <v>24</v>
      </c>
      <c r="F5846" s="248" t="s">
        <v>2010</v>
      </c>
      <c r="G5846" s="216">
        <v>26.04</v>
      </c>
      <c r="H5846" s="216">
        <v>249.99999999767169</v>
      </c>
      <c r="I5846" s="216">
        <v>6509.9999999393704</v>
      </c>
      <c r="J5846" s="216">
        <v>6.5042944328628635E-3</v>
      </c>
      <c r="K5846" s="216">
        <v>2.6017177731693758E-5</v>
      </c>
    </row>
    <row r="5847" spans="2:11" ht="15.75" customHeight="1" x14ac:dyDescent="0.2">
      <c r="B5847" s="189">
        <v>41096</v>
      </c>
      <c r="C5847" s="143">
        <v>275935</v>
      </c>
      <c r="D5847" s="143" t="s">
        <v>577</v>
      </c>
      <c r="E5847" s="143" t="s">
        <v>24</v>
      </c>
      <c r="F5847" s="248" t="s">
        <v>2011</v>
      </c>
      <c r="G5847" s="216">
        <v>2.84</v>
      </c>
      <c r="H5847" s="216">
        <v>170.9999999916181</v>
      </c>
      <c r="I5847" s="216">
        <v>485.63999997619538</v>
      </c>
      <c r="J5847" s="216">
        <v>4.8521436993089205E-4</v>
      </c>
      <c r="K5847" s="216">
        <v>2.8375109354074604E-6</v>
      </c>
    </row>
    <row r="5848" spans="2:11" ht="15.75" customHeight="1" x14ac:dyDescent="0.2">
      <c r="B5848" s="189">
        <v>41096</v>
      </c>
      <c r="C5848" s="143">
        <v>275936</v>
      </c>
      <c r="D5848" s="143" t="s">
        <v>1190</v>
      </c>
      <c r="E5848" s="143" t="s">
        <v>24</v>
      </c>
      <c r="F5848" s="248" t="s">
        <v>2012</v>
      </c>
      <c r="G5848" s="216">
        <v>18.5</v>
      </c>
      <c r="H5848" s="216">
        <v>330.00000000698492</v>
      </c>
      <c r="I5848" s="216">
        <v>6105.000000129221</v>
      </c>
      <c r="J5848" s="216">
        <v>6.0996493876863426E-3</v>
      </c>
      <c r="K5848" s="216">
        <v>1.8483786022900714E-5</v>
      </c>
    </row>
    <row r="5849" spans="2:11" ht="15.75" customHeight="1" x14ac:dyDescent="0.2">
      <c r="B5849" s="189">
        <v>41096</v>
      </c>
      <c r="C5849" s="143">
        <v>275937</v>
      </c>
      <c r="D5849" s="143" t="s">
        <v>965</v>
      </c>
      <c r="E5849" s="143" t="s">
        <v>25</v>
      </c>
      <c r="F5849" s="248" t="s">
        <v>2013</v>
      </c>
      <c r="G5849" s="216">
        <v>13.485000000000001</v>
      </c>
      <c r="H5849" s="216">
        <v>109.99999999185093</v>
      </c>
      <c r="I5849" s="216">
        <v>1483.34999989011</v>
      </c>
      <c r="J5849" s="216">
        <v>4.4316869061229872E-3</v>
      </c>
      <c r="K5849" s="216">
        <v>4.028806278592089E-5</v>
      </c>
    </row>
    <row r="5850" spans="2:11" ht="15.75" customHeight="1" x14ac:dyDescent="0.2">
      <c r="B5850" s="189">
        <v>41096</v>
      </c>
      <c r="C5850" s="143">
        <v>275938</v>
      </c>
      <c r="D5850" s="143" t="s">
        <v>654</v>
      </c>
      <c r="E5850" s="143" t="s">
        <v>24</v>
      </c>
      <c r="F5850" s="248" t="s">
        <v>2014</v>
      </c>
      <c r="G5850" s="216">
        <v>38.719200000000001</v>
      </c>
      <c r="H5850" s="216">
        <v>178.00000000395812</v>
      </c>
      <c r="I5850" s="216">
        <v>6892.0176001532554</v>
      </c>
      <c r="J5850" s="216">
        <v>6.8859772209350512E-3</v>
      </c>
      <c r="K5850" s="216">
        <v>3.8685265285291747E-5</v>
      </c>
    </row>
    <row r="5851" spans="2:11" ht="15.75" customHeight="1" x14ac:dyDescent="0.2">
      <c r="B5851" s="189">
        <v>41096</v>
      </c>
      <c r="C5851" s="143">
        <v>275939</v>
      </c>
      <c r="D5851" s="143" t="s">
        <v>1038</v>
      </c>
      <c r="E5851" s="143" t="s">
        <v>24</v>
      </c>
      <c r="F5851" s="248" t="s">
        <v>2015</v>
      </c>
      <c r="G5851" s="216">
        <v>24.51</v>
      </c>
      <c r="H5851" s="216">
        <v>448.00000000395812</v>
      </c>
      <c r="I5851" s="216">
        <v>10980.480000097014</v>
      </c>
      <c r="J5851" s="216">
        <v>1.0970856364893729E-2</v>
      </c>
      <c r="K5851" s="216">
        <v>2.4488518671421432E-5</v>
      </c>
    </row>
    <row r="5852" spans="2:11" ht="15.75" customHeight="1" x14ac:dyDescent="0.2">
      <c r="B5852" s="189">
        <v>41096</v>
      </c>
      <c r="C5852" s="143">
        <v>275940</v>
      </c>
      <c r="D5852" s="143" t="s">
        <v>822</v>
      </c>
      <c r="E5852" s="143" t="s">
        <v>24</v>
      </c>
      <c r="F5852" s="248" t="s">
        <v>2016</v>
      </c>
      <c r="G5852" s="216">
        <v>5.76</v>
      </c>
      <c r="H5852" s="216">
        <v>175.00000000465661</v>
      </c>
      <c r="I5852" s="216">
        <v>1008.000000026822</v>
      </c>
      <c r="J5852" s="216">
        <v>1.007116557382686E-3</v>
      </c>
      <c r="K5852" s="216">
        <v>5.7549517563193567E-6</v>
      </c>
    </row>
    <row r="5853" spans="2:11" ht="15.75" customHeight="1" x14ac:dyDescent="0.2">
      <c r="B5853" s="189">
        <v>41096</v>
      </c>
      <c r="C5853" s="143">
        <v>275941</v>
      </c>
      <c r="D5853" s="143" t="s">
        <v>589</v>
      </c>
      <c r="E5853" s="143" t="s">
        <v>25</v>
      </c>
      <c r="F5853" s="248" t="s">
        <v>2017</v>
      </c>
      <c r="G5853" s="216">
        <v>25.562800000000003</v>
      </c>
      <c r="H5853" s="216">
        <v>27.000000004190952</v>
      </c>
      <c r="I5853" s="216">
        <v>690.19560010713246</v>
      </c>
      <c r="J5853" s="216">
        <v>2.0620425414670002E-3</v>
      </c>
      <c r="K5853" s="216">
        <v>7.6371945968404782E-5</v>
      </c>
    </row>
    <row r="5854" spans="2:11" ht="15.75" customHeight="1" x14ac:dyDescent="0.2">
      <c r="B5854" s="189">
        <v>41096</v>
      </c>
      <c r="C5854" s="143">
        <v>275942</v>
      </c>
      <c r="D5854" s="143" t="s">
        <v>2018</v>
      </c>
      <c r="E5854" s="143" t="s">
        <v>24</v>
      </c>
      <c r="F5854" s="248" t="s">
        <v>2019</v>
      </c>
      <c r="G5854" s="216">
        <v>16.116500000000002</v>
      </c>
      <c r="H5854" s="216">
        <v>232.00000000186265</v>
      </c>
      <c r="I5854" s="216">
        <v>3739.0280000300195</v>
      </c>
      <c r="J5854" s="216">
        <v>3.7357509992534746E-3</v>
      </c>
      <c r="K5854" s="216">
        <v>1.6102374996652938E-5</v>
      </c>
    </row>
    <row r="5855" spans="2:11" ht="15.75" customHeight="1" x14ac:dyDescent="0.2">
      <c r="B5855" s="189">
        <v>41096</v>
      </c>
      <c r="C5855" s="143">
        <v>275943</v>
      </c>
      <c r="D5855" s="143" t="s">
        <v>848</v>
      </c>
      <c r="E5855" s="143" t="s">
        <v>24</v>
      </c>
      <c r="F5855" s="248" t="s">
        <v>2020</v>
      </c>
      <c r="G5855" s="216">
        <v>6.16</v>
      </c>
      <c r="H5855" s="216">
        <v>270</v>
      </c>
      <c r="I5855" s="216">
        <v>1663.2</v>
      </c>
      <c r="J5855" s="216">
        <v>1.6617423196372144E-3</v>
      </c>
      <c r="K5855" s="216">
        <v>6.1546011838415349E-6</v>
      </c>
    </row>
    <row r="5856" spans="2:11" ht="15.75" customHeight="1" x14ac:dyDescent="0.2">
      <c r="B5856" s="189">
        <v>41096</v>
      </c>
      <c r="C5856" s="143">
        <v>275944</v>
      </c>
      <c r="D5856" s="143" t="s">
        <v>1212</v>
      </c>
      <c r="E5856" s="143" t="s">
        <v>24</v>
      </c>
      <c r="F5856" s="248" t="s">
        <v>2021</v>
      </c>
      <c r="G5856" s="216">
        <v>22.41</v>
      </c>
      <c r="H5856" s="216">
        <v>184.99999999534339</v>
      </c>
      <c r="I5856" s="216">
        <v>4145.8499998956449</v>
      </c>
      <c r="J5856" s="216">
        <v>4.1422164476277862E-3</v>
      </c>
      <c r="K5856" s="216">
        <v>2.2390359176929997E-5</v>
      </c>
    </row>
    <row r="5857" spans="2:11" ht="15.75" customHeight="1" x14ac:dyDescent="0.2">
      <c r="B5857" s="189">
        <v>41096</v>
      </c>
      <c r="C5857" s="143">
        <v>275946</v>
      </c>
      <c r="D5857" s="143" t="s">
        <v>1572</v>
      </c>
      <c r="E5857" s="143" t="s">
        <v>24</v>
      </c>
      <c r="F5857" s="248" t="s">
        <v>2022</v>
      </c>
      <c r="G5857" s="216">
        <v>5.6348000000000003</v>
      </c>
      <c r="H5857" s="216">
        <v>79.999999998835847</v>
      </c>
      <c r="I5857" s="216">
        <v>450.78399999344026</v>
      </c>
      <c r="J5857" s="216">
        <v>4.5038891883383923E-4</v>
      </c>
      <c r="K5857" s="216">
        <v>5.6298614855049155E-6</v>
      </c>
    </row>
    <row r="5858" spans="2:11" ht="15.75" customHeight="1" x14ac:dyDescent="0.2">
      <c r="B5858" s="189">
        <v>41096</v>
      </c>
      <c r="C5858" s="143">
        <v>275947</v>
      </c>
      <c r="D5858" s="143" t="s">
        <v>2023</v>
      </c>
      <c r="E5858" s="143" t="s">
        <v>24</v>
      </c>
      <c r="F5858" s="248" t="s">
        <v>2024</v>
      </c>
      <c r="G5858" s="216">
        <v>0.71500000000000008</v>
      </c>
      <c r="H5858" s="216">
        <v>150.00000000698492</v>
      </c>
      <c r="I5858" s="216">
        <v>107.25000000499423</v>
      </c>
      <c r="J5858" s="216">
        <v>1.0715600275937372E-4</v>
      </c>
      <c r="K5858" s="216">
        <v>7.1437335169589251E-7</v>
      </c>
    </row>
    <row r="5859" spans="2:11" ht="15.75" customHeight="1" x14ac:dyDescent="0.2">
      <c r="B5859" s="189">
        <v>41096</v>
      </c>
      <c r="C5859" s="143">
        <v>275948</v>
      </c>
      <c r="D5859" s="143" t="s">
        <v>1353</v>
      </c>
      <c r="E5859" s="143" t="s">
        <v>24</v>
      </c>
      <c r="F5859" s="248" t="s">
        <v>2025</v>
      </c>
      <c r="G5859" s="216">
        <v>17.175000000000001</v>
      </c>
      <c r="H5859" s="216">
        <v>383.00000000162981</v>
      </c>
      <c r="I5859" s="216">
        <v>6578.0250000279921</v>
      </c>
      <c r="J5859" s="216">
        <v>6.5722598137193979E-3</v>
      </c>
      <c r="K5859" s="216">
        <v>1.71599472942335E-5</v>
      </c>
    </row>
    <row r="5860" spans="2:11" ht="15.75" customHeight="1" x14ac:dyDescent="0.2">
      <c r="B5860" s="189">
        <v>41096</v>
      </c>
      <c r="C5860" s="143">
        <v>275949</v>
      </c>
      <c r="D5860" s="143" t="s">
        <v>2026</v>
      </c>
      <c r="E5860" s="143" t="s">
        <v>24</v>
      </c>
      <c r="F5860" s="248" t="s">
        <v>2027</v>
      </c>
      <c r="G5860" s="216">
        <v>30.249000000000002</v>
      </c>
      <c r="H5860" s="216">
        <v>332.99999999580905</v>
      </c>
      <c r="I5860" s="216">
        <v>10072.916999873229</v>
      </c>
      <c r="J5860" s="216">
        <v>1.0064088781194365E-2</v>
      </c>
      <c r="K5860" s="216">
        <v>3.0222488832795876E-5</v>
      </c>
    </row>
    <row r="5861" spans="2:11" ht="15.75" customHeight="1" x14ac:dyDescent="0.2">
      <c r="B5861" s="189">
        <v>41096</v>
      </c>
      <c r="C5861" s="143">
        <v>275950</v>
      </c>
      <c r="D5861" s="143" t="s">
        <v>681</v>
      </c>
      <c r="E5861" s="143" t="s">
        <v>24</v>
      </c>
      <c r="F5861" s="248" t="s">
        <v>1937</v>
      </c>
      <c r="G5861" s="216">
        <v>11</v>
      </c>
      <c r="H5861" s="216">
        <v>70.000000008149073</v>
      </c>
      <c r="I5861" s="216">
        <v>770.0000000896398</v>
      </c>
      <c r="J5861" s="216">
        <v>7.6932514806975303E-4</v>
      </c>
      <c r="K5861" s="216">
        <v>1.0990359256859884E-5</v>
      </c>
    </row>
    <row r="5862" spans="2:11" ht="15.75" customHeight="1" x14ac:dyDescent="0.2">
      <c r="B5862" s="189">
        <v>41096</v>
      </c>
      <c r="C5862" s="143">
        <v>275951</v>
      </c>
      <c r="D5862" s="143" t="s">
        <v>2028</v>
      </c>
      <c r="E5862" s="143" t="s">
        <v>24</v>
      </c>
      <c r="F5862" s="248" t="s">
        <v>2029</v>
      </c>
      <c r="G5862" s="216">
        <v>10.606299999999999</v>
      </c>
      <c r="H5862" s="216">
        <v>354.00000000139698</v>
      </c>
      <c r="I5862" s="216">
        <v>3754.6302000148166</v>
      </c>
      <c r="J5862" s="216">
        <v>3.7513395249835014E-3</v>
      </c>
      <c r="K5862" s="216">
        <v>1.0597004307821178E-5</v>
      </c>
    </row>
    <row r="5863" spans="2:11" ht="15.75" customHeight="1" x14ac:dyDescent="0.2">
      <c r="B5863" s="189">
        <v>41096</v>
      </c>
      <c r="C5863" s="143">
        <v>275952</v>
      </c>
      <c r="D5863" s="143" t="s">
        <v>1173</v>
      </c>
      <c r="E5863" s="143" t="s">
        <v>24</v>
      </c>
      <c r="F5863" s="248" t="s">
        <v>2030</v>
      </c>
      <c r="G5863" s="216">
        <v>7.1400000000000006</v>
      </c>
      <c r="H5863" s="216">
        <v>272.99999999930151</v>
      </c>
      <c r="I5863" s="216">
        <v>1949.2199999950128</v>
      </c>
      <c r="J5863" s="216">
        <v>1.9475116427819647E-3</v>
      </c>
      <c r="K5863" s="216">
        <v>7.1337422812708705E-6</v>
      </c>
    </row>
    <row r="5864" spans="2:11" ht="15.75" customHeight="1" x14ac:dyDescent="0.2">
      <c r="B5864" s="189">
        <v>41096</v>
      </c>
      <c r="C5864" s="143">
        <v>275953</v>
      </c>
      <c r="D5864" s="143" t="s">
        <v>2031</v>
      </c>
      <c r="E5864" s="143" t="s">
        <v>24</v>
      </c>
      <c r="F5864" s="248" t="s">
        <v>2032</v>
      </c>
      <c r="G5864" s="216">
        <v>7.9875000000000007</v>
      </c>
      <c r="H5864" s="216">
        <v>85.000000004656613</v>
      </c>
      <c r="I5864" s="216">
        <v>678.93750003719481</v>
      </c>
      <c r="J5864" s="216">
        <v>6.783424580330083E-4</v>
      </c>
      <c r="K5864" s="216">
        <v>7.9804995058334833E-6</v>
      </c>
    </row>
    <row r="5865" spans="2:11" ht="15.75" customHeight="1" x14ac:dyDescent="0.2">
      <c r="B5865" s="189">
        <v>41096</v>
      </c>
      <c r="C5865" s="143">
        <v>275954</v>
      </c>
      <c r="D5865" s="143" t="s">
        <v>657</v>
      </c>
      <c r="E5865" s="143" t="s">
        <v>25</v>
      </c>
      <c r="F5865" s="248" t="s">
        <v>2033</v>
      </c>
      <c r="G5865" s="216">
        <v>6.05</v>
      </c>
      <c r="H5865" s="216">
        <v>315</v>
      </c>
      <c r="I5865" s="216">
        <v>1905.75</v>
      </c>
      <c r="J5865" s="216">
        <v>5.6936578164085072E-3</v>
      </c>
      <c r="K5865" s="216">
        <v>1.8075104179074627E-5</v>
      </c>
    </row>
    <row r="5866" spans="2:11" ht="15.75" customHeight="1" x14ac:dyDescent="0.2">
      <c r="B5866" s="189">
        <v>41096</v>
      </c>
      <c r="C5866" s="143">
        <v>275955</v>
      </c>
      <c r="D5866" s="143" t="s">
        <v>1418</v>
      </c>
      <c r="E5866" s="143" t="s">
        <v>25</v>
      </c>
      <c r="F5866" s="248" t="s">
        <v>2034</v>
      </c>
      <c r="G5866" s="216">
        <v>6.0600000000000005</v>
      </c>
      <c r="H5866" s="216">
        <v>207.00000000419095</v>
      </c>
      <c r="I5866" s="216">
        <v>1254.4200000253973</v>
      </c>
      <c r="J5866" s="216">
        <v>3.7477309396320413E-3</v>
      </c>
      <c r="K5866" s="216">
        <v>1.8104980384329296E-5</v>
      </c>
    </row>
    <row r="5867" spans="2:11" ht="15.75" customHeight="1" x14ac:dyDescent="0.2">
      <c r="B5867" s="189">
        <v>41096</v>
      </c>
      <c r="C5867" s="143">
        <v>275988</v>
      </c>
      <c r="D5867" s="143" t="s">
        <v>1117</v>
      </c>
      <c r="E5867" s="143" t="s">
        <v>25</v>
      </c>
      <c r="F5867" s="248" t="s">
        <v>2035</v>
      </c>
      <c r="G5867" s="216">
        <v>1</v>
      </c>
      <c r="H5867" s="216">
        <v>417.00000000768341</v>
      </c>
      <c r="I5867" s="216">
        <v>417.00000000768341</v>
      </c>
      <c r="J5867" s="216">
        <v>1.2458377591426442E-3</v>
      </c>
      <c r="K5867" s="216">
        <v>2.9876205254668805E-6</v>
      </c>
    </row>
    <row r="5868" spans="2:11" ht="15.75" customHeight="1" x14ac:dyDescent="0.2">
      <c r="B5868" s="189">
        <v>41096</v>
      </c>
      <c r="C5868" s="143">
        <v>275989</v>
      </c>
      <c r="D5868" s="143" t="s">
        <v>1827</v>
      </c>
      <c r="E5868" s="143" t="s">
        <v>24</v>
      </c>
      <c r="F5868" s="248" t="s">
        <v>2036</v>
      </c>
      <c r="G5868" s="216">
        <v>2.5</v>
      </c>
      <c r="H5868" s="216">
        <v>2463.000000002794</v>
      </c>
      <c r="I5868" s="216">
        <v>6157.5000000069849</v>
      </c>
      <c r="J5868" s="216">
        <v>6.1521033749264995E-3</v>
      </c>
      <c r="K5868" s="216">
        <v>2.4978089220136097E-6</v>
      </c>
    </row>
    <row r="5869" spans="2:11" ht="15.75" customHeight="1" x14ac:dyDescent="0.2">
      <c r="B5869" s="189">
        <v>41097</v>
      </c>
      <c r="C5869" s="143">
        <v>275981</v>
      </c>
      <c r="D5869" s="143" t="s">
        <v>1269</v>
      </c>
      <c r="E5869" s="143" t="s">
        <v>25</v>
      </c>
      <c r="F5869" s="248" t="s">
        <v>2037</v>
      </c>
      <c r="G5869" s="216">
        <v>0.33</v>
      </c>
      <c r="H5869" s="216">
        <v>200.00000000232831</v>
      </c>
      <c r="I5869" s="216">
        <v>66.000000000768338</v>
      </c>
      <c r="J5869" s="216">
        <v>1.9712340797690435E-4</v>
      </c>
      <c r="K5869" s="216">
        <v>9.8561703987304767E-7</v>
      </c>
    </row>
    <row r="5870" spans="2:11" ht="15.75" customHeight="1" x14ac:dyDescent="0.2">
      <c r="B5870" s="189">
        <v>41097</v>
      </c>
      <c r="C5870" s="143">
        <v>275982</v>
      </c>
      <c r="D5870" s="143" t="s">
        <v>1207</v>
      </c>
      <c r="E5870" s="143" t="s">
        <v>24</v>
      </c>
      <c r="F5870" s="248" t="s">
        <v>2038</v>
      </c>
      <c r="G5870" s="216">
        <v>1.05</v>
      </c>
      <c r="H5870" s="216">
        <v>288.99999999906868</v>
      </c>
      <c r="I5870" s="216">
        <v>303.44999999902211</v>
      </c>
      <c r="J5870" s="216">
        <v>3.0319298027771093E-4</v>
      </c>
      <c r="K5870" s="216">
        <v>1.0491106584037647E-6</v>
      </c>
    </row>
    <row r="5871" spans="2:11" ht="15.75" customHeight="1" x14ac:dyDescent="0.2">
      <c r="B5871" s="189">
        <v>41097</v>
      </c>
      <c r="C5871" s="143">
        <v>275985</v>
      </c>
      <c r="D5871" s="143" t="s">
        <v>664</v>
      </c>
      <c r="E5871" s="143" t="s">
        <v>24</v>
      </c>
      <c r="F5871" s="248" t="s">
        <v>2039</v>
      </c>
      <c r="G5871" s="216">
        <v>3.3000000000000003</v>
      </c>
      <c r="H5871" s="216">
        <v>363.99999999208376</v>
      </c>
      <c r="I5871" s="216">
        <v>1201.1999999738764</v>
      </c>
      <c r="J5871" s="216">
        <v>1.2001825931878052E-3</v>
      </c>
      <c r="K5871" s="216">
        <v>3.2972049264118319E-6</v>
      </c>
    </row>
    <row r="5872" spans="2:11" ht="15.75" customHeight="1" x14ac:dyDescent="0.2">
      <c r="B5872" s="189">
        <v>41097</v>
      </c>
      <c r="C5872" s="143">
        <v>275986</v>
      </c>
      <c r="D5872" s="143" t="s">
        <v>1391</v>
      </c>
      <c r="E5872" s="143" t="s">
        <v>24</v>
      </c>
      <c r="F5872" s="248" t="s">
        <v>2040</v>
      </c>
      <c r="G5872" s="216">
        <v>8</v>
      </c>
      <c r="H5872" s="216">
        <v>386.00000000093132</v>
      </c>
      <c r="I5872" s="216">
        <v>3088.0000000074506</v>
      </c>
      <c r="J5872" s="216">
        <v>3.0853844887225156E-3</v>
      </c>
      <c r="K5872" s="216">
        <v>7.9932240640286831E-6</v>
      </c>
    </row>
    <row r="5873" spans="2:11" ht="15.75" customHeight="1" x14ac:dyDescent="0.2">
      <c r="B5873" s="189">
        <v>41097</v>
      </c>
      <c r="C5873" s="143">
        <v>275987</v>
      </c>
      <c r="D5873" s="143" t="s">
        <v>1634</v>
      </c>
      <c r="E5873" s="143" t="s">
        <v>24</v>
      </c>
      <c r="F5873" s="248" t="s">
        <v>2041</v>
      </c>
      <c r="G5873" s="216">
        <v>0.88</v>
      </c>
      <c r="H5873" s="216">
        <v>399.99999999417923</v>
      </c>
      <c r="I5873" s="216">
        <v>351.99999999487773</v>
      </c>
      <c r="J5873" s="216">
        <v>3.5170185881214412E-4</v>
      </c>
      <c r="K5873" s="216">
        <v>8.7925464704315507E-7</v>
      </c>
    </row>
    <row r="5874" spans="2:11" ht="15.75" customHeight="1" x14ac:dyDescent="0.2">
      <c r="B5874" s="189">
        <v>41098</v>
      </c>
      <c r="C5874" s="143">
        <v>275991</v>
      </c>
      <c r="D5874" s="143" t="s">
        <v>1443</v>
      </c>
      <c r="E5874" s="143" t="s">
        <v>24</v>
      </c>
      <c r="F5874" s="248" t="s">
        <v>2042</v>
      </c>
      <c r="G5874" s="216">
        <v>10.17</v>
      </c>
      <c r="H5874" s="216">
        <v>342.00000000419095</v>
      </c>
      <c r="I5874" s="216">
        <v>3478.140000042622</v>
      </c>
      <c r="J5874" s="216">
        <v>3.4755359199992032E-3</v>
      </c>
      <c r="K5874" s="216">
        <v>1.016238573086729E-5</v>
      </c>
    </row>
    <row r="5875" spans="2:11" ht="15.75" customHeight="1" x14ac:dyDescent="0.2">
      <c r="B5875" s="189">
        <v>41098</v>
      </c>
      <c r="C5875" s="143">
        <v>275992</v>
      </c>
      <c r="D5875" s="143" t="s">
        <v>1675</v>
      </c>
      <c r="E5875" s="143" t="s">
        <v>24</v>
      </c>
      <c r="F5875" s="248" t="s">
        <v>2043</v>
      </c>
      <c r="G5875" s="216">
        <v>21</v>
      </c>
      <c r="H5875" s="216">
        <v>423.99999999906868</v>
      </c>
      <c r="I5875" s="216">
        <v>8903.9999999804422</v>
      </c>
      <c r="J5875" s="216">
        <v>8.8973335838194289E-3</v>
      </c>
      <c r="K5875" s="216">
        <v>2.0984277320374937E-5</v>
      </c>
    </row>
    <row r="5876" spans="2:11" ht="15.75" customHeight="1" x14ac:dyDescent="0.2">
      <c r="B5876" s="189">
        <v>41098</v>
      </c>
      <c r="C5876" s="143">
        <v>275993</v>
      </c>
      <c r="D5876" s="143" t="s">
        <v>1340</v>
      </c>
      <c r="E5876" s="143" t="s">
        <v>25</v>
      </c>
      <c r="F5876" s="248" t="s">
        <v>2044</v>
      </c>
      <c r="G5876" s="216">
        <v>21.42</v>
      </c>
      <c r="H5876" s="216">
        <v>5.9999999986030161</v>
      </c>
      <c r="I5876" s="216">
        <v>128.51999997007661</v>
      </c>
      <c r="J5876" s="216">
        <v>3.8366050442602663E-4</v>
      </c>
      <c r="K5876" s="216">
        <v>6.3943417419225765E-5</v>
      </c>
    </row>
    <row r="5877" spans="2:11" ht="15.75" customHeight="1" x14ac:dyDescent="0.2">
      <c r="B5877" s="189">
        <v>41098</v>
      </c>
      <c r="C5877" s="143">
        <v>275994</v>
      </c>
      <c r="D5877" s="143" t="s">
        <v>2045</v>
      </c>
      <c r="E5877" s="143" t="s">
        <v>24</v>
      </c>
      <c r="F5877" s="248" t="s">
        <v>2046</v>
      </c>
      <c r="G5877" s="216">
        <v>8.4500000000000011</v>
      </c>
      <c r="H5877" s="216">
        <v>264.99999999417923</v>
      </c>
      <c r="I5877" s="216">
        <v>2239.2499999508145</v>
      </c>
      <c r="J5877" s="216">
        <v>2.23757347564845E-3</v>
      </c>
      <c r="K5877" s="216">
        <v>8.4436734931984874E-6</v>
      </c>
    </row>
    <row r="5878" spans="2:11" ht="15.75" customHeight="1" x14ac:dyDescent="0.2">
      <c r="B5878" s="189">
        <v>41098</v>
      </c>
      <c r="C5878" s="143">
        <v>275995</v>
      </c>
      <c r="D5878" s="143" t="s">
        <v>829</v>
      </c>
      <c r="E5878" s="143" t="s">
        <v>24</v>
      </c>
      <c r="F5878" s="248" t="s">
        <v>2047</v>
      </c>
      <c r="G5878" s="216">
        <v>2.9250000000000003</v>
      </c>
      <c r="H5878" s="216">
        <v>220.99999999743886</v>
      </c>
      <c r="I5878" s="216">
        <v>646.42499999250879</v>
      </c>
      <c r="J5878" s="216">
        <v>6.4594102222219861E-4</v>
      </c>
      <c r="K5878" s="216">
        <v>2.9228100553379377E-6</v>
      </c>
    </row>
    <row r="5879" spans="2:11" ht="15.75" customHeight="1" x14ac:dyDescent="0.2">
      <c r="B5879" s="189">
        <v>41098</v>
      </c>
      <c r="C5879" s="143">
        <v>275996</v>
      </c>
      <c r="D5879" s="143" t="s">
        <v>2048</v>
      </c>
      <c r="E5879" s="143" t="s">
        <v>24</v>
      </c>
      <c r="F5879" s="248" t="s">
        <v>2049</v>
      </c>
      <c r="G5879" s="216">
        <v>12.47</v>
      </c>
      <c r="H5879" s="216">
        <v>570.99999999627471</v>
      </c>
      <c r="I5879" s="216">
        <v>7120.3699999535456</v>
      </c>
      <c r="J5879" s="216">
        <v>7.1150389858430129E-3</v>
      </c>
      <c r="K5879" s="216">
        <v>1.2460663723098832E-5</v>
      </c>
    </row>
    <row r="5880" spans="2:11" ht="15.75" customHeight="1" x14ac:dyDescent="0.2">
      <c r="B5880" s="189">
        <v>41098</v>
      </c>
      <c r="C5880" s="143">
        <v>275999</v>
      </c>
      <c r="D5880" s="143" t="s">
        <v>794</v>
      </c>
      <c r="E5880" s="143" t="s">
        <v>24</v>
      </c>
      <c r="F5880" s="248" t="s">
        <v>2050</v>
      </c>
      <c r="G5880" s="216">
        <v>4.9375</v>
      </c>
      <c r="H5880" s="216">
        <v>330.99999999976717</v>
      </c>
      <c r="I5880" s="216">
        <v>1634.3124999988504</v>
      </c>
      <c r="J5880" s="216">
        <v>1.6330888918157686E-3</v>
      </c>
      <c r="K5880" s="216">
        <v>4.9338032985405358E-6</v>
      </c>
    </row>
    <row r="5881" spans="2:11" ht="15.75" customHeight="1" x14ac:dyDescent="0.2">
      <c r="B5881" s="189">
        <v>41099</v>
      </c>
      <c r="C5881" s="143">
        <v>276043</v>
      </c>
      <c r="D5881" s="143" t="s">
        <v>582</v>
      </c>
      <c r="E5881" s="143" t="s">
        <v>25</v>
      </c>
      <c r="F5881" s="248" t="s">
        <v>2051</v>
      </c>
      <c r="G5881" s="216">
        <v>12.92</v>
      </c>
      <c r="H5881" s="216">
        <v>270</v>
      </c>
      <c r="I5881" s="216">
        <v>3488.4</v>
      </c>
      <c r="J5881" s="216">
        <v>1.0406961602178052E-2</v>
      </c>
      <c r="K5881" s="216">
        <v>3.8544302230289077E-5</v>
      </c>
    </row>
    <row r="5882" spans="2:11" ht="15.75" customHeight="1" x14ac:dyDescent="0.2">
      <c r="B5882" s="189">
        <v>41099</v>
      </c>
      <c r="C5882" s="143">
        <v>276047</v>
      </c>
      <c r="D5882" s="143" t="s">
        <v>2052</v>
      </c>
      <c r="E5882" s="143" t="s">
        <v>24</v>
      </c>
      <c r="F5882" s="248" t="s">
        <v>2053</v>
      </c>
      <c r="G5882" s="216">
        <v>44.33</v>
      </c>
      <c r="H5882" s="216">
        <v>418.00000000046566</v>
      </c>
      <c r="I5882" s="216">
        <v>18529.940000020641</v>
      </c>
      <c r="J5882" s="216">
        <v>1.8518975655294166E-2</v>
      </c>
      <c r="K5882" s="216">
        <v>4.430376951022377E-5</v>
      </c>
    </row>
    <row r="5883" spans="2:11" ht="15.75" customHeight="1" x14ac:dyDescent="0.2">
      <c r="B5883" s="189">
        <v>41099</v>
      </c>
      <c r="C5883" s="143">
        <v>276049</v>
      </c>
      <c r="D5883" s="143" t="s">
        <v>1508</v>
      </c>
      <c r="E5883" s="143" t="s">
        <v>24</v>
      </c>
      <c r="F5883" s="248" t="s">
        <v>2054</v>
      </c>
      <c r="G5883" s="216">
        <v>7.15</v>
      </c>
      <c r="H5883" s="216">
        <v>281.00000000442378</v>
      </c>
      <c r="I5883" s="216">
        <v>2009.15000003163</v>
      </c>
      <c r="J5883" s="216">
        <v>2.0079611665433663E-3</v>
      </c>
      <c r="K5883" s="216">
        <v>7.1457692758425444E-6</v>
      </c>
    </row>
    <row r="5884" spans="2:11" ht="15.75" customHeight="1" x14ac:dyDescent="0.2">
      <c r="B5884" s="189">
        <v>41099</v>
      </c>
      <c r="C5884" s="143">
        <v>276050</v>
      </c>
      <c r="D5884" s="143" t="s">
        <v>688</v>
      </c>
      <c r="E5884" s="143" t="s">
        <v>25</v>
      </c>
      <c r="F5884" s="248" t="s">
        <v>2055</v>
      </c>
      <c r="G5884" s="216">
        <v>32.295200000000001</v>
      </c>
      <c r="H5884" s="216">
        <v>373.99999999324791</v>
      </c>
      <c r="I5884" s="216">
        <v>12078.40479978194</v>
      </c>
      <c r="J5884" s="216">
        <v>3.6033566955307225E-2</v>
      </c>
      <c r="K5884" s="216">
        <v>9.6346435711117023E-5</v>
      </c>
    </row>
    <row r="5885" spans="2:11" ht="15.75" customHeight="1" x14ac:dyDescent="0.2">
      <c r="B5885" s="189">
        <v>41099</v>
      </c>
      <c r="C5885" s="143">
        <v>276051</v>
      </c>
      <c r="D5885" s="143" t="s">
        <v>965</v>
      </c>
      <c r="E5885" s="143" t="s">
        <v>25</v>
      </c>
      <c r="F5885" s="248" t="s">
        <v>2056</v>
      </c>
      <c r="G5885" s="216">
        <v>24</v>
      </c>
      <c r="H5885" s="216">
        <v>159.00000000488944</v>
      </c>
      <c r="I5885" s="216">
        <v>3816.0000001173466</v>
      </c>
      <c r="J5885" s="216">
        <v>1.1384292361865802E-2</v>
      </c>
      <c r="K5885" s="216">
        <v>7.1599323028400758E-5</v>
      </c>
    </row>
    <row r="5886" spans="2:11" ht="15.75" customHeight="1" x14ac:dyDescent="0.2">
      <c r="B5886" s="189">
        <v>41099</v>
      </c>
      <c r="C5886" s="143">
        <v>276052</v>
      </c>
      <c r="D5886" s="143" t="s">
        <v>2057</v>
      </c>
      <c r="E5886" s="143" t="s">
        <v>24</v>
      </c>
      <c r="F5886" s="248" t="s">
        <v>2058</v>
      </c>
      <c r="G5886" s="216">
        <v>2.5350000000000001</v>
      </c>
      <c r="H5886" s="216">
        <v>278.00000000512227</v>
      </c>
      <c r="I5886" s="216">
        <v>704.73000001298499</v>
      </c>
      <c r="J5886" s="216">
        <v>7.0431300445556702E-4</v>
      </c>
      <c r="K5886" s="216">
        <v>2.5335000159805386E-6</v>
      </c>
    </row>
    <row r="5887" spans="2:11" ht="15.75" customHeight="1" x14ac:dyDescent="0.2">
      <c r="B5887" s="189">
        <v>41099</v>
      </c>
      <c r="C5887" s="143">
        <v>276053</v>
      </c>
      <c r="D5887" s="143" t="s">
        <v>1034</v>
      </c>
      <c r="E5887" s="143" t="s">
        <v>24</v>
      </c>
      <c r="F5887" s="248" t="s">
        <v>2059</v>
      </c>
      <c r="G5887" s="216">
        <v>24.115000000000002</v>
      </c>
      <c r="H5887" s="216">
        <v>223.99999999674037</v>
      </c>
      <c r="I5887" s="216">
        <v>5401.7599999213944</v>
      </c>
      <c r="J5887" s="216">
        <v>5.3985637262816116E-3</v>
      </c>
      <c r="K5887" s="216">
        <v>2.4100730921250763E-5</v>
      </c>
    </row>
    <row r="5888" spans="2:11" ht="15.75" customHeight="1" x14ac:dyDescent="0.2">
      <c r="B5888" s="189">
        <v>41099</v>
      </c>
      <c r="C5888" s="143">
        <v>276054</v>
      </c>
      <c r="D5888" s="143" t="s">
        <v>890</v>
      </c>
      <c r="E5888" s="143" t="s">
        <v>25</v>
      </c>
      <c r="F5888" s="248" t="s">
        <v>2060</v>
      </c>
      <c r="G5888" s="216">
        <v>57.5</v>
      </c>
      <c r="H5888" s="216">
        <v>85.999999997438863</v>
      </c>
      <c r="I5888" s="216">
        <v>4944.9999998527346</v>
      </c>
      <c r="J5888" s="216">
        <v>1.4752443848537404E-2</v>
      </c>
      <c r="K5888" s="216">
        <v>1.7154004475554351E-4</v>
      </c>
    </row>
    <row r="5889" spans="2:11" ht="15.75" customHeight="1" x14ac:dyDescent="0.2">
      <c r="B5889" s="189">
        <v>41099</v>
      </c>
      <c r="C5889" s="143">
        <v>276055</v>
      </c>
      <c r="D5889" s="143" t="s">
        <v>868</v>
      </c>
      <c r="E5889" s="143" t="s">
        <v>24</v>
      </c>
      <c r="F5889" s="248" t="s">
        <v>2061</v>
      </c>
      <c r="G5889" s="216">
        <v>11.16</v>
      </c>
      <c r="H5889" s="216">
        <v>207.9999999969732</v>
      </c>
      <c r="I5889" s="216">
        <v>2321.2799999662211</v>
      </c>
      <c r="J5889" s="216">
        <v>2.3199064761379585E-3</v>
      </c>
      <c r="K5889" s="216">
        <v>1.1153396520056335E-5</v>
      </c>
    </row>
    <row r="5890" spans="2:11" ht="15.75" customHeight="1" x14ac:dyDescent="0.2">
      <c r="B5890" s="189">
        <v>41099</v>
      </c>
      <c r="C5890" s="143">
        <v>276056</v>
      </c>
      <c r="D5890" s="143" t="s">
        <v>785</v>
      </c>
      <c r="E5890" s="143" t="s">
        <v>25</v>
      </c>
      <c r="F5890" s="248" t="s">
        <v>2062</v>
      </c>
      <c r="G5890" s="216">
        <v>6.1000000000000005</v>
      </c>
      <c r="H5890" s="216">
        <v>45</v>
      </c>
      <c r="I5890" s="216">
        <v>274.5</v>
      </c>
      <c r="J5890" s="216">
        <v>8.1891725713733373E-4</v>
      </c>
      <c r="K5890" s="216">
        <v>1.8198161269718528E-5</v>
      </c>
    </row>
    <row r="5891" spans="2:11" ht="15.75" customHeight="1" x14ac:dyDescent="0.2">
      <c r="B5891" s="189">
        <v>41099</v>
      </c>
      <c r="C5891" s="143">
        <v>276057</v>
      </c>
      <c r="D5891" s="143" t="s">
        <v>1234</v>
      </c>
      <c r="E5891" s="143" t="s">
        <v>24</v>
      </c>
      <c r="F5891" s="248" t="s">
        <v>2063</v>
      </c>
      <c r="G5891" s="216">
        <v>9.24</v>
      </c>
      <c r="H5891" s="216">
        <v>329.99999999650754</v>
      </c>
      <c r="I5891" s="216">
        <v>3049.1999999677296</v>
      </c>
      <c r="J5891" s="216">
        <v>3.0473957588347538E-3</v>
      </c>
      <c r="K5891" s="216">
        <v>9.2345326026272878E-6</v>
      </c>
    </row>
    <row r="5892" spans="2:11" ht="15.75" customHeight="1" x14ac:dyDescent="0.2">
      <c r="B5892" s="189">
        <v>41099</v>
      </c>
      <c r="C5892" s="143">
        <v>276057</v>
      </c>
      <c r="D5892" s="143" t="s">
        <v>1235</v>
      </c>
      <c r="E5892" s="143" t="s">
        <v>24</v>
      </c>
      <c r="F5892" s="248" t="s">
        <v>2063</v>
      </c>
      <c r="G5892" s="216">
        <v>10.66</v>
      </c>
      <c r="H5892" s="216">
        <v>329.99999999650754</v>
      </c>
      <c r="I5892" s="216">
        <v>3517.7999999627705</v>
      </c>
      <c r="J5892" s="216">
        <v>3.5157184836773245E-3</v>
      </c>
      <c r="K5892" s="216">
        <v>1.0653692374892521E-5</v>
      </c>
    </row>
    <row r="5893" spans="2:11" ht="15.75" customHeight="1" x14ac:dyDescent="0.2">
      <c r="B5893" s="189">
        <v>41099</v>
      </c>
      <c r="C5893" s="143">
        <v>276058</v>
      </c>
      <c r="D5893" s="143" t="s">
        <v>1438</v>
      </c>
      <c r="E5893" s="143" t="s">
        <v>25</v>
      </c>
      <c r="F5893" s="248" t="s">
        <v>2064</v>
      </c>
      <c r="G5893" s="216">
        <v>33.28</v>
      </c>
      <c r="H5893" s="216">
        <v>116.00000000093132</v>
      </c>
      <c r="I5893" s="216">
        <v>3860.4800000309947</v>
      </c>
      <c r="J5893" s="216">
        <v>1.1516989773620824E-2</v>
      </c>
      <c r="K5893" s="216">
        <v>9.9284394599382392E-5</v>
      </c>
    </row>
    <row r="5894" spans="2:11" ht="15.75" customHeight="1" x14ac:dyDescent="0.2">
      <c r="B5894" s="189">
        <v>41099</v>
      </c>
      <c r="C5894" s="143">
        <v>276059</v>
      </c>
      <c r="D5894" s="143" t="s">
        <v>1065</v>
      </c>
      <c r="E5894" s="143" t="s">
        <v>24</v>
      </c>
      <c r="F5894" s="248" t="s">
        <v>2065</v>
      </c>
      <c r="G5894" s="216">
        <v>9.0396000000000001</v>
      </c>
      <c r="H5894" s="216">
        <v>381.99999999837019</v>
      </c>
      <c r="I5894" s="216">
        <v>3453.127199985267</v>
      </c>
      <c r="J5894" s="216">
        <v>3.4510839512211068E-3</v>
      </c>
      <c r="K5894" s="216">
        <v>9.0342511812456318E-6</v>
      </c>
    </row>
    <row r="5895" spans="2:11" ht="15.75" customHeight="1" x14ac:dyDescent="0.2">
      <c r="B5895" s="189">
        <v>41099</v>
      </c>
      <c r="C5895" s="143">
        <v>276060</v>
      </c>
      <c r="D5895" s="143" t="s">
        <v>865</v>
      </c>
      <c r="E5895" s="143" t="s">
        <v>24</v>
      </c>
      <c r="F5895" s="248" t="s">
        <v>2066</v>
      </c>
      <c r="G5895" s="216">
        <v>21.560499999999998</v>
      </c>
      <c r="H5895" s="216">
        <v>145.00000000116415</v>
      </c>
      <c r="I5895" s="216">
        <v>3126.2725000250994</v>
      </c>
      <c r="J5895" s="216">
        <v>3.1244226543483658E-3</v>
      </c>
      <c r="K5895" s="216">
        <v>2.1547742443608832E-5</v>
      </c>
    </row>
    <row r="5896" spans="2:11" ht="15.75" customHeight="1" x14ac:dyDescent="0.2">
      <c r="B5896" s="189">
        <v>41099</v>
      </c>
      <c r="C5896" s="143">
        <v>276061</v>
      </c>
      <c r="D5896" s="143" t="s">
        <v>1703</v>
      </c>
      <c r="E5896" s="143" t="s">
        <v>24</v>
      </c>
      <c r="F5896" s="248" t="s">
        <v>2067</v>
      </c>
      <c r="G5896" s="216">
        <v>16.810000000000002</v>
      </c>
      <c r="H5896" s="216">
        <v>375.00000000698492</v>
      </c>
      <c r="I5896" s="216">
        <v>6303.7500001174176</v>
      </c>
      <c r="J5896" s="216">
        <v>6.3000200102701371E-3</v>
      </c>
      <c r="K5896" s="216">
        <v>1.6800053360407437E-5</v>
      </c>
    </row>
    <row r="5897" spans="2:11" ht="15.75" customHeight="1" x14ac:dyDescent="0.2">
      <c r="B5897" s="189">
        <v>41099</v>
      </c>
      <c r="C5897" s="143">
        <v>276061</v>
      </c>
      <c r="D5897" s="143" t="s">
        <v>631</v>
      </c>
      <c r="E5897" s="143" t="s">
        <v>24</v>
      </c>
      <c r="F5897" s="248" t="s">
        <v>2067</v>
      </c>
      <c r="G5897" s="216">
        <v>3.9550000000000001</v>
      </c>
      <c r="H5897" s="216">
        <v>375.00000000698492</v>
      </c>
      <c r="I5897" s="216">
        <v>1483.1250000276254</v>
      </c>
      <c r="J5897" s="216">
        <v>1.4822474206197733E-3</v>
      </c>
      <c r="K5897" s="216">
        <v>3.9526597882457714E-6</v>
      </c>
    </row>
    <row r="5898" spans="2:11" ht="15.75" customHeight="1" x14ac:dyDescent="0.2">
      <c r="B5898" s="189">
        <v>41099</v>
      </c>
      <c r="C5898" s="143">
        <v>276062</v>
      </c>
      <c r="D5898" s="143" t="s">
        <v>1485</v>
      </c>
      <c r="E5898" s="143" t="s">
        <v>24</v>
      </c>
      <c r="F5898" s="248" t="s">
        <v>2068</v>
      </c>
      <c r="G5898" s="216">
        <v>2.4</v>
      </c>
      <c r="H5898" s="216">
        <v>224.00000000721775</v>
      </c>
      <c r="I5898" s="216">
        <v>537.6000000173226</v>
      </c>
      <c r="J5898" s="216">
        <v>5.3728189689744544E-4</v>
      </c>
      <c r="K5898" s="216">
        <v>2.3985798967863084E-6</v>
      </c>
    </row>
    <row r="5899" spans="2:11" ht="15.75" customHeight="1" x14ac:dyDescent="0.2">
      <c r="B5899" s="189">
        <v>41099</v>
      </c>
      <c r="C5899" s="143">
        <v>276063</v>
      </c>
      <c r="D5899" s="143" t="s">
        <v>2069</v>
      </c>
      <c r="E5899" s="143" t="s">
        <v>24</v>
      </c>
      <c r="F5899" s="248" t="s">
        <v>2070</v>
      </c>
      <c r="G5899" s="216">
        <v>3.4899</v>
      </c>
      <c r="H5899" s="216">
        <v>79.999999998835847</v>
      </c>
      <c r="I5899" s="216">
        <v>279.19199999593724</v>
      </c>
      <c r="J5899" s="216">
        <v>2.7902679938909093E-4</v>
      </c>
      <c r="K5899" s="216">
        <v>3.4878349924143911E-6</v>
      </c>
    </row>
    <row r="5900" spans="2:11" ht="15.75" customHeight="1" x14ac:dyDescent="0.2">
      <c r="B5900" s="189">
        <v>41099</v>
      </c>
      <c r="C5900" s="143">
        <v>276063</v>
      </c>
      <c r="D5900" s="143" t="s">
        <v>2071</v>
      </c>
      <c r="E5900" s="143" t="s">
        <v>24</v>
      </c>
      <c r="F5900" s="248" t="s">
        <v>2070</v>
      </c>
      <c r="G5900" s="216">
        <v>6.5750000000000002</v>
      </c>
      <c r="H5900" s="216">
        <v>79.999999998835847</v>
      </c>
      <c r="I5900" s="216">
        <v>525.99999999234569</v>
      </c>
      <c r="J5900" s="216">
        <v>5.256887607046828E-4</v>
      </c>
      <c r="K5900" s="216">
        <v>6.5711095089041584E-6</v>
      </c>
    </row>
    <row r="5901" spans="2:11" ht="15.75" customHeight="1" x14ac:dyDescent="0.2">
      <c r="B5901" s="189">
        <v>41099</v>
      </c>
      <c r="C5901" s="143">
        <v>276064</v>
      </c>
      <c r="D5901" s="143" t="s">
        <v>2069</v>
      </c>
      <c r="E5901" s="143" t="s">
        <v>24</v>
      </c>
      <c r="F5901" s="248" t="s">
        <v>2072</v>
      </c>
      <c r="G5901" s="216">
        <v>18.6128</v>
      </c>
      <c r="H5901" s="216">
        <v>135</v>
      </c>
      <c r="I5901" s="216">
        <v>2512.7280000000001</v>
      </c>
      <c r="J5901" s="216">
        <v>2.5112411945383615E-3</v>
      </c>
      <c r="K5901" s="216">
        <v>1.8601786626210086E-5</v>
      </c>
    </row>
    <row r="5902" spans="2:11" ht="15.75" customHeight="1" x14ac:dyDescent="0.2">
      <c r="B5902" s="189">
        <v>41099</v>
      </c>
      <c r="C5902" s="143">
        <v>276066</v>
      </c>
      <c r="D5902" s="143" t="s">
        <v>965</v>
      </c>
      <c r="E5902" s="143" t="s">
        <v>25</v>
      </c>
      <c r="F5902" s="248" t="s">
        <v>2073</v>
      </c>
      <c r="G5902" s="216">
        <v>17.5</v>
      </c>
      <c r="H5902" s="216">
        <v>325.00000000116415</v>
      </c>
      <c r="I5902" s="216">
        <v>5687.5000000203736</v>
      </c>
      <c r="J5902" s="216">
        <v>1.6967547905228669E-2</v>
      </c>
      <c r="K5902" s="216">
        <v>5.2207839708208887E-5</v>
      </c>
    </row>
    <row r="5903" spans="2:11" ht="15.75" customHeight="1" x14ac:dyDescent="0.2">
      <c r="B5903" s="189">
        <v>41099</v>
      </c>
      <c r="C5903" s="143">
        <v>276067</v>
      </c>
      <c r="D5903" s="143" t="s">
        <v>565</v>
      </c>
      <c r="E5903" s="143" t="s">
        <v>25</v>
      </c>
      <c r="F5903" s="248" t="s">
        <v>2074</v>
      </c>
      <c r="G5903" s="216">
        <v>5</v>
      </c>
      <c r="H5903" s="216">
        <v>329.99999999650754</v>
      </c>
      <c r="I5903" s="216">
        <v>1649.9999999825377</v>
      </c>
      <c r="J5903" s="216">
        <v>4.9224534581504571E-3</v>
      </c>
      <c r="K5903" s="216">
        <v>1.4916525630916826E-5</v>
      </c>
    </row>
    <row r="5904" spans="2:11" ht="15.75" customHeight="1" x14ac:dyDescent="0.2">
      <c r="B5904" s="189">
        <v>41099</v>
      </c>
      <c r="C5904" s="143">
        <v>276068</v>
      </c>
      <c r="D5904" s="143" t="s">
        <v>1494</v>
      </c>
      <c r="E5904" s="143" t="s">
        <v>25</v>
      </c>
      <c r="F5904" s="248" t="s">
        <v>2075</v>
      </c>
      <c r="G5904" s="216">
        <v>5</v>
      </c>
      <c r="H5904" s="216">
        <v>75.00000000349246</v>
      </c>
      <c r="I5904" s="216">
        <v>375.0000000174623</v>
      </c>
      <c r="J5904" s="216">
        <v>1.1187394223708574E-3</v>
      </c>
      <c r="K5904" s="216">
        <v>1.4916525630916826E-5</v>
      </c>
    </row>
    <row r="5905" spans="2:11" ht="15.75" customHeight="1" x14ac:dyDescent="0.2">
      <c r="B5905" s="189">
        <v>41099</v>
      </c>
      <c r="C5905" s="143">
        <v>276340</v>
      </c>
      <c r="D5905" s="143" t="s">
        <v>1313</v>
      </c>
      <c r="E5905" s="143" t="s">
        <v>24</v>
      </c>
      <c r="F5905" s="248" t="s">
        <v>2076</v>
      </c>
      <c r="G5905" s="216">
        <v>126.93</v>
      </c>
      <c r="H5905" s="216">
        <v>628.00000000395812</v>
      </c>
      <c r="I5905" s="216">
        <v>79712.040000502413</v>
      </c>
      <c r="J5905" s="216">
        <v>7.9664873615429663E-2</v>
      </c>
      <c r="K5905" s="216">
        <v>1.2685489429128591E-4</v>
      </c>
    </row>
    <row r="5906" spans="2:11" ht="15.75" customHeight="1" x14ac:dyDescent="0.2">
      <c r="B5906" s="189">
        <v>41100</v>
      </c>
      <c r="C5906" s="143">
        <v>276070</v>
      </c>
      <c r="D5906" s="143" t="s">
        <v>2077</v>
      </c>
      <c r="E5906" s="143" t="s">
        <v>25</v>
      </c>
      <c r="F5906" s="248" t="s">
        <v>2078</v>
      </c>
      <c r="G5906" s="216">
        <v>1.5</v>
      </c>
      <c r="H5906" s="216">
        <v>60.999999999767169</v>
      </c>
      <c r="I5906" s="216">
        <v>91.499999999650754</v>
      </c>
      <c r="J5906" s="216">
        <v>2.7279858251963554E-4</v>
      </c>
      <c r="K5906" s="216">
        <v>4.4721079101750292E-6</v>
      </c>
    </row>
    <row r="5907" spans="2:11" ht="15.75" customHeight="1" x14ac:dyDescent="0.2">
      <c r="B5907" s="189">
        <v>41100</v>
      </c>
      <c r="C5907" s="143">
        <v>276080</v>
      </c>
      <c r="D5907" s="143" t="s">
        <v>1186</v>
      </c>
      <c r="E5907" s="143" t="s">
        <v>24</v>
      </c>
      <c r="F5907" s="248" t="s">
        <v>2079</v>
      </c>
      <c r="G5907" s="216">
        <v>2.0100000000000002</v>
      </c>
      <c r="H5907" s="216">
        <v>178.99999999674037</v>
      </c>
      <c r="I5907" s="216">
        <v>359.78999999344819</v>
      </c>
      <c r="J5907" s="216">
        <v>3.5963356658465521E-4</v>
      </c>
      <c r="K5907" s="216">
        <v>2.0091260703419229E-6</v>
      </c>
    </row>
    <row r="5908" spans="2:11" ht="15.75" customHeight="1" x14ac:dyDescent="0.2">
      <c r="B5908" s="189">
        <v>41100</v>
      </c>
      <c r="C5908" s="143">
        <v>276081</v>
      </c>
      <c r="D5908" s="143" t="s">
        <v>1328</v>
      </c>
      <c r="E5908" s="143" t="s">
        <v>25</v>
      </c>
      <c r="F5908" s="248" t="s">
        <v>2080</v>
      </c>
      <c r="G5908" s="216">
        <v>2.0100000000000002</v>
      </c>
      <c r="H5908" s="216">
        <v>169.99999999883585</v>
      </c>
      <c r="I5908" s="216">
        <v>341.69999999766009</v>
      </c>
      <c r="J5908" s="216">
        <v>1.0187461819308955E-3</v>
      </c>
      <c r="K5908" s="216">
        <v>5.9926245996345403E-6</v>
      </c>
    </row>
    <row r="5909" spans="2:11" ht="15.75" customHeight="1" x14ac:dyDescent="0.2">
      <c r="B5909" s="189">
        <v>41100</v>
      </c>
      <c r="C5909" s="143">
        <v>276082</v>
      </c>
      <c r="D5909" s="143" t="s">
        <v>611</v>
      </c>
      <c r="E5909" s="143" t="s">
        <v>25</v>
      </c>
      <c r="F5909" s="248" t="s">
        <v>2081</v>
      </c>
      <c r="G5909" s="216">
        <v>1</v>
      </c>
      <c r="H5909" s="216">
        <v>76.999999999534339</v>
      </c>
      <c r="I5909" s="216">
        <v>76.999999999534339</v>
      </c>
      <c r="J5909" s="216">
        <v>2.2956820605426318E-4</v>
      </c>
      <c r="K5909" s="216">
        <v>2.9814052734500196E-6</v>
      </c>
    </row>
    <row r="5910" spans="2:11" ht="15.75" customHeight="1" x14ac:dyDescent="0.2">
      <c r="B5910" s="189">
        <v>41100</v>
      </c>
      <c r="C5910" s="143">
        <v>276083</v>
      </c>
      <c r="D5910" s="143" t="s">
        <v>815</v>
      </c>
      <c r="E5910" s="143" t="s">
        <v>25</v>
      </c>
      <c r="F5910" s="248" t="s">
        <v>2082</v>
      </c>
      <c r="G5910" s="216">
        <v>232.92840000000001</v>
      </c>
      <c r="H5910" s="216">
        <v>181.00000000325963</v>
      </c>
      <c r="I5910" s="216">
        <v>42160.040400759259</v>
      </c>
      <c r="J5910" s="216">
        <v>0.12569616677968953</v>
      </c>
      <c r="K5910" s="216">
        <v>6.9445396009627563E-4</v>
      </c>
    </row>
    <row r="5911" spans="2:11" ht="15.75" customHeight="1" x14ac:dyDescent="0.2">
      <c r="B5911" s="189">
        <v>41100</v>
      </c>
      <c r="C5911" s="143">
        <v>276086</v>
      </c>
      <c r="D5911" s="143" t="s">
        <v>949</v>
      </c>
      <c r="E5911" s="143" t="s">
        <v>25</v>
      </c>
      <c r="F5911" s="248" t="s">
        <v>2083</v>
      </c>
      <c r="G5911" s="216">
        <v>39.06</v>
      </c>
      <c r="H5911" s="216">
        <v>247.00000000884756</v>
      </c>
      <c r="I5911" s="216">
        <v>9647.8200003455859</v>
      </c>
      <c r="J5911" s="216">
        <v>2.8764061426326901E-2</v>
      </c>
      <c r="K5911" s="216">
        <v>1.1645368998095778E-4</v>
      </c>
    </row>
    <row r="5912" spans="2:11" ht="15.75" customHeight="1" x14ac:dyDescent="0.2">
      <c r="B5912" s="189">
        <v>41100</v>
      </c>
      <c r="C5912" s="143">
        <v>276087</v>
      </c>
      <c r="D5912" s="143" t="s">
        <v>576</v>
      </c>
      <c r="E5912" s="143" t="s">
        <v>25</v>
      </c>
      <c r="F5912" s="248" t="s">
        <v>2084</v>
      </c>
      <c r="G5912" s="216">
        <v>73.980000000000018</v>
      </c>
      <c r="H5912" s="216">
        <v>294.99999999767169</v>
      </c>
      <c r="I5912" s="216">
        <v>21824.099999827755</v>
      </c>
      <c r="J5912" s="216">
        <v>6.506648682778704E-2</v>
      </c>
      <c r="K5912" s="216">
        <v>2.2056436212983252E-4</v>
      </c>
    </row>
    <row r="5913" spans="2:11" ht="15.75" customHeight="1" x14ac:dyDescent="0.2">
      <c r="B5913" s="189">
        <v>41100</v>
      </c>
      <c r="C5913" s="143">
        <v>276089</v>
      </c>
      <c r="D5913" s="143" t="s">
        <v>621</v>
      </c>
      <c r="E5913" s="143" t="s">
        <v>25</v>
      </c>
      <c r="F5913" s="248" t="s">
        <v>2085</v>
      </c>
      <c r="G5913" s="216">
        <v>21.02</v>
      </c>
      <c r="H5913" s="216">
        <v>383.99999999441206</v>
      </c>
      <c r="I5913" s="216">
        <v>8071.6799998825418</v>
      </c>
      <c r="J5913" s="216">
        <v>2.4064949317250863E-2</v>
      </c>
      <c r="K5913" s="216">
        <v>6.2669138847919415E-5</v>
      </c>
    </row>
    <row r="5914" spans="2:11" ht="15.75" customHeight="1" x14ac:dyDescent="0.2">
      <c r="B5914" s="189">
        <v>41100</v>
      </c>
      <c r="C5914" s="143">
        <v>276090</v>
      </c>
      <c r="D5914" s="143" t="s">
        <v>615</v>
      </c>
      <c r="E5914" s="143" t="s">
        <v>25</v>
      </c>
      <c r="F5914" s="248" t="s">
        <v>2086</v>
      </c>
      <c r="G5914" s="216">
        <v>10</v>
      </c>
      <c r="H5914" s="216">
        <v>285.99999999976717</v>
      </c>
      <c r="I5914" s="216">
        <v>2859.9999999976717</v>
      </c>
      <c r="J5914" s="216">
        <v>8.5268190820601154E-3</v>
      </c>
      <c r="K5914" s="216">
        <v>2.9814052734500197E-5</v>
      </c>
    </row>
    <row r="5915" spans="2:11" ht="15.75" customHeight="1" x14ac:dyDescent="0.2">
      <c r="B5915" s="189">
        <v>41100</v>
      </c>
      <c r="C5915" s="143">
        <v>276092</v>
      </c>
      <c r="D5915" s="143" t="s">
        <v>531</v>
      </c>
      <c r="E5915" s="143" t="s">
        <v>25</v>
      </c>
      <c r="F5915" s="248" t="s">
        <v>2087</v>
      </c>
      <c r="G5915" s="216">
        <v>1.4</v>
      </c>
      <c r="H5915" s="216">
        <v>330.00000000698492</v>
      </c>
      <c r="I5915" s="216">
        <v>462.00000000977889</v>
      </c>
      <c r="J5915" s="216">
        <v>1.3774092363630639E-3</v>
      </c>
      <c r="K5915" s="216">
        <v>4.1739673828300269E-6</v>
      </c>
    </row>
    <row r="5916" spans="2:11" ht="15.75" customHeight="1" x14ac:dyDescent="0.2">
      <c r="B5916" s="189">
        <v>41100</v>
      </c>
      <c r="C5916" s="143">
        <v>276095</v>
      </c>
      <c r="D5916" s="143" t="s">
        <v>1735</v>
      </c>
      <c r="E5916" s="143" t="s">
        <v>24</v>
      </c>
      <c r="F5916" s="248" t="s">
        <v>2088</v>
      </c>
      <c r="G5916" s="216">
        <v>1.8450000000000002</v>
      </c>
      <c r="H5916" s="216">
        <v>103.00000000046566</v>
      </c>
      <c r="I5916" s="216">
        <v>190.03500000085916</v>
      </c>
      <c r="J5916" s="216">
        <v>1.8995237451699176E-4</v>
      </c>
      <c r="K5916" s="216">
        <v>1.8441978108362428E-6</v>
      </c>
    </row>
    <row r="5917" spans="2:11" ht="15.75" customHeight="1" x14ac:dyDescent="0.2">
      <c r="B5917" s="189">
        <v>41100</v>
      </c>
      <c r="C5917" s="143">
        <v>276096</v>
      </c>
      <c r="D5917" s="143" t="s">
        <v>1415</v>
      </c>
      <c r="E5917" s="143" t="s">
        <v>24</v>
      </c>
      <c r="F5917" s="248" t="s">
        <v>2089</v>
      </c>
      <c r="G5917" s="216">
        <v>38.76</v>
      </c>
      <c r="H5917" s="216">
        <v>137.00000000651926</v>
      </c>
      <c r="I5917" s="216">
        <v>5310.1200002526866</v>
      </c>
      <c r="J5917" s="216">
        <v>5.3078112085331993E-3</v>
      </c>
      <c r="K5917" s="216">
        <v>3.8743147505697969E-5</v>
      </c>
    </row>
    <row r="5918" spans="2:11" ht="15.75" customHeight="1" x14ac:dyDescent="0.2">
      <c r="B5918" s="189">
        <v>41100</v>
      </c>
      <c r="C5918" s="143">
        <v>276097</v>
      </c>
      <c r="D5918" s="143" t="s">
        <v>499</v>
      </c>
      <c r="E5918" s="143" t="s">
        <v>25</v>
      </c>
      <c r="F5918" s="248" t="s">
        <v>2090</v>
      </c>
      <c r="G5918" s="216">
        <v>3.2</v>
      </c>
      <c r="H5918" s="216">
        <v>71.999999993713573</v>
      </c>
      <c r="I5918" s="216">
        <v>230.39999997988343</v>
      </c>
      <c r="J5918" s="216">
        <v>6.8691577494290885E-4</v>
      </c>
      <c r="K5918" s="216">
        <v>9.5404968750400631E-6</v>
      </c>
    </row>
    <row r="5919" spans="2:11" ht="15.75" customHeight="1" x14ac:dyDescent="0.2">
      <c r="B5919" s="189">
        <v>41100</v>
      </c>
      <c r="C5919" s="143">
        <v>276098</v>
      </c>
      <c r="D5919" s="143" t="s">
        <v>570</v>
      </c>
      <c r="E5919" s="143" t="s">
        <v>24</v>
      </c>
      <c r="F5919" s="248" t="s">
        <v>2091</v>
      </c>
      <c r="G5919" s="216">
        <v>155.43</v>
      </c>
      <c r="H5919" s="216">
        <v>434.99999999301508</v>
      </c>
      <c r="I5919" s="216">
        <v>67612.049998914343</v>
      </c>
      <c r="J5919" s="216">
        <v>6.7582652896557405E-2</v>
      </c>
      <c r="K5919" s="216">
        <v>1.5536242045435079E-4</v>
      </c>
    </row>
    <row r="5920" spans="2:11" ht="15.75" customHeight="1" x14ac:dyDescent="0.2">
      <c r="B5920" s="189">
        <v>41100</v>
      </c>
      <c r="C5920" s="143">
        <v>276099</v>
      </c>
      <c r="D5920" s="143" t="s">
        <v>1581</v>
      </c>
      <c r="E5920" s="143" t="s">
        <v>24</v>
      </c>
      <c r="F5920" s="248" t="s">
        <v>2092</v>
      </c>
      <c r="G5920" s="216">
        <v>30.91</v>
      </c>
      <c r="H5920" s="216">
        <v>346.00000000675209</v>
      </c>
      <c r="I5920" s="216">
        <v>10694.860000208708</v>
      </c>
      <c r="J5920" s="216">
        <v>1.0690209972674794E-2</v>
      </c>
      <c r="K5920" s="216">
        <v>3.0896560614064093E-5</v>
      </c>
    </row>
    <row r="5921" spans="2:11" ht="15.75" customHeight="1" x14ac:dyDescent="0.2">
      <c r="B5921" s="189">
        <v>41100</v>
      </c>
      <c r="C5921" s="143">
        <v>276100</v>
      </c>
      <c r="D5921" s="143" t="s">
        <v>776</v>
      </c>
      <c r="E5921" s="143" t="s">
        <v>24</v>
      </c>
      <c r="F5921" s="248" t="s">
        <v>2093</v>
      </c>
      <c r="G5921" s="216">
        <v>9.9</v>
      </c>
      <c r="H5921" s="216">
        <v>349.99999999883585</v>
      </c>
      <c r="I5921" s="216">
        <v>3464.9999999884749</v>
      </c>
      <c r="J5921" s="216">
        <v>3.4634934496077644E-3</v>
      </c>
      <c r="K5921" s="216">
        <v>9.8956955703408145E-6</v>
      </c>
    </row>
    <row r="5922" spans="2:11" ht="15.75" customHeight="1" x14ac:dyDescent="0.2">
      <c r="B5922" s="189">
        <v>41100</v>
      </c>
      <c r="C5922" s="143">
        <v>276101</v>
      </c>
      <c r="D5922" s="143" t="s">
        <v>1083</v>
      </c>
      <c r="E5922" s="143" t="s">
        <v>24</v>
      </c>
      <c r="F5922" s="248" t="s">
        <v>2094</v>
      </c>
      <c r="G5922" s="216">
        <v>3.2800000000000002</v>
      </c>
      <c r="H5922" s="216">
        <v>121.99999999953434</v>
      </c>
      <c r="I5922" s="216">
        <v>400.15999999847264</v>
      </c>
      <c r="J5922" s="216">
        <v>3.9998601408206723E-4</v>
      </c>
      <c r="K5922" s="216">
        <v>3.2785738859310979E-6</v>
      </c>
    </row>
    <row r="5923" spans="2:11" ht="15.75" customHeight="1" x14ac:dyDescent="0.2">
      <c r="B5923" s="189">
        <v>41100</v>
      </c>
      <c r="C5923" s="143">
        <v>276102</v>
      </c>
      <c r="D5923" s="143" t="s">
        <v>1669</v>
      </c>
      <c r="E5923" s="143" t="s">
        <v>24</v>
      </c>
      <c r="F5923" s="248" t="s">
        <v>2095</v>
      </c>
      <c r="G5923" s="216">
        <v>5.995000000000001</v>
      </c>
      <c r="H5923" s="216">
        <v>239.99999999650754</v>
      </c>
      <c r="I5923" s="216">
        <v>1438.7999999790629</v>
      </c>
      <c r="J5923" s="216">
        <v>1.4381744228686036E-3</v>
      </c>
      <c r="K5923" s="216">
        <v>5.9923934287063822E-6</v>
      </c>
    </row>
    <row r="5924" spans="2:11" ht="15.75" customHeight="1" x14ac:dyDescent="0.2">
      <c r="B5924" s="189">
        <v>41100</v>
      </c>
      <c r="C5924" s="143">
        <v>276103</v>
      </c>
      <c r="D5924" s="143" t="s">
        <v>544</v>
      </c>
      <c r="E5924" s="143" t="s">
        <v>25</v>
      </c>
      <c r="F5924" s="248" t="s">
        <v>2096</v>
      </c>
      <c r="G5924" s="216">
        <v>1</v>
      </c>
      <c r="H5924" s="216">
        <v>430.00000000814907</v>
      </c>
      <c r="I5924" s="216">
        <v>430.00000000814907</v>
      </c>
      <c r="J5924" s="216">
        <v>1.2820042676078042E-3</v>
      </c>
      <c r="K5924" s="216">
        <v>2.9814052734500196E-6</v>
      </c>
    </row>
    <row r="5925" spans="2:11" ht="15.75" customHeight="1" x14ac:dyDescent="0.2">
      <c r="B5925" s="189">
        <v>41100</v>
      </c>
      <c r="C5925" s="143">
        <v>276104</v>
      </c>
      <c r="D5925" s="143" t="s">
        <v>804</v>
      </c>
      <c r="E5925" s="143" t="s">
        <v>24</v>
      </c>
      <c r="F5925" s="248" t="s">
        <v>2097</v>
      </c>
      <c r="G5925" s="216">
        <v>60.131500000000003</v>
      </c>
      <c r="H5925" s="216">
        <v>445.00000000465661</v>
      </c>
      <c r="I5925" s="216">
        <v>26758.51750028001</v>
      </c>
      <c r="J5925" s="216">
        <v>2.6746883141051316E-2</v>
      </c>
      <c r="K5925" s="216">
        <v>6.0105355372520068E-5</v>
      </c>
    </row>
    <row r="5926" spans="2:11" ht="15.75" customHeight="1" x14ac:dyDescent="0.2">
      <c r="B5926" s="189">
        <v>41100</v>
      </c>
      <c r="C5926" s="143">
        <v>276105</v>
      </c>
      <c r="D5926" s="143" t="s">
        <v>1524</v>
      </c>
      <c r="E5926" s="143" t="s">
        <v>24</v>
      </c>
      <c r="F5926" s="248" t="s">
        <v>2098</v>
      </c>
      <c r="G5926" s="216">
        <v>1.25</v>
      </c>
      <c r="H5926" s="216">
        <v>232.9999999946449</v>
      </c>
      <c r="I5926" s="216">
        <v>291.24999999330612</v>
      </c>
      <c r="J5926" s="216">
        <v>2.9112336715106276E-4</v>
      </c>
      <c r="K5926" s="216">
        <v>1.2494565114066683E-6</v>
      </c>
    </row>
    <row r="5927" spans="2:11" ht="15.75" customHeight="1" x14ac:dyDescent="0.2">
      <c r="B5927" s="189">
        <v>41100</v>
      </c>
      <c r="C5927" s="143">
        <v>276106</v>
      </c>
      <c r="D5927" s="143" t="s">
        <v>578</v>
      </c>
      <c r="E5927" s="143" t="s">
        <v>25</v>
      </c>
      <c r="F5927" s="248" t="s">
        <v>2099</v>
      </c>
      <c r="G5927" s="216">
        <v>16.940000000000001</v>
      </c>
      <c r="H5927" s="216">
        <v>359.00000000721775</v>
      </c>
      <c r="I5927" s="216">
        <v>6081.4600001222689</v>
      </c>
      <c r="J5927" s="216">
        <v>1.813129691463989E-2</v>
      </c>
      <c r="K5927" s="216">
        <v>5.0505005332243339E-5</v>
      </c>
    </row>
    <row r="5928" spans="2:11" ht="15.75" customHeight="1" x14ac:dyDescent="0.2">
      <c r="B5928" s="189">
        <v>41100</v>
      </c>
      <c r="C5928" s="143">
        <v>276107</v>
      </c>
      <c r="D5928" s="143" t="s">
        <v>765</v>
      </c>
      <c r="E5928" s="143" t="s">
        <v>24</v>
      </c>
      <c r="F5928" s="248" t="s">
        <v>2100</v>
      </c>
      <c r="G5928" s="216">
        <v>22.4998</v>
      </c>
      <c r="H5928" s="216">
        <v>277.00000000186265</v>
      </c>
      <c r="I5928" s="216">
        <v>6232.4446000419093</v>
      </c>
      <c r="J5928" s="216">
        <v>6.2297347900029543E-3</v>
      </c>
      <c r="K5928" s="216">
        <v>2.2490017292278205E-5</v>
      </c>
    </row>
    <row r="5929" spans="2:11" ht="15.75" customHeight="1" x14ac:dyDescent="0.2">
      <c r="B5929" s="189">
        <v>41100</v>
      </c>
      <c r="C5929" s="143">
        <v>276108</v>
      </c>
      <c r="D5929" s="143" t="s">
        <v>616</v>
      </c>
      <c r="E5929" s="143" t="s">
        <v>24</v>
      </c>
      <c r="F5929" s="248" t="s">
        <v>1995</v>
      </c>
      <c r="G5929" s="216">
        <v>12.5069</v>
      </c>
      <c r="H5929" s="216">
        <v>226.00000000325963</v>
      </c>
      <c r="I5929" s="216">
        <v>2826.5594000407677</v>
      </c>
      <c r="J5929" s="216">
        <v>2.8253304378069305E-3</v>
      </c>
      <c r="K5929" s="216">
        <v>1.2501462114009649E-5</v>
      </c>
    </row>
    <row r="5930" spans="2:11" ht="15.75" customHeight="1" x14ac:dyDescent="0.2">
      <c r="B5930" s="189">
        <v>41100</v>
      </c>
      <c r="C5930" s="143">
        <v>276109</v>
      </c>
      <c r="D5930" s="143" t="s">
        <v>1021</v>
      </c>
      <c r="E5930" s="143" t="s">
        <v>24</v>
      </c>
      <c r="F5930" s="248" t="s">
        <v>2101</v>
      </c>
      <c r="G5930" s="216">
        <v>8.3208000000000002</v>
      </c>
      <c r="H5930" s="216">
        <v>217.99999999813735</v>
      </c>
      <c r="I5930" s="216">
        <v>1813.9343999845014</v>
      </c>
      <c r="J5930" s="216">
        <v>1.8131457178601467E-3</v>
      </c>
      <c r="K5930" s="216">
        <v>8.3171821920900857E-6</v>
      </c>
    </row>
    <row r="5931" spans="2:11" ht="15.75" customHeight="1" x14ac:dyDescent="0.2">
      <c r="B5931" s="189">
        <v>41100</v>
      </c>
      <c r="C5931" s="143">
        <v>276110</v>
      </c>
      <c r="D5931" s="143" t="s">
        <v>1651</v>
      </c>
      <c r="E5931" s="143" t="s">
        <v>24</v>
      </c>
      <c r="F5931" s="248" t="s">
        <v>2102</v>
      </c>
      <c r="G5931" s="216">
        <v>2.91</v>
      </c>
      <c r="H5931" s="216">
        <v>364.99999999534339</v>
      </c>
      <c r="I5931" s="216">
        <v>1062.1499999864493</v>
      </c>
      <c r="J5931" s="216">
        <v>1.0616881868589295E-3</v>
      </c>
      <c r="K5931" s="216">
        <v>2.9087347585547239E-6</v>
      </c>
    </row>
    <row r="5932" spans="2:11" ht="15.75" customHeight="1" x14ac:dyDescent="0.2">
      <c r="B5932" s="189">
        <v>41100</v>
      </c>
      <c r="C5932" s="143">
        <v>276111</v>
      </c>
      <c r="D5932" s="143" t="s">
        <v>605</v>
      </c>
      <c r="E5932" s="143" t="s">
        <v>24</v>
      </c>
      <c r="F5932" s="248" t="s">
        <v>2103</v>
      </c>
      <c r="G5932" s="216">
        <v>19.72</v>
      </c>
      <c r="H5932" s="216">
        <v>242.0000000030268</v>
      </c>
      <c r="I5932" s="216">
        <v>4772.2400000596881</v>
      </c>
      <c r="J5932" s="216">
        <v>4.7701650736559492E-3</v>
      </c>
      <c r="K5932" s="216">
        <v>1.97114259239516E-5</v>
      </c>
    </row>
    <row r="5933" spans="2:11" ht="15.75" customHeight="1" x14ac:dyDescent="0.2">
      <c r="B5933" s="189">
        <v>41100</v>
      </c>
      <c r="C5933" s="143">
        <v>276112</v>
      </c>
      <c r="D5933" s="143" t="s">
        <v>2069</v>
      </c>
      <c r="E5933" s="143" t="s">
        <v>24</v>
      </c>
      <c r="F5933" s="248" t="s">
        <v>2072</v>
      </c>
      <c r="G5933" s="216">
        <v>17.063300000000002</v>
      </c>
      <c r="H5933" s="216">
        <v>145.00000000116415</v>
      </c>
      <c r="I5933" s="216">
        <v>2474.1785000198643</v>
      </c>
      <c r="J5933" s="216">
        <v>2.4731027497857626E-3</v>
      </c>
      <c r="K5933" s="216">
        <v>1.7055881032868326E-5</v>
      </c>
    </row>
    <row r="5934" spans="2:11" ht="15.75" customHeight="1" x14ac:dyDescent="0.2">
      <c r="B5934" s="189">
        <v>41100</v>
      </c>
      <c r="C5934" s="143">
        <v>276113</v>
      </c>
      <c r="D5934" s="143" t="s">
        <v>957</v>
      </c>
      <c r="E5934" s="143" t="s">
        <v>25</v>
      </c>
      <c r="F5934" s="248" t="s">
        <v>2104</v>
      </c>
      <c r="G5934" s="216">
        <v>1</v>
      </c>
      <c r="H5934" s="216">
        <v>193.00000000046566</v>
      </c>
      <c r="I5934" s="216">
        <v>193.00000000046566</v>
      </c>
      <c r="J5934" s="216">
        <v>5.7541121777724216E-4</v>
      </c>
      <c r="K5934" s="216">
        <v>2.9814052734500196E-6</v>
      </c>
    </row>
    <row r="5935" spans="2:11" ht="15.75" customHeight="1" x14ac:dyDescent="0.2">
      <c r="B5935" s="189">
        <v>41100</v>
      </c>
      <c r="C5935" s="143">
        <v>276114</v>
      </c>
      <c r="D5935" s="143" t="s">
        <v>2069</v>
      </c>
      <c r="E5935" s="143" t="s">
        <v>24</v>
      </c>
      <c r="F5935" s="248" t="s">
        <v>2105</v>
      </c>
      <c r="G5935" s="216">
        <v>9.4367000000000001</v>
      </c>
      <c r="H5935" s="216">
        <v>76.999999999534339</v>
      </c>
      <c r="I5935" s="216">
        <v>726.62589999560578</v>
      </c>
      <c r="J5935" s="216">
        <v>7.263099696849922E-4</v>
      </c>
      <c r="K5935" s="216">
        <v>9.4325970089530453E-6</v>
      </c>
    </row>
    <row r="5936" spans="2:11" ht="15.75" customHeight="1" x14ac:dyDescent="0.2">
      <c r="B5936" s="189">
        <v>41100</v>
      </c>
      <c r="C5936" s="143">
        <v>276115</v>
      </c>
      <c r="D5936" s="143" t="s">
        <v>1834</v>
      </c>
      <c r="E5936" s="143" t="s">
        <v>24</v>
      </c>
      <c r="F5936" s="248" t="s">
        <v>2106</v>
      </c>
      <c r="G5936" s="216">
        <v>13.219999999999999</v>
      </c>
      <c r="H5936" s="216">
        <v>460.00000000116415</v>
      </c>
      <c r="I5936" s="216">
        <v>6081.2000000153903</v>
      </c>
      <c r="J5936" s="216">
        <v>6.0785559497483687E-3</v>
      </c>
      <c r="K5936" s="216">
        <v>1.3214252064636923E-5</v>
      </c>
    </row>
    <row r="5937" spans="2:11" ht="15.75" customHeight="1" x14ac:dyDescent="0.2">
      <c r="B5937" s="189">
        <v>41100</v>
      </c>
      <c r="C5937" s="143">
        <v>276116</v>
      </c>
      <c r="D5937" s="143" t="s">
        <v>957</v>
      </c>
      <c r="E5937" s="143" t="s">
        <v>25</v>
      </c>
      <c r="F5937" s="248" t="s">
        <v>2107</v>
      </c>
      <c r="G5937" s="216">
        <v>54.5</v>
      </c>
      <c r="H5937" s="216">
        <v>689.99999999650754</v>
      </c>
      <c r="I5937" s="216">
        <v>37604.999999809661</v>
      </c>
      <c r="J5937" s="216">
        <v>0.11211574530752051</v>
      </c>
      <c r="K5937" s="216">
        <v>1.6248658740302608E-4</v>
      </c>
    </row>
    <row r="5938" spans="2:11" ht="15.75" customHeight="1" x14ac:dyDescent="0.2">
      <c r="B5938" s="189">
        <v>41100</v>
      </c>
      <c r="C5938" s="143">
        <v>276118</v>
      </c>
      <c r="D5938" s="143" t="s">
        <v>554</v>
      </c>
      <c r="E5938" s="143" t="s">
        <v>24</v>
      </c>
      <c r="F5938" s="248" t="s">
        <v>2108</v>
      </c>
      <c r="G5938" s="216">
        <v>2.5921000000000003</v>
      </c>
      <c r="H5938" s="216">
        <v>90</v>
      </c>
      <c r="I5938" s="216">
        <v>233.28899999999999</v>
      </c>
      <c r="J5938" s="216">
        <v>2.331875680716402E-4</v>
      </c>
      <c r="K5938" s="216">
        <v>2.5909729785737804E-6</v>
      </c>
    </row>
    <row r="5939" spans="2:11" ht="15.75" customHeight="1" x14ac:dyDescent="0.2">
      <c r="B5939" s="189">
        <v>41101</v>
      </c>
      <c r="C5939" s="143">
        <v>276123</v>
      </c>
      <c r="D5939" s="143" t="s">
        <v>1524</v>
      </c>
      <c r="E5939" s="143" t="s">
        <v>24</v>
      </c>
      <c r="F5939" s="248" t="s">
        <v>2098</v>
      </c>
      <c r="G5939" s="216">
        <v>5</v>
      </c>
      <c r="H5939" s="216">
        <v>232.9999999946449</v>
      </c>
      <c r="I5939" s="216">
        <v>1164.9999999732245</v>
      </c>
      <c r="J5939" s="216">
        <v>1.1646021718713132E-3</v>
      </c>
      <c r="K5939" s="216">
        <v>4.998292583253561E-6</v>
      </c>
    </row>
    <row r="5940" spans="2:11" ht="15.75" customHeight="1" x14ac:dyDescent="0.2">
      <c r="B5940" s="189">
        <v>41101</v>
      </c>
      <c r="C5940" s="143">
        <v>276124</v>
      </c>
      <c r="D5940" s="143" t="s">
        <v>1596</v>
      </c>
      <c r="E5940" s="143" t="s">
        <v>24</v>
      </c>
      <c r="F5940" s="248" t="s">
        <v>2109</v>
      </c>
      <c r="G5940" s="216">
        <v>18.91</v>
      </c>
      <c r="H5940" s="216">
        <v>116.00000000093132</v>
      </c>
      <c r="I5940" s="216">
        <v>2193.5600000176114</v>
      </c>
      <c r="J5940" s="216">
        <v>2.1928109358019415E-3</v>
      </c>
      <c r="K5940" s="216">
        <v>1.8903542549864968E-5</v>
      </c>
    </row>
    <row r="5941" spans="2:11" ht="15.75" customHeight="1" x14ac:dyDescent="0.2">
      <c r="B5941" s="189">
        <v>41101</v>
      </c>
      <c r="C5941" s="143">
        <v>276125</v>
      </c>
      <c r="D5941" s="143" t="s">
        <v>555</v>
      </c>
      <c r="E5941" s="143" t="s">
        <v>25</v>
      </c>
      <c r="F5941" s="248" t="s">
        <v>2110</v>
      </c>
      <c r="G5941" s="216">
        <v>83.5</v>
      </c>
      <c r="H5941" s="216">
        <v>182.00000000651926</v>
      </c>
      <c r="I5941" s="216">
        <v>15197.000000544358</v>
      </c>
      <c r="J5941" s="216">
        <v>4.5287813038319823E-2</v>
      </c>
      <c r="K5941" s="216">
        <v>2.4883413756427261E-4</v>
      </c>
    </row>
    <row r="5942" spans="2:11" ht="15.75" customHeight="1" x14ac:dyDescent="0.2">
      <c r="B5942" s="189">
        <v>41101</v>
      </c>
      <c r="C5942" s="143">
        <v>276127</v>
      </c>
      <c r="D5942" s="143" t="s">
        <v>798</v>
      </c>
      <c r="E5942" s="143" t="s">
        <v>24</v>
      </c>
      <c r="F5942" s="248" t="s">
        <v>2111</v>
      </c>
      <c r="G5942" s="216">
        <v>53.9</v>
      </c>
      <c r="H5942" s="216">
        <v>409.99999999534339</v>
      </c>
      <c r="I5942" s="216">
        <v>22098.999999749009</v>
      </c>
      <c r="J5942" s="216">
        <v>2.2091453559213183E-2</v>
      </c>
      <c r="K5942" s="216">
        <v>5.3881594047473384E-5</v>
      </c>
    </row>
    <row r="5943" spans="2:11" ht="15.75" customHeight="1" x14ac:dyDescent="0.2">
      <c r="B5943" s="189">
        <v>41101</v>
      </c>
      <c r="C5943" s="143">
        <v>276128</v>
      </c>
      <c r="D5943" s="143" t="s">
        <v>730</v>
      </c>
      <c r="E5943" s="143" t="s">
        <v>25</v>
      </c>
      <c r="F5943" s="248" t="s">
        <v>2112</v>
      </c>
      <c r="G5943" s="216">
        <v>32.894999999999996</v>
      </c>
      <c r="H5943" s="216">
        <v>418.99999999324791</v>
      </c>
      <c r="I5943" s="216">
        <v>13783.00499977789</v>
      </c>
      <c r="J5943" s="216">
        <v>4.1074037870225011E-2</v>
      </c>
      <c r="K5943" s="216">
        <v>9.8028730002116716E-5</v>
      </c>
    </row>
    <row r="5944" spans="2:11" ht="15.75" customHeight="1" x14ac:dyDescent="0.2">
      <c r="B5944" s="189">
        <v>41101</v>
      </c>
      <c r="C5944" s="143">
        <v>276141</v>
      </c>
      <c r="D5944" s="143" t="s">
        <v>723</v>
      </c>
      <c r="E5944" s="143" t="s">
        <v>25</v>
      </c>
      <c r="F5944" s="248" t="s">
        <v>2113</v>
      </c>
      <c r="G5944" s="216">
        <v>26.785</v>
      </c>
      <c r="H5944" s="216">
        <v>329.99999999650754</v>
      </c>
      <c r="I5944" s="216">
        <v>8839.0499999064541</v>
      </c>
      <c r="J5944" s="216">
        <v>2.6340806989391691E-2</v>
      </c>
      <c r="K5944" s="216">
        <v>7.9820627241425647E-5</v>
      </c>
    </row>
    <row r="5945" spans="2:11" ht="15.75" customHeight="1" x14ac:dyDescent="0.2">
      <c r="B5945" s="189">
        <v>41101</v>
      </c>
      <c r="C5945" s="143">
        <v>276141</v>
      </c>
      <c r="D5945" s="143" t="s">
        <v>568</v>
      </c>
      <c r="E5945" s="143" t="s">
        <v>25</v>
      </c>
      <c r="F5945" s="248" t="s">
        <v>2113</v>
      </c>
      <c r="G5945" s="216">
        <v>7.01</v>
      </c>
      <c r="H5945" s="216">
        <v>329.99999999650754</v>
      </c>
      <c r="I5945" s="216">
        <v>2313.2999999755179</v>
      </c>
      <c r="J5945" s="216">
        <v>6.8937486278004764E-3</v>
      </c>
      <c r="K5945" s="216">
        <v>2.0890147357192226E-5</v>
      </c>
    </row>
    <row r="5946" spans="2:11" ht="15.75" customHeight="1" x14ac:dyDescent="0.2">
      <c r="B5946" s="189">
        <v>41101</v>
      </c>
      <c r="C5946" s="143">
        <v>276142</v>
      </c>
      <c r="D5946" s="143" t="s">
        <v>696</v>
      </c>
      <c r="E5946" s="143" t="s">
        <v>25</v>
      </c>
      <c r="F5946" s="248" t="s">
        <v>2114</v>
      </c>
      <c r="G5946" s="216">
        <v>1</v>
      </c>
      <c r="H5946" s="216">
        <v>529.99999999883585</v>
      </c>
      <c r="I5946" s="216">
        <v>529.99999999883585</v>
      </c>
      <c r="J5946" s="216">
        <v>1.5794262623805364E-3</v>
      </c>
      <c r="K5946" s="216">
        <v>2.9800495516679352E-6</v>
      </c>
    </row>
    <row r="5947" spans="2:11" ht="15.75" customHeight="1" x14ac:dyDescent="0.2">
      <c r="B5947" s="189">
        <v>41101</v>
      </c>
      <c r="C5947" s="143">
        <v>276144</v>
      </c>
      <c r="D5947" s="143" t="s">
        <v>1063</v>
      </c>
      <c r="E5947" s="143" t="s">
        <v>25</v>
      </c>
      <c r="F5947" s="248" t="s">
        <v>2115</v>
      </c>
      <c r="G5947" s="216">
        <v>45.14</v>
      </c>
      <c r="H5947" s="216">
        <v>147.00000000768341</v>
      </c>
      <c r="I5947" s="216">
        <v>6635.5800003468294</v>
      </c>
      <c r="J5947" s="216">
        <v>1.9774357205090284E-2</v>
      </c>
      <c r="K5947" s="216">
        <v>1.345194367622906E-4</v>
      </c>
    </row>
    <row r="5948" spans="2:11" ht="15.75" customHeight="1" x14ac:dyDescent="0.2">
      <c r="B5948" s="189">
        <v>41101</v>
      </c>
      <c r="C5948" s="143">
        <v>276145</v>
      </c>
      <c r="D5948" s="143" t="s">
        <v>2116</v>
      </c>
      <c r="E5948" s="143" t="s">
        <v>24</v>
      </c>
      <c r="F5948" s="248" t="s">
        <v>2117</v>
      </c>
      <c r="G5948" s="216">
        <v>4.6749000000000001</v>
      </c>
      <c r="H5948" s="216">
        <v>258.00000000279397</v>
      </c>
      <c r="I5948" s="216">
        <v>1206.1242000130615</v>
      </c>
      <c r="J5948" s="216">
        <v>1.2057123286815837E-3</v>
      </c>
      <c r="K5948" s="216">
        <v>4.6733035994904141E-6</v>
      </c>
    </row>
    <row r="5949" spans="2:11" ht="15.75" customHeight="1" x14ac:dyDescent="0.2">
      <c r="B5949" s="189">
        <v>41101</v>
      </c>
      <c r="C5949" s="143">
        <v>276146</v>
      </c>
      <c r="D5949" s="143" t="s">
        <v>1104</v>
      </c>
      <c r="E5949" s="143" t="s">
        <v>25</v>
      </c>
      <c r="F5949" s="248" t="s">
        <v>2118</v>
      </c>
      <c r="G5949" s="216">
        <v>17.965</v>
      </c>
      <c r="H5949" s="216">
        <v>322.00000000186265</v>
      </c>
      <c r="I5949" s="216">
        <v>5784.7300000334626</v>
      </c>
      <c r="J5949" s="216">
        <v>1.7238782043119773E-2</v>
      </c>
      <c r="K5949" s="216">
        <v>5.3536590195714455E-5</v>
      </c>
    </row>
    <row r="5950" spans="2:11" ht="15.75" customHeight="1" x14ac:dyDescent="0.2">
      <c r="B5950" s="189">
        <v>41101</v>
      </c>
      <c r="C5950" s="143">
        <v>276147</v>
      </c>
      <c r="D5950" s="143" t="s">
        <v>881</v>
      </c>
      <c r="E5950" s="143" t="s">
        <v>24</v>
      </c>
      <c r="F5950" s="248" t="s">
        <v>2119</v>
      </c>
      <c r="G5950" s="216">
        <v>79.5</v>
      </c>
      <c r="H5950" s="216">
        <v>383.00000000162981</v>
      </c>
      <c r="I5950" s="216">
        <v>30448.50000012957</v>
      </c>
      <c r="J5950" s="216">
        <v>3.0438102344368733E-2</v>
      </c>
      <c r="K5950" s="216">
        <v>7.9472852073731614E-5</v>
      </c>
    </row>
    <row r="5951" spans="2:11" ht="15.75" customHeight="1" x14ac:dyDescent="0.2">
      <c r="B5951" s="189">
        <v>41101</v>
      </c>
      <c r="C5951" s="143">
        <v>276148</v>
      </c>
      <c r="D5951" s="143" t="s">
        <v>650</v>
      </c>
      <c r="E5951" s="143" t="s">
        <v>24</v>
      </c>
      <c r="F5951" s="248" t="s">
        <v>2120</v>
      </c>
      <c r="G5951" s="216">
        <v>70.710100000000011</v>
      </c>
      <c r="H5951" s="216">
        <v>455.99999999860302</v>
      </c>
      <c r="I5951" s="216">
        <v>32243.805599901221</v>
      </c>
      <c r="J5951" s="216">
        <v>3.2232794877171178E-2</v>
      </c>
      <c r="K5951" s="216">
        <v>7.0685953678223528E-5</v>
      </c>
    </row>
    <row r="5952" spans="2:11" ht="15.75" customHeight="1" x14ac:dyDescent="0.2">
      <c r="B5952" s="189">
        <v>41101</v>
      </c>
      <c r="C5952" s="143">
        <v>276149</v>
      </c>
      <c r="D5952" s="143" t="s">
        <v>511</v>
      </c>
      <c r="E5952" s="143" t="s">
        <v>25</v>
      </c>
      <c r="F5952" s="248" t="s">
        <v>2121</v>
      </c>
      <c r="G5952" s="216">
        <v>14.1</v>
      </c>
      <c r="H5952" s="216">
        <v>191.00000000442378</v>
      </c>
      <c r="I5952" s="216">
        <v>2693.1000000623753</v>
      </c>
      <c r="J5952" s="216">
        <v>8.0255714477827974E-3</v>
      </c>
      <c r="K5952" s="216">
        <v>4.2018698678517883E-5</v>
      </c>
    </row>
    <row r="5953" spans="2:11" ht="15.75" customHeight="1" x14ac:dyDescent="0.2">
      <c r="B5953" s="189">
        <v>41101</v>
      </c>
      <c r="C5953" s="143">
        <v>276150</v>
      </c>
      <c r="D5953" s="143" t="s">
        <v>688</v>
      </c>
      <c r="E5953" s="143" t="s">
        <v>25</v>
      </c>
      <c r="F5953" s="248" t="s">
        <v>2122</v>
      </c>
      <c r="G5953" s="216">
        <v>4.2350000000000003</v>
      </c>
      <c r="H5953" s="216">
        <v>363.99999999208376</v>
      </c>
      <c r="I5953" s="216">
        <v>1541.5399999664749</v>
      </c>
      <c r="J5953" s="216">
        <v>4.5938655857782817E-3</v>
      </c>
      <c r="K5953" s="216">
        <v>1.2620509851313706E-5</v>
      </c>
    </row>
    <row r="5954" spans="2:11" ht="15.75" customHeight="1" x14ac:dyDescent="0.2">
      <c r="B5954" s="189">
        <v>41101</v>
      </c>
      <c r="C5954" s="143">
        <v>276151</v>
      </c>
      <c r="D5954" s="143" t="s">
        <v>1439</v>
      </c>
      <c r="E5954" s="143" t="s">
        <v>24</v>
      </c>
      <c r="F5954" s="248" t="s">
        <v>2123</v>
      </c>
      <c r="G5954" s="216">
        <v>1.0325</v>
      </c>
      <c r="H5954" s="216">
        <v>33.999999995576218</v>
      </c>
      <c r="I5954" s="216">
        <v>35.104999995432443</v>
      </c>
      <c r="J5954" s="216">
        <v>3.5093012222457256E-5</v>
      </c>
      <c r="K5954" s="216">
        <v>1.0321474184418603E-6</v>
      </c>
    </row>
    <row r="5955" spans="2:11" ht="15.75" customHeight="1" x14ac:dyDescent="0.2">
      <c r="B5955" s="189">
        <v>41101</v>
      </c>
      <c r="C5955" s="143">
        <v>276153</v>
      </c>
      <c r="D5955" s="143" t="s">
        <v>865</v>
      </c>
      <c r="E5955" s="143" t="s">
        <v>24</v>
      </c>
      <c r="F5955" s="248" t="s">
        <v>2124</v>
      </c>
      <c r="G5955" s="216">
        <v>6.54</v>
      </c>
      <c r="H5955" s="216">
        <v>324.99999999068677</v>
      </c>
      <c r="I5955" s="216">
        <v>2125.4999999390916</v>
      </c>
      <c r="J5955" s="216">
        <v>2.124774177080201E-3</v>
      </c>
      <c r="K5955" s="216">
        <v>6.5377666988956573E-6</v>
      </c>
    </row>
    <row r="5956" spans="2:11" ht="15.75" customHeight="1" x14ac:dyDescent="0.2">
      <c r="B5956" s="189">
        <v>41101</v>
      </c>
      <c r="C5956" s="143">
        <v>276154</v>
      </c>
      <c r="D5956" s="143" t="s">
        <v>760</v>
      </c>
      <c r="E5956" s="143" t="s">
        <v>25</v>
      </c>
      <c r="F5956" s="248" t="s">
        <v>2125</v>
      </c>
      <c r="G5956" s="216">
        <v>32.980000000000004</v>
      </c>
      <c r="H5956" s="216">
        <v>160.99999999045394</v>
      </c>
      <c r="I5956" s="216">
        <v>5309.7799996851718</v>
      </c>
      <c r="J5956" s="216">
        <v>1.5823407507517165E-2</v>
      </c>
      <c r="K5956" s="216">
        <v>9.8282034214008517E-5</v>
      </c>
    </row>
    <row r="5957" spans="2:11" ht="15.75" customHeight="1" x14ac:dyDescent="0.2">
      <c r="B5957" s="189">
        <v>41101</v>
      </c>
      <c r="C5957" s="143">
        <v>276155</v>
      </c>
      <c r="D5957" s="143" t="s">
        <v>616</v>
      </c>
      <c r="E5957" s="143" t="s">
        <v>24</v>
      </c>
      <c r="F5957" s="248" t="s">
        <v>1934</v>
      </c>
      <c r="G5957" s="216">
        <v>25.173400000000001</v>
      </c>
      <c r="H5957" s="216">
        <v>270</v>
      </c>
      <c r="I5957" s="216">
        <v>6796.8180000000002</v>
      </c>
      <c r="J5957" s="216">
        <v>6.7944969998248606E-3</v>
      </c>
      <c r="K5957" s="216">
        <v>2.5164803703055037E-5</v>
      </c>
    </row>
    <row r="5958" spans="2:11" ht="15.75" customHeight="1" x14ac:dyDescent="0.2">
      <c r="B5958" s="189">
        <v>41101</v>
      </c>
      <c r="C5958" s="143">
        <v>276156</v>
      </c>
      <c r="D5958" s="143" t="s">
        <v>979</v>
      </c>
      <c r="E5958" s="143" t="s">
        <v>24</v>
      </c>
      <c r="F5958" s="248" t="s">
        <v>2126</v>
      </c>
      <c r="G5958" s="216">
        <v>4.9000000000000004</v>
      </c>
      <c r="H5958" s="216">
        <v>338.99999999441206</v>
      </c>
      <c r="I5958" s="216">
        <v>1661.0999999726193</v>
      </c>
      <c r="J5958" s="216">
        <v>1.6605327619811266E-3</v>
      </c>
      <c r="K5958" s="216">
        <v>4.8983267315884895E-6</v>
      </c>
    </row>
    <row r="5959" spans="2:11" ht="15.75" customHeight="1" x14ac:dyDescent="0.2">
      <c r="B5959" s="189">
        <v>41101</v>
      </c>
      <c r="C5959" s="143">
        <v>276156</v>
      </c>
      <c r="D5959" s="143" t="s">
        <v>1717</v>
      </c>
      <c r="E5959" s="143" t="s">
        <v>24</v>
      </c>
      <c r="F5959" s="248" t="s">
        <v>2126</v>
      </c>
      <c r="G5959" s="216">
        <v>3.2250000000000001</v>
      </c>
      <c r="H5959" s="216">
        <v>338.99999999441206</v>
      </c>
      <c r="I5959" s="216">
        <v>1093.2749999819789</v>
      </c>
      <c r="J5959" s="216">
        <v>1.0929016647732925E-3</v>
      </c>
      <c r="K5959" s="216">
        <v>3.2238987161985468E-6</v>
      </c>
    </row>
    <row r="5960" spans="2:11" ht="15.75" customHeight="1" x14ac:dyDescent="0.2">
      <c r="B5960" s="189">
        <v>41101</v>
      </c>
      <c r="C5960" s="143">
        <v>276156</v>
      </c>
      <c r="D5960" s="143" t="s">
        <v>1967</v>
      </c>
      <c r="E5960" s="143" t="s">
        <v>24</v>
      </c>
      <c r="F5960" s="248" t="s">
        <v>2126</v>
      </c>
      <c r="G5960" s="216">
        <v>2.88</v>
      </c>
      <c r="H5960" s="216">
        <v>338.99999999441206</v>
      </c>
      <c r="I5960" s="216">
        <v>976.31999998390665</v>
      </c>
      <c r="J5960" s="216">
        <v>9.7598660296033539E-4</v>
      </c>
      <c r="K5960" s="216">
        <v>2.8790165279540507E-6</v>
      </c>
    </row>
    <row r="5961" spans="2:11" ht="15.75" customHeight="1" x14ac:dyDescent="0.2">
      <c r="B5961" s="189">
        <v>41101</v>
      </c>
      <c r="C5961" s="143">
        <v>276157</v>
      </c>
      <c r="D5961" s="143" t="s">
        <v>1470</v>
      </c>
      <c r="E5961" s="143" t="s">
        <v>25</v>
      </c>
      <c r="F5961" s="248" t="s">
        <v>2127</v>
      </c>
      <c r="G5961" s="216">
        <v>7</v>
      </c>
      <c r="H5961" s="216">
        <v>119.99999999301508</v>
      </c>
      <c r="I5961" s="216">
        <v>839.99999995110556</v>
      </c>
      <c r="J5961" s="216">
        <v>2.5032416232553577E-3</v>
      </c>
      <c r="K5961" s="216">
        <v>2.0860346861675545E-5</v>
      </c>
    </row>
    <row r="5962" spans="2:11" ht="15.75" customHeight="1" x14ac:dyDescent="0.2">
      <c r="B5962" s="189">
        <v>41101</v>
      </c>
      <c r="C5962" s="143">
        <v>276163</v>
      </c>
      <c r="D5962" s="143" t="s">
        <v>893</v>
      </c>
      <c r="E5962" s="143" t="s">
        <v>24</v>
      </c>
      <c r="F5962" s="248" t="s">
        <v>2128</v>
      </c>
      <c r="G5962" s="216">
        <v>25.635000000000002</v>
      </c>
      <c r="H5962" s="216">
        <v>259.0000000060536</v>
      </c>
      <c r="I5962" s="216">
        <v>6639.4650001551845</v>
      </c>
      <c r="J5962" s="216">
        <v>6.6371977334094522E-3</v>
      </c>
      <c r="K5962" s="216">
        <v>2.5626246074341007E-5</v>
      </c>
    </row>
    <row r="5963" spans="2:11" ht="15.75" customHeight="1" x14ac:dyDescent="0.2">
      <c r="B5963" s="189">
        <v>41102</v>
      </c>
      <c r="C5963" s="143">
        <v>276181</v>
      </c>
      <c r="D5963" s="143" t="s">
        <v>812</v>
      </c>
      <c r="E5963" s="143" t="s">
        <v>25</v>
      </c>
      <c r="F5963" s="248" t="s">
        <v>2129</v>
      </c>
      <c r="G5963" s="216">
        <v>5</v>
      </c>
      <c r="H5963" s="216">
        <v>225</v>
      </c>
      <c r="I5963" s="216">
        <v>1125</v>
      </c>
      <c r="J5963" s="216">
        <v>3.3510092867637367E-3</v>
      </c>
      <c r="K5963" s="216">
        <v>1.489337460783883E-5</v>
      </c>
    </row>
    <row r="5964" spans="2:11" ht="15.75" customHeight="1" x14ac:dyDescent="0.2">
      <c r="B5964" s="189">
        <v>41102</v>
      </c>
      <c r="C5964" s="143">
        <v>276183</v>
      </c>
      <c r="D5964" s="143" t="s">
        <v>1357</v>
      </c>
      <c r="E5964" s="143" t="s">
        <v>25</v>
      </c>
      <c r="F5964" s="248" t="s">
        <v>2130</v>
      </c>
      <c r="G5964" s="216">
        <v>16.445</v>
      </c>
      <c r="H5964" s="216">
        <v>142.9999999946449</v>
      </c>
      <c r="I5964" s="216">
        <v>2351.6349999119352</v>
      </c>
      <c r="J5964" s="216">
        <v>7.0047561989186966E-3</v>
      </c>
      <c r="K5964" s="216">
        <v>4.8984309085181912E-5</v>
      </c>
    </row>
    <row r="5965" spans="2:11" ht="15.75" customHeight="1" x14ac:dyDescent="0.2">
      <c r="B5965" s="189">
        <v>41102</v>
      </c>
      <c r="C5965" s="143">
        <v>276184</v>
      </c>
      <c r="D5965" s="143" t="s">
        <v>621</v>
      </c>
      <c r="E5965" s="143" t="s">
        <v>25</v>
      </c>
      <c r="F5965" s="248" t="s">
        <v>2131</v>
      </c>
      <c r="G5965" s="216">
        <v>7</v>
      </c>
      <c r="H5965" s="216">
        <v>219.00000000139698</v>
      </c>
      <c r="I5965" s="216">
        <v>1533.0000000097789</v>
      </c>
      <c r="J5965" s="216">
        <v>4.5663086547925134E-3</v>
      </c>
      <c r="K5965" s="216">
        <v>2.085072445097436E-5</v>
      </c>
    </row>
    <row r="5966" spans="2:11" ht="15.75" customHeight="1" x14ac:dyDescent="0.2">
      <c r="B5966" s="189">
        <v>41102</v>
      </c>
      <c r="C5966" s="143">
        <v>276185</v>
      </c>
      <c r="D5966" s="143" t="s">
        <v>1253</v>
      </c>
      <c r="E5966" s="143" t="s">
        <v>24</v>
      </c>
      <c r="F5966" s="248" t="s">
        <v>2132</v>
      </c>
      <c r="G5966" s="216">
        <v>5</v>
      </c>
      <c r="H5966" s="216">
        <v>143.99999999790452</v>
      </c>
      <c r="I5966" s="216">
        <v>719.99999998952262</v>
      </c>
      <c r="J5966" s="216">
        <v>7.1982292355032926E-4</v>
      </c>
      <c r="K5966" s="216">
        <v>4.9987703025055833E-6</v>
      </c>
    </row>
    <row r="5967" spans="2:11" ht="15.75" customHeight="1" x14ac:dyDescent="0.2">
      <c r="B5967" s="189">
        <v>41102</v>
      </c>
      <c r="C5967" s="143">
        <v>276186</v>
      </c>
      <c r="D5967" s="143" t="s">
        <v>970</v>
      </c>
      <c r="E5967" s="143" t="s">
        <v>25</v>
      </c>
      <c r="F5967" s="248" t="s">
        <v>2133</v>
      </c>
      <c r="G5967" s="216">
        <v>33.950000000000003</v>
      </c>
      <c r="H5967" s="216">
        <v>342.9999999969732</v>
      </c>
      <c r="I5967" s="216">
        <v>11644.849999897242</v>
      </c>
      <c r="J5967" s="216">
        <v>3.4686222660112315E-2</v>
      </c>
      <c r="K5967" s="216">
        <v>1.0112601358722566E-4</v>
      </c>
    </row>
    <row r="5968" spans="2:11" ht="15.75" customHeight="1" x14ac:dyDescent="0.2">
      <c r="B5968" s="189">
        <v>41102</v>
      </c>
      <c r="C5968" s="143">
        <v>276188</v>
      </c>
      <c r="D5968" s="143" t="s">
        <v>1251</v>
      </c>
      <c r="E5968" s="143" t="s">
        <v>25</v>
      </c>
      <c r="F5968" s="248" t="s">
        <v>2134</v>
      </c>
      <c r="G5968" s="216">
        <v>24.67</v>
      </c>
      <c r="H5968" s="216">
        <v>443.00000000861473</v>
      </c>
      <c r="I5968" s="216">
        <v>10928.810000212527</v>
      </c>
      <c r="J5968" s="216">
        <v>3.2553372270212065E-2</v>
      </c>
      <c r="K5968" s="216">
        <v>7.3483910315076792E-5</v>
      </c>
    </row>
    <row r="5969" spans="2:11" ht="15.75" customHeight="1" x14ac:dyDescent="0.2">
      <c r="B5969" s="189">
        <v>41102</v>
      </c>
      <c r="C5969" s="143">
        <v>276189</v>
      </c>
      <c r="D5969" s="143" t="s">
        <v>926</v>
      </c>
      <c r="E5969" s="143" t="s">
        <v>24</v>
      </c>
      <c r="F5969" s="248" t="s">
        <v>2135</v>
      </c>
      <c r="G5969" s="216">
        <v>29.105</v>
      </c>
      <c r="H5969" s="216">
        <v>291.00000000558794</v>
      </c>
      <c r="I5969" s="216">
        <v>8469.5550001626361</v>
      </c>
      <c r="J5969" s="216">
        <v>8.4674720020501311E-3</v>
      </c>
      <c r="K5969" s="216">
        <v>2.9097841930885004E-5</v>
      </c>
    </row>
    <row r="5970" spans="2:11" ht="15.75" customHeight="1" x14ac:dyDescent="0.2">
      <c r="B5970" s="189">
        <v>41102</v>
      </c>
      <c r="C5970" s="143">
        <v>276191</v>
      </c>
      <c r="D5970" s="143" t="s">
        <v>1322</v>
      </c>
      <c r="E5970" s="143" t="s">
        <v>24</v>
      </c>
      <c r="F5970" s="248" t="s">
        <v>1920</v>
      </c>
      <c r="G5970" s="216">
        <v>15.988200000000001</v>
      </c>
      <c r="H5970" s="216">
        <v>338.00000000162981</v>
      </c>
      <c r="I5970" s="216">
        <v>5404.0116000260577</v>
      </c>
      <c r="J5970" s="216">
        <v>5.402682540121188E-3</v>
      </c>
      <c r="K5970" s="216">
        <v>1.5984267870103955E-5</v>
      </c>
    </row>
    <row r="5971" spans="2:11" ht="15.75" customHeight="1" x14ac:dyDescent="0.2">
      <c r="B5971" s="189">
        <v>41102</v>
      </c>
      <c r="C5971" s="143">
        <v>276192</v>
      </c>
      <c r="D5971" s="143" t="s">
        <v>850</v>
      </c>
      <c r="E5971" s="143" t="s">
        <v>24</v>
      </c>
      <c r="F5971" s="248" t="s">
        <v>1954</v>
      </c>
      <c r="G5971" s="216">
        <v>5.4835000000000003</v>
      </c>
      <c r="H5971" s="216">
        <v>339.00000000488944</v>
      </c>
      <c r="I5971" s="216">
        <v>1858.9065000268113</v>
      </c>
      <c r="J5971" s="216">
        <v>1.8584493214937239E-3</v>
      </c>
      <c r="K5971" s="216">
        <v>5.4821513907578741E-6</v>
      </c>
    </row>
    <row r="5972" spans="2:11" ht="15.75" customHeight="1" x14ac:dyDescent="0.2">
      <c r="B5972" s="189">
        <v>41102</v>
      </c>
      <c r="C5972" s="143">
        <v>276193</v>
      </c>
      <c r="D5972" s="143" t="s">
        <v>578</v>
      </c>
      <c r="E5972" s="143" t="s">
        <v>25</v>
      </c>
      <c r="F5972" s="248" t="s">
        <v>2136</v>
      </c>
      <c r="G5972" s="216">
        <v>17.068100000000001</v>
      </c>
      <c r="H5972" s="216">
        <v>329.00000000372529</v>
      </c>
      <c r="I5972" s="216">
        <v>5615.4049000635841</v>
      </c>
      <c r="J5972" s="216">
        <v>1.6726465750268146E-2</v>
      </c>
      <c r="K5972" s="216">
        <v>5.0840321428810788E-5</v>
      </c>
    </row>
    <row r="5973" spans="2:11" ht="15.75" customHeight="1" x14ac:dyDescent="0.2">
      <c r="B5973" s="189">
        <v>41102</v>
      </c>
      <c r="C5973" s="143">
        <v>276194</v>
      </c>
      <c r="D5973" s="143" t="s">
        <v>643</v>
      </c>
      <c r="E5973" s="143" t="s">
        <v>25</v>
      </c>
      <c r="F5973" s="248" t="s">
        <v>2137</v>
      </c>
      <c r="G5973" s="216">
        <v>7.04</v>
      </c>
      <c r="H5973" s="216">
        <v>380.00000000232831</v>
      </c>
      <c r="I5973" s="216">
        <v>2675.2000000163912</v>
      </c>
      <c r="J5973" s="216">
        <v>7.9685511502269116E-3</v>
      </c>
      <c r="K5973" s="216">
        <v>2.0969871447837071E-5</v>
      </c>
    </row>
    <row r="5974" spans="2:11" ht="15.75" customHeight="1" x14ac:dyDescent="0.2">
      <c r="B5974" s="189">
        <v>41102</v>
      </c>
      <c r="C5974" s="143">
        <v>276195</v>
      </c>
      <c r="D5974" s="143" t="s">
        <v>511</v>
      </c>
      <c r="E5974" s="143" t="s">
        <v>25</v>
      </c>
      <c r="F5974" s="248" t="s">
        <v>2138</v>
      </c>
      <c r="G5974" s="216">
        <v>7.04</v>
      </c>
      <c r="H5974" s="216">
        <v>239.99999999650754</v>
      </c>
      <c r="I5974" s="216">
        <v>1689.5999999754131</v>
      </c>
      <c r="J5974" s="216">
        <v>5.032769147407661E-3</v>
      </c>
      <c r="K5974" s="216">
        <v>2.0969871447837071E-5</v>
      </c>
    </row>
    <row r="5975" spans="2:11" ht="15.75" customHeight="1" x14ac:dyDescent="0.2">
      <c r="B5975" s="189">
        <v>41102</v>
      </c>
      <c r="C5975" s="143">
        <v>276196</v>
      </c>
      <c r="D5975" s="143" t="s">
        <v>1702</v>
      </c>
      <c r="E5975" s="143" t="s">
        <v>24</v>
      </c>
      <c r="F5975" s="248" t="s">
        <v>2139</v>
      </c>
      <c r="G5975" s="216">
        <v>12.649800000000001</v>
      </c>
      <c r="H5975" s="216">
        <v>45</v>
      </c>
      <c r="I5975" s="216">
        <v>569.24099999999999</v>
      </c>
      <c r="J5975" s="216">
        <v>5.6910100115371615E-4</v>
      </c>
      <c r="K5975" s="216">
        <v>1.2646688914527027E-5</v>
      </c>
    </row>
    <row r="5976" spans="2:11" ht="15.75" customHeight="1" x14ac:dyDescent="0.2">
      <c r="B5976" s="189">
        <v>41102</v>
      </c>
      <c r="C5976" s="143">
        <v>276197</v>
      </c>
      <c r="D5976" s="143" t="s">
        <v>1702</v>
      </c>
      <c r="E5976" s="143" t="s">
        <v>24</v>
      </c>
      <c r="F5976" s="248" t="s">
        <v>2140</v>
      </c>
      <c r="G5976" s="216">
        <v>16.972799999999999</v>
      </c>
      <c r="H5976" s="216">
        <v>50.000000005820766</v>
      </c>
      <c r="I5976" s="216">
        <v>848.64000009879464</v>
      </c>
      <c r="J5976" s="216">
        <v>8.4843128600243806E-4</v>
      </c>
      <c r="K5976" s="216">
        <v>1.6968625718073354E-5</v>
      </c>
    </row>
    <row r="5977" spans="2:11" ht="15.75" customHeight="1" x14ac:dyDescent="0.2">
      <c r="B5977" s="189">
        <v>41102</v>
      </c>
      <c r="C5977" s="143">
        <v>276198</v>
      </c>
      <c r="D5977" s="143" t="s">
        <v>1702</v>
      </c>
      <c r="E5977" s="143" t="s">
        <v>24</v>
      </c>
      <c r="F5977" s="248" t="s">
        <v>2141</v>
      </c>
      <c r="G5977" s="216">
        <v>4.0950000000000006</v>
      </c>
      <c r="H5977" s="216">
        <v>30.00000000349246</v>
      </c>
      <c r="I5977" s="216">
        <v>122.85000001430164</v>
      </c>
      <c r="J5977" s="216">
        <v>1.2281978634686032E-4</v>
      </c>
      <c r="K5977" s="216">
        <v>4.0939928777520733E-6</v>
      </c>
    </row>
    <row r="5978" spans="2:11" ht="15.75" customHeight="1" x14ac:dyDescent="0.2">
      <c r="B5978" s="189">
        <v>41102</v>
      </c>
      <c r="C5978" s="143">
        <v>276200</v>
      </c>
      <c r="D5978" s="143" t="s">
        <v>1069</v>
      </c>
      <c r="E5978" s="143" t="s">
        <v>25</v>
      </c>
      <c r="F5978" s="248" t="s">
        <v>2142</v>
      </c>
      <c r="G5978" s="216">
        <v>4</v>
      </c>
      <c r="H5978" s="216">
        <v>239.99999999650754</v>
      </c>
      <c r="I5978" s="216">
        <v>959.99999998603016</v>
      </c>
      <c r="J5978" s="216">
        <v>2.8595279246634436E-3</v>
      </c>
      <c r="K5978" s="216">
        <v>1.1914699686271064E-5</v>
      </c>
    </row>
    <row r="5979" spans="2:11" ht="15.75" customHeight="1" x14ac:dyDescent="0.2">
      <c r="B5979" s="189">
        <v>41102</v>
      </c>
      <c r="C5979" s="143">
        <v>276201</v>
      </c>
      <c r="D5979" s="143" t="s">
        <v>697</v>
      </c>
      <c r="E5979" s="143" t="s">
        <v>25</v>
      </c>
      <c r="F5979" s="248" t="s">
        <v>2143</v>
      </c>
      <c r="G5979" s="216">
        <v>2.09</v>
      </c>
      <c r="H5979" s="216">
        <v>147.00000000768341</v>
      </c>
      <c r="I5979" s="216">
        <v>307.23000001605828</v>
      </c>
      <c r="J5979" s="216">
        <v>9.151382962010972E-4</v>
      </c>
      <c r="K5979" s="216">
        <v>6.2254305860766306E-6</v>
      </c>
    </row>
    <row r="5980" spans="2:11" ht="15.75" customHeight="1" x14ac:dyDescent="0.2">
      <c r="B5980" s="189">
        <v>41102</v>
      </c>
      <c r="C5980" s="143">
        <v>276202</v>
      </c>
      <c r="D5980" s="143" t="s">
        <v>815</v>
      </c>
      <c r="E5980" s="143" t="s">
        <v>25</v>
      </c>
      <c r="F5980" s="248" t="s">
        <v>2144</v>
      </c>
      <c r="G5980" s="216">
        <v>32.495000000000005</v>
      </c>
      <c r="H5980" s="216">
        <v>360</v>
      </c>
      <c r="I5980" s="216">
        <v>11698.2</v>
      </c>
      <c r="J5980" s="216">
        <v>3.4845134967484044E-2</v>
      </c>
      <c r="K5980" s="216">
        <v>9.6792041576344571E-5</v>
      </c>
    </row>
    <row r="5981" spans="2:11" ht="15.75" customHeight="1" x14ac:dyDescent="0.2">
      <c r="B5981" s="189">
        <v>41102</v>
      </c>
      <c r="C5981" s="143">
        <v>276203</v>
      </c>
      <c r="D5981" s="143" t="s">
        <v>1033</v>
      </c>
      <c r="E5981" s="143" t="s">
        <v>24</v>
      </c>
      <c r="F5981" s="248" t="s">
        <v>2145</v>
      </c>
      <c r="G5981" s="216">
        <v>23.987500000000001</v>
      </c>
      <c r="H5981" s="216">
        <v>94.000000002561137</v>
      </c>
      <c r="I5981" s="216">
        <v>2254.8250000614353</v>
      </c>
      <c r="J5981" s="216">
        <v>2.2542704495308505E-3</v>
      </c>
      <c r="K5981" s="216">
        <v>2.3981600526270539E-5</v>
      </c>
    </row>
    <row r="5982" spans="2:11" ht="15.75" customHeight="1" x14ac:dyDescent="0.2">
      <c r="B5982" s="189">
        <v>41102</v>
      </c>
      <c r="C5982" s="143">
        <v>276204</v>
      </c>
      <c r="D5982" s="143" t="s">
        <v>1375</v>
      </c>
      <c r="E5982" s="143" t="s">
        <v>24</v>
      </c>
      <c r="F5982" s="248" t="s">
        <v>2146</v>
      </c>
      <c r="G5982" s="216">
        <v>34.905000000000001</v>
      </c>
      <c r="H5982" s="216">
        <v>380.00000000232831</v>
      </c>
      <c r="I5982" s="216">
        <v>13263.90000008127</v>
      </c>
      <c r="J5982" s="216">
        <v>1.3260637883162013E-2</v>
      </c>
      <c r="K5982" s="216">
        <v>3.4896415481791481E-5</v>
      </c>
    </row>
    <row r="5983" spans="2:11" ht="15.75" customHeight="1" x14ac:dyDescent="0.2">
      <c r="B5983" s="189">
        <v>41102</v>
      </c>
      <c r="C5983" s="143">
        <v>276205</v>
      </c>
      <c r="D5983" s="143" t="s">
        <v>655</v>
      </c>
      <c r="E5983" s="143" t="s">
        <v>25</v>
      </c>
      <c r="F5983" s="248" t="s">
        <v>2147</v>
      </c>
      <c r="G5983" s="216">
        <v>90.09</v>
      </c>
      <c r="H5983" s="216">
        <v>304.99999999883585</v>
      </c>
      <c r="I5983" s="216">
        <v>27477.449999895121</v>
      </c>
      <c r="J5983" s="216">
        <v>8.1846391223319812E-2</v>
      </c>
      <c r="K5983" s="216">
        <v>2.6834882368404004E-4</v>
      </c>
    </row>
    <row r="5984" spans="2:11" ht="15.75" customHeight="1" x14ac:dyDescent="0.2">
      <c r="B5984" s="189">
        <v>41102</v>
      </c>
      <c r="C5984" s="143">
        <v>276206</v>
      </c>
      <c r="D5984" s="143" t="s">
        <v>734</v>
      </c>
      <c r="E5984" s="143" t="s">
        <v>24</v>
      </c>
      <c r="F5984" s="248" t="s">
        <v>2148</v>
      </c>
      <c r="G5984" s="216">
        <v>7.82</v>
      </c>
      <c r="H5984" s="216">
        <v>379.99999999185093</v>
      </c>
      <c r="I5984" s="216">
        <v>2971.5999999362743</v>
      </c>
      <c r="J5984" s="216">
        <v>2.9708691661214084E-3</v>
      </c>
      <c r="K5984" s="216">
        <v>7.8180767531187333E-6</v>
      </c>
    </row>
    <row r="5985" spans="2:11" ht="15.75" customHeight="1" x14ac:dyDescent="0.2">
      <c r="B5985" s="189">
        <v>41102</v>
      </c>
      <c r="C5985" s="143">
        <v>276207</v>
      </c>
      <c r="D5985" s="143" t="s">
        <v>1588</v>
      </c>
      <c r="E5985" s="143" t="s">
        <v>24</v>
      </c>
      <c r="F5985" s="248" t="s">
        <v>2149</v>
      </c>
      <c r="G5985" s="216">
        <v>11.120000000000001</v>
      </c>
      <c r="H5985" s="216">
        <v>360</v>
      </c>
      <c r="I5985" s="216">
        <v>4003.2000000000003</v>
      </c>
      <c r="J5985" s="216">
        <v>4.0022154549980704E-3</v>
      </c>
      <c r="K5985" s="216">
        <v>1.111726515277242E-5</v>
      </c>
    </row>
    <row r="5986" spans="2:11" ht="15.75" customHeight="1" x14ac:dyDescent="0.2">
      <c r="B5986" s="189">
        <v>41102</v>
      </c>
      <c r="C5986" s="143">
        <v>276208</v>
      </c>
      <c r="D5986" s="143" t="s">
        <v>914</v>
      </c>
      <c r="E5986" s="143" t="s">
        <v>24</v>
      </c>
      <c r="F5986" s="248" t="s">
        <v>2150</v>
      </c>
      <c r="G5986" s="216">
        <v>2.1750000000000003</v>
      </c>
      <c r="H5986" s="216">
        <v>277.00000000186265</v>
      </c>
      <c r="I5986" s="216">
        <v>602.47500000405137</v>
      </c>
      <c r="J5986" s="216">
        <v>6.0232682760446069E-4</v>
      </c>
      <c r="K5986" s="216">
        <v>2.1744650815899292E-6</v>
      </c>
    </row>
    <row r="5987" spans="2:11" ht="15.75" customHeight="1" x14ac:dyDescent="0.2">
      <c r="B5987" s="189">
        <v>41102</v>
      </c>
      <c r="C5987" s="143">
        <v>276209</v>
      </c>
      <c r="D5987" s="143" t="s">
        <v>814</v>
      </c>
      <c r="E5987" s="143" t="s">
        <v>25</v>
      </c>
      <c r="F5987" s="248" t="s">
        <v>2151</v>
      </c>
      <c r="G5987" s="216">
        <v>6.93</v>
      </c>
      <c r="H5987" s="216">
        <v>160.00000000814907</v>
      </c>
      <c r="I5987" s="216">
        <v>1108.800000056473</v>
      </c>
      <c r="J5987" s="216">
        <v>3.3027547532025535E-3</v>
      </c>
      <c r="K5987" s="216">
        <v>2.0642217206464616E-5</v>
      </c>
    </row>
    <row r="5988" spans="2:11" ht="15.75" customHeight="1" x14ac:dyDescent="0.2">
      <c r="B5988" s="189">
        <v>41102</v>
      </c>
      <c r="C5988" s="143">
        <v>276210</v>
      </c>
      <c r="D5988" s="143" t="s">
        <v>1195</v>
      </c>
      <c r="E5988" s="143" t="s">
        <v>24</v>
      </c>
      <c r="F5988" s="248" t="s">
        <v>2152</v>
      </c>
      <c r="G5988" s="216">
        <v>77.015000000000001</v>
      </c>
      <c r="H5988" s="216">
        <v>200.00000000232831</v>
      </c>
      <c r="I5988" s="216">
        <v>15403.000000179314</v>
      </c>
      <c r="J5988" s="216">
        <v>1.5399211794077971E-2</v>
      </c>
      <c r="K5988" s="216">
        <v>7.6996058969493506E-5</v>
      </c>
    </row>
    <row r="5989" spans="2:11" ht="15.75" customHeight="1" x14ac:dyDescent="0.2">
      <c r="B5989" s="189">
        <v>41102</v>
      </c>
      <c r="C5989" s="143">
        <v>276211</v>
      </c>
      <c r="D5989" s="143" t="s">
        <v>865</v>
      </c>
      <c r="E5989" s="143" t="s">
        <v>24</v>
      </c>
      <c r="F5989" s="248" t="s">
        <v>2066</v>
      </c>
      <c r="G5989" s="216">
        <v>7.1313000000000004</v>
      </c>
      <c r="H5989" s="216">
        <v>390.00000000349246</v>
      </c>
      <c r="I5989" s="216">
        <v>2781.2070000249059</v>
      </c>
      <c r="J5989" s="216">
        <v>2.7805229913690291E-3</v>
      </c>
      <c r="K5989" s="216">
        <v>7.1295461316516138E-6</v>
      </c>
    </row>
    <row r="5990" spans="2:11" ht="15.75" customHeight="1" x14ac:dyDescent="0.2">
      <c r="B5990" s="189">
        <v>41102</v>
      </c>
      <c r="C5990" s="143">
        <v>276212</v>
      </c>
      <c r="D5990" s="143" t="s">
        <v>708</v>
      </c>
      <c r="E5990" s="143" t="s">
        <v>24</v>
      </c>
      <c r="F5990" s="248" t="s">
        <v>2153</v>
      </c>
      <c r="G5990" s="216">
        <v>24.32</v>
      </c>
      <c r="H5990" s="216">
        <v>326.99999999720603</v>
      </c>
      <c r="I5990" s="216">
        <v>7952.6399999320511</v>
      </c>
      <c r="J5990" s="216">
        <v>7.9506841316356689E-3</v>
      </c>
      <c r="K5990" s="216">
        <v>2.431401875138716E-5</v>
      </c>
    </row>
    <row r="5991" spans="2:11" ht="15.75" customHeight="1" x14ac:dyDescent="0.2">
      <c r="B5991" s="189">
        <v>41102</v>
      </c>
      <c r="C5991" s="143">
        <v>276213</v>
      </c>
      <c r="D5991" s="143" t="s">
        <v>1182</v>
      </c>
      <c r="E5991" s="143" t="s">
        <v>24</v>
      </c>
      <c r="F5991" s="248" t="s">
        <v>2154</v>
      </c>
      <c r="G5991" s="216">
        <v>38.4666</v>
      </c>
      <c r="H5991" s="216">
        <v>350.00000000931323</v>
      </c>
      <c r="I5991" s="216">
        <v>13463.310000358249</v>
      </c>
      <c r="J5991" s="216">
        <v>1.3459998840643451E-2</v>
      </c>
      <c r="K5991" s="216">
        <v>3.8457139543672259E-5</v>
      </c>
    </row>
    <row r="5992" spans="2:11" ht="15.75" customHeight="1" x14ac:dyDescent="0.2">
      <c r="B5992" s="189">
        <v>41102</v>
      </c>
      <c r="C5992" s="143">
        <v>276214</v>
      </c>
      <c r="D5992" s="143" t="s">
        <v>1182</v>
      </c>
      <c r="E5992" s="143" t="s">
        <v>24</v>
      </c>
      <c r="F5992" s="248" t="s">
        <v>2155</v>
      </c>
      <c r="G5992" s="216">
        <v>12.966000000000001</v>
      </c>
      <c r="H5992" s="216">
        <v>217.99999999813735</v>
      </c>
      <c r="I5992" s="216">
        <v>2826.587999975849</v>
      </c>
      <c r="J5992" s="216">
        <v>2.8258928303395853E-3</v>
      </c>
      <c r="K5992" s="216">
        <v>1.296281114845748E-5</v>
      </c>
    </row>
    <row r="5993" spans="2:11" ht="15.75" customHeight="1" x14ac:dyDescent="0.2">
      <c r="B5993" s="189">
        <v>41102</v>
      </c>
      <c r="C5993" s="143">
        <v>276215</v>
      </c>
      <c r="D5993" s="143" t="s">
        <v>2069</v>
      </c>
      <c r="E5993" s="143" t="s">
        <v>24</v>
      </c>
      <c r="F5993" s="248" t="s">
        <v>2156</v>
      </c>
      <c r="G5993" s="216">
        <v>1.1633</v>
      </c>
      <c r="H5993" s="216">
        <v>67.000000008847564</v>
      </c>
      <c r="I5993" s="216">
        <v>77.941100010292374</v>
      </c>
      <c r="J5993" s="216">
        <v>7.7921931215213435E-5</v>
      </c>
      <c r="K5993" s="216">
        <v>1.1630138985809491E-6</v>
      </c>
    </row>
    <row r="5994" spans="2:11" ht="15.75" customHeight="1" x14ac:dyDescent="0.2">
      <c r="B5994" s="189">
        <v>41102</v>
      </c>
      <c r="C5994" s="143">
        <v>276215</v>
      </c>
      <c r="D5994" s="143" t="s">
        <v>2071</v>
      </c>
      <c r="E5994" s="143" t="s">
        <v>24</v>
      </c>
      <c r="F5994" s="248" t="s">
        <v>2156</v>
      </c>
      <c r="G5994" s="216">
        <v>27.984999999999999</v>
      </c>
      <c r="H5994" s="216">
        <v>67.000000008847564</v>
      </c>
      <c r="I5994" s="216">
        <v>1874.9950002475991</v>
      </c>
      <c r="J5994" s="216">
        <v>1.8745338649168296E-3</v>
      </c>
      <c r="K5994" s="216">
        <v>2.7978117383123751E-5</v>
      </c>
    </row>
    <row r="5995" spans="2:11" ht="15.75" customHeight="1" x14ac:dyDescent="0.2">
      <c r="B5995" s="189">
        <v>41102</v>
      </c>
      <c r="C5995" s="143">
        <v>276216</v>
      </c>
      <c r="D5995" s="143" t="s">
        <v>2069</v>
      </c>
      <c r="E5995" s="143" t="s">
        <v>24</v>
      </c>
      <c r="F5995" s="248" t="s">
        <v>2157</v>
      </c>
      <c r="G5995" s="216">
        <v>9.0531000000000006</v>
      </c>
      <c r="H5995" s="216">
        <v>55.000000001164153</v>
      </c>
      <c r="I5995" s="216">
        <v>497.92050001053923</v>
      </c>
      <c r="J5995" s="216">
        <v>4.9779804169228291E-4</v>
      </c>
      <c r="K5995" s="216">
        <v>9.05087348512266E-6</v>
      </c>
    </row>
    <row r="5996" spans="2:11" ht="15.75" customHeight="1" x14ac:dyDescent="0.2">
      <c r="B5996" s="189">
        <v>41102</v>
      </c>
      <c r="C5996" s="143">
        <v>276216</v>
      </c>
      <c r="D5996" s="143" t="s">
        <v>2071</v>
      </c>
      <c r="E5996" s="143" t="s">
        <v>24</v>
      </c>
      <c r="F5996" s="248" t="s">
        <v>2157</v>
      </c>
      <c r="G5996" s="216">
        <v>2.63</v>
      </c>
      <c r="H5996" s="216">
        <v>55.000000001164153</v>
      </c>
      <c r="I5996" s="216">
        <v>144.65000000306171</v>
      </c>
      <c r="J5996" s="216">
        <v>1.4461442485454748E-4</v>
      </c>
      <c r="K5996" s="216">
        <v>2.6293531791179369E-6</v>
      </c>
    </row>
    <row r="5997" spans="2:11" ht="15.75" customHeight="1" x14ac:dyDescent="0.2">
      <c r="B5997" s="189">
        <v>41102</v>
      </c>
      <c r="C5997" s="143">
        <v>276217</v>
      </c>
      <c r="D5997" s="143" t="s">
        <v>761</v>
      </c>
      <c r="E5997" s="143" t="s">
        <v>25</v>
      </c>
      <c r="F5997" s="248" t="s">
        <v>2158</v>
      </c>
      <c r="G5997" s="216">
        <v>0.99</v>
      </c>
      <c r="H5997" s="216">
        <v>185.99999999860302</v>
      </c>
      <c r="I5997" s="216">
        <v>184.13999999861699</v>
      </c>
      <c r="J5997" s="216">
        <v>5.4849320005336889E-4</v>
      </c>
      <c r="K5997" s="216">
        <v>2.9488881723520884E-6</v>
      </c>
    </row>
    <row r="5998" spans="2:11" ht="15.75" customHeight="1" x14ac:dyDescent="0.2">
      <c r="B5998" s="189">
        <v>41102</v>
      </c>
      <c r="C5998" s="143">
        <v>276219</v>
      </c>
      <c r="D5998" s="143" t="s">
        <v>511</v>
      </c>
      <c r="E5998" s="143" t="s">
        <v>25</v>
      </c>
      <c r="F5998" s="248" t="s">
        <v>1972</v>
      </c>
      <c r="G5998" s="216">
        <v>10</v>
      </c>
      <c r="H5998" s="216">
        <v>447.00000000069849</v>
      </c>
      <c r="I5998" s="216">
        <v>4470.0000000069849</v>
      </c>
      <c r="J5998" s="216">
        <v>1.331467689942872E-2</v>
      </c>
      <c r="K5998" s="216">
        <v>2.9786749215677659E-5</v>
      </c>
    </row>
    <row r="5999" spans="2:11" ht="15.75" customHeight="1" x14ac:dyDescent="0.2">
      <c r="B5999" s="189">
        <v>41102</v>
      </c>
      <c r="C5999" s="143">
        <v>276220</v>
      </c>
      <c r="D5999" s="143" t="s">
        <v>557</v>
      </c>
      <c r="E5999" s="143" t="s">
        <v>25</v>
      </c>
      <c r="F5999" s="248" t="s">
        <v>1924</v>
      </c>
      <c r="G5999" s="216">
        <v>12</v>
      </c>
      <c r="H5999" s="216">
        <v>362.99999999930151</v>
      </c>
      <c r="I5999" s="216">
        <v>4355.9999999916181</v>
      </c>
      <c r="J5999" s="216">
        <v>1.2975107958324222E-2</v>
      </c>
      <c r="K5999" s="216">
        <v>3.574409905881319E-5</v>
      </c>
    </row>
    <row r="6000" spans="2:11" ht="15.75" customHeight="1" x14ac:dyDescent="0.2">
      <c r="B6000" s="189">
        <v>41103</v>
      </c>
      <c r="C6000" s="143">
        <v>276264</v>
      </c>
      <c r="D6000" s="143" t="s">
        <v>2159</v>
      </c>
      <c r="E6000" s="143" t="s">
        <v>24</v>
      </c>
      <c r="F6000" s="248" t="s">
        <v>2160</v>
      </c>
      <c r="G6000" s="216">
        <v>1</v>
      </c>
      <c r="H6000" s="216">
        <v>300.00000000349246</v>
      </c>
      <c r="I6000" s="216">
        <v>300.00000000349246</v>
      </c>
      <c r="J6000" s="216">
        <v>2.9995424798204777E-4</v>
      </c>
      <c r="K6000" s="216">
        <v>9.9984749326185278E-7</v>
      </c>
    </row>
    <row r="6001" spans="2:11" ht="15.75" customHeight="1" x14ac:dyDescent="0.2">
      <c r="B6001" s="189">
        <v>41103</v>
      </c>
      <c r="C6001" s="143">
        <v>276281</v>
      </c>
      <c r="D6001" s="143" t="s">
        <v>629</v>
      </c>
      <c r="E6001" s="143" t="s">
        <v>25</v>
      </c>
      <c r="F6001" s="248" t="s">
        <v>2161</v>
      </c>
      <c r="G6001" s="216">
        <v>1</v>
      </c>
      <c r="H6001" s="216">
        <v>245.00000000232831</v>
      </c>
      <c r="I6001" s="216">
        <v>245.00000000232831</v>
      </c>
      <c r="J6001" s="216">
        <v>7.2943612385125214E-4</v>
      </c>
      <c r="K6001" s="216">
        <v>2.977290301405388E-6</v>
      </c>
    </row>
    <row r="6002" spans="2:11" ht="15.75" customHeight="1" x14ac:dyDescent="0.2">
      <c r="B6002" s="189">
        <v>41103</v>
      </c>
      <c r="C6002" s="143">
        <v>276282</v>
      </c>
      <c r="D6002" s="143" t="s">
        <v>1012</v>
      </c>
      <c r="E6002" s="143" t="s">
        <v>24</v>
      </c>
      <c r="F6002" s="248" t="s">
        <v>2162</v>
      </c>
      <c r="G6002" s="216">
        <v>61.275000000000006</v>
      </c>
      <c r="H6002" s="216">
        <v>375.00000000698492</v>
      </c>
      <c r="I6002" s="216">
        <v>22978.125000428005</v>
      </c>
      <c r="J6002" s="216">
        <v>2.2974620681535451E-2</v>
      </c>
      <c r="K6002" s="216">
        <v>6.1265655149620038E-5</v>
      </c>
    </row>
    <row r="6003" spans="2:11" ht="15.75" customHeight="1" x14ac:dyDescent="0.2">
      <c r="B6003" s="189">
        <v>41103</v>
      </c>
      <c r="C6003" s="143">
        <v>276283</v>
      </c>
      <c r="D6003" s="143" t="s">
        <v>643</v>
      </c>
      <c r="E6003" s="143" t="s">
        <v>25</v>
      </c>
      <c r="F6003" s="248" t="s">
        <v>2163</v>
      </c>
      <c r="G6003" s="216">
        <v>0.4</v>
      </c>
      <c r="H6003" s="216">
        <v>327.00000000768341</v>
      </c>
      <c r="I6003" s="216">
        <v>130.80000000307336</v>
      </c>
      <c r="J6003" s="216">
        <v>3.8942957143297505E-4</v>
      </c>
      <c r="K6003" s="216">
        <v>1.1909161205621554E-6</v>
      </c>
    </row>
    <row r="6004" spans="2:11" ht="15.75" customHeight="1" x14ac:dyDescent="0.2">
      <c r="B6004" s="189">
        <v>41103</v>
      </c>
      <c r="C6004" s="143">
        <v>276284</v>
      </c>
      <c r="D6004" s="143" t="s">
        <v>643</v>
      </c>
      <c r="E6004" s="143" t="s">
        <v>25</v>
      </c>
      <c r="F6004" s="248" t="s">
        <v>2164</v>
      </c>
      <c r="G6004" s="216">
        <v>2.0100000000000002</v>
      </c>
      <c r="H6004" s="216">
        <v>342.00000000419095</v>
      </c>
      <c r="I6004" s="216">
        <v>687.42000000842393</v>
      </c>
      <c r="J6004" s="216">
        <v>2.0466488990171722E-3</v>
      </c>
      <c r="K6004" s="216">
        <v>5.9843535058248306E-6</v>
      </c>
    </row>
    <row r="6005" spans="2:11" ht="15.75" customHeight="1" x14ac:dyDescent="0.2">
      <c r="B6005" s="189">
        <v>41103</v>
      </c>
      <c r="C6005" s="143">
        <v>276285</v>
      </c>
      <c r="D6005" s="143" t="s">
        <v>771</v>
      </c>
      <c r="E6005" s="143" t="s">
        <v>25</v>
      </c>
      <c r="F6005" s="248" t="s">
        <v>2165</v>
      </c>
      <c r="G6005" s="216">
        <v>38</v>
      </c>
      <c r="H6005" s="216">
        <v>316.99999999604188</v>
      </c>
      <c r="I6005" s="216">
        <v>12045.999999849591</v>
      </c>
      <c r="J6005" s="216">
        <v>3.5864438970281493E-2</v>
      </c>
      <c r="K6005" s="216">
        <v>1.1313703145340475E-4</v>
      </c>
    </row>
    <row r="6006" spans="2:11" ht="15.75" customHeight="1" x14ac:dyDescent="0.2">
      <c r="B6006" s="189">
        <v>41103</v>
      </c>
      <c r="C6006" s="143">
        <v>276285</v>
      </c>
      <c r="D6006" s="143" t="s">
        <v>557</v>
      </c>
      <c r="E6006" s="143" t="s">
        <v>25</v>
      </c>
      <c r="F6006" s="248" t="s">
        <v>2165</v>
      </c>
      <c r="G6006" s="216">
        <v>22.9</v>
      </c>
      <c r="H6006" s="216">
        <v>316.99999999604188</v>
      </c>
      <c r="I6006" s="216">
        <v>7259.299999909359</v>
      </c>
      <c r="J6006" s="216">
        <v>2.1613043484722271E-2</v>
      </c>
      <c r="K6006" s="216">
        <v>6.817994790218338E-5</v>
      </c>
    </row>
    <row r="6007" spans="2:11" ht="15.75" customHeight="1" x14ac:dyDescent="0.2">
      <c r="B6007" s="189">
        <v>41103</v>
      </c>
      <c r="C6007" s="143">
        <v>276286</v>
      </c>
      <c r="D6007" s="143" t="s">
        <v>2166</v>
      </c>
      <c r="E6007" s="143" t="s">
        <v>24</v>
      </c>
      <c r="F6007" s="248" t="s">
        <v>2167</v>
      </c>
      <c r="G6007" s="216">
        <v>16.5</v>
      </c>
      <c r="H6007" s="216">
        <v>367.00000000186265</v>
      </c>
      <c r="I6007" s="216">
        <v>6055.5000000307336</v>
      </c>
      <c r="J6007" s="216">
        <v>6.0545764954778782E-3</v>
      </c>
      <c r="K6007" s="216">
        <v>1.6497483638820569E-5</v>
      </c>
    </row>
    <row r="6008" spans="2:11" ht="15.75" customHeight="1" x14ac:dyDescent="0.2">
      <c r="B6008" s="189">
        <v>41103</v>
      </c>
      <c r="C6008" s="143">
        <v>276287</v>
      </c>
      <c r="D6008" s="143" t="s">
        <v>568</v>
      </c>
      <c r="E6008" s="143" t="s">
        <v>25</v>
      </c>
      <c r="F6008" s="248" t="s">
        <v>1944</v>
      </c>
      <c r="G6008" s="216">
        <v>16.5</v>
      </c>
      <c r="H6008" s="216">
        <v>457.9999999946449</v>
      </c>
      <c r="I6008" s="216">
        <v>7556.9999999116408</v>
      </c>
      <c r="J6008" s="216">
        <v>2.2499382807457446E-2</v>
      </c>
      <c r="K6008" s="216">
        <v>4.9125289973188901E-5</v>
      </c>
    </row>
    <row r="6009" spans="2:11" ht="15.75" customHeight="1" x14ac:dyDescent="0.2">
      <c r="B6009" s="189">
        <v>41103</v>
      </c>
      <c r="C6009" s="143">
        <v>276289</v>
      </c>
      <c r="D6009" s="143" t="s">
        <v>1525</v>
      </c>
      <c r="E6009" s="143" t="s">
        <v>24</v>
      </c>
      <c r="F6009" s="248" t="s">
        <v>2168</v>
      </c>
      <c r="G6009" s="216">
        <v>45.135000000000005</v>
      </c>
      <c r="H6009" s="216">
        <v>358.99999999674037</v>
      </c>
      <c r="I6009" s="216">
        <v>16203.464999852878</v>
      </c>
      <c r="J6009" s="216">
        <v>1.6200993862259067E-2</v>
      </c>
      <c r="K6009" s="216">
        <v>4.5128116608373726E-5</v>
      </c>
    </row>
    <row r="6010" spans="2:11" ht="15.75" customHeight="1" x14ac:dyDescent="0.2">
      <c r="B6010" s="189">
        <v>41103</v>
      </c>
      <c r="C6010" s="143">
        <v>276290</v>
      </c>
      <c r="D6010" s="143" t="s">
        <v>1398</v>
      </c>
      <c r="E6010" s="143" t="s">
        <v>25</v>
      </c>
      <c r="F6010" s="248" t="s">
        <v>2169</v>
      </c>
      <c r="G6010" s="216">
        <v>7.04</v>
      </c>
      <c r="H6010" s="216">
        <v>390.00000000349246</v>
      </c>
      <c r="I6010" s="216">
        <v>2745.6000000245867</v>
      </c>
      <c r="J6010" s="216">
        <v>8.1744482516118364E-3</v>
      </c>
      <c r="K6010" s="216">
        <v>2.0960123721893932E-5</v>
      </c>
    </row>
    <row r="6011" spans="2:11" ht="15.75" customHeight="1" x14ac:dyDescent="0.2">
      <c r="B6011" s="189">
        <v>41103</v>
      </c>
      <c r="C6011" s="143">
        <v>276291</v>
      </c>
      <c r="D6011" s="143" t="s">
        <v>1672</v>
      </c>
      <c r="E6011" s="143" t="s">
        <v>24</v>
      </c>
      <c r="F6011" s="248" t="s">
        <v>2170</v>
      </c>
      <c r="G6011" s="216">
        <v>1.7949000000000002</v>
      </c>
      <c r="H6011" s="216">
        <v>360</v>
      </c>
      <c r="I6011" s="216">
        <v>646.1640000000001</v>
      </c>
      <c r="J6011" s="216">
        <v>6.4606545563605192E-4</v>
      </c>
      <c r="K6011" s="216">
        <v>1.7946262656556997E-6</v>
      </c>
    </row>
    <row r="6012" spans="2:11" ht="15.75" customHeight="1" x14ac:dyDescent="0.2">
      <c r="B6012" s="189">
        <v>41103</v>
      </c>
      <c r="C6012" s="143">
        <v>276292</v>
      </c>
      <c r="D6012" s="143" t="s">
        <v>643</v>
      </c>
      <c r="E6012" s="143" t="s">
        <v>25</v>
      </c>
      <c r="F6012" s="248" t="s">
        <v>2171</v>
      </c>
      <c r="G6012" s="216">
        <v>0.96</v>
      </c>
      <c r="H6012" s="216">
        <v>241.99999999254942</v>
      </c>
      <c r="I6012" s="216">
        <v>232.31999999284744</v>
      </c>
      <c r="J6012" s="216">
        <v>6.9168408280120451E-4</v>
      </c>
      <c r="K6012" s="216">
        <v>2.8581986893491726E-6</v>
      </c>
    </row>
    <row r="6013" spans="2:11" ht="15.75" customHeight="1" x14ac:dyDescent="0.2">
      <c r="B6013" s="189">
        <v>41103</v>
      </c>
      <c r="C6013" s="143">
        <v>276293</v>
      </c>
      <c r="D6013" s="143" t="s">
        <v>841</v>
      </c>
      <c r="E6013" s="143" t="s">
        <v>25</v>
      </c>
      <c r="F6013" s="248" t="s">
        <v>2172</v>
      </c>
      <c r="G6013" s="216">
        <v>3.8539000000000003</v>
      </c>
      <c r="H6013" s="216">
        <v>400.99999999743886</v>
      </c>
      <c r="I6013" s="216">
        <v>1545.4138999901297</v>
      </c>
      <c r="J6013" s="216">
        <v>4.6011458160976895E-3</v>
      </c>
      <c r="K6013" s="216">
        <v>1.1474179092586226E-5</v>
      </c>
    </row>
    <row r="6014" spans="2:11" ht="15.75" customHeight="1" x14ac:dyDescent="0.2">
      <c r="B6014" s="189">
        <v>41103</v>
      </c>
      <c r="C6014" s="143">
        <v>276294</v>
      </c>
      <c r="D6014" s="143" t="s">
        <v>874</v>
      </c>
      <c r="E6014" s="143" t="s">
        <v>25</v>
      </c>
      <c r="F6014" s="248" t="s">
        <v>2173</v>
      </c>
      <c r="G6014" s="216">
        <v>59.29</v>
      </c>
      <c r="H6014" s="216">
        <v>249.99999999767169</v>
      </c>
      <c r="I6014" s="216">
        <v>14822.499999861955</v>
      </c>
      <c r="J6014" s="216">
        <v>4.4130885492170369E-2</v>
      </c>
      <c r="K6014" s="216">
        <v>1.7652354197032546E-4</v>
      </c>
    </row>
    <row r="6015" spans="2:11" ht="15.75" customHeight="1" x14ac:dyDescent="0.2">
      <c r="B6015" s="189">
        <v>41103</v>
      </c>
      <c r="C6015" s="143">
        <v>276295</v>
      </c>
      <c r="D6015" s="143" t="s">
        <v>1038</v>
      </c>
      <c r="E6015" s="143" t="s">
        <v>24</v>
      </c>
      <c r="F6015" s="248" t="s">
        <v>2015</v>
      </c>
      <c r="G6015" s="216">
        <v>12.255000000000001</v>
      </c>
      <c r="H6015" s="216">
        <v>241.99999999254942</v>
      </c>
      <c r="I6015" s="216">
        <v>2965.7099999086931</v>
      </c>
      <c r="J6015" s="216">
        <v>2.9652577091503164E-3</v>
      </c>
      <c r="K6015" s="216">
        <v>1.2253131029924006E-5</v>
      </c>
    </row>
    <row r="6016" spans="2:11" ht="15.75" customHeight="1" x14ac:dyDescent="0.2">
      <c r="B6016" s="189">
        <v>41103</v>
      </c>
      <c r="C6016" s="143">
        <v>276296</v>
      </c>
      <c r="D6016" s="143" t="s">
        <v>762</v>
      </c>
      <c r="E6016" s="143" t="s">
        <v>25</v>
      </c>
      <c r="F6016" s="248" t="s">
        <v>2174</v>
      </c>
      <c r="G6016" s="216">
        <v>11.040000000000001</v>
      </c>
      <c r="H6016" s="216">
        <v>322.00000000186265</v>
      </c>
      <c r="I6016" s="216">
        <v>3554.8800000205638</v>
      </c>
      <c r="J6016" s="216">
        <v>1.058390974672121E-2</v>
      </c>
      <c r="K6016" s="216">
        <v>3.2869284927515487E-5</v>
      </c>
    </row>
    <row r="6017" spans="2:11" ht="15.75" customHeight="1" x14ac:dyDescent="0.2">
      <c r="B6017" s="189">
        <v>41103</v>
      </c>
      <c r="C6017" s="143">
        <v>276297</v>
      </c>
      <c r="D6017" s="143" t="s">
        <v>960</v>
      </c>
      <c r="E6017" s="143" t="s">
        <v>25</v>
      </c>
      <c r="F6017" s="248" t="s">
        <v>2175</v>
      </c>
      <c r="G6017" s="216">
        <v>6</v>
      </c>
      <c r="H6017" s="216">
        <v>227.99999999930151</v>
      </c>
      <c r="I6017" s="216">
        <v>1367.999999995809</v>
      </c>
      <c r="J6017" s="216">
        <v>4.0729331323100934E-3</v>
      </c>
      <c r="K6017" s="216">
        <v>1.786374180843233E-5</v>
      </c>
    </row>
    <row r="6018" spans="2:11" ht="15.75" customHeight="1" x14ac:dyDescent="0.2">
      <c r="B6018" s="189">
        <v>41103</v>
      </c>
      <c r="C6018" s="143">
        <v>276298</v>
      </c>
      <c r="D6018" s="143" t="s">
        <v>1126</v>
      </c>
      <c r="E6018" s="143" t="s">
        <v>24</v>
      </c>
      <c r="F6018" s="248" t="s">
        <v>2176</v>
      </c>
      <c r="G6018" s="216">
        <v>10.32</v>
      </c>
      <c r="H6018" s="216">
        <v>238.00000000046566</v>
      </c>
      <c r="I6018" s="216">
        <v>2456.1600000048056</v>
      </c>
      <c r="J6018" s="216">
        <v>2.4557854190548371E-3</v>
      </c>
      <c r="K6018" s="216">
        <v>1.0318426130462321E-5</v>
      </c>
    </row>
    <row r="6019" spans="2:11" ht="15.75" customHeight="1" x14ac:dyDescent="0.2">
      <c r="B6019" s="189">
        <v>41103</v>
      </c>
      <c r="C6019" s="143">
        <v>276299</v>
      </c>
      <c r="D6019" s="143" t="s">
        <v>1120</v>
      </c>
      <c r="E6019" s="143" t="s">
        <v>24</v>
      </c>
      <c r="F6019" s="248" t="s">
        <v>2177</v>
      </c>
      <c r="G6019" s="216">
        <v>4.97</v>
      </c>
      <c r="H6019" s="216">
        <v>304.99999999883585</v>
      </c>
      <c r="I6019" s="216">
        <v>1515.8499999942142</v>
      </c>
      <c r="J6019" s="216">
        <v>1.5156188226551944E-3</v>
      </c>
      <c r="K6019" s="216">
        <v>4.9692420415114081E-6</v>
      </c>
    </row>
    <row r="6020" spans="2:11" ht="15.75" customHeight="1" x14ac:dyDescent="0.2">
      <c r="B6020" s="189">
        <v>41103</v>
      </c>
      <c r="C6020" s="143">
        <v>276300</v>
      </c>
      <c r="D6020" s="143" t="s">
        <v>1247</v>
      </c>
      <c r="E6020" s="143" t="s">
        <v>24</v>
      </c>
      <c r="F6020" s="248" t="s">
        <v>2178</v>
      </c>
      <c r="G6020" s="216">
        <v>25.745000000000001</v>
      </c>
      <c r="H6020" s="216">
        <v>377.99999999580905</v>
      </c>
      <c r="I6020" s="216">
        <v>9731.6099998921036</v>
      </c>
      <c r="J6020" s="216">
        <v>9.7301258637940979E-3</v>
      </c>
      <c r="K6020" s="216">
        <v>2.5741073714026399E-5</v>
      </c>
    </row>
    <row r="6021" spans="2:11" ht="15.75" customHeight="1" x14ac:dyDescent="0.2">
      <c r="B6021" s="189">
        <v>41103</v>
      </c>
      <c r="C6021" s="143">
        <v>276301</v>
      </c>
      <c r="D6021" s="143" t="s">
        <v>987</v>
      </c>
      <c r="E6021" s="143" t="s">
        <v>24</v>
      </c>
      <c r="F6021" s="248" t="s">
        <v>2179</v>
      </c>
      <c r="G6021" s="216">
        <v>11.450000000000001</v>
      </c>
      <c r="H6021" s="216">
        <v>175.99999999743886</v>
      </c>
      <c r="I6021" s="216">
        <v>2015.1999999706752</v>
      </c>
      <c r="J6021" s="216">
        <v>2.0148926683919654E-3</v>
      </c>
      <c r="K6021" s="216">
        <v>1.1448253797848216E-5</v>
      </c>
    </row>
    <row r="6022" spans="2:11" ht="15.75" customHeight="1" x14ac:dyDescent="0.2">
      <c r="B6022" s="189">
        <v>41103</v>
      </c>
      <c r="C6022" s="143">
        <v>276301</v>
      </c>
      <c r="D6022" s="143" t="s">
        <v>926</v>
      </c>
      <c r="E6022" s="143" t="s">
        <v>24</v>
      </c>
      <c r="F6022" s="248" t="s">
        <v>2179</v>
      </c>
      <c r="G6022" s="216">
        <v>4.72</v>
      </c>
      <c r="H6022" s="216">
        <v>175.99999999743886</v>
      </c>
      <c r="I6022" s="216">
        <v>830.71999998791136</v>
      </c>
      <c r="J6022" s="216">
        <v>8.3059330959039956E-4</v>
      </c>
      <c r="K6022" s="216">
        <v>4.7192801681959449E-6</v>
      </c>
    </row>
    <row r="6023" spans="2:11" ht="15.75" customHeight="1" x14ac:dyDescent="0.2">
      <c r="B6023" s="189">
        <v>41103</v>
      </c>
      <c r="C6023" s="143">
        <v>276302</v>
      </c>
      <c r="D6023" s="143" t="s">
        <v>774</v>
      </c>
      <c r="E6023" s="143" t="s">
        <v>24</v>
      </c>
      <c r="F6023" s="248" t="s">
        <v>2180</v>
      </c>
      <c r="G6023" s="216">
        <v>60.27</v>
      </c>
      <c r="H6023" s="216">
        <v>30.99999999627471</v>
      </c>
      <c r="I6023" s="216">
        <v>1868.3699997754768</v>
      </c>
      <c r="J6023" s="216">
        <v>1.8680850607611589E-3</v>
      </c>
      <c r="K6023" s="216">
        <v>6.026080841889187E-5</v>
      </c>
    </row>
    <row r="6024" spans="2:11" ht="15.75" customHeight="1" x14ac:dyDescent="0.2">
      <c r="B6024" s="189">
        <v>41103</v>
      </c>
      <c r="C6024" s="143">
        <v>276304</v>
      </c>
      <c r="D6024" s="143" t="s">
        <v>1591</v>
      </c>
      <c r="E6024" s="143" t="s">
        <v>24</v>
      </c>
      <c r="F6024" s="248" t="s">
        <v>2181</v>
      </c>
      <c r="G6024" s="216">
        <v>4.75</v>
      </c>
      <c r="H6024" s="216">
        <v>255.99999999627471</v>
      </c>
      <c r="I6024" s="216">
        <v>1215.9999999823049</v>
      </c>
      <c r="J6024" s="216">
        <v>1.2158145517887206E-3</v>
      </c>
      <c r="K6024" s="216">
        <v>4.7492755929938009E-6</v>
      </c>
    </row>
    <row r="6025" spans="2:11" ht="15.75" customHeight="1" x14ac:dyDescent="0.2">
      <c r="B6025" s="189">
        <v>41103</v>
      </c>
      <c r="C6025" s="143">
        <v>276304</v>
      </c>
      <c r="D6025" s="143" t="s">
        <v>1182</v>
      </c>
      <c r="E6025" s="143" t="s">
        <v>24</v>
      </c>
      <c r="F6025" s="248" t="s">
        <v>2181</v>
      </c>
      <c r="G6025" s="216">
        <v>7.0462000000000007</v>
      </c>
      <c r="H6025" s="216">
        <v>255.99999999627471</v>
      </c>
      <c r="I6025" s="216">
        <v>1803.827199973751</v>
      </c>
      <c r="J6025" s="216">
        <v>1.8035521041713017E-3</v>
      </c>
      <c r="K6025" s="216">
        <v>7.0451254070216672E-6</v>
      </c>
    </row>
    <row r="6026" spans="2:11" ht="15.75" customHeight="1" x14ac:dyDescent="0.2">
      <c r="B6026" s="189">
        <v>41103</v>
      </c>
      <c r="C6026" s="143">
        <v>276305</v>
      </c>
      <c r="D6026" s="143" t="s">
        <v>631</v>
      </c>
      <c r="E6026" s="143" t="s">
        <v>24</v>
      </c>
      <c r="F6026" s="248" t="s">
        <v>2067</v>
      </c>
      <c r="G6026" s="216">
        <v>39.265000000000001</v>
      </c>
      <c r="H6026" s="216">
        <v>386.00000000093132</v>
      </c>
      <c r="I6026" s="216">
        <v>15156.290000036568</v>
      </c>
      <c r="J6026" s="216">
        <v>1.5153978563686249E-2</v>
      </c>
      <c r="K6026" s="216">
        <v>3.9259011822926649E-5</v>
      </c>
    </row>
    <row r="6027" spans="2:11" ht="15.75" customHeight="1" x14ac:dyDescent="0.2">
      <c r="B6027" s="189">
        <v>41103</v>
      </c>
      <c r="C6027" s="143">
        <v>276306</v>
      </c>
      <c r="D6027" s="143" t="s">
        <v>927</v>
      </c>
      <c r="E6027" s="143" t="s">
        <v>24</v>
      </c>
      <c r="F6027" s="248" t="s">
        <v>2182</v>
      </c>
      <c r="G6027" s="216">
        <v>23.115000000000002</v>
      </c>
      <c r="H6027" s="216">
        <v>294.00000000488944</v>
      </c>
      <c r="I6027" s="216">
        <v>6795.8100001130197</v>
      </c>
      <c r="J6027" s="216">
        <v>6.794773593296834E-3</v>
      </c>
      <c r="K6027" s="216">
        <v>2.3111474806747728E-5</v>
      </c>
    </row>
    <row r="6028" spans="2:11" ht="15.75" customHeight="1" x14ac:dyDescent="0.2">
      <c r="B6028" s="189">
        <v>41103</v>
      </c>
      <c r="C6028" s="143">
        <v>276307</v>
      </c>
      <c r="D6028" s="143" t="s">
        <v>1195</v>
      </c>
      <c r="E6028" s="143" t="s">
        <v>24</v>
      </c>
      <c r="F6028" s="248" t="s">
        <v>2152</v>
      </c>
      <c r="G6028" s="216">
        <v>8.44</v>
      </c>
      <c r="H6028" s="216">
        <v>144.0000000083819</v>
      </c>
      <c r="I6028" s="216">
        <v>1215.3600000707431</v>
      </c>
      <c r="J6028" s="216">
        <v>1.2151746494814576E-3</v>
      </c>
      <c r="K6028" s="216">
        <v>8.4387128431300368E-6</v>
      </c>
    </row>
    <row r="6029" spans="2:11" ht="15.75" customHeight="1" x14ac:dyDescent="0.2">
      <c r="B6029" s="189">
        <v>41103</v>
      </c>
      <c r="C6029" s="143">
        <v>276308</v>
      </c>
      <c r="D6029" s="143" t="s">
        <v>2069</v>
      </c>
      <c r="E6029" s="143" t="s">
        <v>24</v>
      </c>
      <c r="F6029" s="248" t="s">
        <v>2105</v>
      </c>
      <c r="G6029" s="216">
        <v>28.706499999999998</v>
      </c>
      <c r="H6029" s="216">
        <v>193.00000000046566</v>
      </c>
      <c r="I6029" s="216">
        <v>5540.3545000133672</v>
      </c>
      <c r="J6029" s="216">
        <v>5.539509558620391E-3</v>
      </c>
      <c r="K6029" s="216">
        <v>2.8702122065321373E-5</v>
      </c>
    </row>
    <row r="6030" spans="2:11" ht="15.75" customHeight="1" x14ac:dyDescent="0.2">
      <c r="B6030" s="189">
        <v>41104</v>
      </c>
      <c r="C6030" s="143">
        <v>276312</v>
      </c>
      <c r="D6030" s="143" t="s">
        <v>1190</v>
      </c>
      <c r="E6030" s="143" t="s">
        <v>24</v>
      </c>
      <c r="F6030" s="248" t="s">
        <v>2012</v>
      </c>
      <c r="G6030" s="216">
        <v>53.65</v>
      </c>
      <c r="H6030" s="216">
        <v>332.99999999580905</v>
      </c>
      <c r="I6030" s="216">
        <v>17865.449999775155</v>
      </c>
      <c r="J6030" s="216">
        <v>1.7864463524099355E-2</v>
      </c>
      <c r="K6030" s="216">
        <v>5.3647037610583142E-5</v>
      </c>
    </row>
    <row r="6031" spans="2:11" ht="15.75" customHeight="1" x14ac:dyDescent="0.2">
      <c r="B6031" s="189">
        <v>41104</v>
      </c>
      <c r="C6031" s="143">
        <v>276314</v>
      </c>
      <c r="D6031" s="143" t="s">
        <v>1033</v>
      </c>
      <c r="E6031" s="143" t="s">
        <v>24</v>
      </c>
      <c r="F6031" s="248" t="s">
        <v>2183</v>
      </c>
      <c r="G6031" s="216">
        <v>42.772800000000004</v>
      </c>
      <c r="H6031" s="216">
        <v>344.00000000023283</v>
      </c>
      <c r="I6031" s="216">
        <v>14713.84320000996</v>
      </c>
      <c r="J6031" s="216">
        <v>1.4713030746452142E-2</v>
      </c>
      <c r="K6031" s="216">
        <v>4.2770438216401695E-5</v>
      </c>
    </row>
    <row r="6032" spans="2:11" ht="15.75" customHeight="1" x14ac:dyDescent="0.2">
      <c r="B6032" s="189">
        <v>41104</v>
      </c>
      <c r="C6032" s="143">
        <v>276315</v>
      </c>
      <c r="D6032" s="143" t="s">
        <v>1499</v>
      </c>
      <c r="E6032" s="143" t="s">
        <v>24</v>
      </c>
      <c r="F6032" s="248" t="s">
        <v>2184</v>
      </c>
      <c r="G6032" s="216">
        <v>1.0813000000000001</v>
      </c>
      <c r="H6032" s="216">
        <v>371.00000000442378</v>
      </c>
      <c r="I6032" s="216">
        <v>401.1623000047835</v>
      </c>
      <c r="J6032" s="216">
        <v>4.011401490457532E-4</v>
      </c>
      <c r="K6032" s="216">
        <v>1.0812402939109705E-6</v>
      </c>
    </row>
    <row r="6033" spans="2:11" ht="15.75" customHeight="1" x14ac:dyDescent="0.2">
      <c r="B6033" s="189">
        <v>41104</v>
      </c>
      <c r="C6033" s="143">
        <v>276315</v>
      </c>
      <c r="D6033" s="143" t="s">
        <v>2185</v>
      </c>
      <c r="E6033" s="143" t="s">
        <v>24</v>
      </c>
      <c r="F6033" s="248" t="s">
        <v>2184</v>
      </c>
      <c r="G6033" s="216">
        <v>2.3239999999999998</v>
      </c>
      <c r="H6033" s="216">
        <v>371.00000000442378</v>
      </c>
      <c r="I6033" s="216">
        <v>862.20400001028088</v>
      </c>
      <c r="J6033" s="216">
        <v>8.6215639173432932E-4</v>
      </c>
      <c r="K6033" s="216">
        <v>2.3238716758060617E-6</v>
      </c>
    </row>
    <row r="6034" spans="2:11" ht="15.75" customHeight="1" x14ac:dyDescent="0.2">
      <c r="B6034" s="189">
        <v>41104</v>
      </c>
      <c r="C6034" s="143">
        <v>276365</v>
      </c>
      <c r="D6034" s="143" t="s">
        <v>576</v>
      </c>
      <c r="E6034" s="143" t="s">
        <v>25</v>
      </c>
      <c r="F6034" s="248" t="s">
        <v>2186</v>
      </c>
      <c r="G6034" s="216">
        <v>6.68</v>
      </c>
      <c r="H6034" s="216">
        <v>484.99999999883585</v>
      </c>
      <c r="I6034" s="216">
        <v>3239.7999999922235</v>
      </c>
      <c r="J6034" s="216">
        <v>9.6412145704178661E-3</v>
      </c>
      <c r="K6034" s="216">
        <v>1.9878792928744347E-5</v>
      </c>
    </row>
    <row r="6035" spans="2:11" ht="15.75" customHeight="1" x14ac:dyDescent="0.2">
      <c r="B6035" s="189">
        <v>41104</v>
      </c>
      <c r="C6035" s="143">
        <v>276365</v>
      </c>
      <c r="D6035" s="143" t="s">
        <v>1617</v>
      </c>
      <c r="E6035" s="143" t="s">
        <v>24</v>
      </c>
      <c r="F6035" s="248" t="s">
        <v>2186</v>
      </c>
      <c r="G6035" s="216">
        <v>1.8240000000000001</v>
      </c>
      <c r="H6035" s="216">
        <v>1768.0000000004657</v>
      </c>
      <c r="I6035" s="216">
        <v>3224.8320000008493</v>
      </c>
      <c r="J6035" s="216">
        <v>3.2246539346105804E-3</v>
      </c>
      <c r="K6035" s="216">
        <v>1.8238992842815222E-6</v>
      </c>
    </row>
    <row r="6036" spans="2:11" ht="15.75" customHeight="1" x14ac:dyDescent="0.2">
      <c r="B6036" s="189">
        <v>41105</v>
      </c>
      <c r="C6036" s="143">
        <v>276320</v>
      </c>
      <c r="D6036" s="143" t="s">
        <v>1082</v>
      </c>
      <c r="E6036" s="143" t="s">
        <v>24</v>
      </c>
      <c r="F6036" s="248" t="s">
        <v>2187</v>
      </c>
      <c r="G6036" s="216">
        <v>1</v>
      </c>
      <c r="H6036" s="216">
        <v>177.99999999348074</v>
      </c>
      <c r="I6036" s="216">
        <v>177.99999999348074</v>
      </c>
      <c r="J6036" s="216">
        <v>1.7800644382674728E-4</v>
      </c>
      <c r="K6036" s="216">
        <v>1.0000362013104874E-6</v>
      </c>
    </row>
    <row r="6037" spans="2:11" ht="15.75" customHeight="1" x14ac:dyDescent="0.2">
      <c r="B6037" s="189">
        <v>41105</v>
      </c>
      <c r="C6037" s="143">
        <v>276321</v>
      </c>
      <c r="D6037" s="143" t="s">
        <v>506</v>
      </c>
      <c r="E6037" s="143" t="s">
        <v>24</v>
      </c>
      <c r="F6037" s="248" t="s">
        <v>2188</v>
      </c>
      <c r="G6037" s="216">
        <v>1.2266000000000001</v>
      </c>
      <c r="H6037" s="216">
        <v>294.99999999767169</v>
      </c>
      <c r="I6037" s="216">
        <v>361.84699999714417</v>
      </c>
      <c r="J6037" s="216">
        <v>3.6186009933273999E-4</v>
      </c>
      <c r="K6037" s="216">
        <v>1.226644404527444E-6</v>
      </c>
    </row>
    <row r="6038" spans="2:11" ht="15.75" customHeight="1" x14ac:dyDescent="0.2">
      <c r="B6038" s="189">
        <v>41105</v>
      </c>
      <c r="C6038" s="143">
        <v>276323</v>
      </c>
      <c r="D6038" s="143" t="s">
        <v>1621</v>
      </c>
      <c r="E6038" s="143" t="s">
        <v>24</v>
      </c>
      <c r="F6038" s="248" t="s">
        <v>2189</v>
      </c>
      <c r="G6038" s="216">
        <v>52.263400000000004</v>
      </c>
      <c r="H6038" s="216">
        <v>389.99999999301508</v>
      </c>
      <c r="I6038" s="216">
        <v>20382.725999634946</v>
      </c>
      <c r="J6038" s="216">
        <v>2.0383463881027439E-2</v>
      </c>
      <c r="K6038" s="216">
        <v>5.2265292003570529E-5</v>
      </c>
    </row>
    <row r="6039" spans="2:11" ht="15.75" customHeight="1" x14ac:dyDescent="0.2">
      <c r="B6039" s="189">
        <v>41105</v>
      </c>
      <c r="C6039" s="143">
        <v>276325</v>
      </c>
      <c r="D6039" s="143" t="s">
        <v>2190</v>
      </c>
      <c r="E6039" s="143" t="s">
        <v>24</v>
      </c>
      <c r="F6039" s="248" t="s">
        <v>2191</v>
      </c>
      <c r="G6039" s="216">
        <v>22.425000000000001</v>
      </c>
      <c r="H6039" s="216">
        <v>222.00000000069849</v>
      </c>
      <c r="I6039" s="216">
        <v>4978.3500000156637</v>
      </c>
      <c r="J6039" s="216">
        <v>4.9785302228097291E-3</v>
      </c>
      <c r="K6039" s="216">
        <v>2.2425811814387679E-5</v>
      </c>
    </row>
    <row r="6040" spans="2:11" ht="15.75" customHeight="1" x14ac:dyDescent="0.2">
      <c r="B6040" s="189">
        <v>41105</v>
      </c>
      <c r="C6040" s="143">
        <v>276327</v>
      </c>
      <c r="D6040" s="143" t="s">
        <v>1115</v>
      </c>
      <c r="E6040" s="143" t="s">
        <v>24</v>
      </c>
      <c r="F6040" s="248" t="s">
        <v>2192</v>
      </c>
      <c r="G6040" s="216">
        <v>23.1</v>
      </c>
      <c r="H6040" s="216">
        <v>338.99999999441206</v>
      </c>
      <c r="I6040" s="216">
        <v>7830.8999998709196</v>
      </c>
      <c r="J6040" s="216">
        <v>7.8311834887132108E-3</v>
      </c>
      <c r="K6040" s="216">
        <v>2.3100836250272262E-5</v>
      </c>
    </row>
    <row r="6041" spans="2:11" ht="15.75" customHeight="1" x14ac:dyDescent="0.2">
      <c r="B6041" s="189">
        <v>41105</v>
      </c>
      <c r="C6041" s="143">
        <v>276328</v>
      </c>
      <c r="D6041" s="143" t="s">
        <v>1395</v>
      </c>
      <c r="E6041" s="143" t="s">
        <v>25</v>
      </c>
      <c r="F6041" s="248" t="s">
        <v>2193</v>
      </c>
      <c r="G6041" s="216">
        <v>5.18</v>
      </c>
      <c r="H6041" s="216">
        <v>254.99999999301508</v>
      </c>
      <c r="I6041" s="216">
        <v>1320.8999999638181</v>
      </c>
      <c r="J6041" s="216">
        <v>3.9289341504622592E-3</v>
      </c>
      <c r="K6041" s="216">
        <v>1.5407584904195607E-5</v>
      </c>
    </row>
    <row r="6042" spans="2:11" ht="15.75" customHeight="1" x14ac:dyDescent="0.2">
      <c r="B6042" s="189">
        <v>41105</v>
      </c>
      <c r="C6042" s="143">
        <v>276329</v>
      </c>
      <c r="D6042" s="143" t="s">
        <v>1195</v>
      </c>
      <c r="E6042" s="143" t="s">
        <v>24</v>
      </c>
      <c r="F6042" s="248" t="s">
        <v>2194</v>
      </c>
      <c r="G6042" s="216">
        <v>1.8800000000000001</v>
      </c>
      <c r="H6042" s="216">
        <v>365.00000000582077</v>
      </c>
      <c r="I6042" s="216">
        <v>686.20000001094309</v>
      </c>
      <c r="J6042" s="216">
        <v>6.8622484135019994E-4</v>
      </c>
      <c r="K6042" s="216">
        <v>1.8800680584637164E-6</v>
      </c>
    </row>
    <row r="6043" spans="2:11" ht="15.75" customHeight="1" x14ac:dyDescent="0.2">
      <c r="B6043" s="189">
        <v>41105</v>
      </c>
      <c r="C6043" s="143">
        <v>276330</v>
      </c>
      <c r="D6043" s="143" t="s">
        <v>1743</v>
      </c>
      <c r="E6043" s="143" t="s">
        <v>24</v>
      </c>
      <c r="F6043" s="248" t="s">
        <v>2195</v>
      </c>
      <c r="G6043" s="216">
        <v>8.9600000000000009</v>
      </c>
      <c r="H6043" s="216">
        <v>497.99999999930151</v>
      </c>
      <c r="I6043" s="216">
        <v>4462.0799999937417</v>
      </c>
      <c r="J6043" s="216">
        <v>4.4622415331372414E-3</v>
      </c>
      <c r="K6043" s="216">
        <v>8.9603243637419686E-6</v>
      </c>
    </row>
    <row r="6044" spans="2:11" ht="15.75" customHeight="1" x14ac:dyDescent="0.2">
      <c r="B6044" s="189">
        <v>41105</v>
      </c>
      <c r="C6044" s="143">
        <v>276331</v>
      </c>
      <c r="D6044" s="143" t="s">
        <v>2196</v>
      </c>
      <c r="E6044" s="143" t="s">
        <v>24</v>
      </c>
      <c r="F6044" s="248" t="s">
        <v>2197</v>
      </c>
      <c r="G6044" s="216">
        <v>5.2850000000000001</v>
      </c>
      <c r="H6044" s="216">
        <v>55.000000001164153</v>
      </c>
      <c r="I6044" s="216">
        <v>290.67500000615257</v>
      </c>
      <c r="J6044" s="216">
        <v>2.9068552282207871E-4</v>
      </c>
      <c r="K6044" s="216">
        <v>5.2851913239259262E-6</v>
      </c>
    </row>
    <row r="6045" spans="2:11" ht="15.75" customHeight="1" x14ac:dyDescent="0.2">
      <c r="B6045" s="189">
        <v>41105</v>
      </c>
      <c r="C6045" s="143">
        <v>276332</v>
      </c>
      <c r="D6045" s="143" t="s">
        <v>1031</v>
      </c>
      <c r="E6045" s="143" t="s">
        <v>24</v>
      </c>
      <c r="F6045" s="248" t="s">
        <v>2198</v>
      </c>
      <c r="G6045" s="216">
        <v>19.38</v>
      </c>
      <c r="H6045" s="216">
        <v>46.999999996041879</v>
      </c>
      <c r="I6045" s="216">
        <v>910.85999992329153</v>
      </c>
      <c r="J6045" s="216">
        <v>9.1089297424895934E-4</v>
      </c>
      <c r="K6045" s="216">
        <v>1.9380701581397244E-5</v>
      </c>
    </row>
    <row r="6046" spans="2:11" ht="15.75" customHeight="1" x14ac:dyDescent="0.2">
      <c r="B6046" s="189">
        <v>41105</v>
      </c>
      <c r="C6046" s="143">
        <v>276333</v>
      </c>
      <c r="D6046" s="143" t="s">
        <v>992</v>
      </c>
      <c r="E6046" s="143" t="s">
        <v>24</v>
      </c>
      <c r="F6046" s="248" t="s">
        <v>2199</v>
      </c>
      <c r="G6046" s="216">
        <v>54.908100000000005</v>
      </c>
      <c r="H6046" s="216">
        <v>267.99999999348074</v>
      </c>
      <c r="I6046" s="216">
        <v>14715.370799642042</v>
      </c>
      <c r="J6046" s="216">
        <v>1.4715903515349297E-2</v>
      </c>
      <c r="K6046" s="216">
        <v>5.4910087745176381E-5</v>
      </c>
    </row>
    <row r="6047" spans="2:11" ht="15.75" customHeight="1" x14ac:dyDescent="0.2">
      <c r="B6047" s="189">
        <v>41105</v>
      </c>
      <c r="C6047" s="143">
        <v>276334</v>
      </c>
      <c r="D6047" s="143" t="s">
        <v>1573</v>
      </c>
      <c r="E6047" s="143" t="s">
        <v>24</v>
      </c>
      <c r="F6047" s="248" t="s">
        <v>2200</v>
      </c>
      <c r="G6047" s="216">
        <v>18.975000000000001</v>
      </c>
      <c r="H6047" s="216">
        <v>188.00000000512227</v>
      </c>
      <c r="I6047" s="216">
        <v>3567.3000000971956</v>
      </c>
      <c r="J6047" s="216">
        <v>3.5674291410321009E-3</v>
      </c>
      <c r="K6047" s="216">
        <v>1.8975686919866499E-5</v>
      </c>
    </row>
    <row r="6048" spans="2:11" ht="15.75" customHeight="1" x14ac:dyDescent="0.2">
      <c r="B6048" s="189">
        <v>41105</v>
      </c>
      <c r="C6048" s="143">
        <v>276335</v>
      </c>
      <c r="D6048" s="143" t="s">
        <v>1017</v>
      </c>
      <c r="E6048" s="143" t="s">
        <v>24</v>
      </c>
      <c r="F6048" s="248" t="s">
        <v>2201</v>
      </c>
      <c r="G6048" s="216">
        <v>0.67670000000000008</v>
      </c>
      <c r="H6048" s="216">
        <v>301.99999999953434</v>
      </c>
      <c r="I6048" s="216">
        <v>204.3633999996849</v>
      </c>
      <c r="J6048" s="216">
        <v>2.0437079822258056E-4</v>
      </c>
      <c r="K6048" s="216">
        <v>6.7672449742680693E-7</v>
      </c>
    </row>
    <row r="6049" spans="2:11" ht="15.75" customHeight="1" x14ac:dyDescent="0.2">
      <c r="B6049" s="189">
        <v>41105</v>
      </c>
      <c r="C6049" s="143">
        <v>276335</v>
      </c>
      <c r="D6049" s="143" t="s">
        <v>2202</v>
      </c>
      <c r="E6049" s="143" t="s">
        <v>24</v>
      </c>
      <c r="F6049" s="248" t="s">
        <v>2201</v>
      </c>
      <c r="G6049" s="216">
        <v>0.68500000000000005</v>
      </c>
      <c r="H6049" s="216">
        <v>301.99999999953434</v>
      </c>
      <c r="I6049" s="216">
        <v>206.86999999968103</v>
      </c>
      <c r="J6049" s="216">
        <v>2.0687748896478154E-4</v>
      </c>
      <c r="K6049" s="216">
        <v>6.8502479789768389E-7</v>
      </c>
    </row>
    <row r="6050" spans="2:11" ht="15.75" customHeight="1" x14ac:dyDescent="0.2">
      <c r="B6050" s="189">
        <v>41105</v>
      </c>
      <c r="C6050" s="143">
        <v>276336</v>
      </c>
      <c r="D6050" s="143" t="s">
        <v>1068</v>
      </c>
      <c r="E6050" s="143" t="s">
        <v>24</v>
      </c>
      <c r="F6050" s="248" t="s">
        <v>1890</v>
      </c>
      <c r="G6050" s="216">
        <v>2.25</v>
      </c>
      <c r="H6050" s="216">
        <v>483.00000000279397</v>
      </c>
      <c r="I6050" s="216">
        <v>1086.7500000062864</v>
      </c>
      <c r="J6050" s="216">
        <v>1.0867893417804589E-3</v>
      </c>
      <c r="K6050" s="216">
        <v>2.2500814529485968E-6</v>
      </c>
    </row>
    <row r="6051" spans="2:11" ht="15.75" customHeight="1" x14ac:dyDescent="0.2">
      <c r="B6051" s="189">
        <v>41105</v>
      </c>
      <c r="C6051" s="143">
        <v>276390</v>
      </c>
      <c r="D6051" s="143" t="s">
        <v>2203</v>
      </c>
      <c r="E6051" s="143" t="s">
        <v>24</v>
      </c>
      <c r="F6051" s="248" t="s">
        <v>2204</v>
      </c>
      <c r="G6051" s="216">
        <v>7.2170000000000005</v>
      </c>
      <c r="H6051" s="216">
        <v>378.99999999906868</v>
      </c>
      <c r="I6051" s="216">
        <v>2735.2429999932788</v>
      </c>
      <c r="J6051" s="216">
        <v>2.7353420193743801E-3</v>
      </c>
      <c r="K6051" s="216">
        <v>7.2172612648577882E-6</v>
      </c>
    </row>
    <row r="6052" spans="2:11" ht="15.75" customHeight="1" x14ac:dyDescent="0.2">
      <c r="B6052" s="189">
        <v>41105</v>
      </c>
      <c r="C6052" s="143">
        <v>276787</v>
      </c>
      <c r="D6052" s="143" t="s">
        <v>1082</v>
      </c>
      <c r="E6052" s="143" t="s">
        <v>24</v>
      </c>
      <c r="F6052" s="248" t="s">
        <v>2187</v>
      </c>
      <c r="G6052" s="216">
        <v>1</v>
      </c>
      <c r="H6052" s="216">
        <v>124.99999999883585</v>
      </c>
      <c r="I6052" s="216">
        <v>124.99999999883585</v>
      </c>
      <c r="J6052" s="216">
        <v>1.2500452516264673E-4</v>
      </c>
      <c r="K6052" s="216">
        <v>1.0000362013104874E-6</v>
      </c>
    </row>
    <row r="6053" spans="2:11" ht="15.75" customHeight="1" x14ac:dyDescent="0.2">
      <c r="B6053" s="189">
        <v>41106</v>
      </c>
      <c r="C6053" s="143">
        <v>276361</v>
      </c>
      <c r="D6053" s="143" t="s">
        <v>791</v>
      </c>
      <c r="E6053" s="143" t="s">
        <v>25</v>
      </c>
      <c r="F6053" s="248" t="s">
        <v>2205</v>
      </c>
      <c r="G6053" s="216">
        <v>6.01</v>
      </c>
      <c r="H6053" s="216">
        <v>119.99999999301508</v>
      </c>
      <c r="I6053" s="216">
        <v>721.19999995802073</v>
      </c>
      <c r="J6053" s="216">
        <v>2.1441352399865308E-3</v>
      </c>
      <c r="K6053" s="216">
        <v>1.7867793667594462E-5</v>
      </c>
    </row>
    <row r="6054" spans="2:11" ht="15.75" customHeight="1" x14ac:dyDescent="0.2">
      <c r="B6054" s="189">
        <v>41106</v>
      </c>
      <c r="C6054" s="143">
        <v>276382</v>
      </c>
      <c r="D6054" s="143" t="s">
        <v>516</v>
      </c>
      <c r="E6054" s="143" t="s">
        <v>25</v>
      </c>
      <c r="F6054" s="248" t="s">
        <v>2206</v>
      </c>
      <c r="G6054" s="216">
        <v>0.99</v>
      </c>
      <c r="H6054" s="216">
        <v>295.00000000814907</v>
      </c>
      <c r="I6054" s="216">
        <v>292.05000000806757</v>
      </c>
      <c r="J6054" s="216">
        <v>8.6826774388770592E-4</v>
      </c>
      <c r="K6054" s="216">
        <v>2.9432804876736304E-6</v>
      </c>
    </row>
    <row r="6055" spans="2:11" ht="15.75" customHeight="1" x14ac:dyDescent="0.2">
      <c r="B6055" s="189">
        <v>41106</v>
      </c>
      <c r="C6055" s="143">
        <v>276383</v>
      </c>
      <c r="D6055" s="143" t="s">
        <v>791</v>
      </c>
      <c r="E6055" s="143" t="s">
        <v>25</v>
      </c>
      <c r="F6055" s="248" t="s">
        <v>2205</v>
      </c>
      <c r="G6055" s="216">
        <v>33.49</v>
      </c>
      <c r="H6055" s="216">
        <v>136.99999999604188</v>
      </c>
      <c r="I6055" s="216">
        <v>4588.1299998674431</v>
      </c>
      <c r="J6055" s="216">
        <v>1.3640559094464507E-2</v>
      </c>
      <c r="K6055" s="216">
        <v>9.9566124779989782E-5</v>
      </c>
    </row>
    <row r="6056" spans="2:11" ht="15.75" customHeight="1" x14ac:dyDescent="0.2">
      <c r="B6056" s="189">
        <v>41106</v>
      </c>
      <c r="C6056" s="143">
        <v>276386</v>
      </c>
      <c r="D6056" s="143" t="s">
        <v>881</v>
      </c>
      <c r="E6056" s="143" t="s">
        <v>24</v>
      </c>
      <c r="F6056" s="248" t="s">
        <v>2119</v>
      </c>
      <c r="G6056" s="216">
        <v>105.96000000000001</v>
      </c>
      <c r="H6056" s="216">
        <v>479.00000000023283</v>
      </c>
      <c r="I6056" s="216">
        <v>50754.840000024669</v>
      </c>
      <c r="J6056" s="216">
        <v>5.0761375527123787E-2</v>
      </c>
      <c r="K6056" s="216">
        <v>1.0597364410667874E-4</v>
      </c>
    </row>
    <row r="6057" spans="2:11" ht="15.75" customHeight="1" x14ac:dyDescent="0.2">
      <c r="B6057" s="189">
        <v>41106</v>
      </c>
      <c r="C6057" s="143">
        <v>276388</v>
      </c>
      <c r="D6057" s="143" t="s">
        <v>930</v>
      </c>
      <c r="E6057" s="143" t="s">
        <v>24</v>
      </c>
      <c r="F6057" s="248" t="s">
        <v>2207</v>
      </c>
      <c r="G6057" s="216">
        <v>9.9</v>
      </c>
      <c r="H6057" s="216">
        <v>468.99999999906868</v>
      </c>
      <c r="I6057" s="216">
        <v>4643.0999999907799</v>
      </c>
      <c r="J6057" s="216">
        <v>4.6436978760923267E-3</v>
      </c>
      <c r="K6057" s="216">
        <v>9.9012747891291008E-6</v>
      </c>
    </row>
    <row r="6058" spans="2:11" ht="15.75" customHeight="1" x14ac:dyDescent="0.2">
      <c r="B6058" s="189">
        <v>41106</v>
      </c>
      <c r="C6058" s="143">
        <v>276389</v>
      </c>
      <c r="D6058" s="143" t="s">
        <v>650</v>
      </c>
      <c r="E6058" s="143" t="s">
        <v>24</v>
      </c>
      <c r="F6058" s="248" t="s">
        <v>2208</v>
      </c>
      <c r="G6058" s="216">
        <v>12.553100000000001</v>
      </c>
      <c r="H6058" s="216">
        <v>82.000000005355105</v>
      </c>
      <c r="I6058" s="216">
        <v>1029.3542000672232</v>
      </c>
      <c r="J6058" s="216">
        <v>1.0294867464858332E-3</v>
      </c>
      <c r="K6058" s="216">
        <v>1.2554716419739043E-5</v>
      </c>
    </row>
    <row r="6059" spans="2:11" ht="15.75" customHeight="1" x14ac:dyDescent="0.2">
      <c r="B6059" s="189">
        <v>41106</v>
      </c>
      <c r="C6059" s="143">
        <v>276391</v>
      </c>
      <c r="D6059" s="143" t="s">
        <v>1677</v>
      </c>
      <c r="E6059" s="143" t="s">
        <v>24</v>
      </c>
      <c r="F6059" s="248" t="s">
        <v>2209</v>
      </c>
      <c r="G6059" s="216">
        <v>1.1400000000000001</v>
      </c>
      <c r="H6059" s="216">
        <v>29.999999993015081</v>
      </c>
      <c r="I6059" s="216">
        <v>34.199999992037199</v>
      </c>
      <c r="J6059" s="216">
        <v>3.4204403809027611E-5</v>
      </c>
      <c r="K6059" s="216">
        <v>1.1401467938997147E-6</v>
      </c>
    </row>
    <row r="6060" spans="2:11" ht="15.75" customHeight="1" x14ac:dyDescent="0.2">
      <c r="B6060" s="189">
        <v>41106</v>
      </c>
      <c r="C6060" s="143">
        <v>276391</v>
      </c>
      <c r="D6060" s="143" t="s">
        <v>2210</v>
      </c>
      <c r="E6060" s="143" t="s">
        <v>24</v>
      </c>
      <c r="F6060" s="248" t="s">
        <v>2209</v>
      </c>
      <c r="G6060" s="216">
        <v>11.625</v>
      </c>
      <c r="H6060" s="216">
        <v>29.999999993015081</v>
      </c>
      <c r="I6060" s="216">
        <v>348.74999991880031</v>
      </c>
      <c r="J6060" s="216">
        <v>3.4879490726311043E-4</v>
      </c>
      <c r="K6060" s="216">
        <v>1.1626496911477352E-5</v>
      </c>
    </row>
    <row r="6061" spans="2:11" ht="15.75" customHeight="1" x14ac:dyDescent="0.2">
      <c r="B6061" s="189">
        <v>41106</v>
      </c>
      <c r="C6061" s="143">
        <v>276392</v>
      </c>
      <c r="D6061" s="143" t="s">
        <v>868</v>
      </c>
      <c r="E6061" s="143" t="s">
        <v>24</v>
      </c>
      <c r="F6061" s="248" t="s">
        <v>2211</v>
      </c>
      <c r="G6061" s="216">
        <v>12.15</v>
      </c>
      <c r="H6061" s="216">
        <v>268.99999999674037</v>
      </c>
      <c r="I6061" s="216">
        <v>3268.3499999603955</v>
      </c>
      <c r="J6061" s="216">
        <v>3.2687708542078748E-3</v>
      </c>
      <c r="K6061" s="216">
        <v>1.215156451393117E-5</v>
      </c>
    </row>
    <row r="6062" spans="2:11" ht="15.75" customHeight="1" x14ac:dyDescent="0.2">
      <c r="B6062" s="189">
        <v>41106</v>
      </c>
      <c r="C6062" s="143">
        <v>276393</v>
      </c>
      <c r="D6062" s="143" t="s">
        <v>1587</v>
      </c>
      <c r="E6062" s="143" t="s">
        <v>24</v>
      </c>
      <c r="F6062" s="248" t="s">
        <v>1985</v>
      </c>
      <c r="G6062" s="216">
        <v>14.96</v>
      </c>
      <c r="H6062" s="216">
        <v>210.00000000349246</v>
      </c>
      <c r="I6062" s="216">
        <v>3141.6000000522472</v>
      </c>
      <c r="J6062" s="216">
        <v>3.1420045331358886E-3</v>
      </c>
      <c r="K6062" s="216">
        <v>1.4961926348017308E-5</v>
      </c>
    </row>
    <row r="6063" spans="2:11" ht="15.75" customHeight="1" x14ac:dyDescent="0.2">
      <c r="B6063" s="189">
        <v>41106</v>
      </c>
      <c r="C6063" s="143">
        <v>276394</v>
      </c>
      <c r="D6063" s="143" t="s">
        <v>1820</v>
      </c>
      <c r="E6063" s="143" t="s">
        <v>25</v>
      </c>
      <c r="F6063" s="248" t="s">
        <v>2212</v>
      </c>
      <c r="G6063" s="216">
        <v>9.3821000000000012</v>
      </c>
      <c r="H6063" s="216">
        <v>117.00000000419095</v>
      </c>
      <c r="I6063" s="216">
        <v>1097.7057000393202</v>
      </c>
      <c r="J6063" s="216">
        <v>3.263490674882681E-3</v>
      </c>
      <c r="K6063" s="216">
        <v>2.7893082690305831E-5</v>
      </c>
    </row>
    <row r="6064" spans="2:11" ht="15.75" customHeight="1" x14ac:dyDescent="0.2">
      <c r="B6064" s="189">
        <v>41106</v>
      </c>
      <c r="C6064" s="143">
        <v>276395</v>
      </c>
      <c r="D6064" s="143" t="s">
        <v>1411</v>
      </c>
      <c r="E6064" s="143" t="s">
        <v>25</v>
      </c>
      <c r="F6064" s="248" t="s">
        <v>2213</v>
      </c>
      <c r="G6064" s="216">
        <v>1.98</v>
      </c>
      <c r="H6064" s="216">
        <v>90</v>
      </c>
      <c r="I6064" s="216">
        <v>178.2</v>
      </c>
      <c r="J6064" s="216">
        <v>5.2979048778125347E-4</v>
      </c>
      <c r="K6064" s="216">
        <v>5.8865609753472607E-6</v>
      </c>
    </row>
    <row r="6065" spans="2:11" ht="15.75" customHeight="1" x14ac:dyDescent="0.2">
      <c r="B6065" s="189">
        <v>41106</v>
      </c>
      <c r="C6065" s="143">
        <v>276396</v>
      </c>
      <c r="D6065" s="143" t="s">
        <v>2214</v>
      </c>
      <c r="E6065" s="143" t="s">
        <v>24</v>
      </c>
      <c r="F6065" s="248" t="s">
        <v>2215</v>
      </c>
      <c r="G6065" s="216">
        <v>0.99</v>
      </c>
      <c r="H6065" s="216">
        <v>23.000000001629815</v>
      </c>
      <c r="I6065" s="216">
        <v>22.770000001613518</v>
      </c>
      <c r="J6065" s="216">
        <v>2.2772932016610656E-5</v>
      </c>
      <c r="K6065" s="216">
        <v>9.9012747891291008E-7</v>
      </c>
    </row>
    <row r="6066" spans="2:11" ht="15.75" customHeight="1" x14ac:dyDescent="0.2">
      <c r="B6066" s="189">
        <v>41106</v>
      </c>
      <c r="C6066" s="143">
        <v>276788</v>
      </c>
      <c r="D6066" s="143" t="s">
        <v>637</v>
      </c>
      <c r="E6066" s="143" t="s">
        <v>24</v>
      </c>
      <c r="F6066" s="248" t="s">
        <v>2216</v>
      </c>
      <c r="G6066" s="216">
        <v>0.26400000000000001</v>
      </c>
      <c r="H6066" s="216">
        <v>116.00000000093132</v>
      </c>
      <c r="I6066" s="216">
        <v>30.624000000245871</v>
      </c>
      <c r="J6066" s="216">
        <v>3.0627943347951922E-5</v>
      </c>
      <c r="K6066" s="216">
        <v>2.6403399437677603E-7</v>
      </c>
    </row>
    <row r="6067" spans="2:11" ht="15.75" customHeight="1" x14ac:dyDescent="0.2">
      <c r="B6067" s="189">
        <v>41106</v>
      </c>
      <c r="C6067" s="143">
        <v>277111</v>
      </c>
      <c r="D6067" s="143" t="s">
        <v>2217</v>
      </c>
      <c r="E6067" s="143" t="s">
        <v>24</v>
      </c>
      <c r="F6067" s="248" t="s">
        <v>2218</v>
      </c>
      <c r="G6067" s="216">
        <v>1.1300000000000001</v>
      </c>
      <c r="H6067" s="216">
        <v>14649.000000004889</v>
      </c>
      <c r="I6067" s="216">
        <v>16553.370000005525</v>
      </c>
      <c r="J6067" s="216">
        <v>1.655550152082633E-2</v>
      </c>
      <c r="K6067" s="216">
        <v>1.1301455062339277E-6</v>
      </c>
    </row>
    <row r="6068" spans="2:11" ht="15.75" customHeight="1" x14ac:dyDescent="0.2">
      <c r="B6068" s="189">
        <v>41107</v>
      </c>
      <c r="C6068" s="143">
        <v>276440</v>
      </c>
      <c r="D6068" s="143" t="s">
        <v>629</v>
      </c>
      <c r="E6068" s="143" t="s">
        <v>25</v>
      </c>
      <c r="F6068" s="248" t="s">
        <v>2219</v>
      </c>
      <c r="G6068" s="216">
        <v>15.825000000000001</v>
      </c>
      <c r="H6068" s="216">
        <v>213.00000000279397</v>
      </c>
      <c r="I6068" s="216">
        <v>3370.7250000442145</v>
      </c>
      <c r="J6068" s="216">
        <v>1.0015319251329655E-2</v>
      </c>
      <c r="K6068" s="216">
        <v>4.7020278174639824E-5</v>
      </c>
    </row>
    <row r="6069" spans="2:11" ht="15.75" customHeight="1" x14ac:dyDescent="0.2">
      <c r="B6069" s="189">
        <v>41107</v>
      </c>
      <c r="C6069" s="143">
        <v>276441</v>
      </c>
      <c r="D6069" s="143" t="s">
        <v>1313</v>
      </c>
      <c r="E6069" s="143" t="s">
        <v>24</v>
      </c>
      <c r="F6069" s="248" t="s">
        <v>2220</v>
      </c>
      <c r="G6069" s="216">
        <v>1</v>
      </c>
      <c r="H6069" s="216">
        <v>49.999999995343387</v>
      </c>
      <c r="I6069" s="216">
        <v>49.999999995343387</v>
      </c>
      <c r="J6069" s="216">
        <v>5.0012984366344575E-5</v>
      </c>
      <c r="K6069" s="216">
        <v>1.000259687420048E-6</v>
      </c>
    </row>
    <row r="6070" spans="2:11" ht="15.75" customHeight="1" x14ac:dyDescent="0.2">
      <c r="B6070" s="189">
        <v>41107</v>
      </c>
      <c r="C6070" s="143">
        <v>276442</v>
      </c>
      <c r="D6070" s="143" t="s">
        <v>902</v>
      </c>
      <c r="E6070" s="143" t="s">
        <v>25</v>
      </c>
      <c r="F6070" s="248" t="s">
        <v>2221</v>
      </c>
      <c r="G6070" s="216">
        <v>39</v>
      </c>
      <c r="H6070" s="216">
        <v>137.99999999930151</v>
      </c>
      <c r="I6070" s="216">
        <v>5381.9999999727588</v>
      </c>
      <c r="J6070" s="216">
        <v>1.5991351477701778E-2</v>
      </c>
      <c r="K6070" s="216">
        <v>1.1587935853465739E-4</v>
      </c>
    </row>
    <row r="6071" spans="2:11" ht="15.75" customHeight="1" x14ac:dyDescent="0.2">
      <c r="B6071" s="189">
        <v>41107</v>
      </c>
      <c r="C6071" s="143">
        <v>276443</v>
      </c>
      <c r="D6071" s="143" t="s">
        <v>952</v>
      </c>
      <c r="E6071" s="143" t="s">
        <v>25</v>
      </c>
      <c r="F6071" s="248" t="s">
        <v>2222</v>
      </c>
      <c r="G6071" s="216">
        <v>63.232199999999999</v>
      </c>
      <c r="H6071" s="216">
        <v>232.00000000186265</v>
      </c>
      <c r="I6071" s="216">
        <v>14669.870400117779</v>
      </c>
      <c r="J6071" s="216">
        <v>4.3588081326979639E-2</v>
      </c>
      <c r="K6071" s="216">
        <v>1.878796608906452E-4</v>
      </c>
    </row>
    <row r="6072" spans="2:11" ht="15.75" customHeight="1" x14ac:dyDescent="0.2">
      <c r="B6072" s="189">
        <v>41107</v>
      </c>
      <c r="C6072" s="143">
        <v>276461</v>
      </c>
      <c r="D6072" s="143" t="s">
        <v>568</v>
      </c>
      <c r="E6072" s="143" t="s">
        <v>25</v>
      </c>
      <c r="F6072" s="248" t="s">
        <v>1944</v>
      </c>
      <c r="G6072" s="216">
        <v>11.01</v>
      </c>
      <c r="H6072" s="216">
        <v>357.00000000069849</v>
      </c>
      <c r="I6072" s="216">
        <v>3930.5700000076904</v>
      </c>
      <c r="J6072" s="216">
        <v>1.1678767442986139E-2</v>
      </c>
      <c r="K6072" s="216">
        <v>3.2713634294014817E-5</v>
      </c>
    </row>
    <row r="6073" spans="2:11" ht="15.75" customHeight="1" x14ac:dyDescent="0.2">
      <c r="B6073" s="189">
        <v>41107</v>
      </c>
      <c r="C6073" s="143">
        <v>276472</v>
      </c>
      <c r="D6073" s="143" t="s">
        <v>1252</v>
      </c>
      <c r="E6073" s="143" t="s">
        <v>25</v>
      </c>
      <c r="F6073" s="248" t="s">
        <v>1906</v>
      </c>
      <c r="G6073" s="216">
        <v>53</v>
      </c>
      <c r="H6073" s="216">
        <v>348.99999999557622</v>
      </c>
      <c r="I6073" s="216">
        <v>18496.99999976554</v>
      </c>
      <c r="J6073" s="216">
        <v>5.4959499866368937E-2</v>
      </c>
      <c r="K6073" s="216">
        <v>1.5747707698299593E-4</v>
      </c>
    </row>
    <row r="6074" spans="2:11" ht="15.75" customHeight="1" x14ac:dyDescent="0.2">
      <c r="B6074" s="189">
        <v>41107</v>
      </c>
      <c r="C6074" s="143">
        <v>276473</v>
      </c>
      <c r="D6074" s="143" t="s">
        <v>952</v>
      </c>
      <c r="E6074" s="143" t="s">
        <v>25</v>
      </c>
      <c r="F6074" s="248" t="s">
        <v>2223</v>
      </c>
      <c r="G6074" s="216">
        <v>1</v>
      </c>
      <c r="H6074" s="216">
        <v>187.9999999946449</v>
      </c>
      <c r="I6074" s="216">
        <v>187.9999999946449</v>
      </c>
      <c r="J6074" s="216">
        <v>5.5859793343320625E-4</v>
      </c>
      <c r="K6074" s="216">
        <v>2.9712656034527536E-6</v>
      </c>
    </row>
    <row r="6075" spans="2:11" ht="15.75" customHeight="1" x14ac:dyDescent="0.2">
      <c r="B6075" s="189">
        <v>41107</v>
      </c>
      <c r="C6075" s="143">
        <v>276474</v>
      </c>
      <c r="D6075" s="143" t="s">
        <v>808</v>
      </c>
      <c r="E6075" s="143" t="s">
        <v>24</v>
      </c>
      <c r="F6075" s="248" t="s">
        <v>2224</v>
      </c>
      <c r="G6075" s="216">
        <v>7.7555000000000005</v>
      </c>
      <c r="H6075" s="216">
        <v>180</v>
      </c>
      <c r="I6075" s="216">
        <v>1395.99</v>
      </c>
      <c r="J6075" s="216">
        <v>1.3963525210415129E-3</v>
      </c>
      <c r="K6075" s="216">
        <v>7.7575140057861835E-6</v>
      </c>
    </row>
    <row r="6076" spans="2:11" ht="15.75" customHeight="1" x14ac:dyDescent="0.2">
      <c r="B6076" s="189">
        <v>41107</v>
      </c>
      <c r="C6076" s="143">
        <v>276475</v>
      </c>
      <c r="D6076" s="143" t="s">
        <v>712</v>
      </c>
      <c r="E6076" s="143" t="s">
        <v>24</v>
      </c>
      <c r="F6076" s="248" t="s">
        <v>2225</v>
      </c>
      <c r="G6076" s="216">
        <v>17.27</v>
      </c>
      <c r="H6076" s="216">
        <v>165.99999999627471</v>
      </c>
      <c r="I6076" s="216">
        <v>2866.8199999356643</v>
      </c>
      <c r="J6076" s="216">
        <v>2.8675644770251897E-3</v>
      </c>
      <c r="K6076" s="216">
        <v>1.7274484801744228E-5</v>
      </c>
    </row>
    <row r="6077" spans="2:11" ht="15.75" customHeight="1" x14ac:dyDescent="0.2">
      <c r="B6077" s="189">
        <v>41107</v>
      </c>
      <c r="C6077" s="143">
        <v>276477</v>
      </c>
      <c r="D6077" s="143" t="s">
        <v>1358</v>
      </c>
      <c r="E6077" s="143" t="s">
        <v>24</v>
      </c>
      <c r="F6077" s="248" t="s">
        <v>2226</v>
      </c>
      <c r="G6077" s="216">
        <v>9.94</v>
      </c>
      <c r="H6077" s="216">
        <v>280.00000000116415</v>
      </c>
      <c r="I6077" s="216">
        <v>2783.2000000115713</v>
      </c>
      <c r="J6077" s="216">
        <v>2.783922762039052E-3</v>
      </c>
      <c r="K6077" s="216">
        <v>9.9425812929552759E-6</v>
      </c>
    </row>
    <row r="6078" spans="2:11" ht="15.75" customHeight="1" x14ac:dyDescent="0.2">
      <c r="B6078" s="189">
        <v>41107</v>
      </c>
      <c r="C6078" s="143">
        <v>276478</v>
      </c>
      <c r="D6078" s="143" t="s">
        <v>965</v>
      </c>
      <c r="E6078" s="143" t="s">
        <v>25</v>
      </c>
      <c r="F6078" s="248" t="s">
        <v>2227</v>
      </c>
      <c r="G6078" s="216">
        <v>9.9600000000000009</v>
      </c>
      <c r="H6078" s="216">
        <v>355.00000000465661</v>
      </c>
      <c r="I6078" s="216">
        <v>3535.8000000463803</v>
      </c>
      <c r="J6078" s="216">
        <v>1.0505800920826053E-2</v>
      </c>
      <c r="K6078" s="216">
        <v>2.9593805410389426E-5</v>
      </c>
    </row>
    <row r="6079" spans="2:11" ht="15.75" customHeight="1" x14ac:dyDescent="0.2">
      <c r="B6079" s="189">
        <v>41107</v>
      </c>
      <c r="C6079" s="143">
        <v>276479</v>
      </c>
      <c r="D6079" s="143" t="s">
        <v>517</v>
      </c>
      <c r="E6079" s="143" t="s">
        <v>25</v>
      </c>
      <c r="F6079" s="248" t="s">
        <v>2228</v>
      </c>
      <c r="G6079" s="216">
        <v>10.295</v>
      </c>
      <c r="H6079" s="216">
        <v>262.0000000053551</v>
      </c>
      <c r="I6079" s="216">
        <v>2697.2900000551308</v>
      </c>
      <c r="J6079" s="216">
        <v>8.0143649997008858E-3</v>
      </c>
      <c r="K6079" s="216">
        <v>3.0589179387546099E-5</v>
      </c>
    </row>
    <row r="6080" spans="2:11" ht="15.75" customHeight="1" x14ac:dyDescent="0.2">
      <c r="B6080" s="189">
        <v>41107</v>
      </c>
      <c r="C6080" s="143">
        <v>276480</v>
      </c>
      <c r="D6080" s="143" t="s">
        <v>892</v>
      </c>
      <c r="E6080" s="143" t="s">
        <v>24</v>
      </c>
      <c r="F6080" s="248" t="s">
        <v>2229</v>
      </c>
      <c r="G6080" s="216">
        <v>8.14</v>
      </c>
      <c r="H6080" s="216">
        <v>73.000000007450581</v>
      </c>
      <c r="I6080" s="216">
        <v>594.22000006064775</v>
      </c>
      <c r="J6080" s="216">
        <v>5.943743115194044E-4</v>
      </c>
      <c r="K6080" s="216">
        <v>8.1421138555991914E-6</v>
      </c>
    </row>
    <row r="6081" spans="2:11" ht="15.75" customHeight="1" x14ac:dyDescent="0.2">
      <c r="B6081" s="189">
        <v>41107</v>
      </c>
      <c r="C6081" s="143">
        <v>276481</v>
      </c>
      <c r="D6081" s="143" t="s">
        <v>627</v>
      </c>
      <c r="E6081" s="143" t="s">
        <v>24</v>
      </c>
      <c r="F6081" s="248" t="s">
        <v>2230</v>
      </c>
      <c r="G6081" s="216">
        <v>3.145</v>
      </c>
      <c r="H6081" s="216">
        <v>19.999999997089617</v>
      </c>
      <c r="I6081" s="216">
        <v>125.79999998169369</v>
      </c>
      <c r="J6081" s="216">
        <v>1.2583266865913098E-4</v>
      </c>
      <c r="K6081" s="216">
        <v>3.1458167169360511E-6</v>
      </c>
    </row>
    <row r="6082" spans="2:11" ht="15.75" customHeight="1" x14ac:dyDescent="0.2">
      <c r="B6082" s="189">
        <v>41107</v>
      </c>
      <c r="C6082" s="143">
        <v>276482</v>
      </c>
      <c r="D6082" s="143" t="s">
        <v>1046</v>
      </c>
      <c r="E6082" s="143" t="s">
        <v>24</v>
      </c>
      <c r="F6082" s="248" t="s">
        <v>2231</v>
      </c>
      <c r="G6082" s="216">
        <v>30</v>
      </c>
      <c r="H6082" s="216">
        <v>280.9999999939464</v>
      </c>
      <c r="I6082" s="216">
        <v>8429.9999998183921</v>
      </c>
      <c r="J6082" s="216">
        <v>8.4321891647693489E-3</v>
      </c>
      <c r="K6082" s="216">
        <v>3.0007790622601441E-5</v>
      </c>
    </row>
    <row r="6083" spans="2:11" ht="15.75" customHeight="1" x14ac:dyDescent="0.2">
      <c r="B6083" s="189">
        <v>41107</v>
      </c>
      <c r="C6083" s="143">
        <v>276483</v>
      </c>
      <c r="D6083" s="143" t="s">
        <v>1556</v>
      </c>
      <c r="E6083" s="143" t="s">
        <v>24</v>
      </c>
      <c r="F6083" s="248" t="s">
        <v>2232</v>
      </c>
      <c r="G6083" s="216">
        <v>79.58</v>
      </c>
      <c r="H6083" s="216">
        <v>120.00000000349246</v>
      </c>
      <c r="I6083" s="216">
        <v>9549.6000002779292</v>
      </c>
      <c r="J6083" s="216">
        <v>9.5520799112644925E-3</v>
      </c>
      <c r="K6083" s="216">
        <v>7.9600665924887414E-5</v>
      </c>
    </row>
    <row r="6084" spans="2:11" ht="15.75" customHeight="1" x14ac:dyDescent="0.2">
      <c r="B6084" s="189">
        <v>41107</v>
      </c>
      <c r="C6084" s="143">
        <v>276484</v>
      </c>
      <c r="D6084" s="143" t="s">
        <v>1748</v>
      </c>
      <c r="E6084" s="143" t="s">
        <v>24</v>
      </c>
      <c r="F6084" s="248" t="s">
        <v>2233</v>
      </c>
      <c r="G6084" s="216">
        <v>6.1850000000000005</v>
      </c>
      <c r="H6084" s="216">
        <v>190.00000000116415</v>
      </c>
      <c r="I6084" s="216">
        <v>1175.1500000072003</v>
      </c>
      <c r="J6084" s="216">
        <v>1.1754551716788716E-3</v>
      </c>
      <c r="K6084" s="216">
        <v>6.1866061666929974E-6</v>
      </c>
    </row>
    <row r="6085" spans="2:11" ht="15.75" customHeight="1" x14ac:dyDescent="0.2">
      <c r="B6085" s="189">
        <v>41107</v>
      </c>
      <c r="C6085" s="143">
        <v>276485</v>
      </c>
      <c r="D6085" s="143" t="s">
        <v>1612</v>
      </c>
      <c r="E6085" s="143" t="s">
        <v>24</v>
      </c>
      <c r="F6085" s="248" t="s">
        <v>2234</v>
      </c>
      <c r="G6085" s="216">
        <v>17.64</v>
      </c>
      <c r="H6085" s="216">
        <v>382.99999999115244</v>
      </c>
      <c r="I6085" s="216">
        <v>6756.1199998439288</v>
      </c>
      <c r="J6085" s="216">
        <v>6.7578744792162228E-3</v>
      </c>
      <c r="K6085" s="216">
        <v>1.7644580886089646E-5</v>
      </c>
    </row>
    <row r="6086" spans="2:11" ht="15.75" customHeight="1" x14ac:dyDescent="0.2">
      <c r="B6086" s="189">
        <v>41107</v>
      </c>
      <c r="C6086" s="143">
        <v>276486</v>
      </c>
      <c r="D6086" s="143" t="s">
        <v>1247</v>
      </c>
      <c r="E6086" s="143" t="s">
        <v>24</v>
      </c>
      <c r="F6086" s="248" t="s">
        <v>2178</v>
      </c>
      <c r="G6086" s="216">
        <v>36.585000000000001</v>
      </c>
      <c r="H6086" s="216">
        <v>259.0000000060536</v>
      </c>
      <c r="I6086" s="216">
        <v>9475.5150002214705</v>
      </c>
      <c r="J6086" s="216">
        <v>9.4779756722655033E-3</v>
      </c>
      <c r="K6086" s="216">
        <v>3.6594500664262458E-5</v>
      </c>
    </row>
    <row r="6087" spans="2:11" ht="15.75" customHeight="1" x14ac:dyDescent="0.2">
      <c r="B6087" s="189">
        <v>41107</v>
      </c>
      <c r="C6087" s="143">
        <v>276487</v>
      </c>
      <c r="D6087" s="143" t="s">
        <v>1196</v>
      </c>
      <c r="E6087" s="143" t="s">
        <v>24</v>
      </c>
      <c r="F6087" s="248" t="s">
        <v>2235</v>
      </c>
      <c r="G6087" s="216">
        <v>16.62</v>
      </c>
      <c r="H6087" s="216">
        <v>230.99999999860302</v>
      </c>
      <c r="I6087" s="216">
        <v>3839.2199999767822</v>
      </c>
      <c r="J6087" s="216">
        <v>3.8402169971135727E-3</v>
      </c>
      <c r="K6087" s="216">
        <v>1.6624316004921197E-5</v>
      </c>
    </row>
    <row r="6088" spans="2:11" ht="15.75" customHeight="1" x14ac:dyDescent="0.2">
      <c r="B6088" s="189">
        <v>41107</v>
      </c>
      <c r="C6088" s="143">
        <v>276488</v>
      </c>
      <c r="D6088" s="143" t="s">
        <v>927</v>
      </c>
      <c r="E6088" s="143" t="s">
        <v>24</v>
      </c>
      <c r="F6088" s="248" t="s">
        <v>1937</v>
      </c>
      <c r="G6088" s="216">
        <v>3.0150000000000001</v>
      </c>
      <c r="H6088" s="216">
        <v>184.00000000256114</v>
      </c>
      <c r="I6088" s="216">
        <v>554.76000000772183</v>
      </c>
      <c r="J6088" s="216">
        <v>5.5490406420086961E-4</v>
      </c>
      <c r="K6088" s="216">
        <v>3.0157829575714447E-6</v>
      </c>
    </row>
    <row r="6089" spans="2:11" ht="15.75" customHeight="1" x14ac:dyDescent="0.2">
      <c r="B6089" s="189">
        <v>41107</v>
      </c>
      <c r="C6089" s="143">
        <v>276488</v>
      </c>
      <c r="D6089" s="143" t="s">
        <v>681</v>
      </c>
      <c r="E6089" s="143" t="s">
        <v>24</v>
      </c>
      <c r="F6089" s="248" t="s">
        <v>1937</v>
      </c>
      <c r="G6089" s="216">
        <v>6.05</v>
      </c>
      <c r="H6089" s="216">
        <v>184.00000000256114</v>
      </c>
      <c r="I6089" s="216">
        <v>1113.2000000154949</v>
      </c>
      <c r="J6089" s="216">
        <v>1.1134890840514963E-3</v>
      </c>
      <c r="K6089" s="216">
        <v>6.05157110889129E-6</v>
      </c>
    </row>
    <row r="6090" spans="2:11" ht="15.75" customHeight="1" x14ac:dyDescent="0.2">
      <c r="B6090" s="189">
        <v>41107</v>
      </c>
      <c r="C6090" s="143">
        <v>276489</v>
      </c>
      <c r="D6090" s="143" t="s">
        <v>804</v>
      </c>
      <c r="E6090" s="143" t="s">
        <v>24</v>
      </c>
      <c r="F6090" s="248" t="s">
        <v>2236</v>
      </c>
      <c r="G6090" s="216">
        <v>22.767700000000001</v>
      </c>
      <c r="H6090" s="216">
        <v>393.00000000279397</v>
      </c>
      <c r="I6090" s="216">
        <v>8947.7061000636131</v>
      </c>
      <c r="J6090" s="216">
        <v>8.9500297067760855E-3</v>
      </c>
      <c r="K6090" s="216">
        <v>2.2773612485273427E-5</v>
      </c>
    </row>
    <row r="6091" spans="2:11" ht="15.75" customHeight="1" x14ac:dyDescent="0.2">
      <c r="B6091" s="189">
        <v>41107</v>
      </c>
      <c r="C6091" s="143">
        <v>276490</v>
      </c>
      <c r="D6091" s="143" t="s">
        <v>1743</v>
      </c>
      <c r="E6091" s="143" t="s">
        <v>24</v>
      </c>
      <c r="F6091" s="248" t="s">
        <v>2237</v>
      </c>
      <c r="G6091" s="216">
        <v>1</v>
      </c>
      <c r="H6091" s="216">
        <v>270</v>
      </c>
      <c r="I6091" s="216">
        <v>270</v>
      </c>
      <c r="J6091" s="216">
        <v>2.7007011560341293E-4</v>
      </c>
      <c r="K6091" s="216">
        <v>1.000259687420048E-6</v>
      </c>
    </row>
    <row r="6092" spans="2:11" ht="15.75" customHeight="1" x14ac:dyDescent="0.2">
      <c r="B6092" s="189">
        <v>41107</v>
      </c>
      <c r="C6092" s="143">
        <v>276491</v>
      </c>
      <c r="D6092" s="143" t="s">
        <v>926</v>
      </c>
      <c r="E6092" s="143" t="s">
        <v>24</v>
      </c>
      <c r="F6092" s="248" t="s">
        <v>2238</v>
      </c>
      <c r="G6092" s="216">
        <v>17.299999999999997</v>
      </c>
      <c r="H6092" s="216">
        <v>190.9999999939464</v>
      </c>
      <c r="I6092" s="216">
        <v>3304.2999998952728</v>
      </c>
      <c r="J6092" s="216">
        <v>3.30515808503731E-3</v>
      </c>
      <c r="K6092" s="216">
        <v>1.7304492592366828E-5</v>
      </c>
    </row>
    <row r="6093" spans="2:11" ht="15.75" customHeight="1" x14ac:dyDescent="0.2">
      <c r="B6093" s="189">
        <v>41107</v>
      </c>
      <c r="C6093" s="143">
        <v>276492</v>
      </c>
      <c r="D6093" s="143" t="s">
        <v>1820</v>
      </c>
      <c r="E6093" s="143" t="s">
        <v>25</v>
      </c>
      <c r="F6093" s="248" t="s">
        <v>2239</v>
      </c>
      <c r="G6093" s="216">
        <v>8.1692999999999998</v>
      </c>
      <c r="H6093" s="216">
        <v>222.99999999348074</v>
      </c>
      <c r="I6093" s="216">
        <v>1821.7538999467422</v>
      </c>
      <c r="J6093" s="216">
        <v>5.4129147008676638E-3</v>
      </c>
      <c r="K6093" s="216">
        <v>2.4273160094286579E-5</v>
      </c>
    </row>
    <row r="6094" spans="2:11" ht="15.75" customHeight="1" x14ac:dyDescent="0.2">
      <c r="B6094" s="189">
        <v>41107</v>
      </c>
      <c r="C6094" s="143">
        <v>276493</v>
      </c>
      <c r="D6094" s="143" t="s">
        <v>1283</v>
      </c>
      <c r="E6094" s="143" t="s">
        <v>24</v>
      </c>
      <c r="F6094" s="248" t="s">
        <v>2240</v>
      </c>
      <c r="G6094" s="216">
        <v>8.4749999999999996</v>
      </c>
      <c r="H6094" s="216">
        <v>317.99999999930151</v>
      </c>
      <c r="I6094" s="216">
        <v>2695.0499999940803</v>
      </c>
      <c r="J6094" s="216">
        <v>2.6957498705754792E-3</v>
      </c>
      <c r="K6094" s="216">
        <v>8.4772008508849066E-6</v>
      </c>
    </row>
    <row r="6095" spans="2:11" ht="15.75" customHeight="1" x14ac:dyDescent="0.2">
      <c r="B6095" s="189">
        <v>41107</v>
      </c>
      <c r="C6095" s="143">
        <v>276496</v>
      </c>
      <c r="D6095" s="143" t="s">
        <v>1620</v>
      </c>
      <c r="E6095" s="143" t="s">
        <v>24</v>
      </c>
      <c r="F6095" s="248" t="s">
        <v>2241</v>
      </c>
      <c r="G6095" s="216">
        <v>1.6458000000000002</v>
      </c>
      <c r="H6095" s="216">
        <v>30.00000000349246</v>
      </c>
      <c r="I6095" s="216">
        <v>49.374000005747895</v>
      </c>
      <c r="J6095" s="216">
        <v>4.9386821812426837E-5</v>
      </c>
      <c r="K6095" s="216">
        <v>1.6462273935559151E-6</v>
      </c>
    </row>
    <row r="6096" spans="2:11" ht="15.75" customHeight="1" x14ac:dyDescent="0.2">
      <c r="B6096" s="189">
        <v>41108</v>
      </c>
      <c r="C6096" s="143">
        <v>276520</v>
      </c>
      <c r="D6096" s="143" t="s">
        <v>636</v>
      </c>
      <c r="E6096" s="143" t="s">
        <v>25</v>
      </c>
      <c r="F6096" s="248" t="s">
        <v>2242</v>
      </c>
      <c r="G6096" s="216">
        <v>4.0200000000000005</v>
      </c>
      <c r="H6096" s="216">
        <v>178.00000000395812</v>
      </c>
      <c r="I6096" s="216">
        <v>715.56000001591178</v>
      </c>
      <c r="J6096" s="216">
        <v>2.1248542830483472E-3</v>
      </c>
      <c r="K6096" s="216">
        <v>1.1937383612365717E-5</v>
      </c>
    </row>
    <row r="6097" spans="2:11" ht="15.75" customHeight="1" x14ac:dyDescent="0.2">
      <c r="B6097" s="189">
        <v>41108</v>
      </c>
      <c r="C6097" s="143">
        <v>276521</v>
      </c>
      <c r="D6097" s="143" t="s">
        <v>625</v>
      </c>
      <c r="E6097" s="143" t="s">
        <v>25</v>
      </c>
      <c r="F6097" s="248" t="s">
        <v>2243</v>
      </c>
      <c r="G6097" s="216">
        <v>13.5</v>
      </c>
      <c r="H6097" s="216">
        <v>147.00000000768341</v>
      </c>
      <c r="I6097" s="216">
        <v>1984.5000001037261</v>
      </c>
      <c r="J6097" s="216">
        <v>5.8929695970094476E-3</v>
      </c>
      <c r="K6097" s="216">
        <v>4.0088228548989345E-5</v>
      </c>
    </row>
    <row r="6098" spans="2:11" ht="15.75" customHeight="1" x14ac:dyDescent="0.2">
      <c r="B6098" s="189">
        <v>41108</v>
      </c>
      <c r="C6098" s="143">
        <v>276540</v>
      </c>
      <c r="D6098" s="143" t="s">
        <v>2244</v>
      </c>
      <c r="E6098" s="143" t="s">
        <v>25</v>
      </c>
      <c r="F6098" s="248" t="s">
        <v>2245</v>
      </c>
      <c r="G6098" s="216">
        <v>7</v>
      </c>
      <c r="H6098" s="216">
        <v>342.00000000419095</v>
      </c>
      <c r="I6098" s="216">
        <v>2394.0000000293367</v>
      </c>
      <c r="J6098" s="216">
        <v>7.1089791961078917E-3</v>
      </c>
      <c r="K6098" s="216">
        <v>2.0786488877253733E-5</v>
      </c>
    </row>
    <row r="6099" spans="2:11" ht="15.75" customHeight="1" x14ac:dyDescent="0.2">
      <c r="B6099" s="189">
        <v>41108</v>
      </c>
      <c r="C6099" s="143">
        <v>276542</v>
      </c>
      <c r="D6099" s="143" t="s">
        <v>556</v>
      </c>
      <c r="E6099" s="143" t="s">
        <v>25</v>
      </c>
      <c r="F6099" s="248" t="s">
        <v>2246</v>
      </c>
      <c r="G6099" s="216">
        <v>1.86</v>
      </c>
      <c r="H6099" s="216">
        <v>246.00000000558794</v>
      </c>
      <c r="I6099" s="216">
        <v>457.56000001039359</v>
      </c>
      <c r="J6099" s="216">
        <v>1.3587236929846092E-3</v>
      </c>
      <c r="K6099" s="216">
        <v>5.5232670445274207E-6</v>
      </c>
    </row>
    <row r="6100" spans="2:11" ht="15.75" customHeight="1" x14ac:dyDescent="0.2">
      <c r="B6100" s="189">
        <v>41108</v>
      </c>
      <c r="C6100" s="143">
        <v>276544</v>
      </c>
      <c r="D6100" s="143" t="s">
        <v>1300</v>
      </c>
      <c r="E6100" s="143" t="s">
        <v>24</v>
      </c>
      <c r="F6100" s="248" t="s">
        <v>2247</v>
      </c>
      <c r="G6100" s="216">
        <v>5.1000000000000005</v>
      </c>
      <c r="H6100" s="216">
        <v>288.99999999906868</v>
      </c>
      <c r="I6100" s="216">
        <v>1473.8999999952505</v>
      </c>
      <c r="J6100" s="216">
        <v>1.474471401897628E-3</v>
      </c>
      <c r="K6100" s="216">
        <v>5.1019771692123852E-6</v>
      </c>
    </row>
    <row r="6101" spans="2:11" ht="15.75" customHeight="1" x14ac:dyDescent="0.2">
      <c r="B6101" s="189">
        <v>41108</v>
      </c>
      <c r="C6101" s="143">
        <v>276545</v>
      </c>
      <c r="D6101" s="143" t="s">
        <v>1398</v>
      </c>
      <c r="E6101" s="143" t="s">
        <v>25</v>
      </c>
      <c r="F6101" s="248" t="s">
        <v>2248</v>
      </c>
      <c r="G6101" s="216">
        <v>4</v>
      </c>
      <c r="H6101" s="216">
        <v>344.00000000023283</v>
      </c>
      <c r="I6101" s="216">
        <v>1376.0000000009313</v>
      </c>
      <c r="J6101" s="216">
        <v>4.0860298135886423E-3</v>
      </c>
      <c r="K6101" s="216">
        <v>1.187799364414499E-5</v>
      </c>
    </row>
    <row r="6102" spans="2:11" ht="15.75" customHeight="1" x14ac:dyDescent="0.2">
      <c r="B6102" s="189">
        <v>41108</v>
      </c>
      <c r="C6102" s="143">
        <v>276546</v>
      </c>
      <c r="D6102" s="143" t="s">
        <v>649</v>
      </c>
      <c r="E6102" s="143" t="s">
        <v>25</v>
      </c>
      <c r="F6102" s="248" t="s">
        <v>2249</v>
      </c>
      <c r="G6102" s="216">
        <v>2.0731999999999999</v>
      </c>
      <c r="H6102" s="216">
        <v>129.00000000139698</v>
      </c>
      <c r="I6102" s="216">
        <v>267.44280000289626</v>
      </c>
      <c r="J6102" s="216">
        <v>7.9417096965168541E-4</v>
      </c>
      <c r="K6102" s="216">
        <v>6.1563641057603482E-6</v>
      </c>
    </row>
    <row r="6103" spans="2:11" ht="15.75" customHeight="1" x14ac:dyDescent="0.2">
      <c r="B6103" s="189">
        <v>41108</v>
      </c>
      <c r="C6103" s="143">
        <v>276547</v>
      </c>
      <c r="D6103" s="143" t="s">
        <v>1404</v>
      </c>
      <c r="E6103" s="143" t="s">
        <v>24</v>
      </c>
      <c r="F6103" s="248" t="s">
        <v>2250</v>
      </c>
      <c r="G6103" s="216">
        <v>11.34</v>
      </c>
      <c r="H6103" s="216">
        <v>114.00000000488944</v>
      </c>
      <c r="I6103" s="216">
        <v>1292.7600000554462</v>
      </c>
      <c r="J6103" s="216">
        <v>1.2932611775595859E-3</v>
      </c>
      <c r="K6103" s="216">
        <v>1.1344396293895774E-5</v>
      </c>
    </row>
    <row r="6104" spans="2:11" ht="15.75" customHeight="1" x14ac:dyDescent="0.2">
      <c r="B6104" s="189">
        <v>41108</v>
      </c>
      <c r="C6104" s="143">
        <v>276549</v>
      </c>
      <c r="D6104" s="143" t="s">
        <v>1388</v>
      </c>
      <c r="E6104" s="143" t="s">
        <v>24</v>
      </c>
      <c r="F6104" s="248" t="s">
        <v>2251</v>
      </c>
      <c r="G6104" s="216">
        <v>22.716000000000001</v>
      </c>
      <c r="H6104" s="216">
        <v>33.000000002793968</v>
      </c>
      <c r="I6104" s="216">
        <v>749.62800006346777</v>
      </c>
      <c r="J6104" s="216">
        <v>7.4991861602473581E-4</v>
      </c>
      <c r="K6104" s="216">
        <v>2.2724806544280105E-5</v>
      </c>
    </row>
    <row r="6105" spans="2:11" ht="15.75" customHeight="1" x14ac:dyDescent="0.2">
      <c r="B6105" s="189">
        <v>41108</v>
      </c>
      <c r="C6105" s="143">
        <v>276550</v>
      </c>
      <c r="D6105" s="143" t="s">
        <v>1084</v>
      </c>
      <c r="E6105" s="143" t="s">
        <v>24</v>
      </c>
      <c r="F6105" s="248" t="s">
        <v>2252</v>
      </c>
      <c r="G6105" s="216">
        <v>9.2799999999999994</v>
      </c>
      <c r="H6105" s="216">
        <v>110.99999999511056</v>
      </c>
      <c r="I6105" s="216">
        <v>1030.0799999546259</v>
      </c>
      <c r="J6105" s="216">
        <v>1.0304793416138817E-3</v>
      </c>
      <c r="K6105" s="216">
        <v>9.2835976726060652E-6</v>
      </c>
    </row>
    <row r="6106" spans="2:11" ht="15.75" customHeight="1" x14ac:dyDescent="0.2">
      <c r="B6106" s="189">
        <v>41108</v>
      </c>
      <c r="C6106" s="143">
        <v>276551</v>
      </c>
      <c r="D6106" s="143" t="s">
        <v>576</v>
      </c>
      <c r="E6106" s="143" t="s">
        <v>25</v>
      </c>
      <c r="F6106" s="248" t="s">
        <v>2253</v>
      </c>
      <c r="G6106" s="216">
        <v>10.81</v>
      </c>
      <c r="H6106" s="216">
        <v>210.99999999627471</v>
      </c>
      <c r="I6106" s="216">
        <v>2280.9099999597297</v>
      </c>
      <c r="J6106" s="216">
        <v>6.7731586205971046E-3</v>
      </c>
      <c r="K6106" s="216">
        <v>3.2100277823301841E-5</v>
      </c>
    </row>
    <row r="6107" spans="2:11" ht="15.75" customHeight="1" x14ac:dyDescent="0.2">
      <c r="B6107" s="189">
        <v>41108</v>
      </c>
      <c r="C6107" s="143">
        <v>276553</v>
      </c>
      <c r="D6107" s="143" t="s">
        <v>642</v>
      </c>
      <c r="E6107" s="143" t="s">
        <v>24</v>
      </c>
      <c r="F6107" s="248" t="s">
        <v>2254</v>
      </c>
      <c r="G6107" s="216">
        <v>60.86</v>
      </c>
      <c r="H6107" s="216">
        <v>246.99999999837019</v>
      </c>
      <c r="I6107" s="216">
        <v>15032.419999900809</v>
      </c>
      <c r="J6107" s="216">
        <v>1.5038247772059915E-2</v>
      </c>
      <c r="K6107" s="216">
        <v>6.0883594219267792E-5</v>
      </c>
    </row>
    <row r="6108" spans="2:11" ht="15.75" customHeight="1" x14ac:dyDescent="0.2">
      <c r="B6108" s="189">
        <v>41108</v>
      </c>
      <c r="C6108" s="143">
        <v>276554</v>
      </c>
      <c r="D6108" s="143" t="s">
        <v>1521</v>
      </c>
      <c r="E6108" s="143" t="s">
        <v>24</v>
      </c>
      <c r="F6108" s="248" t="s">
        <v>2255</v>
      </c>
      <c r="G6108" s="216">
        <v>4.7834000000000003</v>
      </c>
      <c r="H6108" s="216">
        <v>121.99999999953434</v>
      </c>
      <c r="I6108" s="216">
        <v>583.57479999777263</v>
      </c>
      <c r="J6108" s="216">
        <v>5.8380104041496467E-4</v>
      </c>
      <c r="K6108" s="216">
        <v>4.7852544296491223E-6</v>
      </c>
    </row>
    <row r="6109" spans="2:11" ht="15.75" customHeight="1" x14ac:dyDescent="0.2">
      <c r="B6109" s="189">
        <v>41108</v>
      </c>
      <c r="C6109" s="143">
        <v>276555</v>
      </c>
      <c r="D6109" s="143" t="s">
        <v>1196</v>
      </c>
      <c r="E6109" s="143" t="s">
        <v>24</v>
      </c>
      <c r="F6109" s="248" t="s">
        <v>2235</v>
      </c>
      <c r="G6109" s="216">
        <v>24.93</v>
      </c>
      <c r="H6109" s="216">
        <v>293.99999999441206</v>
      </c>
      <c r="I6109" s="216">
        <v>7329.4199998606928</v>
      </c>
      <c r="J6109" s="216">
        <v>7.3322614711486076E-3</v>
      </c>
      <c r="K6109" s="216">
        <v>2.4939664868326423E-5</v>
      </c>
    </row>
    <row r="6110" spans="2:11" ht="15.75" customHeight="1" x14ac:dyDescent="0.2">
      <c r="B6110" s="189">
        <v>41108</v>
      </c>
      <c r="C6110" s="143">
        <v>276556</v>
      </c>
      <c r="D6110" s="143" t="s">
        <v>804</v>
      </c>
      <c r="E6110" s="143" t="s">
        <v>24</v>
      </c>
      <c r="F6110" s="248" t="s">
        <v>2097</v>
      </c>
      <c r="G6110" s="216">
        <v>44.825300000000006</v>
      </c>
      <c r="H6110" s="216">
        <v>329.99999999650754</v>
      </c>
      <c r="I6110" s="216">
        <v>14792.348999843451</v>
      </c>
      <c r="J6110" s="216">
        <v>1.4798083701220184E-2</v>
      </c>
      <c r="K6110" s="216">
        <v>4.4842677882959993E-5</v>
      </c>
    </row>
    <row r="6111" spans="2:11" ht="15.75" customHeight="1" x14ac:dyDescent="0.2">
      <c r="B6111" s="189">
        <v>41108</v>
      </c>
      <c r="C6111" s="143">
        <v>276557</v>
      </c>
      <c r="D6111" s="143" t="s">
        <v>502</v>
      </c>
      <c r="E6111" s="143" t="s">
        <v>24</v>
      </c>
      <c r="F6111" s="248" t="s">
        <v>2256</v>
      </c>
      <c r="G6111" s="216">
        <v>5.9850000000000003</v>
      </c>
      <c r="H6111" s="216">
        <v>304.99999999883585</v>
      </c>
      <c r="I6111" s="216">
        <v>1825.4249999930325</v>
      </c>
      <c r="J6111" s="216">
        <v>1.8261326811909746E-3</v>
      </c>
      <c r="K6111" s="216">
        <v>5.9873202662227695E-6</v>
      </c>
    </row>
    <row r="6112" spans="2:11" ht="15.75" customHeight="1" x14ac:dyDescent="0.2">
      <c r="B6112" s="189">
        <v>41108</v>
      </c>
      <c r="C6112" s="143">
        <v>276558</v>
      </c>
      <c r="D6112" s="143" t="s">
        <v>944</v>
      </c>
      <c r="E6112" s="143" t="s">
        <v>24</v>
      </c>
      <c r="F6112" s="248" t="s">
        <v>2257</v>
      </c>
      <c r="G6112" s="216">
        <v>5.8841999999999999</v>
      </c>
      <c r="H6112" s="216">
        <v>135</v>
      </c>
      <c r="I6112" s="216">
        <v>794.36700000000008</v>
      </c>
      <c r="J6112" s="216">
        <v>7.9467496038739904E-4</v>
      </c>
      <c r="K6112" s="216">
        <v>5.8864811880548067E-6</v>
      </c>
    </row>
    <row r="6113" spans="2:11" ht="15.75" customHeight="1" x14ac:dyDescent="0.2">
      <c r="B6113" s="189">
        <v>41108</v>
      </c>
      <c r="C6113" s="143">
        <v>276559</v>
      </c>
      <c r="D6113" s="143" t="s">
        <v>927</v>
      </c>
      <c r="E6113" s="143" t="s">
        <v>24</v>
      </c>
      <c r="F6113" s="248" t="s">
        <v>2182</v>
      </c>
      <c r="G6113" s="216">
        <v>15.075000000000001</v>
      </c>
      <c r="H6113" s="216">
        <v>160.00000000814907</v>
      </c>
      <c r="I6113" s="216">
        <v>2412.0000001228473</v>
      </c>
      <c r="J6113" s="216">
        <v>2.4129350848562819E-3</v>
      </c>
      <c r="K6113" s="216">
        <v>1.5080844279583668E-5</v>
      </c>
    </row>
    <row r="6114" spans="2:11" ht="15.75" customHeight="1" x14ac:dyDescent="0.2">
      <c r="B6114" s="189">
        <v>41108</v>
      </c>
      <c r="C6114" s="143">
        <v>276560</v>
      </c>
      <c r="D6114" s="143" t="s">
        <v>926</v>
      </c>
      <c r="E6114" s="143" t="s">
        <v>24</v>
      </c>
      <c r="F6114" s="248" t="s">
        <v>2258</v>
      </c>
      <c r="G6114" s="216">
        <v>29.630000000000003</v>
      </c>
      <c r="H6114" s="216">
        <v>345.00000000349246</v>
      </c>
      <c r="I6114" s="216">
        <v>10222.350000103483</v>
      </c>
      <c r="J6114" s="216">
        <v>1.0226313003181607E-2</v>
      </c>
      <c r="K6114" s="216">
        <v>2.9641486965443721E-5</v>
      </c>
    </row>
    <row r="6115" spans="2:11" ht="15.75" customHeight="1" x14ac:dyDescent="0.2">
      <c r="B6115" s="189">
        <v>41108</v>
      </c>
      <c r="C6115" s="143">
        <v>276562</v>
      </c>
      <c r="D6115" s="143" t="s">
        <v>1224</v>
      </c>
      <c r="E6115" s="143" t="s">
        <v>24</v>
      </c>
      <c r="F6115" s="248" t="s">
        <v>2259</v>
      </c>
      <c r="G6115" s="216">
        <v>13.344000000000001</v>
      </c>
      <c r="H6115" s="216">
        <v>31.000000006752089</v>
      </c>
      <c r="I6115" s="216">
        <v>413.66400009009993</v>
      </c>
      <c r="J6115" s="216">
        <v>4.1382436944799214E-4</v>
      </c>
      <c r="K6115" s="216">
        <v>1.3349173205092171E-5</v>
      </c>
    </row>
    <row r="6116" spans="2:11" ht="15.75" customHeight="1" x14ac:dyDescent="0.2">
      <c r="B6116" s="189">
        <v>41108</v>
      </c>
      <c r="C6116" s="143">
        <v>276563</v>
      </c>
      <c r="D6116" s="143" t="s">
        <v>1403</v>
      </c>
      <c r="E6116" s="143" t="s">
        <v>24</v>
      </c>
      <c r="F6116" s="248" t="s">
        <v>2260</v>
      </c>
      <c r="G6116" s="216">
        <v>15.450000000000001</v>
      </c>
      <c r="H6116" s="216">
        <v>231.0000000090804</v>
      </c>
      <c r="I6116" s="216">
        <v>3568.9500001402926</v>
      </c>
      <c r="J6116" s="216">
        <v>3.5703336115247668E-3</v>
      </c>
      <c r="K6116" s="216">
        <v>1.5455989659672816E-5</v>
      </c>
    </row>
    <row r="6117" spans="2:11" ht="15.75" customHeight="1" x14ac:dyDescent="0.2">
      <c r="B6117" s="189">
        <v>41108</v>
      </c>
      <c r="C6117" s="143">
        <v>276564</v>
      </c>
      <c r="D6117" s="143" t="s">
        <v>1134</v>
      </c>
      <c r="E6117" s="143" t="s">
        <v>25</v>
      </c>
      <c r="F6117" s="248" t="s">
        <v>2261</v>
      </c>
      <c r="G6117" s="216">
        <v>15.880800000000001</v>
      </c>
      <c r="H6117" s="216">
        <v>142.00000000186265</v>
      </c>
      <c r="I6117" s="216">
        <v>2255.0736000295806</v>
      </c>
      <c r="J6117" s="216">
        <v>6.6964374720576304E-3</v>
      </c>
      <c r="K6117" s="216">
        <v>4.7158010365984443E-5</v>
      </c>
    </row>
    <row r="6118" spans="2:11" ht="15.75" customHeight="1" x14ac:dyDescent="0.2">
      <c r="B6118" s="189">
        <v>41108</v>
      </c>
      <c r="C6118" s="143">
        <v>276565</v>
      </c>
      <c r="D6118" s="143" t="s">
        <v>723</v>
      </c>
      <c r="E6118" s="143" t="s">
        <v>25</v>
      </c>
      <c r="F6118" s="248" t="s">
        <v>2262</v>
      </c>
      <c r="G6118" s="216">
        <v>3.375</v>
      </c>
      <c r="H6118" s="216">
        <v>49.999999995343387</v>
      </c>
      <c r="I6118" s="216">
        <v>168.74999998428393</v>
      </c>
      <c r="J6118" s="216">
        <v>5.0110285681569794E-4</v>
      </c>
      <c r="K6118" s="216">
        <v>1.0022057137247336E-5</v>
      </c>
    </row>
    <row r="6119" spans="2:11" ht="15.75" customHeight="1" x14ac:dyDescent="0.2">
      <c r="B6119" s="189">
        <v>41108</v>
      </c>
      <c r="C6119" s="143">
        <v>276566</v>
      </c>
      <c r="D6119" s="143" t="s">
        <v>723</v>
      </c>
      <c r="E6119" s="143" t="s">
        <v>25</v>
      </c>
      <c r="F6119" s="248" t="s">
        <v>2263</v>
      </c>
      <c r="G6119" s="216">
        <v>4.9800000000000004</v>
      </c>
      <c r="H6119" s="216">
        <v>150.99999999976717</v>
      </c>
      <c r="I6119" s="216">
        <v>751.97999999884053</v>
      </c>
      <c r="J6119" s="216">
        <v>2.2330034151275945E-3</v>
      </c>
      <c r="K6119" s="216">
        <v>1.4788102086960514E-5</v>
      </c>
    </row>
    <row r="6120" spans="2:11" ht="15.75" customHeight="1" x14ac:dyDescent="0.2">
      <c r="B6120" s="189">
        <v>41108</v>
      </c>
      <c r="C6120" s="143">
        <v>276567</v>
      </c>
      <c r="D6120" s="143" t="s">
        <v>1237</v>
      </c>
      <c r="E6120" s="143" t="s">
        <v>24</v>
      </c>
      <c r="F6120" s="248" t="s">
        <v>2264</v>
      </c>
      <c r="G6120" s="216">
        <v>17.197000000000003</v>
      </c>
      <c r="H6120" s="216">
        <v>301.99999999953434</v>
      </c>
      <c r="I6120" s="216">
        <v>5193.4939999919925</v>
      </c>
      <c r="J6120" s="216">
        <v>5.1955074149805198E-3</v>
      </c>
      <c r="K6120" s="216">
        <v>1.7203666937048117E-5</v>
      </c>
    </row>
    <row r="6121" spans="2:11" ht="15.75" customHeight="1" x14ac:dyDescent="0.2">
      <c r="B6121" s="189">
        <v>41108</v>
      </c>
      <c r="C6121" s="143">
        <v>276569</v>
      </c>
      <c r="D6121" s="143" t="s">
        <v>2265</v>
      </c>
      <c r="E6121" s="143" t="s">
        <v>24</v>
      </c>
      <c r="F6121" s="248" t="s">
        <v>2266</v>
      </c>
      <c r="G6121" s="216">
        <v>41</v>
      </c>
      <c r="H6121" s="216">
        <v>372.00000000768341</v>
      </c>
      <c r="I6121" s="216">
        <v>15252.00000031502</v>
      </c>
      <c r="J6121" s="216">
        <v>1.5257912899300886E-2</v>
      </c>
      <c r="K6121" s="216">
        <v>4.1015894889746622E-5</v>
      </c>
    </row>
    <row r="6122" spans="2:11" ht="15.75" customHeight="1" x14ac:dyDescent="0.2">
      <c r="B6122" s="189">
        <v>41108</v>
      </c>
      <c r="C6122" s="143">
        <v>276570</v>
      </c>
      <c r="D6122" s="143" t="s">
        <v>1313</v>
      </c>
      <c r="E6122" s="143" t="s">
        <v>24</v>
      </c>
      <c r="F6122" s="248" t="s">
        <v>2076</v>
      </c>
      <c r="G6122" s="216">
        <v>74.5</v>
      </c>
      <c r="H6122" s="216">
        <v>502.9999999946449</v>
      </c>
      <c r="I6122" s="216">
        <v>37473.499999601045</v>
      </c>
      <c r="J6122" s="216">
        <v>3.7488027734989188E-2</v>
      </c>
      <c r="K6122" s="216">
        <v>7.4528882177710333E-5</v>
      </c>
    </row>
    <row r="6123" spans="2:11" ht="15.75" customHeight="1" x14ac:dyDescent="0.2">
      <c r="B6123" s="189">
        <v>41108</v>
      </c>
      <c r="C6123" s="143">
        <v>276571</v>
      </c>
      <c r="D6123" s="143" t="s">
        <v>728</v>
      </c>
      <c r="E6123" s="143" t="s">
        <v>25</v>
      </c>
      <c r="F6123" s="248" t="s">
        <v>2267</v>
      </c>
      <c r="G6123" s="216">
        <v>0.4</v>
      </c>
      <c r="H6123" s="216">
        <v>502.00000000186265</v>
      </c>
      <c r="I6123" s="216">
        <v>200.80000000074506</v>
      </c>
      <c r="J6123" s="216">
        <v>5.9627528093829092E-4</v>
      </c>
      <c r="K6123" s="216">
        <v>1.1877993644144991E-6</v>
      </c>
    </row>
    <row r="6124" spans="2:11" ht="15.75" customHeight="1" x14ac:dyDescent="0.2">
      <c r="B6124" s="189">
        <v>41108</v>
      </c>
      <c r="C6124" s="143">
        <v>276572</v>
      </c>
      <c r="D6124" s="143" t="s">
        <v>528</v>
      </c>
      <c r="E6124" s="143" t="s">
        <v>25</v>
      </c>
      <c r="F6124" s="248" t="s">
        <v>2268</v>
      </c>
      <c r="G6124" s="216">
        <v>30.880000000000003</v>
      </c>
      <c r="H6124" s="216">
        <v>254.00000000023283</v>
      </c>
      <c r="I6124" s="216">
        <v>7843.52000000719</v>
      </c>
      <c r="J6124" s="216">
        <v>2.3291320176952381E-2</v>
      </c>
      <c r="K6124" s="216">
        <v>9.1698110932799339E-5</v>
      </c>
    </row>
    <row r="6125" spans="2:11" ht="15.75" customHeight="1" x14ac:dyDescent="0.2">
      <c r="B6125" s="189">
        <v>41108</v>
      </c>
      <c r="C6125" s="143">
        <v>276573</v>
      </c>
      <c r="D6125" s="143" t="s">
        <v>965</v>
      </c>
      <c r="E6125" s="143" t="s">
        <v>25</v>
      </c>
      <c r="F6125" s="248" t="s">
        <v>2073</v>
      </c>
      <c r="G6125" s="216">
        <v>53.14</v>
      </c>
      <c r="H6125" s="216">
        <v>344.99999999301508</v>
      </c>
      <c r="I6125" s="216">
        <v>18333.29999962882</v>
      </c>
      <c r="J6125" s="216">
        <v>5.4440705217948616E-2</v>
      </c>
      <c r="K6125" s="216">
        <v>1.5779914556246619E-4</v>
      </c>
    </row>
    <row r="6126" spans="2:11" ht="15.75" customHeight="1" x14ac:dyDescent="0.2">
      <c r="B6126" s="189">
        <v>41108</v>
      </c>
      <c r="C6126" s="143">
        <v>276574</v>
      </c>
      <c r="D6126" s="143" t="s">
        <v>527</v>
      </c>
      <c r="E6126" s="143" t="s">
        <v>25</v>
      </c>
      <c r="F6126" s="248" t="s">
        <v>2269</v>
      </c>
      <c r="G6126" s="216">
        <v>1.871</v>
      </c>
      <c r="H6126" s="216">
        <v>300.99999999627471</v>
      </c>
      <c r="I6126" s="216">
        <v>563.17099999303002</v>
      </c>
      <c r="J6126" s="216">
        <v>1.6723353896209972E-3</v>
      </c>
      <c r="K6126" s="216">
        <v>5.5559315270488189E-6</v>
      </c>
    </row>
    <row r="6127" spans="2:11" ht="15.75" customHeight="1" x14ac:dyDescent="0.2">
      <c r="B6127" s="189">
        <v>41108</v>
      </c>
      <c r="C6127" s="143">
        <v>276575</v>
      </c>
      <c r="D6127" s="143" t="s">
        <v>769</v>
      </c>
      <c r="E6127" s="143" t="s">
        <v>25</v>
      </c>
      <c r="F6127" s="248" t="s">
        <v>2270</v>
      </c>
      <c r="G6127" s="216">
        <v>71.625</v>
      </c>
      <c r="H6127" s="216">
        <v>202.31249999742431</v>
      </c>
      <c r="I6127" s="216">
        <v>14629.199999816978</v>
      </c>
      <c r="J6127" s="216">
        <v>4.3441386154187987E-2</v>
      </c>
      <c r="K6127" s="216">
        <v>2.1269032369047123E-4</v>
      </c>
    </row>
    <row r="6128" spans="2:11" ht="15.75" customHeight="1" x14ac:dyDescent="0.2">
      <c r="B6128" s="189">
        <v>41108</v>
      </c>
      <c r="C6128" s="143">
        <v>276576</v>
      </c>
      <c r="D6128" s="143" t="s">
        <v>762</v>
      </c>
      <c r="E6128" s="143" t="s">
        <v>25</v>
      </c>
      <c r="F6128" s="248" t="s">
        <v>2271</v>
      </c>
      <c r="G6128" s="216">
        <v>2</v>
      </c>
      <c r="H6128" s="216">
        <v>525.00000000349246</v>
      </c>
      <c r="I6128" s="216">
        <v>1050.0000000069849</v>
      </c>
      <c r="J6128" s="216">
        <v>3.1179733316088016E-3</v>
      </c>
      <c r="K6128" s="216">
        <v>5.9389968220724949E-6</v>
      </c>
    </row>
    <row r="6129" spans="2:11" ht="15.75" customHeight="1" x14ac:dyDescent="0.2">
      <c r="B6129" s="189">
        <v>41108</v>
      </c>
      <c r="C6129" s="143">
        <v>276577</v>
      </c>
      <c r="D6129" s="143" t="s">
        <v>1531</v>
      </c>
      <c r="E6129" s="143" t="s">
        <v>25</v>
      </c>
      <c r="F6129" s="248" t="s">
        <v>2272</v>
      </c>
      <c r="G6129" s="216">
        <v>9.7650000000000006</v>
      </c>
      <c r="H6129" s="216">
        <v>370.00000000116415</v>
      </c>
      <c r="I6129" s="216">
        <v>3613.050000011368</v>
      </c>
      <c r="J6129" s="216">
        <v>1.0728946234028272E-2</v>
      </c>
      <c r="K6129" s="216">
        <v>2.8997151983768958E-5</v>
      </c>
    </row>
    <row r="6130" spans="2:11" ht="15.75" customHeight="1" x14ac:dyDescent="0.2">
      <c r="B6130" s="189">
        <v>41108</v>
      </c>
      <c r="C6130" s="143">
        <v>276578</v>
      </c>
      <c r="D6130" s="143" t="s">
        <v>689</v>
      </c>
      <c r="E6130" s="143" t="s">
        <v>25</v>
      </c>
      <c r="F6130" s="248" t="s">
        <v>2273</v>
      </c>
      <c r="G6130" s="216">
        <v>11.5</v>
      </c>
      <c r="H6130" s="216">
        <v>75.00000000349246</v>
      </c>
      <c r="I6130" s="216">
        <v>862.50000004016329</v>
      </c>
      <c r="J6130" s="216">
        <v>2.5611923796380284E-3</v>
      </c>
      <c r="K6130" s="216">
        <v>3.4149231726916845E-5</v>
      </c>
    </row>
    <row r="6131" spans="2:11" ht="15.75" customHeight="1" x14ac:dyDescent="0.2">
      <c r="B6131" s="189">
        <v>41108</v>
      </c>
      <c r="C6131" s="143">
        <v>276579</v>
      </c>
      <c r="D6131" s="143" t="s">
        <v>890</v>
      </c>
      <c r="E6131" s="143" t="s">
        <v>25</v>
      </c>
      <c r="F6131" s="248" t="s">
        <v>2274</v>
      </c>
      <c r="G6131" s="216">
        <v>0.5</v>
      </c>
      <c r="H6131" s="216">
        <v>17.499999999417923</v>
      </c>
      <c r="I6131" s="216">
        <v>17.499999999417923</v>
      </c>
      <c r="J6131" s="216">
        <v>5.1966222191405855E-5</v>
      </c>
      <c r="K6131" s="216">
        <v>1.4847492055181237E-6</v>
      </c>
    </row>
    <row r="6132" spans="2:11" ht="15.75" customHeight="1" x14ac:dyDescent="0.2">
      <c r="B6132" s="189">
        <v>41108</v>
      </c>
      <c r="C6132" s="143">
        <v>276789</v>
      </c>
      <c r="D6132" s="143" t="s">
        <v>952</v>
      </c>
      <c r="E6132" s="143" t="s">
        <v>25</v>
      </c>
      <c r="F6132" s="248" t="s">
        <v>2275</v>
      </c>
      <c r="G6132" s="216">
        <v>2.2311000000000001</v>
      </c>
      <c r="H6132" s="216">
        <v>307.99999999813735</v>
      </c>
      <c r="I6132" s="216">
        <v>687.17879999584432</v>
      </c>
      <c r="J6132" s="216">
        <v>2.0405763546854552E-3</v>
      </c>
      <c r="K6132" s="216">
        <v>6.6252479048629722E-6</v>
      </c>
    </row>
    <row r="6133" spans="2:11" ht="15.75" customHeight="1" x14ac:dyDescent="0.2">
      <c r="B6133" s="189">
        <v>41109</v>
      </c>
      <c r="C6133" s="143">
        <v>276621</v>
      </c>
      <c r="D6133" s="143" t="s">
        <v>629</v>
      </c>
      <c r="E6133" s="143" t="s">
        <v>25</v>
      </c>
      <c r="F6133" s="248" t="s">
        <v>2276</v>
      </c>
      <c r="G6133" s="216">
        <v>6</v>
      </c>
      <c r="H6133" s="216">
        <v>130.00000000465661</v>
      </c>
      <c r="I6133" s="216">
        <v>780.00000002793968</v>
      </c>
      <c r="J6133" s="216">
        <v>2.3148326075628956E-3</v>
      </c>
      <c r="K6133" s="216">
        <v>1.780640467292291E-5</v>
      </c>
    </row>
    <row r="6134" spans="2:11" ht="15.75" customHeight="1" x14ac:dyDescent="0.2">
      <c r="B6134" s="189">
        <v>41109</v>
      </c>
      <c r="C6134" s="143">
        <v>276622</v>
      </c>
      <c r="D6134" s="143" t="s">
        <v>917</v>
      </c>
      <c r="E6134" s="143" t="s">
        <v>24</v>
      </c>
      <c r="F6134" s="248" t="s">
        <v>2277</v>
      </c>
      <c r="G6134" s="216">
        <v>61</v>
      </c>
      <c r="H6134" s="216">
        <v>195.99999999976717</v>
      </c>
      <c r="I6134" s="216">
        <v>11955.999999985797</v>
      </c>
      <c r="J6134" s="216">
        <v>1.1962167334598496E-2</v>
      </c>
      <c r="K6134" s="216">
        <v>6.1031465992921969E-5</v>
      </c>
    </row>
    <row r="6135" spans="2:11" ht="15.75" customHeight="1" x14ac:dyDescent="0.2">
      <c r="B6135" s="189">
        <v>41109</v>
      </c>
      <c r="C6135" s="143">
        <v>276623</v>
      </c>
      <c r="D6135" s="143" t="s">
        <v>750</v>
      </c>
      <c r="E6135" s="143" t="s">
        <v>25</v>
      </c>
      <c r="F6135" s="248" t="s">
        <v>2278</v>
      </c>
      <c r="G6135" s="216">
        <v>54</v>
      </c>
      <c r="H6135" s="216">
        <v>191.99999999720603</v>
      </c>
      <c r="I6135" s="216">
        <v>10367.999999849126</v>
      </c>
      <c r="J6135" s="216">
        <v>3.0769467274363031E-2</v>
      </c>
      <c r="K6135" s="216">
        <v>1.6025764205630617E-4</v>
      </c>
    </row>
    <row r="6136" spans="2:11" ht="15.75" customHeight="1" x14ac:dyDescent="0.2">
      <c r="B6136" s="189">
        <v>41109</v>
      </c>
      <c r="C6136" s="143">
        <v>276640</v>
      </c>
      <c r="D6136" s="143" t="s">
        <v>655</v>
      </c>
      <c r="E6136" s="143" t="s">
        <v>25</v>
      </c>
      <c r="F6136" s="248" t="s">
        <v>2279</v>
      </c>
      <c r="G6136" s="216">
        <v>1</v>
      </c>
      <c r="H6136" s="216">
        <v>297.9999999969732</v>
      </c>
      <c r="I6136" s="216">
        <v>297.9999999969732</v>
      </c>
      <c r="J6136" s="216">
        <v>8.8438476541285505E-4</v>
      </c>
      <c r="K6136" s="216">
        <v>2.9677341121538183E-6</v>
      </c>
    </row>
    <row r="6137" spans="2:11" ht="15.75" customHeight="1" x14ac:dyDescent="0.2">
      <c r="B6137" s="189">
        <v>41109</v>
      </c>
      <c r="C6137" s="143">
        <v>276641</v>
      </c>
      <c r="D6137" s="143" t="s">
        <v>649</v>
      </c>
      <c r="E6137" s="143" t="s">
        <v>25</v>
      </c>
      <c r="F6137" s="248" t="s">
        <v>2280</v>
      </c>
      <c r="G6137" s="216">
        <v>2.5</v>
      </c>
      <c r="H6137" s="216">
        <v>192.00000000768341</v>
      </c>
      <c r="I6137" s="216">
        <v>480.00000001920853</v>
      </c>
      <c r="J6137" s="216">
        <v>1.4245123738908386E-3</v>
      </c>
      <c r="K6137" s="216">
        <v>7.4193352803845457E-6</v>
      </c>
    </row>
    <row r="6138" spans="2:11" ht="15.75" customHeight="1" x14ac:dyDescent="0.2">
      <c r="B6138" s="189">
        <v>41109</v>
      </c>
      <c r="C6138" s="143">
        <v>276642</v>
      </c>
      <c r="D6138" s="143" t="s">
        <v>2281</v>
      </c>
      <c r="E6138" s="143" t="s">
        <v>24</v>
      </c>
      <c r="F6138" s="248" t="s">
        <v>2282</v>
      </c>
      <c r="G6138" s="216">
        <v>10</v>
      </c>
      <c r="H6138" s="216">
        <v>343.00000000745058</v>
      </c>
      <c r="I6138" s="216">
        <v>3430.0000000745058</v>
      </c>
      <c r="J6138" s="216">
        <v>3.4317693173814682E-3</v>
      </c>
      <c r="K6138" s="216">
        <v>1.0005158359495405E-5</v>
      </c>
    </row>
    <row r="6139" spans="2:11" ht="15.75" customHeight="1" x14ac:dyDescent="0.2">
      <c r="B6139" s="189">
        <v>41109</v>
      </c>
      <c r="C6139" s="143">
        <v>276646</v>
      </c>
      <c r="D6139" s="143" t="s">
        <v>845</v>
      </c>
      <c r="E6139" s="143" t="s">
        <v>25</v>
      </c>
      <c r="F6139" s="248" t="s">
        <v>2283</v>
      </c>
      <c r="G6139" s="216">
        <v>28.82</v>
      </c>
      <c r="H6139" s="216">
        <v>364.00000000256114</v>
      </c>
      <c r="I6139" s="216">
        <v>10490.480000073811</v>
      </c>
      <c r="J6139" s="216">
        <v>3.1132955349086437E-2</v>
      </c>
      <c r="K6139" s="216">
        <v>8.5530097112273033E-5</v>
      </c>
    </row>
    <row r="6140" spans="2:11" ht="15.75" customHeight="1" x14ac:dyDescent="0.2">
      <c r="B6140" s="189">
        <v>41109</v>
      </c>
      <c r="C6140" s="143">
        <v>276647</v>
      </c>
      <c r="D6140" s="143" t="s">
        <v>1164</v>
      </c>
      <c r="E6140" s="143" t="s">
        <v>25</v>
      </c>
      <c r="F6140" s="248" t="s">
        <v>2284</v>
      </c>
      <c r="G6140" s="216">
        <v>72.463999999999999</v>
      </c>
      <c r="H6140" s="216">
        <v>460.00000000116415</v>
      </c>
      <c r="I6140" s="216">
        <v>33333.44000008436</v>
      </c>
      <c r="J6140" s="216">
        <v>9.8924786963682926E-2</v>
      </c>
      <c r="K6140" s="216">
        <v>2.1505388470311428E-4</v>
      </c>
    </row>
    <row r="6141" spans="2:11" ht="15.75" customHeight="1" x14ac:dyDescent="0.2">
      <c r="B6141" s="189">
        <v>41109</v>
      </c>
      <c r="C6141" s="143">
        <v>276648</v>
      </c>
      <c r="D6141" s="143" t="s">
        <v>727</v>
      </c>
      <c r="E6141" s="143" t="s">
        <v>25</v>
      </c>
      <c r="F6141" s="248" t="s">
        <v>2285</v>
      </c>
      <c r="G6141" s="216">
        <v>26.88</v>
      </c>
      <c r="H6141" s="216">
        <v>162.00000000419095</v>
      </c>
      <c r="I6141" s="216">
        <v>4354.5600001126522</v>
      </c>
      <c r="J6141" s="216">
        <v>1.2923176255754853E-2</v>
      </c>
      <c r="K6141" s="216">
        <v>7.9772692934694631E-5</v>
      </c>
    </row>
    <row r="6142" spans="2:11" ht="15.75" customHeight="1" x14ac:dyDescent="0.2">
      <c r="B6142" s="189">
        <v>41109</v>
      </c>
      <c r="C6142" s="143">
        <v>276649</v>
      </c>
      <c r="D6142" s="143" t="s">
        <v>908</v>
      </c>
      <c r="E6142" s="143" t="s">
        <v>25</v>
      </c>
      <c r="F6142" s="248" t="s">
        <v>2286</v>
      </c>
      <c r="G6142" s="216">
        <v>15</v>
      </c>
      <c r="H6142" s="216">
        <v>7.9999999946448952</v>
      </c>
      <c r="I6142" s="216">
        <v>119.99999991967343</v>
      </c>
      <c r="J6142" s="216">
        <v>3.5612809322007027E-4</v>
      </c>
      <c r="K6142" s="216">
        <v>4.4516011682307274E-5</v>
      </c>
    </row>
    <row r="6143" spans="2:11" ht="15.75" customHeight="1" x14ac:dyDescent="0.2">
      <c r="B6143" s="189">
        <v>41109</v>
      </c>
      <c r="C6143" s="143">
        <v>276650</v>
      </c>
      <c r="D6143" s="143" t="s">
        <v>2287</v>
      </c>
      <c r="E6143" s="143" t="s">
        <v>24</v>
      </c>
      <c r="F6143" s="248" t="s">
        <v>2288</v>
      </c>
      <c r="G6143" s="216">
        <v>115.68</v>
      </c>
      <c r="H6143" s="216">
        <v>347.99999999231659</v>
      </c>
      <c r="I6143" s="216">
        <v>40256.639999111183</v>
      </c>
      <c r="J6143" s="216">
        <v>4.0277405821230433E-2</v>
      </c>
      <c r="K6143" s="216">
        <v>1.1573967190264284E-4</v>
      </c>
    </row>
    <row r="6144" spans="2:11" ht="15.75" customHeight="1" x14ac:dyDescent="0.2">
      <c r="B6144" s="189">
        <v>41109</v>
      </c>
      <c r="C6144" s="143">
        <v>276651</v>
      </c>
      <c r="D6144" s="143" t="s">
        <v>568</v>
      </c>
      <c r="E6144" s="143" t="s">
        <v>25</v>
      </c>
      <c r="F6144" s="248" t="s">
        <v>1944</v>
      </c>
      <c r="G6144" s="216">
        <v>16</v>
      </c>
      <c r="H6144" s="216">
        <v>508.00000000046566</v>
      </c>
      <c r="I6144" s="216">
        <v>8128.0000000074506</v>
      </c>
      <c r="J6144" s="216">
        <v>2.4121742863608346E-2</v>
      </c>
      <c r="K6144" s="216">
        <v>4.7483745794461092E-5</v>
      </c>
    </row>
    <row r="6145" spans="2:11" ht="15.75" customHeight="1" x14ac:dyDescent="0.2">
      <c r="B6145" s="189">
        <v>41109</v>
      </c>
      <c r="C6145" s="143">
        <v>276652</v>
      </c>
      <c r="D6145" s="143" t="s">
        <v>1444</v>
      </c>
      <c r="E6145" s="143" t="s">
        <v>24</v>
      </c>
      <c r="F6145" s="248" t="s">
        <v>2289</v>
      </c>
      <c r="G6145" s="216">
        <v>44.707599999999999</v>
      </c>
      <c r="H6145" s="216">
        <v>296.99999999371357</v>
      </c>
      <c r="I6145" s="216">
        <v>13278.157199718949</v>
      </c>
      <c r="J6145" s="216">
        <v>1.3285006550546213E-2</v>
      </c>
      <c r="K6145" s="216">
        <v>4.4730661787297672E-5</v>
      </c>
    </row>
    <row r="6146" spans="2:11" ht="15.75" customHeight="1" x14ac:dyDescent="0.2">
      <c r="B6146" s="189">
        <v>41109</v>
      </c>
      <c r="C6146" s="143">
        <v>276652</v>
      </c>
      <c r="D6146" s="143" t="s">
        <v>1311</v>
      </c>
      <c r="E6146" s="143" t="s">
        <v>24</v>
      </c>
      <c r="F6146" s="248" t="s">
        <v>2289</v>
      </c>
      <c r="G6146" s="216">
        <v>4.0716000000000001</v>
      </c>
      <c r="H6146" s="216">
        <v>296.99999999371357</v>
      </c>
      <c r="I6146" s="216">
        <v>1209.2651999744041</v>
      </c>
      <c r="J6146" s="216">
        <v>1.2098889824370791E-3</v>
      </c>
      <c r="K6146" s="216">
        <v>4.073700277652149E-6</v>
      </c>
    </row>
    <row r="6147" spans="2:11" ht="15.75" customHeight="1" x14ac:dyDescent="0.2">
      <c r="B6147" s="189">
        <v>41109</v>
      </c>
      <c r="C6147" s="143">
        <v>276653</v>
      </c>
      <c r="D6147" s="143" t="s">
        <v>893</v>
      </c>
      <c r="E6147" s="143" t="s">
        <v>24</v>
      </c>
      <c r="F6147" s="248" t="s">
        <v>2128</v>
      </c>
      <c r="G6147" s="216">
        <v>13.672000000000001</v>
      </c>
      <c r="H6147" s="216">
        <v>317.99999999930151</v>
      </c>
      <c r="I6147" s="216">
        <v>4347.6959999904502</v>
      </c>
      <c r="J6147" s="216">
        <v>4.3499386978849185E-3</v>
      </c>
      <c r="K6147" s="216">
        <v>1.3679052509102117E-5</v>
      </c>
    </row>
    <row r="6148" spans="2:11" ht="15.75" customHeight="1" x14ac:dyDescent="0.2">
      <c r="B6148" s="189">
        <v>41109</v>
      </c>
      <c r="C6148" s="143">
        <v>276654</v>
      </c>
      <c r="D6148" s="143" t="s">
        <v>986</v>
      </c>
      <c r="E6148" s="143" t="s">
        <v>24</v>
      </c>
      <c r="F6148" s="248" t="s">
        <v>2290</v>
      </c>
      <c r="G6148" s="216">
        <v>36.575000000000003</v>
      </c>
      <c r="H6148" s="216">
        <v>328.00000000046566</v>
      </c>
      <c r="I6148" s="216">
        <v>11996.600000017033</v>
      </c>
      <c r="J6148" s="216">
        <v>1.2002788277569299E-2</v>
      </c>
      <c r="K6148" s="216">
        <v>3.6593866699854443E-5</v>
      </c>
    </row>
    <row r="6149" spans="2:11" ht="15.75" customHeight="1" x14ac:dyDescent="0.2">
      <c r="B6149" s="189">
        <v>41109</v>
      </c>
      <c r="C6149" s="143">
        <v>276655</v>
      </c>
      <c r="D6149" s="143" t="s">
        <v>2291</v>
      </c>
      <c r="E6149" s="143" t="s">
        <v>24</v>
      </c>
      <c r="F6149" s="248" t="s">
        <v>2292</v>
      </c>
      <c r="G6149" s="216">
        <v>23.761600000000001</v>
      </c>
      <c r="H6149" s="216">
        <v>43.000000003958121</v>
      </c>
      <c r="I6149" s="216">
        <v>1021.7488000940514</v>
      </c>
      <c r="J6149" s="216">
        <v>1.0222758548565397E-3</v>
      </c>
      <c r="K6149" s="216">
        <v>2.37738570874986E-5</v>
      </c>
    </row>
    <row r="6150" spans="2:11" ht="15.75" customHeight="1" x14ac:dyDescent="0.2">
      <c r="B6150" s="189">
        <v>41109</v>
      </c>
      <c r="C6150" s="143">
        <v>276656</v>
      </c>
      <c r="D6150" s="143" t="s">
        <v>643</v>
      </c>
      <c r="E6150" s="143" t="s">
        <v>25</v>
      </c>
      <c r="F6150" s="248" t="s">
        <v>2293</v>
      </c>
      <c r="G6150" s="216">
        <v>13.02</v>
      </c>
      <c r="H6150" s="216">
        <v>192.00000000768341</v>
      </c>
      <c r="I6150" s="216">
        <v>2499.8400001000377</v>
      </c>
      <c r="J6150" s="216">
        <v>7.4188604432234859E-3</v>
      </c>
      <c r="K6150" s="216">
        <v>3.8639898140242713E-5</v>
      </c>
    </row>
    <row r="6151" spans="2:11" ht="15.75" customHeight="1" x14ac:dyDescent="0.2">
      <c r="B6151" s="189">
        <v>41109</v>
      </c>
      <c r="C6151" s="143">
        <v>276657</v>
      </c>
      <c r="D6151" s="143" t="s">
        <v>2291</v>
      </c>
      <c r="E6151" s="143" t="s">
        <v>24</v>
      </c>
      <c r="F6151" s="248" t="s">
        <v>2294</v>
      </c>
      <c r="G6151" s="216">
        <v>1.9766000000000001</v>
      </c>
      <c r="H6151" s="216">
        <v>66.999999998370185</v>
      </c>
      <c r="I6151" s="216">
        <v>132.43219999677851</v>
      </c>
      <c r="J6151" s="216">
        <v>1.3250051328641358E-4</v>
      </c>
      <c r="K6151" s="216">
        <v>1.9776196013378617E-6</v>
      </c>
    </row>
    <row r="6152" spans="2:11" ht="15.75" customHeight="1" x14ac:dyDescent="0.2">
      <c r="B6152" s="189">
        <v>41109</v>
      </c>
      <c r="C6152" s="143">
        <v>276658</v>
      </c>
      <c r="D6152" s="143" t="s">
        <v>1556</v>
      </c>
      <c r="E6152" s="143" t="s">
        <v>24</v>
      </c>
      <c r="F6152" s="248" t="s">
        <v>2295</v>
      </c>
      <c r="G6152" s="216">
        <v>19.920000000000002</v>
      </c>
      <c r="H6152" s="216">
        <v>360</v>
      </c>
      <c r="I6152" s="216">
        <v>7171.2000000000007</v>
      </c>
      <c r="J6152" s="216">
        <v>7.1748991627613454E-3</v>
      </c>
      <c r="K6152" s="216">
        <v>1.9930275452114847E-5</v>
      </c>
    </row>
    <row r="6153" spans="2:11" ht="15.75" customHeight="1" x14ac:dyDescent="0.2">
      <c r="B6153" s="189">
        <v>41109</v>
      </c>
      <c r="C6153" s="143">
        <v>276659</v>
      </c>
      <c r="D6153" s="143" t="s">
        <v>1611</v>
      </c>
      <c r="E6153" s="143" t="s">
        <v>24</v>
      </c>
      <c r="F6153" s="248" t="s">
        <v>2296</v>
      </c>
      <c r="G6153" s="216">
        <v>109.23</v>
      </c>
      <c r="H6153" s="216">
        <v>43.999999996740371</v>
      </c>
      <c r="I6153" s="216">
        <v>4806.1199996439509</v>
      </c>
      <c r="J6153" s="216">
        <v>4.8085991691175726E-3</v>
      </c>
      <c r="K6153" s="216">
        <v>1.0928634476076831E-4</v>
      </c>
    </row>
    <row r="6154" spans="2:11" ht="15.75" customHeight="1" x14ac:dyDescent="0.2">
      <c r="B6154" s="189">
        <v>41109</v>
      </c>
      <c r="C6154" s="143">
        <v>276660</v>
      </c>
      <c r="D6154" s="143" t="s">
        <v>1108</v>
      </c>
      <c r="E6154" s="143" t="s">
        <v>24</v>
      </c>
      <c r="F6154" s="248" t="s">
        <v>2297</v>
      </c>
      <c r="G6154" s="216">
        <v>5.9</v>
      </c>
      <c r="H6154" s="216">
        <v>393.00000000279397</v>
      </c>
      <c r="I6154" s="216">
        <v>2318.7000000164844</v>
      </c>
      <c r="J6154" s="216">
        <v>2.3198960688326923E-3</v>
      </c>
      <c r="K6154" s="216">
        <v>5.9030434321022886E-6</v>
      </c>
    </row>
    <row r="6155" spans="2:11" ht="15.75" customHeight="1" x14ac:dyDescent="0.2">
      <c r="B6155" s="189">
        <v>41109</v>
      </c>
      <c r="C6155" s="143">
        <v>276661</v>
      </c>
      <c r="D6155" s="143" t="s">
        <v>654</v>
      </c>
      <c r="E6155" s="143" t="s">
        <v>24</v>
      </c>
      <c r="F6155" s="248" t="s">
        <v>2298</v>
      </c>
      <c r="G6155" s="216">
        <v>94.314900000000009</v>
      </c>
      <c r="H6155" s="216">
        <v>31.999999999534339</v>
      </c>
      <c r="I6155" s="216">
        <v>3018.0767999560817</v>
      </c>
      <c r="J6155" s="216">
        <v>3.0196336324679733E-3</v>
      </c>
      <c r="K6155" s="216">
        <v>9.436355101599732E-5</v>
      </c>
    </row>
    <row r="6156" spans="2:11" ht="15.75" customHeight="1" x14ac:dyDescent="0.2">
      <c r="B6156" s="189">
        <v>41109</v>
      </c>
      <c r="C6156" s="143">
        <v>276662</v>
      </c>
      <c r="D6156" s="143" t="s">
        <v>1108</v>
      </c>
      <c r="E6156" s="143" t="s">
        <v>24</v>
      </c>
      <c r="F6156" s="248" t="s">
        <v>2299</v>
      </c>
      <c r="G6156" s="216">
        <v>60.7</v>
      </c>
      <c r="H6156" s="216">
        <v>455.99999999860302</v>
      </c>
      <c r="I6156" s="216">
        <v>27679.199999915203</v>
      </c>
      <c r="J6156" s="216">
        <v>2.7693477926329681E-2</v>
      </c>
      <c r="K6156" s="216">
        <v>6.073131124213711E-5</v>
      </c>
    </row>
    <row r="6157" spans="2:11" ht="15.75" customHeight="1" x14ac:dyDescent="0.2">
      <c r="B6157" s="189">
        <v>41109</v>
      </c>
      <c r="C6157" s="143">
        <v>276663</v>
      </c>
      <c r="D6157" s="143" t="s">
        <v>642</v>
      </c>
      <c r="E6157" s="143" t="s">
        <v>24</v>
      </c>
      <c r="F6157" s="248" t="s">
        <v>2300</v>
      </c>
      <c r="G6157" s="216">
        <v>10.666400000000001</v>
      </c>
      <c r="H6157" s="216">
        <v>214.99999999883585</v>
      </c>
      <c r="I6157" s="216">
        <v>2293.275999987583</v>
      </c>
      <c r="J6157" s="216">
        <v>2.2944589541905947E-3</v>
      </c>
      <c r="K6157" s="216">
        <v>1.0671902112572179E-5</v>
      </c>
    </row>
    <row r="6158" spans="2:11" ht="15.75" customHeight="1" x14ac:dyDescent="0.2">
      <c r="B6158" s="189">
        <v>41109</v>
      </c>
      <c r="C6158" s="143">
        <v>276664</v>
      </c>
      <c r="D6158" s="143" t="s">
        <v>1247</v>
      </c>
      <c r="E6158" s="143" t="s">
        <v>24</v>
      </c>
      <c r="F6158" s="248" t="s">
        <v>2178</v>
      </c>
      <c r="G6158" s="216">
        <v>18.97</v>
      </c>
      <c r="H6158" s="216">
        <v>242.0000000030268</v>
      </c>
      <c r="I6158" s="216">
        <v>4590.740000057418</v>
      </c>
      <c r="J6158" s="216">
        <v>4.5931080687844411E-3</v>
      </c>
      <c r="K6158" s="216">
        <v>1.897978540796278E-5</v>
      </c>
    </row>
    <row r="6159" spans="2:11" ht="15.75" customHeight="1" x14ac:dyDescent="0.2">
      <c r="B6159" s="189">
        <v>41109</v>
      </c>
      <c r="C6159" s="143">
        <v>276665</v>
      </c>
      <c r="D6159" s="143" t="s">
        <v>1196</v>
      </c>
      <c r="E6159" s="143" t="s">
        <v>24</v>
      </c>
      <c r="F6159" s="248" t="s">
        <v>2235</v>
      </c>
      <c r="G6159" s="216">
        <v>22.16</v>
      </c>
      <c r="H6159" s="216">
        <v>207.9999999969732</v>
      </c>
      <c r="I6159" s="216">
        <v>4609.2799999329263</v>
      </c>
      <c r="J6159" s="216">
        <v>4.6116576322583896E-3</v>
      </c>
      <c r="K6159" s="216">
        <v>2.2171430924641817E-5</v>
      </c>
    </row>
    <row r="6160" spans="2:11" ht="15.75" customHeight="1" x14ac:dyDescent="0.2">
      <c r="B6160" s="189">
        <v>41109</v>
      </c>
      <c r="C6160" s="143">
        <v>276666</v>
      </c>
      <c r="D6160" s="143" t="s">
        <v>927</v>
      </c>
      <c r="E6160" s="143" t="s">
        <v>24</v>
      </c>
      <c r="F6160" s="248" t="s">
        <v>2182</v>
      </c>
      <c r="G6160" s="216">
        <v>8.0400000000000009</v>
      </c>
      <c r="H6160" s="216">
        <v>238.00000000046566</v>
      </c>
      <c r="I6160" s="216">
        <v>1913.5200000037441</v>
      </c>
      <c r="J6160" s="216">
        <v>1.9145070624099108E-3</v>
      </c>
      <c r="K6160" s="216">
        <v>8.0441473210343063E-6</v>
      </c>
    </row>
    <row r="6161" spans="2:11" ht="15.75" customHeight="1" x14ac:dyDescent="0.2">
      <c r="B6161" s="189">
        <v>41109</v>
      </c>
      <c r="C6161" s="143">
        <v>276667</v>
      </c>
      <c r="D6161" s="143" t="s">
        <v>982</v>
      </c>
      <c r="E6161" s="143" t="s">
        <v>25</v>
      </c>
      <c r="F6161" s="248" t="s">
        <v>2301</v>
      </c>
      <c r="G6161" s="216">
        <v>6.68</v>
      </c>
      <c r="H6161" s="216">
        <v>184.00000000256114</v>
      </c>
      <c r="I6161" s="216">
        <v>1229.1200000171084</v>
      </c>
      <c r="J6161" s="216">
        <v>3.6477013519812741E-3</v>
      </c>
      <c r="K6161" s="216">
        <v>1.9824463869187506E-5</v>
      </c>
    </row>
    <row r="6162" spans="2:11" ht="15.75" customHeight="1" x14ac:dyDescent="0.2">
      <c r="B6162" s="189">
        <v>41109</v>
      </c>
      <c r="C6162" s="143">
        <v>276668</v>
      </c>
      <c r="D6162" s="143" t="s">
        <v>1803</v>
      </c>
      <c r="E6162" s="143" t="s">
        <v>24</v>
      </c>
      <c r="F6162" s="248" t="s">
        <v>2302</v>
      </c>
      <c r="G6162" s="216">
        <v>10.92</v>
      </c>
      <c r="H6162" s="216">
        <v>395.00000000931323</v>
      </c>
      <c r="I6162" s="216">
        <v>4313.4000001017002</v>
      </c>
      <c r="J6162" s="216">
        <v>4.3156250068865001E-3</v>
      </c>
      <c r="K6162" s="216">
        <v>1.0925632928568981E-5</v>
      </c>
    </row>
    <row r="6163" spans="2:11" ht="15.75" customHeight="1" x14ac:dyDescent="0.2">
      <c r="B6163" s="189">
        <v>41109</v>
      </c>
      <c r="C6163" s="143">
        <v>276669</v>
      </c>
      <c r="D6163" s="143" t="s">
        <v>631</v>
      </c>
      <c r="E6163" s="143" t="s">
        <v>24</v>
      </c>
      <c r="F6163" s="248" t="s">
        <v>2067</v>
      </c>
      <c r="G6163" s="216">
        <v>43.59</v>
      </c>
      <c r="H6163" s="216">
        <v>479.00000000023283</v>
      </c>
      <c r="I6163" s="216">
        <v>20879.610000010151</v>
      </c>
      <c r="J6163" s="216">
        <v>2.089038045346054E-2</v>
      </c>
      <c r="K6163" s="216">
        <v>4.3612485289040475E-5</v>
      </c>
    </row>
    <row r="6164" spans="2:11" ht="15.75" customHeight="1" x14ac:dyDescent="0.2">
      <c r="B6164" s="189">
        <v>41109</v>
      </c>
      <c r="C6164" s="143">
        <v>276670</v>
      </c>
      <c r="D6164" s="143" t="s">
        <v>1036</v>
      </c>
      <c r="E6164" s="143" t="s">
        <v>24</v>
      </c>
      <c r="F6164" s="248" t="s">
        <v>2303</v>
      </c>
      <c r="G6164" s="216">
        <v>15.68</v>
      </c>
      <c r="H6164" s="216">
        <v>301.99999999953434</v>
      </c>
      <c r="I6164" s="216">
        <v>4735.3599999926982</v>
      </c>
      <c r="J6164" s="216">
        <v>4.7378026689147102E-3</v>
      </c>
      <c r="K6164" s="216">
        <v>1.5688088307688794E-5</v>
      </c>
    </row>
    <row r="6165" spans="2:11" ht="15.75" customHeight="1" x14ac:dyDescent="0.2">
      <c r="B6165" s="189">
        <v>41109</v>
      </c>
      <c r="C6165" s="143">
        <v>276671</v>
      </c>
      <c r="D6165" s="143" t="s">
        <v>1195</v>
      </c>
      <c r="E6165" s="143" t="s">
        <v>24</v>
      </c>
      <c r="F6165" s="248" t="s">
        <v>2194</v>
      </c>
      <c r="G6165" s="216">
        <v>1.8800000000000001</v>
      </c>
      <c r="H6165" s="216">
        <v>15.999999999767169</v>
      </c>
      <c r="I6165" s="216">
        <v>30.079999999562279</v>
      </c>
      <c r="J6165" s="216">
        <v>3.0095516344924231E-5</v>
      </c>
      <c r="K6165" s="216">
        <v>1.8809697715851361E-6</v>
      </c>
    </row>
    <row r="6166" spans="2:11" ht="15.75" customHeight="1" x14ac:dyDescent="0.2">
      <c r="B6166" s="189">
        <v>41109</v>
      </c>
      <c r="C6166" s="143">
        <v>276672</v>
      </c>
      <c r="D6166" s="143" t="s">
        <v>753</v>
      </c>
      <c r="E6166" s="143" t="s">
        <v>24</v>
      </c>
      <c r="F6166" s="248" t="s">
        <v>2304</v>
      </c>
      <c r="G6166" s="216">
        <v>23.75</v>
      </c>
      <c r="H6166" s="216">
        <v>248.00000000162981</v>
      </c>
      <c r="I6166" s="216">
        <v>5890.0000000387081</v>
      </c>
      <c r="J6166" s="216">
        <v>5.8930382737815215E-3</v>
      </c>
      <c r="K6166" s="216">
        <v>2.3762251103801584E-5</v>
      </c>
    </row>
    <row r="6167" spans="2:11" ht="15.75" customHeight="1" x14ac:dyDescent="0.2">
      <c r="B6167" s="189">
        <v>41109</v>
      </c>
      <c r="C6167" s="143">
        <v>276673</v>
      </c>
      <c r="D6167" s="143" t="s">
        <v>1820</v>
      </c>
      <c r="E6167" s="143" t="s">
        <v>25</v>
      </c>
      <c r="F6167" s="248" t="s">
        <v>2212</v>
      </c>
      <c r="G6167" s="216">
        <v>14.434000000000001</v>
      </c>
      <c r="H6167" s="216">
        <v>231.0000000090804</v>
      </c>
      <c r="I6167" s="216">
        <v>3334.2540001310667</v>
      </c>
      <c r="J6167" s="216">
        <v>9.8951793347742886E-3</v>
      </c>
      <c r="K6167" s="216">
        <v>4.2836274174828214E-5</v>
      </c>
    </row>
    <row r="6168" spans="2:11" ht="15.75" customHeight="1" x14ac:dyDescent="0.2">
      <c r="B6168" s="189">
        <v>41109</v>
      </c>
      <c r="C6168" s="143">
        <v>276674</v>
      </c>
      <c r="D6168" s="143" t="s">
        <v>657</v>
      </c>
      <c r="E6168" s="143" t="s">
        <v>25</v>
      </c>
      <c r="F6168" s="248" t="s">
        <v>2033</v>
      </c>
      <c r="G6168" s="216">
        <v>6.05</v>
      </c>
      <c r="H6168" s="216">
        <v>193.00000000046566</v>
      </c>
      <c r="I6168" s="216">
        <v>1167.6500000028173</v>
      </c>
      <c r="J6168" s="216">
        <v>3.4652747360647664E-3</v>
      </c>
      <c r="K6168" s="216">
        <v>1.79547913785306E-5</v>
      </c>
    </row>
    <row r="6169" spans="2:11" ht="15.75" customHeight="1" x14ac:dyDescent="0.2">
      <c r="B6169" s="189">
        <v>41109</v>
      </c>
      <c r="C6169" s="143">
        <v>276675</v>
      </c>
      <c r="D6169" s="143" t="s">
        <v>753</v>
      </c>
      <c r="E6169" s="143" t="s">
        <v>24</v>
      </c>
      <c r="F6169" s="248" t="s">
        <v>2304</v>
      </c>
      <c r="G6169" s="216">
        <v>4.1166</v>
      </c>
      <c r="H6169" s="216">
        <v>21.000000005587935</v>
      </c>
      <c r="I6169" s="216">
        <v>86.448600023003294</v>
      </c>
      <c r="J6169" s="216">
        <v>8.6493193318682609E-5</v>
      </c>
      <c r="K6169" s="216">
        <v>4.1187234902698786E-6</v>
      </c>
    </row>
    <row r="6170" spans="2:11" ht="15.75" customHeight="1" x14ac:dyDescent="0.2">
      <c r="B6170" s="189">
        <v>41109</v>
      </c>
      <c r="C6170" s="143">
        <v>276676</v>
      </c>
      <c r="D6170" s="143" t="s">
        <v>2305</v>
      </c>
      <c r="E6170" s="143" t="s">
        <v>24</v>
      </c>
      <c r="F6170" s="248" t="s">
        <v>2306</v>
      </c>
      <c r="G6170" s="216">
        <v>22.42</v>
      </c>
      <c r="H6170" s="216">
        <v>191.99999999720603</v>
      </c>
      <c r="I6170" s="216">
        <v>4304.6399999373598</v>
      </c>
      <c r="J6170" s="216">
        <v>4.3068604879991576E-3</v>
      </c>
      <c r="K6170" s="216">
        <v>2.2431565041988699E-5</v>
      </c>
    </row>
    <row r="6171" spans="2:11" ht="15.75" customHeight="1" x14ac:dyDescent="0.2">
      <c r="B6171" s="189">
        <v>41110</v>
      </c>
      <c r="C6171" s="143">
        <v>276723</v>
      </c>
      <c r="D6171" s="143" t="s">
        <v>629</v>
      </c>
      <c r="E6171" s="143" t="s">
        <v>25</v>
      </c>
      <c r="F6171" s="248" t="s">
        <v>2219</v>
      </c>
      <c r="G6171" s="216">
        <v>49.808699999999995</v>
      </c>
      <c r="H6171" s="216">
        <v>231.0000000090804</v>
      </c>
      <c r="I6171" s="216">
        <v>11505.809700452282</v>
      </c>
      <c r="J6171" s="216">
        <v>3.4119275917007127E-2</v>
      </c>
      <c r="K6171" s="216">
        <v>1.4770249314141094E-4</v>
      </c>
    </row>
    <row r="6172" spans="2:11" ht="15.75" customHeight="1" x14ac:dyDescent="0.2">
      <c r="B6172" s="189">
        <v>41110</v>
      </c>
      <c r="C6172" s="143">
        <v>276724</v>
      </c>
      <c r="D6172" s="143" t="s">
        <v>625</v>
      </c>
      <c r="E6172" s="143" t="s">
        <v>25</v>
      </c>
      <c r="F6172" s="248" t="s">
        <v>2243</v>
      </c>
      <c r="G6172" s="216">
        <v>54</v>
      </c>
      <c r="H6172" s="216">
        <v>264.00000000139698</v>
      </c>
      <c r="I6172" s="216">
        <v>14256.000000075437</v>
      </c>
      <c r="J6172" s="216">
        <v>4.2274677761818653E-2</v>
      </c>
      <c r="K6172" s="216">
        <v>1.6013135515755665E-4</v>
      </c>
    </row>
    <row r="6173" spans="2:11" ht="15.75" customHeight="1" x14ac:dyDescent="0.2">
      <c r="B6173" s="189">
        <v>41110</v>
      </c>
      <c r="C6173" s="143">
        <v>276725</v>
      </c>
      <c r="D6173" s="143" t="s">
        <v>1204</v>
      </c>
      <c r="E6173" s="143" t="s">
        <v>25</v>
      </c>
      <c r="F6173" s="248" t="s">
        <v>2307</v>
      </c>
      <c r="G6173" s="216">
        <v>3</v>
      </c>
      <c r="H6173" s="216">
        <v>271.00000000325963</v>
      </c>
      <c r="I6173" s="216">
        <v>813.00000000977889</v>
      </c>
      <c r="J6173" s="216">
        <v>2.4108665137899899E-3</v>
      </c>
      <c r="K6173" s="216">
        <v>8.8961863976420359E-6</v>
      </c>
    </row>
    <row r="6174" spans="2:11" ht="15.75" customHeight="1" x14ac:dyDescent="0.2">
      <c r="B6174" s="189">
        <v>41110</v>
      </c>
      <c r="C6174" s="143">
        <v>276726</v>
      </c>
      <c r="D6174" s="143" t="s">
        <v>588</v>
      </c>
      <c r="E6174" s="143" t="s">
        <v>25</v>
      </c>
      <c r="F6174" s="248" t="s">
        <v>2308</v>
      </c>
      <c r="G6174" s="216">
        <v>13</v>
      </c>
      <c r="H6174" s="216">
        <v>249.00000000488944</v>
      </c>
      <c r="I6174" s="216">
        <v>3237.0000000635628</v>
      </c>
      <c r="J6174" s="216">
        <v>9.5989851232442455E-3</v>
      </c>
      <c r="K6174" s="216">
        <v>3.8550141056448818E-5</v>
      </c>
    </row>
    <row r="6175" spans="2:11" ht="15.75" customHeight="1" x14ac:dyDescent="0.2">
      <c r="B6175" s="189">
        <v>41110</v>
      </c>
      <c r="C6175" s="143">
        <v>276740</v>
      </c>
      <c r="D6175" s="143" t="s">
        <v>647</v>
      </c>
      <c r="E6175" s="143" t="s">
        <v>25</v>
      </c>
      <c r="F6175" s="248" t="s">
        <v>2309</v>
      </c>
      <c r="G6175" s="216">
        <v>10</v>
      </c>
      <c r="H6175" s="216">
        <v>371.00000000442378</v>
      </c>
      <c r="I6175" s="216">
        <v>3710.0000000442378</v>
      </c>
      <c r="J6175" s="216">
        <v>1.1001617178548501E-2</v>
      </c>
      <c r="K6175" s="216">
        <v>2.9653954658806785E-5</v>
      </c>
    </row>
    <row r="6176" spans="2:11" ht="15.75" customHeight="1" x14ac:dyDescent="0.2">
      <c r="B6176" s="189">
        <v>41110</v>
      </c>
      <c r="C6176" s="143">
        <v>276744</v>
      </c>
      <c r="D6176" s="143" t="s">
        <v>1408</v>
      </c>
      <c r="E6176" s="143" t="s">
        <v>24</v>
      </c>
      <c r="F6176" s="248" t="s">
        <v>2310</v>
      </c>
      <c r="G6176" s="216">
        <v>68.385000000000005</v>
      </c>
      <c r="H6176" s="216">
        <v>459.99999999068677</v>
      </c>
      <c r="I6176" s="216">
        <v>31457.099999363116</v>
      </c>
      <c r="J6176" s="216">
        <v>3.1479500182102695E-2</v>
      </c>
      <c r="K6176" s="216">
        <v>6.843369604943486E-5</v>
      </c>
    </row>
    <row r="6177" spans="2:11" ht="15.75" customHeight="1" x14ac:dyDescent="0.2">
      <c r="B6177" s="189">
        <v>41110</v>
      </c>
      <c r="C6177" s="143">
        <v>276745</v>
      </c>
      <c r="D6177" s="143" t="s">
        <v>1179</v>
      </c>
      <c r="E6177" s="143" t="s">
        <v>25</v>
      </c>
      <c r="F6177" s="248" t="s">
        <v>2311</v>
      </c>
      <c r="G6177" s="216">
        <v>2.0300000000000002</v>
      </c>
      <c r="H6177" s="216">
        <v>341.99999999371357</v>
      </c>
      <c r="I6177" s="216">
        <v>694.25999998723864</v>
      </c>
      <c r="J6177" s="216">
        <v>2.0587554561044773E-3</v>
      </c>
      <c r="K6177" s="216">
        <v>6.0197527957377779E-6</v>
      </c>
    </row>
    <row r="6178" spans="2:11" ht="15.75" customHeight="1" x14ac:dyDescent="0.2">
      <c r="B6178" s="189">
        <v>41110</v>
      </c>
      <c r="C6178" s="143">
        <v>276746</v>
      </c>
      <c r="D6178" s="143" t="s">
        <v>922</v>
      </c>
      <c r="E6178" s="143" t="s">
        <v>25</v>
      </c>
      <c r="F6178" s="248" t="s">
        <v>2312</v>
      </c>
      <c r="G6178" s="216">
        <v>40.54</v>
      </c>
      <c r="H6178" s="216">
        <v>339.00000000488944</v>
      </c>
      <c r="I6178" s="216">
        <v>13743.060000198217</v>
      </c>
      <c r="J6178" s="216">
        <v>4.0753607811913908E-2</v>
      </c>
      <c r="K6178" s="216">
        <v>1.202171321868027E-4</v>
      </c>
    </row>
    <row r="6179" spans="2:11" ht="15.75" customHeight="1" x14ac:dyDescent="0.2">
      <c r="B6179" s="189">
        <v>41110</v>
      </c>
      <c r="C6179" s="143">
        <v>276747</v>
      </c>
      <c r="D6179" s="143" t="s">
        <v>537</v>
      </c>
      <c r="E6179" s="143" t="s">
        <v>25</v>
      </c>
      <c r="F6179" s="248" t="s">
        <v>2313</v>
      </c>
      <c r="G6179" s="216">
        <v>13.05</v>
      </c>
      <c r="H6179" s="216">
        <v>296.99999999371357</v>
      </c>
      <c r="I6179" s="216">
        <v>3875.8499999179621</v>
      </c>
      <c r="J6179" s="216">
        <v>1.1493428016190353E-2</v>
      </c>
      <c r="K6179" s="216">
        <v>3.8698410829742859E-5</v>
      </c>
    </row>
    <row r="6180" spans="2:11" ht="15.75" customHeight="1" x14ac:dyDescent="0.2">
      <c r="B6180" s="189">
        <v>41110</v>
      </c>
      <c r="C6180" s="143">
        <v>276748</v>
      </c>
      <c r="D6180" s="143" t="s">
        <v>948</v>
      </c>
      <c r="E6180" s="143" t="s">
        <v>25</v>
      </c>
      <c r="F6180" s="248" t="s">
        <v>2314</v>
      </c>
      <c r="G6180" s="216">
        <v>2.0100000000000002</v>
      </c>
      <c r="H6180" s="216">
        <v>20.000000002328306</v>
      </c>
      <c r="I6180" s="216">
        <v>40.2000000046799</v>
      </c>
      <c r="J6180" s="216">
        <v>1.1920889774228103E-4</v>
      </c>
      <c r="K6180" s="216">
        <v>5.9604448864201649E-6</v>
      </c>
    </row>
    <row r="6181" spans="2:11" ht="15.75" customHeight="1" x14ac:dyDescent="0.2">
      <c r="B6181" s="189">
        <v>41110</v>
      </c>
      <c r="C6181" s="143">
        <v>276750</v>
      </c>
      <c r="D6181" s="143" t="s">
        <v>1319</v>
      </c>
      <c r="E6181" s="143" t="s">
        <v>24</v>
      </c>
      <c r="F6181" s="248" t="s">
        <v>2315</v>
      </c>
      <c r="G6181" s="216">
        <v>1.19</v>
      </c>
      <c r="H6181" s="216">
        <v>310.00000000465661</v>
      </c>
      <c r="I6181" s="216">
        <v>368.90000000554136</v>
      </c>
      <c r="J6181" s="216">
        <v>3.6916268879163167E-4</v>
      </c>
      <c r="K6181" s="216">
        <v>1.1908473831809238E-6</v>
      </c>
    </row>
    <row r="6182" spans="2:11" ht="15.75" customHeight="1" x14ac:dyDescent="0.2">
      <c r="B6182" s="189">
        <v>41110</v>
      </c>
      <c r="C6182" s="143">
        <v>276752</v>
      </c>
      <c r="D6182" s="143" t="s">
        <v>1605</v>
      </c>
      <c r="E6182" s="143" t="s">
        <v>24</v>
      </c>
      <c r="F6182" s="248" t="s">
        <v>2168</v>
      </c>
      <c r="G6182" s="216">
        <v>5.0600000000000005</v>
      </c>
      <c r="H6182" s="216">
        <v>319.00000000256114</v>
      </c>
      <c r="I6182" s="216">
        <v>1614.1400000129595</v>
      </c>
      <c r="J6182" s="216">
        <v>1.6152894076496547E-3</v>
      </c>
      <c r="K6182" s="216">
        <v>5.0636031587356938E-6</v>
      </c>
    </row>
    <row r="6183" spans="2:11" ht="15.75" customHeight="1" x14ac:dyDescent="0.2">
      <c r="B6183" s="189">
        <v>41110</v>
      </c>
      <c r="C6183" s="143">
        <v>276752</v>
      </c>
      <c r="D6183" s="143" t="s">
        <v>1525</v>
      </c>
      <c r="E6183" s="143" t="s">
        <v>24</v>
      </c>
      <c r="F6183" s="248" t="s">
        <v>2168</v>
      </c>
      <c r="G6183" s="216">
        <v>6.92</v>
      </c>
      <c r="H6183" s="216">
        <v>319.00000000256114</v>
      </c>
      <c r="I6183" s="216">
        <v>2207.4800000177229</v>
      </c>
      <c r="J6183" s="216">
        <v>2.2090519171809506E-3</v>
      </c>
      <c r="K6183" s="216">
        <v>6.9249276400100779E-6</v>
      </c>
    </row>
    <row r="6184" spans="2:11" ht="15.75" customHeight="1" x14ac:dyDescent="0.2">
      <c r="B6184" s="189">
        <v>41110</v>
      </c>
      <c r="C6184" s="143">
        <v>276753</v>
      </c>
      <c r="D6184" s="143" t="s">
        <v>1077</v>
      </c>
      <c r="E6184" s="143" t="s">
        <v>24</v>
      </c>
      <c r="F6184" s="248" t="s">
        <v>2316</v>
      </c>
      <c r="G6184" s="216">
        <v>42.211800000000004</v>
      </c>
      <c r="H6184" s="216">
        <v>265.00000000465661</v>
      </c>
      <c r="I6184" s="216">
        <v>11186.127000196566</v>
      </c>
      <c r="J6184" s="216">
        <v>1.1194092492532401E-2</v>
      </c>
      <c r="K6184" s="216">
        <v>4.2241858461644142E-5</v>
      </c>
    </row>
    <row r="6185" spans="2:11" ht="15.75" customHeight="1" x14ac:dyDescent="0.2">
      <c r="B6185" s="189">
        <v>41110</v>
      </c>
      <c r="C6185" s="143">
        <v>276755</v>
      </c>
      <c r="D6185" s="143" t="s">
        <v>578</v>
      </c>
      <c r="E6185" s="143" t="s">
        <v>25</v>
      </c>
      <c r="F6185" s="248" t="s">
        <v>2317</v>
      </c>
      <c r="G6185" s="216">
        <v>12.349500000000001</v>
      </c>
      <c r="H6185" s="216">
        <v>184.99999999534339</v>
      </c>
      <c r="I6185" s="216">
        <v>2284.6574999424934</v>
      </c>
      <c r="J6185" s="216">
        <v>6.7749129914197563E-3</v>
      </c>
      <c r="K6185" s="216">
        <v>3.662115130589344E-5</v>
      </c>
    </row>
    <row r="6186" spans="2:11" ht="15.75" customHeight="1" x14ac:dyDescent="0.2">
      <c r="B6186" s="189">
        <v>41110</v>
      </c>
      <c r="C6186" s="143">
        <v>276756</v>
      </c>
      <c r="D6186" s="143" t="s">
        <v>893</v>
      </c>
      <c r="E6186" s="143" t="s">
        <v>24</v>
      </c>
      <c r="F6186" s="248" t="s">
        <v>2318</v>
      </c>
      <c r="G6186" s="216">
        <v>12.159600000000001</v>
      </c>
      <c r="H6186" s="216">
        <v>254.00000000023283</v>
      </c>
      <c r="I6186" s="216">
        <v>3088.5384000028316</v>
      </c>
      <c r="J6186" s="216">
        <v>3.0907377071404786E-3</v>
      </c>
      <c r="K6186" s="216">
        <v>1.2168258689518287E-5</v>
      </c>
    </row>
    <row r="6187" spans="2:11" ht="15.75" customHeight="1" x14ac:dyDescent="0.2">
      <c r="B6187" s="189">
        <v>41110</v>
      </c>
      <c r="C6187" s="143">
        <v>276758</v>
      </c>
      <c r="D6187" s="143" t="s">
        <v>1724</v>
      </c>
      <c r="E6187" s="143" t="s">
        <v>24</v>
      </c>
      <c r="F6187" s="248" t="s">
        <v>2319</v>
      </c>
      <c r="G6187" s="216">
        <v>14.21</v>
      </c>
      <c r="H6187" s="216">
        <v>285.00000000698492</v>
      </c>
      <c r="I6187" s="216">
        <v>4049.8500000992558</v>
      </c>
      <c r="J6187" s="216">
        <v>4.0527338444482884E-3</v>
      </c>
      <c r="K6187" s="216">
        <v>1.422011875210162E-5</v>
      </c>
    </row>
    <row r="6188" spans="2:11" ht="15.75" customHeight="1" x14ac:dyDescent="0.2">
      <c r="B6188" s="189">
        <v>41110</v>
      </c>
      <c r="C6188" s="143">
        <v>276759</v>
      </c>
      <c r="D6188" s="143" t="s">
        <v>1012</v>
      </c>
      <c r="E6188" s="143" t="s">
        <v>24</v>
      </c>
      <c r="F6188" s="248" t="s">
        <v>2320</v>
      </c>
      <c r="G6188" s="216">
        <v>21.75</v>
      </c>
      <c r="H6188" s="216">
        <v>255.99999999627471</v>
      </c>
      <c r="I6188" s="216">
        <v>5567.9999999189749</v>
      </c>
      <c r="J6188" s="216">
        <v>5.5719648987015927E-3</v>
      </c>
      <c r="K6188" s="216">
        <v>2.1765487885869826E-5</v>
      </c>
    </row>
    <row r="6189" spans="2:11" ht="15.75" customHeight="1" x14ac:dyDescent="0.2">
      <c r="B6189" s="189">
        <v>41110</v>
      </c>
      <c r="C6189" s="143">
        <v>276760</v>
      </c>
      <c r="D6189" s="143" t="s">
        <v>652</v>
      </c>
      <c r="E6189" s="143" t="s">
        <v>25</v>
      </c>
      <c r="F6189" s="248" t="s">
        <v>2321</v>
      </c>
      <c r="G6189" s="216">
        <v>5.84</v>
      </c>
      <c r="H6189" s="216">
        <v>239.99999999650754</v>
      </c>
      <c r="I6189" s="216">
        <v>1401.599999979604</v>
      </c>
      <c r="J6189" s="216">
        <v>4.1562982849178767E-3</v>
      </c>
      <c r="K6189" s="216">
        <v>1.7317909520743161E-5</v>
      </c>
    </row>
    <row r="6190" spans="2:11" ht="15.75" customHeight="1" x14ac:dyDescent="0.2">
      <c r="B6190" s="189">
        <v>41110</v>
      </c>
      <c r="C6190" s="143">
        <v>276761</v>
      </c>
      <c r="D6190" s="143" t="s">
        <v>771</v>
      </c>
      <c r="E6190" s="143" t="s">
        <v>25</v>
      </c>
      <c r="F6190" s="248" t="s">
        <v>2322</v>
      </c>
      <c r="G6190" s="216">
        <v>12.285</v>
      </c>
      <c r="H6190" s="216">
        <v>330.00000000698492</v>
      </c>
      <c r="I6190" s="216">
        <v>4054.0500000858096</v>
      </c>
      <c r="J6190" s="216">
        <v>1.2021861488708024E-2</v>
      </c>
      <c r="K6190" s="216">
        <v>3.6429883298344135E-5</v>
      </c>
    </row>
    <row r="6191" spans="2:11" ht="15.75" customHeight="1" x14ac:dyDescent="0.2">
      <c r="B6191" s="189">
        <v>41110</v>
      </c>
      <c r="C6191" s="143">
        <v>276763</v>
      </c>
      <c r="D6191" s="143" t="s">
        <v>922</v>
      </c>
      <c r="E6191" s="143" t="s">
        <v>25</v>
      </c>
      <c r="F6191" s="248" t="s">
        <v>2323</v>
      </c>
      <c r="G6191" s="216">
        <v>13.94</v>
      </c>
      <c r="H6191" s="216">
        <v>322.00000000186265</v>
      </c>
      <c r="I6191" s="216">
        <v>4488.6800000259655</v>
      </c>
      <c r="J6191" s="216">
        <v>1.3310711319866282E-2</v>
      </c>
      <c r="K6191" s="216">
        <v>4.1337612794376658E-5</v>
      </c>
    </row>
    <row r="6192" spans="2:11" ht="15.75" customHeight="1" x14ac:dyDescent="0.2">
      <c r="B6192" s="189">
        <v>41110</v>
      </c>
      <c r="C6192" s="143">
        <v>276764</v>
      </c>
      <c r="D6192" s="143" t="s">
        <v>1089</v>
      </c>
      <c r="E6192" s="143" t="s">
        <v>24</v>
      </c>
      <c r="F6192" s="248" t="s">
        <v>2324</v>
      </c>
      <c r="G6192" s="216">
        <v>2.0199000000000003</v>
      </c>
      <c r="H6192" s="216">
        <v>69.999999997671694</v>
      </c>
      <c r="I6192" s="216">
        <v>141.39299999529706</v>
      </c>
      <c r="J6192" s="216">
        <v>1.414936840710083E-4</v>
      </c>
      <c r="K6192" s="216">
        <v>2.0213383439387801E-6</v>
      </c>
    </row>
    <row r="6193" spans="2:11" ht="15.75" customHeight="1" x14ac:dyDescent="0.2">
      <c r="B6193" s="189">
        <v>41110</v>
      </c>
      <c r="C6193" s="143">
        <v>276765</v>
      </c>
      <c r="D6193" s="143" t="s">
        <v>793</v>
      </c>
      <c r="E6193" s="143" t="s">
        <v>24</v>
      </c>
      <c r="F6193" s="248" t="s">
        <v>2325</v>
      </c>
      <c r="G6193" s="216">
        <v>6.09</v>
      </c>
      <c r="H6193" s="216">
        <v>197.99999999580905</v>
      </c>
      <c r="I6193" s="216">
        <v>1205.819999974477</v>
      </c>
      <c r="J6193" s="216">
        <v>1.2066786483670821E-3</v>
      </c>
      <c r="K6193" s="216">
        <v>6.0943366080435511E-6</v>
      </c>
    </row>
    <row r="6194" spans="2:11" ht="15.75" customHeight="1" x14ac:dyDescent="0.2">
      <c r="B6194" s="189">
        <v>41110</v>
      </c>
      <c r="C6194" s="143">
        <v>276766</v>
      </c>
      <c r="D6194" s="143" t="s">
        <v>719</v>
      </c>
      <c r="E6194" s="143" t="s">
        <v>24</v>
      </c>
      <c r="F6194" s="248" t="s">
        <v>2326</v>
      </c>
      <c r="G6194" s="216">
        <v>2.95</v>
      </c>
      <c r="H6194" s="216">
        <v>113.00000000162981</v>
      </c>
      <c r="I6194" s="216">
        <v>333.35000000480795</v>
      </c>
      <c r="J6194" s="216">
        <v>3.3358737410847607E-4</v>
      </c>
      <c r="K6194" s="216">
        <v>2.9521006557846435E-6</v>
      </c>
    </row>
    <row r="6195" spans="2:11" ht="15.75" customHeight="1" x14ac:dyDescent="0.2">
      <c r="B6195" s="189">
        <v>41110</v>
      </c>
      <c r="C6195" s="143">
        <v>276766</v>
      </c>
      <c r="D6195" s="143" t="s">
        <v>1660</v>
      </c>
      <c r="E6195" s="143" t="s">
        <v>24</v>
      </c>
      <c r="F6195" s="248" t="s">
        <v>2326</v>
      </c>
      <c r="G6195" s="216">
        <v>39.36</v>
      </c>
      <c r="H6195" s="216">
        <v>113.00000000162981</v>
      </c>
      <c r="I6195" s="216">
        <v>4447.6800000641497</v>
      </c>
      <c r="J6195" s="216">
        <v>4.4508471338676669E-3</v>
      </c>
      <c r="K6195" s="216">
        <v>3.9388027732774088E-5</v>
      </c>
    </row>
    <row r="6196" spans="2:11" ht="15.75" customHeight="1" x14ac:dyDescent="0.2">
      <c r="B6196" s="189">
        <v>41110</v>
      </c>
      <c r="C6196" s="143">
        <v>276767</v>
      </c>
      <c r="D6196" s="143" t="s">
        <v>1046</v>
      </c>
      <c r="E6196" s="143" t="s">
        <v>24</v>
      </c>
      <c r="F6196" s="248" t="s">
        <v>2231</v>
      </c>
      <c r="G6196" s="216">
        <v>24</v>
      </c>
      <c r="H6196" s="216">
        <v>107.0000000030268</v>
      </c>
      <c r="I6196" s="216">
        <v>2568.0000000726432</v>
      </c>
      <c r="J6196" s="216">
        <v>2.5698286387353946E-3</v>
      </c>
      <c r="K6196" s="216">
        <v>2.4017090080959809E-5</v>
      </c>
    </row>
    <row r="6197" spans="2:11" ht="15.75" customHeight="1" x14ac:dyDescent="0.2">
      <c r="B6197" s="189">
        <v>41110</v>
      </c>
      <c r="C6197" s="143">
        <v>276768</v>
      </c>
      <c r="D6197" s="143" t="s">
        <v>1046</v>
      </c>
      <c r="E6197" s="143" t="s">
        <v>24</v>
      </c>
      <c r="F6197" s="248" t="s">
        <v>2231</v>
      </c>
      <c r="G6197" s="216">
        <v>22</v>
      </c>
      <c r="H6197" s="216">
        <v>115.00000000814907</v>
      </c>
      <c r="I6197" s="216">
        <v>2530.0000001792796</v>
      </c>
      <c r="J6197" s="216">
        <v>2.5318015795472537E-3</v>
      </c>
      <c r="K6197" s="216">
        <v>2.201566590754649E-5</v>
      </c>
    </row>
    <row r="6198" spans="2:11" ht="15.75" customHeight="1" x14ac:dyDescent="0.2">
      <c r="B6198" s="189">
        <v>41110</v>
      </c>
      <c r="C6198" s="143">
        <v>276769</v>
      </c>
      <c r="D6198" s="143" t="s">
        <v>1089</v>
      </c>
      <c r="E6198" s="143" t="s">
        <v>24</v>
      </c>
      <c r="F6198" s="248" t="s">
        <v>2327</v>
      </c>
      <c r="G6198" s="216">
        <v>81.822800000000001</v>
      </c>
      <c r="H6198" s="216">
        <v>66.999999998370185</v>
      </c>
      <c r="I6198" s="216">
        <v>5482.1275998666442</v>
      </c>
      <c r="J6198" s="216">
        <v>5.4860313500547158E-3</v>
      </c>
      <c r="K6198" s="216">
        <v>8.188106492818159E-5</v>
      </c>
    </row>
    <row r="6199" spans="2:11" ht="15.75" customHeight="1" x14ac:dyDescent="0.2">
      <c r="B6199" s="189">
        <v>41110</v>
      </c>
      <c r="C6199" s="143">
        <v>276770</v>
      </c>
      <c r="D6199" s="143" t="s">
        <v>1038</v>
      </c>
      <c r="E6199" s="143" t="s">
        <v>24</v>
      </c>
      <c r="F6199" s="248" t="s">
        <v>2328</v>
      </c>
      <c r="G6199" s="216">
        <v>15.749400000000001</v>
      </c>
      <c r="H6199" s="216">
        <v>350.00000000931323</v>
      </c>
      <c r="I6199" s="216">
        <v>5512.2900001466778</v>
      </c>
      <c r="J6199" s="216">
        <v>5.5162152285790295E-3</v>
      </c>
      <c r="K6199" s="216">
        <v>1.5760614938377852E-5</v>
      </c>
    </row>
    <row r="6200" spans="2:11" ht="15.75" customHeight="1" x14ac:dyDescent="0.2">
      <c r="B6200" s="189">
        <v>41110</v>
      </c>
      <c r="C6200" s="143">
        <v>276771</v>
      </c>
      <c r="D6200" s="143" t="s">
        <v>2023</v>
      </c>
      <c r="E6200" s="143" t="s">
        <v>24</v>
      </c>
      <c r="F6200" s="248" t="s">
        <v>2329</v>
      </c>
      <c r="G6200" s="216">
        <v>5.04</v>
      </c>
      <c r="H6200" s="216">
        <v>304.99999999883585</v>
      </c>
      <c r="I6200" s="216">
        <v>1537.1999999941327</v>
      </c>
      <c r="J6200" s="216">
        <v>1.5382946196796042E-3</v>
      </c>
      <c r="K6200" s="216">
        <v>5.04358891700156E-6</v>
      </c>
    </row>
    <row r="6201" spans="2:11" ht="15.75" customHeight="1" x14ac:dyDescent="0.2">
      <c r="B6201" s="189">
        <v>41110</v>
      </c>
      <c r="C6201" s="143">
        <v>276772</v>
      </c>
      <c r="D6201" s="143" t="s">
        <v>642</v>
      </c>
      <c r="E6201" s="143" t="s">
        <v>24</v>
      </c>
      <c r="F6201" s="248" t="s">
        <v>2330</v>
      </c>
      <c r="G6201" s="216">
        <v>73.131700000000009</v>
      </c>
      <c r="H6201" s="216">
        <v>236.00000000442378</v>
      </c>
      <c r="I6201" s="216">
        <v>17259.081200323519</v>
      </c>
      <c r="J6201" s="216">
        <v>1.7271371162615411E-2</v>
      </c>
      <c r="K6201" s="216">
        <v>7.3183776111405361E-5</v>
      </c>
    </row>
    <row r="6202" spans="2:11" ht="15.75" customHeight="1" x14ac:dyDescent="0.2">
      <c r="B6202" s="189">
        <v>41110</v>
      </c>
      <c r="C6202" s="143">
        <v>276773</v>
      </c>
      <c r="D6202" s="143" t="s">
        <v>942</v>
      </c>
      <c r="E6202" s="143" t="s">
        <v>24</v>
      </c>
      <c r="F6202" s="248" t="s">
        <v>2331</v>
      </c>
      <c r="G6202" s="216">
        <v>19.89</v>
      </c>
      <c r="H6202" s="216">
        <v>360</v>
      </c>
      <c r="I6202" s="216">
        <v>7160.4000000000005</v>
      </c>
      <c r="J6202" s="216">
        <v>7.1654988256543593E-3</v>
      </c>
      <c r="K6202" s="216">
        <v>1.9904163404595442E-5</v>
      </c>
    </row>
    <row r="6203" spans="2:11" ht="15.75" customHeight="1" x14ac:dyDescent="0.2">
      <c r="B6203" s="189">
        <v>41110</v>
      </c>
      <c r="C6203" s="143">
        <v>276774</v>
      </c>
      <c r="D6203" s="143" t="s">
        <v>1035</v>
      </c>
      <c r="E6203" s="143" t="s">
        <v>24</v>
      </c>
      <c r="F6203" s="248" t="s">
        <v>2332</v>
      </c>
      <c r="G6203" s="216">
        <v>9.2330000000000005</v>
      </c>
      <c r="H6203" s="216">
        <v>245.99999999511056</v>
      </c>
      <c r="I6203" s="216">
        <v>2271.3179999548561</v>
      </c>
      <c r="J6203" s="216">
        <v>2.2729353753092184E-3</v>
      </c>
      <c r="K6203" s="216">
        <v>9.2395746965625799E-6</v>
      </c>
    </row>
    <row r="6204" spans="2:11" ht="15.75" customHeight="1" x14ac:dyDescent="0.2">
      <c r="B6204" s="189">
        <v>41110</v>
      </c>
      <c r="C6204" s="143">
        <v>276775</v>
      </c>
      <c r="D6204" s="143" t="s">
        <v>634</v>
      </c>
      <c r="E6204" s="143" t="s">
        <v>25</v>
      </c>
      <c r="F6204" s="248" t="s">
        <v>2333</v>
      </c>
      <c r="G6204" s="216">
        <v>8.370000000000001</v>
      </c>
      <c r="H6204" s="216">
        <v>44.00000000721775</v>
      </c>
      <c r="I6204" s="216">
        <v>368.28000006041259</v>
      </c>
      <c r="J6204" s="216">
        <v>1.0920958423536835E-3</v>
      </c>
      <c r="K6204" s="216">
        <v>2.4820360049421283E-5</v>
      </c>
    </row>
    <row r="6205" spans="2:11" ht="15.75" customHeight="1" x14ac:dyDescent="0.2">
      <c r="B6205" s="189">
        <v>41110</v>
      </c>
      <c r="C6205" s="143">
        <v>276776</v>
      </c>
      <c r="D6205" s="143" t="s">
        <v>1645</v>
      </c>
      <c r="E6205" s="143" t="s">
        <v>24</v>
      </c>
      <c r="F6205" s="248" t="s">
        <v>2334</v>
      </c>
      <c r="G6205" s="216">
        <v>33.468000000000004</v>
      </c>
      <c r="H6205" s="216">
        <v>188.00000000512227</v>
      </c>
      <c r="I6205" s="216">
        <v>6291.9840001714329</v>
      </c>
      <c r="J6205" s="216">
        <v>6.2964644383364642E-3</v>
      </c>
      <c r="K6205" s="216">
        <v>3.3491832117898459E-5</v>
      </c>
    </row>
    <row r="6206" spans="2:11" ht="15.75" customHeight="1" x14ac:dyDescent="0.2">
      <c r="B6206" s="189">
        <v>41110</v>
      </c>
      <c r="C6206" s="143">
        <v>276777</v>
      </c>
      <c r="D6206" s="143" t="s">
        <v>865</v>
      </c>
      <c r="E6206" s="143" t="s">
        <v>24</v>
      </c>
      <c r="F6206" s="248" t="s">
        <v>2066</v>
      </c>
      <c r="G6206" s="216">
        <v>17.504100000000001</v>
      </c>
      <c r="H6206" s="216">
        <v>379.99999999185093</v>
      </c>
      <c r="I6206" s="216">
        <v>6651.5579998573585</v>
      </c>
      <c r="J6206" s="216">
        <v>6.6562944858876262E-3</v>
      </c>
      <c r="K6206" s="216">
        <v>1.7516564436922026E-5</v>
      </c>
    </row>
    <row r="6207" spans="2:11" ht="15.75" customHeight="1" x14ac:dyDescent="0.2">
      <c r="B6207" s="189">
        <v>41110</v>
      </c>
      <c r="C6207" s="143">
        <v>276778</v>
      </c>
      <c r="D6207" s="143" t="s">
        <v>1703</v>
      </c>
      <c r="E6207" s="143" t="s">
        <v>24</v>
      </c>
      <c r="F6207" s="248" t="s">
        <v>2335</v>
      </c>
      <c r="G6207" s="216">
        <v>17.824999999999999</v>
      </c>
      <c r="H6207" s="216">
        <v>196.99999999254942</v>
      </c>
      <c r="I6207" s="216">
        <v>3511.5249998671934</v>
      </c>
      <c r="J6207" s="216">
        <v>3.5140255101396983E-3</v>
      </c>
      <c r="K6207" s="216">
        <v>1.7837692945546191E-5</v>
      </c>
    </row>
    <row r="6208" spans="2:11" ht="15.75" customHeight="1" x14ac:dyDescent="0.2">
      <c r="B6208" s="189">
        <v>41110</v>
      </c>
      <c r="C6208" s="143">
        <v>276779</v>
      </c>
      <c r="D6208" s="143" t="s">
        <v>977</v>
      </c>
      <c r="E6208" s="143" t="s">
        <v>24</v>
      </c>
      <c r="F6208" s="248" t="s">
        <v>2336</v>
      </c>
      <c r="G6208" s="216">
        <v>4.92</v>
      </c>
      <c r="H6208" s="216">
        <v>36.000000002095476</v>
      </c>
      <c r="I6208" s="216">
        <v>177.12000001030975</v>
      </c>
      <c r="J6208" s="216">
        <v>1.7724612480780048E-4</v>
      </c>
      <c r="K6208" s="216">
        <v>4.923503466596761E-6</v>
      </c>
    </row>
    <row r="6209" spans="2:11" ht="15.75" customHeight="1" x14ac:dyDescent="0.2">
      <c r="B6209" s="189">
        <v>41110</v>
      </c>
      <c r="C6209" s="143">
        <v>276780</v>
      </c>
      <c r="D6209" s="143" t="s">
        <v>803</v>
      </c>
      <c r="E6209" s="143" t="s">
        <v>24</v>
      </c>
      <c r="F6209" s="248" t="s">
        <v>2337</v>
      </c>
      <c r="G6209" s="216">
        <v>12</v>
      </c>
      <c r="H6209" s="216">
        <v>284.99999999650754</v>
      </c>
      <c r="I6209" s="216">
        <v>3419.9999999580905</v>
      </c>
      <c r="J6209" s="216">
        <v>3.4224353364948334E-3</v>
      </c>
      <c r="K6209" s="216">
        <v>1.2008545040479905E-5</v>
      </c>
    </row>
    <row r="6210" spans="2:11" ht="15.75" customHeight="1" x14ac:dyDescent="0.2">
      <c r="B6210" s="189">
        <v>41110</v>
      </c>
      <c r="C6210" s="143">
        <v>276781</v>
      </c>
      <c r="D6210" s="143" t="s">
        <v>1221</v>
      </c>
      <c r="E6210" s="143" t="s">
        <v>24</v>
      </c>
      <c r="F6210" s="248" t="s">
        <v>2338</v>
      </c>
      <c r="G6210" s="216">
        <v>1.4020000000000001</v>
      </c>
      <c r="H6210" s="216">
        <v>45</v>
      </c>
      <c r="I6210" s="216">
        <v>63.09</v>
      </c>
      <c r="J6210" s="216">
        <v>6.3134925550323106E-5</v>
      </c>
      <c r="K6210" s="216">
        <v>1.4029983455627356E-6</v>
      </c>
    </row>
    <row r="6211" spans="2:11" ht="15.75" customHeight="1" x14ac:dyDescent="0.2">
      <c r="B6211" s="189">
        <v>41110</v>
      </c>
      <c r="C6211" s="143">
        <v>276782</v>
      </c>
      <c r="D6211" s="143" t="s">
        <v>977</v>
      </c>
      <c r="E6211" s="143" t="s">
        <v>24</v>
      </c>
      <c r="F6211" s="248" t="s">
        <v>2336</v>
      </c>
      <c r="G6211" s="216">
        <v>13.7</v>
      </c>
      <c r="H6211" s="216">
        <v>54.000000008381903</v>
      </c>
      <c r="I6211" s="216">
        <v>739.80000011483207</v>
      </c>
      <c r="J6211" s="216">
        <v>7.403268018604999E-4</v>
      </c>
      <c r="K6211" s="216">
        <v>1.3709755587881224E-5</v>
      </c>
    </row>
    <row r="6212" spans="2:11" ht="15.75" customHeight="1" x14ac:dyDescent="0.2">
      <c r="B6212" s="189">
        <v>41110</v>
      </c>
      <c r="C6212" s="143">
        <v>276783</v>
      </c>
      <c r="D6212" s="143" t="s">
        <v>977</v>
      </c>
      <c r="E6212" s="143" t="s">
        <v>24</v>
      </c>
      <c r="F6212" s="248" t="s">
        <v>2339</v>
      </c>
      <c r="G6212" s="216">
        <v>6.85</v>
      </c>
      <c r="H6212" s="216">
        <v>45</v>
      </c>
      <c r="I6212" s="216">
        <v>308.25</v>
      </c>
      <c r="J6212" s="216">
        <v>3.0846950072732751E-4</v>
      </c>
      <c r="K6212" s="216">
        <v>6.8548777939406119E-6</v>
      </c>
    </row>
    <row r="6213" spans="2:11" ht="15.75" customHeight="1" x14ac:dyDescent="0.2">
      <c r="B6213" s="189">
        <v>41110</v>
      </c>
      <c r="C6213" s="143">
        <v>276784</v>
      </c>
      <c r="D6213" s="143" t="s">
        <v>802</v>
      </c>
      <c r="E6213" s="143" t="s">
        <v>25</v>
      </c>
      <c r="F6213" s="248" t="s">
        <v>2340</v>
      </c>
      <c r="G6213" s="216">
        <v>10.5</v>
      </c>
      <c r="H6213" s="216">
        <v>62.999999995809048</v>
      </c>
      <c r="I6213" s="216">
        <v>661.49999995599501</v>
      </c>
      <c r="J6213" s="216">
        <v>1.9616091005495765E-3</v>
      </c>
      <c r="K6213" s="216">
        <v>3.1136652391747126E-5</v>
      </c>
    </row>
    <row r="6214" spans="2:11" ht="15.75" customHeight="1" x14ac:dyDescent="0.2">
      <c r="B6214" s="189">
        <v>41110</v>
      </c>
      <c r="C6214" s="143">
        <v>276785</v>
      </c>
      <c r="D6214" s="143" t="s">
        <v>792</v>
      </c>
      <c r="E6214" s="143" t="s">
        <v>25</v>
      </c>
      <c r="F6214" s="248" t="s">
        <v>2341</v>
      </c>
      <c r="G6214" s="216">
        <v>7.98</v>
      </c>
      <c r="H6214" s="216">
        <v>91.999999996041879</v>
      </c>
      <c r="I6214" s="216">
        <v>734.15999996841424</v>
      </c>
      <c r="J6214" s="216">
        <v>2.1770747351372946E-3</v>
      </c>
      <c r="K6214" s="216">
        <v>2.3663855817727815E-5</v>
      </c>
    </row>
    <row r="6215" spans="2:11" ht="15.75" customHeight="1" x14ac:dyDescent="0.2">
      <c r="B6215" s="189">
        <v>41110</v>
      </c>
      <c r="C6215" s="143">
        <v>276790</v>
      </c>
      <c r="D6215" s="143" t="s">
        <v>740</v>
      </c>
      <c r="E6215" s="143" t="s">
        <v>25</v>
      </c>
      <c r="F6215" s="248" t="s">
        <v>2342</v>
      </c>
      <c r="G6215" s="216">
        <v>1</v>
      </c>
      <c r="H6215" s="216">
        <v>148.99999999324791</v>
      </c>
      <c r="I6215" s="216">
        <v>148.99999999324791</v>
      </c>
      <c r="J6215" s="216">
        <v>4.4184392439619851E-4</v>
      </c>
      <c r="K6215" s="216">
        <v>2.9653954658806783E-6</v>
      </c>
    </row>
    <row r="6216" spans="2:11" ht="15.75" customHeight="1" x14ac:dyDescent="0.2">
      <c r="B6216" s="189">
        <v>41111</v>
      </c>
      <c r="C6216" s="143">
        <v>276791</v>
      </c>
      <c r="D6216" s="143" t="s">
        <v>1418</v>
      </c>
      <c r="E6216" s="143" t="s">
        <v>25</v>
      </c>
      <c r="F6216" s="248" t="s">
        <v>2343</v>
      </c>
      <c r="G6216" s="216">
        <v>2.0100000000000002</v>
      </c>
      <c r="H6216" s="216">
        <v>270</v>
      </c>
      <c r="I6216" s="216">
        <v>542.70000000000005</v>
      </c>
      <c r="J6216" s="216">
        <v>1.6080443105543354E-3</v>
      </c>
      <c r="K6216" s="216">
        <v>5.9557196687197605E-6</v>
      </c>
    </row>
    <row r="6217" spans="2:11" ht="15.75" customHeight="1" x14ac:dyDescent="0.2">
      <c r="B6217" s="189">
        <v>41112</v>
      </c>
      <c r="C6217" s="143">
        <v>276801</v>
      </c>
      <c r="D6217" s="143" t="s">
        <v>2344</v>
      </c>
      <c r="E6217" s="143" t="s">
        <v>24</v>
      </c>
      <c r="F6217" s="248" t="s">
        <v>2345</v>
      </c>
      <c r="G6217" s="216">
        <v>4.0359999999999996</v>
      </c>
      <c r="H6217" s="216">
        <v>239.99999999650754</v>
      </c>
      <c r="I6217" s="216">
        <v>968.63999998590441</v>
      </c>
      <c r="J6217" s="216">
        <v>9.6971681232298028E-4</v>
      </c>
      <c r="K6217" s="216">
        <v>4.0404867180712143E-6</v>
      </c>
    </row>
    <row r="6218" spans="2:11" ht="15.75" customHeight="1" x14ac:dyDescent="0.2">
      <c r="B6218" s="189">
        <v>41112</v>
      </c>
      <c r="C6218" s="143">
        <v>276802</v>
      </c>
      <c r="D6218" s="143" t="s">
        <v>2346</v>
      </c>
      <c r="E6218" s="143" t="s">
        <v>24</v>
      </c>
      <c r="F6218" s="248" t="s">
        <v>2347</v>
      </c>
      <c r="G6218" s="216">
        <v>1.0053000000000001</v>
      </c>
      <c r="H6218" s="216">
        <v>199.00000000954606</v>
      </c>
      <c r="I6218" s="216">
        <v>200.05470000959667</v>
      </c>
      <c r="J6218" s="216">
        <v>2.0027709570775439E-4</v>
      </c>
      <c r="K6218" s="216">
        <v>1.0064175663223471E-6</v>
      </c>
    </row>
    <row r="6219" spans="2:11" ht="15.75" customHeight="1" x14ac:dyDescent="0.2">
      <c r="B6219" s="189">
        <v>41112</v>
      </c>
      <c r="C6219" s="143">
        <v>276803</v>
      </c>
      <c r="D6219" s="143" t="s">
        <v>1383</v>
      </c>
      <c r="E6219" s="143" t="s">
        <v>24</v>
      </c>
      <c r="F6219" s="248" t="s">
        <v>2348</v>
      </c>
      <c r="G6219" s="216">
        <v>1</v>
      </c>
      <c r="H6219" s="216">
        <v>357.00000000069849</v>
      </c>
      <c r="I6219" s="216">
        <v>357.00000000069849</v>
      </c>
      <c r="J6219" s="216">
        <v>3.5739686777855448E-4</v>
      </c>
      <c r="K6219" s="216">
        <v>1.0011116744477736E-6</v>
      </c>
    </row>
    <row r="6220" spans="2:11" ht="15.75" customHeight="1" x14ac:dyDescent="0.2">
      <c r="B6220" s="189">
        <v>41112</v>
      </c>
      <c r="C6220" s="143">
        <v>276804</v>
      </c>
      <c r="D6220" s="143" t="s">
        <v>2349</v>
      </c>
      <c r="E6220" s="143" t="s">
        <v>23</v>
      </c>
      <c r="F6220" s="248" t="s">
        <v>2350</v>
      </c>
      <c r="G6220" s="216">
        <v>1</v>
      </c>
      <c r="H6220" s="216">
        <v>213.00000000279397</v>
      </c>
      <c r="I6220" s="216">
        <v>213.00000000279397</v>
      </c>
      <c r="J6220" s="216">
        <v>5.6629507430374676E-2</v>
      </c>
      <c r="K6220" s="216">
        <v>2.6586623206399933E-4</v>
      </c>
    </row>
    <row r="6221" spans="2:11" ht="15.75" customHeight="1" x14ac:dyDescent="0.2">
      <c r="B6221" s="189">
        <v>41112</v>
      </c>
      <c r="C6221" s="143">
        <v>276806</v>
      </c>
      <c r="D6221" s="143" t="s">
        <v>1601</v>
      </c>
      <c r="E6221" s="143" t="s">
        <v>24</v>
      </c>
      <c r="F6221" s="248" t="s">
        <v>2351</v>
      </c>
      <c r="G6221" s="216">
        <v>1.8</v>
      </c>
      <c r="H6221" s="216">
        <v>434.99999999301508</v>
      </c>
      <c r="I6221" s="216">
        <v>782.99999998742715</v>
      </c>
      <c r="J6221" s="216">
        <v>7.8387044108002004E-4</v>
      </c>
      <c r="K6221" s="216">
        <v>1.8020010140059927E-6</v>
      </c>
    </row>
    <row r="6222" spans="2:11" ht="15.75" customHeight="1" x14ac:dyDescent="0.2">
      <c r="B6222" s="189">
        <v>41112</v>
      </c>
      <c r="C6222" s="143">
        <v>276807</v>
      </c>
      <c r="D6222" s="143" t="s">
        <v>950</v>
      </c>
      <c r="E6222" s="143" t="s">
        <v>25</v>
      </c>
      <c r="F6222" s="248" t="s">
        <v>2352</v>
      </c>
      <c r="G6222" s="216">
        <v>29.939999999999998</v>
      </c>
      <c r="H6222" s="216">
        <v>392.99999999231659</v>
      </c>
      <c r="I6222" s="216">
        <v>11766.419999769958</v>
      </c>
      <c r="J6222" s="216">
        <v>3.4835645629176508E-2</v>
      </c>
      <c r="K6222" s="216">
        <v>8.864031966884877E-5</v>
      </c>
    </row>
    <row r="6223" spans="2:11" ht="15.75" customHeight="1" x14ac:dyDescent="0.2">
      <c r="B6223" s="189">
        <v>41112</v>
      </c>
      <c r="C6223" s="143">
        <v>276808</v>
      </c>
      <c r="D6223" s="143" t="s">
        <v>1378</v>
      </c>
      <c r="E6223" s="143" t="s">
        <v>24</v>
      </c>
      <c r="F6223" s="248" t="s">
        <v>2353</v>
      </c>
      <c r="G6223" s="216">
        <v>89.399799999999999</v>
      </c>
      <c r="H6223" s="216">
        <v>357.99999999348074</v>
      </c>
      <c r="I6223" s="216">
        <v>32005.128399417175</v>
      </c>
      <c r="J6223" s="216">
        <v>3.2040707682856523E-2</v>
      </c>
      <c r="K6223" s="216">
        <v>8.9499183473296077E-5</v>
      </c>
    </row>
    <row r="6224" spans="2:11" ht="15.75" customHeight="1" x14ac:dyDescent="0.2">
      <c r="B6224" s="189">
        <v>41112</v>
      </c>
      <c r="C6224" s="143">
        <v>276809</v>
      </c>
      <c r="D6224" s="143" t="s">
        <v>618</v>
      </c>
      <c r="E6224" s="143" t="s">
        <v>24</v>
      </c>
      <c r="F6224" s="248" t="s">
        <v>2354</v>
      </c>
      <c r="G6224" s="216">
        <v>101.36500000000001</v>
      </c>
      <c r="H6224" s="216">
        <v>422.0000000030268</v>
      </c>
      <c r="I6224" s="216">
        <v>42776.030000306819</v>
      </c>
      <c r="J6224" s="216">
        <v>4.2823583019835361E-2</v>
      </c>
      <c r="K6224" s="216">
        <v>1.0147768488039859E-4</v>
      </c>
    </row>
    <row r="6225" spans="2:11" ht="15.75" customHeight="1" x14ac:dyDescent="0.2">
      <c r="B6225" s="189">
        <v>41112</v>
      </c>
      <c r="C6225" s="143">
        <v>276811</v>
      </c>
      <c r="D6225" s="143" t="s">
        <v>1319</v>
      </c>
      <c r="E6225" s="143" t="s">
        <v>24</v>
      </c>
      <c r="F6225" s="248" t="s">
        <v>2355</v>
      </c>
      <c r="G6225" s="216">
        <v>1.915</v>
      </c>
      <c r="H6225" s="216">
        <v>223.99999999674037</v>
      </c>
      <c r="I6225" s="216">
        <v>428.95999999375783</v>
      </c>
      <c r="J6225" s="216">
        <v>4.2943686386486793E-4</v>
      </c>
      <c r="K6225" s="216">
        <v>1.9171288565674866E-6</v>
      </c>
    </row>
    <row r="6226" spans="2:11" ht="15.75" customHeight="1" x14ac:dyDescent="0.2">
      <c r="B6226" s="189">
        <v>41112</v>
      </c>
      <c r="C6226" s="143">
        <v>276812</v>
      </c>
      <c r="D6226" s="143" t="s">
        <v>712</v>
      </c>
      <c r="E6226" s="143" t="s">
        <v>24</v>
      </c>
      <c r="F6226" s="248" t="s">
        <v>2356</v>
      </c>
      <c r="G6226" s="216">
        <v>5.1463999999999999</v>
      </c>
      <c r="H6226" s="216">
        <v>158.99999999441206</v>
      </c>
      <c r="I6226" s="216">
        <v>818.27759997124224</v>
      </c>
      <c r="J6226" s="216">
        <v>8.1918725827031592E-4</v>
      </c>
      <c r="K6226" s="216">
        <v>5.1521211213780224E-6</v>
      </c>
    </row>
    <row r="6227" spans="2:11" ht="15.75" customHeight="1" x14ac:dyDescent="0.2">
      <c r="B6227" s="189">
        <v>41112</v>
      </c>
      <c r="C6227" s="143">
        <v>276813</v>
      </c>
      <c r="D6227" s="143" t="s">
        <v>2357</v>
      </c>
      <c r="E6227" s="143" t="s">
        <v>24</v>
      </c>
      <c r="F6227" s="248" t="s">
        <v>2358</v>
      </c>
      <c r="G6227" s="216">
        <v>2</v>
      </c>
      <c r="H6227" s="216">
        <v>450.99999999278225</v>
      </c>
      <c r="I6227" s="216">
        <v>901.9999999855645</v>
      </c>
      <c r="J6227" s="216">
        <v>9.0300273033744034E-4</v>
      </c>
      <c r="K6227" s="216">
        <v>2.0022233488955472E-6</v>
      </c>
    </row>
    <row r="6228" spans="2:11" ht="15.75" customHeight="1" x14ac:dyDescent="0.2">
      <c r="B6228" s="189">
        <v>41112</v>
      </c>
      <c r="C6228" s="143">
        <v>276814</v>
      </c>
      <c r="D6228" s="143" t="s">
        <v>500</v>
      </c>
      <c r="E6228" s="143" t="s">
        <v>25</v>
      </c>
      <c r="F6228" s="248" t="s">
        <v>2359</v>
      </c>
      <c r="G6228" s="216">
        <v>11.8</v>
      </c>
      <c r="H6228" s="216">
        <v>299.00000000023283</v>
      </c>
      <c r="I6228" s="216">
        <v>3528.2000000027474</v>
      </c>
      <c r="J6228" s="216">
        <v>1.0445583695921034E-2</v>
      </c>
      <c r="K6228" s="216">
        <v>3.4935062528136792E-5</v>
      </c>
    </row>
    <row r="6229" spans="2:11" ht="15.75" customHeight="1" x14ac:dyDescent="0.2">
      <c r="B6229" s="189">
        <v>41112</v>
      </c>
      <c r="C6229" s="143">
        <v>276815</v>
      </c>
      <c r="D6229" s="143" t="s">
        <v>1378</v>
      </c>
      <c r="E6229" s="143" t="s">
        <v>24</v>
      </c>
      <c r="F6229" s="248" t="s">
        <v>2360</v>
      </c>
      <c r="G6229" s="216">
        <v>35.625</v>
      </c>
      <c r="H6229" s="216">
        <v>352.99999999813735</v>
      </c>
      <c r="I6229" s="216">
        <v>12575.624999933643</v>
      </c>
      <c r="J6229" s="216">
        <v>1.2589605000910853E-2</v>
      </c>
      <c r="K6229" s="216">
        <v>3.5664603402201939E-5</v>
      </c>
    </row>
    <row r="6230" spans="2:11" ht="15.75" customHeight="1" x14ac:dyDescent="0.2">
      <c r="B6230" s="189">
        <v>41112</v>
      </c>
      <c r="C6230" s="143">
        <v>276816</v>
      </c>
      <c r="D6230" s="143" t="s">
        <v>1709</v>
      </c>
      <c r="E6230" s="143" t="s">
        <v>24</v>
      </c>
      <c r="F6230" s="248" t="s">
        <v>2361</v>
      </c>
      <c r="G6230" s="216">
        <v>62.230000000000004</v>
      </c>
      <c r="H6230" s="216">
        <v>209.00000000023283</v>
      </c>
      <c r="I6230" s="216">
        <v>13006.07000001449</v>
      </c>
      <c r="J6230" s="216">
        <v>1.3020528515699462E-2</v>
      </c>
      <c r="K6230" s="216">
        <v>6.2299179500884962E-5</v>
      </c>
    </row>
    <row r="6231" spans="2:11" ht="15.75" customHeight="1" x14ac:dyDescent="0.2">
      <c r="B6231" s="189">
        <v>41112</v>
      </c>
      <c r="C6231" s="143">
        <v>276817</v>
      </c>
      <c r="D6231" s="143" t="s">
        <v>794</v>
      </c>
      <c r="E6231" s="143" t="s">
        <v>24</v>
      </c>
      <c r="F6231" s="248" t="s">
        <v>2362</v>
      </c>
      <c r="G6231" s="216">
        <v>25.53</v>
      </c>
      <c r="H6231" s="216">
        <v>113.99999999441206</v>
      </c>
      <c r="I6231" s="216">
        <v>2910.4199998573399</v>
      </c>
      <c r="J6231" s="216">
        <v>2.9136554394034709E-3</v>
      </c>
      <c r="K6231" s="216">
        <v>2.5558381048651665E-5</v>
      </c>
    </row>
    <row r="6232" spans="2:11" ht="15.75" customHeight="1" x14ac:dyDescent="0.2">
      <c r="B6232" s="189">
        <v>41112</v>
      </c>
      <c r="C6232" s="143">
        <v>276818</v>
      </c>
      <c r="D6232" s="143" t="s">
        <v>794</v>
      </c>
      <c r="E6232" s="143" t="s">
        <v>24</v>
      </c>
      <c r="F6232" s="248" t="s">
        <v>2050</v>
      </c>
      <c r="G6232" s="216">
        <v>14.266</v>
      </c>
      <c r="H6232" s="216">
        <v>312.99999999348074</v>
      </c>
      <c r="I6232" s="216">
        <v>4465.2579999069967</v>
      </c>
      <c r="J6232" s="216">
        <v>4.4702219131282101E-3</v>
      </c>
      <c r="K6232" s="216">
        <v>1.428185914767194E-5</v>
      </c>
    </row>
    <row r="6233" spans="2:11" ht="15.75" customHeight="1" x14ac:dyDescent="0.2">
      <c r="B6233" s="189">
        <v>41112</v>
      </c>
      <c r="C6233" s="143">
        <v>276819</v>
      </c>
      <c r="D6233" s="143" t="s">
        <v>2031</v>
      </c>
      <c r="E6233" s="143" t="s">
        <v>24</v>
      </c>
      <c r="F6233" s="248" t="s">
        <v>2363</v>
      </c>
      <c r="G6233" s="216">
        <v>29.04</v>
      </c>
      <c r="H6233" s="216">
        <v>123.99999999557622</v>
      </c>
      <c r="I6233" s="216">
        <v>3600.9599998715335</v>
      </c>
      <c r="J6233" s="216">
        <v>3.6049630950908459E-3</v>
      </c>
      <c r="K6233" s="216">
        <v>2.9072283025963348E-5</v>
      </c>
    </row>
    <row r="6234" spans="2:11" ht="15.75" customHeight="1" x14ac:dyDescent="0.2">
      <c r="B6234" s="189">
        <v>41112</v>
      </c>
      <c r="C6234" s="143">
        <v>276820</v>
      </c>
      <c r="D6234" s="143" t="s">
        <v>987</v>
      </c>
      <c r="E6234" s="143" t="s">
        <v>24</v>
      </c>
      <c r="F6234" s="248" t="s">
        <v>2179</v>
      </c>
      <c r="G6234" s="216">
        <v>3.4350000000000001</v>
      </c>
      <c r="H6234" s="216">
        <v>135.99999999278225</v>
      </c>
      <c r="I6234" s="216">
        <v>467.15999997520703</v>
      </c>
      <c r="J6234" s="216">
        <v>4.6767932981020143E-4</v>
      </c>
      <c r="K6234" s="216">
        <v>3.4388186017281028E-6</v>
      </c>
    </row>
    <row r="6235" spans="2:11" ht="15.75" customHeight="1" x14ac:dyDescent="0.2">
      <c r="B6235" s="189">
        <v>41112</v>
      </c>
      <c r="C6235" s="143">
        <v>276821</v>
      </c>
      <c r="D6235" s="143" t="s">
        <v>2202</v>
      </c>
      <c r="E6235" s="143" t="s">
        <v>24</v>
      </c>
      <c r="F6235" s="248" t="s">
        <v>2364</v>
      </c>
      <c r="G6235" s="216">
        <v>0.68500000000000005</v>
      </c>
      <c r="H6235" s="216">
        <v>281.99999999720603</v>
      </c>
      <c r="I6235" s="216">
        <v>193.16999999808615</v>
      </c>
      <c r="J6235" s="216">
        <v>1.9338474215116049E-4</v>
      </c>
      <c r="K6235" s="216">
        <v>6.857614969967251E-7</v>
      </c>
    </row>
    <row r="6236" spans="2:11" ht="15.75" customHeight="1" x14ac:dyDescent="0.2">
      <c r="B6236" s="189">
        <v>41112</v>
      </c>
      <c r="C6236" s="143">
        <v>276822</v>
      </c>
      <c r="D6236" s="143" t="s">
        <v>2365</v>
      </c>
      <c r="E6236" s="143" t="s">
        <v>24</v>
      </c>
      <c r="F6236" s="248" t="s">
        <v>2366</v>
      </c>
      <c r="G6236" s="216">
        <v>17.16</v>
      </c>
      <c r="H6236" s="216">
        <v>395.9999999916181</v>
      </c>
      <c r="I6236" s="216">
        <v>6795.3599998561667</v>
      </c>
      <c r="J6236" s="216">
        <v>6.8029142279314309E-3</v>
      </c>
      <c r="K6236" s="216">
        <v>1.7179076333523798E-5</v>
      </c>
    </row>
    <row r="6237" spans="2:11" ht="15.75" customHeight="1" x14ac:dyDescent="0.2">
      <c r="B6237" s="189">
        <v>41112</v>
      </c>
      <c r="C6237" s="143">
        <v>276823</v>
      </c>
      <c r="D6237" s="143" t="s">
        <v>1359</v>
      </c>
      <c r="E6237" s="143" t="s">
        <v>24</v>
      </c>
      <c r="F6237" s="248" t="s">
        <v>1891</v>
      </c>
      <c r="G6237" s="216">
        <v>1</v>
      </c>
      <c r="H6237" s="216">
        <v>110.99999999511056</v>
      </c>
      <c r="I6237" s="216">
        <v>110.99999999511056</v>
      </c>
      <c r="J6237" s="216">
        <v>1.11123395858808E-4</v>
      </c>
      <c r="K6237" s="216">
        <v>1.0011116744477736E-6</v>
      </c>
    </row>
    <row r="6238" spans="2:11" ht="15.75" customHeight="1" x14ac:dyDescent="0.2">
      <c r="B6238" s="189">
        <v>41113</v>
      </c>
      <c r="C6238" s="143">
        <v>276862</v>
      </c>
      <c r="D6238" s="143" t="s">
        <v>791</v>
      </c>
      <c r="E6238" s="143" t="s">
        <v>25</v>
      </c>
      <c r="F6238" s="248" t="s">
        <v>2367</v>
      </c>
      <c r="G6238" s="216">
        <v>7</v>
      </c>
      <c r="H6238" s="216">
        <v>217.99999999813735</v>
      </c>
      <c r="I6238" s="216">
        <v>1525.9999999869615</v>
      </c>
      <c r="J6238" s="216">
        <v>4.5145717120692597E-3</v>
      </c>
      <c r="K6238" s="216">
        <v>2.0709044550953361E-5</v>
      </c>
    </row>
    <row r="6239" spans="2:11" ht="15.75" customHeight="1" x14ac:dyDescent="0.2">
      <c r="B6239" s="189">
        <v>41113</v>
      </c>
      <c r="C6239" s="143">
        <v>276863</v>
      </c>
      <c r="D6239" s="143" t="s">
        <v>647</v>
      </c>
      <c r="E6239" s="143" t="s">
        <v>25</v>
      </c>
      <c r="F6239" s="248" t="s">
        <v>2309</v>
      </c>
      <c r="G6239" s="216">
        <v>10</v>
      </c>
      <c r="H6239" s="216">
        <v>210.99999999627471</v>
      </c>
      <c r="I6239" s="216">
        <v>2109.9999999627471</v>
      </c>
      <c r="J6239" s="216">
        <v>6.2422977145343032E-3</v>
      </c>
      <c r="K6239" s="216">
        <v>2.9584349358504802E-5</v>
      </c>
    </row>
    <row r="6240" spans="2:11" ht="15.75" customHeight="1" x14ac:dyDescent="0.2">
      <c r="B6240" s="189">
        <v>41113</v>
      </c>
      <c r="C6240" s="143">
        <v>276864</v>
      </c>
      <c r="D6240" s="143" t="s">
        <v>650</v>
      </c>
      <c r="E6240" s="143" t="s">
        <v>24</v>
      </c>
      <c r="F6240" s="248" t="s">
        <v>2368</v>
      </c>
      <c r="G6240" s="216">
        <v>46.5</v>
      </c>
      <c r="H6240" s="216">
        <v>235.9999999939464</v>
      </c>
      <c r="I6240" s="216">
        <v>10973.999999718508</v>
      </c>
      <c r="J6240" s="216">
        <v>1.098813326636971E-2</v>
      </c>
      <c r="K6240" s="216">
        <v>4.6559886723099853E-5</v>
      </c>
    </row>
    <row r="6241" spans="2:11" ht="15.75" customHeight="1" x14ac:dyDescent="0.2">
      <c r="B6241" s="189">
        <v>41113</v>
      </c>
      <c r="C6241" s="143">
        <v>276865</v>
      </c>
      <c r="D6241" s="143" t="s">
        <v>592</v>
      </c>
      <c r="E6241" s="143" t="s">
        <v>25</v>
      </c>
      <c r="F6241" s="248" t="s">
        <v>2369</v>
      </c>
      <c r="G6241" s="216">
        <v>13</v>
      </c>
      <c r="H6241" s="216">
        <v>230.00000000582077</v>
      </c>
      <c r="I6241" s="216">
        <v>2990.00000007567</v>
      </c>
      <c r="J6241" s="216">
        <v>8.8457204584168007E-3</v>
      </c>
      <c r="K6241" s="216">
        <v>3.8459654166056243E-5</v>
      </c>
    </row>
    <row r="6242" spans="2:11" ht="15.75" customHeight="1" x14ac:dyDescent="0.2">
      <c r="B6242" s="189">
        <v>41113</v>
      </c>
      <c r="C6242" s="143">
        <v>276867</v>
      </c>
      <c r="D6242" s="143" t="s">
        <v>704</v>
      </c>
      <c r="E6242" s="143" t="s">
        <v>25</v>
      </c>
      <c r="F6242" s="248" t="s">
        <v>2370</v>
      </c>
      <c r="G6242" s="216">
        <v>6.01</v>
      </c>
      <c r="H6242" s="216">
        <v>240.00000000698492</v>
      </c>
      <c r="I6242" s="216">
        <v>1442.4000000419794</v>
      </c>
      <c r="J6242" s="216">
        <v>4.2672465515949257E-3</v>
      </c>
      <c r="K6242" s="216">
        <v>1.7780193964461384E-5</v>
      </c>
    </row>
    <row r="6243" spans="2:11" ht="15.75" customHeight="1" x14ac:dyDescent="0.2">
      <c r="B6243" s="189">
        <v>41113</v>
      </c>
      <c r="C6243" s="143">
        <v>276868</v>
      </c>
      <c r="D6243" s="143" t="s">
        <v>643</v>
      </c>
      <c r="E6243" s="143" t="s">
        <v>25</v>
      </c>
      <c r="F6243" s="248" t="s">
        <v>2163</v>
      </c>
      <c r="G6243" s="216">
        <v>22.5</v>
      </c>
      <c r="H6243" s="216">
        <v>149.99999999650754</v>
      </c>
      <c r="I6243" s="216">
        <v>3374.9999999214197</v>
      </c>
      <c r="J6243" s="216">
        <v>9.984717908262896E-3</v>
      </c>
      <c r="K6243" s="216">
        <v>6.6564786056635806E-5</v>
      </c>
    </row>
    <row r="6244" spans="2:11" ht="15.75" customHeight="1" x14ac:dyDescent="0.2">
      <c r="B6244" s="189">
        <v>41113</v>
      </c>
      <c r="C6244" s="143">
        <v>276871</v>
      </c>
      <c r="D6244" s="143" t="s">
        <v>1747</v>
      </c>
      <c r="E6244" s="143" t="s">
        <v>25</v>
      </c>
      <c r="F6244" s="248" t="s">
        <v>1950</v>
      </c>
      <c r="G6244" s="216">
        <v>5</v>
      </c>
      <c r="H6244" s="216">
        <v>372.00000000768341</v>
      </c>
      <c r="I6244" s="216">
        <v>1860.0000000384171</v>
      </c>
      <c r="J6244" s="216">
        <v>5.5026889807955476E-3</v>
      </c>
      <c r="K6244" s="216">
        <v>1.4792174679252401E-5</v>
      </c>
    </row>
    <row r="6245" spans="2:11" ht="15.75" customHeight="1" x14ac:dyDescent="0.2">
      <c r="B6245" s="189">
        <v>41113</v>
      </c>
      <c r="C6245" s="143">
        <v>276872</v>
      </c>
      <c r="D6245" s="143" t="s">
        <v>2371</v>
      </c>
      <c r="E6245" s="143" t="s">
        <v>25</v>
      </c>
      <c r="F6245" s="248" t="s">
        <v>2372</v>
      </c>
      <c r="G6245" s="216">
        <v>3</v>
      </c>
      <c r="H6245" s="216">
        <v>360</v>
      </c>
      <c r="I6245" s="216">
        <v>1080</v>
      </c>
      <c r="J6245" s="216">
        <v>3.1951097307185185E-3</v>
      </c>
      <c r="K6245" s="216">
        <v>8.875304807551441E-6</v>
      </c>
    </row>
    <row r="6246" spans="2:11" ht="15.75" customHeight="1" x14ac:dyDescent="0.2">
      <c r="B6246" s="189">
        <v>41113</v>
      </c>
      <c r="C6246" s="143">
        <v>276873</v>
      </c>
      <c r="D6246" s="143" t="s">
        <v>652</v>
      </c>
      <c r="E6246" s="143" t="s">
        <v>25</v>
      </c>
      <c r="F6246" s="248" t="s">
        <v>2373</v>
      </c>
      <c r="G6246" s="216">
        <v>16.920000000000002</v>
      </c>
      <c r="H6246" s="216">
        <v>332.99999999580905</v>
      </c>
      <c r="I6246" s="216">
        <v>5634.35999992909</v>
      </c>
      <c r="J6246" s="216">
        <v>1.6668887464948729E-2</v>
      </c>
      <c r="K6246" s="216">
        <v>5.0056719114590131E-5</v>
      </c>
    </row>
    <row r="6247" spans="2:11" ht="15.75" customHeight="1" x14ac:dyDescent="0.2">
      <c r="B6247" s="189">
        <v>41113</v>
      </c>
      <c r="C6247" s="143">
        <v>276874</v>
      </c>
      <c r="D6247" s="143" t="s">
        <v>629</v>
      </c>
      <c r="E6247" s="143" t="s">
        <v>25</v>
      </c>
      <c r="F6247" s="248" t="s">
        <v>2219</v>
      </c>
      <c r="G6247" s="216">
        <v>24.365000000000002</v>
      </c>
      <c r="H6247" s="216">
        <v>139.99999999534339</v>
      </c>
      <c r="I6247" s="216">
        <v>3411.0999998865418</v>
      </c>
      <c r="J6247" s="216">
        <v>1.0091517409343914E-2</v>
      </c>
      <c r="K6247" s="216">
        <v>7.208226721199696E-5</v>
      </c>
    </row>
    <row r="6248" spans="2:11" ht="15.75" customHeight="1" x14ac:dyDescent="0.2">
      <c r="B6248" s="189">
        <v>41113</v>
      </c>
      <c r="C6248" s="143">
        <v>276875</v>
      </c>
      <c r="D6248" s="143" t="s">
        <v>537</v>
      </c>
      <c r="E6248" s="143" t="s">
        <v>25</v>
      </c>
      <c r="F6248" s="248" t="s">
        <v>2374</v>
      </c>
      <c r="G6248" s="216">
        <v>38.83</v>
      </c>
      <c r="H6248" s="216">
        <v>354.00000000139698</v>
      </c>
      <c r="I6248" s="216">
        <v>13745.820000054244</v>
      </c>
      <c r="J6248" s="216">
        <v>4.0666114110072725E-2</v>
      </c>
      <c r="K6248" s="216">
        <v>1.1487602855907415E-4</v>
      </c>
    </row>
    <row r="6249" spans="2:11" ht="15.75" customHeight="1" x14ac:dyDescent="0.2">
      <c r="B6249" s="189">
        <v>41113</v>
      </c>
      <c r="C6249" s="143">
        <v>276876</v>
      </c>
      <c r="D6249" s="143" t="s">
        <v>588</v>
      </c>
      <c r="E6249" s="143" t="s">
        <v>25</v>
      </c>
      <c r="F6249" s="248" t="s">
        <v>2375</v>
      </c>
      <c r="G6249" s="216">
        <v>18</v>
      </c>
      <c r="H6249" s="216">
        <v>415.9999999939464</v>
      </c>
      <c r="I6249" s="216">
        <v>7487.9999998910353</v>
      </c>
      <c r="J6249" s="216">
        <v>2.2152760799326029E-2</v>
      </c>
      <c r="K6249" s="216">
        <v>5.3251828845308646E-5</v>
      </c>
    </row>
    <row r="6250" spans="2:11" ht="15.75" customHeight="1" x14ac:dyDescent="0.2">
      <c r="B6250" s="189">
        <v>41113</v>
      </c>
      <c r="C6250" s="143">
        <v>276877</v>
      </c>
      <c r="D6250" s="143" t="s">
        <v>521</v>
      </c>
      <c r="E6250" s="143" t="s">
        <v>24</v>
      </c>
      <c r="F6250" s="248" t="s">
        <v>2376</v>
      </c>
      <c r="G6250" s="216">
        <v>19.185000000000002</v>
      </c>
      <c r="H6250" s="216">
        <v>429.00000000488944</v>
      </c>
      <c r="I6250" s="216">
        <v>8230.3650000938051</v>
      </c>
      <c r="J6250" s="216">
        <v>8.2409647762179197E-3</v>
      </c>
      <c r="K6250" s="216">
        <v>1.9209708102853136E-5</v>
      </c>
    </row>
    <row r="6251" spans="2:11" ht="15.75" customHeight="1" x14ac:dyDescent="0.2">
      <c r="B6251" s="189">
        <v>41113</v>
      </c>
      <c r="C6251" s="143">
        <v>276878</v>
      </c>
      <c r="D6251" s="143" t="s">
        <v>648</v>
      </c>
      <c r="E6251" s="143" t="s">
        <v>24</v>
      </c>
      <c r="F6251" s="248" t="s">
        <v>2377</v>
      </c>
      <c r="G6251" s="216">
        <v>2.33</v>
      </c>
      <c r="H6251" s="216">
        <v>423.99999999906868</v>
      </c>
      <c r="I6251" s="216">
        <v>987.91999999783002</v>
      </c>
      <c r="J6251" s="216">
        <v>9.8919232884696275E-4</v>
      </c>
      <c r="K6251" s="216">
        <v>2.3330007755875841E-6</v>
      </c>
    </row>
    <row r="6252" spans="2:11" ht="15.75" customHeight="1" x14ac:dyDescent="0.2">
      <c r="B6252" s="189">
        <v>41113</v>
      </c>
      <c r="C6252" s="143">
        <v>276879</v>
      </c>
      <c r="D6252" s="143" t="s">
        <v>578</v>
      </c>
      <c r="E6252" s="143" t="s">
        <v>25</v>
      </c>
      <c r="F6252" s="248" t="s">
        <v>2378</v>
      </c>
      <c r="G6252" s="216">
        <v>2.1</v>
      </c>
      <c r="H6252" s="216">
        <v>216.00000000209548</v>
      </c>
      <c r="I6252" s="216">
        <v>453.6000000044005</v>
      </c>
      <c r="J6252" s="216">
        <v>1.3419460869147964E-3</v>
      </c>
      <c r="K6252" s="216">
        <v>6.2127133652860091E-6</v>
      </c>
    </row>
    <row r="6253" spans="2:11" ht="15.75" customHeight="1" x14ac:dyDescent="0.2">
      <c r="B6253" s="189">
        <v>41113</v>
      </c>
      <c r="C6253" s="143">
        <v>276880</v>
      </c>
      <c r="D6253" s="143" t="s">
        <v>592</v>
      </c>
      <c r="E6253" s="143" t="s">
        <v>25</v>
      </c>
      <c r="F6253" s="248" t="s">
        <v>2379</v>
      </c>
      <c r="G6253" s="216">
        <v>6</v>
      </c>
      <c r="H6253" s="216">
        <v>78.000000002793968</v>
      </c>
      <c r="I6253" s="216">
        <v>468.00000001676381</v>
      </c>
      <c r="J6253" s="216">
        <v>1.3845475500276194E-3</v>
      </c>
      <c r="K6253" s="216">
        <v>1.7750609615102882E-5</v>
      </c>
    </row>
    <row r="6254" spans="2:11" ht="15.75" customHeight="1" x14ac:dyDescent="0.2">
      <c r="B6254" s="189">
        <v>41113</v>
      </c>
      <c r="C6254" s="143">
        <v>276881</v>
      </c>
      <c r="D6254" s="143" t="s">
        <v>692</v>
      </c>
      <c r="E6254" s="143" t="s">
        <v>25</v>
      </c>
      <c r="F6254" s="248" t="s">
        <v>2380</v>
      </c>
      <c r="G6254" s="216">
        <v>2</v>
      </c>
      <c r="H6254" s="216">
        <v>49.000000002561137</v>
      </c>
      <c r="I6254" s="216">
        <v>98.000000005122274</v>
      </c>
      <c r="J6254" s="216">
        <v>2.8992662372850095E-4</v>
      </c>
      <c r="K6254" s="216">
        <v>5.9168698717009601E-6</v>
      </c>
    </row>
    <row r="6255" spans="2:11" ht="15.75" customHeight="1" x14ac:dyDescent="0.2">
      <c r="B6255" s="189">
        <v>41113</v>
      </c>
      <c r="C6255" s="143">
        <v>276882</v>
      </c>
      <c r="D6255" s="143" t="s">
        <v>642</v>
      </c>
      <c r="E6255" s="143" t="s">
        <v>24</v>
      </c>
      <c r="F6255" s="248" t="s">
        <v>2381</v>
      </c>
      <c r="G6255" s="216">
        <v>18.349500000000003</v>
      </c>
      <c r="H6255" s="216">
        <v>354.99999999417923</v>
      </c>
      <c r="I6255" s="216">
        <v>6514.0724998931928</v>
      </c>
      <c r="J6255" s="216">
        <v>6.5224618860448801E-3</v>
      </c>
      <c r="K6255" s="216">
        <v>1.8373132073667116E-5</v>
      </c>
    </row>
    <row r="6256" spans="2:11" ht="15.75" customHeight="1" x14ac:dyDescent="0.2">
      <c r="B6256" s="189">
        <v>41113</v>
      </c>
      <c r="C6256" s="143">
        <v>276883</v>
      </c>
      <c r="D6256" s="143" t="s">
        <v>1452</v>
      </c>
      <c r="E6256" s="143" t="s">
        <v>24</v>
      </c>
      <c r="F6256" s="248" t="s">
        <v>2382</v>
      </c>
      <c r="G6256" s="216">
        <v>24.38</v>
      </c>
      <c r="H6256" s="216">
        <v>250.00000000814907</v>
      </c>
      <c r="I6256" s="216">
        <v>6095.0000001986746</v>
      </c>
      <c r="J6256" s="216">
        <v>6.1028496685278247E-3</v>
      </c>
      <c r="K6256" s="216">
        <v>2.4411398673315576E-5</v>
      </c>
    </row>
    <row r="6257" spans="2:11" ht="15.75" customHeight="1" x14ac:dyDescent="0.2">
      <c r="B6257" s="189">
        <v>41113</v>
      </c>
      <c r="C6257" s="143">
        <v>276884</v>
      </c>
      <c r="D6257" s="143" t="s">
        <v>1668</v>
      </c>
      <c r="E6257" s="143" t="s">
        <v>24</v>
      </c>
      <c r="F6257" s="248" t="s">
        <v>2383</v>
      </c>
      <c r="G6257" s="216">
        <v>45.54</v>
      </c>
      <c r="H6257" s="216">
        <v>265.99999999743886</v>
      </c>
      <c r="I6257" s="216">
        <v>12113.639999883366</v>
      </c>
      <c r="J6257" s="216">
        <v>1.2129240993526469E-2</v>
      </c>
      <c r="K6257" s="216">
        <v>4.5598650352042306E-5</v>
      </c>
    </row>
    <row r="6258" spans="2:11" ht="15.75" customHeight="1" x14ac:dyDescent="0.2">
      <c r="B6258" s="189">
        <v>41113</v>
      </c>
      <c r="C6258" s="143">
        <v>276885</v>
      </c>
      <c r="D6258" s="143" t="s">
        <v>2384</v>
      </c>
      <c r="E6258" s="143" t="s">
        <v>24</v>
      </c>
      <c r="F6258" s="248" t="s">
        <v>2385</v>
      </c>
      <c r="G6258" s="216">
        <v>75.397400000000005</v>
      </c>
      <c r="H6258" s="216">
        <v>209.99999999301508</v>
      </c>
      <c r="I6258" s="216">
        <v>15833.453999473357</v>
      </c>
      <c r="J6258" s="216">
        <v>1.5853845691417026E-2</v>
      </c>
      <c r="K6258" s="216">
        <v>7.54945032949731E-5</v>
      </c>
    </row>
    <row r="6259" spans="2:11" ht="15.75" customHeight="1" x14ac:dyDescent="0.2">
      <c r="B6259" s="189">
        <v>41113</v>
      </c>
      <c r="C6259" s="143">
        <v>276886</v>
      </c>
      <c r="D6259" s="143" t="s">
        <v>865</v>
      </c>
      <c r="E6259" s="143" t="s">
        <v>24</v>
      </c>
      <c r="F6259" s="248" t="s">
        <v>2386</v>
      </c>
      <c r="G6259" s="216">
        <v>11.99</v>
      </c>
      <c r="H6259" s="216">
        <v>211.99999999953434</v>
      </c>
      <c r="I6259" s="216">
        <v>2541.8799999944167</v>
      </c>
      <c r="J6259" s="216">
        <v>2.545153652977486E-3</v>
      </c>
      <c r="K6259" s="216">
        <v>1.2005441759354133E-5</v>
      </c>
    </row>
    <row r="6260" spans="2:11" ht="15.75" customHeight="1" x14ac:dyDescent="0.2">
      <c r="B6260" s="189">
        <v>41113</v>
      </c>
      <c r="C6260" s="143">
        <v>276887</v>
      </c>
      <c r="D6260" s="143" t="s">
        <v>1820</v>
      </c>
      <c r="E6260" s="143" t="s">
        <v>25</v>
      </c>
      <c r="F6260" s="248" t="s">
        <v>2212</v>
      </c>
      <c r="G6260" s="216">
        <v>10.1038</v>
      </c>
      <c r="H6260" s="216">
        <v>200.00000000232831</v>
      </c>
      <c r="I6260" s="216">
        <v>2020.7600000235248</v>
      </c>
      <c r="J6260" s="216">
        <v>5.9782869810388129E-3</v>
      </c>
      <c r="K6260" s="216">
        <v>2.9891434904846083E-5</v>
      </c>
    </row>
    <row r="6261" spans="2:11" ht="15.75" customHeight="1" x14ac:dyDescent="0.2">
      <c r="B6261" s="189">
        <v>41114</v>
      </c>
      <c r="C6261" s="143">
        <v>276906</v>
      </c>
      <c r="D6261" s="143" t="s">
        <v>1537</v>
      </c>
      <c r="E6261" s="143" t="s">
        <v>24</v>
      </c>
      <c r="F6261" s="248" t="s">
        <v>2387</v>
      </c>
      <c r="G6261" s="216">
        <v>1</v>
      </c>
      <c r="H6261" s="216">
        <v>345.99999999627471</v>
      </c>
      <c r="I6261" s="216">
        <v>345.99999999627471</v>
      </c>
      <c r="J6261" s="216">
        <v>3.4654103024893022E-4</v>
      </c>
      <c r="K6261" s="216">
        <v>1.0015636712504663E-6</v>
      </c>
    </row>
    <row r="6262" spans="2:11" ht="15.75" customHeight="1" x14ac:dyDescent="0.2">
      <c r="B6262" s="189">
        <v>41114</v>
      </c>
      <c r="C6262" s="143">
        <v>276908</v>
      </c>
      <c r="D6262" s="143" t="s">
        <v>872</v>
      </c>
      <c r="E6262" s="143" t="s">
        <v>25</v>
      </c>
      <c r="F6262" s="248" t="s">
        <v>2388</v>
      </c>
      <c r="G6262" s="216">
        <v>40.65</v>
      </c>
      <c r="H6262" s="216">
        <v>348.99999999557622</v>
      </c>
      <c r="I6262" s="216">
        <v>14186.849999820173</v>
      </c>
      <c r="J6262" s="216">
        <v>4.1928317511814792E-2</v>
      </c>
      <c r="K6262" s="216">
        <v>1.2013844559411534E-4</v>
      </c>
    </row>
    <row r="6263" spans="2:11" ht="15.75" customHeight="1" x14ac:dyDescent="0.2">
      <c r="B6263" s="189">
        <v>41114</v>
      </c>
      <c r="C6263" s="143">
        <v>276909</v>
      </c>
      <c r="D6263" s="143" t="s">
        <v>666</v>
      </c>
      <c r="E6263" s="143" t="s">
        <v>25</v>
      </c>
      <c r="F6263" s="248" t="s">
        <v>2389</v>
      </c>
      <c r="G6263" s="216">
        <v>1</v>
      </c>
      <c r="H6263" s="216">
        <v>374.99999999650754</v>
      </c>
      <c r="I6263" s="216">
        <v>374.99999999650754</v>
      </c>
      <c r="J6263" s="216">
        <v>1.1082882434778273E-3</v>
      </c>
      <c r="K6263" s="216">
        <v>2.9554353159683971E-6</v>
      </c>
    </row>
    <row r="6264" spans="2:11" ht="15.75" customHeight="1" x14ac:dyDescent="0.2">
      <c r="B6264" s="189">
        <v>41114</v>
      </c>
      <c r="C6264" s="143">
        <v>276921</v>
      </c>
      <c r="D6264" s="143" t="s">
        <v>2390</v>
      </c>
      <c r="E6264" s="143" t="s">
        <v>24</v>
      </c>
      <c r="F6264" s="248" t="s">
        <v>2391</v>
      </c>
      <c r="G6264" s="216">
        <v>4</v>
      </c>
      <c r="H6264" s="216">
        <v>335.00000000232831</v>
      </c>
      <c r="I6264" s="216">
        <v>1340.0000000093132</v>
      </c>
      <c r="J6264" s="216">
        <v>1.3420953194849528E-3</v>
      </c>
      <c r="K6264" s="216">
        <v>4.0062546850018651E-6</v>
      </c>
    </row>
    <row r="6265" spans="2:11" ht="15.75" customHeight="1" x14ac:dyDescent="0.2">
      <c r="B6265" s="189">
        <v>41114</v>
      </c>
      <c r="C6265" s="143">
        <v>276922</v>
      </c>
      <c r="D6265" s="143" t="s">
        <v>565</v>
      </c>
      <c r="E6265" s="143" t="s">
        <v>25</v>
      </c>
      <c r="F6265" s="248" t="s">
        <v>2392</v>
      </c>
      <c r="G6265" s="216">
        <v>5</v>
      </c>
      <c r="H6265" s="216">
        <v>232.00000000186265</v>
      </c>
      <c r="I6265" s="216">
        <v>1160.0000000093132</v>
      </c>
      <c r="J6265" s="216">
        <v>3.4283049665508655E-3</v>
      </c>
      <c r="K6265" s="216">
        <v>1.4777176579841987E-5</v>
      </c>
    </row>
    <row r="6266" spans="2:11" ht="15.75" customHeight="1" x14ac:dyDescent="0.2">
      <c r="B6266" s="189">
        <v>41114</v>
      </c>
      <c r="C6266" s="143">
        <v>276923</v>
      </c>
      <c r="D6266" s="143" t="s">
        <v>528</v>
      </c>
      <c r="E6266" s="143" t="s">
        <v>25</v>
      </c>
      <c r="F6266" s="248" t="s">
        <v>2268</v>
      </c>
      <c r="G6266" s="216">
        <v>12</v>
      </c>
      <c r="H6266" s="216">
        <v>338.00000000162981</v>
      </c>
      <c r="I6266" s="216">
        <v>4056.0000000195578</v>
      </c>
      <c r="J6266" s="216">
        <v>1.1987245641625621E-2</v>
      </c>
      <c r="K6266" s="216">
        <v>3.5465223791620767E-5</v>
      </c>
    </row>
    <row r="6267" spans="2:11" ht="15.75" customHeight="1" x14ac:dyDescent="0.2">
      <c r="B6267" s="189">
        <v>41114</v>
      </c>
      <c r="C6267" s="143">
        <v>276924</v>
      </c>
      <c r="D6267" s="143" t="s">
        <v>728</v>
      </c>
      <c r="E6267" s="143" t="s">
        <v>25</v>
      </c>
      <c r="F6267" s="248" t="s">
        <v>2393</v>
      </c>
      <c r="G6267" s="216">
        <v>56</v>
      </c>
      <c r="H6267" s="216">
        <v>321.99999999138527</v>
      </c>
      <c r="I6267" s="216">
        <v>18031.999999517575</v>
      </c>
      <c r="J6267" s="216">
        <v>5.3292409616116365E-2</v>
      </c>
      <c r="K6267" s="216">
        <v>1.6550437769423024E-4</v>
      </c>
    </row>
    <row r="6268" spans="2:11" ht="15.75" customHeight="1" x14ac:dyDescent="0.2">
      <c r="B6268" s="189">
        <v>41114</v>
      </c>
      <c r="C6268" s="143">
        <v>276925</v>
      </c>
      <c r="D6268" s="143" t="s">
        <v>590</v>
      </c>
      <c r="E6268" s="143" t="s">
        <v>25</v>
      </c>
      <c r="F6268" s="248" t="s">
        <v>2394</v>
      </c>
      <c r="G6268" s="216">
        <v>15.98</v>
      </c>
      <c r="H6268" s="216">
        <v>458.00000000512227</v>
      </c>
      <c r="I6268" s="216">
        <v>7318.8400000818547</v>
      </c>
      <c r="J6268" s="216">
        <v>2.1630358208164061E-2</v>
      </c>
      <c r="K6268" s="216">
        <v>4.7227856349174989E-5</v>
      </c>
    </row>
    <row r="6269" spans="2:11" ht="15.75" customHeight="1" x14ac:dyDescent="0.2">
      <c r="B6269" s="189">
        <v>41114</v>
      </c>
      <c r="C6269" s="143">
        <v>276926</v>
      </c>
      <c r="D6269" s="143" t="s">
        <v>537</v>
      </c>
      <c r="E6269" s="143" t="s">
        <v>25</v>
      </c>
      <c r="F6269" s="248" t="s">
        <v>2395</v>
      </c>
      <c r="G6269" s="216">
        <v>11.196400000000001</v>
      </c>
      <c r="H6269" s="216">
        <v>236.00000000442378</v>
      </c>
      <c r="I6269" s="216">
        <v>2642.3504000495304</v>
      </c>
      <c r="J6269" s="216">
        <v>7.8092956894696046E-3</v>
      </c>
      <c r="K6269" s="216">
        <v>3.3090235971708566E-5</v>
      </c>
    </row>
    <row r="6270" spans="2:11" ht="15.75" customHeight="1" x14ac:dyDescent="0.2">
      <c r="B6270" s="189">
        <v>41114</v>
      </c>
      <c r="C6270" s="143">
        <v>276927</v>
      </c>
      <c r="D6270" s="143" t="s">
        <v>537</v>
      </c>
      <c r="E6270" s="143" t="s">
        <v>25</v>
      </c>
      <c r="F6270" s="248" t="s">
        <v>2396</v>
      </c>
      <c r="G6270" s="216">
        <v>23</v>
      </c>
      <c r="H6270" s="216">
        <v>181.99999999604188</v>
      </c>
      <c r="I6270" s="216">
        <v>4185.9999999089632</v>
      </c>
      <c r="J6270" s="216">
        <v>1.2371452232374658E-2</v>
      </c>
      <c r="K6270" s="216">
        <v>6.7975012267273134E-5</v>
      </c>
    </row>
    <row r="6271" spans="2:11" ht="15.75" customHeight="1" x14ac:dyDescent="0.2">
      <c r="B6271" s="189">
        <v>41114</v>
      </c>
      <c r="C6271" s="143">
        <v>276928</v>
      </c>
      <c r="D6271" s="143" t="s">
        <v>1013</v>
      </c>
      <c r="E6271" s="143" t="s">
        <v>25</v>
      </c>
      <c r="F6271" s="248" t="s">
        <v>2397</v>
      </c>
      <c r="G6271" s="216">
        <v>4.5</v>
      </c>
      <c r="H6271" s="216">
        <v>221.00000000791624</v>
      </c>
      <c r="I6271" s="216">
        <v>994.50000003562309</v>
      </c>
      <c r="J6271" s="216">
        <v>2.9391804218358527E-3</v>
      </c>
      <c r="K6271" s="216">
        <v>1.3299458921857788E-5</v>
      </c>
    </row>
    <row r="6272" spans="2:11" ht="15.75" customHeight="1" x14ac:dyDescent="0.2">
      <c r="B6272" s="189">
        <v>41114</v>
      </c>
      <c r="C6272" s="143">
        <v>276929</v>
      </c>
      <c r="D6272" s="143" t="s">
        <v>611</v>
      </c>
      <c r="E6272" s="143" t="s">
        <v>25</v>
      </c>
      <c r="F6272" s="248" t="s">
        <v>1912</v>
      </c>
      <c r="G6272" s="216">
        <v>80.984999999999985</v>
      </c>
      <c r="H6272" s="216">
        <v>402.00000000069849</v>
      </c>
      <c r="I6272" s="216">
        <v>32555.970000056568</v>
      </c>
      <c r="J6272" s="216">
        <v>9.6217063483774845E-2</v>
      </c>
      <c r="K6272" s="216">
        <v>2.3934592906370061E-4</v>
      </c>
    </row>
    <row r="6273" spans="2:11" ht="15.75" customHeight="1" x14ac:dyDescent="0.2">
      <c r="B6273" s="189">
        <v>41114</v>
      </c>
      <c r="C6273" s="143">
        <v>276930</v>
      </c>
      <c r="D6273" s="143" t="s">
        <v>1531</v>
      </c>
      <c r="E6273" s="143" t="s">
        <v>25</v>
      </c>
      <c r="F6273" s="248" t="s">
        <v>2398</v>
      </c>
      <c r="G6273" s="216">
        <v>25.5</v>
      </c>
      <c r="H6273" s="216">
        <v>493.99999999674037</v>
      </c>
      <c r="I6273" s="216">
        <v>12596.999999916879</v>
      </c>
      <c r="J6273" s="216">
        <v>3.7229618675008243E-2</v>
      </c>
      <c r="K6273" s="216">
        <v>7.5363600557194134E-5</v>
      </c>
    </row>
    <row r="6274" spans="2:11" ht="15.75" customHeight="1" x14ac:dyDescent="0.2">
      <c r="B6274" s="189">
        <v>41114</v>
      </c>
      <c r="C6274" s="143">
        <v>276931</v>
      </c>
      <c r="D6274" s="143" t="s">
        <v>643</v>
      </c>
      <c r="E6274" s="143" t="s">
        <v>25</v>
      </c>
      <c r="F6274" s="248" t="s">
        <v>2163</v>
      </c>
      <c r="G6274" s="216">
        <v>17.689999999999998</v>
      </c>
      <c r="H6274" s="216">
        <v>204.0000000022701</v>
      </c>
      <c r="I6274" s="216">
        <v>718.33000006894576</v>
      </c>
      <c r="J6274" s="216">
        <v>2.1229778507233436E-3</v>
      </c>
      <c r="K6274" s="216">
        <v>5.228165073948094E-5</v>
      </c>
    </row>
    <row r="6275" spans="2:11" ht="15.75" customHeight="1" x14ac:dyDescent="0.2">
      <c r="B6275" s="189">
        <v>41114</v>
      </c>
      <c r="C6275" s="143">
        <v>276932</v>
      </c>
      <c r="D6275" s="143" t="s">
        <v>1366</v>
      </c>
      <c r="E6275" s="143" t="s">
        <v>25</v>
      </c>
      <c r="F6275" s="248" t="s">
        <v>2399</v>
      </c>
      <c r="G6275" s="216">
        <v>5</v>
      </c>
      <c r="H6275" s="216">
        <v>49.000000002561137</v>
      </c>
      <c r="I6275" s="216">
        <v>245.00000001280569</v>
      </c>
      <c r="J6275" s="216">
        <v>7.2408165245010372E-4</v>
      </c>
      <c r="K6275" s="216">
        <v>1.4777176579841987E-5</v>
      </c>
    </row>
    <row r="6276" spans="2:11" ht="15.75" customHeight="1" x14ac:dyDescent="0.2">
      <c r="B6276" s="189">
        <v>41114</v>
      </c>
      <c r="C6276" s="143">
        <v>276933</v>
      </c>
      <c r="D6276" s="143" t="s">
        <v>559</v>
      </c>
      <c r="E6276" s="143" t="s">
        <v>24</v>
      </c>
      <c r="F6276" s="248" t="s">
        <v>2400</v>
      </c>
      <c r="G6276" s="216">
        <v>39.39</v>
      </c>
      <c r="H6276" s="216">
        <v>369.0000000083819</v>
      </c>
      <c r="I6276" s="216">
        <v>14534.910000330163</v>
      </c>
      <c r="J6276" s="216">
        <v>1.4557637821225796E-2</v>
      </c>
      <c r="K6276" s="216">
        <v>3.9451593010555868E-5</v>
      </c>
    </row>
    <row r="6277" spans="2:11" ht="15.75" customHeight="1" x14ac:dyDescent="0.2">
      <c r="B6277" s="189">
        <v>41114</v>
      </c>
      <c r="C6277" s="143">
        <v>276934</v>
      </c>
      <c r="D6277" s="143" t="s">
        <v>1104</v>
      </c>
      <c r="E6277" s="143" t="s">
        <v>25</v>
      </c>
      <c r="F6277" s="248" t="s">
        <v>2401</v>
      </c>
      <c r="G6277" s="216">
        <v>12.255000000000001</v>
      </c>
      <c r="H6277" s="216">
        <v>173.00000000861473</v>
      </c>
      <c r="I6277" s="216">
        <v>2120.1150001055735</v>
      </c>
      <c r="J6277" s="216">
        <v>6.2658627452263542E-3</v>
      </c>
      <c r="K6277" s="216">
        <v>3.621885979719271E-5</v>
      </c>
    </row>
    <row r="6278" spans="2:11" ht="15.75" customHeight="1" x14ac:dyDescent="0.2">
      <c r="B6278" s="189">
        <v>41114</v>
      </c>
      <c r="C6278" s="143">
        <v>276935</v>
      </c>
      <c r="D6278" s="143" t="s">
        <v>831</v>
      </c>
      <c r="E6278" s="143" t="s">
        <v>24</v>
      </c>
      <c r="F6278" s="248" t="s">
        <v>2402</v>
      </c>
      <c r="G6278" s="216">
        <v>71.805000000000007</v>
      </c>
      <c r="H6278" s="216">
        <v>52.999999994644895</v>
      </c>
      <c r="I6278" s="216">
        <v>3805.6649996154765</v>
      </c>
      <c r="J6278" s="216">
        <v>3.8116158085642815E-3</v>
      </c>
      <c r="K6278" s="216">
        <v>7.1917279414139744E-5</v>
      </c>
    </row>
    <row r="6279" spans="2:11" ht="15.75" customHeight="1" x14ac:dyDescent="0.2">
      <c r="B6279" s="189">
        <v>41114</v>
      </c>
      <c r="C6279" s="143">
        <v>276936</v>
      </c>
      <c r="D6279" s="143" t="s">
        <v>583</v>
      </c>
      <c r="E6279" s="143" t="s">
        <v>24</v>
      </c>
      <c r="F6279" s="248" t="s">
        <v>2403</v>
      </c>
      <c r="G6279" s="216">
        <v>15.96</v>
      </c>
      <c r="H6279" s="216">
        <v>61.000000010244548</v>
      </c>
      <c r="I6279" s="216">
        <v>973.56000016350299</v>
      </c>
      <c r="J6279" s="216">
        <v>9.7508232794636272E-4</v>
      </c>
      <c r="K6279" s="216">
        <v>1.5984956193157444E-5</v>
      </c>
    </row>
    <row r="6280" spans="2:11" ht="15.75" customHeight="1" x14ac:dyDescent="0.2">
      <c r="B6280" s="189">
        <v>41114</v>
      </c>
      <c r="C6280" s="143">
        <v>276937</v>
      </c>
      <c r="D6280" s="143" t="s">
        <v>2404</v>
      </c>
      <c r="E6280" s="143" t="s">
        <v>25</v>
      </c>
      <c r="F6280" s="248" t="s">
        <v>2405</v>
      </c>
      <c r="G6280" s="216">
        <v>31.85</v>
      </c>
      <c r="H6280" s="216">
        <v>24.000000004889444</v>
      </c>
      <c r="I6280" s="216">
        <v>764.40000015572878</v>
      </c>
      <c r="J6280" s="216">
        <v>2.259134755986489E-3</v>
      </c>
      <c r="K6280" s="216">
        <v>9.4130614813593463E-5</v>
      </c>
    </row>
    <row r="6281" spans="2:11" ht="15.75" customHeight="1" x14ac:dyDescent="0.2">
      <c r="B6281" s="189">
        <v>41114</v>
      </c>
      <c r="C6281" s="143">
        <v>276938</v>
      </c>
      <c r="D6281" s="143" t="s">
        <v>611</v>
      </c>
      <c r="E6281" s="143" t="s">
        <v>25</v>
      </c>
      <c r="F6281" s="248" t="s">
        <v>2406</v>
      </c>
      <c r="G6281" s="216">
        <v>1.155</v>
      </c>
      <c r="H6281" s="216">
        <v>307.0000000053551</v>
      </c>
      <c r="I6281" s="216">
        <v>354.58500000618517</v>
      </c>
      <c r="J6281" s="216">
        <v>1.047953031530934E-3</v>
      </c>
      <c r="K6281" s="216">
        <v>3.4135277899434989E-6</v>
      </c>
    </row>
    <row r="6282" spans="2:11" ht="15.75" customHeight="1" x14ac:dyDescent="0.2">
      <c r="B6282" s="189">
        <v>41114</v>
      </c>
      <c r="C6282" s="143">
        <v>276939</v>
      </c>
      <c r="D6282" s="143" t="s">
        <v>1531</v>
      </c>
      <c r="E6282" s="143" t="s">
        <v>25</v>
      </c>
      <c r="F6282" s="248" t="s">
        <v>2407</v>
      </c>
      <c r="G6282" s="216">
        <v>2.125</v>
      </c>
      <c r="H6282" s="216">
        <v>461.00000000442378</v>
      </c>
      <c r="I6282" s="216">
        <v>979.62500000940054</v>
      </c>
      <c r="J6282" s="216">
        <v>2.8952183214333237E-3</v>
      </c>
      <c r="K6282" s="216">
        <v>6.2803000464328442E-6</v>
      </c>
    </row>
    <row r="6283" spans="2:11" ht="15.75" customHeight="1" x14ac:dyDescent="0.2">
      <c r="B6283" s="189">
        <v>41114</v>
      </c>
      <c r="C6283" s="143">
        <v>276940</v>
      </c>
      <c r="D6283" s="143" t="s">
        <v>716</v>
      </c>
      <c r="E6283" s="143" t="s">
        <v>24</v>
      </c>
      <c r="F6283" s="248" t="s">
        <v>2408</v>
      </c>
      <c r="G6283" s="216">
        <v>11.4</v>
      </c>
      <c r="H6283" s="216">
        <v>199.99999999185093</v>
      </c>
      <c r="I6283" s="216">
        <v>2279.9999999071006</v>
      </c>
      <c r="J6283" s="216">
        <v>2.2835651703580185E-3</v>
      </c>
      <c r="K6283" s="216">
        <v>1.1417825852255316E-5</v>
      </c>
    </row>
    <row r="6284" spans="2:11" ht="15.75" customHeight="1" x14ac:dyDescent="0.2">
      <c r="B6284" s="189">
        <v>41114</v>
      </c>
      <c r="C6284" s="143">
        <v>276941</v>
      </c>
      <c r="D6284" s="143" t="s">
        <v>649</v>
      </c>
      <c r="E6284" s="143" t="s">
        <v>25</v>
      </c>
      <c r="F6284" s="248" t="s">
        <v>2409</v>
      </c>
      <c r="G6284" s="216">
        <v>11.96</v>
      </c>
      <c r="H6284" s="216">
        <v>256.99999999953434</v>
      </c>
      <c r="I6284" s="216">
        <v>3073.719999994431</v>
      </c>
      <c r="J6284" s="216">
        <v>9.0841806393819231E-3</v>
      </c>
      <c r="K6284" s="216">
        <v>3.5347006378982031E-5</v>
      </c>
    </row>
    <row r="6285" spans="2:11" ht="15.75" customHeight="1" x14ac:dyDescent="0.2">
      <c r="B6285" s="189">
        <v>41114</v>
      </c>
      <c r="C6285" s="143">
        <v>276942</v>
      </c>
      <c r="D6285" s="143" t="s">
        <v>702</v>
      </c>
      <c r="E6285" s="143" t="s">
        <v>25</v>
      </c>
      <c r="F6285" s="248" t="s">
        <v>2410</v>
      </c>
      <c r="G6285" s="216">
        <v>26.04</v>
      </c>
      <c r="H6285" s="216">
        <v>49.000000002561137</v>
      </c>
      <c r="I6285" s="216">
        <v>1275.9600000666919</v>
      </c>
      <c r="J6285" s="216">
        <v>3.7710172459601396E-3</v>
      </c>
      <c r="K6285" s="216">
        <v>7.6959535627817063E-5</v>
      </c>
    </row>
    <row r="6286" spans="2:11" ht="15.75" customHeight="1" x14ac:dyDescent="0.2">
      <c r="B6286" s="189">
        <v>41114</v>
      </c>
      <c r="C6286" s="143">
        <v>276943</v>
      </c>
      <c r="D6286" s="143" t="s">
        <v>642</v>
      </c>
      <c r="E6286" s="143" t="s">
        <v>24</v>
      </c>
      <c r="F6286" s="248" t="s">
        <v>2330</v>
      </c>
      <c r="G6286" s="216">
        <v>24.613100000000003</v>
      </c>
      <c r="H6286" s="216">
        <v>334.99999999185093</v>
      </c>
      <c r="I6286" s="216">
        <v>8245.3884997994264</v>
      </c>
      <c r="J6286" s="216">
        <v>8.2582815767454892E-3</v>
      </c>
      <c r="K6286" s="216">
        <v>2.4651586796854856E-5</v>
      </c>
    </row>
    <row r="6287" spans="2:11" ht="15.75" customHeight="1" x14ac:dyDescent="0.2">
      <c r="B6287" s="189">
        <v>41114</v>
      </c>
      <c r="C6287" s="143">
        <v>276944</v>
      </c>
      <c r="D6287" s="143" t="s">
        <v>1119</v>
      </c>
      <c r="E6287" s="143" t="s">
        <v>24</v>
      </c>
      <c r="F6287" s="248" t="s">
        <v>2411</v>
      </c>
      <c r="G6287" s="216">
        <v>12.8</v>
      </c>
      <c r="H6287" s="216">
        <v>438.00000000279397</v>
      </c>
      <c r="I6287" s="216">
        <v>5606.4000000357628</v>
      </c>
      <c r="J6287" s="216">
        <v>5.6151665665344335E-3</v>
      </c>
      <c r="K6287" s="216">
        <v>1.2820014992005969E-5</v>
      </c>
    </row>
    <row r="6288" spans="2:11" ht="15.75" customHeight="1" x14ac:dyDescent="0.2">
      <c r="B6288" s="189">
        <v>41114</v>
      </c>
      <c r="C6288" s="143">
        <v>276945</v>
      </c>
      <c r="D6288" s="143" t="s">
        <v>1741</v>
      </c>
      <c r="E6288" s="143" t="s">
        <v>24</v>
      </c>
      <c r="F6288" s="248" t="s">
        <v>2412</v>
      </c>
      <c r="G6288" s="216">
        <v>4.0750000000000002</v>
      </c>
      <c r="H6288" s="216">
        <v>62.000000003026798</v>
      </c>
      <c r="I6288" s="216">
        <v>252.6500000123342</v>
      </c>
      <c r="J6288" s="216">
        <v>2.530450615537838E-4</v>
      </c>
      <c r="K6288" s="216">
        <v>4.0813719603456508E-6</v>
      </c>
    </row>
    <row r="6289" spans="2:11" ht="15.75" customHeight="1" x14ac:dyDescent="0.2">
      <c r="B6289" s="189">
        <v>41114</v>
      </c>
      <c r="C6289" s="143">
        <v>276946</v>
      </c>
      <c r="D6289" s="143" t="s">
        <v>942</v>
      </c>
      <c r="E6289" s="143" t="s">
        <v>24</v>
      </c>
      <c r="F6289" s="248" t="s">
        <v>2413</v>
      </c>
      <c r="G6289" s="216">
        <v>44.085000000000001</v>
      </c>
      <c r="H6289" s="216">
        <v>244.50000000069849</v>
      </c>
      <c r="I6289" s="216">
        <v>10896.930000010436</v>
      </c>
      <c r="J6289" s="216">
        <v>1.0913969216169796E-2</v>
      </c>
      <c r="K6289" s="216">
        <v>4.4153934447076807E-5</v>
      </c>
    </row>
    <row r="6290" spans="2:11" ht="15.75" customHeight="1" x14ac:dyDescent="0.2">
      <c r="B6290" s="189">
        <v>41114</v>
      </c>
      <c r="C6290" s="143">
        <v>276948</v>
      </c>
      <c r="D6290" s="143" t="s">
        <v>1212</v>
      </c>
      <c r="E6290" s="143" t="s">
        <v>24</v>
      </c>
      <c r="F6290" s="248" t="s">
        <v>1989</v>
      </c>
      <c r="G6290" s="216">
        <v>1.0250000000000001</v>
      </c>
      <c r="H6290" s="216">
        <v>30.00000000349246</v>
      </c>
      <c r="I6290" s="216">
        <v>30.750000003579775</v>
      </c>
      <c r="J6290" s="216">
        <v>3.0798082894537214E-5</v>
      </c>
      <c r="K6290" s="216">
        <v>1.0266027630317282E-6</v>
      </c>
    </row>
    <row r="6291" spans="2:11" ht="15.75" customHeight="1" x14ac:dyDescent="0.2">
      <c r="B6291" s="189">
        <v>41114</v>
      </c>
      <c r="C6291" s="143">
        <v>276948</v>
      </c>
      <c r="D6291" s="143" t="s">
        <v>1181</v>
      </c>
      <c r="E6291" s="143" t="s">
        <v>24</v>
      </c>
      <c r="F6291" s="248" t="s">
        <v>1989</v>
      </c>
      <c r="G6291" s="216">
        <v>3.24</v>
      </c>
      <c r="H6291" s="216">
        <v>30.00000000349246</v>
      </c>
      <c r="I6291" s="216">
        <v>97.200000011315581</v>
      </c>
      <c r="J6291" s="216">
        <v>9.7351988856878607E-5</v>
      </c>
      <c r="K6291" s="216">
        <v>3.2450662948515112E-6</v>
      </c>
    </row>
    <row r="6292" spans="2:11" ht="15.75" customHeight="1" x14ac:dyDescent="0.2">
      <c r="B6292" s="189">
        <v>41114</v>
      </c>
      <c r="C6292" s="143">
        <v>276949</v>
      </c>
      <c r="D6292" s="143" t="s">
        <v>1083</v>
      </c>
      <c r="E6292" s="143" t="s">
        <v>24</v>
      </c>
      <c r="F6292" s="248" t="s">
        <v>2414</v>
      </c>
      <c r="G6292" s="216">
        <v>16.39</v>
      </c>
      <c r="H6292" s="216">
        <v>110.00000000232831</v>
      </c>
      <c r="I6292" s="216">
        <v>1802.9000000381609</v>
      </c>
      <c r="J6292" s="216">
        <v>1.8057191429356864E-3</v>
      </c>
      <c r="K6292" s="216">
        <v>1.6415628571795143E-5</v>
      </c>
    </row>
    <row r="6293" spans="2:11" ht="15.75" customHeight="1" x14ac:dyDescent="0.2">
      <c r="B6293" s="189">
        <v>41114</v>
      </c>
      <c r="C6293" s="143">
        <v>276950</v>
      </c>
      <c r="D6293" s="143" t="s">
        <v>2023</v>
      </c>
      <c r="E6293" s="143" t="s">
        <v>24</v>
      </c>
      <c r="F6293" s="248" t="s">
        <v>2329</v>
      </c>
      <c r="G6293" s="216">
        <v>19.505000000000003</v>
      </c>
      <c r="H6293" s="216">
        <v>117.9999999969732</v>
      </c>
      <c r="I6293" s="216">
        <v>2301.5899999409621</v>
      </c>
      <c r="J6293" s="216">
        <v>2.3051889300542308E-3</v>
      </c>
      <c r="K6293" s="216">
        <v>1.953549940774035E-5</v>
      </c>
    </row>
    <row r="6294" spans="2:11" ht="15.75" customHeight="1" x14ac:dyDescent="0.2">
      <c r="B6294" s="189">
        <v>41114</v>
      </c>
      <c r="C6294" s="143">
        <v>276951</v>
      </c>
      <c r="D6294" s="143" t="s">
        <v>864</v>
      </c>
      <c r="E6294" s="143" t="s">
        <v>24</v>
      </c>
      <c r="F6294" s="248" t="s">
        <v>2415</v>
      </c>
      <c r="G6294" s="216">
        <v>16.316300000000002</v>
      </c>
      <c r="H6294" s="216">
        <v>396.99999999487773</v>
      </c>
      <c r="I6294" s="216">
        <v>6477.5710999164239</v>
      </c>
      <c r="J6294" s="216">
        <v>6.4876998916182146E-3</v>
      </c>
      <c r="K6294" s="216">
        <v>1.6341813329223986E-5</v>
      </c>
    </row>
    <row r="6295" spans="2:11" ht="15.75" customHeight="1" x14ac:dyDescent="0.2">
      <c r="B6295" s="189">
        <v>41114</v>
      </c>
      <c r="C6295" s="143">
        <v>276952</v>
      </c>
      <c r="D6295" s="143" t="s">
        <v>1518</v>
      </c>
      <c r="E6295" s="143" t="s">
        <v>24</v>
      </c>
      <c r="F6295" s="248" t="s">
        <v>2416</v>
      </c>
      <c r="G6295" s="216">
        <v>11.835000000000001</v>
      </c>
      <c r="H6295" s="216">
        <v>561.99999999837019</v>
      </c>
      <c r="I6295" s="216">
        <v>6651.2699999807119</v>
      </c>
      <c r="J6295" s="216">
        <v>6.6616703996587711E-3</v>
      </c>
      <c r="K6295" s="216">
        <v>1.1853506049249269E-5</v>
      </c>
    </row>
    <row r="6296" spans="2:11" ht="15.75" customHeight="1" x14ac:dyDescent="0.2">
      <c r="B6296" s="189">
        <v>41114</v>
      </c>
      <c r="C6296" s="143">
        <v>276953</v>
      </c>
      <c r="D6296" s="143" t="s">
        <v>926</v>
      </c>
      <c r="E6296" s="143" t="s">
        <v>24</v>
      </c>
      <c r="F6296" s="248" t="s">
        <v>2238</v>
      </c>
      <c r="G6296" s="216">
        <v>11.83</v>
      </c>
      <c r="H6296" s="216">
        <v>87.000000000698492</v>
      </c>
      <c r="I6296" s="216">
        <v>1029.2100000082633</v>
      </c>
      <c r="J6296" s="216">
        <v>1.0308193460959686E-3</v>
      </c>
      <c r="K6296" s="216">
        <v>1.1848498230893017E-5</v>
      </c>
    </row>
    <row r="6297" spans="2:11" ht="15.75" customHeight="1" x14ac:dyDescent="0.2">
      <c r="B6297" s="189">
        <v>41114</v>
      </c>
      <c r="C6297" s="143">
        <v>276954</v>
      </c>
      <c r="D6297" s="143" t="s">
        <v>927</v>
      </c>
      <c r="E6297" s="143" t="s">
        <v>24</v>
      </c>
      <c r="F6297" s="248" t="s">
        <v>2182</v>
      </c>
      <c r="G6297" s="216">
        <v>18.09</v>
      </c>
      <c r="H6297" s="216">
        <v>164.00000000023283</v>
      </c>
      <c r="I6297" s="216">
        <v>2966.7600000042121</v>
      </c>
      <c r="J6297" s="216">
        <v>2.9713990373232521E-3</v>
      </c>
      <c r="K6297" s="216">
        <v>1.8118286812920936E-5</v>
      </c>
    </row>
    <row r="6298" spans="2:11" ht="15.75" customHeight="1" x14ac:dyDescent="0.2">
      <c r="B6298" s="189">
        <v>41114</v>
      </c>
      <c r="C6298" s="143">
        <v>276955</v>
      </c>
      <c r="D6298" s="143" t="s">
        <v>1518</v>
      </c>
      <c r="E6298" s="143" t="s">
        <v>24</v>
      </c>
      <c r="F6298" s="248" t="s">
        <v>2416</v>
      </c>
      <c r="G6298" s="216">
        <v>43.069299999999998</v>
      </c>
      <c r="H6298" s="216">
        <v>630</v>
      </c>
      <c r="I6298" s="216">
        <v>27133.659</v>
      </c>
      <c r="J6298" s="216">
        <v>2.7176087122498256E-2</v>
      </c>
      <c r="K6298" s="216">
        <v>4.313664622618771E-5</v>
      </c>
    </row>
    <row r="6299" spans="2:11" ht="15.75" customHeight="1" x14ac:dyDescent="0.2">
      <c r="B6299" s="189">
        <v>41114</v>
      </c>
      <c r="C6299" s="143">
        <v>276956</v>
      </c>
      <c r="D6299" s="143" t="s">
        <v>956</v>
      </c>
      <c r="E6299" s="143" t="s">
        <v>24</v>
      </c>
      <c r="F6299" s="248" t="s">
        <v>2417</v>
      </c>
      <c r="G6299" s="216">
        <v>1.6400000000000001</v>
      </c>
      <c r="H6299" s="216">
        <v>107.0000000030268</v>
      </c>
      <c r="I6299" s="216">
        <v>175.48000000496396</v>
      </c>
      <c r="J6299" s="216">
        <v>1.7575439303600356E-4</v>
      </c>
      <c r="K6299" s="216">
        <v>1.642564420850765E-6</v>
      </c>
    </row>
    <row r="6300" spans="2:11" ht="15.75" customHeight="1" x14ac:dyDescent="0.2">
      <c r="B6300" s="189">
        <v>41114</v>
      </c>
      <c r="C6300" s="143">
        <v>276957</v>
      </c>
      <c r="D6300" s="143" t="s">
        <v>926</v>
      </c>
      <c r="E6300" s="143" t="s">
        <v>24</v>
      </c>
      <c r="F6300" s="248" t="s">
        <v>2238</v>
      </c>
      <c r="G6300" s="216">
        <v>10.54</v>
      </c>
      <c r="H6300" s="216">
        <v>158.99999999441206</v>
      </c>
      <c r="I6300" s="216">
        <v>1675.8599999411031</v>
      </c>
      <c r="J6300" s="216">
        <v>1.6784804940428175E-3</v>
      </c>
      <c r="K6300" s="216">
        <v>1.0556481094979915E-5</v>
      </c>
    </row>
    <row r="6301" spans="2:11" ht="15.75" customHeight="1" x14ac:dyDescent="0.2">
      <c r="B6301" s="189">
        <v>41114</v>
      </c>
      <c r="C6301" s="143">
        <v>276958</v>
      </c>
      <c r="D6301" s="143" t="s">
        <v>1711</v>
      </c>
      <c r="E6301" s="143" t="s">
        <v>24</v>
      </c>
      <c r="F6301" s="248" t="s">
        <v>2418</v>
      </c>
      <c r="G6301" s="216">
        <v>82.5</v>
      </c>
      <c r="H6301" s="216">
        <v>309.99999999417923</v>
      </c>
      <c r="I6301" s="216">
        <v>25574.999999519787</v>
      </c>
      <c r="J6301" s="216">
        <v>2.5614990891749713E-2</v>
      </c>
      <c r="K6301" s="216">
        <v>8.2629002878163471E-5</v>
      </c>
    </row>
    <row r="6302" spans="2:11" ht="15.75" customHeight="1" x14ac:dyDescent="0.2">
      <c r="B6302" s="189">
        <v>41114</v>
      </c>
      <c r="C6302" s="143">
        <v>276959</v>
      </c>
      <c r="D6302" s="143" t="s">
        <v>1820</v>
      </c>
      <c r="E6302" s="143" t="s">
        <v>25</v>
      </c>
      <c r="F6302" s="248" t="s">
        <v>2212</v>
      </c>
      <c r="G6302" s="216">
        <v>29.589700000000001</v>
      </c>
      <c r="H6302" s="216">
        <v>364.00000000256114</v>
      </c>
      <c r="I6302" s="216">
        <v>10770.650800075784</v>
      </c>
      <c r="J6302" s="216">
        <v>3.1831961750507246E-2</v>
      </c>
      <c r="K6302" s="216">
        <v>8.7450444368910088E-5</v>
      </c>
    </row>
    <row r="6303" spans="2:11" ht="15.75" customHeight="1" x14ac:dyDescent="0.2">
      <c r="B6303" s="189">
        <v>41114</v>
      </c>
      <c r="C6303" s="143">
        <v>276960</v>
      </c>
      <c r="D6303" s="143" t="s">
        <v>1134</v>
      </c>
      <c r="E6303" s="143" t="s">
        <v>25</v>
      </c>
      <c r="F6303" s="248" t="s">
        <v>2419</v>
      </c>
      <c r="G6303" s="216">
        <v>8.33</v>
      </c>
      <c r="H6303" s="216">
        <v>145.00000000116415</v>
      </c>
      <c r="I6303" s="216">
        <v>1207.8500000096974</v>
      </c>
      <c r="J6303" s="216">
        <v>3.5697225464210885E-3</v>
      </c>
      <c r="K6303" s="216">
        <v>2.4618776182016748E-5</v>
      </c>
    </row>
    <row r="6304" spans="2:11" ht="15.75" customHeight="1" x14ac:dyDescent="0.2">
      <c r="B6304" s="189">
        <v>41114</v>
      </c>
      <c r="C6304" s="143">
        <v>276961</v>
      </c>
      <c r="D6304" s="143" t="s">
        <v>1237</v>
      </c>
      <c r="E6304" s="143" t="s">
        <v>24</v>
      </c>
      <c r="F6304" s="248" t="s">
        <v>2264</v>
      </c>
      <c r="G6304" s="216">
        <v>10.2402</v>
      </c>
      <c r="H6304" s="216">
        <v>374.99999999650754</v>
      </c>
      <c r="I6304" s="216">
        <v>3840.0749999642367</v>
      </c>
      <c r="J6304" s="216">
        <v>3.8460796148413151E-3</v>
      </c>
      <c r="K6304" s="216">
        <v>1.0256212306339025E-5</v>
      </c>
    </row>
    <row r="6305" spans="2:11" ht="15.75" customHeight="1" x14ac:dyDescent="0.2">
      <c r="B6305" s="189">
        <v>41114</v>
      </c>
      <c r="C6305" s="143">
        <v>277210</v>
      </c>
      <c r="D6305" s="143" t="s">
        <v>629</v>
      </c>
      <c r="E6305" s="143" t="s">
        <v>25</v>
      </c>
      <c r="F6305" s="248" t="s">
        <v>2219</v>
      </c>
      <c r="G6305" s="216">
        <v>76.760000000000005</v>
      </c>
      <c r="H6305" s="216">
        <v>389.00000000023283</v>
      </c>
      <c r="I6305" s="216">
        <v>29859.640000017873</v>
      </c>
      <c r="J6305" s="216">
        <v>8.8248234578155421E-2</v>
      </c>
      <c r="K6305" s="216">
        <v>2.2685921485373419E-4</v>
      </c>
    </row>
    <row r="6306" spans="2:11" ht="15.75" customHeight="1" x14ac:dyDescent="0.2">
      <c r="B6306" s="189">
        <v>41115</v>
      </c>
      <c r="C6306" s="143">
        <v>276980</v>
      </c>
      <c r="D6306" s="143" t="s">
        <v>544</v>
      </c>
      <c r="E6306" s="143" t="s">
        <v>25</v>
      </c>
      <c r="F6306" s="248" t="s">
        <v>2420</v>
      </c>
      <c r="G6306" s="216">
        <v>17</v>
      </c>
      <c r="H6306" s="216">
        <v>146.99999999720603</v>
      </c>
      <c r="I6306" s="216">
        <v>2498.9999999525025</v>
      </c>
      <c r="J6306" s="216">
        <v>7.3783493541611893E-3</v>
      </c>
      <c r="K6306" s="216">
        <v>5.0192852750349842E-5</v>
      </c>
    </row>
    <row r="6307" spans="2:11" ht="15.75" customHeight="1" x14ac:dyDescent="0.2">
      <c r="B6307" s="189">
        <v>41115</v>
      </c>
      <c r="C6307" s="143">
        <v>277000</v>
      </c>
      <c r="D6307" s="143" t="s">
        <v>1164</v>
      </c>
      <c r="E6307" s="143" t="s">
        <v>25</v>
      </c>
      <c r="F6307" s="248" t="s">
        <v>2421</v>
      </c>
      <c r="G6307" s="216">
        <v>10</v>
      </c>
      <c r="H6307" s="216">
        <v>306.00000000209548</v>
      </c>
      <c r="I6307" s="216">
        <v>3060.0000000209548</v>
      </c>
      <c r="J6307" s="216">
        <v>9.0347134951248402E-3</v>
      </c>
      <c r="K6307" s="216">
        <v>2.9525207500205789E-5</v>
      </c>
    </row>
    <row r="6308" spans="2:11" ht="15.75" customHeight="1" x14ac:dyDescent="0.2">
      <c r="B6308" s="189">
        <v>41115</v>
      </c>
      <c r="C6308" s="143">
        <v>277001</v>
      </c>
      <c r="D6308" s="143" t="s">
        <v>750</v>
      </c>
      <c r="E6308" s="143" t="s">
        <v>25</v>
      </c>
      <c r="F6308" s="248" t="s">
        <v>2422</v>
      </c>
      <c r="G6308" s="216">
        <v>22.4</v>
      </c>
      <c r="H6308" s="216">
        <v>325.00000000116415</v>
      </c>
      <c r="I6308" s="216">
        <v>7280.000000026077</v>
      </c>
      <c r="J6308" s="216">
        <v>2.1494351060226808E-2</v>
      </c>
      <c r="K6308" s="216">
        <v>6.6136464800460969E-5</v>
      </c>
    </row>
    <row r="6309" spans="2:11" ht="15.75" customHeight="1" x14ac:dyDescent="0.2">
      <c r="B6309" s="189">
        <v>41115</v>
      </c>
      <c r="C6309" s="143">
        <v>277020</v>
      </c>
      <c r="D6309" s="143" t="s">
        <v>818</v>
      </c>
      <c r="E6309" s="143" t="s">
        <v>25</v>
      </c>
      <c r="F6309" s="248" t="s">
        <v>1914</v>
      </c>
      <c r="G6309" s="216">
        <v>36.770000000000003</v>
      </c>
      <c r="H6309" s="216">
        <v>428.00000000162981</v>
      </c>
      <c r="I6309" s="216">
        <v>15737.56000005993</v>
      </c>
      <c r="J6309" s="216">
        <v>4.6465472454870808E-2</v>
      </c>
      <c r="K6309" s="216">
        <v>1.085641879782567E-4</v>
      </c>
    </row>
    <row r="6310" spans="2:11" ht="15.75" customHeight="1" x14ac:dyDescent="0.2">
      <c r="B6310" s="189">
        <v>41115</v>
      </c>
      <c r="C6310" s="143">
        <v>277021</v>
      </c>
      <c r="D6310" s="143" t="s">
        <v>568</v>
      </c>
      <c r="E6310" s="143" t="s">
        <v>25</v>
      </c>
      <c r="F6310" s="248" t="s">
        <v>1944</v>
      </c>
      <c r="G6310" s="216">
        <v>314.97000000000003</v>
      </c>
      <c r="H6310" s="216">
        <v>4.9999999953433871</v>
      </c>
      <c r="I6310" s="216">
        <v>1574.8499985333067</v>
      </c>
      <c r="J6310" s="216">
        <v>4.6497772988394661E-3</v>
      </c>
      <c r="K6310" s="216">
        <v>9.299554606339818E-4</v>
      </c>
    </row>
    <row r="6311" spans="2:11" ht="15.75" customHeight="1" x14ac:dyDescent="0.2">
      <c r="B6311" s="189">
        <v>41115</v>
      </c>
      <c r="C6311" s="143">
        <v>277022</v>
      </c>
      <c r="D6311" s="143" t="s">
        <v>697</v>
      </c>
      <c r="E6311" s="143" t="s">
        <v>25</v>
      </c>
      <c r="F6311" s="248" t="s">
        <v>2423</v>
      </c>
      <c r="G6311" s="216">
        <v>14.5</v>
      </c>
      <c r="H6311" s="216">
        <v>339.99999999767169</v>
      </c>
      <c r="I6311" s="216">
        <v>4929.9999999662396</v>
      </c>
      <c r="J6311" s="216">
        <v>1.4555927297501776E-2</v>
      </c>
      <c r="K6311" s="216">
        <v>4.2811550875298394E-5</v>
      </c>
    </row>
    <row r="6312" spans="2:11" ht="15.75" customHeight="1" x14ac:dyDescent="0.2">
      <c r="B6312" s="189">
        <v>41115</v>
      </c>
      <c r="C6312" s="143">
        <v>277023</v>
      </c>
      <c r="D6312" s="143" t="s">
        <v>564</v>
      </c>
      <c r="E6312" s="143" t="s">
        <v>25</v>
      </c>
      <c r="F6312" s="248" t="s">
        <v>2424</v>
      </c>
      <c r="G6312" s="216">
        <v>17.66</v>
      </c>
      <c r="H6312" s="216">
        <v>373.99999999324791</v>
      </c>
      <c r="I6312" s="216">
        <v>6604.8399998807581</v>
      </c>
      <c r="J6312" s="216">
        <v>1.9500927150213856E-2</v>
      </c>
      <c r="K6312" s="216">
        <v>5.2141516445363424E-5</v>
      </c>
    </row>
    <row r="6313" spans="2:11" ht="15.75" customHeight="1" x14ac:dyDescent="0.2">
      <c r="B6313" s="189">
        <v>41115</v>
      </c>
      <c r="C6313" s="143">
        <v>277024</v>
      </c>
      <c r="D6313" s="143" t="s">
        <v>557</v>
      </c>
      <c r="E6313" s="143" t="s">
        <v>25</v>
      </c>
      <c r="F6313" s="248" t="s">
        <v>1945</v>
      </c>
      <c r="G6313" s="216">
        <v>8.5</v>
      </c>
      <c r="H6313" s="216">
        <v>357.00000000069849</v>
      </c>
      <c r="I6313" s="216">
        <v>3034.5000000059372</v>
      </c>
      <c r="J6313" s="216">
        <v>8.9594242159549767E-3</v>
      </c>
      <c r="K6313" s="216">
        <v>2.5096426375174921E-5</v>
      </c>
    </row>
    <row r="6314" spans="2:11" ht="15.75" customHeight="1" x14ac:dyDescent="0.2">
      <c r="B6314" s="189">
        <v>41115</v>
      </c>
      <c r="C6314" s="143">
        <v>277025</v>
      </c>
      <c r="D6314" s="143" t="s">
        <v>528</v>
      </c>
      <c r="E6314" s="143" t="s">
        <v>25</v>
      </c>
      <c r="F6314" s="248" t="s">
        <v>2268</v>
      </c>
      <c r="G6314" s="216">
        <v>44</v>
      </c>
      <c r="H6314" s="216">
        <v>340.00000000814907</v>
      </c>
      <c r="I6314" s="216">
        <v>14960.000000358559</v>
      </c>
      <c r="J6314" s="216">
        <v>4.4169710421366512E-2</v>
      </c>
      <c r="K6314" s="216">
        <v>1.2991091300090546E-4</v>
      </c>
    </row>
    <row r="6315" spans="2:11" ht="15.75" customHeight="1" x14ac:dyDescent="0.2">
      <c r="B6315" s="189">
        <v>41115</v>
      </c>
      <c r="C6315" s="143">
        <v>277026</v>
      </c>
      <c r="D6315" s="143" t="s">
        <v>565</v>
      </c>
      <c r="E6315" s="143" t="s">
        <v>25</v>
      </c>
      <c r="F6315" s="248" t="s">
        <v>2425</v>
      </c>
      <c r="G6315" s="216">
        <v>4.5</v>
      </c>
      <c r="H6315" s="216">
        <v>24.000000004889444</v>
      </c>
      <c r="I6315" s="216">
        <v>108.0000000220025</v>
      </c>
      <c r="J6315" s="216">
        <v>3.1887224106718536E-4</v>
      </c>
      <c r="K6315" s="216">
        <v>1.3286343375092606E-5</v>
      </c>
    </row>
    <row r="6316" spans="2:11" ht="15.75" customHeight="1" x14ac:dyDescent="0.2">
      <c r="B6316" s="189">
        <v>41115</v>
      </c>
      <c r="C6316" s="143">
        <v>277027</v>
      </c>
      <c r="D6316" s="143" t="s">
        <v>692</v>
      </c>
      <c r="E6316" s="143" t="s">
        <v>25</v>
      </c>
      <c r="F6316" s="248" t="s">
        <v>2426</v>
      </c>
      <c r="G6316" s="216">
        <v>42</v>
      </c>
      <c r="H6316" s="216">
        <v>297.9999999969732</v>
      </c>
      <c r="I6316" s="216">
        <v>12515.999999872874</v>
      </c>
      <c r="J6316" s="216">
        <v>3.6953749706882227E-2</v>
      </c>
      <c r="K6316" s="216">
        <v>1.2400587150086432E-4</v>
      </c>
    </row>
    <row r="6317" spans="2:11" ht="15.75" customHeight="1" x14ac:dyDescent="0.2">
      <c r="B6317" s="189">
        <v>41115</v>
      </c>
      <c r="C6317" s="143">
        <v>277028</v>
      </c>
      <c r="D6317" s="143" t="s">
        <v>537</v>
      </c>
      <c r="E6317" s="143" t="s">
        <v>25</v>
      </c>
      <c r="F6317" s="248" t="s">
        <v>2427</v>
      </c>
      <c r="G6317" s="216">
        <v>11</v>
      </c>
      <c r="H6317" s="216">
        <v>206.00000000093132</v>
      </c>
      <c r="I6317" s="216">
        <v>2266.0000000102445</v>
      </c>
      <c r="J6317" s="216">
        <v>6.6904120195768789E-3</v>
      </c>
      <c r="K6317" s="216">
        <v>3.2477728250226366E-5</v>
      </c>
    </row>
    <row r="6318" spans="2:11" ht="15.75" customHeight="1" x14ac:dyDescent="0.2">
      <c r="B6318" s="189">
        <v>41115</v>
      </c>
      <c r="C6318" s="143">
        <v>277029</v>
      </c>
      <c r="D6318" s="143" t="s">
        <v>952</v>
      </c>
      <c r="E6318" s="143" t="s">
        <v>25</v>
      </c>
      <c r="F6318" s="248" t="s">
        <v>2428</v>
      </c>
      <c r="G6318" s="216">
        <v>12.5</v>
      </c>
      <c r="H6318" s="216">
        <v>90</v>
      </c>
      <c r="I6318" s="216">
        <v>1125</v>
      </c>
      <c r="J6318" s="216">
        <v>3.3215858437731513E-3</v>
      </c>
      <c r="K6318" s="216">
        <v>3.690650937525724E-5</v>
      </c>
    </row>
    <row r="6319" spans="2:11" ht="15.75" customHeight="1" x14ac:dyDescent="0.2">
      <c r="B6319" s="189">
        <v>41115</v>
      </c>
      <c r="C6319" s="143">
        <v>277030</v>
      </c>
      <c r="D6319" s="143" t="s">
        <v>565</v>
      </c>
      <c r="E6319" s="143" t="s">
        <v>25</v>
      </c>
      <c r="F6319" s="248" t="s">
        <v>2429</v>
      </c>
      <c r="G6319" s="216">
        <v>6</v>
      </c>
      <c r="H6319" s="216">
        <v>140.99999999860302</v>
      </c>
      <c r="I6319" s="216">
        <v>845.9999999916181</v>
      </c>
      <c r="J6319" s="216">
        <v>2.497832554492662E-3</v>
      </c>
      <c r="K6319" s="216">
        <v>1.7715124500123473E-5</v>
      </c>
    </row>
    <row r="6320" spans="2:11" ht="15.75" customHeight="1" x14ac:dyDescent="0.2">
      <c r="B6320" s="189">
        <v>41115</v>
      </c>
      <c r="C6320" s="143">
        <v>277031</v>
      </c>
      <c r="D6320" s="143" t="s">
        <v>730</v>
      </c>
      <c r="E6320" s="143" t="s">
        <v>25</v>
      </c>
      <c r="F6320" s="248" t="s">
        <v>2112</v>
      </c>
      <c r="G6320" s="216">
        <v>6</v>
      </c>
      <c r="H6320" s="216">
        <v>447.99999999348074</v>
      </c>
      <c r="I6320" s="216">
        <v>2687.9999999608845</v>
      </c>
      <c r="J6320" s="216">
        <v>7.936375775939827E-3</v>
      </c>
      <c r="K6320" s="216">
        <v>1.7715124500123473E-5</v>
      </c>
    </row>
    <row r="6321" spans="2:11" ht="15.75" customHeight="1" x14ac:dyDescent="0.2">
      <c r="B6321" s="189">
        <v>41115</v>
      </c>
      <c r="C6321" s="143">
        <v>277032</v>
      </c>
      <c r="D6321" s="143" t="s">
        <v>950</v>
      </c>
      <c r="E6321" s="143" t="s">
        <v>25</v>
      </c>
      <c r="F6321" s="248" t="s">
        <v>2352</v>
      </c>
      <c r="G6321" s="216">
        <v>112</v>
      </c>
      <c r="H6321" s="216">
        <v>595.00000000116415</v>
      </c>
      <c r="I6321" s="216">
        <v>66640.000000130385</v>
      </c>
      <c r="J6321" s="216">
        <v>0.19675598278175635</v>
      </c>
      <c r="K6321" s="216">
        <v>3.3068232400230486E-4</v>
      </c>
    </row>
    <row r="6322" spans="2:11" ht="15.75" customHeight="1" x14ac:dyDescent="0.2">
      <c r="B6322" s="189">
        <v>41115</v>
      </c>
      <c r="C6322" s="143">
        <v>277033</v>
      </c>
      <c r="D6322" s="143" t="s">
        <v>1693</v>
      </c>
      <c r="E6322" s="143" t="s">
        <v>24</v>
      </c>
      <c r="F6322" s="248" t="s">
        <v>2430</v>
      </c>
      <c r="G6322" s="216">
        <v>61.969600000000007</v>
      </c>
      <c r="H6322" s="216">
        <v>328.00000000046566</v>
      </c>
      <c r="I6322" s="216">
        <v>20326.028800028856</v>
      </c>
      <c r="J6322" s="216">
        <v>2.0363183056570214E-2</v>
      </c>
      <c r="K6322" s="216">
        <v>6.2082875172382026E-5</v>
      </c>
    </row>
    <row r="6323" spans="2:11" ht="15.75" customHeight="1" x14ac:dyDescent="0.2">
      <c r="B6323" s="189">
        <v>41115</v>
      </c>
      <c r="C6323" s="143">
        <v>277034</v>
      </c>
      <c r="D6323" s="143" t="s">
        <v>1508</v>
      </c>
      <c r="E6323" s="143" t="s">
        <v>24</v>
      </c>
      <c r="F6323" s="248" t="s">
        <v>2431</v>
      </c>
      <c r="G6323" s="216">
        <v>1.99</v>
      </c>
      <c r="H6323" s="216">
        <v>258.99999999557622</v>
      </c>
      <c r="I6323" s="216">
        <v>515.40999999119663</v>
      </c>
      <c r="J6323" s="216">
        <v>5.1635212575280268E-4</v>
      </c>
      <c r="K6323" s="216">
        <v>1.9936375512031742E-6</v>
      </c>
    </row>
    <row r="6324" spans="2:11" ht="15.75" customHeight="1" x14ac:dyDescent="0.2">
      <c r="B6324" s="189">
        <v>41115</v>
      </c>
      <c r="C6324" s="143">
        <v>277035</v>
      </c>
      <c r="D6324" s="143" t="s">
        <v>557</v>
      </c>
      <c r="E6324" s="143" t="s">
        <v>25</v>
      </c>
      <c r="F6324" s="248" t="s">
        <v>2432</v>
      </c>
      <c r="G6324" s="216">
        <v>2.97</v>
      </c>
      <c r="H6324" s="216">
        <v>400.00000000465661</v>
      </c>
      <c r="I6324" s="216">
        <v>1188.0000000138302</v>
      </c>
      <c r="J6324" s="216">
        <v>3.5075946510652817E-3</v>
      </c>
      <c r="K6324" s="216">
        <v>8.7689866275611205E-6</v>
      </c>
    </row>
    <row r="6325" spans="2:11" ht="15.75" customHeight="1" x14ac:dyDescent="0.2">
      <c r="B6325" s="189">
        <v>41115</v>
      </c>
      <c r="C6325" s="143">
        <v>277036</v>
      </c>
      <c r="D6325" s="143" t="s">
        <v>2433</v>
      </c>
      <c r="E6325" s="143" t="s">
        <v>25</v>
      </c>
      <c r="F6325" s="248" t="s">
        <v>2434</v>
      </c>
      <c r="G6325" s="216">
        <v>84.569100000000006</v>
      </c>
      <c r="H6325" s="216">
        <v>270</v>
      </c>
      <c r="I6325" s="216">
        <v>22833.657000000003</v>
      </c>
      <c r="J6325" s="216">
        <v>6.741684609135265E-2</v>
      </c>
      <c r="K6325" s="216">
        <v>2.4969202256056538E-4</v>
      </c>
    </row>
    <row r="6326" spans="2:11" ht="15.75" customHeight="1" x14ac:dyDescent="0.2">
      <c r="B6326" s="189">
        <v>41115</v>
      </c>
      <c r="C6326" s="143">
        <v>277037</v>
      </c>
      <c r="D6326" s="143" t="s">
        <v>1718</v>
      </c>
      <c r="E6326" s="143" t="s">
        <v>24</v>
      </c>
      <c r="F6326" s="248" t="s">
        <v>2435</v>
      </c>
      <c r="G6326" s="216">
        <v>4.7949999999999999</v>
      </c>
      <c r="H6326" s="216">
        <v>15.000000006984919</v>
      </c>
      <c r="I6326" s="216">
        <v>71.925000033492694</v>
      </c>
      <c r="J6326" s="216">
        <v>7.2056472832693764E-5</v>
      </c>
      <c r="K6326" s="216">
        <v>4.8037648532759904E-6</v>
      </c>
    </row>
    <row r="6327" spans="2:11" ht="15.75" customHeight="1" x14ac:dyDescent="0.2">
      <c r="B6327" s="189">
        <v>41115</v>
      </c>
      <c r="C6327" s="143">
        <v>277038</v>
      </c>
      <c r="D6327" s="143" t="s">
        <v>942</v>
      </c>
      <c r="E6327" s="143" t="s">
        <v>24</v>
      </c>
      <c r="F6327" s="248" t="s">
        <v>2413</v>
      </c>
      <c r="G6327" s="216">
        <v>24.8</v>
      </c>
      <c r="H6327" s="216">
        <v>405</v>
      </c>
      <c r="I6327" s="216">
        <v>10044</v>
      </c>
      <c r="J6327" s="216">
        <v>1.0062359580042554E-2</v>
      </c>
      <c r="K6327" s="216">
        <v>2.4845332296401367E-5</v>
      </c>
    </row>
    <row r="6328" spans="2:11" ht="15.75" customHeight="1" x14ac:dyDescent="0.2">
      <c r="B6328" s="189">
        <v>41115</v>
      </c>
      <c r="C6328" s="143">
        <v>277040</v>
      </c>
      <c r="D6328" s="143" t="s">
        <v>864</v>
      </c>
      <c r="E6328" s="143" t="s">
        <v>24</v>
      </c>
      <c r="F6328" s="248" t="s">
        <v>2415</v>
      </c>
      <c r="G6328" s="216">
        <v>3.1633</v>
      </c>
      <c r="H6328" s="216">
        <v>270</v>
      </c>
      <c r="I6328" s="216">
        <v>854.09100000000001</v>
      </c>
      <c r="J6328" s="216">
        <v>8.5565220590184433E-4</v>
      </c>
      <c r="K6328" s="216">
        <v>3.169082244080905E-6</v>
      </c>
    </row>
    <row r="6329" spans="2:11" ht="15.75" customHeight="1" x14ac:dyDescent="0.2">
      <c r="B6329" s="189">
        <v>41115</v>
      </c>
      <c r="C6329" s="143">
        <v>277041</v>
      </c>
      <c r="D6329" s="143" t="s">
        <v>927</v>
      </c>
      <c r="E6329" s="143" t="s">
        <v>24</v>
      </c>
      <c r="F6329" s="248" t="s">
        <v>2436</v>
      </c>
      <c r="G6329" s="216">
        <v>14.976599999999999</v>
      </c>
      <c r="H6329" s="216">
        <v>335.99999999511056</v>
      </c>
      <c r="I6329" s="216">
        <v>5032.137599926773</v>
      </c>
      <c r="J6329" s="216">
        <v>5.0413359206208192E-3</v>
      </c>
      <c r="K6329" s="216">
        <v>1.5003975954446965E-5</v>
      </c>
    </row>
    <row r="6330" spans="2:11" ht="15.75" customHeight="1" x14ac:dyDescent="0.2">
      <c r="B6330" s="189">
        <v>41115</v>
      </c>
      <c r="C6330" s="143">
        <v>277042</v>
      </c>
      <c r="D6330" s="143" t="s">
        <v>1385</v>
      </c>
      <c r="E6330" s="143" t="s">
        <v>24</v>
      </c>
      <c r="F6330" s="248" t="s">
        <v>2437</v>
      </c>
      <c r="G6330" s="216">
        <v>19.13</v>
      </c>
      <c r="H6330" s="216">
        <v>42.000000000698492</v>
      </c>
      <c r="I6330" s="216">
        <v>803.46000001336211</v>
      </c>
      <c r="J6330" s="216">
        <v>8.0492865674188017E-4</v>
      </c>
      <c r="K6330" s="216">
        <v>1.9164968017345086E-5</v>
      </c>
    </row>
    <row r="6331" spans="2:11" ht="15.75" customHeight="1" x14ac:dyDescent="0.2">
      <c r="B6331" s="189">
        <v>41115</v>
      </c>
      <c r="C6331" s="143">
        <v>277043</v>
      </c>
      <c r="D6331" s="143" t="s">
        <v>1134</v>
      </c>
      <c r="E6331" s="143" t="s">
        <v>25</v>
      </c>
      <c r="F6331" s="248" t="s">
        <v>2261</v>
      </c>
      <c r="G6331" s="216">
        <v>15.880800000000001</v>
      </c>
      <c r="H6331" s="216">
        <v>336.99999999837019</v>
      </c>
      <c r="I6331" s="216">
        <v>5351.8295999741176</v>
      </c>
      <c r="J6331" s="216">
        <v>1.5801387944497917E-2</v>
      </c>
      <c r="K6331" s="216">
        <v>4.6888391526926815E-5</v>
      </c>
    </row>
    <row r="6332" spans="2:11" ht="15.75" customHeight="1" x14ac:dyDescent="0.2">
      <c r="B6332" s="189">
        <v>41115</v>
      </c>
      <c r="C6332" s="143">
        <v>277044</v>
      </c>
      <c r="D6332" s="143" t="s">
        <v>1558</v>
      </c>
      <c r="E6332" s="143" t="s">
        <v>24</v>
      </c>
      <c r="F6332" s="248" t="s">
        <v>2438</v>
      </c>
      <c r="G6332" s="216">
        <v>27.06</v>
      </c>
      <c r="H6332" s="216">
        <v>37.000000005355105</v>
      </c>
      <c r="I6332" s="216">
        <v>1001.2200001449091</v>
      </c>
      <c r="J6332" s="216">
        <v>1.003050145379165E-3</v>
      </c>
      <c r="K6332" s="216">
        <v>2.7109463384702457E-5</v>
      </c>
    </row>
    <row r="6333" spans="2:11" ht="15.75" customHeight="1" x14ac:dyDescent="0.2">
      <c r="B6333" s="189">
        <v>41115</v>
      </c>
      <c r="C6333" s="143">
        <v>277045</v>
      </c>
      <c r="D6333" s="143" t="s">
        <v>1071</v>
      </c>
      <c r="E6333" s="143" t="s">
        <v>25</v>
      </c>
      <c r="F6333" s="248" t="s">
        <v>2439</v>
      </c>
      <c r="G6333" s="216">
        <v>2.16</v>
      </c>
      <c r="H6333" s="216">
        <v>159.99999999767169</v>
      </c>
      <c r="I6333" s="216">
        <v>345.59999999497086</v>
      </c>
      <c r="J6333" s="216">
        <v>1.0203911711922635E-3</v>
      </c>
      <c r="K6333" s="216">
        <v>6.3774448200444511E-6</v>
      </c>
    </row>
    <row r="6334" spans="2:11" ht="15.75" customHeight="1" x14ac:dyDescent="0.2">
      <c r="B6334" s="189">
        <v>41115</v>
      </c>
      <c r="C6334" s="143">
        <v>277050</v>
      </c>
      <c r="D6334" s="143" t="s">
        <v>1531</v>
      </c>
      <c r="E6334" s="143" t="s">
        <v>25</v>
      </c>
      <c r="F6334" s="248" t="s">
        <v>2440</v>
      </c>
      <c r="G6334" s="216">
        <v>11.625</v>
      </c>
      <c r="H6334" s="216">
        <v>362.99999999930151</v>
      </c>
      <c r="I6334" s="216">
        <v>4219.87499999188</v>
      </c>
      <c r="J6334" s="216">
        <v>1.2459268499969115E-2</v>
      </c>
      <c r="K6334" s="216">
        <v>3.4323053718989228E-5</v>
      </c>
    </row>
    <row r="6335" spans="2:11" ht="15.75" customHeight="1" x14ac:dyDescent="0.2">
      <c r="B6335" s="189">
        <v>41115</v>
      </c>
      <c r="C6335" s="143">
        <v>278021</v>
      </c>
      <c r="D6335" s="143" t="s">
        <v>2441</v>
      </c>
      <c r="E6335" s="143" t="s">
        <v>24</v>
      </c>
      <c r="F6335" s="248" t="s">
        <v>2442</v>
      </c>
      <c r="G6335" s="216">
        <v>1.085</v>
      </c>
      <c r="H6335" s="216">
        <v>23082.000000000698</v>
      </c>
      <c r="I6335" s="216">
        <v>25043.970000000758</v>
      </c>
      <c r="J6335" s="216">
        <v>2.5089748252867975E-2</v>
      </c>
      <c r="K6335" s="216">
        <v>1.0869832879675598E-6</v>
      </c>
    </row>
    <row r="6336" spans="2:11" ht="15.75" customHeight="1" x14ac:dyDescent="0.2">
      <c r="B6336" s="189">
        <v>41116</v>
      </c>
      <c r="C6336" s="143">
        <v>277065</v>
      </c>
      <c r="D6336" s="143" t="s">
        <v>1332</v>
      </c>
      <c r="E6336" s="143" t="s">
        <v>25</v>
      </c>
      <c r="F6336" s="248" t="s">
        <v>2443</v>
      </c>
      <c r="G6336" s="216">
        <v>1</v>
      </c>
      <c r="H6336" s="216">
        <v>169.0000000060536</v>
      </c>
      <c r="I6336" s="216">
        <v>169.0000000060536</v>
      </c>
      <c r="J6336" s="216">
        <v>4.9847005090486354E-4</v>
      </c>
      <c r="K6336" s="216">
        <v>2.9495269283254929E-6</v>
      </c>
    </row>
    <row r="6337" spans="2:11" ht="15.75" customHeight="1" x14ac:dyDescent="0.2">
      <c r="B6337" s="189">
        <v>41116</v>
      </c>
      <c r="C6337" s="143">
        <v>277066</v>
      </c>
      <c r="D6337" s="143" t="s">
        <v>1404</v>
      </c>
      <c r="E6337" s="143" t="s">
        <v>24</v>
      </c>
      <c r="F6337" s="248" t="s">
        <v>2444</v>
      </c>
      <c r="G6337" s="216">
        <v>171.5</v>
      </c>
      <c r="H6337" s="216">
        <v>215.9999999916181</v>
      </c>
      <c r="I6337" s="216">
        <v>37043.999998562504</v>
      </c>
      <c r="J6337" s="216">
        <v>3.7122000374529458E-2</v>
      </c>
      <c r="K6337" s="216">
        <v>1.7186111285171288E-4</v>
      </c>
    </row>
    <row r="6338" spans="2:11" ht="15.75" customHeight="1" x14ac:dyDescent="0.2">
      <c r="B6338" s="189">
        <v>41116</v>
      </c>
      <c r="C6338" s="143">
        <v>277080</v>
      </c>
      <c r="D6338" s="143" t="s">
        <v>1838</v>
      </c>
      <c r="E6338" s="143" t="s">
        <v>25</v>
      </c>
      <c r="F6338" s="248" t="s">
        <v>2445</v>
      </c>
      <c r="G6338" s="216">
        <v>2.5</v>
      </c>
      <c r="H6338" s="216">
        <v>275.00000000582077</v>
      </c>
      <c r="I6338" s="216">
        <v>687.50000001455192</v>
      </c>
      <c r="J6338" s="216">
        <v>2.0277997632666975E-3</v>
      </c>
      <c r="K6338" s="216">
        <v>7.3738173208137324E-6</v>
      </c>
    </row>
    <row r="6339" spans="2:11" ht="15.75" customHeight="1" x14ac:dyDescent="0.2">
      <c r="B6339" s="189">
        <v>41116</v>
      </c>
      <c r="C6339" s="143">
        <v>277081</v>
      </c>
      <c r="D6339" s="143" t="s">
        <v>557</v>
      </c>
      <c r="E6339" s="143" t="s">
        <v>25</v>
      </c>
      <c r="F6339" s="248" t="s">
        <v>2432</v>
      </c>
      <c r="G6339" s="216">
        <v>9</v>
      </c>
      <c r="H6339" s="216">
        <v>348.99999999557622</v>
      </c>
      <c r="I6339" s="216">
        <v>3140.999999960186</v>
      </c>
      <c r="J6339" s="216">
        <v>9.2644640817529413E-3</v>
      </c>
      <c r="K6339" s="216">
        <v>2.6545742354929438E-5</v>
      </c>
    </row>
    <row r="6340" spans="2:11" ht="15.75" customHeight="1" x14ac:dyDescent="0.2">
      <c r="B6340" s="189">
        <v>41116</v>
      </c>
      <c r="C6340" s="143">
        <v>277083</v>
      </c>
      <c r="D6340" s="143" t="s">
        <v>952</v>
      </c>
      <c r="E6340" s="143" t="s">
        <v>25</v>
      </c>
      <c r="F6340" s="248" t="s">
        <v>2446</v>
      </c>
      <c r="G6340" s="216">
        <v>2.0100000000000002</v>
      </c>
      <c r="H6340" s="216">
        <v>348.00000000279397</v>
      </c>
      <c r="I6340" s="216">
        <v>699.48000000561592</v>
      </c>
      <c r="J6340" s="216">
        <v>2.0631350958416803E-3</v>
      </c>
      <c r="K6340" s="216">
        <v>5.9285491259342412E-6</v>
      </c>
    </row>
    <row r="6341" spans="2:11" ht="15.75" customHeight="1" x14ac:dyDescent="0.2">
      <c r="B6341" s="189">
        <v>41116</v>
      </c>
      <c r="C6341" s="143">
        <v>277084</v>
      </c>
      <c r="D6341" s="143" t="s">
        <v>731</v>
      </c>
      <c r="E6341" s="143" t="s">
        <v>24</v>
      </c>
      <c r="F6341" s="248" t="s">
        <v>2447</v>
      </c>
      <c r="G6341" s="216">
        <v>40.33</v>
      </c>
      <c r="H6341" s="216">
        <v>153.99999999906868</v>
      </c>
      <c r="I6341" s="216">
        <v>6210.8199999624394</v>
      </c>
      <c r="J6341" s="216">
        <v>6.2238975913423917E-3</v>
      </c>
      <c r="K6341" s="216">
        <v>4.0414919424545656E-5</v>
      </c>
    </row>
    <row r="6342" spans="2:11" ht="15.75" customHeight="1" x14ac:dyDescent="0.2">
      <c r="B6342" s="189">
        <v>41116</v>
      </c>
      <c r="C6342" s="143">
        <v>277085</v>
      </c>
      <c r="D6342" s="143" t="s">
        <v>1014</v>
      </c>
      <c r="E6342" s="143" t="s">
        <v>25</v>
      </c>
      <c r="F6342" s="248" t="s">
        <v>2448</v>
      </c>
      <c r="G6342" s="216">
        <v>13</v>
      </c>
      <c r="H6342" s="216">
        <v>297.9999999969732</v>
      </c>
      <c r="I6342" s="216">
        <v>3873.9999999606516</v>
      </c>
      <c r="J6342" s="216">
        <v>1.1426467320216901E-2</v>
      </c>
      <c r="K6342" s="216">
        <v>3.8343850068231411E-5</v>
      </c>
    </row>
    <row r="6343" spans="2:11" ht="15.75" customHeight="1" x14ac:dyDescent="0.2">
      <c r="B6343" s="189">
        <v>41116</v>
      </c>
      <c r="C6343" s="143">
        <v>277086</v>
      </c>
      <c r="D6343" s="143" t="s">
        <v>511</v>
      </c>
      <c r="E6343" s="143" t="s">
        <v>25</v>
      </c>
      <c r="F6343" s="248" t="s">
        <v>1972</v>
      </c>
      <c r="G6343" s="216">
        <v>61</v>
      </c>
      <c r="H6343" s="216">
        <v>399.99999999417923</v>
      </c>
      <c r="I6343" s="216">
        <v>24399.999999644933</v>
      </c>
      <c r="J6343" s="216">
        <v>7.1968457050094747E-2</v>
      </c>
      <c r="K6343" s="216">
        <v>1.7992114262785507E-4</v>
      </c>
    </row>
    <row r="6344" spans="2:11" ht="15.75" customHeight="1" x14ac:dyDescent="0.2">
      <c r="B6344" s="189">
        <v>41116</v>
      </c>
      <c r="C6344" s="143">
        <v>277087</v>
      </c>
      <c r="D6344" s="143" t="s">
        <v>629</v>
      </c>
      <c r="E6344" s="143" t="s">
        <v>25</v>
      </c>
      <c r="F6344" s="248" t="s">
        <v>2449</v>
      </c>
      <c r="G6344" s="216">
        <v>2</v>
      </c>
      <c r="H6344" s="216">
        <v>149.99999999650754</v>
      </c>
      <c r="I6344" s="216">
        <v>299.99999999301508</v>
      </c>
      <c r="J6344" s="216">
        <v>8.8485807847704569E-4</v>
      </c>
      <c r="K6344" s="216">
        <v>5.8990538566509858E-6</v>
      </c>
    </row>
    <row r="6345" spans="2:11" ht="15.75" customHeight="1" x14ac:dyDescent="0.2">
      <c r="B6345" s="189">
        <v>41116</v>
      </c>
      <c r="C6345" s="143">
        <v>277088</v>
      </c>
      <c r="D6345" s="143" t="s">
        <v>820</v>
      </c>
      <c r="E6345" s="143" t="s">
        <v>25</v>
      </c>
      <c r="F6345" s="248" t="s">
        <v>2450</v>
      </c>
      <c r="G6345" s="216">
        <v>166.01</v>
      </c>
      <c r="H6345" s="216">
        <v>94.999999995343387</v>
      </c>
      <c r="I6345" s="216">
        <v>15770.949999226956</v>
      </c>
      <c r="J6345" s="216">
        <v>4.6516841707994819E-2</v>
      </c>
      <c r="K6345" s="216">
        <v>4.8965096537131501E-4</v>
      </c>
    </row>
    <row r="6346" spans="2:11" ht="15.75" customHeight="1" x14ac:dyDescent="0.2">
      <c r="B6346" s="189">
        <v>41116</v>
      </c>
      <c r="C6346" s="143">
        <v>277089</v>
      </c>
      <c r="D6346" s="143" t="s">
        <v>920</v>
      </c>
      <c r="E6346" s="143" t="s">
        <v>25</v>
      </c>
      <c r="F6346" s="248" t="s">
        <v>2451</v>
      </c>
      <c r="G6346" s="216">
        <v>45.92</v>
      </c>
      <c r="H6346" s="216">
        <v>508.99999999324791</v>
      </c>
      <c r="I6346" s="216">
        <v>23373.279999689945</v>
      </c>
      <c r="J6346" s="216">
        <v>6.8940118762377156E-2</v>
      </c>
      <c r="K6346" s="216">
        <v>1.3544227654870665E-4</v>
      </c>
    </row>
    <row r="6347" spans="2:11" ht="15.75" customHeight="1" x14ac:dyDescent="0.2">
      <c r="B6347" s="189">
        <v>41116</v>
      </c>
      <c r="C6347" s="143">
        <v>277090</v>
      </c>
      <c r="D6347" s="143" t="s">
        <v>678</v>
      </c>
      <c r="E6347" s="143" t="s">
        <v>24</v>
      </c>
      <c r="F6347" s="248" t="s">
        <v>2452</v>
      </c>
      <c r="G6347" s="216">
        <v>2</v>
      </c>
      <c r="H6347" s="216">
        <v>390.00000000349246</v>
      </c>
      <c r="I6347" s="216">
        <v>780.00000000698492</v>
      </c>
      <c r="J6347" s="216">
        <v>7.8164237915764715E-4</v>
      </c>
      <c r="K6347" s="216">
        <v>2.0042112285914038E-6</v>
      </c>
    </row>
    <row r="6348" spans="2:11" ht="15.75" customHeight="1" x14ac:dyDescent="0.2">
      <c r="B6348" s="189">
        <v>41116</v>
      </c>
      <c r="C6348" s="143">
        <v>277091</v>
      </c>
      <c r="D6348" s="143" t="s">
        <v>1531</v>
      </c>
      <c r="E6348" s="143" t="s">
        <v>25</v>
      </c>
      <c r="F6348" s="248" t="s">
        <v>2453</v>
      </c>
      <c r="G6348" s="216">
        <v>30.5</v>
      </c>
      <c r="H6348" s="216">
        <v>478.00000000745058</v>
      </c>
      <c r="I6348" s="216">
        <v>14579.000000227243</v>
      </c>
      <c r="J6348" s="216">
        <v>4.3001153088727623E-2</v>
      </c>
      <c r="K6348" s="216">
        <v>8.9960571313927535E-5</v>
      </c>
    </row>
    <row r="6349" spans="2:11" ht="15.75" customHeight="1" x14ac:dyDescent="0.2">
      <c r="B6349" s="189">
        <v>41116</v>
      </c>
      <c r="C6349" s="143">
        <v>277092</v>
      </c>
      <c r="D6349" s="143" t="s">
        <v>1508</v>
      </c>
      <c r="E6349" s="143" t="s">
        <v>24</v>
      </c>
      <c r="F6349" s="248" t="s">
        <v>2431</v>
      </c>
      <c r="G6349" s="216">
        <v>29.85</v>
      </c>
      <c r="H6349" s="216">
        <v>165.00000000349246</v>
      </c>
      <c r="I6349" s="216">
        <v>4925.2500001042499</v>
      </c>
      <c r="J6349" s="216">
        <v>4.9356206769143752E-3</v>
      </c>
      <c r="K6349" s="216">
        <v>2.9912852586726704E-5</v>
      </c>
    </row>
    <row r="6350" spans="2:11" ht="15.75" customHeight="1" x14ac:dyDescent="0.2">
      <c r="B6350" s="189">
        <v>41116</v>
      </c>
      <c r="C6350" s="143">
        <v>277093</v>
      </c>
      <c r="D6350" s="143" t="s">
        <v>546</v>
      </c>
      <c r="E6350" s="143" t="s">
        <v>24</v>
      </c>
      <c r="F6350" s="248" t="s">
        <v>2454</v>
      </c>
      <c r="G6350" s="216">
        <v>5.2650000000000006</v>
      </c>
      <c r="H6350" s="216">
        <v>100.00000000116415</v>
      </c>
      <c r="I6350" s="216">
        <v>526.50000000612931</v>
      </c>
      <c r="J6350" s="216">
        <v>5.2760860593282924E-4</v>
      </c>
      <c r="K6350" s="216">
        <v>5.276086059266871E-6</v>
      </c>
    </row>
    <row r="6351" spans="2:11" ht="15.75" customHeight="1" x14ac:dyDescent="0.2">
      <c r="B6351" s="189">
        <v>41116</v>
      </c>
      <c r="C6351" s="143">
        <v>277094</v>
      </c>
      <c r="D6351" s="143" t="s">
        <v>906</v>
      </c>
      <c r="E6351" s="143" t="s">
        <v>24</v>
      </c>
      <c r="F6351" s="248" t="s">
        <v>2455</v>
      </c>
      <c r="G6351" s="216">
        <v>9.1231000000000009</v>
      </c>
      <c r="H6351" s="216">
        <v>316.99999999604188</v>
      </c>
      <c r="I6351" s="216">
        <v>2892.0226999638899</v>
      </c>
      <c r="J6351" s="216">
        <v>2.8981121843044285E-3</v>
      </c>
      <c r="K6351" s="216">
        <v>9.1423097297811191E-6</v>
      </c>
    </row>
    <row r="6352" spans="2:11" ht="15.75" customHeight="1" x14ac:dyDescent="0.2">
      <c r="B6352" s="189">
        <v>41116</v>
      </c>
      <c r="C6352" s="143">
        <v>277094</v>
      </c>
      <c r="D6352" s="143" t="s">
        <v>712</v>
      </c>
      <c r="E6352" s="143" t="s">
        <v>24</v>
      </c>
      <c r="F6352" s="248" t="s">
        <v>2455</v>
      </c>
      <c r="G6352" s="216">
        <v>5.5200000000000005</v>
      </c>
      <c r="H6352" s="216">
        <v>316.99999999604188</v>
      </c>
      <c r="I6352" s="216">
        <v>1749.8399999781514</v>
      </c>
      <c r="J6352" s="216">
        <v>1.7535244880972963E-3</v>
      </c>
      <c r="K6352" s="216">
        <v>5.5316229909122751E-6</v>
      </c>
    </row>
    <row r="6353" spans="2:11" ht="15.75" customHeight="1" x14ac:dyDescent="0.2">
      <c r="B6353" s="189">
        <v>41116</v>
      </c>
      <c r="C6353" s="143">
        <v>277095</v>
      </c>
      <c r="D6353" s="143" t="s">
        <v>1109</v>
      </c>
      <c r="E6353" s="143" t="s">
        <v>24</v>
      </c>
      <c r="F6353" s="248" t="s">
        <v>1922</v>
      </c>
      <c r="G6353" s="216">
        <v>18.059999999999999</v>
      </c>
      <c r="H6353" s="216">
        <v>294.99999999767169</v>
      </c>
      <c r="I6353" s="216">
        <v>5327.6999999579502</v>
      </c>
      <c r="J6353" s="216">
        <v>5.3389180812410727E-3</v>
      </c>
      <c r="K6353" s="216">
        <v>1.8098027394180374E-5</v>
      </c>
    </row>
    <row r="6354" spans="2:11" ht="15.75" customHeight="1" x14ac:dyDescent="0.2">
      <c r="B6354" s="189">
        <v>41116</v>
      </c>
      <c r="C6354" s="143">
        <v>277096</v>
      </c>
      <c r="D6354" s="143" t="s">
        <v>1616</v>
      </c>
      <c r="E6354" s="143" t="s">
        <v>24</v>
      </c>
      <c r="F6354" s="248" t="s">
        <v>2456</v>
      </c>
      <c r="G6354" s="216">
        <v>29.172800000000002</v>
      </c>
      <c r="H6354" s="216">
        <v>90</v>
      </c>
      <c r="I6354" s="216">
        <v>2625.5520000000001</v>
      </c>
      <c r="J6354" s="216">
        <v>2.6310803998253088E-3</v>
      </c>
      <c r="K6354" s="216">
        <v>2.9234226664725656E-5</v>
      </c>
    </row>
    <row r="6355" spans="2:11" ht="15.75" customHeight="1" x14ac:dyDescent="0.2">
      <c r="B6355" s="189">
        <v>41116</v>
      </c>
      <c r="C6355" s="143">
        <v>277097</v>
      </c>
      <c r="D6355" s="143" t="s">
        <v>1531</v>
      </c>
      <c r="E6355" s="143" t="s">
        <v>25</v>
      </c>
      <c r="F6355" s="248" t="s">
        <v>2457</v>
      </c>
      <c r="G6355" s="216">
        <v>4.07</v>
      </c>
      <c r="H6355" s="216">
        <v>338.00000000162981</v>
      </c>
      <c r="I6355" s="216">
        <v>1375.6600000066335</v>
      </c>
      <c r="J6355" s="216">
        <v>4.0575462142398129E-3</v>
      </c>
      <c r="K6355" s="216">
        <v>1.2004574598284757E-5</v>
      </c>
    </row>
    <row r="6356" spans="2:11" ht="15.75" customHeight="1" x14ac:dyDescent="0.2">
      <c r="B6356" s="189">
        <v>41116</v>
      </c>
      <c r="C6356" s="143">
        <v>277098</v>
      </c>
      <c r="D6356" s="143" t="s">
        <v>2018</v>
      </c>
      <c r="E6356" s="143" t="s">
        <v>24</v>
      </c>
      <c r="F6356" s="248" t="s">
        <v>2458</v>
      </c>
      <c r="G6356" s="216">
        <v>41.218200000000003</v>
      </c>
      <c r="H6356" s="216">
        <v>181.99999999604188</v>
      </c>
      <c r="I6356" s="216">
        <v>7501.7123998368543</v>
      </c>
      <c r="J6356" s="216">
        <v>7.5175081127081952E-3</v>
      </c>
      <c r="K6356" s="216">
        <v>4.1304989631163106E-5</v>
      </c>
    </row>
    <row r="6357" spans="2:11" ht="15.75" customHeight="1" x14ac:dyDescent="0.2">
      <c r="B6357" s="189">
        <v>41116</v>
      </c>
      <c r="C6357" s="143">
        <v>277100</v>
      </c>
      <c r="D6357" s="143" t="s">
        <v>1365</v>
      </c>
      <c r="E6357" s="143" t="s">
        <v>25</v>
      </c>
      <c r="F6357" s="248" t="s">
        <v>2459</v>
      </c>
      <c r="G6357" s="216">
        <v>1.0150000000000001</v>
      </c>
      <c r="H6357" s="216">
        <v>53.999999997904524</v>
      </c>
      <c r="I6357" s="216">
        <v>54.809999997873099</v>
      </c>
      <c r="J6357" s="216">
        <v>1.6166357093524693E-4</v>
      </c>
      <c r="K6357" s="216">
        <v>2.9937698322503756E-6</v>
      </c>
    </row>
    <row r="6358" spans="2:11" ht="15.75" customHeight="1" x14ac:dyDescent="0.2">
      <c r="B6358" s="189">
        <v>41116</v>
      </c>
      <c r="C6358" s="143">
        <v>277101</v>
      </c>
      <c r="D6358" s="143" t="s">
        <v>739</v>
      </c>
      <c r="E6358" s="143" t="s">
        <v>24</v>
      </c>
      <c r="F6358" s="248" t="s">
        <v>2460</v>
      </c>
      <c r="G6358" s="216">
        <v>35.200000000000003</v>
      </c>
      <c r="H6358" s="216">
        <v>497.00000000651926</v>
      </c>
      <c r="I6358" s="216">
        <v>17494.400000229478</v>
      </c>
      <c r="J6358" s="216">
        <v>1.7531236458964688E-2</v>
      </c>
      <c r="K6358" s="216">
        <v>3.5274117623208714E-5</v>
      </c>
    </row>
    <row r="6359" spans="2:11" ht="15.75" customHeight="1" x14ac:dyDescent="0.2">
      <c r="B6359" s="189">
        <v>41116</v>
      </c>
      <c r="C6359" s="143">
        <v>277102</v>
      </c>
      <c r="D6359" s="143" t="s">
        <v>1377</v>
      </c>
      <c r="E6359" s="143" t="s">
        <v>24</v>
      </c>
      <c r="F6359" s="248" t="s">
        <v>2461</v>
      </c>
      <c r="G6359" s="216">
        <v>49.87</v>
      </c>
      <c r="H6359" s="216">
        <v>249.99999999767169</v>
      </c>
      <c r="I6359" s="216">
        <v>12467.499999883888</v>
      </c>
      <c r="J6359" s="216">
        <v>1.2493751746115308E-2</v>
      </c>
      <c r="K6359" s="216">
        <v>4.997500698492665E-5</v>
      </c>
    </row>
    <row r="6360" spans="2:11" ht="15.75" customHeight="1" x14ac:dyDescent="0.2">
      <c r="B6360" s="189">
        <v>41116</v>
      </c>
      <c r="C6360" s="143">
        <v>277103</v>
      </c>
      <c r="D6360" s="143" t="s">
        <v>1440</v>
      </c>
      <c r="E6360" s="143" t="s">
        <v>24</v>
      </c>
      <c r="F6360" s="248" t="s">
        <v>2462</v>
      </c>
      <c r="G6360" s="216">
        <v>50.255000000000003</v>
      </c>
      <c r="H6360" s="216">
        <v>170.9999999916181</v>
      </c>
      <c r="I6360" s="216">
        <v>8593.6049995787689</v>
      </c>
      <c r="J6360" s="216">
        <v>8.6116998171174974E-3</v>
      </c>
      <c r="K6360" s="216">
        <v>5.0360817646430501E-5</v>
      </c>
    </row>
    <row r="6361" spans="2:11" ht="15.75" customHeight="1" x14ac:dyDescent="0.2">
      <c r="B6361" s="189">
        <v>41116</v>
      </c>
      <c r="C6361" s="143">
        <v>277104</v>
      </c>
      <c r="D6361" s="143" t="s">
        <v>1404</v>
      </c>
      <c r="E6361" s="143" t="s">
        <v>24</v>
      </c>
      <c r="F6361" s="248" t="s">
        <v>2463</v>
      </c>
      <c r="G6361" s="216">
        <v>106.42500000000001</v>
      </c>
      <c r="H6361" s="216">
        <v>214.99999999883585</v>
      </c>
      <c r="I6361" s="216">
        <v>22881.374999876109</v>
      </c>
      <c r="J6361" s="216">
        <v>2.2929554350181163E-2</v>
      </c>
      <c r="K6361" s="216">
        <v>1.066490900014201E-4</v>
      </c>
    </row>
    <row r="6362" spans="2:11" ht="15.75" customHeight="1" x14ac:dyDescent="0.2">
      <c r="B6362" s="189">
        <v>41116</v>
      </c>
      <c r="C6362" s="143">
        <v>277105</v>
      </c>
      <c r="D6362" s="143" t="s">
        <v>791</v>
      </c>
      <c r="E6362" s="143" t="s">
        <v>25</v>
      </c>
      <c r="F6362" s="248" t="s">
        <v>2464</v>
      </c>
      <c r="G6362" s="216">
        <v>4</v>
      </c>
      <c r="H6362" s="216">
        <v>299.00000000023283</v>
      </c>
      <c r="I6362" s="216">
        <v>1196.0000000009313</v>
      </c>
      <c r="J6362" s="216">
        <v>3.5276342062800364E-3</v>
      </c>
      <c r="K6362" s="216">
        <v>1.1798107713301972E-5</v>
      </c>
    </row>
    <row r="6363" spans="2:11" ht="15.75" customHeight="1" x14ac:dyDescent="0.2">
      <c r="B6363" s="189">
        <v>41116</v>
      </c>
      <c r="C6363" s="143">
        <v>277106</v>
      </c>
      <c r="D6363" s="143" t="s">
        <v>1083</v>
      </c>
      <c r="E6363" s="143" t="s">
        <v>24</v>
      </c>
      <c r="F6363" s="248" t="s">
        <v>2465</v>
      </c>
      <c r="G6363" s="216">
        <v>6.25</v>
      </c>
      <c r="H6363" s="216">
        <v>43.000000003958121</v>
      </c>
      <c r="I6363" s="216">
        <v>268.75000002473826</v>
      </c>
      <c r="J6363" s="216">
        <v>2.6931588386676022E-4</v>
      </c>
      <c r="K6363" s="216">
        <v>6.2631600893481373E-6</v>
      </c>
    </row>
    <row r="6364" spans="2:11" ht="15.75" customHeight="1" x14ac:dyDescent="0.2">
      <c r="B6364" s="189">
        <v>41116</v>
      </c>
      <c r="C6364" s="143">
        <v>277107</v>
      </c>
      <c r="D6364" s="143" t="s">
        <v>942</v>
      </c>
      <c r="E6364" s="143" t="s">
        <v>24</v>
      </c>
      <c r="F6364" s="248" t="s">
        <v>2413</v>
      </c>
      <c r="G6364" s="216">
        <v>4</v>
      </c>
      <c r="H6364" s="216">
        <v>299.99999999301508</v>
      </c>
      <c r="I6364" s="216">
        <v>1199.9999999720603</v>
      </c>
      <c r="J6364" s="216">
        <v>1.2025267371268437E-3</v>
      </c>
      <c r="K6364" s="216">
        <v>4.0084224571828076E-6</v>
      </c>
    </row>
    <row r="6365" spans="2:11" ht="15.75" customHeight="1" x14ac:dyDescent="0.2">
      <c r="B6365" s="189">
        <v>41116</v>
      </c>
      <c r="C6365" s="143">
        <v>277108</v>
      </c>
      <c r="D6365" s="143" t="s">
        <v>1126</v>
      </c>
      <c r="E6365" s="143" t="s">
        <v>24</v>
      </c>
      <c r="F6365" s="248" t="s">
        <v>2466</v>
      </c>
      <c r="G6365" s="216">
        <v>0.73250000000000004</v>
      </c>
      <c r="H6365" s="216">
        <v>322.00000000186265</v>
      </c>
      <c r="I6365" s="216">
        <v>235.86500000136439</v>
      </c>
      <c r="J6365" s="216">
        <v>2.3636164071722299E-4</v>
      </c>
      <c r="K6365" s="216">
        <v>7.3404236247160171E-7</v>
      </c>
    </row>
    <row r="6366" spans="2:11" ht="15.75" customHeight="1" x14ac:dyDescent="0.2">
      <c r="B6366" s="189">
        <v>41116</v>
      </c>
      <c r="C6366" s="143">
        <v>277109</v>
      </c>
      <c r="D6366" s="143" t="s">
        <v>803</v>
      </c>
      <c r="E6366" s="143" t="s">
        <v>24</v>
      </c>
      <c r="F6366" s="248" t="s">
        <v>2467</v>
      </c>
      <c r="G6366" s="216">
        <v>5.8950000000000005</v>
      </c>
      <c r="H6366" s="216">
        <v>322.9999999946449</v>
      </c>
      <c r="I6366" s="216">
        <v>1904.0849999684317</v>
      </c>
      <c r="J6366" s="216">
        <v>1.9080942685645969E-3</v>
      </c>
      <c r="K6366" s="216">
        <v>5.907412596273163E-6</v>
      </c>
    </row>
    <row r="6367" spans="2:11" ht="15.75" customHeight="1" x14ac:dyDescent="0.2">
      <c r="B6367" s="189">
        <v>41116</v>
      </c>
      <c r="C6367" s="143">
        <v>277110</v>
      </c>
      <c r="D6367" s="143" t="s">
        <v>927</v>
      </c>
      <c r="E6367" s="143" t="s">
        <v>24</v>
      </c>
      <c r="F6367" s="248" t="s">
        <v>2182</v>
      </c>
      <c r="G6367" s="216">
        <v>21.105</v>
      </c>
      <c r="H6367" s="216">
        <v>158.99999999441206</v>
      </c>
      <c r="I6367" s="216">
        <v>3355.6949998820669</v>
      </c>
      <c r="J6367" s="216">
        <v>3.3627607992458342E-3</v>
      </c>
      <c r="K6367" s="216">
        <v>2.114943898971079E-5</v>
      </c>
    </row>
    <row r="6368" spans="2:11" ht="15.75" customHeight="1" x14ac:dyDescent="0.2">
      <c r="B6368" s="189">
        <v>41116</v>
      </c>
      <c r="C6368" s="143">
        <v>277112</v>
      </c>
      <c r="D6368" s="143" t="s">
        <v>1182</v>
      </c>
      <c r="E6368" s="143" t="s">
        <v>24</v>
      </c>
      <c r="F6368" s="248" t="s">
        <v>2154</v>
      </c>
      <c r="G6368" s="216">
        <v>16.689600000000002</v>
      </c>
      <c r="H6368" s="216">
        <v>367.00000000186265</v>
      </c>
      <c r="I6368" s="216">
        <v>6125.0832000310875</v>
      </c>
      <c r="J6368" s="216">
        <v>6.1379802627794366E-3</v>
      </c>
      <c r="K6368" s="216">
        <v>1.672474186034955E-5</v>
      </c>
    </row>
    <row r="6369" spans="2:11" ht="15.75" customHeight="1" x14ac:dyDescent="0.2">
      <c r="B6369" s="189">
        <v>41116</v>
      </c>
      <c r="C6369" s="143">
        <v>277113</v>
      </c>
      <c r="D6369" s="143" t="s">
        <v>1529</v>
      </c>
      <c r="E6369" s="143" t="s">
        <v>24</v>
      </c>
      <c r="F6369" s="248" t="s">
        <v>2468</v>
      </c>
      <c r="G6369" s="216">
        <v>3.13</v>
      </c>
      <c r="H6369" s="216">
        <v>98.000000005122274</v>
      </c>
      <c r="I6369" s="216">
        <v>306.7400000160327</v>
      </c>
      <c r="J6369" s="216">
        <v>3.0738587614513005E-4</v>
      </c>
      <c r="K6369" s="216">
        <v>3.1365905727455468E-6</v>
      </c>
    </row>
    <row r="6370" spans="2:11" ht="15.75" customHeight="1" x14ac:dyDescent="0.2">
      <c r="B6370" s="189">
        <v>41116</v>
      </c>
      <c r="C6370" s="143">
        <v>277113</v>
      </c>
      <c r="D6370" s="143" t="s">
        <v>1760</v>
      </c>
      <c r="E6370" s="143" t="s">
        <v>24</v>
      </c>
      <c r="F6370" s="248" t="s">
        <v>2468</v>
      </c>
      <c r="G6370" s="216">
        <v>26.18</v>
      </c>
      <c r="H6370" s="216">
        <v>98.000000005122274</v>
      </c>
      <c r="I6370" s="216">
        <v>2565.6400001341012</v>
      </c>
      <c r="J6370" s="216">
        <v>2.5710422483960081E-3</v>
      </c>
      <c r="K6370" s="216">
        <v>2.6235124982261477E-5</v>
      </c>
    </row>
    <row r="6371" spans="2:11" ht="15.75" customHeight="1" x14ac:dyDescent="0.2">
      <c r="B6371" s="189">
        <v>41116</v>
      </c>
      <c r="C6371" s="143">
        <v>277114</v>
      </c>
      <c r="D6371" s="143" t="s">
        <v>1418</v>
      </c>
      <c r="E6371" s="143" t="s">
        <v>25</v>
      </c>
      <c r="F6371" s="248" t="s">
        <v>2469</v>
      </c>
      <c r="G6371" s="216">
        <v>8.2149999999999999</v>
      </c>
      <c r="H6371" s="216">
        <v>248.99999999441206</v>
      </c>
      <c r="I6371" s="216">
        <v>2045.5349999540952</v>
      </c>
      <c r="J6371" s="216">
        <v>6.0333605651968899E-3</v>
      </c>
      <c r="K6371" s="216">
        <v>2.4230363716193922E-5</v>
      </c>
    </row>
    <row r="6372" spans="2:11" ht="15.75" customHeight="1" x14ac:dyDescent="0.2">
      <c r="B6372" s="189">
        <v>41116</v>
      </c>
      <c r="C6372" s="143">
        <v>277115</v>
      </c>
      <c r="D6372" s="143" t="s">
        <v>885</v>
      </c>
      <c r="E6372" s="143" t="s">
        <v>24</v>
      </c>
      <c r="F6372" s="248" t="s">
        <v>2470</v>
      </c>
      <c r="G6372" s="216">
        <v>21.71</v>
      </c>
      <c r="H6372" s="216">
        <v>203.00000000162981</v>
      </c>
      <c r="I6372" s="216">
        <v>4407.1300000353831</v>
      </c>
      <c r="J6372" s="216">
        <v>4.4164097159664741E-3</v>
      </c>
      <c r="K6372" s="216">
        <v>2.1755712886359689E-5</v>
      </c>
    </row>
    <row r="6373" spans="2:11" ht="15.75" customHeight="1" x14ac:dyDescent="0.2">
      <c r="B6373" s="189">
        <v>41117</v>
      </c>
      <c r="C6373" s="143">
        <v>277121</v>
      </c>
      <c r="D6373" s="143" t="s">
        <v>872</v>
      </c>
      <c r="E6373" s="143" t="s">
        <v>25</v>
      </c>
      <c r="F6373" s="248" t="s">
        <v>2471</v>
      </c>
      <c r="G6373" s="216">
        <v>25.92</v>
      </c>
      <c r="H6373" s="216">
        <v>8.9999999979045242</v>
      </c>
      <c r="I6373" s="216">
        <v>233.27999994568529</v>
      </c>
      <c r="J6373" s="216">
        <v>6.8737436941529776E-4</v>
      </c>
      <c r="K6373" s="216">
        <v>7.6374929952815503E-5</v>
      </c>
    </row>
    <row r="6374" spans="2:11" ht="15.75" customHeight="1" x14ac:dyDescent="0.2">
      <c r="B6374" s="189">
        <v>41117</v>
      </c>
      <c r="C6374" s="143">
        <v>277123</v>
      </c>
      <c r="D6374" s="143" t="s">
        <v>705</v>
      </c>
      <c r="E6374" s="143" t="s">
        <v>25</v>
      </c>
      <c r="F6374" s="248" t="s">
        <v>2472</v>
      </c>
      <c r="G6374" s="216">
        <v>5.3950000000000005</v>
      </c>
      <c r="H6374" s="216">
        <v>87.999999993480742</v>
      </c>
      <c r="I6374" s="216">
        <v>474.75999996482864</v>
      </c>
      <c r="J6374" s="216">
        <v>1.3989105610228579E-3</v>
      </c>
      <c r="K6374" s="216">
        <v>1.5896710921891961E-5</v>
      </c>
    </row>
    <row r="6375" spans="2:11" ht="15.75" customHeight="1" x14ac:dyDescent="0.2">
      <c r="B6375" s="189">
        <v>41117</v>
      </c>
      <c r="C6375" s="143">
        <v>277124</v>
      </c>
      <c r="D6375" s="143" t="s">
        <v>548</v>
      </c>
      <c r="E6375" s="143" t="s">
        <v>25</v>
      </c>
      <c r="F6375" s="248" t="s">
        <v>2473</v>
      </c>
      <c r="G6375" s="216">
        <v>3</v>
      </c>
      <c r="H6375" s="216">
        <v>132.00000000069849</v>
      </c>
      <c r="I6375" s="216">
        <v>396.00000000209548</v>
      </c>
      <c r="J6375" s="216">
        <v>1.1668392076186335E-3</v>
      </c>
      <c r="K6375" s="216">
        <v>8.8396909667610531E-6</v>
      </c>
    </row>
    <row r="6376" spans="2:11" ht="15.75" customHeight="1" x14ac:dyDescent="0.2">
      <c r="B6376" s="189">
        <v>41117</v>
      </c>
      <c r="C6376" s="143">
        <v>277141</v>
      </c>
      <c r="D6376" s="143" t="s">
        <v>2474</v>
      </c>
      <c r="E6376" s="143" t="s">
        <v>25</v>
      </c>
      <c r="F6376" s="248" t="s">
        <v>2475</v>
      </c>
      <c r="G6376" s="216">
        <v>10.01</v>
      </c>
      <c r="H6376" s="216">
        <v>168.99999999557622</v>
      </c>
      <c r="I6376" s="216">
        <v>1691.6899999557179</v>
      </c>
      <c r="J6376" s="216">
        <v>4.9846722703895214E-3</v>
      </c>
      <c r="K6376" s="216">
        <v>2.9495102192426045E-5</v>
      </c>
    </row>
    <row r="6377" spans="2:11" ht="15.75" customHeight="1" x14ac:dyDescent="0.2">
      <c r="B6377" s="189">
        <v>41117</v>
      </c>
      <c r="C6377" s="143">
        <v>277143</v>
      </c>
      <c r="D6377" s="143" t="s">
        <v>845</v>
      </c>
      <c r="E6377" s="143" t="s">
        <v>25</v>
      </c>
      <c r="F6377" s="248" t="s">
        <v>2476</v>
      </c>
      <c r="G6377" s="216">
        <v>2.0100000000000002</v>
      </c>
      <c r="H6377" s="216">
        <v>165.00000000349246</v>
      </c>
      <c r="I6377" s="216">
        <v>331.65000000701986</v>
      </c>
      <c r="J6377" s="216">
        <v>9.7722783639611881E-4</v>
      </c>
      <c r="K6377" s="216">
        <v>5.9225929477299059E-6</v>
      </c>
    </row>
    <row r="6378" spans="2:11" ht="15.75" customHeight="1" x14ac:dyDescent="0.2">
      <c r="B6378" s="189">
        <v>41117</v>
      </c>
      <c r="C6378" s="143">
        <v>277144</v>
      </c>
      <c r="D6378" s="143" t="s">
        <v>613</v>
      </c>
      <c r="E6378" s="143" t="s">
        <v>25</v>
      </c>
      <c r="F6378" s="248" t="s">
        <v>2477</v>
      </c>
      <c r="G6378" s="216">
        <v>4</v>
      </c>
      <c r="H6378" s="216">
        <v>45</v>
      </c>
      <c r="I6378" s="216">
        <v>180</v>
      </c>
      <c r="J6378" s="216">
        <v>5.3038145800566314E-4</v>
      </c>
      <c r="K6378" s="216">
        <v>1.178625462234807E-5</v>
      </c>
    </row>
    <row r="6379" spans="2:11" ht="15.75" customHeight="1" x14ac:dyDescent="0.2">
      <c r="B6379" s="189">
        <v>41117</v>
      </c>
      <c r="C6379" s="143">
        <v>277145</v>
      </c>
      <c r="D6379" s="143" t="s">
        <v>639</v>
      </c>
      <c r="E6379" s="143" t="s">
        <v>24</v>
      </c>
      <c r="F6379" s="248" t="s">
        <v>2478</v>
      </c>
      <c r="G6379" s="216">
        <v>53.9</v>
      </c>
      <c r="H6379" s="216">
        <v>239.00000000372529</v>
      </c>
      <c r="I6379" s="216">
        <v>12882.100000200793</v>
      </c>
      <c r="J6379" s="216">
        <v>1.2912796558435437E-2</v>
      </c>
      <c r="K6379" s="216">
        <v>5.4028437482151313E-5</v>
      </c>
    </row>
    <row r="6380" spans="2:11" ht="15.75" customHeight="1" x14ac:dyDescent="0.2">
      <c r="B6380" s="189">
        <v>41117</v>
      </c>
      <c r="C6380" s="143">
        <v>277146</v>
      </c>
      <c r="D6380" s="143" t="s">
        <v>881</v>
      </c>
      <c r="E6380" s="143" t="s">
        <v>24</v>
      </c>
      <c r="F6380" s="248" t="s">
        <v>2479</v>
      </c>
      <c r="G6380" s="216">
        <v>1</v>
      </c>
      <c r="H6380" s="216">
        <v>288.99999999906868</v>
      </c>
      <c r="I6380" s="216">
        <v>288.99999999906868</v>
      </c>
      <c r="J6380" s="216">
        <v>2.8968865366032305E-4</v>
      </c>
      <c r="K6380" s="216">
        <v>1.0023828846410264E-6</v>
      </c>
    </row>
    <row r="6381" spans="2:11" ht="15.75" customHeight="1" x14ac:dyDescent="0.2">
      <c r="B6381" s="189">
        <v>41117</v>
      </c>
      <c r="C6381" s="143">
        <v>277147</v>
      </c>
      <c r="D6381" s="143" t="s">
        <v>939</v>
      </c>
      <c r="E6381" s="143" t="s">
        <v>25</v>
      </c>
      <c r="F6381" s="248" t="s">
        <v>2480</v>
      </c>
      <c r="G6381" s="216">
        <v>2</v>
      </c>
      <c r="H6381" s="216">
        <v>205.00000000814907</v>
      </c>
      <c r="I6381" s="216">
        <v>410.00000001629815</v>
      </c>
      <c r="J6381" s="216">
        <v>1.2080910988387008E-3</v>
      </c>
      <c r="K6381" s="216">
        <v>5.8931273111740348E-6</v>
      </c>
    </row>
    <row r="6382" spans="2:11" ht="15.75" customHeight="1" x14ac:dyDescent="0.2">
      <c r="B6382" s="189">
        <v>41117</v>
      </c>
      <c r="C6382" s="143">
        <v>277148</v>
      </c>
      <c r="D6382" s="143" t="s">
        <v>1531</v>
      </c>
      <c r="E6382" s="143" t="s">
        <v>25</v>
      </c>
      <c r="F6382" s="248" t="s">
        <v>2481</v>
      </c>
      <c r="G6382" s="216">
        <v>0.4</v>
      </c>
      <c r="H6382" s="216">
        <v>288.99999999906868</v>
      </c>
      <c r="I6382" s="216">
        <v>115.59999999962747</v>
      </c>
      <c r="J6382" s="216">
        <v>3.4062275858476158E-4</v>
      </c>
      <c r="K6382" s="216">
        <v>1.1786254622348071E-6</v>
      </c>
    </row>
    <row r="6383" spans="2:11" ht="15.75" customHeight="1" x14ac:dyDescent="0.2">
      <c r="B6383" s="189">
        <v>41117</v>
      </c>
      <c r="C6383" s="143">
        <v>277160</v>
      </c>
      <c r="D6383" s="143" t="s">
        <v>846</v>
      </c>
      <c r="E6383" s="143" t="s">
        <v>25</v>
      </c>
      <c r="F6383" s="248" t="s">
        <v>2482</v>
      </c>
      <c r="G6383" s="216">
        <v>1</v>
      </c>
      <c r="H6383" s="216">
        <v>214.99999999883585</v>
      </c>
      <c r="I6383" s="216">
        <v>214.99999999883585</v>
      </c>
      <c r="J6383" s="216">
        <v>6.3351118594777856E-4</v>
      </c>
      <c r="K6383" s="216">
        <v>2.9465636555870174E-6</v>
      </c>
    </row>
    <row r="6384" spans="2:11" ht="15.75" customHeight="1" x14ac:dyDescent="0.2">
      <c r="B6384" s="189">
        <v>41117</v>
      </c>
      <c r="C6384" s="143">
        <v>277161</v>
      </c>
      <c r="D6384" s="143" t="s">
        <v>2483</v>
      </c>
      <c r="E6384" s="143" t="s">
        <v>24</v>
      </c>
      <c r="F6384" s="248" t="s">
        <v>2484</v>
      </c>
      <c r="G6384" s="216">
        <v>5.5</v>
      </c>
      <c r="H6384" s="216">
        <v>390.00000000349246</v>
      </c>
      <c r="I6384" s="216">
        <v>2145.0000000192085</v>
      </c>
      <c r="J6384" s="216">
        <v>2.1501112875742558E-3</v>
      </c>
      <c r="K6384" s="216">
        <v>5.5131058655256451E-6</v>
      </c>
    </row>
    <row r="6385" spans="2:11" ht="15.75" customHeight="1" x14ac:dyDescent="0.2">
      <c r="B6385" s="189">
        <v>41117</v>
      </c>
      <c r="C6385" s="143">
        <v>277162</v>
      </c>
      <c r="D6385" s="143" t="s">
        <v>801</v>
      </c>
      <c r="E6385" s="143" t="s">
        <v>25</v>
      </c>
      <c r="F6385" s="248" t="s">
        <v>2485</v>
      </c>
      <c r="G6385" s="216">
        <v>52.35</v>
      </c>
      <c r="H6385" s="216">
        <v>364.99999999534339</v>
      </c>
      <c r="I6385" s="216">
        <v>19107.749999756226</v>
      </c>
      <c r="J6385" s="216">
        <v>5.6302201689324538E-2</v>
      </c>
      <c r="K6385" s="216">
        <v>1.5425260736998039E-4</v>
      </c>
    </row>
    <row r="6386" spans="2:11" ht="15.75" customHeight="1" x14ac:dyDescent="0.2">
      <c r="B6386" s="189">
        <v>41117</v>
      </c>
      <c r="C6386" s="143">
        <v>277163</v>
      </c>
      <c r="D6386" s="143" t="s">
        <v>611</v>
      </c>
      <c r="E6386" s="143" t="s">
        <v>25</v>
      </c>
      <c r="F6386" s="248" t="s">
        <v>2486</v>
      </c>
      <c r="G6386" s="216">
        <v>10</v>
      </c>
      <c r="H6386" s="216">
        <v>342.9999999969732</v>
      </c>
      <c r="I6386" s="216">
        <v>3429.999999969732</v>
      </c>
      <c r="J6386" s="216">
        <v>1.0106713338574285E-2</v>
      </c>
      <c r="K6386" s="216">
        <v>2.9465636555870176E-5</v>
      </c>
    </row>
    <row r="6387" spans="2:11" ht="15.75" customHeight="1" x14ac:dyDescent="0.2">
      <c r="B6387" s="189">
        <v>41117</v>
      </c>
      <c r="C6387" s="143">
        <v>277165</v>
      </c>
      <c r="D6387" s="143" t="s">
        <v>509</v>
      </c>
      <c r="E6387" s="143" t="s">
        <v>25</v>
      </c>
      <c r="F6387" s="248" t="s">
        <v>2487</v>
      </c>
      <c r="G6387" s="216">
        <v>1</v>
      </c>
      <c r="H6387" s="216">
        <v>447.99999999348074</v>
      </c>
      <c r="I6387" s="216">
        <v>447.99999999348074</v>
      </c>
      <c r="J6387" s="216">
        <v>1.3200605176837744E-3</v>
      </c>
      <c r="K6387" s="216">
        <v>2.9465636555870174E-6</v>
      </c>
    </row>
    <row r="6388" spans="2:11" ht="15.75" customHeight="1" x14ac:dyDescent="0.2">
      <c r="B6388" s="189">
        <v>41117</v>
      </c>
      <c r="C6388" s="143">
        <v>277166</v>
      </c>
      <c r="D6388" s="143" t="s">
        <v>568</v>
      </c>
      <c r="E6388" s="143" t="s">
        <v>25</v>
      </c>
      <c r="F6388" s="248" t="s">
        <v>1944</v>
      </c>
      <c r="G6388" s="216">
        <v>17</v>
      </c>
      <c r="H6388" s="216">
        <v>479.99999999301508</v>
      </c>
      <c r="I6388" s="216">
        <v>8159.9999998812564</v>
      </c>
      <c r="J6388" s="216">
        <v>2.4043959429240178E-2</v>
      </c>
      <c r="K6388" s="216">
        <v>5.0091582144979302E-5</v>
      </c>
    </row>
    <row r="6389" spans="2:11" ht="15.75" customHeight="1" x14ac:dyDescent="0.2">
      <c r="B6389" s="189">
        <v>41117</v>
      </c>
      <c r="C6389" s="143">
        <v>277168</v>
      </c>
      <c r="D6389" s="143" t="s">
        <v>2488</v>
      </c>
      <c r="E6389" s="143" t="s">
        <v>24</v>
      </c>
      <c r="F6389" s="248" t="s">
        <v>2489</v>
      </c>
      <c r="G6389" s="216">
        <v>3.65</v>
      </c>
      <c r="H6389" s="216">
        <v>178.99999999674037</v>
      </c>
      <c r="I6389" s="216">
        <v>653.34999998810235</v>
      </c>
      <c r="J6389" s="216">
        <v>6.5490685766828852E-4</v>
      </c>
      <c r="K6389" s="216">
        <v>3.6586975289397459E-6</v>
      </c>
    </row>
    <row r="6390" spans="2:11" ht="15.75" customHeight="1" x14ac:dyDescent="0.2">
      <c r="B6390" s="189">
        <v>41117</v>
      </c>
      <c r="C6390" s="143">
        <v>277169</v>
      </c>
      <c r="D6390" s="143" t="s">
        <v>1592</v>
      </c>
      <c r="E6390" s="143" t="s">
        <v>24</v>
      </c>
      <c r="F6390" s="248" t="s">
        <v>2290</v>
      </c>
      <c r="G6390" s="216">
        <v>5.24</v>
      </c>
      <c r="H6390" s="216">
        <v>490.00000000465661</v>
      </c>
      <c r="I6390" s="216">
        <v>2567.6000000244007</v>
      </c>
      <c r="J6390" s="216">
        <v>2.573718294628758E-3</v>
      </c>
      <c r="K6390" s="216">
        <v>5.2524863155189785E-6</v>
      </c>
    </row>
    <row r="6391" spans="2:11" ht="15.75" customHeight="1" x14ac:dyDescent="0.2">
      <c r="B6391" s="189">
        <v>41117</v>
      </c>
      <c r="C6391" s="143">
        <v>277169</v>
      </c>
      <c r="D6391" s="143" t="s">
        <v>986</v>
      </c>
      <c r="E6391" s="143" t="s">
        <v>24</v>
      </c>
      <c r="F6391" s="248" t="s">
        <v>2290</v>
      </c>
      <c r="G6391" s="216">
        <v>31.255000000000003</v>
      </c>
      <c r="H6391" s="216">
        <v>490.00000000465661</v>
      </c>
      <c r="I6391" s="216">
        <v>15314.950000145544</v>
      </c>
      <c r="J6391" s="216">
        <v>1.5351443759278976E-2</v>
      </c>
      <c r="K6391" s="216">
        <v>3.1329477059455278E-5</v>
      </c>
    </row>
    <row r="6392" spans="2:11" ht="15.75" customHeight="1" x14ac:dyDescent="0.2">
      <c r="B6392" s="189">
        <v>41117</v>
      </c>
      <c r="C6392" s="143">
        <v>277170</v>
      </c>
      <c r="D6392" s="143" t="s">
        <v>893</v>
      </c>
      <c r="E6392" s="143" t="s">
        <v>24</v>
      </c>
      <c r="F6392" s="248" t="s">
        <v>2490</v>
      </c>
      <c r="G6392" s="216">
        <v>22.699300000000001</v>
      </c>
      <c r="H6392" s="216">
        <v>92.999999999301508</v>
      </c>
      <c r="I6392" s="216">
        <v>2111.0348999841449</v>
      </c>
      <c r="J6392" s="216">
        <v>2.1160652526239876E-3</v>
      </c>
      <c r="K6392" s="216">
        <v>2.2753389813332049E-5</v>
      </c>
    </row>
    <row r="6393" spans="2:11" ht="15.75" customHeight="1" x14ac:dyDescent="0.2">
      <c r="B6393" s="189">
        <v>41117</v>
      </c>
      <c r="C6393" s="143">
        <v>277171</v>
      </c>
      <c r="D6393" s="143" t="s">
        <v>509</v>
      </c>
      <c r="E6393" s="143" t="s">
        <v>25</v>
      </c>
      <c r="F6393" s="248" t="s">
        <v>2491</v>
      </c>
      <c r="G6393" s="216">
        <v>5.5</v>
      </c>
      <c r="H6393" s="216">
        <v>270.99999999278225</v>
      </c>
      <c r="I6393" s="216">
        <v>1490.4999999603024</v>
      </c>
      <c r="J6393" s="216">
        <v>4.3918531285354785E-3</v>
      </c>
      <c r="K6393" s="216">
        <v>1.6206100105728598E-5</v>
      </c>
    </row>
    <row r="6394" spans="2:11" ht="15.75" customHeight="1" x14ac:dyDescent="0.2">
      <c r="B6394" s="189">
        <v>41117</v>
      </c>
      <c r="C6394" s="143">
        <v>277172</v>
      </c>
      <c r="D6394" s="143" t="s">
        <v>852</v>
      </c>
      <c r="E6394" s="143" t="s">
        <v>25</v>
      </c>
      <c r="F6394" s="248" t="s">
        <v>2492</v>
      </c>
      <c r="G6394" s="216">
        <v>6.0350000000000001</v>
      </c>
      <c r="H6394" s="216">
        <v>169.99999999883585</v>
      </c>
      <c r="I6394" s="216">
        <v>1025.9499999929744</v>
      </c>
      <c r="J6394" s="216">
        <v>3.0230269824287996E-3</v>
      </c>
      <c r="K6394" s="216">
        <v>1.7782511661467651E-5</v>
      </c>
    </row>
    <row r="6395" spans="2:11" ht="15.75" customHeight="1" x14ac:dyDescent="0.2">
      <c r="B6395" s="189">
        <v>41117</v>
      </c>
      <c r="C6395" s="143">
        <v>277173</v>
      </c>
      <c r="D6395" s="143" t="s">
        <v>1408</v>
      </c>
      <c r="E6395" s="143" t="s">
        <v>24</v>
      </c>
      <c r="F6395" s="248" t="s">
        <v>2493</v>
      </c>
      <c r="G6395" s="216">
        <v>21.36</v>
      </c>
      <c r="H6395" s="216">
        <v>410.99999999860302</v>
      </c>
      <c r="I6395" s="216">
        <v>8778.9599999701604</v>
      </c>
      <c r="J6395" s="216">
        <v>8.7998792489182732E-3</v>
      </c>
      <c r="K6395" s="216">
        <v>2.141089841593232E-5</v>
      </c>
    </row>
    <row r="6396" spans="2:11" ht="15.75" customHeight="1" x14ac:dyDescent="0.2">
      <c r="B6396" s="189">
        <v>41117</v>
      </c>
      <c r="C6396" s="143">
        <v>277174</v>
      </c>
      <c r="D6396" s="143" t="s">
        <v>688</v>
      </c>
      <c r="E6396" s="143" t="s">
        <v>25</v>
      </c>
      <c r="F6396" s="248" t="s">
        <v>2494</v>
      </c>
      <c r="G6396" s="216">
        <v>18.2</v>
      </c>
      <c r="H6396" s="216">
        <v>281.00000000442378</v>
      </c>
      <c r="I6396" s="216">
        <v>5114.2000000805128</v>
      </c>
      <c r="J6396" s="216">
        <v>1.5069315847640362E-2</v>
      </c>
      <c r="K6396" s="216">
        <v>5.3627458531683719E-5</v>
      </c>
    </row>
    <row r="6397" spans="2:11" ht="15.75" customHeight="1" x14ac:dyDescent="0.2">
      <c r="B6397" s="189">
        <v>41117</v>
      </c>
      <c r="C6397" s="143">
        <v>277175</v>
      </c>
      <c r="D6397" s="143" t="s">
        <v>1047</v>
      </c>
      <c r="E6397" s="143" t="s">
        <v>24</v>
      </c>
      <c r="F6397" s="248" t="s">
        <v>2495</v>
      </c>
      <c r="G6397" s="216">
        <v>18</v>
      </c>
      <c r="H6397" s="216">
        <v>239.00000000372529</v>
      </c>
      <c r="I6397" s="216">
        <v>4302.0000000670552</v>
      </c>
      <c r="J6397" s="216">
        <v>4.3122511697929102E-3</v>
      </c>
      <c r="K6397" s="216">
        <v>1.8042891923538473E-5</v>
      </c>
    </row>
    <row r="6398" spans="2:11" ht="15.75" customHeight="1" x14ac:dyDescent="0.2">
      <c r="B6398" s="189">
        <v>41117</v>
      </c>
      <c r="C6398" s="143">
        <v>277176</v>
      </c>
      <c r="D6398" s="143" t="s">
        <v>1288</v>
      </c>
      <c r="E6398" s="143" t="s">
        <v>24</v>
      </c>
      <c r="F6398" s="248" t="s">
        <v>2496</v>
      </c>
      <c r="G6398" s="216">
        <v>6.16</v>
      </c>
      <c r="H6398" s="216">
        <v>288.99999999906868</v>
      </c>
      <c r="I6398" s="216">
        <v>1780.2399999942631</v>
      </c>
      <c r="J6398" s="216">
        <v>1.7844821065475902E-3</v>
      </c>
      <c r="K6398" s="216">
        <v>6.1746785693887221E-6</v>
      </c>
    </row>
    <row r="6399" spans="2:11" ht="15.75" customHeight="1" x14ac:dyDescent="0.2">
      <c r="B6399" s="189">
        <v>41117</v>
      </c>
      <c r="C6399" s="143">
        <v>277177</v>
      </c>
      <c r="D6399" s="143" t="s">
        <v>606</v>
      </c>
      <c r="E6399" s="143" t="s">
        <v>25</v>
      </c>
      <c r="F6399" s="248" t="s">
        <v>2497</v>
      </c>
      <c r="G6399" s="216">
        <v>7.04</v>
      </c>
      <c r="H6399" s="216">
        <v>288.99999999906868</v>
      </c>
      <c r="I6399" s="216">
        <v>2034.5599999934434</v>
      </c>
      <c r="J6399" s="216">
        <v>5.994960551091803E-3</v>
      </c>
      <c r="K6399" s="216">
        <v>2.0743808135332603E-5</v>
      </c>
    </row>
    <row r="6400" spans="2:11" ht="15.75" customHeight="1" x14ac:dyDescent="0.2">
      <c r="B6400" s="189">
        <v>41117</v>
      </c>
      <c r="C6400" s="143">
        <v>277178</v>
      </c>
      <c r="D6400" s="143" t="s">
        <v>1660</v>
      </c>
      <c r="E6400" s="143" t="s">
        <v>24</v>
      </c>
      <c r="F6400" s="248" t="s">
        <v>2498</v>
      </c>
      <c r="G6400" s="216">
        <v>39.36</v>
      </c>
      <c r="H6400" s="216">
        <v>143.99999999790452</v>
      </c>
      <c r="I6400" s="216">
        <v>5667.8399999175217</v>
      </c>
      <c r="J6400" s="216">
        <v>5.6813458088011198E-3</v>
      </c>
      <c r="K6400" s="216">
        <v>3.9453790339470792E-5</v>
      </c>
    </row>
    <row r="6401" spans="2:11" ht="15.75" customHeight="1" x14ac:dyDescent="0.2">
      <c r="B6401" s="189">
        <v>41117</v>
      </c>
      <c r="C6401" s="143">
        <v>277179</v>
      </c>
      <c r="D6401" s="143" t="s">
        <v>2499</v>
      </c>
      <c r="E6401" s="143" t="s">
        <v>24</v>
      </c>
      <c r="F6401" s="248" t="s">
        <v>2500</v>
      </c>
      <c r="G6401" s="216">
        <v>29.294999999999998</v>
      </c>
      <c r="H6401" s="216">
        <v>69.000000004889444</v>
      </c>
      <c r="I6401" s="216">
        <v>2021.3550001432361</v>
      </c>
      <c r="J6401" s="216">
        <v>2.0261716559271392E-3</v>
      </c>
      <c r="K6401" s="216">
        <v>2.9364806605558864E-5</v>
      </c>
    </row>
    <row r="6402" spans="2:11" ht="15.75" customHeight="1" x14ac:dyDescent="0.2">
      <c r="B6402" s="189">
        <v>41117</v>
      </c>
      <c r="C6402" s="143">
        <v>277180</v>
      </c>
      <c r="D6402" s="143" t="s">
        <v>642</v>
      </c>
      <c r="E6402" s="143" t="s">
        <v>24</v>
      </c>
      <c r="F6402" s="248" t="s">
        <v>2381</v>
      </c>
      <c r="G6402" s="216">
        <v>36.052300000000002</v>
      </c>
      <c r="H6402" s="216">
        <v>191.99999999720603</v>
      </c>
      <c r="I6402" s="216">
        <v>6922.0415998992721</v>
      </c>
      <c r="J6402" s="216">
        <v>6.9385360265122173E-3</v>
      </c>
      <c r="K6402" s="216">
        <v>3.6138208471943672E-5</v>
      </c>
    </row>
    <row r="6403" spans="2:11" ht="15.75" customHeight="1" x14ac:dyDescent="0.2">
      <c r="B6403" s="189">
        <v>41117</v>
      </c>
      <c r="C6403" s="143">
        <v>277181</v>
      </c>
      <c r="D6403" s="143" t="s">
        <v>1474</v>
      </c>
      <c r="E6403" s="143" t="s">
        <v>24</v>
      </c>
      <c r="F6403" s="248" t="s">
        <v>2501</v>
      </c>
      <c r="G6403" s="216">
        <v>16</v>
      </c>
      <c r="H6403" s="216">
        <v>262.0000000053551</v>
      </c>
      <c r="I6403" s="216">
        <v>4192.0000000856817</v>
      </c>
      <c r="J6403" s="216">
        <v>4.2019890525010683E-3</v>
      </c>
      <c r="K6403" s="216">
        <v>1.6038126154256422E-5</v>
      </c>
    </row>
    <row r="6404" spans="2:11" ht="15.75" customHeight="1" x14ac:dyDescent="0.2">
      <c r="B6404" s="189">
        <v>41117</v>
      </c>
      <c r="C6404" s="143">
        <v>277182</v>
      </c>
      <c r="D6404" s="143" t="s">
        <v>1355</v>
      </c>
      <c r="E6404" s="143" t="s">
        <v>24</v>
      </c>
      <c r="F6404" s="248" t="s">
        <v>1932</v>
      </c>
      <c r="G6404" s="216">
        <v>23.85</v>
      </c>
      <c r="H6404" s="216">
        <v>319.99999999534339</v>
      </c>
      <c r="I6404" s="216">
        <v>7631.9999998889398</v>
      </c>
      <c r="J6404" s="216">
        <v>7.6501861754689881E-3</v>
      </c>
      <c r="K6404" s="216">
        <v>2.3906831798688478E-5</v>
      </c>
    </row>
    <row r="6405" spans="2:11" ht="15.75" customHeight="1" x14ac:dyDescent="0.2">
      <c r="B6405" s="189">
        <v>41117</v>
      </c>
      <c r="C6405" s="143">
        <v>277183</v>
      </c>
      <c r="D6405" s="143" t="s">
        <v>927</v>
      </c>
      <c r="E6405" s="143" t="s">
        <v>24</v>
      </c>
      <c r="F6405" s="248" t="s">
        <v>2436</v>
      </c>
      <c r="G6405" s="216">
        <v>13.725</v>
      </c>
      <c r="H6405" s="216">
        <v>246.99999999837019</v>
      </c>
      <c r="I6405" s="216">
        <v>3390.0749999776308</v>
      </c>
      <c r="J6405" s="216">
        <v>3.3981531576270049E-3</v>
      </c>
      <c r="K6405" s="216">
        <v>1.3757705091698085E-5</v>
      </c>
    </row>
    <row r="6406" spans="2:11" ht="15.75" customHeight="1" x14ac:dyDescent="0.2">
      <c r="B6406" s="189">
        <v>41117</v>
      </c>
      <c r="C6406" s="143">
        <v>277184</v>
      </c>
      <c r="D6406" s="143" t="s">
        <v>1499</v>
      </c>
      <c r="E6406" s="143" t="s">
        <v>24</v>
      </c>
      <c r="F6406" s="248" t="s">
        <v>2502</v>
      </c>
      <c r="G6406" s="216">
        <v>1.28</v>
      </c>
      <c r="H6406" s="216">
        <v>332.99999999580905</v>
      </c>
      <c r="I6406" s="216">
        <v>426.23999999463558</v>
      </c>
      <c r="J6406" s="216">
        <v>4.2725568074401387E-4</v>
      </c>
      <c r="K6406" s="216">
        <v>1.2830500923405137E-6</v>
      </c>
    </row>
    <row r="6407" spans="2:11" ht="15.75" customHeight="1" x14ac:dyDescent="0.2">
      <c r="B6407" s="189">
        <v>41117</v>
      </c>
      <c r="C6407" s="143">
        <v>277185</v>
      </c>
      <c r="D6407" s="143" t="s">
        <v>843</v>
      </c>
      <c r="E6407" s="143" t="s">
        <v>24</v>
      </c>
      <c r="F6407" s="248" t="s">
        <v>2503</v>
      </c>
      <c r="G6407" s="216">
        <v>31.143900000000002</v>
      </c>
      <c r="H6407" s="216">
        <v>300.00000000349246</v>
      </c>
      <c r="I6407" s="216">
        <v>9343.1700001087684</v>
      </c>
      <c r="J6407" s="216">
        <v>9.3654336964005252E-3</v>
      </c>
      <c r="K6407" s="216">
        <v>3.1218112320971661E-5</v>
      </c>
    </row>
    <row r="6408" spans="2:11" ht="15.75" customHeight="1" x14ac:dyDescent="0.2">
      <c r="B6408" s="189">
        <v>41117</v>
      </c>
      <c r="C6408" s="143">
        <v>277186</v>
      </c>
      <c r="D6408" s="143" t="s">
        <v>736</v>
      </c>
      <c r="E6408" s="143" t="s">
        <v>24</v>
      </c>
      <c r="F6408" s="248" t="s">
        <v>2504</v>
      </c>
      <c r="G6408" s="216">
        <v>6.1425000000000001</v>
      </c>
      <c r="H6408" s="216">
        <v>55.000000001164153</v>
      </c>
      <c r="I6408" s="216">
        <v>337.83750000715082</v>
      </c>
      <c r="J6408" s="216">
        <v>3.3864252779708056E-4</v>
      </c>
      <c r="K6408" s="216">
        <v>6.1571368689075045E-6</v>
      </c>
    </row>
    <row r="6409" spans="2:11" ht="15.75" customHeight="1" x14ac:dyDescent="0.2">
      <c r="B6409" s="189">
        <v>41117</v>
      </c>
      <c r="C6409" s="143">
        <v>277187</v>
      </c>
      <c r="D6409" s="143" t="s">
        <v>2028</v>
      </c>
      <c r="E6409" s="143" t="s">
        <v>24</v>
      </c>
      <c r="F6409" s="248" t="s">
        <v>2029</v>
      </c>
      <c r="G6409" s="216">
        <v>2.6798999999999999</v>
      </c>
      <c r="H6409" s="216">
        <v>210.99999999627471</v>
      </c>
      <c r="I6409" s="216">
        <v>565.45889999001656</v>
      </c>
      <c r="J6409" s="216">
        <v>5.6680632331793438E-4</v>
      </c>
      <c r="K6409" s="216">
        <v>2.6862858925494864E-6</v>
      </c>
    </row>
    <row r="6410" spans="2:11" ht="15.75" customHeight="1" x14ac:dyDescent="0.2">
      <c r="B6410" s="189">
        <v>41117</v>
      </c>
      <c r="C6410" s="143">
        <v>277188</v>
      </c>
      <c r="D6410" s="143" t="s">
        <v>1530</v>
      </c>
      <c r="E6410" s="143" t="s">
        <v>25</v>
      </c>
      <c r="F6410" s="248" t="s">
        <v>2505</v>
      </c>
      <c r="G6410" s="216">
        <v>9.1300000000000008</v>
      </c>
      <c r="H6410" s="216">
        <v>21.999999998370185</v>
      </c>
      <c r="I6410" s="216">
        <v>200.8599999851198</v>
      </c>
      <c r="J6410" s="216">
        <v>5.9184677581736287E-4</v>
      </c>
      <c r="K6410" s="216">
        <v>2.6902126175509474E-5</v>
      </c>
    </row>
    <row r="6411" spans="2:11" ht="15.75" customHeight="1" x14ac:dyDescent="0.2">
      <c r="B6411" s="189">
        <v>41117</v>
      </c>
      <c r="C6411" s="143">
        <v>277189</v>
      </c>
      <c r="D6411" s="143" t="s">
        <v>1846</v>
      </c>
      <c r="E6411" s="143" t="s">
        <v>24</v>
      </c>
      <c r="F6411" s="248" t="s">
        <v>2506</v>
      </c>
      <c r="G6411" s="216">
        <v>15.665000000000001</v>
      </c>
      <c r="H6411" s="216">
        <v>206.99999999371357</v>
      </c>
      <c r="I6411" s="216">
        <v>3242.6549999015233</v>
      </c>
      <c r="J6411" s="216">
        <v>3.2503818726969357E-3</v>
      </c>
      <c r="K6411" s="216">
        <v>1.5702327887901678E-5</v>
      </c>
    </row>
    <row r="6412" spans="2:11" ht="15.75" customHeight="1" x14ac:dyDescent="0.2">
      <c r="B6412" s="189">
        <v>41117</v>
      </c>
      <c r="C6412" s="143">
        <v>277190</v>
      </c>
      <c r="D6412" s="143" t="s">
        <v>2365</v>
      </c>
      <c r="E6412" s="143" t="s">
        <v>24</v>
      </c>
      <c r="F6412" s="248" t="s">
        <v>2507</v>
      </c>
      <c r="G6412" s="216">
        <v>16</v>
      </c>
      <c r="H6412" s="216">
        <v>180</v>
      </c>
      <c r="I6412" s="216">
        <v>2880</v>
      </c>
      <c r="J6412" s="216">
        <v>2.8868627077661556E-3</v>
      </c>
      <c r="K6412" s="216">
        <v>1.6038126154256422E-5</v>
      </c>
    </row>
    <row r="6413" spans="2:11" ht="15.75" customHeight="1" x14ac:dyDescent="0.2">
      <c r="B6413" s="189">
        <v>41117</v>
      </c>
      <c r="C6413" s="143">
        <v>277192</v>
      </c>
      <c r="D6413" s="143" t="s">
        <v>666</v>
      </c>
      <c r="E6413" s="143" t="s">
        <v>25</v>
      </c>
      <c r="F6413" s="248" t="s">
        <v>2508</v>
      </c>
      <c r="G6413" s="216">
        <v>8.01</v>
      </c>
      <c r="H6413" s="216">
        <v>64.999999991850927</v>
      </c>
      <c r="I6413" s="216">
        <v>520.64999993472588</v>
      </c>
      <c r="J6413" s="216">
        <v>1.5341283670890463E-3</v>
      </c>
      <c r="K6413" s="216">
        <v>2.3601974881252012E-5</v>
      </c>
    </row>
    <row r="6414" spans="2:11" ht="15.75" customHeight="1" x14ac:dyDescent="0.2">
      <c r="B6414" s="189">
        <v>41118</v>
      </c>
      <c r="C6414" s="143">
        <v>277205</v>
      </c>
      <c r="D6414" s="143" t="s">
        <v>721</v>
      </c>
      <c r="E6414" s="143" t="s">
        <v>24</v>
      </c>
      <c r="F6414" s="248" t="s">
        <v>2509</v>
      </c>
      <c r="G6414" s="216">
        <v>3.0831</v>
      </c>
      <c r="H6414" s="216">
        <v>217.0000000053551</v>
      </c>
      <c r="I6414" s="216">
        <v>669.03270001651026</v>
      </c>
      <c r="J6414" s="216">
        <v>6.7076137953623726E-4</v>
      </c>
      <c r="K6414" s="216">
        <v>3.0910662650676697E-6</v>
      </c>
    </row>
    <row r="6415" spans="2:11" ht="15.75" customHeight="1" x14ac:dyDescent="0.2">
      <c r="B6415" s="189">
        <v>41118</v>
      </c>
      <c r="C6415" s="143">
        <v>277206</v>
      </c>
      <c r="D6415" s="143" t="s">
        <v>2510</v>
      </c>
      <c r="E6415" s="143" t="s">
        <v>25</v>
      </c>
      <c r="F6415" s="248" t="s">
        <v>2511</v>
      </c>
      <c r="G6415" s="216">
        <v>8.5</v>
      </c>
      <c r="H6415" s="216">
        <v>225.99999999278225</v>
      </c>
      <c r="I6415" s="216">
        <v>1920.9999999386491</v>
      </c>
      <c r="J6415" s="216">
        <v>5.655798024529703E-3</v>
      </c>
      <c r="K6415" s="216">
        <v>2.5025654976594386E-5</v>
      </c>
    </row>
    <row r="6416" spans="2:11" ht="15.75" customHeight="1" x14ac:dyDescent="0.2">
      <c r="B6416" s="189">
        <v>41119</v>
      </c>
      <c r="C6416" s="143">
        <v>277215</v>
      </c>
      <c r="D6416" s="143" t="s">
        <v>592</v>
      </c>
      <c r="E6416" s="143" t="s">
        <v>25</v>
      </c>
      <c r="F6416" s="248" t="s">
        <v>2369</v>
      </c>
      <c r="G6416" s="216">
        <v>13</v>
      </c>
      <c r="H6416" s="216">
        <v>168.99999999557622</v>
      </c>
      <c r="I6416" s="216">
        <v>2196.9999999424908</v>
      </c>
      <c r="J6416" s="216">
        <v>6.4616067764417017E-3</v>
      </c>
      <c r="K6416" s="216">
        <v>3.8234359624916225E-5</v>
      </c>
    </row>
    <row r="6417" spans="2:11" ht="15.75" customHeight="1" x14ac:dyDescent="0.2">
      <c r="B6417" s="189">
        <v>41119</v>
      </c>
      <c r="C6417" s="143">
        <v>277216</v>
      </c>
      <c r="D6417" s="143" t="s">
        <v>1556</v>
      </c>
      <c r="E6417" s="143" t="s">
        <v>24</v>
      </c>
      <c r="F6417" s="248" t="s">
        <v>2512</v>
      </c>
      <c r="G6417" s="216">
        <v>32.737500000000004</v>
      </c>
      <c r="H6417" s="216">
        <v>403.99999999674037</v>
      </c>
      <c r="I6417" s="216">
        <v>13225.94999989329</v>
      </c>
      <c r="J6417" s="216">
        <v>1.3263876995050477E-2</v>
      </c>
      <c r="K6417" s="216">
        <v>3.2831378700884892E-5</v>
      </c>
    </row>
    <row r="6418" spans="2:11" ht="15.75" customHeight="1" x14ac:dyDescent="0.2">
      <c r="B6418" s="189">
        <v>41119</v>
      </c>
      <c r="C6418" s="143">
        <v>277217</v>
      </c>
      <c r="D6418" s="143" t="s">
        <v>1793</v>
      </c>
      <c r="E6418" s="143" t="s">
        <v>24</v>
      </c>
      <c r="F6418" s="248" t="s">
        <v>2513</v>
      </c>
      <c r="G6418" s="216">
        <v>0.99</v>
      </c>
      <c r="H6418" s="216">
        <v>23.999999999650754</v>
      </c>
      <c r="I6418" s="216">
        <v>47.519999999308496</v>
      </c>
      <c r="J6418" s="216">
        <v>4.7656269288838386E-5</v>
      </c>
      <c r="K6418" s="216">
        <v>9.92838943531914E-7</v>
      </c>
    </row>
    <row r="6419" spans="2:11" ht="15.75" customHeight="1" x14ac:dyDescent="0.2">
      <c r="B6419" s="189">
        <v>41119</v>
      </c>
      <c r="C6419" s="143">
        <v>277219</v>
      </c>
      <c r="D6419" s="143" t="s">
        <v>1438</v>
      </c>
      <c r="E6419" s="143" t="s">
        <v>25</v>
      </c>
      <c r="F6419" s="248" t="s">
        <v>1998</v>
      </c>
      <c r="G6419" s="216">
        <v>34.5</v>
      </c>
      <c r="H6419" s="216">
        <v>550.00000000116415</v>
      </c>
      <c r="I6419" s="216">
        <v>18975.000000040163</v>
      </c>
      <c r="J6419" s="216">
        <v>5.5807459529563154E-2</v>
      </c>
      <c r="K6419" s="216">
        <v>1.014681082353546E-4</v>
      </c>
    </row>
    <row r="6420" spans="2:11" ht="15.75" customHeight="1" x14ac:dyDescent="0.2">
      <c r="B6420" s="189">
        <v>41119</v>
      </c>
      <c r="C6420" s="143">
        <v>277220</v>
      </c>
      <c r="D6420" s="143" t="s">
        <v>1483</v>
      </c>
      <c r="E6420" s="143" t="s">
        <v>24</v>
      </c>
      <c r="F6420" s="248" t="s">
        <v>2514</v>
      </c>
      <c r="G6420" s="216">
        <v>3.3165</v>
      </c>
      <c r="H6420" s="216">
        <v>341.00000000093132</v>
      </c>
      <c r="I6420" s="216">
        <v>1130.9265000030887</v>
      </c>
      <c r="J6420" s="216">
        <v>1.1341695671467796E-3</v>
      </c>
      <c r="K6420" s="216">
        <v>3.326010460831912E-6</v>
      </c>
    </row>
    <row r="6421" spans="2:11" ht="15.75" customHeight="1" x14ac:dyDescent="0.2">
      <c r="B6421" s="189">
        <v>41119</v>
      </c>
      <c r="C6421" s="143">
        <v>277221</v>
      </c>
      <c r="D6421" s="143" t="s">
        <v>715</v>
      </c>
      <c r="E6421" s="143" t="s">
        <v>24</v>
      </c>
      <c r="F6421" s="248" t="s">
        <v>2515</v>
      </c>
      <c r="G6421" s="216">
        <v>2.25</v>
      </c>
      <c r="H6421" s="216">
        <v>409.00000000256114</v>
      </c>
      <c r="I6421" s="216">
        <v>920.25000000576256</v>
      </c>
      <c r="J6421" s="216">
        <v>9.22888927061581E-4</v>
      </c>
      <c r="K6421" s="216">
        <v>2.2564521443907138E-6</v>
      </c>
    </row>
    <row r="6422" spans="2:11" ht="15.75" customHeight="1" x14ac:dyDescent="0.2">
      <c r="B6422" s="189">
        <v>41119</v>
      </c>
      <c r="C6422" s="143">
        <v>277223</v>
      </c>
      <c r="D6422" s="143" t="s">
        <v>1621</v>
      </c>
      <c r="E6422" s="143" t="s">
        <v>24</v>
      </c>
      <c r="F6422" s="248" t="s">
        <v>2516</v>
      </c>
      <c r="G6422" s="216">
        <v>4.2300000000000004</v>
      </c>
      <c r="H6422" s="216">
        <v>319.99999999534339</v>
      </c>
      <c r="I6422" s="216">
        <v>1353.5999999803028</v>
      </c>
      <c r="J6422" s="216">
        <v>1.3574816100456997E-3</v>
      </c>
      <c r="K6422" s="216">
        <v>4.2421300314545422E-6</v>
      </c>
    </row>
    <row r="6423" spans="2:11" ht="15.75" customHeight="1" x14ac:dyDescent="0.2">
      <c r="B6423" s="189">
        <v>41119</v>
      </c>
      <c r="C6423" s="143">
        <v>277224</v>
      </c>
      <c r="D6423" s="143" t="s">
        <v>1461</v>
      </c>
      <c r="E6423" s="143" t="s">
        <v>24</v>
      </c>
      <c r="F6423" s="248" t="s">
        <v>2517</v>
      </c>
      <c r="G6423" s="216">
        <v>5.48</v>
      </c>
      <c r="H6423" s="216">
        <v>371.99999999720603</v>
      </c>
      <c r="I6423" s="216">
        <v>2038.5599999846893</v>
      </c>
      <c r="J6423" s="216">
        <v>2.0444058148598159E-3</v>
      </c>
      <c r="K6423" s="216">
        <v>5.4957145561160499E-6</v>
      </c>
    </row>
    <row r="6424" spans="2:11" ht="15.75" customHeight="1" x14ac:dyDescent="0.2">
      <c r="B6424" s="189">
        <v>41119</v>
      </c>
      <c r="C6424" s="143">
        <v>277225</v>
      </c>
      <c r="D6424" s="143" t="s">
        <v>1766</v>
      </c>
      <c r="E6424" s="143" t="s">
        <v>24</v>
      </c>
      <c r="F6424" s="248" t="s">
        <v>2518</v>
      </c>
      <c r="G6424" s="216">
        <v>15.57</v>
      </c>
      <c r="H6424" s="216">
        <v>71.000000000931323</v>
      </c>
      <c r="I6424" s="216">
        <v>1105.4700000145008</v>
      </c>
      <c r="J6424" s="216">
        <v>1.1086400675965878E-3</v>
      </c>
      <c r="K6424" s="216">
        <v>1.5614648839183739E-5</v>
      </c>
    </row>
    <row r="6425" spans="2:11" ht="15.75" customHeight="1" x14ac:dyDescent="0.2">
      <c r="B6425" s="189">
        <v>41119</v>
      </c>
      <c r="C6425" s="143">
        <v>277226</v>
      </c>
      <c r="D6425" s="143" t="s">
        <v>736</v>
      </c>
      <c r="E6425" s="143" t="s">
        <v>24</v>
      </c>
      <c r="F6425" s="248" t="s">
        <v>2504</v>
      </c>
      <c r="G6425" s="216">
        <v>0.87750000000000006</v>
      </c>
      <c r="H6425" s="216">
        <v>23.000000001629815</v>
      </c>
      <c r="I6425" s="216">
        <v>20.182500001430164</v>
      </c>
      <c r="J6425" s="216">
        <v>2.0240375736618969E-5</v>
      </c>
      <c r="K6425" s="216">
        <v>8.8001633631237846E-7</v>
      </c>
    </row>
    <row r="6426" spans="2:11" ht="15.75" customHeight="1" x14ac:dyDescent="0.2">
      <c r="B6426" s="189">
        <v>41119</v>
      </c>
      <c r="C6426" s="143">
        <v>277227</v>
      </c>
      <c r="D6426" s="143" t="s">
        <v>736</v>
      </c>
      <c r="E6426" s="143" t="s">
        <v>24</v>
      </c>
      <c r="F6426" s="248" t="s">
        <v>2504</v>
      </c>
      <c r="G6426" s="216">
        <v>6.1450000000000005</v>
      </c>
      <c r="H6426" s="216">
        <v>249.99999999767169</v>
      </c>
      <c r="I6426" s="216">
        <v>1536.2499999856927</v>
      </c>
      <c r="J6426" s="216">
        <v>1.5406553807946447E-3</v>
      </c>
      <c r="K6426" s="216">
        <v>6.1626215232359719E-6</v>
      </c>
    </row>
    <row r="6427" spans="2:11" ht="15.75" customHeight="1" x14ac:dyDescent="0.2">
      <c r="B6427" s="189">
        <v>41119</v>
      </c>
      <c r="C6427" s="143">
        <v>277228</v>
      </c>
      <c r="D6427" s="143" t="s">
        <v>1284</v>
      </c>
      <c r="E6427" s="143" t="s">
        <v>24</v>
      </c>
      <c r="F6427" s="248" t="s">
        <v>2519</v>
      </c>
      <c r="G6427" s="216">
        <v>4.9000000000000004</v>
      </c>
      <c r="H6427" s="216">
        <v>386.99999999371357</v>
      </c>
      <c r="I6427" s="216">
        <v>1896.2999999691967</v>
      </c>
      <c r="J6427" s="216">
        <v>1.9017378672616021E-3</v>
      </c>
      <c r="K6427" s="216">
        <v>4.9140513366731106E-6</v>
      </c>
    </row>
    <row r="6428" spans="2:11" ht="15.75" customHeight="1" x14ac:dyDescent="0.2">
      <c r="B6428" s="189">
        <v>41120</v>
      </c>
      <c r="C6428" s="143">
        <v>277260</v>
      </c>
      <c r="D6428" s="143" t="s">
        <v>791</v>
      </c>
      <c r="E6428" s="143" t="s">
        <v>25</v>
      </c>
      <c r="F6428" s="248" t="s">
        <v>2520</v>
      </c>
      <c r="G6428" s="216">
        <v>3</v>
      </c>
      <c r="H6428" s="216">
        <v>114.99999999767169</v>
      </c>
      <c r="I6428" s="216">
        <v>344.99999999301508</v>
      </c>
      <c r="J6428" s="216">
        <v>1.0136195504853345E-3</v>
      </c>
      <c r="K6428" s="216">
        <v>8.814083047877012E-6</v>
      </c>
    </row>
    <row r="6429" spans="2:11" ht="15.75" customHeight="1" x14ac:dyDescent="0.2">
      <c r="B6429" s="189">
        <v>41120</v>
      </c>
      <c r="C6429" s="143">
        <v>277261</v>
      </c>
      <c r="D6429" s="143" t="s">
        <v>1418</v>
      </c>
      <c r="E6429" s="143" t="s">
        <v>25</v>
      </c>
      <c r="F6429" s="248" t="s">
        <v>2521</v>
      </c>
      <c r="G6429" s="216">
        <v>4</v>
      </c>
      <c r="H6429" s="216">
        <v>53.999999997904524</v>
      </c>
      <c r="I6429" s="216">
        <v>215.9999999916181</v>
      </c>
      <c r="J6429" s="216">
        <v>6.3461397942251858E-4</v>
      </c>
      <c r="K6429" s="216">
        <v>1.1752110730502682E-5</v>
      </c>
    </row>
    <row r="6430" spans="2:11" ht="15.75" customHeight="1" x14ac:dyDescent="0.2">
      <c r="B6430" s="189">
        <v>41120</v>
      </c>
      <c r="C6430" s="143">
        <v>277262</v>
      </c>
      <c r="D6430" s="143" t="s">
        <v>812</v>
      </c>
      <c r="E6430" s="143" t="s">
        <v>25</v>
      </c>
      <c r="F6430" s="248" t="s">
        <v>2522</v>
      </c>
      <c r="G6430" s="216">
        <v>6</v>
      </c>
      <c r="H6430" s="216">
        <v>17.999999995809048</v>
      </c>
      <c r="I6430" s="216">
        <v>107.99999997485429</v>
      </c>
      <c r="J6430" s="216">
        <v>3.1730698964969363E-4</v>
      </c>
      <c r="K6430" s="216">
        <v>1.7628166095754024E-5</v>
      </c>
    </row>
    <row r="6431" spans="2:11" ht="15.75" customHeight="1" x14ac:dyDescent="0.2">
      <c r="B6431" s="189">
        <v>41120</v>
      </c>
      <c r="C6431" s="143">
        <v>277263</v>
      </c>
      <c r="D6431" s="143" t="s">
        <v>1324</v>
      </c>
      <c r="E6431" s="143" t="s">
        <v>24</v>
      </c>
      <c r="F6431" s="248" t="s">
        <v>2523</v>
      </c>
      <c r="G6431" s="216">
        <v>2</v>
      </c>
      <c r="H6431" s="216">
        <v>222.00000000069849</v>
      </c>
      <c r="I6431" s="216">
        <v>444.00000000139698</v>
      </c>
      <c r="J6431" s="216">
        <v>4.4539947633400172E-4</v>
      </c>
      <c r="K6431" s="216">
        <v>2.0063039474441457E-6</v>
      </c>
    </row>
    <row r="6432" spans="2:11" ht="15.75" customHeight="1" x14ac:dyDescent="0.2">
      <c r="B6432" s="189">
        <v>41120</v>
      </c>
      <c r="C6432" s="143">
        <v>277264</v>
      </c>
      <c r="D6432" s="143" t="s">
        <v>812</v>
      </c>
      <c r="E6432" s="143" t="s">
        <v>25</v>
      </c>
      <c r="F6432" s="248" t="s">
        <v>2524</v>
      </c>
      <c r="G6432" s="216">
        <v>6.0200000000000005</v>
      </c>
      <c r="H6432" s="216">
        <v>26.000000000931323</v>
      </c>
      <c r="I6432" s="216">
        <v>156.52000000560656</v>
      </c>
      <c r="J6432" s="216">
        <v>4.598600929010422E-4</v>
      </c>
      <c r="K6432" s="216">
        <v>1.7686926649406536E-5</v>
      </c>
    </row>
    <row r="6433" spans="2:11" ht="15.75" customHeight="1" x14ac:dyDescent="0.2">
      <c r="B6433" s="189">
        <v>41120</v>
      </c>
      <c r="C6433" s="143">
        <v>277282</v>
      </c>
      <c r="D6433" s="143" t="s">
        <v>527</v>
      </c>
      <c r="E6433" s="143" t="s">
        <v>25</v>
      </c>
      <c r="F6433" s="248" t="s">
        <v>2525</v>
      </c>
      <c r="G6433" s="216">
        <v>11.33</v>
      </c>
      <c r="H6433" s="216">
        <v>185.00000000582077</v>
      </c>
      <c r="I6433" s="216">
        <v>2096.0500000659495</v>
      </c>
      <c r="J6433" s="216">
        <v>6.1582529243612979E-3</v>
      </c>
      <c r="K6433" s="216">
        <v>3.3287853644148846E-5</v>
      </c>
    </row>
    <row r="6434" spans="2:11" ht="15.75" customHeight="1" x14ac:dyDescent="0.2">
      <c r="B6434" s="189">
        <v>41120</v>
      </c>
      <c r="C6434" s="143">
        <v>277283</v>
      </c>
      <c r="D6434" s="143" t="s">
        <v>1041</v>
      </c>
      <c r="E6434" s="143" t="s">
        <v>25</v>
      </c>
      <c r="F6434" s="248" t="s">
        <v>2526</v>
      </c>
      <c r="G6434" s="216">
        <v>1.95</v>
      </c>
      <c r="H6434" s="216">
        <v>14.00000000372529</v>
      </c>
      <c r="I6434" s="216">
        <v>27.300000007264316</v>
      </c>
      <c r="J6434" s="216">
        <v>8.0208155757023573E-5</v>
      </c>
      <c r="K6434" s="216">
        <v>5.7291539811200576E-6</v>
      </c>
    </row>
    <row r="6435" spans="2:11" ht="15.75" customHeight="1" x14ac:dyDescent="0.2">
      <c r="B6435" s="189">
        <v>41120</v>
      </c>
      <c r="C6435" s="143">
        <v>277284</v>
      </c>
      <c r="D6435" s="143" t="s">
        <v>676</v>
      </c>
      <c r="E6435" s="143" t="s">
        <v>25</v>
      </c>
      <c r="F6435" s="248" t="s">
        <v>2527</v>
      </c>
      <c r="G6435" s="216">
        <v>4.95</v>
      </c>
      <c r="H6435" s="216">
        <v>81.000000002095476</v>
      </c>
      <c r="I6435" s="216">
        <v>400.95000001037261</v>
      </c>
      <c r="J6435" s="216">
        <v>1.1780021993792376E-3</v>
      </c>
      <c r="K6435" s="216">
        <v>1.454323702899707E-5</v>
      </c>
    </row>
    <row r="6436" spans="2:11" ht="15.75" customHeight="1" x14ac:dyDescent="0.2">
      <c r="B6436" s="189">
        <v>41120</v>
      </c>
      <c r="C6436" s="143">
        <v>277285</v>
      </c>
      <c r="D6436" s="143" t="s">
        <v>652</v>
      </c>
      <c r="E6436" s="143" t="s">
        <v>25</v>
      </c>
      <c r="F6436" s="248" t="s">
        <v>2528</v>
      </c>
      <c r="G6436" s="216">
        <v>3.375</v>
      </c>
      <c r="H6436" s="216">
        <v>53.000000005122274</v>
      </c>
      <c r="I6436" s="216">
        <v>178.87500001728768</v>
      </c>
      <c r="J6436" s="216">
        <v>5.255397017804585E-4</v>
      </c>
      <c r="K6436" s="216">
        <v>9.9158434288616379E-6</v>
      </c>
    </row>
    <row r="6437" spans="2:11" ht="15.75" customHeight="1" x14ac:dyDescent="0.2">
      <c r="B6437" s="189">
        <v>41120</v>
      </c>
      <c r="C6437" s="143">
        <v>277286</v>
      </c>
      <c r="D6437" s="143" t="s">
        <v>1452</v>
      </c>
      <c r="E6437" s="143" t="s">
        <v>24</v>
      </c>
      <c r="F6437" s="248" t="s">
        <v>2382</v>
      </c>
      <c r="G6437" s="216">
        <v>10.6</v>
      </c>
      <c r="H6437" s="216">
        <v>293.00000000162981</v>
      </c>
      <c r="I6437" s="216">
        <v>3105.800000017276</v>
      </c>
      <c r="J6437" s="216">
        <v>3.1155894000033445E-3</v>
      </c>
      <c r="K6437" s="216">
        <v>1.0633410921453971E-5</v>
      </c>
    </row>
    <row r="6438" spans="2:11" ht="15.75" customHeight="1" x14ac:dyDescent="0.2">
      <c r="B6438" s="189">
        <v>41120</v>
      </c>
      <c r="C6438" s="143">
        <v>277287</v>
      </c>
      <c r="D6438" s="143" t="s">
        <v>708</v>
      </c>
      <c r="E6438" s="143" t="s">
        <v>24</v>
      </c>
      <c r="F6438" s="248" t="s">
        <v>2529</v>
      </c>
      <c r="G6438" s="216">
        <v>39.78</v>
      </c>
      <c r="H6438" s="216">
        <v>267.00000000069849</v>
      </c>
      <c r="I6438" s="216">
        <v>10621.260000027787</v>
      </c>
      <c r="J6438" s="216">
        <v>1.0654737932443179E-2</v>
      </c>
      <c r="K6438" s="216">
        <v>3.9905385514664061E-5</v>
      </c>
    </row>
    <row r="6439" spans="2:11" ht="15.75" customHeight="1" x14ac:dyDescent="0.2">
      <c r="B6439" s="189">
        <v>41120</v>
      </c>
      <c r="C6439" s="143">
        <v>277288</v>
      </c>
      <c r="D6439" s="143" t="s">
        <v>688</v>
      </c>
      <c r="E6439" s="143" t="s">
        <v>25</v>
      </c>
      <c r="F6439" s="248" t="s">
        <v>2530</v>
      </c>
      <c r="G6439" s="216">
        <v>2.0100000000000002</v>
      </c>
      <c r="H6439" s="216">
        <v>184.99999999534339</v>
      </c>
      <c r="I6439" s="216">
        <v>371.84999999064024</v>
      </c>
      <c r="J6439" s="216">
        <v>1.0925055937568563E-3</v>
      </c>
      <c r="K6439" s="216">
        <v>5.9054356420775981E-6</v>
      </c>
    </row>
    <row r="6440" spans="2:11" ht="15.75" customHeight="1" x14ac:dyDescent="0.2">
      <c r="B6440" s="189">
        <v>41120</v>
      </c>
      <c r="C6440" s="143">
        <v>277289</v>
      </c>
      <c r="D6440" s="143" t="s">
        <v>1531</v>
      </c>
      <c r="E6440" s="143" t="s">
        <v>25</v>
      </c>
      <c r="F6440" s="248" t="s">
        <v>2531</v>
      </c>
      <c r="G6440" s="216">
        <v>28</v>
      </c>
      <c r="H6440" s="216">
        <v>469.99999999185093</v>
      </c>
      <c r="I6440" s="216">
        <v>13159.999999771826</v>
      </c>
      <c r="J6440" s="216">
        <v>3.866444430268344E-2</v>
      </c>
      <c r="K6440" s="216">
        <v>8.2264775113518777E-5</v>
      </c>
    </row>
    <row r="6441" spans="2:11" ht="15.75" customHeight="1" x14ac:dyDescent="0.2">
      <c r="B6441" s="189">
        <v>41120</v>
      </c>
      <c r="C6441" s="143">
        <v>277292</v>
      </c>
      <c r="D6441" s="143" t="s">
        <v>627</v>
      </c>
      <c r="E6441" s="143" t="s">
        <v>24</v>
      </c>
      <c r="F6441" s="248" t="s">
        <v>2230</v>
      </c>
      <c r="G6441" s="216">
        <v>1.1100000000000001</v>
      </c>
      <c r="H6441" s="216">
        <v>13.999999998486601</v>
      </c>
      <c r="I6441" s="216">
        <v>31.079999996640257</v>
      </c>
      <c r="J6441" s="216">
        <v>3.117796333991169E-5</v>
      </c>
      <c r="K6441" s="216">
        <v>1.113498690831501E-6</v>
      </c>
    </row>
    <row r="6442" spans="2:11" ht="15.75" customHeight="1" x14ac:dyDescent="0.2">
      <c r="B6442" s="189">
        <v>41121</v>
      </c>
      <c r="C6442" s="143">
        <v>277322</v>
      </c>
      <c r="D6442" s="143" t="s">
        <v>495</v>
      </c>
      <c r="E6442" s="143" t="s">
        <v>25</v>
      </c>
      <c r="F6442" s="248" t="s">
        <v>2532</v>
      </c>
      <c r="G6442" s="216">
        <v>2.0100000000000002</v>
      </c>
      <c r="H6442" s="216">
        <v>174.00000000139698</v>
      </c>
      <c r="I6442" s="216">
        <v>349.74000000280796</v>
      </c>
      <c r="J6442" s="216">
        <v>1.026475007525423E-3</v>
      </c>
      <c r="K6442" s="216">
        <v>5.8992816523975959E-6</v>
      </c>
    </row>
    <row r="6443" spans="2:11" ht="15.75" customHeight="1" x14ac:dyDescent="0.2">
      <c r="B6443" s="189">
        <v>41121</v>
      </c>
      <c r="C6443" s="143">
        <v>277340</v>
      </c>
      <c r="D6443" s="143" t="s">
        <v>1281</v>
      </c>
      <c r="E6443" s="143" t="s">
        <v>25</v>
      </c>
      <c r="F6443" s="248" t="s">
        <v>2533</v>
      </c>
      <c r="G6443" s="216">
        <v>1</v>
      </c>
      <c r="H6443" s="216">
        <v>306.00000000209548</v>
      </c>
      <c r="I6443" s="216">
        <v>306.00000000209548</v>
      </c>
      <c r="J6443" s="216">
        <v>8.9809959484876917E-4</v>
      </c>
      <c r="K6443" s="216">
        <v>2.9349659962177092E-6</v>
      </c>
    </row>
    <row r="6444" spans="2:11" ht="15.75" customHeight="1" x14ac:dyDescent="0.2">
      <c r="B6444" s="189">
        <v>41121</v>
      </c>
      <c r="C6444" s="143">
        <v>277341</v>
      </c>
      <c r="D6444" s="143" t="s">
        <v>516</v>
      </c>
      <c r="E6444" s="143" t="s">
        <v>25</v>
      </c>
      <c r="F6444" s="248" t="s">
        <v>2534</v>
      </c>
      <c r="G6444" s="216">
        <v>3</v>
      </c>
      <c r="H6444" s="216">
        <v>330.00000000698492</v>
      </c>
      <c r="I6444" s="216">
        <v>990.00000002095476</v>
      </c>
      <c r="J6444" s="216">
        <v>2.9056163363170334E-3</v>
      </c>
      <c r="K6444" s="216">
        <v>8.8048979886531269E-6</v>
      </c>
    </row>
    <row r="6445" spans="2:11" ht="15.75" customHeight="1" x14ac:dyDescent="0.2">
      <c r="B6445" s="189">
        <v>41121</v>
      </c>
      <c r="C6445" s="143">
        <v>277344</v>
      </c>
      <c r="D6445" s="143" t="s">
        <v>509</v>
      </c>
      <c r="E6445" s="143" t="s">
        <v>25</v>
      </c>
      <c r="F6445" s="248" t="s">
        <v>2535</v>
      </c>
      <c r="G6445" s="216">
        <v>1</v>
      </c>
      <c r="H6445" s="216">
        <v>339.99999999767169</v>
      </c>
      <c r="I6445" s="216">
        <v>339.99999999767169</v>
      </c>
      <c r="J6445" s="216">
        <v>9.9788843870718771E-4</v>
      </c>
      <c r="K6445" s="216">
        <v>2.9349659962177092E-6</v>
      </c>
    </row>
    <row r="6446" spans="2:11" ht="15.75" customHeight="1" x14ac:dyDescent="0.2">
      <c r="B6446" s="189">
        <v>41121</v>
      </c>
      <c r="C6446" s="143">
        <v>277345</v>
      </c>
      <c r="D6446" s="143" t="s">
        <v>676</v>
      </c>
      <c r="E6446" s="143" t="s">
        <v>25</v>
      </c>
      <c r="F6446" s="248" t="s">
        <v>2536</v>
      </c>
      <c r="G6446" s="216">
        <v>14</v>
      </c>
      <c r="H6446" s="216">
        <v>357.00000000069849</v>
      </c>
      <c r="I6446" s="216">
        <v>4998.0000000097789</v>
      </c>
      <c r="J6446" s="216">
        <v>1.4668960049124812E-2</v>
      </c>
      <c r="K6446" s="216">
        <v>4.1089523947047931E-5</v>
      </c>
    </row>
    <row r="6447" spans="2:11" ht="15.75" customHeight="1" x14ac:dyDescent="0.2">
      <c r="B6447" s="189">
        <v>41121</v>
      </c>
      <c r="C6447" s="143">
        <v>277346</v>
      </c>
      <c r="D6447" s="143" t="s">
        <v>557</v>
      </c>
      <c r="E6447" s="143" t="s">
        <v>25</v>
      </c>
      <c r="F6447" s="248" t="s">
        <v>2537</v>
      </c>
      <c r="G6447" s="216">
        <v>5</v>
      </c>
      <c r="H6447" s="216">
        <v>198.99999999906868</v>
      </c>
      <c r="I6447" s="216">
        <v>994.99999999534339</v>
      </c>
      <c r="J6447" s="216">
        <v>2.9202911662229536E-3</v>
      </c>
      <c r="K6447" s="216">
        <v>1.4674829981088545E-5</v>
      </c>
    </row>
    <row r="6448" spans="2:11" ht="15.75" customHeight="1" x14ac:dyDescent="0.2">
      <c r="B6448" s="189">
        <v>41121</v>
      </c>
      <c r="C6448" s="143">
        <v>277347</v>
      </c>
      <c r="D6448" s="143" t="s">
        <v>834</v>
      </c>
      <c r="E6448" s="143" t="s">
        <v>25</v>
      </c>
      <c r="F6448" s="248" t="s">
        <v>1975</v>
      </c>
      <c r="G6448" s="216">
        <v>25.78</v>
      </c>
      <c r="H6448" s="216">
        <v>416.99999999720603</v>
      </c>
      <c r="I6448" s="216">
        <v>10750.259999927972</v>
      </c>
      <c r="J6448" s="216">
        <v>3.1551647550287991E-2</v>
      </c>
      <c r="K6448" s="216">
        <v>7.5663423382492541E-5</v>
      </c>
    </row>
    <row r="6449" spans="2:11" ht="15.75" customHeight="1" x14ac:dyDescent="0.2">
      <c r="B6449" s="189">
        <v>41121</v>
      </c>
      <c r="C6449" s="143">
        <v>277348</v>
      </c>
      <c r="D6449" s="143" t="s">
        <v>1531</v>
      </c>
      <c r="E6449" s="143" t="s">
        <v>25</v>
      </c>
      <c r="F6449" s="248" t="s">
        <v>2453</v>
      </c>
      <c r="G6449" s="216">
        <v>69.5</v>
      </c>
      <c r="H6449" s="216">
        <v>585</v>
      </c>
      <c r="I6449" s="216">
        <v>40657.5</v>
      </c>
      <c r="J6449" s="216">
        <v>0.11932837999122151</v>
      </c>
      <c r="K6449" s="216">
        <v>2.039801367371308E-4</v>
      </c>
    </row>
    <row r="6450" spans="2:11" ht="15.75" customHeight="1" x14ac:dyDescent="0.2">
      <c r="B6450" s="189">
        <v>41121</v>
      </c>
      <c r="C6450" s="143">
        <v>277349</v>
      </c>
      <c r="D6450" s="143" t="s">
        <v>1311</v>
      </c>
      <c r="E6450" s="143" t="s">
        <v>24</v>
      </c>
      <c r="F6450" s="248" t="s">
        <v>2538</v>
      </c>
      <c r="G6450" s="216">
        <v>10.16</v>
      </c>
      <c r="H6450" s="216">
        <v>286.99999999254942</v>
      </c>
      <c r="I6450" s="216">
        <v>2915.9199999243019</v>
      </c>
      <c r="J6450" s="216">
        <v>2.9259468100096514E-3</v>
      </c>
      <c r="K6450" s="216">
        <v>1.0194936620507351E-5</v>
      </c>
    </row>
    <row r="6451" spans="2:11" ht="15.75" customHeight="1" x14ac:dyDescent="0.2">
      <c r="B6451" s="189">
        <v>41121</v>
      </c>
      <c r="C6451" s="143">
        <v>277350</v>
      </c>
      <c r="D6451" s="143" t="s">
        <v>688</v>
      </c>
      <c r="E6451" s="143" t="s">
        <v>25</v>
      </c>
      <c r="F6451" s="248" t="s">
        <v>2494</v>
      </c>
      <c r="G6451" s="216">
        <v>16.100000000000001</v>
      </c>
      <c r="H6451" s="216">
        <v>296.99999999371357</v>
      </c>
      <c r="I6451" s="216">
        <v>4781.6999998987885</v>
      </c>
      <c r="J6451" s="216">
        <v>1.4034126903817168E-2</v>
      </c>
      <c r="K6451" s="216">
        <v>4.7252952539105122E-5</v>
      </c>
    </row>
    <row r="6452" spans="2:11" ht="15.75" customHeight="1" x14ac:dyDescent="0.2">
      <c r="B6452" s="189">
        <v>41121</v>
      </c>
      <c r="C6452" s="143">
        <v>277351</v>
      </c>
      <c r="D6452" s="143" t="s">
        <v>646</v>
      </c>
      <c r="E6452" s="143" t="s">
        <v>24</v>
      </c>
      <c r="F6452" s="248" t="s">
        <v>2539</v>
      </c>
      <c r="G6452" s="216">
        <v>2.13</v>
      </c>
      <c r="H6452" s="216">
        <v>110.00000000232831</v>
      </c>
      <c r="I6452" s="216">
        <v>234.30000000495929</v>
      </c>
      <c r="J6452" s="216">
        <v>2.3510567423577089E-4</v>
      </c>
      <c r="K6452" s="216">
        <v>2.1373243111890413E-6</v>
      </c>
    </row>
    <row r="6453" spans="2:11" ht="15.75" customHeight="1" x14ac:dyDescent="0.2">
      <c r="B6453" s="189">
        <v>41121</v>
      </c>
      <c r="C6453" s="143">
        <v>277352</v>
      </c>
      <c r="D6453" s="143" t="s">
        <v>818</v>
      </c>
      <c r="E6453" s="143" t="s">
        <v>25</v>
      </c>
      <c r="F6453" s="248" t="s">
        <v>1914</v>
      </c>
      <c r="G6453" s="216">
        <v>4</v>
      </c>
      <c r="H6453" s="216">
        <v>485.9999999916181</v>
      </c>
      <c r="I6453" s="216">
        <v>1943.9999999664724</v>
      </c>
      <c r="J6453" s="216">
        <v>5.7055738965488241E-3</v>
      </c>
      <c r="K6453" s="216">
        <v>1.1739863984870837E-5</v>
      </c>
    </row>
    <row r="6454" spans="2:11" ht="15.75" customHeight="1" x14ac:dyDescent="0.2">
      <c r="B6454" s="189">
        <v>41121</v>
      </c>
      <c r="C6454" s="143">
        <v>277353</v>
      </c>
      <c r="D6454" s="143" t="s">
        <v>2265</v>
      </c>
      <c r="E6454" s="143" t="s">
        <v>24</v>
      </c>
      <c r="F6454" s="248" t="s">
        <v>2540</v>
      </c>
      <c r="G6454" s="216">
        <v>5.24</v>
      </c>
      <c r="H6454" s="216">
        <v>23.999999994412065</v>
      </c>
      <c r="I6454" s="216">
        <v>125.75999997071922</v>
      </c>
      <c r="J6454" s="216">
        <v>1.2619244380870952E-4</v>
      </c>
      <c r="K6454" s="216">
        <v>5.2580184932537918E-6</v>
      </c>
    </row>
    <row r="6455" spans="2:11" ht="15.75" customHeight="1" x14ac:dyDescent="0.2">
      <c r="B6455" s="189">
        <v>41121</v>
      </c>
      <c r="C6455" s="143">
        <v>277354</v>
      </c>
      <c r="D6455" s="143" t="s">
        <v>715</v>
      </c>
      <c r="E6455" s="143" t="s">
        <v>24</v>
      </c>
      <c r="F6455" s="248" t="s">
        <v>2541</v>
      </c>
      <c r="G6455" s="216">
        <v>62.6252</v>
      </c>
      <c r="H6455" s="216">
        <v>338.99999999441206</v>
      </c>
      <c r="I6455" s="216">
        <v>21229.942799650053</v>
      </c>
      <c r="J6455" s="216">
        <v>2.130294500978629E-2</v>
      </c>
      <c r="K6455" s="216">
        <v>6.2840545752617809E-5</v>
      </c>
    </row>
    <row r="6456" spans="2:11" ht="15.75" customHeight="1" x14ac:dyDescent="0.2">
      <c r="B6456" s="189">
        <v>41121</v>
      </c>
      <c r="C6456" s="143">
        <v>277355</v>
      </c>
      <c r="D6456" s="143" t="s">
        <v>1126</v>
      </c>
      <c r="E6456" s="143" t="s">
        <v>24</v>
      </c>
      <c r="F6456" s="248" t="s">
        <v>2542</v>
      </c>
      <c r="G6456" s="216">
        <v>18.25</v>
      </c>
      <c r="H6456" s="216">
        <v>256.99999999953434</v>
      </c>
      <c r="I6456" s="216">
        <v>4690.2499999915017</v>
      </c>
      <c r="J6456" s="216">
        <v>4.706378098843304E-3</v>
      </c>
      <c r="K6456" s="216">
        <v>1.8312755248450707E-5</v>
      </c>
    </row>
    <row r="6457" spans="2:11" ht="15.75" customHeight="1" x14ac:dyDescent="0.2">
      <c r="B6457" s="189">
        <v>41121</v>
      </c>
      <c r="C6457" s="143">
        <v>277356</v>
      </c>
      <c r="D6457" s="143" t="s">
        <v>1196</v>
      </c>
      <c r="E6457" s="143" t="s">
        <v>24</v>
      </c>
      <c r="F6457" s="248" t="s">
        <v>2235</v>
      </c>
      <c r="G6457" s="216">
        <v>22.16</v>
      </c>
      <c r="H6457" s="216">
        <v>300.00000000349246</v>
      </c>
      <c r="I6457" s="216">
        <v>6648.0000000773925</v>
      </c>
      <c r="J6457" s="216">
        <v>6.6708601037324695E-3</v>
      </c>
      <c r="K6457" s="216">
        <v>2.2236200345516034E-5</v>
      </c>
    </row>
    <row r="6458" spans="2:11" ht="15.75" customHeight="1" x14ac:dyDescent="0.2">
      <c r="B6458" s="189">
        <v>41121</v>
      </c>
      <c r="C6458" s="143">
        <v>277357</v>
      </c>
      <c r="D6458" s="143" t="s">
        <v>567</v>
      </c>
      <c r="E6458" s="143" t="s">
        <v>24</v>
      </c>
      <c r="F6458" s="248" t="s">
        <v>2543</v>
      </c>
      <c r="G6458" s="216">
        <v>2.31</v>
      </c>
      <c r="H6458" s="216">
        <v>88.999999996740371</v>
      </c>
      <c r="I6458" s="216">
        <v>205.58999999247027</v>
      </c>
      <c r="J6458" s="216">
        <v>2.0629695076115564E-4</v>
      </c>
      <c r="K6458" s="216">
        <v>2.3179432670641714E-6</v>
      </c>
    </row>
    <row r="6459" spans="2:11" ht="15.75" customHeight="1" x14ac:dyDescent="0.2">
      <c r="B6459" s="189">
        <v>41121</v>
      </c>
      <c r="C6459" s="143">
        <v>277358</v>
      </c>
      <c r="D6459" s="143" t="s">
        <v>1452</v>
      </c>
      <c r="E6459" s="143" t="s">
        <v>24</v>
      </c>
      <c r="F6459" s="248" t="s">
        <v>2544</v>
      </c>
      <c r="G6459" s="216">
        <v>2.29</v>
      </c>
      <c r="H6459" s="216">
        <v>310.00000000465661</v>
      </c>
      <c r="I6459" s="216">
        <v>709.90000001066369</v>
      </c>
      <c r="J6459" s="216">
        <v>7.1234109320933903E-4</v>
      </c>
      <c r="K6459" s="216">
        <v>2.2978744941891569E-6</v>
      </c>
    </row>
    <row r="6460" spans="2:11" ht="15.75" customHeight="1" x14ac:dyDescent="0.2">
      <c r="B6460" s="189">
        <v>41121</v>
      </c>
      <c r="C6460" s="143">
        <v>277358</v>
      </c>
      <c r="D6460" s="143" t="s">
        <v>1214</v>
      </c>
      <c r="E6460" s="143" t="s">
        <v>24</v>
      </c>
      <c r="F6460" s="248" t="s">
        <v>2544</v>
      </c>
      <c r="G6460" s="216">
        <v>24.659800000000001</v>
      </c>
      <c r="H6460" s="216">
        <v>310.00000000465661</v>
      </c>
      <c r="I6460" s="216">
        <v>7644.5380001148324</v>
      </c>
      <c r="J6460" s="216">
        <v>7.6708248429360965E-3</v>
      </c>
      <c r="K6460" s="216">
        <v>2.4744596267164094E-5</v>
      </c>
    </row>
    <row r="6461" spans="2:11" ht="15.75" customHeight="1" x14ac:dyDescent="0.2">
      <c r="B6461" s="189">
        <v>41121</v>
      </c>
      <c r="C6461" s="143">
        <v>277359</v>
      </c>
      <c r="D6461" s="143" t="s">
        <v>1533</v>
      </c>
      <c r="E6461" s="143" t="s">
        <v>24</v>
      </c>
      <c r="F6461" s="248" t="s">
        <v>2095</v>
      </c>
      <c r="G6461" s="216">
        <v>2.4500000000000002</v>
      </c>
      <c r="H6461" s="216">
        <v>313.99999999674037</v>
      </c>
      <c r="I6461" s="216">
        <v>769.29999999201391</v>
      </c>
      <c r="J6461" s="216">
        <v>7.719453486294181E-4</v>
      </c>
      <c r="K6461" s="216">
        <v>2.458424677189273E-6</v>
      </c>
    </row>
    <row r="6462" spans="2:11" ht="15.75" customHeight="1" x14ac:dyDescent="0.2">
      <c r="B6462" s="189">
        <v>41121</v>
      </c>
      <c r="C6462" s="143">
        <v>277359</v>
      </c>
      <c r="D6462" s="143" t="s">
        <v>1669</v>
      </c>
      <c r="E6462" s="143" t="s">
        <v>24</v>
      </c>
      <c r="F6462" s="248" t="s">
        <v>2095</v>
      </c>
      <c r="G6462" s="216">
        <v>0.68500000000000005</v>
      </c>
      <c r="H6462" s="216">
        <v>313.99999999674037</v>
      </c>
      <c r="I6462" s="216">
        <v>215.08999999776717</v>
      </c>
      <c r="J6462" s="216">
        <v>2.1582961788210262E-4</v>
      </c>
      <c r="K6462" s="216">
        <v>6.8735547096924573E-7</v>
      </c>
    </row>
    <row r="6463" spans="2:11" ht="15.75" customHeight="1" x14ac:dyDescent="0.2">
      <c r="B6463" s="189">
        <v>41121</v>
      </c>
      <c r="C6463" s="143">
        <v>277360</v>
      </c>
      <c r="D6463" s="143" t="s">
        <v>760</v>
      </c>
      <c r="E6463" s="143" t="s">
        <v>25</v>
      </c>
      <c r="F6463" s="248" t="s">
        <v>2125</v>
      </c>
      <c r="G6463" s="216">
        <v>4.08</v>
      </c>
      <c r="H6463" s="216">
        <v>57.000000007683411</v>
      </c>
      <c r="I6463" s="216">
        <v>232.56000003134832</v>
      </c>
      <c r="J6463" s="216">
        <v>6.8255569217239671E-4</v>
      </c>
      <c r="K6463" s="216">
        <v>1.1974661264568253E-5</v>
      </c>
    </row>
    <row r="6464" spans="2:11" ht="15.75" customHeight="1" x14ac:dyDescent="0.2">
      <c r="B6464" s="189">
        <v>41121</v>
      </c>
      <c r="C6464" s="143">
        <v>277361</v>
      </c>
      <c r="D6464" s="143" t="s">
        <v>927</v>
      </c>
      <c r="E6464" s="143" t="s">
        <v>24</v>
      </c>
      <c r="F6464" s="248" t="s">
        <v>2545</v>
      </c>
      <c r="G6464" s="216">
        <v>14.4</v>
      </c>
      <c r="H6464" s="216">
        <v>184.00000000256114</v>
      </c>
      <c r="I6464" s="216">
        <v>2649.6000000368804</v>
      </c>
      <c r="J6464" s="216">
        <v>2.6587110305189244E-3</v>
      </c>
      <c r="K6464" s="216">
        <v>1.444951647001042E-5</v>
      </c>
    </row>
    <row r="6465" spans="2:11" ht="15.75" customHeight="1" x14ac:dyDescent="0.2">
      <c r="B6465" s="189">
        <v>41121</v>
      </c>
      <c r="C6465" s="143">
        <v>277361</v>
      </c>
      <c r="D6465" s="143" t="s">
        <v>1421</v>
      </c>
      <c r="E6465" s="143" t="s">
        <v>24</v>
      </c>
      <c r="F6465" s="248" t="s">
        <v>2545</v>
      </c>
      <c r="G6465" s="216">
        <v>1.395</v>
      </c>
      <c r="H6465" s="216">
        <v>184.00000000256114</v>
      </c>
      <c r="I6465" s="216">
        <v>256.68000000357279</v>
      </c>
      <c r="J6465" s="216">
        <v>2.5756263108152078E-4</v>
      </c>
      <c r="K6465" s="216">
        <v>1.3997969080322594E-6</v>
      </c>
    </row>
    <row r="6466" spans="2:11" ht="15.75" customHeight="1" x14ac:dyDescent="0.2">
      <c r="B6466" s="189">
        <v>41121</v>
      </c>
      <c r="C6466" s="143">
        <v>277362</v>
      </c>
      <c r="D6466" s="143" t="s">
        <v>750</v>
      </c>
      <c r="E6466" s="143" t="s">
        <v>25</v>
      </c>
      <c r="F6466" s="248" t="s">
        <v>2545</v>
      </c>
      <c r="G6466" s="216">
        <v>2.94</v>
      </c>
      <c r="H6466" s="216">
        <v>318.99999999208376</v>
      </c>
      <c r="I6466" s="216">
        <v>937.85999997672627</v>
      </c>
      <c r="J6466" s="216">
        <v>2.752587209144433E-3</v>
      </c>
      <c r="K6466" s="216">
        <v>8.6288000288800655E-6</v>
      </c>
    </row>
    <row r="6467" spans="2:11" ht="15.75" customHeight="1" x14ac:dyDescent="0.2">
      <c r="B6467" s="189">
        <v>41121</v>
      </c>
      <c r="C6467" s="143">
        <v>277363</v>
      </c>
      <c r="D6467" s="143" t="s">
        <v>927</v>
      </c>
      <c r="E6467" s="143" t="s">
        <v>24</v>
      </c>
      <c r="F6467" s="248" t="s">
        <v>2182</v>
      </c>
      <c r="G6467" s="216">
        <v>21.21</v>
      </c>
      <c r="H6467" s="216">
        <v>107.0000000030268</v>
      </c>
      <c r="I6467" s="216">
        <v>2269.4700000641983</v>
      </c>
      <c r="J6467" s="216">
        <v>2.2772738988973739E-3</v>
      </c>
      <c r="K6467" s="216">
        <v>2.1282933633952847E-5</v>
      </c>
    </row>
    <row r="6468" spans="2:11" ht="15.75" customHeight="1" x14ac:dyDescent="0.2">
      <c r="B6468" s="189">
        <v>41121</v>
      </c>
      <c r="C6468" s="143">
        <v>277364</v>
      </c>
      <c r="D6468" s="143" t="s">
        <v>1237</v>
      </c>
      <c r="E6468" s="143" t="s">
        <v>24</v>
      </c>
      <c r="F6468" s="248" t="s">
        <v>2264</v>
      </c>
      <c r="G6468" s="216">
        <v>7.3468</v>
      </c>
      <c r="H6468" s="216">
        <v>317.99999999930151</v>
      </c>
      <c r="I6468" s="216">
        <v>2336.2823999948682</v>
      </c>
      <c r="J6468" s="216">
        <v>2.344316042869536E-3</v>
      </c>
      <c r="K6468" s="216">
        <v>7.372063027907816E-6</v>
      </c>
    </row>
    <row r="6469" spans="2:11" ht="15.75" customHeight="1" x14ac:dyDescent="0.2">
      <c r="B6469" s="189">
        <v>41121</v>
      </c>
      <c r="C6469" s="143">
        <v>277365</v>
      </c>
      <c r="D6469" s="143" t="s">
        <v>657</v>
      </c>
      <c r="E6469" s="143" t="s">
        <v>25</v>
      </c>
      <c r="F6469" s="248" t="s">
        <v>2546</v>
      </c>
      <c r="G6469" s="216">
        <v>3.105</v>
      </c>
      <c r="H6469" s="216">
        <v>235.00000000116415</v>
      </c>
      <c r="I6469" s="216">
        <v>729.67500000361474</v>
      </c>
      <c r="J6469" s="216">
        <v>2.1415713133007661E-3</v>
      </c>
      <c r="K6469" s="216">
        <v>9.1130694182559868E-6</v>
      </c>
    </row>
    <row r="6470" spans="2:11" ht="15.75" customHeight="1" x14ac:dyDescent="0.2">
      <c r="B6470" s="189">
        <v>41121</v>
      </c>
      <c r="C6470" s="143">
        <v>277369</v>
      </c>
      <c r="D6470" s="143" t="s">
        <v>1540</v>
      </c>
      <c r="E6470" s="143" t="s">
        <v>24</v>
      </c>
      <c r="F6470" s="248" t="s">
        <v>2547</v>
      </c>
      <c r="G6470" s="216">
        <v>4.4165000000000001</v>
      </c>
      <c r="H6470" s="216">
        <v>153.99999999906868</v>
      </c>
      <c r="I6470" s="216">
        <v>680.14099999588677</v>
      </c>
      <c r="J6470" s="216">
        <v>6.8247976259513358E-4</v>
      </c>
      <c r="K6470" s="216">
        <v>4.4316867701250707E-6</v>
      </c>
    </row>
    <row r="6471" spans="2:11" ht="15.75" customHeight="1" x14ac:dyDescent="0.2">
      <c r="B6471" s="189">
        <v>41121</v>
      </c>
      <c r="C6471" s="143">
        <v>277687</v>
      </c>
      <c r="D6471" s="143" t="s">
        <v>968</v>
      </c>
      <c r="E6471" s="143" t="s">
        <v>25</v>
      </c>
      <c r="F6471" s="248" t="s">
        <v>2548</v>
      </c>
      <c r="G6471" s="216">
        <v>6.01</v>
      </c>
      <c r="H6471" s="216">
        <v>393.99999999557622</v>
      </c>
      <c r="I6471" s="216">
        <v>2367.9399999734133</v>
      </c>
      <c r="J6471" s="216">
        <v>6.9498233810057312E-3</v>
      </c>
      <c r="K6471" s="216">
        <v>1.7639145637268431E-5</v>
      </c>
    </row>
    <row r="6472" spans="2:11" ht="15.75" customHeight="1" x14ac:dyDescent="0.2">
      <c r="B6472" s="189">
        <v>41121</v>
      </c>
      <c r="C6472" s="143">
        <v>277688</v>
      </c>
      <c r="D6472" s="143" t="s">
        <v>581</v>
      </c>
      <c r="E6472" s="143" t="s">
        <v>25</v>
      </c>
      <c r="F6472" s="248" t="s">
        <v>2549</v>
      </c>
      <c r="G6472" s="216">
        <v>19.05</v>
      </c>
      <c r="H6472" s="216">
        <v>483.99999999557622</v>
      </c>
      <c r="I6472" s="216">
        <v>9220.1999999157269</v>
      </c>
      <c r="J6472" s="216">
        <v>2.7060973478079182E-2</v>
      </c>
      <c r="K6472" s="216">
        <v>5.591110222794736E-5</v>
      </c>
    </row>
    <row r="6473" spans="2:11" ht="15.75" customHeight="1" x14ac:dyDescent="0.2">
      <c r="B6473" s="189">
        <v>41121</v>
      </c>
      <c r="C6473" s="143">
        <v>277689</v>
      </c>
      <c r="D6473" s="143" t="s">
        <v>750</v>
      </c>
      <c r="E6473" s="143" t="s">
        <v>25</v>
      </c>
      <c r="F6473" s="248" t="s">
        <v>2550</v>
      </c>
      <c r="G6473" s="216">
        <v>1</v>
      </c>
      <c r="H6473" s="216">
        <v>370.00000000116415</v>
      </c>
      <c r="I6473" s="216">
        <v>370.00000000116415</v>
      </c>
      <c r="J6473" s="216">
        <v>1.0859374186039691E-3</v>
      </c>
      <c r="K6473" s="216">
        <v>2.9349659962177092E-6</v>
      </c>
    </row>
    <row r="6474" spans="2:11" ht="15.75" customHeight="1" x14ac:dyDescent="0.2">
      <c r="B6474" s="189">
        <v>41122</v>
      </c>
      <c r="C6474" s="143">
        <v>277400</v>
      </c>
      <c r="D6474" s="143" t="s">
        <v>1809</v>
      </c>
      <c r="E6474" s="143" t="s">
        <v>24</v>
      </c>
      <c r="F6474" s="248" t="s">
        <v>2551</v>
      </c>
      <c r="G6474" s="216">
        <v>38</v>
      </c>
      <c r="H6474" s="216">
        <v>153.00000000628643</v>
      </c>
      <c r="I6474" s="216">
        <v>5814.0000002388842</v>
      </c>
      <c r="J6474" s="216">
        <v>5.8356394265785512E-3</v>
      </c>
      <c r="K6474" s="216">
        <v>3.8141434159076982E-5</v>
      </c>
    </row>
    <row r="6475" spans="2:11" ht="15.75" customHeight="1" x14ac:dyDescent="0.2">
      <c r="B6475" s="189">
        <v>41122</v>
      </c>
      <c r="C6475" s="143">
        <v>277401</v>
      </c>
      <c r="D6475" s="143" t="s">
        <v>1251</v>
      </c>
      <c r="E6475" s="143" t="s">
        <v>25</v>
      </c>
      <c r="F6475" s="248" t="s">
        <v>2552</v>
      </c>
      <c r="G6475" s="216">
        <v>1</v>
      </c>
      <c r="H6475" s="216">
        <v>161.00000000093132</v>
      </c>
      <c r="I6475" s="216">
        <v>161.00000000093132</v>
      </c>
      <c r="J6475" s="216">
        <v>4.7203815991940794E-4</v>
      </c>
      <c r="K6475" s="216">
        <v>2.9319140367495487E-6</v>
      </c>
    </row>
    <row r="6476" spans="2:11" ht="15.75" customHeight="1" x14ac:dyDescent="0.2">
      <c r="B6476" s="189">
        <v>41122</v>
      </c>
      <c r="C6476" s="143">
        <v>277403</v>
      </c>
      <c r="D6476" s="143" t="s">
        <v>1853</v>
      </c>
      <c r="E6476" s="143" t="s">
        <v>24</v>
      </c>
      <c r="F6476" s="248" t="s">
        <v>2553</v>
      </c>
      <c r="G6476" s="216">
        <v>339</v>
      </c>
      <c r="H6476" s="216">
        <v>101.00000000442378</v>
      </c>
      <c r="I6476" s="216">
        <v>34239.000001499662</v>
      </c>
      <c r="J6476" s="216">
        <v>3.4366435900785162E-2</v>
      </c>
      <c r="K6476" s="216">
        <v>3.4026174157702886E-4</v>
      </c>
    </row>
    <row r="6477" spans="2:11" ht="15.75" customHeight="1" x14ac:dyDescent="0.2">
      <c r="B6477" s="189">
        <v>41122</v>
      </c>
      <c r="C6477" s="143">
        <v>277420</v>
      </c>
      <c r="D6477" s="143" t="s">
        <v>919</v>
      </c>
      <c r="E6477" s="143" t="s">
        <v>25</v>
      </c>
      <c r="F6477" s="248" t="s">
        <v>2554</v>
      </c>
      <c r="G6477" s="216">
        <v>54.941399999999994</v>
      </c>
      <c r="H6477" s="216">
        <v>275.99999999860302</v>
      </c>
      <c r="I6477" s="216">
        <v>15163.826399923248</v>
      </c>
      <c r="J6477" s="216">
        <v>4.4459035472768346E-2</v>
      </c>
      <c r="K6477" s="216">
        <v>1.6108346185867163E-4</v>
      </c>
    </row>
    <row r="6478" spans="2:11" ht="15.75" customHeight="1" x14ac:dyDescent="0.2">
      <c r="B6478" s="189">
        <v>41122</v>
      </c>
      <c r="C6478" s="143">
        <v>277422</v>
      </c>
      <c r="D6478" s="143" t="s">
        <v>953</v>
      </c>
      <c r="E6478" s="143" t="s">
        <v>25</v>
      </c>
      <c r="F6478" s="248" t="s">
        <v>2555</v>
      </c>
      <c r="G6478" s="216">
        <v>6</v>
      </c>
      <c r="H6478" s="216">
        <v>248.99999999441206</v>
      </c>
      <c r="I6478" s="216">
        <v>1493.9999999664724</v>
      </c>
      <c r="J6478" s="216">
        <v>4.3802795708055261E-3</v>
      </c>
      <c r="K6478" s="216">
        <v>1.7591484220497291E-5</v>
      </c>
    </row>
    <row r="6479" spans="2:11" ht="15.75" customHeight="1" x14ac:dyDescent="0.2">
      <c r="B6479" s="189">
        <v>41122</v>
      </c>
      <c r="C6479" s="143">
        <v>277424</v>
      </c>
      <c r="D6479" s="143" t="s">
        <v>1458</v>
      </c>
      <c r="E6479" s="143" t="s">
        <v>25</v>
      </c>
      <c r="F6479" s="248" t="s">
        <v>2556</v>
      </c>
      <c r="G6479" s="216">
        <v>50.66</v>
      </c>
      <c r="H6479" s="216">
        <v>415.00000000116415</v>
      </c>
      <c r="I6479" s="216">
        <v>21023.900000058977</v>
      </c>
      <c r="J6479" s="216">
        <v>6.1640267517391753E-2</v>
      </c>
      <c r="K6479" s="216">
        <v>1.4853076510173212E-4</v>
      </c>
    </row>
    <row r="6480" spans="2:11" ht="15.75" customHeight="1" x14ac:dyDescent="0.2">
      <c r="B6480" s="189">
        <v>41122</v>
      </c>
      <c r="C6480" s="143">
        <v>277425</v>
      </c>
      <c r="D6480" s="143" t="s">
        <v>625</v>
      </c>
      <c r="E6480" s="143" t="s">
        <v>25</v>
      </c>
      <c r="F6480" s="248" t="s">
        <v>2243</v>
      </c>
      <c r="G6480" s="216">
        <v>119</v>
      </c>
      <c r="H6480" s="216">
        <v>322.00000000186265</v>
      </c>
      <c r="I6480" s="216">
        <v>38318.000000221655</v>
      </c>
      <c r="J6480" s="216">
        <v>0.11234508206081908</v>
      </c>
      <c r="K6480" s="216">
        <v>3.4889777037319631E-4</v>
      </c>
    </row>
    <row r="6481" spans="2:11" ht="15.75" customHeight="1" x14ac:dyDescent="0.2">
      <c r="B6481" s="189">
        <v>41122</v>
      </c>
      <c r="C6481" s="143">
        <v>277426</v>
      </c>
      <c r="D6481" s="143" t="s">
        <v>499</v>
      </c>
      <c r="E6481" s="143" t="s">
        <v>25</v>
      </c>
      <c r="F6481" s="248" t="s">
        <v>2557</v>
      </c>
      <c r="G6481" s="216">
        <v>1</v>
      </c>
      <c r="H6481" s="216">
        <v>341.00000000093132</v>
      </c>
      <c r="I6481" s="216">
        <v>341.00000000093132</v>
      </c>
      <c r="J6481" s="216">
        <v>9.9978268653432662E-4</v>
      </c>
      <c r="K6481" s="216">
        <v>2.9319140367495487E-6</v>
      </c>
    </row>
    <row r="6482" spans="2:11" ht="15.75" customHeight="1" x14ac:dyDescent="0.2">
      <c r="B6482" s="189">
        <v>41122</v>
      </c>
      <c r="C6482" s="143">
        <v>277427</v>
      </c>
      <c r="D6482" s="143" t="s">
        <v>1494</v>
      </c>
      <c r="E6482" s="143" t="s">
        <v>25</v>
      </c>
      <c r="F6482" s="248" t="s">
        <v>2558</v>
      </c>
      <c r="G6482" s="216">
        <v>88.11</v>
      </c>
      <c r="H6482" s="216">
        <v>225</v>
      </c>
      <c r="I6482" s="216">
        <v>19824.75</v>
      </c>
      <c r="J6482" s="216">
        <v>5.8124462800050618E-2</v>
      </c>
      <c r="K6482" s="216">
        <v>2.5833094577800276E-4</v>
      </c>
    </row>
    <row r="6483" spans="2:11" ht="15.75" customHeight="1" x14ac:dyDescent="0.2">
      <c r="B6483" s="189">
        <v>41122</v>
      </c>
      <c r="C6483" s="143">
        <v>277428</v>
      </c>
      <c r="D6483" s="143" t="s">
        <v>1022</v>
      </c>
      <c r="E6483" s="143" t="s">
        <v>24</v>
      </c>
      <c r="F6483" s="248" t="s">
        <v>2559</v>
      </c>
      <c r="G6483" s="216">
        <v>56.35</v>
      </c>
      <c r="H6483" s="216">
        <v>233.99999999790452</v>
      </c>
      <c r="I6483" s="216">
        <v>13185.89999988192</v>
      </c>
      <c r="J6483" s="216">
        <v>1.3234977280886039E-2</v>
      </c>
      <c r="K6483" s="216">
        <v>5.6559731970104949E-5</v>
      </c>
    </row>
    <row r="6484" spans="2:11" ht="15.75" customHeight="1" x14ac:dyDescent="0.2">
      <c r="B6484" s="189">
        <v>41122</v>
      </c>
      <c r="C6484" s="143">
        <v>277429</v>
      </c>
      <c r="D6484" s="143" t="s">
        <v>1824</v>
      </c>
      <c r="E6484" s="143" t="s">
        <v>24</v>
      </c>
      <c r="F6484" s="248" t="s">
        <v>2560</v>
      </c>
      <c r="G6484" s="216">
        <v>27.52</v>
      </c>
      <c r="H6484" s="216">
        <v>352.99999999813735</v>
      </c>
      <c r="I6484" s="216">
        <v>9714.5599999487404</v>
      </c>
      <c r="J6484" s="216">
        <v>9.7507171216433628E-3</v>
      </c>
      <c r="K6484" s="216">
        <v>2.7622428106784171E-5</v>
      </c>
    </row>
    <row r="6485" spans="2:11" ht="15.75" customHeight="1" x14ac:dyDescent="0.2">
      <c r="B6485" s="189">
        <v>41122</v>
      </c>
      <c r="C6485" s="143">
        <v>277430</v>
      </c>
      <c r="D6485" s="143" t="s">
        <v>535</v>
      </c>
      <c r="E6485" s="143" t="s">
        <v>25</v>
      </c>
      <c r="F6485" s="248" t="s">
        <v>2561</v>
      </c>
      <c r="G6485" s="216">
        <v>8.6649999999999991</v>
      </c>
      <c r="H6485" s="216">
        <v>361.99999999604188</v>
      </c>
      <c r="I6485" s="216">
        <v>3136.729999965703</v>
      </c>
      <c r="J6485" s="216">
        <v>9.1966227163928563E-3</v>
      </c>
      <c r="K6485" s="216">
        <v>2.5405035128434837E-5</v>
      </c>
    </row>
    <row r="6486" spans="2:11" ht="15.75" customHeight="1" x14ac:dyDescent="0.2">
      <c r="B6486" s="189">
        <v>41122</v>
      </c>
      <c r="C6486" s="143">
        <v>277431</v>
      </c>
      <c r="D6486" s="143" t="s">
        <v>871</v>
      </c>
      <c r="E6486" s="143" t="s">
        <v>25</v>
      </c>
      <c r="F6486" s="248" t="s">
        <v>2562</v>
      </c>
      <c r="G6486" s="216">
        <v>21</v>
      </c>
      <c r="H6486" s="216">
        <v>310.99999999743886</v>
      </c>
      <c r="I6486" s="216">
        <v>6530.9999999462161</v>
      </c>
      <c r="J6486" s="216">
        <v>1.9148330573853612E-2</v>
      </c>
      <c r="K6486" s="216">
        <v>6.157019477174052E-5</v>
      </c>
    </row>
    <row r="6487" spans="2:11" ht="15.75" customHeight="1" x14ac:dyDescent="0.2">
      <c r="B6487" s="189">
        <v>41122</v>
      </c>
      <c r="C6487" s="143">
        <v>277432</v>
      </c>
      <c r="D6487" s="143" t="s">
        <v>1252</v>
      </c>
      <c r="E6487" s="143" t="s">
        <v>25</v>
      </c>
      <c r="F6487" s="248" t="s">
        <v>2563</v>
      </c>
      <c r="G6487" s="216">
        <v>12</v>
      </c>
      <c r="H6487" s="216">
        <v>280.00000000116415</v>
      </c>
      <c r="I6487" s="216">
        <v>3360.0000000139698</v>
      </c>
      <c r="J6487" s="216">
        <v>9.851231163519443E-3</v>
      </c>
      <c r="K6487" s="216">
        <v>3.5182968440994583E-5</v>
      </c>
    </row>
    <row r="6488" spans="2:11" ht="15.75" customHeight="1" x14ac:dyDescent="0.2">
      <c r="B6488" s="189">
        <v>41122</v>
      </c>
      <c r="C6488" s="143">
        <v>277434</v>
      </c>
      <c r="D6488" s="143" t="s">
        <v>704</v>
      </c>
      <c r="E6488" s="143" t="s">
        <v>25</v>
      </c>
      <c r="F6488" s="248" t="s">
        <v>2564</v>
      </c>
      <c r="G6488" s="216">
        <v>1</v>
      </c>
      <c r="H6488" s="216">
        <v>43.999999996740371</v>
      </c>
      <c r="I6488" s="216">
        <v>43.999999996740371</v>
      </c>
      <c r="J6488" s="216">
        <v>1.2900421760742318E-4</v>
      </c>
      <c r="K6488" s="216">
        <v>2.9319140367495487E-6</v>
      </c>
    </row>
    <row r="6489" spans="2:11" ht="15.75" customHeight="1" x14ac:dyDescent="0.2">
      <c r="B6489" s="189">
        <v>41122</v>
      </c>
      <c r="C6489" s="143">
        <v>277435</v>
      </c>
      <c r="D6489" s="143" t="s">
        <v>929</v>
      </c>
      <c r="E6489" s="143" t="s">
        <v>24</v>
      </c>
      <c r="F6489" s="248" t="s">
        <v>2565</v>
      </c>
      <c r="G6489" s="216">
        <v>24.990000000000002</v>
      </c>
      <c r="H6489" s="216">
        <v>310.00000000465661</v>
      </c>
      <c r="I6489" s="216">
        <v>7746.9000001163695</v>
      </c>
      <c r="J6489" s="216">
        <v>7.7757335866155781E-3</v>
      </c>
      <c r="K6489" s="216">
        <v>2.5083011569350892E-5</v>
      </c>
    </row>
    <row r="6490" spans="2:11" ht="15.75" customHeight="1" x14ac:dyDescent="0.2">
      <c r="B6490" s="189">
        <v>41122</v>
      </c>
      <c r="C6490" s="143">
        <v>277436</v>
      </c>
      <c r="D6490" s="143" t="s">
        <v>1322</v>
      </c>
      <c r="E6490" s="143" t="s">
        <v>24</v>
      </c>
      <c r="F6490" s="248" t="s">
        <v>2566</v>
      </c>
      <c r="G6490" s="216">
        <v>19.3598</v>
      </c>
      <c r="H6490" s="216">
        <v>294.99999999767169</v>
      </c>
      <c r="I6490" s="216">
        <v>5711.1409999549242</v>
      </c>
      <c r="J6490" s="216">
        <v>5.7323975900785739E-3</v>
      </c>
      <c r="K6490" s="216">
        <v>1.9431856237707856E-5</v>
      </c>
    </row>
    <row r="6491" spans="2:11" ht="15.75" customHeight="1" x14ac:dyDescent="0.2">
      <c r="B6491" s="189">
        <v>41122</v>
      </c>
      <c r="C6491" s="143">
        <v>277437</v>
      </c>
      <c r="D6491" s="143" t="s">
        <v>500</v>
      </c>
      <c r="E6491" s="143" t="s">
        <v>25</v>
      </c>
      <c r="F6491" s="248" t="s">
        <v>2567</v>
      </c>
      <c r="G6491" s="216">
        <v>0.98</v>
      </c>
      <c r="H6491" s="216">
        <v>207.00000000419095</v>
      </c>
      <c r="I6491" s="216">
        <v>202.86000000410712</v>
      </c>
      <c r="J6491" s="216">
        <v>5.947680815070552E-4</v>
      </c>
      <c r="K6491" s="216">
        <v>2.8732757560145578E-6</v>
      </c>
    </row>
    <row r="6492" spans="2:11" ht="15.75" customHeight="1" x14ac:dyDescent="0.2">
      <c r="B6492" s="189">
        <v>41122</v>
      </c>
      <c r="C6492" s="143">
        <v>277438</v>
      </c>
      <c r="D6492" s="143" t="s">
        <v>985</v>
      </c>
      <c r="E6492" s="143" t="s">
        <v>24</v>
      </c>
      <c r="F6492" s="248" t="s">
        <v>2568</v>
      </c>
      <c r="G6492" s="216">
        <v>11.4</v>
      </c>
      <c r="H6492" s="216">
        <v>301.00000000675209</v>
      </c>
      <c r="I6492" s="216">
        <v>3431.4000000769738</v>
      </c>
      <c r="J6492" s="216">
        <v>3.4441715046419118E-3</v>
      </c>
      <c r="K6492" s="216">
        <v>1.1442430247723094E-5</v>
      </c>
    </row>
    <row r="6493" spans="2:11" ht="15.75" customHeight="1" x14ac:dyDescent="0.2">
      <c r="B6493" s="189">
        <v>41122</v>
      </c>
      <c r="C6493" s="143">
        <v>277439</v>
      </c>
      <c r="D6493" s="143" t="s">
        <v>1616</v>
      </c>
      <c r="E6493" s="143" t="s">
        <v>24</v>
      </c>
      <c r="F6493" s="248" t="s">
        <v>2569</v>
      </c>
      <c r="G6493" s="216">
        <v>3.3066</v>
      </c>
      <c r="H6493" s="216">
        <v>182.99999999930151</v>
      </c>
      <c r="I6493" s="216">
        <v>605.10779999769034</v>
      </c>
      <c r="J6493" s="216">
        <v>6.0735998191462711E-4</v>
      </c>
      <c r="K6493" s="216">
        <v>3.3189070050106303E-6</v>
      </c>
    </row>
    <row r="6494" spans="2:11" ht="15.75" customHeight="1" x14ac:dyDescent="0.2">
      <c r="B6494" s="189">
        <v>41122</v>
      </c>
      <c r="C6494" s="143">
        <v>277440</v>
      </c>
      <c r="D6494" s="143" t="s">
        <v>1069</v>
      </c>
      <c r="E6494" s="143" t="s">
        <v>25</v>
      </c>
      <c r="F6494" s="248" t="s">
        <v>2570</v>
      </c>
      <c r="G6494" s="216">
        <v>22</v>
      </c>
      <c r="H6494" s="216">
        <v>137.00000000651926</v>
      </c>
      <c r="I6494" s="216">
        <v>3014.0000001434237</v>
      </c>
      <c r="J6494" s="216">
        <v>8.8367889071836458E-3</v>
      </c>
      <c r="K6494" s="216">
        <v>6.4502108808490077E-5</v>
      </c>
    </row>
    <row r="6495" spans="2:11" ht="15.75" customHeight="1" x14ac:dyDescent="0.2">
      <c r="B6495" s="189">
        <v>41122</v>
      </c>
      <c r="C6495" s="143">
        <v>277441</v>
      </c>
      <c r="D6495" s="143" t="s">
        <v>1616</v>
      </c>
      <c r="E6495" s="143" t="s">
        <v>24</v>
      </c>
      <c r="F6495" s="248" t="s">
        <v>2456</v>
      </c>
      <c r="G6495" s="216">
        <v>3.6466000000000003</v>
      </c>
      <c r="H6495" s="216">
        <v>71.999999993713573</v>
      </c>
      <c r="I6495" s="216">
        <v>262.55519997707592</v>
      </c>
      <c r="J6495" s="216">
        <v>2.63532417711814E-4</v>
      </c>
      <c r="K6495" s="216">
        <v>3.6601724685392142E-6</v>
      </c>
    </row>
    <row r="6496" spans="2:11" ht="15.75" customHeight="1" x14ac:dyDescent="0.2">
      <c r="B6496" s="189">
        <v>41122</v>
      </c>
      <c r="C6496" s="143">
        <v>277442</v>
      </c>
      <c r="D6496" s="143" t="s">
        <v>585</v>
      </c>
      <c r="E6496" s="143" t="s">
        <v>24</v>
      </c>
      <c r="F6496" s="248" t="s">
        <v>2571</v>
      </c>
      <c r="G6496" s="216">
        <v>6.9750000000000005</v>
      </c>
      <c r="H6496" s="216">
        <v>336.99999999837019</v>
      </c>
      <c r="I6496" s="216">
        <v>2350.574999988632</v>
      </c>
      <c r="J6496" s="216">
        <v>2.3593237262641785E-3</v>
      </c>
      <c r="K6496" s="216">
        <v>7.0009606120937363E-6</v>
      </c>
    </row>
    <row r="6497" spans="2:11" ht="15.75" customHeight="1" x14ac:dyDescent="0.2">
      <c r="B6497" s="189">
        <v>41122</v>
      </c>
      <c r="C6497" s="143">
        <v>277443</v>
      </c>
      <c r="D6497" s="143" t="s">
        <v>1748</v>
      </c>
      <c r="E6497" s="143" t="s">
        <v>24</v>
      </c>
      <c r="F6497" s="248" t="s">
        <v>2572</v>
      </c>
      <c r="G6497" s="216">
        <v>71.820000000000007</v>
      </c>
      <c r="H6497" s="216">
        <v>352.99999999813735</v>
      </c>
      <c r="I6497" s="216">
        <v>25352.459999866227</v>
      </c>
      <c r="J6497" s="216">
        <v>2.544682062777712E-2</v>
      </c>
      <c r="K6497" s="216">
        <v>7.208731056065551E-5</v>
      </c>
    </row>
    <row r="6498" spans="2:11" ht="15.75" customHeight="1" x14ac:dyDescent="0.2">
      <c r="B6498" s="189">
        <v>41122</v>
      </c>
      <c r="C6498" s="143">
        <v>277444</v>
      </c>
      <c r="D6498" s="143" t="s">
        <v>1009</v>
      </c>
      <c r="E6498" s="143" t="s">
        <v>24</v>
      </c>
      <c r="F6498" s="248" t="s">
        <v>2573</v>
      </c>
      <c r="G6498" s="216">
        <v>51.800000000000004</v>
      </c>
      <c r="H6498" s="216">
        <v>308.00000000861473</v>
      </c>
      <c r="I6498" s="216">
        <v>15954.400000446245</v>
      </c>
      <c r="J6498" s="216">
        <v>1.6013781504331533E-2</v>
      </c>
      <c r="K6498" s="216">
        <v>5.1992797090531261E-5</v>
      </c>
    </row>
    <row r="6499" spans="2:11" ht="15.75" customHeight="1" x14ac:dyDescent="0.2">
      <c r="B6499" s="189">
        <v>41122</v>
      </c>
      <c r="C6499" s="143">
        <v>277445</v>
      </c>
      <c r="D6499" s="143" t="s">
        <v>642</v>
      </c>
      <c r="E6499" s="143" t="s">
        <v>24</v>
      </c>
      <c r="F6499" s="248" t="s">
        <v>2300</v>
      </c>
      <c r="G6499" s="216">
        <v>11.999700000000001</v>
      </c>
      <c r="H6499" s="216">
        <v>200.00000000232831</v>
      </c>
      <c r="I6499" s="216">
        <v>2399.9400000279393</v>
      </c>
      <c r="J6499" s="216">
        <v>2.4088724604421278E-3</v>
      </c>
      <c r="K6499" s="216">
        <v>1.2044362302070423E-5</v>
      </c>
    </row>
    <row r="6500" spans="2:11" ht="15.75" customHeight="1" x14ac:dyDescent="0.2">
      <c r="B6500" s="189">
        <v>41122</v>
      </c>
      <c r="C6500" s="143">
        <v>277446</v>
      </c>
      <c r="D6500" s="143" t="s">
        <v>927</v>
      </c>
      <c r="E6500" s="143" t="s">
        <v>24</v>
      </c>
      <c r="F6500" s="248" t="s">
        <v>2574</v>
      </c>
      <c r="G6500" s="216">
        <v>22.365000000000002</v>
      </c>
      <c r="H6500" s="216">
        <v>294.99999999767169</v>
      </c>
      <c r="I6500" s="216">
        <v>6597.6749999479271</v>
      </c>
      <c r="J6500" s="216">
        <v>6.6222312266711074E-3</v>
      </c>
      <c r="K6500" s="216">
        <v>2.2448241446519915E-5</v>
      </c>
    </row>
    <row r="6501" spans="2:11" ht="15.75" customHeight="1" x14ac:dyDescent="0.2">
      <c r="B6501" s="189">
        <v>41122</v>
      </c>
      <c r="C6501" s="143">
        <v>277447</v>
      </c>
      <c r="D6501" s="143" t="s">
        <v>1064</v>
      </c>
      <c r="E6501" s="143" t="s">
        <v>24</v>
      </c>
      <c r="F6501" s="248" t="s">
        <v>2575</v>
      </c>
      <c r="G6501" s="216">
        <v>7.84</v>
      </c>
      <c r="H6501" s="216">
        <v>220.00000000465661</v>
      </c>
      <c r="I6501" s="216">
        <v>1724.8000000365078</v>
      </c>
      <c r="J6501" s="216">
        <v>1.7312196220781169E-3</v>
      </c>
      <c r="K6501" s="216">
        <v>7.8691801001885133E-6</v>
      </c>
    </row>
    <row r="6502" spans="2:11" ht="15.75" customHeight="1" x14ac:dyDescent="0.2">
      <c r="B6502" s="189">
        <v>41122</v>
      </c>
      <c r="C6502" s="143">
        <v>277448</v>
      </c>
      <c r="D6502" s="143" t="s">
        <v>1001</v>
      </c>
      <c r="E6502" s="143" t="s">
        <v>24</v>
      </c>
      <c r="F6502" s="248" t="s">
        <v>2576</v>
      </c>
      <c r="G6502" s="216">
        <v>3.5300000000000002</v>
      </c>
      <c r="H6502" s="216">
        <v>222.00000000069849</v>
      </c>
      <c r="I6502" s="216">
        <v>783.66000000246572</v>
      </c>
      <c r="J6502" s="216">
        <v>7.8657674455779778E-4</v>
      </c>
      <c r="K6502" s="216">
        <v>3.543138488987941E-6</v>
      </c>
    </row>
    <row r="6503" spans="2:11" ht="15.75" customHeight="1" x14ac:dyDescent="0.2">
      <c r="B6503" s="189">
        <v>41122</v>
      </c>
      <c r="C6503" s="143">
        <v>277449</v>
      </c>
      <c r="D6503" s="143" t="s">
        <v>1731</v>
      </c>
      <c r="E6503" s="143" t="s">
        <v>25</v>
      </c>
      <c r="F6503" s="248" t="s">
        <v>2577</v>
      </c>
      <c r="G6503" s="216">
        <v>72.819999999999993</v>
      </c>
      <c r="H6503" s="216">
        <v>200.00000000232831</v>
      </c>
      <c r="I6503" s="216">
        <v>14564.000000169548</v>
      </c>
      <c r="J6503" s="216">
        <v>4.2700396031717526E-2</v>
      </c>
      <c r="K6503" s="216">
        <v>2.1350198015610212E-4</v>
      </c>
    </row>
    <row r="6504" spans="2:11" ht="15.75" customHeight="1" x14ac:dyDescent="0.2">
      <c r="B6504" s="189">
        <v>41122</v>
      </c>
      <c r="C6504" s="143">
        <v>277450</v>
      </c>
      <c r="D6504" s="143" t="s">
        <v>1252</v>
      </c>
      <c r="E6504" s="143" t="s">
        <v>25</v>
      </c>
      <c r="F6504" s="248" t="s">
        <v>2578</v>
      </c>
      <c r="G6504" s="216">
        <v>2.99</v>
      </c>
      <c r="H6504" s="216">
        <v>277.9999999946449</v>
      </c>
      <c r="I6504" s="216">
        <v>831.21999998398826</v>
      </c>
      <c r="J6504" s="216">
        <v>2.437065585580015E-3</v>
      </c>
      <c r="K6504" s="216">
        <v>8.7664229698811508E-6</v>
      </c>
    </row>
    <row r="6505" spans="2:11" ht="15.75" customHeight="1" x14ac:dyDescent="0.2">
      <c r="B6505" s="189">
        <v>41122</v>
      </c>
      <c r="C6505" s="143">
        <v>277451</v>
      </c>
      <c r="D6505" s="143" t="s">
        <v>924</v>
      </c>
      <c r="E6505" s="143" t="s">
        <v>24</v>
      </c>
      <c r="F6505" s="248" t="s">
        <v>2579</v>
      </c>
      <c r="G6505" s="216">
        <v>14.040000000000001</v>
      </c>
      <c r="H6505" s="216">
        <v>256.99999999953434</v>
      </c>
      <c r="I6505" s="216">
        <v>3608.2799999934623</v>
      </c>
      <c r="J6505" s="216">
        <v>3.6217098433490771E-3</v>
      </c>
      <c r="K6505" s="216">
        <v>1.4092256199827392E-5</v>
      </c>
    </row>
    <row r="6506" spans="2:11" ht="15.75" customHeight="1" x14ac:dyDescent="0.2">
      <c r="B6506" s="189">
        <v>41122</v>
      </c>
      <c r="C6506" s="143">
        <v>277452</v>
      </c>
      <c r="D6506" s="143" t="s">
        <v>2305</v>
      </c>
      <c r="E6506" s="143" t="s">
        <v>24</v>
      </c>
      <c r="F6506" s="248" t="s">
        <v>2306</v>
      </c>
      <c r="G6506" s="216">
        <v>14.16</v>
      </c>
      <c r="H6506" s="216">
        <v>206.99999999371357</v>
      </c>
      <c r="I6506" s="216">
        <v>2931.119999910984</v>
      </c>
      <c r="J6506" s="216">
        <v>2.94202948655154E-3</v>
      </c>
      <c r="K6506" s="216">
        <v>1.421270283401395E-5</v>
      </c>
    </row>
    <row r="6507" spans="2:11" ht="15.75" customHeight="1" x14ac:dyDescent="0.2">
      <c r="B6507" s="189">
        <v>41122</v>
      </c>
      <c r="C6507" s="143">
        <v>277454</v>
      </c>
      <c r="D6507" s="143" t="s">
        <v>828</v>
      </c>
      <c r="E6507" s="143" t="s">
        <v>24</v>
      </c>
      <c r="F6507" s="248" t="s">
        <v>2580</v>
      </c>
      <c r="G6507" s="216">
        <v>0.99</v>
      </c>
      <c r="H6507" s="216">
        <v>104.99999999650754</v>
      </c>
      <c r="I6507" s="216">
        <v>103.94999999654246</v>
      </c>
      <c r="J6507" s="216">
        <v>1.0433689686063622E-4</v>
      </c>
      <c r="K6507" s="216">
        <v>9.936847320391109E-7</v>
      </c>
    </row>
    <row r="6508" spans="2:11" ht="15.75" customHeight="1" x14ac:dyDescent="0.2">
      <c r="B6508" s="189">
        <v>41122</v>
      </c>
      <c r="C6508" s="143">
        <v>277561</v>
      </c>
      <c r="D6508" s="143" t="s">
        <v>1667</v>
      </c>
      <c r="E6508" s="143" t="s">
        <v>24</v>
      </c>
      <c r="F6508" s="248" t="s">
        <v>2581</v>
      </c>
      <c r="G6508" s="216">
        <v>33.104999999999997</v>
      </c>
      <c r="H6508" s="216">
        <v>290.00000000232831</v>
      </c>
      <c r="I6508" s="216">
        <v>9600.4500000770786</v>
      </c>
      <c r="J6508" s="216">
        <v>9.6361824098802756E-3</v>
      </c>
      <c r="K6508" s="216">
        <v>3.3228215206216929E-5</v>
      </c>
    </row>
    <row r="6509" spans="2:11" ht="15.75" customHeight="1" x14ac:dyDescent="0.2">
      <c r="B6509" s="189">
        <v>41122</v>
      </c>
      <c r="C6509" s="143">
        <v>277561</v>
      </c>
      <c r="D6509" s="143" t="s">
        <v>1050</v>
      </c>
      <c r="E6509" s="143" t="s">
        <v>24</v>
      </c>
      <c r="F6509" s="248" t="s">
        <v>2581</v>
      </c>
      <c r="G6509" s="216">
        <v>3.5700000000000003</v>
      </c>
      <c r="H6509" s="216">
        <v>290.00000000232831</v>
      </c>
      <c r="I6509" s="216">
        <v>1035.3000000083121</v>
      </c>
      <c r="J6509" s="216">
        <v>1.0391533364528798E-3</v>
      </c>
      <c r="K6509" s="216">
        <v>3.5832873670501275E-6</v>
      </c>
    </row>
    <row r="6510" spans="2:11" ht="15.75" customHeight="1" x14ac:dyDescent="0.2">
      <c r="B6510" s="189">
        <v>41122</v>
      </c>
      <c r="C6510" s="143">
        <v>277690</v>
      </c>
      <c r="D6510" s="143" t="s">
        <v>698</v>
      </c>
      <c r="E6510" s="143" t="s">
        <v>25</v>
      </c>
      <c r="F6510" s="248" t="s">
        <v>1900</v>
      </c>
      <c r="G6510" s="216">
        <v>32.645000000000003</v>
      </c>
      <c r="H6510" s="216">
        <v>419.99999999650754</v>
      </c>
      <c r="I6510" s="216">
        <v>13710.899999885989</v>
      </c>
      <c r="J6510" s="216">
        <v>4.0199180166135121E-2</v>
      </c>
      <c r="K6510" s="216">
        <v>9.5712333729689033E-5</v>
      </c>
    </row>
    <row r="6511" spans="2:11" ht="15.75" customHeight="1" x14ac:dyDescent="0.2">
      <c r="B6511" s="189">
        <v>41122</v>
      </c>
      <c r="C6511" s="143">
        <v>277691</v>
      </c>
      <c r="D6511" s="143" t="s">
        <v>950</v>
      </c>
      <c r="E6511" s="143" t="s">
        <v>25</v>
      </c>
      <c r="F6511" s="248" t="s">
        <v>2352</v>
      </c>
      <c r="G6511" s="216">
        <v>50</v>
      </c>
      <c r="H6511" s="216">
        <v>450</v>
      </c>
      <c r="I6511" s="216">
        <v>22500</v>
      </c>
      <c r="J6511" s="216">
        <v>6.5968065826864847E-2</v>
      </c>
      <c r="K6511" s="216">
        <v>1.4659570183747745E-4</v>
      </c>
    </row>
    <row r="6512" spans="2:11" ht="15.75" customHeight="1" x14ac:dyDescent="0.2">
      <c r="B6512" s="189">
        <v>41123</v>
      </c>
      <c r="C6512" s="143">
        <v>277481</v>
      </c>
      <c r="D6512" s="143" t="s">
        <v>1707</v>
      </c>
      <c r="E6512" s="143" t="s">
        <v>24</v>
      </c>
      <c r="F6512" s="248" t="s">
        <v>2582</v>
      </c>
      <c r="G6512" s="216">
        <v>70.290000000000006</v>
      </c>
      <c r="H6512" s="216">
        <v>203.00000000162981</v>
      </c>
      <c r="I6512" s="216">
        <v>14268.870000114561</v>
      </c>
      <c r="J6512" s="216">
        <v>1.4326341120362773E-2</v>
      </c>
      <c r="K6512" s="216">
        <v>7.0573108966737695E-5</v>
      </c>
    </row>
    <row r="6513" spans="2:11" ht="15.75" customHeight="1" x14ac:dyDescent="0.2">
      <c r="B6513" s="189">
        <v>41123</v>
      </c>
      <c r="C6513" s="143">
        <v>277500</v>
      </c>
      <c r="D6513" s="143" t="s">
        <v>582</v>
      </c>
      <c r="E6513" s="143" t="s">
        <v>25</v>
      </c>
      <c r="F6513" s="248" t="s">
        <v>2583</v>
      </c>
      <c r="G6513" s="216">
        <v>2</v>
      </c>
      <c r="H6513" s="216">
        <v>209.99999999301508</v>
      </c>
      <c r="I6513" s="216">
        <v>419.99999998603016</v>
      </c>
      <c r="J6513" s="216">
        <v>1.2300474947286759E-3</v>
      </c>
      <c r="K6513" s="216">
        <v>5.8573690227123298E-6</v>
      </c>
    </row>
    <row r="6514" spans="2:11" ht="15.75" customHeight="1" x14ac:dyDescent="0.2">
      <c r="B6514" s="189">
        <v>41123</v>
      </c>
      <c r="C6514" s="143">
        <v>277520</v>
      </c>
      <c r="D6514" s="143" t="s">
        <v>1134</v>
      </c>
      <c r="E6514" s="143" t="s">
        <v>25</v>
      </c>
      <c r="F6514" s="248" t="s">
        <v>2584</v>
      </c>
      <c r="G6514" s="216">
        <v>2.0100000000000002</v>
      </c>
      <c r="H6514" s="216">
        <v>351.00000000209548</v>
      </c>
      <c r="I6514" s="216">
        <v>705.51000000421197</v>
      </c>
      <c r="J6514" s="216">
        <v>2.0662162096192235E-3</v>
      </c>
      <c r="K6514" s="216">
        <v>5.8866558678258919E-6</v>
      </c>
    </row>
    <row r="6515" spans="2:11" ht="15.75" customHeight="1" x14ac:dyDescent="0.2">
      <c r="B6515" s="189">
        <v>41123</v>
      </c>
      <c r="C6515" s="143">
        <v>277522</v>
      </c>
      <c r="D6515" s="143" t="s">
        <v>1281</v>
      </c>
      <c r="E6515" s="143" t="s">
        <v>25</v>
      </c>
      <c r="F6515" s="248" t="s">
        <v>2585</v>
      </c>
      <c r="G6515" s="216">
        <v>4</v>
      </c>
      <c r="H6515" s="216">
        <v>389.99999999301508</v>
      </c>
      <c r="I6515" s="216">
        <v>1559.9999999720603</v>
      </c>
      <c r="J6515" s="216">
        <v>4.5687478376337902E-3</v>
      </c>
      <c r="K6515" s="216">
        <v>1.171473804542466E-5</v>
      </c>
    </row>
    <row r="6516" spans="2:11" ht="15.75" customHeight="1" x14ac:dyDescent="0.2">
      <c r="B6516" s="189">
        <v>41123</v>
      </c>
      <c r="C6516" s="143">
        <v>277523</v>
      </c>
      <c r="D6516" s="143" t="s">
        <v>812</v>
      </c>
      <c r="E6516" s="143" t="s">
        <v>25</v>
      </c>
      <c r="F6516" s="248" t="s">
        <v>2586</v>
      </c>
      <c r="G6516" s="216">
        <v>4</v>
      </c>
      <c r="H6516" s="216">
        <v>386.99999999371357</v>
      </c>
      <c r="I6516" s="216">
        <v>1547.9999999748543</v>
      </c>
      <c r="J6516" s="216">
        <v>4.5336036235056991E-3</v>
      </c>
      <c r="K6516" s="216">
        <v>1.171473804542466E-5</v>
      </c>
    </row>
    <row r="6517" spans="2:11" ht="15.75" customHeight="1" x14ac:dyDescent="0.2">
      <c r="B6517" s="189">
        <v>41123</v>
      </c>
      <c r="C6517" s="143">
        <v>277524</v>
      </c>
      <c r="D6517" s="143" t="s">
        <v>950</v>
      </c>
      <c r="E6517" s="143" t="s">
        <v>25</v>
      </c>
      <c r="F6517" s="248" t="s">
        <v>2352</v>
      </c>
      <c r="G6517" s="216">
        <v>38.659999999999997</v>
      </c>
      <c r="H6517" s="216">
        <v>448.99999999674037</v>
      </c>
      <c r="I6517" s="216">
        <v>17358.339999873984</v>
      </c>
      <c r="J6517" s="216">
        <v>5.0837101500485107E-2</v>
      </c>
      <c r="K6517" s="216">
        <v>1.1322294320902932E-4</v>
      </c>
    </row>
    <row r="6518" spans="2:11" ht="15.75" customHeight="1" x14ac:dyDescent="0.2">
      <c r="B6518" s="189">
        <v>41123</v>
      </c>
      <c r="C6518" s="143">
        <v>277540</v>
      </c>
      <c r="D6518" s="143" t="s">
        <v>1323</v>
      </c>
      <c r="E6518" s="143" t="s">
        <v>24</v>
      </c>
      <c r="F6518" s="248" t="s">
        <v>2587</v>
      </c>
      <c r="G6518" s="216">
        <v>1</v>
      </c>
      <c r="H6518" s="216">
        <v>62.000000003026798</v>
      </c>
      <c r="I6518" s="216">
        <v>62.000000003026798</v>
      </c>
      <c r="J6518" s="216">
        <v>6.2249719108711725E-5</v>
      </c>
      <c r="K6518" s="216">
        <v>1.0040277275108506E-6</v>
      </c>
    </row>
    <row r="6519" spans="2:11" ht="15.75" customHeight="1" x14ac:dyDescent="0.2">
      <c r="B6519" s="189">
        <v>41123</v>
      </c>
      <c r="C6519" s="143">
        <v>277541</v>
      </c>
      <c r="D6519" s="143" t="s">
        <v>2588</v>
      </c>
      <c r="E6519" s="143" t="s">
        <v>24</v>
      </c>
      <c r="F6519" s="248" t="s">
        <v>2589</v>
      </c>
      <c r="G6519" s="216">
        <v>10.441600000000001</v>
      </c>
      <c r="H6519" s="216">
        <v>98.000000005122274</v>
      </c>
      <c r="I6519" s="216">
        <v>1023.2768000534847</v>
      </c>
      <c r="J6519" s="216">
        <v>1.0273982801722755E-3</v>
      </c>
      <c r="K6519" s="216">
        <v>1.0483655919577299E-5</v>
      </c>
    </row>
    <row r="6520" spans="2:11" ht="15.75" customHeight="1" x14ac:dyDescent="0.2">
      <c r="B6520" s="189">
        <v>41123</v>
      </c>
      <c r="C6520" s="143">
        <v>277542</v>
      </c>
      <c r="D6520" s="143" t="s">
        <v>1591</v>
      </c>
      <c r="E6520" s="143" t="s">
        <v>24</v>
      </c>
      <c r="F6520" s="248" t="s">
        <v>2590</v>
      </c>
      <c r="G6520" s="216">
        <v>34.655000000000001</v>
      </c>
      <c r="H6520" s="216">
        <v>344.00000000023283</v>
      </c>
      <c r="I6520" s="216">
        <v>11921.320000008069</v>
      </c>
      <c r="J6520" s="216">
        <v>1.1969335828537755E-2</v>
      </c>
      <c r="K6520" s="216">
        <v>3.4794580896888533E-5</v>
      </c>
    </row>
    <row r="6521" spans="2:11" ht="15.75" customHeight="1" x14ac:dyDescent="0.2">
      <c r="B6521" s="189">
        <v>41123</v>
      </c>
      <c r="C6521" s="143">
        <v>277543</v>
      </c>
      <c r="D6521" s="143" t="s">
        <v>1391</v>
      </c>
      <c r="E6521" s="143" t="s">
        <v>24</v>
      </c>
      <c r="F6521" s="248" t="s">
        <v>2591</v>
      </c>
      <c r="G6521" s="216">
        <v>17.574999999999999</v>
      </c>
      <c r="H6521" s="216">
        <v>142.00000000186265</v>
      </c>
      <c r="I6521" s="216">
        <v>2495.650000032736</v>
      </c>
      <c r="J6521" s="216">
        <v>2.5057017981953223E-3</v>
      </c>
      <c r="K6521" s="216">
        <v>1.7645787311003201E-5</v>
      </c>
    </row>
    <row r="6522" spans="2:11" ht="15.75" customHeight="1" x14ac:dyDescent="0.2">
      <c r="B6522" s="189">
        <v>41123</v>
      </c>
      <c r="C6522" s="143">
        <v>277544</v>
      </c>
      <c r="D6522" s="143" t="s">
        <v>804</v>
      </c>
      <c r="E6522" s="143" t="s">
        <v>24</v>
      </c>
      <c r="F6522" s="248" t="s">
        <v>2236</v>
      </c>
      <c r="G6522" s="216">
        <v>10.784700000000001</v>
      </c>
      <c r="H6522" s="216">
        <v>386.99999999371357</v>
      </c>
      <c r="I6522" s="216">
        <v>4173.6788999322034</v>
      </c>
      <c r="J6522" s="216">
        <v>4.1904893412589173E-3</v>
      </c>
      <c r="K6522" s="216">
        <v>1.0828137832886272E-5</v>
      </c>
    </row>
    <row r="6523" spans="2:11" ht="15.75" customHeight="1" x14ac:dyDescent="0.2">
      <c r="B6523" s="189">
        <v>41123</v>
      </c>
      <c r="C6523" s="143">
        <v>277545</v>
      </c>
      <c r="D6523" s="143" t="s">
        <v>907</v>
      </c>
      <c r="E6523" s="143" t="s">
        <v>24</v>
      </c>
      <c r="F6523" s="248" t="s">
        <v>2592</v>
      </c>
      <c r="G6523" s="216">
        <v>8.4</v>
      </c>
      <c r="H6523" s="216">
        <v>230.00000000582077</v>
      </c>
      <c r="I6523" s="216">
        <v>1932.0000000488944</v>
      </c>
      <c r="J6523" s="216">
        <v>1.9397815696000549E-3</v>
      </c>
      <c r="K6523" s="216">
        <v>8.4338329110911451E-6</v>
      </c>
    </row>
    <row r="6524" spans="2:11" ht="15.75" customHeight="1" x14ac:dyDescent="0.2">
      <c r="B6524" s="189">
        <v>41123</v>
      </c>
      <c r="C6524" s="143">
        <v>277546</v>
      </c>
      <c r="D6524" s="143" t="s">
        <v>578</v>
      </c>
      <c r="E6524" s="143" t="s">
        <v>25</v>
      </c>
      <c r="F6524" s="248" t="s">
        <v>2317</v>
      </c>
      <c r="G6524" s="216">
        <v>8.2330000000000005</v>
      </c>
      <c r="H6524" s="216">
        <v>258.99999999557622</v>
      </c>
      <c r="I6524" s="216">
        <v>2132.346999963579</v>
      </c>
      <c r="J6524" s="216">
        <v>6.2449716316301182E-3</v>
      </c>
      <c r="K6524" s="216">
        <v>2.4111859581995305E-5</v>
      </c>
    </row>
    <row r="6525" spans="2:11" ht="15.75" customHeight="1" x14ac:dyDescent="0.2">
      <c r="B6525" s="189">
        <v>41123</v>
      </c>
      <c r="C6525" s="143">
        <v>277547</v>
      </c>
      <c r="D6525" s="143" t="s">
        <v>1267</v>
      </c>
      <c r="E6525" s="143" t="s">
        <v>25</v>
      </c>
      <c r="F6525" s="248" t="s">
        <v>2593</v>
      </c>
      <c r="G6525" s="216">
        <v>2.99</v>
      </c>
      <c r="H6525" s="216">
        <v>26.000000000931323</v>
      </c>
      <c r="I6525" s="216">
        <v>77.740000002784654</v>
      </c>
      <c r="J6525" s="216">
        <v>2.2767593392098362E-4</v>
      </c>
      <c r="K6525" s="216">
        <v>8.7567666889549331E-6</v>
      </c>
    </row>
    <row r="6526" spans="2:11" ht="15.75" customHeight="1" x14ac:dyDescent="0.2">
      <c r="B6526" s="189">
        <v>41123</v>
      </c>
      <c r="C6526" s="143">
        <v>277548</v>
      </c>
      <c r="D6526" s="143" t="s">
        <v>776</v>
      </c>
      <c r="E6526" s="143" t="s">
        <v>24</v>
      </c>
      <c r="F6526" s="248" t="s">
        <v>2594</v>
      </c>
      <c r="G6526" s="216">
        <v>16</v>
      </c>
      <c r="H6526" s="216">
        <v>204.99999999767169</v>
      </c>
      <c r="I6526" s="216">
        <v>3279.9999999627471</v>
      </c>
      <c r="J6526" s="216">
        <v>3.2932109461981871E-3</v>
      </c>
      <c r="K6526" s="216">
        <v>1.6064443640173609E-5</v>
      </c>
    </row>
    <row r="6527" spans="2:11" ht="15.75" customHeight="1" x14ac:dyDescent="0.2">
      <c r="B6527" s="189">
        <v>41123</v>
      </c>
      <c r="C6527" s="143">
        <v>277549</v>
      </c>
      <c r="D6527" s="143" t="s">
        <v>923</v>
      </c>
      <c r="E6527" s="143" t="s">
        <v>24</v>
      </c>
      <c r="F6527" s="248" t="s">
        <v>2595</v>
      </c>
      <c r="G6527" s="216">
        <v>12.4353</v>
      </c>
      <c r="H6527" s="216">
        <v>11.000000004423782</v>
      </c>
      <c r="I6527" s="216">
        <v>136.78830005501106</v>
      </c>
      <c r="J6527" s="216">
        <v>1.3733924605430513E-4</v>
      </c>
      <c r="K6527" s="216">
        <v>1.248538599991568E-5</v>
      </c>
    </row>
    <row r="6528" spans="2:11" ht="15.75" customHeight="1" x14ac:dyDescent="0.2">
      <c r="B6528" s="189">
        <v>41123</v>
      </c>
      <c r="C6528" s="143">
        <v>277550</v>
      </c>
      <c r="D6528" s="143" t="s">
        <v>642</v>
      </c>
      <c r="E6528" s="143" t="s">
        <v>24</v>
      </c>
      <c r="F6528" s="248" t="s">
        <v>2596</v>
      </c>
      <c r="G6528" s="216">
        <v>12.355</v>
      </c>
      <c r="H6528" s="216">
        <v>270.99999999278225</v>
      </c>
      <c r="I6528" s="216">
        <v>3348.2049999108249</v>
      </c>
      <c r="J6528" s="216">
        <v>3.3616906573009334E-3</v>
      </c>
      <c r="K6528" s="216">
        <v>1.240476257339656E-5</v>
      </c>
    </row>
    <row r="6529" spans="2:11" ht="15.75" customHeight="1" x14ac:dyDescent="0.2">
      <c r="B6529" s="189">
        <v>41123</v>
      </c>
      <c r="C6529" s="143">
        <v>277550</v>
      </c>
      <c r="D6529" s="143" t="s">
        <v>1668</v>
      </c>
      <c r="E6529" s="143" t="s">
        <v>24</v>
      </c>
      <c r="F6529" s="248" t="s">
        <v>2596</v>
      </c>
      <c r="G6529" s="216">
        <v>0.97500000000000009</v>
      </c>
      <c r="H6529" s="216">
        <v>270.99999999278225</v>
      </c>
      <c r="I6529" s="216">
        <v>264.22499999296269</v>
      </c>
      <c r="J6529" s="216">
        <v>2.6528922629448889E-4</v>
      </c>
      <c r="K6529" s="216">
        <v>9.7892703432307942E-7</v>
      </c>
    </row>
    <row r="6530" spans="2:11" ht="15.75" customHeight="1" x14ac:dyDescent="0.2">
      <c r="B6530" s="189">
        <v>41123</v>
      </c>
      <c r="C6530" s="143">
        <v>277551</v>
      </c>
      <c r="D6530" s="143" t="s">
        <v>977</v>
      </c>
      <c r="E6530" s="143" t="s">
        <v>24</v>
      </c>
      <c r="F6530" s="248" t="s">
        <v>2597</v>
      </c>
      <c r="G6530" s="216">
        <v>1</v>
      </c>
      <c r="H6530" s="216">
        <v>18.999999999068677</v>
      </c>
      <c r="I6530" s="216">
        <v>18.999999999068677</v>
      </c>
      <c r="J6530" s="216">
        <v>1.9076526821771088E-5</v>
      </c>
      <c r="K6530" s="216">
        <v>1.0040277275108506E-6</v>
      </c>
    </row>
    <row r="6531" spans="2:11" ht="15.75" customHeight="1" x14ac:dyDescent="0.2">
      <c r="B6531" s="189">
        <v>41123</v>
      </c>
      <c r="C6531" s="143">
        <v>277552</v>
      </c>
      <c r="D6531" s="143" t="s">
        <v>770</v>
      </c>
      <c r="E6531" s="143" t="s">
        <v>24</v>
      </c>
      <c r="F6531" s="248" t="s">
        <v>2598</v>
      </c>
      <c r="G6531" s="216">
        <v>8.9600000000000009</v>
      </c>
      <c r="H6531" s="216">
        <v>162.00000000419095</v>
      </c>
      <c r="I6531" s="216">
        <v>1451.520000037551</v>
      </c>
      <c r="J6531" s="216">
        <v>1.4573663270742521E-3</v>
      </c>
      <c r="K6531" s="216">
        <v>8.9960884384972227E-6</v>
      </c>
    </row>
    <row r="6532" spans="2:11" ht="15.75" customHeight="1" x14ac:dyDescent="0.2">
      <c r="B6532" s="189">
        <v>41123</v>
      </c>
      <c r="C6532" s="143">
        <v>277553</v>
      </c>
      <c r="D6532" s="143" t="s">
        <v>718</v>
      </c>
      <c r="E6532" s="143" t="s">
        <v>25</v>
      </c>
      <c r="F6532" s="248" t="s">
        <v>2599</v>
      </c>
      <c r="G6532" s="216">
        <v>4.18</v>
      </c>
      <c r="H6532" s="216">
        <v>76.000000006752089</v>
      </c>
      <c r="I6532" s="216">
        <v>317.68000002822373</v>
      </c>
      <c r="J6532" s="216">
        <v>9.3038449565028484E-4</v>
      </c>
      <c r="K6532" s="216">
        <v>1.2241901257468768E-5</v>
      </c>
    </row>
    <row r="6533" spans="2:11" ht="15.75" customHeight="1" x14ac:dyDescent="0.2">
      <c r="B6533" s="189">
        <v>41123</v>
      </c>
      <c r="C6533" s="143">
        <v>277554</v>
      </c>
      <c r="D6533" s="143" t="s">
        <v>1631</v>
      </c>
      <c r="E6533" s="143" t="s">
        <v>25</v>
      </c>
      <c r="F6533" s="248" t="s">
        <v>2600</v>
      </c>
      <c r="G6533" s="216">
        <v>4</v>
      </c>
      <c r="H6533" s="216">
        <v>256.99999999953434</v>
      </c>
      <c r="I6533" s="216">
        <v>1027.9999999981374</v>
      </c>
      <c r="J6533" s="216">
        <v>3.0106876776686822E-3</v>
      </c>
      <c r="K6533" s="216">
        <v>1.171473804542466E-5</v>
      </c>
    </row>
    <row r="6534" spans="2:11" ht="15.75" customHeight="1" x14ac:dyDescent="0.2">
      <c r="B6534" s="189">
        <v>41123</v>
      </c>
      <c r="C6534" s="143">
        <v>277556</v>
      </c>
      <c r="D6534" s="143" t="s">
        <v>1387</v>
      </c>
      <c r="E6534" s="143" t="s">
        <v>24</v>
      </c>
      <c r="F6534" s="248" t="s">
        <v>2601</v>
      </c>
      <c r="G6534" s="216">
        <v>14.6</v>
      </c>
      <c r="H6534" s="216">
        <v>204.99999999767169</v>
      </c>
      <c r="I6534" s="216">
        <v>2992.9999999660067</v>
      </c>
      <c r="J6534" s="216">
        <v>3.0050549884058459E-3</v>
      </c>
      <c r="K6534" s="216">
        <v>1.4658804821658419E-5</v>
      </c>
    </row>
    <row r="6535" spans="2:11" ht="15.75" customHeight="1" x14ac:dyDescent="0.2">
      <c r="B6535" s="189">
        <v>41123</v>
      </c>
      <c r="C6535" s="143">
        <v>277557</v>
      </c>
      <c r="D6535" s="143" t="s">
        <v>1387</v>
      </c>
      <c r="E6535" s="143" t="s">
        <v>24</v>
      </c>
      <c r="F6535" s="248" t="s">
        <v>2602</v>
      </c>
      <c r="G6535" s="216">
        <v>8.94</v>
      </c>
      <c r="H6535" s="216">
        <v>92.999999999301508</v>
      </c>
      <c r="I6535" s="216">
        <v>831.41999999375548</v>
      </c>
      <c r="J6535" s="216">
        <v>8.3476873320080178E-4</v>
      </c>
      <c r="K6535" s="216">
        <v>8.9760078839470049E-6</v>
      </c>
    </row>
    <row r="6536" spans="2:11" ht="15.75" customHeight="1" x14ac:dyDescent="0.2">
      <c r="B6536" s="189">
        <v>41123</v>
      </c>
      <c r="C6536" s="143">
        <v>277559</v>
      </c>
      <c r="D6536" s="143" t="s">
        <v>650</v>
      </c>
      <c r="E6536" s="143" t="s">
        <v>24</v>
      </c>
      <c r="F6536" s="248" t="s">
        <v>2603</v>
      </c>
      <c r="G6536" s="216">
        <v>4.4068000000000005</v>
      </c>
      <c r="H6536" s="216">
        <v>450</v>
      </c>
      <c r="I6536" s="216">
        <v>1983.0600000000002</v>
      </c>
      <c r="J6536" s="216">
        <v>1.9910472253176679E-3</v>
      </c>
      <c r="K6536" s="216">
        <v>4.4245493895948171E-6</v>
      </c>
    </row>
    <row r="6537" spans="2:11" ht="15.75" customHeight="1" x14ac:dyDescent="0.2">
      <c r="B6537" s="189">
        <v>41123</v>
      </c>
      <c r="C6537" s="143">
        <v>277560</v>
      </c>
      <c r="D6537" s="143" t="s">
        <v>1531</v>
      </c>
      <c r="E6537" s="143" t="s">
        <v>25</v>
      </c>
      <c r="F6537" s="248" t="s">
        <v>2604</v>
      </c>
      <c r="G6537" s="216">
        <v>15.040000000000001</v>
      </c>
      <c r="H6537" s="216">
        <v>489.99999999417923</v>
      </c>
      <c r="I6537" s="216">
        <v>7369.599999912456</v>
      </c>
      <c r="J6537" s="216">
        <v>2.1583233374634001E-2</v>
      </c>
      <c r="K6537" s="216">
        <v>4.4047415050796717E-5</v>
      </c>
    </row>
    <row r="6538" spans="2:11" ht="15.75" customHeight="1" x14ac:dyDescent="0.2">
      <c r="B6538" s="189">
        <v>41123</v>
      </c>
      <c r="C6538" s="143">
        <v>277562</v>
      </c>
      <c r="D6538" s="143" t="s">
        <v>636</v>
      </c>
      <c r="E6538" s="143" t="s">
        <v>25</v>
      </c>
      <c r="F6538" s="248" t="s">
        <v>2605</v>
      </c>
      <c r="G6538" s="216">
        <v>11.18</v>
      </c>
      <c r="H6538" s="216">
        <v>246.99999999837019</v>
      </c>
      <c r="I6538" s="216">
        <v>2761.4599999817788</v>
      </c>
      <c r="J6538" s="216">
        <v>8.0874451306762307E-3</v>
      </c>
      <c r="K6538" s="216">
        <v>3.2742692836961921E-5</v>
      </c>
    </row>
    <row r="6539" spans="2:11" ht="15.75" customHeight="1" x14ac:dyDescent="0.2">
      <c r="B6539" s="189">
        <v>41123</v>
      </c>
      <c r="C6539" s="143">
        <v>277563</v>
      </c>
      <c r="D6539" s="143" t="s">
        <v>1746</v>
      </c>
      <c r="E6539" s="143" t="s">
        <v>25</v>
      </c>
      <c r="F6539" s="248" t="s">
        <v>2606</v>
      </c>
      <c r="G6539" s="216">
        <v>24.095000000000002</v>
      </c>
      <c r="H6539" s="216">
        <v>174.00000000139698</v>
      </c>
      <c r="I6539" s="216">
        <v>4192.5300000336611</v>
      </c>
      <c r="J6539" s="216">
        <v>1.2278597674494645E-2</v>
      </c>
      <c r="K6539" s="216">
        <v>7.0566653301126794E-5</v>
      </c>
    </row>
    <row r="6540" spans="2:11" ht="15.75" customHeight="1" x14ac:dyDescent="0.2">
      <c r="B6540" s="189">
        <v>41123</v>
      </c>
      <c r="C6540" s="143">
        <v>277564</v>
      </c>
      <c r="D6540" s="143" t="s">
        <v>652</v>
      </c>
      <c r="E6540" s="143" t="s">
        <v>25</v>
      </c>
      <c r="F6540" s="248" t="s">
        <v>2607</v>
      </c>
      <c r="G6540" s="216">
        <v>4.9800000000000004</v>
      </c>
      <c r="H6540" s="216">
        <v>235.00000000116415</v>
      </c>
      <c r="I6540" s="216">
        <v>1170.3000000057975</v>
      </c>
      <c r="J6540" s="216">
        <v>3.4274394836570988E-3</v>
      </c>
      <c r="K6540" s="216">
        <v>1.4584848866553702E-5</v>
      </c>
    </row>
    <row r="6541" spans="2:11" ht="15.75" customHeight="1" x14ac:dyDescent="0.2">
      <c r="B6541" s="189">
        <v>41123</v>
      </c>
      <c r="C6541" s="143">
        <v>277565</v>
      </c>
      <c r="D6541" s="143" t="s">
        <v>627</v>
      </c>
      <c r="E6541" s="143" t="s">
        <v>24</v>
      </c>
      <c r="F6541" s="248" t="s">
        <v>2608</v>
      </c>
      <c r="G6541" s="216">
        <v>1.72</v>
      </c>
      <c r="H6541" s="216">
        <v>165.99999999627471</v>
      </c>
      <c r="I6541" s="216">
        <v>285.51999999359248</v>
      </c>
      <c r="J6541" s="216">
        <v>2.8666999675246478E-4</v>
      </c>
      <c r="K6541" s="216">
        <v>1.726927691318663E-6</v>
      </c>
    </row>
    <row r="6542" spans="2:11" ht="15.75" customHeight="1" x14ac:dyDescent="0.2">
      <c r="B6542" s="189">
        <v>41123</v>
      </c>
      <c r="C6542" s="143">
        <v>277567</v>
      </c>
      <c r="D6542" s="143" t="s">
        <v>568</v>
      </c>
      <c r="E6542" s="143" t="s">
        <v>25</v>
      </c>
      <c r="F6542" s="248" t="s">
        <v>1944</v>
      </c>
      <c r="G6542" s="216">
        <v>129</v>
      </c>
      <c r="H6542" s="216">
        <v>619.99999999359716</v>
      </c>
      <c r="I6542" s="216">
        <v>84461.999999214895</v>
      </c>
      <c r="J6542" s="216">
        <v>0.24736255119586506</v>
      </c>
      <c r="K6542" s="216">
        <v>3.7780030196494526E-4</v>
      </c>
    </row>
    <row r="6543" spans="2:11" ht="15.75" customHeight="1" x14ac:dyDescent="0.2">
      <c r="B6543" s="189">
        <v>41123</v>
      </c>
      <c r="C6543" s="143">
        <v>277627</v>
      </c>
      <c r="D6543" s="143" t="s">
        <v>732</v>
      </c>
      <c r="E6543" s="143" t="s">
        <v>25</v>
      </c>
      <c r="F6543" s="248" t="s">
        <v>2609</v>
      </c>
      <c r="G6543" s="216">
        <v>66.405000000000001</v>
      </c>
      <c r="H6543" s="216">
        <v>377.0000000030268</v>
      </c>
      <c r="I6543" s="216">
        <v>25034.685000200996</v>
      </c>
      <c r="J6543" s="216">
        <v>7.3318694206769161E-2</v>
      </c>
      <c r="K6543" s="216">
        <v>1.9447929497660611E-4</v>
      </c>
    </row>
    <row r="6544" spans="2:11" ht="15.75" customHeight="1" x14ac:dyDescent="0.2">
      <c r="B6544" s="189">
        <v>41123</v>
      </c>
      <c r="C6544" s="143">
        <v>277628</v>
      </c>
      <c r="D6544" s="143" t="s">
        <v>611</v>
      </c>
      <c r="E6544" s="143" t="s">
        <v>25</v>
      </c>
      <c r="F6544" s="248" t="s">
        <v>1912</v>
      </c>
      <c r="G6544" s="216">
        <v>30.830099999999998</v>
      </c>
      <c r="H6544" s="216">
        <v>310.00000000465661</v>
      </c>
      <c r="I6544" s="216">
        <v>9557.3310001435639</v>
      </c>
      <c r="J6544" s="216">
        <v>2.7990407270024577E-2</v>
      </c>
      <c r="K6544" s="216">
        <v>9.0291636353561689E-5</v>
      </c>
    </row>
    <row r="6545" spans="2:11" ht="15.75" customHeight="1" x14ac:dyDescent="0.2">
      <c r="B6545" s="189">
        <v>41123</v>
      </c>
      <c r="C6545" s="143">
        <v>277629</v>
      </c>
      <c r="D6545" s="143" t="s">
        <v>541</v>
      </c>
      <c r="E6545" s="143" t="s">
        <v>25</v>
      </c>
      <c r="F6545" s="248" t="s">
        <v>2610</v>
      </c>
      <c r="G6545" s="216">
        <v>7.04</v>
      </c>
      <c r="H6545" s="216">
        <v>304.99999999883585</v>
      </c>
      <c r="I6545" s="216">
        <v>2147.1999999918044</v>
      </c>
      <c r="J6545" s="216">
        <v>6.2884713827599543E-3</v>
      </c>
      <c r="K6545" s="216">
        <v>2.0617938959947401E-5</v>
      </c>
    </row>
    <row r="6546" spans="2:11" ht="15.75" customHeight="1" x14ac:dyDescent="0.2">
      <c r="B6546" s="189">
        <v>41123</v>
      </c>
      <c r="C6546" s="143">
        <v>277630</v>
      </c>
      <c r="D6546" s="143" t="s">
        <v>537</v>
      </c>
      <c r="E6546" s="143" t="s">
        <v>25</v>
      </c>
      <c r="F6546" s="248" t="s">
        <v>2611</v>
      </c>
      <c r="G6546" s="216">
        <v>4.9800000000000004</v>
      </c>
      <c r="H6546" s="216">
        <v>259.99999999883585</v>
      </c>
      <c r="I6546" s="216">
        <v>1294.7999999942026</v>
      </c>
      <c r="J6546" s="216">
        <v>3.7920607052869832E-3</v>
      </c>
      <c r="K6546" s="216">
        <v>1.4584848866553702E-5</v>
      </c>
    </row>
    <row r="6547" spans="2:11" ht="15.75" customHeight="1" x14ac:dyDescent="0.2">
      <c r="B6547" s="189">
        <v>41123</v>
      </c>
      <c r="C6547" s="143">
        <v>277631</v>
      </c>
      <c r="D6547" s="143" t="s">
        <v>1055</v>
      </c>
      <c r="E6547" s="143" t="s">
        <v>25</v>
      </c>
      <c r="F6547" s="248" t="s">
        <v>2612</v>
      </c>
      <c r="G6547" s="216">
        <v>20</v>
      </c>
      <c r="H6547" s="216">
        <v>149.99999999650754</v>
      </c>
      <c r="I6547" s="216">
        <v>2999.9999999301508</v>
      </c>
      <c r="J6547" s="216">
        <v>8.7860535338639273E-3</v>
      </c>
      <c r="K6547" s="216">
        <v>5.8573690227123296E-5</v>
      </c>
    </row>
    <row r="6548" spans="2:11" ht="15.75" customHeight="1" x14ac:dyDescent="0.2">
      <c r="B6548" s="189">
        <v>41124</v>
      </c>
      <c r="C6548" s="143">
        <v>277585</v>
      </c>
      <c r="D6548" s="143" t="s">
        <v>723</v>
      </c>
      <c r="E6548" s="143" t="s">
        <v>25</v>
      </c>
      <c r="F6548" s="248" t="s">
        <v>2613</v>
      </c>
      <c r="G6548" s="216">
        <v>5</v>
      </c>
      <c r="H6548" s="216">
        <v>237.00000000768341</v>
      </c>
      <c r="I6548" s="216">
        <v>1185.0000000384171</v>
      </c>
      <c r="J6548" s="216">
        <v>3.4666736956915716E-3</v>
      </c>
      <c r="K6548" s="216">
        <v>1.4627315171220184E-5</v>
      </c>
    </row>
    <row r="6549" spans="2:11" ht="15.75" customHeight="1" x14ac:dyDescent="0.2">
      <c r="B6549" s="189">
        <v>41124</v>
      </c>
      <c r="C6549" s="143">
        <v>277586</v>
      </c>
      <c r="D6549" s="143" t="s">
        <v>1067</v>
      </c>
      <c r="E6549" s="143" t="s">
        <v>24</v>
      </c>
      <c r="F6549" s="248" t="s">
        <v>2614</v>
      </c>
      <c r="G6549" s="216">
        <v>39.5</v>
      </c>
      <c r="H6549" s="216">
        <v>278.00000000512227</v>
      </c>
      <c r="I6549" s="216">
        <v>10981.00000020233</v>
      </c>
      <c r="J6549" s="216">
        <v>1.1028585368348704E-2</v>
      </c>
      <c r="K6549" s="216">
        <v>3.9671170389012585E-5</v>
      </c>
    </row>
    <row r="6550" spans="2:11" ht="15.75" customHeight="1" x14ac:dyDescent="0.2">
      <c r="B6550" s="189">
        <v>41124</v>
      </c>
      <c r="C6550" s="143">
        <v>277587</v>
      </c>
      <c r="D6550" s="143" t="s">
        <v>536</v>
      </c>
      <c r="E6550" s="143" t="s">
        <v>25</v>
      </c>
      <c r="F6550" s="248" t="s">
        <v>2615</v>
      </c>
      <c r="G6550" s="216">
        <v>15.4</v>
      </c>
      <c r="H6550" s="216">
        <v>60.999999999767169</v>
      </c>
      <c r="I6550" s="216">
        <v>939.39999999641441</v>
      </c>
      <c r="J6550" s="216">
        <v>2.7481799743583587E-3</v>
      </c>
      <c r="K6550" s="216">
        <v>4.5052130727358173E-5</v>
      </c>
    </row>
    <row r="6551" spans="2:11" ht="15.75" customHeight="1" x14ac:dyDescent="0.2">
      <c r="B6551" s="189">
        <v>41124</v>
      </c>
      <c r="C6551" s="143">
        <v>277600</v>
      </c>
      <c r="D6551" s="143" t="s">
        <v>815</v>
      </c>
      <c r="E6551" s="143" t="s">
        <v>25</v>
      </c>
      <c r="F6551" s="248" t="s">
        <v>2082</v>
      </c>
      <c r="G6551" s="216">
        <v>5.5350000000000001</v>
      </c>
      <c r="H6551" s="216">
        <v>347.99999999231659</v>
      </c>
      <c r="I6551" s="216">
        <v>1926.1799999574723</v>
      </c>
      <c r="J6551" s="216">
        <v>5.634968387175766E-3</v>
      </c>
      <c r="K6551" s="216">
        <v>1.6192437894540744E-5</v>
      </c>
    </row>
    <row r="6552" spans="2:11" ht="15.75" customHeight="1" x14ac:dyDescent="0.2">
      <c r="B6552" s="189">
        <v>41124</v>
      </c>
      <c r="C6552" s="143">
        <v>277621</v>
      </c>
      <c r="D6552" s="143" t="s">
        <v>732</v>
      </c>
      <c r="E6552" s="143" t="s">
        <v>25</v>
      </c>
      <c r="F6552" s="248" t="s">
        <v>2609</v>
      </c>
      <c r="G6552" s="216">
        <v>32.510000000000005</v>
      </c>
      <c r="H6552" s="216">
        <v>345.00000000349246</v>
      </c>
      <c r="I6552" s="216">
        <v>11215.95000011354</v>
      </c>
      <c r="J6552" s="216">
        <v>3.2811847119261564E-2</v>
      </c>
      <c r="K6552" s="216">
        <v>9.510680324327366E-5</v>
      </c>
    </row>
    <row r="6553" spans="2:11" ht="15.75" customHeight="1" x14ac:dyDescent="0.2">
      <c r="B6553" s="189">
        <v>41124</v>
      </c>
      <c r="C6553" s="143">
        <v>277622</v>
      </c>
      <c r="D6553" s="143" t="s">
        <v>801</v>
      </c>
      <c r="E6553" s="143" t="s">
        <v>25</v>
      </c>
      <c r="F6553" s="248" t="s">
        <v>2485</v>
      </c>
      <c r="G6553" s="216">
        <v>38.457999999999998</v>
      </c>
      <c r="H6553" s="216">
        <v>276.99999999138527</v>
      </c>
      <c r="I6553" s="216">
        <v>10652.865999668695</v>
      </c>
      <c r="J6553" s="216">
        <v>3.1164565690785916E-2</v>
      </c>
      <c r="K6553" s="216">
        <v>1.1250745737095717E-4</v>
      </c>
    </row>
    <row r="6554" spans="2:11" ht="15.75" customHeight="1" x14ac:dyDescent="0.2">
      <c r="B6554" s="189">
        <v>41124</v>
      </c>
      <c r="C6554" s="143">
        <v>277623</v>
      </c>
      <c r="D6554" s="143" t="s">
        <v>507</v>
      </c>
      <c r="E6554" s="143" t="s">
        <v>25</v>
      </c>
      <c r="F6554" s="248" t="s">
        <v>2616</v>
      </c>
      <c r="G6554" s="216">
        <v>39.954999999999998</v>
      </c>
      <c r="H6554" s="216">
        <v>322.00000000186265</v>
      </c>
      <c r="I6554" s="216">
        <v>12865.510000074424</v>
      </c>
      <c r="J6554" s="216">
        <v>3.7637573921914726E-2</v>
      </c>
      <c r="K6554" s="216">
        <v>1.1688687553322049E-4</v>
      </c>
    </row>
    <row r="6555" spans="2:11" ht="15.75" customHeight="1" x14ac:dyDescent="0.2">
      <c r="B6555" s="189">
        <v>41124</v>
      </c>
      <c r="C6555" s="143">
        <v>277624</v>
      </c>
      <c r="D6555" s="143" t="s">
        <v>1494</v>
      </c>
      <c r="E6555" s="143" t="s">
        <v>25</v>
      </c>
      <c r="F6555" s="248" t="s">
        <v>2075</v>
      </c>
      <c r="G6555" s="216">
        <v>21</v>
      </c>
      <c r="H6555" s="216">
        <v>284.99999999650754</v>
      </c>
      <c r="I6555" s="216">
        <v>5984.9999999266583</v>
      </c>
      <c r="J6555" s="216">
        <v>1.7508896259736003E-2</v>
      </c>
      <c r="K6555" s="216">
        <v>6.1434723719124771E-5</v>
      </c>
    </row>
    <row r="6556" spans="2:11" ht="15.75" customHeight="1" x14ac:dyDescent="0.2">
      <c r="B6556" s="189">
        <v>41124</v>
      </c>
      <c r="C6556" s="143">
        <v>277625</v>
      </c>
      <c r="D6556" s="143" t="s">
        <v>611</v>
      </c>
      <c r="E6556" s="143" t="s">
        <v>25</v>
      </c>
      <c r="F6556" s="248" t="s">
        <v>1912</v>
      </c>
      <c r="G6556" s="216">
        <v>13.080000000000002</v>
      </c>
      <c r="H6556" s="216">
        <v>248.00000000162981</v>
      </c>
      <c r="I6556" s="216">
        <v>3243.8400000213178</v>
      </c>
      <c r="J6556" s="216">
        <v>9.4897340090645405E-3</v>
      </c>
      <c r="K6556" s="216">
        <v>3.8265056487912011E-5</v>
      </c>
    </row>
    <row r="6557" spans="2:11" ht="15.75" customHeight="1" x14ac:dyDescent="0.2">
      <c r="B6557" s="189">
        <v>41124</v>
      </c>
      <c r="C6557" s="143">
        <v>277626</v>
      </c>
      <c r="D6557" s="143" t="s">
        <v>1398</v>
      </c>
      <c r="E6557" s="143" t="s">
        <v>25</v>
      </c>
      <c r="F6557" s="248" t="s">
        <v>2617</v>
      </c>
      <c r="G6557" s="216">
        <v>3</v>
      </c>
      <c r="H6557" s="216">
        <v>185.99999999860302</v>
      </c>
      <c r="I6557" s="216">
        <v>557.99999999580905</v>
      </c>
      <c r="J6557" s="216">
        <v>1.6324083730959121E-3</v>
      </c>
      <c r="K6557" s="216">
        <v>8.7763891027321109E-6</v>
      </c>
    </row>
    <row r="6558" spans="2:11" ht="15.75" customHeight="1" x14ac:dyDescent="0.2">
      <c r="B6558" s="189">
        <v>41124</v>
      </c>
      <c r="C6558" s="143">
        <v>277632</v>
      </c>
      <c r="D6558" s="143" t="s">
        <v>1631</v>
      </c>
      <c r="E6558" s="143" t="s">
        <v>25</v>
      </c>
      <c r="F6558" s="248" t="s">
        <v>2618</v>
      </c>
      <c r="G6558" s="216">
        <v>14</v>
      </c>
      <c r="H6558" s="216">
        <v>358.00000000395812</v>
      </c>
      <c r="I6558" s="216">
        <v>5012.0000000554137</v>
      </c>
      <c r="J6558" s="216">
        <v>1.4662420727793224E-2</v>
      </c>
      <c r="K6558" s="216">
        <v>4.0956482479416519E-5</v>
      </c>
    </row>
    <row r="6559" spans="2:11" ht="15.75" customHeight="1" x14ac:dyDescent="0.2">
      <c r="B6559" s="189">
        <v>41124</v>
      </c>
      <c r="C6559" s="143">
        <v>277633</v>
      </c>
      <c r="D6559" s="143" t="s">
        <v>922</v>
      </c>
      <c r="E6559" s="143" t="s">
        <v>25</v>
      </c>
      <c r="F6559" s="248" t="s">
        <v>2619</v>
      </c>
      <c r="G6559" s="216">
        <v>5.33</v>
      </c>
      <c r="H6559" s="216">
        <v>188.00000000512227</v>
      </c>
      <c r="I6559" s="216">
        <v>1002.0400000273017</v>
      </c>
      <c r="J6559" s="216">
        <v>2.9314309789137652E-3</v>
      </c>
      <c r="K6559" s="216">
        <v>1.5592717972520716E-5</v>
      </c>
    </row>
    <row r="6560" spans="2:11" ht="15.75" customHeight="1" x14ac:dyDescent="0.2">
      <c r="B6560" s="189">
        <v>41124</v>
      </c>
      <c r="C6560" s="143">
        <v>277635</v>
      </c>
      <c r="D6560" s="143" t="s">
        <v>1269</v>
      </c>
      <c r="E6560" s="143" t="s">
        <v>25</v>
      </c>
      <c r="F6560" s="248" t="s">
        <v>2620</v>
      </c>
      <c r="G6560" s="216">
        <v>7.3000000000000007</v>
      </c>
      <c r="H6560" s="216">
        <v>290.00000000232831</v>
      </c>
      <c r="I6560" s="216">
        <v>2117.0000000169966</v>
      </c>
      <c r="J6560" s="216">
        <v>6.193205243544349E-3</v>
      </c>
      <c r="K6560" s="216">
        <v>2.1355880149981473E-5</v>
      </c>
    </row>
    <row r="6561" spans="2:11" ht="15.75" customHeight="1" x14ac:dyDescent="0.2">
      <c r="B6561" s="189">
        <v>41124</v>
      </c>
      <c r="C6561" s="143">
        <v>277636</v>
      </c>
      <c r="D6561" s="143" t="s">
        <v>1601</v>
      </c>
      <c r="E6561" s="143" t="s">
        <v>24</v>
      </c>
      <c r="F6561" s="248" t="s">
        <v>2621</v>
      </c>
      <c r="G6561" s="216">
        <v>6.4</v>
      </c>
      <c r="H6561" s="216">
        <v>110.99999999511056</v>
      </c>
      <c r="I6561" s="216">
        <v>710.39999996870756</v>
      </c>
      <c r="J6561" s="216">
        <v>7.1347846691425653E-4</v>
      </c>
      <c r="K6561" s="216">
        <v>6.4277339364476092E-6</v>
      </c>
    </row>
    <row r="6562" spans="2:11" ht="15.75" customHeight="1" x14ac:dyDescent="0.2">
      <c r="B6562" s="189">
        <v>41124</v>
      </c>
      <c r="C6562" s="143">
        <v>277637</v>
      </c>
      <c r="D6562" s="143" t="s">
        <v>518</v>
      </c>
      <c r="E6562" s="143" t="s">
        <v>24</v>
      </c>
      <c r="F6562" s="248" t="s">
        <v>2622</v>
      </c>
      <c r="G6562" s="216">
        <v>8.33</v>
      </c>
      <c r="H6562" s="216">
        <v>166.99999999953434</v>
      </c>
      <c r="I6562" s="216">
        <v>1391.1099999961211</v>
      </c>
      <c r="J6562" s="216">
        <v>1.3971382744229219E-3</v>
      </c>
      <c r="K6562" s="216">
        <v>8.3660974516575911E-6</v>
      </c>
    </row>
    <row r="6563" spans="2:11" ht="15.75" customHeight="1" x14ac:dyDescent="0.2">
      <c r="B6563" s="189">
        <v>41124</v>
      </c>
      <c r="C6563" s="143">
        <v>277638</v>
      </c>
      <c r="D6563" s="143" t="s">
        <v>2018</v>
      </c>
      <c r="E6563" s="143" t="s">
        <v>24</v>
      </c>
      <c r="F6563" s="248" t="s">
        <v>2623</v>
      </c>
      <c r="G6563" s="216">
        <v>80.62</v>
      </c>
      <c r="H6563" s="216">
        <v>265.00000000465661</v>
      </c>
      <c r="I6563" s="216">
        <v>21364.300000375417</v>
      </c>
      <c r="J6563" s="216">
        <v>2.1456880647009489E-2</v>
      </c>
      <c r="K6563" s="216">
        <v>8.0969360930688471E-5</v>
      </c>
    </row>
    <row r="6564" spans="2:11" ht="15.75" customHeight="1" x14ac:dyDescent="0.2">
      <c r="B6564" s="189">
        <v>41124</v>
      </c>
      <c r="C6564" s="143">
        <v>277639</v>
      </c>
      <c r="D6564" s="143" t="s">
        <v>1739</v>
      </c>
      <c r="E6564" s="143" t="s">
        <v>24</v>
      </c>
      <c r="F6564" s="248" t="s">
        <v>2624</v>
      </c>
      <c r="G6564" s="216">
        <v>10.290000000000001</v>
      </c>
      <c r="H6564" s="216">
        <v>317.99999999930151</v>
      </c>
      <c r="I6564" s="216">
        <v>3272.219999992813</v>
      </c>
      <c r="J6564" s="216">
        <v>3.2863999283556872E-3</v>
      </c>
      <c r="K6564" s="216">
        <v>1.0334590969694672E-5</v>
      </c>
    </row>
    <row r="6565" spans="2:11" ht="15.75" customHeight="1" x14ac:dyDescent="0.2">
      <c r="B6565" s="189">
        <v>41124</v>
      </c>
      <c r="C6565" s="143">
        <v>277640</v>
      </c>
      <c r="D6565" s="143" t="s">
        <v>2625</v>
      </c>
      <c r="E6565" s="143" t="s">
        <v>24</v>
      </c>
      <c r="F6565" s="248" t="s">
        <v>2626</v>
      </c>
      <c r="G6565" s="216">
        <v>4</v>
      </c>
      <c r="H6565" s="216">
        <v>300.00000000349246</v>
      </c>
      <c r="I6565" s="216">
        <v>1200.0000000139698</v>
      </c>
      <c r="J6565" s="216">
        <v>1.205200113097957E-3</v>
      </c>
      <c r="K6565" s="216">
        <v>4.0173337102797557E-6</v>
      </c>
    </row>
    <row r="6566" spans="2:11" ht="15.75" customHeight="1" x14ac:dyDescent="0.2">
      <c r="B6566" s="189">
        <v>41124</v>
      </c>
      <c r="C6566" s="143">
        <v>277640</v>
      </c>
      <c r="D6566" s="143" t="s">
        <v>847</v>
      </c>
      <c r="E6566" s="143" t="s">
        <v>24</v>
      </c>
      <c r="F6566" s="248" t="s">
        <v>2626</v>
      </c>
      <c r="G6566" s="216">
        <v>10.200000000000001</v>
      </c>
      <c r="H6566" s="216">
        <v>300.00000000349246</v>
      </c>
      <c r="I6566" s="216">
        <v>3060.0000000356235</v>
      </c>
      <c r="J6566" s="216">
        <v>3.0732602883997906E-3</v>
      </c>
      <c r="K6566" s="216">
        <v>1.0244200961213377E-5</v>
      </c>
    </row>
    <row r="6567" spans="2:11" ht="15.75" customHeight="1" x14ac:dyDescent="0.2">
      <c r="B6567" s="189">
        <v>41124</v>
      </c>
      <c r="C6567" s="143">
        <v>277641</v>
      </c>
      <c r="D6567" s="143" t="s">
        <v>1456</v>
      </c>
      <c r="E6567" s="143" t="s">
        <v>24</v>
      </c>
      <c r="F6567" s="248" t="s">
        <v>2627</v>
      </c>
      <c r="G6567" s="216">
        <v>2.06</v>
      </c>
      <c r="H6567" s="216">
        <v>186.99999999138527</v>
      </c>
      <c r="I6567" s="216">
        <v>385.21999998225368</v>
      </c>
      <c r="J6567" s="216">
        <v>3.8688932295066861E-4</v>
      </c>
      <c r="K6567" s="216">
        <v>2.0689268607940741E-6</v>
      </c>
    </row>
    <row r="6568" spans="2:11" ht="15.75" customHeight="1" x14ac:dyDescent="0.2">
      <c r="B6568" s="189">
        <v>41124</v>
      </c>
      <c r="C6568" s="143">
        <v>277642</v>
      </c>
      <c r="D6568" s="143" t="s">
        <v>667</v>
      </c>
      <c r="E6568" s="143" t="s">
        <v>24</v>
      </c>
      <c r="F6568" s="248" t="s">
        <v>2628</v>
      </c>
      <c r="G6568" s="216">
        <v>7.92</v>
      </c>
      <c r="H6568" s="216">
        <v>146.00000000442378</v>
      </c>
      <c r="I6568" s="216">
        <v>1156.3200000350364</v>
      </c>
      <c r="J6568" s="216">
        <v>1.16133082900286E-3</v>
      </c>
      <c r="K6568" s="216">
        <v>7.9543207463539157E-6</v>
      </c>
    </row>
    <row r="6569" spans="2:11" ht="15.75" customHeight="1" x14ac:dyDescent="0.2">
      <c r="B6569" s="189">
        <v>41124</v>
      </c>
      <c r="C6569" s="143">
        <v>277643</v>
      </c>
      <c r="D6569" s="143" t="s">
        <v>770</v>
      </c>
      <c r="E6569" s="143" t="s">
        <v>24</v>
      </c>
      <c r="F6569" s="248" t="s">
        <v>2629</v>
      </c>
      <c r="G6569" s="216">
        <v>13.975000000000001</v>
      </c>
      <c r="H6569" s="216">
        <v>288.99999999906868</v>
      </c>
      <c r="I6569" s="216">
        <v>4038.7749999869852</v>
      </c>
      <c r="J6569" s="216">
        <v>4.0562767389207086E-3</v>
      </c>
      <c r="K6569" s="216">
        <v>1.4035559650289897E-5</v>
      </c>
    </row>
    <row r="6570" spans="2:11" ht="15.75" customHeight="1" x14ac:dyDescent="0.2">
      <c r="B6570" s="189">
        <v>41124</v>
      </c>
      <c r="C6570" s="143">
        <v>277644</v>
      </c>
      <c r="D6570" s="143" t="s">
        <v>885</v>
      </c>
      <c r="E6570" s="143" t="s">
        <v>24</v>
      </c>
      <c r="F6570" s="248" t="s">
        <v>2470</v>
      </c>
      <c r="G6570" s="216">
        <v>20.875</v>
      </c>
      <c r="H6570" s="216">
        <v>304.99999999883585</v>
      </c>
      <c r="I6570" s="216">
        <v>6366.8749999756983</v>
      </c>
      <c r="J6570" s="216">
        <v>6.3944653916349469E-3</v>
      </c>
      <c r="K6570" s="216">
        <v>2.0965460300522473E-5</v>
      </c>
    </row>
    <row r="6571" spans="2:11" ht="15.75" customHeight="1" x14ac:dyDescent="0.2">
      <c r="B6571" s="189">
        <v>41124</v>
      </c>
      <c r="C6571" s="143">
        <v>277644</v>
      </c>
      <c r="D6571" s="143" t="s">
        <v>1195</v>
      </c>
      <c r="E6571" s="143" t="s">
        <v>24</v>
      </c>
      <c r="F6571" s="248" t="s">
        <v>2470</v>
      </c>
      <c r="G6571" s="216">
        <v>5.0600000000000005</v>
      </c>
      <c r="H6571" s="216">
        <v>304.99999999883585</v>
      </c>
      <c r="I6571" s="216">
        <v>1543.2999999941096</v>
      </c>
      <c r="J6571" s="216">
        <v>1.5499877787627707E-3</v>
      </c>
      <c r="K6571" s="216">
        <v>5.0819271435038909E-6</v>
      </c>
    </row>
    <row r="6572" spans="2:11" ht="15.75" customHeight="1" x14ac:dyDescent="0.2">
      <c r="B6572" s="189">
        <v>41124</v>
      </c>
      <c r="C6572" s="143">
        <v>277645</v>
      </c>
      <c r="D6572" s="143" t="s">
        <v>843</v>
      </c>
      <c r="E6572" s="143" t="s">
        <v>24</v>
      </c>
      <c r="F6572" s="248" t="s">
        <v>2503</v>
      </c>
      <c r="G6572" s="216">
        <v>34.5137</v>
      </c>
      <c r="H6572" s="216">
        <v>390.00000000349246</v>
      </c>
      <c r="I6572" s="216">
        <v>13460.343000120538</v>
      </c>
      <c r="J6572" s="216">
        <v>1.3518672421578093E-2</v>
      </c>
      <c r="K6572" s="216">
        <v>3.46632626191206E-5</v>
      </c>
    </row>
    <row r="6573" spans="2:11" ht="15.75" customHeight="1" x14ac:dyDescent="0.2">
      <c r="B6573" s="189">
        <v>41124</v>
      </c>
      <c r="C6573" s="143">
        <v>277646</v>
      </c>
      <c r="D6573" s="143" t="s">
        <v>927</v>
      </c>
      <c r="E6573" s="143" t="s">
        <v>24</v>
      </c>
      <c r="F6573" s="248" t="s">
        <v>2574</v>
      </c>
      <c r="G6573" s="216">
        <v>21.560000000000002</v>
      </c>
      <c r="H6573" s="216">
        <v>329.99999999650754</v>
      </c>
      <c r="I6573" s="216">
        <v>7114.7999999247031</v>
      </c>
      <c r="J6573" s="216">
        <v>7.145631470398978E-3</v>
      </c>
      <c r="K6573" s="216">
        <v>2.1653428698407883E-5</v>
      </c>
    </row>
    <row r="6574" spans="2:11" ht="15.75" customHeight="1" x14ac:dyDescent="0.2">
      <c r="B6574" s="189">
        <v>41124</v>
      </c>
      <c r="C6574" s="143">
        <v>277647</v>
      </c>
      <c r="D6574" s="143" t="s">
        <v>1394</v>
      </c>
      <c r="E6574" s="143" t="s">
        <v>25</v>
      </c>
      <c r="F6574" s="248" t="s">
        <v>2630</v>
      </c>
      <c r="G6574" s="216">
        <v>18.760000000000002</v>
      </c>
      <c r="H6574" s="216">
        <v>344.99999999301508</v>
      </c>
      <c r="I6574" s="216">
        <v>6472.1999998689635</v>
      </c>
      <c r="J6574" s="216">
        <v>1.8934181849850913E-2</v>
      </c>
      <c r="K6574" s="216">
        <v>5.4881686522418136E-5</v>
      </c>
    </row>
    <row r="6575" spans="2:11" ht="15.75" customHeight="1" x14ac:dyDescent="0.2">
      <c r="B6575" s="189">
        <v>41124</v>
      </c>
      <c r="C6575" s="143">
        <v>277648</v>
      </c>
      <c r="D6575" s="143" t="s">
        <v>1736</v>
      </c>
      <c r="E6575" s="143" t="s">
        <v>25</v>
      </c>
      <c r="F6575" s="248" t="s">
        <v>2631</v>
      </c>
      <c r="G6575" s="216">
        <v>14.06</v>
      </c>
      <c r="H6575" s="216">
        <v>274.00000000256114</v>
      </c>
      <c r="I6575" s="216">
        <v>3852.4400000360097</v>
      </c>
      <c r="J6575" s="216">
        <v>1.1270170811748442E-2</v>
      </c>
      <c r="K6575" s="216">
        <v>4.1132010261471162E-5</v>
      </c>
    </row>
    <row r="6576" spans="2:11" ht="15.75" customHeight="1" x14ac:dyDescent="0.2">
      <c r="B6576" s="189">
        <v>41124</v>
      </c>
      <c r="C6576" s="143">
        <v>277649</v>
      </c>
      <c r="D6576" s="143" t="s">
        <v>818</v>
      </c>
      <c r="E6576" s="143" t="s">
        <v>25</v>
      </c>
      <c r="F6576" s="248" t="s">
        <v>2632</v>
      </c>
      <c r="G6576" s="216">
        <v>5.0232000000000001</v>
      </c>
      <c r="H6576" s="216">
        <v>164.00000000023283</v>
      </c>
      <c r="I6576" s="216">
        <v>823.80480000116961</v>
      </c>
      <c r="J6576" s="216">
        <v>2.4100104898362239E-3</v>
      </c>
      <c r="K6576" s="216">
        <v>1.4695185913614646E-5</v>
      </c>
    </row>
    <row r="6577" spans="2:11" ht="15.75" customHeight="1" x14ac:dyDescent="0.2">
      <c r="B6577" s="189">
        <v>41124</v>
      </c>
      <c r="C6577" s="143">
        <v>277651</v>
      </c>
      <c r="D6577" s="143" t="s">
        <v>622</v>
      </c>
      <c r="E6577" s="143" t="s">
        <v>24</v>
      </c>
      <c r="F6577" s="248" t="s">
        <v>2633</v>
      </c>
      <c r="G6577" s="216">
        <v>153.84000000000003</v>
      </c>
      <c r="H6577" s="216">
        <v>444.99999999417923</v>
      </c>
      <c r="I6577" s="216">
        <v>68458.799999104551</v>
      </c>
      <c r="J6577" s="216">
        <v>6.8755461250425601E-2</v>
      </c>
      <c r="K6577" s="216">
        <v>1.5450665449735941E-4</v>
      </c>
    </row>
    <row r="6578" spans="2:11" ht="15.75" customHeight="1" x14ac:dyDescent="0.2">
      <c r="B6578" s="189">
        <v>41125</v>
      </c>
      <c r="C6578" s="143">
        <v>277655</v>
      </c>
      <c r="D6578" s="143" t="s">
        <v>2634</v>
      </c>
      <c r="E6578" s="143" t="s">
        <v>24</v>
      </c>
      <c r="F6578" s="248" t="s">
        <v>2635</v>
      </c>
      <c r="G6578" s="216">
        <v>0.8</v>
      </c>
      <c r="H6578" s="216">
        <v>120.00000000349246</v>
      </c>
      <c r="I6578" s="216">
        <v>96.000000002793968</v>
      </c>
      <c r="J6578" s="216">
        <v>9.6414481036043859E-5</v>
      </c>
      <c r="K6578" s="216">
        <v>8.0345400861031534E-7</v>
      </c>
    </row>
    <row r="6579" spans="2:11" ht="15.75" customHeight="1" x14ac:dyDescent="0.2">
      <c r="B6579" s="189">
        <v>41125</v>
      </c>
      <c r="C6579" s="143">
        <v>277663</v>
      </c>
      <c r="D6579" s="143" t="s">
        <v>2636</v>
      </c>
      <c r="E6579" s="143" t="s">
        <v>24</v>
      </c>
      <c r="F6579" s="248" t="s">
        <v>2637</v>
      </c>
      <c r="G6579" s="216">
        <v>1</v>
      </c>
      <c r="H6579" s="216">
        <v>377.99999999580905</v>
      </c>
      <c r="I6579" s="216">
        <v>377.99999999580905</v>
      </c>
      <c r="J6579" s="216">
        <v>3.7963201906416493E-4</v>
      </c>
      <c r="K6579" s="216">
        <v>1.004317510762894E-6</v>
      </c>
    </row>
    <row r="6580" spans="2:11" ht="15.75" customHeight="1" x14ac:dyDescent="0.2">
      <c r="B6580" s="189">
        <v>41125</v>
      </c>
      <c r="C6580" s="143">
        <v>277685</v>
      </c>
      <c r="D6580" s="143" t="s">
        <v>1853</v>
      </c>
      <c r="E6580" s="143" t="s">
        <v>24</v>
      </c>
      <c r="F6580" s="248" t="s">
        <v>2638</v>
      </c>
      <c r="G6580" s="216">
        <v>2</v>
      </c>
      <c r="H6580" s="216">
        <v>270</v>
      </c>
      <c r="I6580" s="216">
        <v>540</v>
      </c>
      <c r="J6580" s="216">
        <v>5.4233145581196278E-4</v>
      </c>
      <c r="K6580" s="216">
        <v>2.0086350215257881E-6</v>
      </c>
    </row>
    <row r="6581" spans="2:11" ht="15.75" customHeight="1" x14ac:dyDescent="0.2">
      <c r="B6581" s="189">
        <v>41126</v>
      </c>
      <c r="C6581" s="143">
        <v>277693</v>
      </c>
      <c r="D6581" s="143" t="s">
        <v>1862</v>
      </c>
      <c r="E6581" s="143" t="s">
        <v>24</v>
      </c>
      <c r="F6581" s="248" t="s">
        <v>2639</v>
      </c>
      <c r="G6581" s="216">
        <v>6.7650000000000006</v>
      </c>
      <c r="H6581" s="216">
        <v>145.00000000116415</v>
      </c>
      <c r="I6581" s="216">
        <v>980.92500000787561</v>
      </c>
      <c r="J6581" s="216">
        <v>9.851485584621714E-4</v>
      </c>
      <c r="K6581" s="216">
        <v>6.7941279893397378E-6</v>
      </c>
    </row>
    <row r="6582" spans="2:11" ht="15.75" customHeight="1" x14ac:dyDescent="0.2">
      <c r="B6582" s="189">
        <v>41126</v>
      </c>
      <c r="C6582" s="143">
        <v>277695</v>
      </c>
      <c r="D6582" s="143" t="s">
        <v>862</v>
      </c>
      <c r="E6582" s="143" t="s">
        <v>25</v>
      </c>
      <c r="F6582" s="248" t="s">
        <v>2640</v>
      </c>
      <c r="G6582" s="216">
        <v>1.5</v>
      </c>
      <c r="H6582" s="216">
        <v>297.9999999969732</v>
      </c>
      <c r="I6582" s="216">
        <v>446.9999999954598</v>
      </c>
      <c r="J6582" s="216">
        <v>1.3072473823993085E-3</v>
      </c>
      <c r="K6582" s="216">
        <v>4.3867361825925707E-6</v>
      </c>
    </row>
    <row r="6583" spans="2:11" ht="15.75" customHeight="1" x14ac:dyDescent="0.2">
      <c r="B6583" s="189">
        <v>41126</v>
      </c>
      <c r="C6583" s="143">
        <v>277696</v>
      </c>
      <c r="D6583" s="143" t="s">
        <v>578</v>
      </c>
      <c r="E6583" s="143" t="s">
        <v>25</v>
      </c>
      <c r="F6583" s="248" t="s">
        <v>2641</v>
      </c>
      <c r="G6583" s="216">
        <v>2</v>
      </c>
      <c r="H6583" s="216">
        <v>389.00000000023283</v>
      </c>
      <c r="I6583" s="216">
        <v>778.00000000046566</v>
      </c>
      <c r="J6583" s="216">
        <v>2.2752538333727086E-3</v>
      </c>
      <c r="K6583" s="216">
        <v>5.8489815767900949E-6</v>
      </c>
    </row>
    <row r="6584" spans="2:11" ht="15.75" customHeight="1" x14ac:dyDescent="0.2">
      <c r="B6584" s="189">
        <v>41126</v>
      </c>
      <c r="C6584" s="143">
        <v>277697</v>
      </c>
      <c r="D6584" s="143" t="s">
        <v>1675</v>
      </c>
      <c r="E6584" s="143" t="s">
        <v>24</v>
      </c>
      <c r="F6584" s="248" t="s">
        <v>2043</v>
      </c>
      <c r="G6584" s="216">
        <v>20</v>
      </c>
      <c r="H6584" s="216">
        <v>457.9999999946449</v>
      </c>
      <c r="I6584" s="216">
        <v>9159.9999998928979</v>
      </c>
      <c r="J6584" s="216">
        <v>9.1994401155394423E-3</v>
      </c>
      <c r="K6584" s="216">
        <v>2.0086113789622284E-5</v>
      </c>
    </row>
    <row r="6585" spans="2:11" ht="15.75" customHeight="1" x14ac:dyDescent="0.2">
      <c r="B6585" s="189">
        <v>41126</v>
      </c>
      <c r="C6585" s="143">
        <v>277698</v>
      </c>
      <c r="D6585" s="143" t="s">
        <v>1307</v>
      </c>
      <c r="E6585" s="143" t="s">
        <v>24</v>
      </c>
      <c r="F6585" s="248" t="s">
        <v>2642</v>
      </c>
      <c r="G6585" s="216">
        <v>78.5</v>
      </c>
      <c r="H6585" s="216">
        <v>408.99999999208376</v>
      </c>
      <c r="I6585" s="216">
        <v>32106.499999378575</v>
      </c>
      <c r="J6585" s="216">
        <v>3.2244740618701292E-2</v>
      </c>
      <c r="K6585" s="216">
        <v>7.8837996624267452E-5</v>
      </c>
    </row>
    <row r="6586" spans="2:11" ht="15.75" customHeight="1" x14ac:dyDescent="0.2">
      <c r="B6586" s="189">
        <v>41126</v>
      </c>
      <c r="C6586" s="143">
        <v>277699</v>
      </c>
      <c r="D6586" s="143" t="s">
        <v>1799</v>
      </c>
      <c r="E6586" s="143" t="s">
        <v>24</v>
      </c>
      <c r="F6586" s="248" t="s">
        <v>1976</v>
      </c>
      <c r="G6586" s="216">
        <v>8.33</v>
      </c>
      <c r="H6586" s="216">
        <v>309.00000000139698</v>
      </c>
      <c r="I6586" s="216">
        <v>2573.9700000116368</v>
      </c>
      <c r="J6586" s="216">
        <v>2.5850527155653899E-3</v>
      </c>
      <c r="K6586" s="216">
        <v>8.3658663933776803E-6</v>
      </c>
    </row>
    <row r="6587" spans="2:11" ht="15.75" customHeight="1" x14ac:dyDescent="0.2">
      <c r="B6587" s="189">
        <v>41126</v>
      </c>
      <c r="C6587" s="143">
        <v>277700</v>
      </c>
      <c r="D6587" s="143" t="s">
        <v>578</v>
      </c>
      <c r="E6587" s="143" t="s">
        <v>25</v>
      </c>
      <c r="F6587" s="248" t="s">
        <v>2643</v>
      </c>
      <c r="G6587" s="216">
        <v>2</v>
      </c>
      <c r="H6587" s="216">
        <v>540</v>
      </c>
      <c r="I6587" s="216">
        <v>1080</v>
      </c>
      <c r="J6587" s="216">
        <v>3.158450051466651E-3</v>
      </c>
      <c r="K6587" s="216">
        <v>5.8489815767900949E-6</v>
      </c>
    </row>
    <row r="6588" spans="2:11" ht="15.75" customHeight="1" x14ac:dyDescent="0.2">
      <c r="B6588" s="189">
        <v>41126</v>
      </c>
      <c r="C6588" s="143">
        <v>277702</v>
      </c>
      <c r="D6588" s="143" t="s">
        <v>893</v>
      </c>
      <c r="E6588" s="143" t="s">
        <v>24</v>
      </c>
      <c r="F6588" s="248" t="s">
        <v>2644</v>
      </c>
      <c r="G6588" s="216">
        <v>4.6551</v>
      </c>
      <c r="H6588" s="216">
        <v>281.00000000442378</v>
      </c>
      <c r="I6588" s="216">
        <v>1308.0831000205931</v>
      </c>
      <c r="J6588" s="216">
        <v>1.3137152996647748E-3</v>
      </c>
      <c r="K6588" s="216">
        <v>4.6751434151035345E-6</v>
      </c>
    </row>
    <row r="6589" spans="2:11" ht="15.75" customHeight="1" x14ac:dyDescent="0.2">
      <c r="B6589" s="189">
        <v>41126</v>
      </c>
      <c r="C6589" s="143">
        <v>277703</v>
      </c>
      <c r="D6589" s="143" t="s">
        <v>2190</v>
      </c>
      <c r="E6589" s="143" t="s">
        <v>24</v>
      </c>
      <c r="F6589" s="248" t="s">
        <v>2645</v>
      </c>
      <c r="G6589" s="216">
        <v>4.8936000000000002</v>
      </c>
      <c r="H6589" s="216">
        <v>360</v>
      </c>
      <c r="I6589" s="216">
        <v>1761.6960000000001</v>
      </c>
      <c r="J6589" s="216">
        <v>1.769281315936121E-3</v>
      </c>
      <c r="K6589" s="216">
        <v>4.9146703220447804E-6</v>
      </c>
    </row>
    <row r="6590" spans="2:11" ht="15.75" customHeight="1" x14ac:dyDescent="0.2">
      <c r="B6590" s="189">
        <v>41126</v>
      </c>
      <c r="C6590" s="143">
        <v>277704</v>
      </c>
      <c r="D6590" s="143" t="s">
        <v>1092</v>
      </c>
      <c r="E6590" s="143" t="s">
        <v>24</v>
      </c>
      <c r="F6590" s="248" t="s">
        <v>2646</v>
      </c>
      <c r="G6590" s="216">
        <v>2.4284000000000003</v>
      </c>
      <c r="H6590" s="216">
        <v>265.00000000465661</v>
      </c>
      <c r="I6590" s="216">
        <v>643.52600001130816</v>
      </c>
      <c r="J6590" s="216">
        <v>6.4629682314038027E-4</v>
      </c>
      <c r="K6590" s="216">
        <v>2.4388559363359378E-6</v>
      </c>
    </row>
    <row r="6591" spans="2:11" ht="15.75" customHeight="1" x14ac:dyDescent="0.2">
      <c r="B6591" s="189">
        <v>41126</v>
      </c>
      <c r="C6591" s="143">
        <v>277704</v>
      </c>
      <c r="D6591" s="143" t="s">
        <v>2647</v>
      </c>
      <c r="E6591" s="143" t="s">
        <v>24</v>
      </c>
      <c r="F6591" s="248" t="s">
        <v>2646</v>
      </c>
      <c r="G6591" s="216">
        <v>2.3925000000000001</v>
      </c>
      <c r="H6591" s="216">
        <v>265.00000000465661</v>
      </c>
      <c r="I6591" s="216">
        <v>634.01250001114101</v>
      </c>
      <c r="J6591" s="216">
        <v>6.367423609633338E-4</v>
      </c>
      <c r="K6591" s="216">
        <v>2.4028013620835655E-6</v>
      </c>
    </row>
    <row r="6592" spans="2:11" ht="15.75" customHeight="1" x14ac:dyDescent="0.2">
      <c r="B6592" s="189">
        <v>41126</v>
      </c>
      <c r="C6592" s="143">
        <v>277704</v>
      </c>
      <c r="D6592" s="143" t="s">
        <v>1483</v>
      </c>
      <c r="E6592" s="143" t="s">
        <v>24</v>
      </c>
      <c r="F6592" s="248" t="s">
        <v>2646</v>
      </c>
      <c r="G6592" s="216">
        <v>7.8</v>
      </c>
      <c r="H6592" s="216">
        <v>265.00000000465661</v>
      </c>
      <c r="I6592" s="216">
        <v>2067.0000000363216</v>
      </c>
      <c r="J6592" s="216">
        <v>2.0758998601939408E-3</v>
      </c>
      <c r="K6592" s="216">
        <v>7.8335843779526895E-6</v>
      </c>
    </row>
    <row r="6593" spans="2:11" ht="15.75" customHeight="1" x14ac:dyDescent="0.2">
      <c r="B6593" s="189">
        <v>41126</v>
      </c>
      <c r="C6593" s="143">
        <v>277705</v>
      </c>
      <c r="D6593" s="143" t="s">
        <v>2287</v>
      </c>
      <c r="E6593" s="143" t="s">
        <v>24</v>
      </c>
      <c r="F6593" s="248" t="s">
        <v>2648</v>
      </c>
      <c r="G6593" s="216">
        <v>19.366</v>
      </c>
      <c r="H6593" s="216">
        <v>365.00000000582077</v>
      </c>
      <c r="I6593" s="216">
        <v>7068.5900001127247</v>
      </c>
      <c r="J6593" s="216">
        <v>7.0990251537225183E-3</v>
      </c>
      <c r="K6593" s="216">
        <v>1.9449383982491256E-5</v>
      </c>
    </row>
    <row r="6594" spans="2:11" ht="15.75" customHeight="1" x14ac:dyDescent="0.2">
      <c r="B6594" s="189">
        <v>41126</v>
      </c>
      <c r="C6594" s="143">
        <v>277706</v>
      </c>
      <c r="D6594" s="143" t="s">
        <v>1616</v>
      </c>
      <c r="E6594" s="143" t="s">
        <v>24</v>
      </c>
      <c r="F6594" s="248" t="s">
        <v>2649</v>
      </c>
      <c r="G6594" s="216">
        <v>6.4981</v>
      </c>
      <c r="H6594" s="216">
        <v>373.00000000046566</v>
      </c>
      <c r="I6594" s="216">
        <v>2423.7913000030258</v>
      </c>
      <c r="J6594" s="216">
        <v>2.4342273927078647E-3</v>
      </c>
      <c r="K6594" s="216">
        <v>6.5260788008172278E-6</v>
      </c>
    </row>
    <row r="6595" spans="2:11" ht="15.75" customHeight="1" x14ac:dyDescent="0.2">
      <c r="B6595" s="189">
        <v>41126</v>
      </c>
      <c r="C6595" s="143">
        <v>277706</v>
      </c>
      <c r="D6595" s="143" t="s">
        <v>518</v>
      </c>
      <c r="E6595" s="143" t="s">
        <v>24</v>
      </c>
      <c r="F6595" s="248" t="s">
        <v>2649</v>
      </c>
      <c r="G6595" s="216">
        <v>20</v>
      </c>
      <c r="H6595" s="216">
        <v>373.00000000046566</v>
      </c>
      <c r="I6595" s="216">
        <v>7460.0000000093132</v>
      </c>
      <c r="J6595" s="216">
        <v>7.4921204435384643E-3</v>
      </c>
      <c r="K6595" s="216">
        <v>2.0086113789622284E-5</v>
      </c>
    </row>
    <row r="6596" spans="2:11" ht="15.75" customHeight="1" x14ac:dyDescent="0.2">
      <c r="B6596" s="189">
        <v>41126</v>
      </c>
      <c r="C6596" s="143">
        <v>277707</v>
      </c>
      <c r="D6596" s="143" t="s">
        <v>2650</v>
      </c>
      <c r="E6596" s="143" t="s">
        <v>24</v>
      </c>
      <c r="F6596" s="248" t="s">
        <v>2651</v>
      </c>
      <c r="G6596" s="216">
        <v>2.02</v>
      </c>
      <c r="H6596" s="216">
        <v>281.99999999720603</v>
      </c>
      <c r="I6596" s="216">
        <v>569.63999999435623</v>
      </c>
      <c r="J6596" s="216">
        <v>5.7209269295035374E-4</v>
      </c>
      <c r="K6596" s="216">
        <v>2.0286974927518505E-6</v>
      </c>
    </row>
    <row r="6597" spans="2:11" ht="15.75" customHeight="1" x14ac:dyDescent="0.2">
      <c r="B6597" s="189">
        <v>41126</v>
      </c>
      <c r="C6597" s="143">
        <v>277708</v>
      </c>
      <c r="D6597" s="143" t="s">
        <v>1461</v>
      </c>
      <c r="E6597" s="143" t="s">
        <v>24</v>
      </c>
      <c r="F6597" s="248" t="s">
        <v>2517</v>
      </c>
      <c r="G6597" s="216">
        <v>5.48</v>
      </c>
      <c r="H6597" s="216">
        <v>284.99999999650754</v>
      </c>
      <c r="I6597" s="216">
        <v>1561.7999999808615</v>
      </c>
      <c r="J6597" s="216">
        <v>1.568524625812383E-3</v>
      </c>
      <c r="K6597" s="216">
        <v>5.5035951783565054E-6</v>
      </c>
    </row>
    <row r="6598" spans="2:11" ht="15.75" customHeight="1" x14ac:dyDescent="0.2">
      <c r="B6598" s="189">
        <v>41126</v>
      </c>
      <c r="C6598" s="143">
        <v>277709</v>
      </c>
      <c r="D6598" s="143" t="s">
        <v>794</v>
      </c>
      <c r="E6598" s="143" t="s">
        <v>24</v>
      </c>
      <c r="F6598" s="248" t="s">
        <v>2362</v>
      </c>
      <c r="G6598" s="216">
        <v>15.805000000000001</v>
      </c>
      <c r="H6598" s="216">
        <v>200.00000000232831</v>
      </c>
      <c r="I6598" s="216">
        <v>3161.0000000367991</v>
      </c>
      <c r="J6598" s="216">
        <v>3.1746102844867593E-3</v>
      </c>
      <c r="K6598" s="216">
        <v>1.5873051422249009E-5</v>
      </c>
    </row>
    <row r="6599" spans="2:11" ht="15.75" customHeight="1" x14ac:dyDescent="0.2">
      <c r="B6599" s="189">
        <v>41126</v>
      </c>
      <c r="C6599" s="143">
        <v>277710</v>
      </c>
      <c r="D6599" s="143" t="s">
        <v>677</v>
      </c>
      <c r="E6599" s="143" t="s">
        <v>25</v>
      </c>
      <c r="F6599" s="248" t="s">
        <v>2652</v>
      </c>
      <c r="G6599" s="216">
        <v>5.95</v>
      </c>
      <c r="H6599" s="216">
        <v>262.99999999813735</v>
      </c>
      <c r="I6599" s="216">
        <v>1564.8499999889173</v>
      </c>
      <c r="J6599" s="216">
        <v>4.5763894101875785E-3</v>
      </c>
      <c r="K6599" s="216">
        <v>1.7400720190950533E-5</v>
      </c>
    </row>
    <row r="6600" spans="2:11" ht="15.75" customHeight="1" x14ac:dyDescent="0.2">
      <c r="B6600" s="189">
        <v>41126</v>
      </c>
      <c r="C6600" s="143">
        <v>277711</v>
      </c>
      <c r="D6600" s="143" t="s">
        <v>927</v>
      </c>
      <c r="E6600" s="143" t="s">
        <v>24</v>
      </c>
      <c r="F6600" s="248" t="s">
        <v>2653</v>
      </c>
      <c r="G6600" s="216">
        <v>11.475</v>
      </c>
      <c r="H6600" s="216">
        <v>329.00000000372529</v>
      </c>
      <c r="I6600" s="216">
        <v>3775.2750000427477</v>
      </c>
      <c r="J6600" s="216">
        <v>3.7915301618987448E-3</v>
      </c>
      <c r="K6600" s="216">
        <v>1.1524407786795784E-5</v>
      </c>
    </row>
    <row r="6601" spans="2:11" ht="15.75" customHeight="1" x14ac:dyDescent="0.2">
      <c r="B6601" s="189">
        <v>41126</v>
      </c>
      <c r="C6601" s="143">
        <v>277712</v>
      </c>
      <c r="D6601" s="143" t="s">
        <v>1428</v>
      </c>
      <c r="E6601" s="143" t="s">
        <v>24</v>
      </c>
      <c r="F6601" s="248" t="s">
        <v>2654</v>
      </c>
      <c r="G6601" s="216">
        <v>9.2796000000000003</v>
      </c>
      <c r="H6601" s="216">
        <v>168.00000000279397</v>
      </c>
      <c r="I6601" s="216">
        <v>1558.972800025927</v>
      </c>
      <c r="J6601" s="216">
        <v>1.5656852528123416E-3</v>
      </c>
      <c r="K6601" s="216">
        <v>9.319555076108946E-6</v>
      </c>
    </row>
    <row r="6602" spans="2:11" ht="15.75" customHeight="1" x14ac:dyDescent="0.2">
      <c r="B6602" s="189">
        <v>41126</v>
      </c>
      <c r="C6602" s="143">
        <v>277713</v>
      </c>
      <c r="D6602" s="143" t="s">
        <v>899</v>
      </c>
      <c r="E6602" s="143" t="s">
        <v>24</v>
      </c>
      <c r="F6602" s="248" t="s">
        <v>2655</v>
      </c>
      <c r="G6602" s="216">
        <v>25.16</v>
      </c>
      <c r="H6602" s="216">
        <v>368.00000000512227</v>
      </c>
      <c r="I6602" s="216">
        <v>9258.8800001288764</v>
      </c>
      <c r="J6602" s="216">
        <v>9.2987458623523291E-3</v>
      </c>
      <c r="K6602" s="216">
        <v>2.5268331147344832E-5</v>
      </c>
    </row>
    <row r="6603" spans="2:11" ht="15.75" customHeight="1" x14ac:dyDescent="0.2">
      <c r="B6603" s="189">
        <v>41126</v>
      </c>
      <c r="C6603" s="143">
        <v>277716</v>
      </c>
      <c r="D6603" s="143" t="s">
        <v>721</v>
      </c>
      <c r="E6603" s="143" t="s">
        <v>24</v>
      </c>
      <c r="F6603" s="248" t="s">
        <v>2656</v>
      </c>
      <c r="G6603" s="216">
        <v>1</v>
      </c>
      <c r="H6603" s="216">
        <v>670.00000000465661</v>
      </c>
      <c r="I6603" s="216">
        <v>670.00000000465661</v>
      </c>
      <c r="J6603" s="216">
        <v>6.7288481195702311E-4</v>
      </c>
      <c r="K6603" s="216">
        <v>1.0043056894811141E-6</v>
      </c>
    </row>
    <row r="6604" spans="2:11" ht="15.75" customHeight="1" x14ac:dyDescent="0.2">
      <c r="B6604" s="189">
        <v>41126</v>
      </c>
      <c r="C6604" s="143">
        <v>277717</v>
      </c>
      <c r="D6604" s="143" t="s">
        <v>1483</v>
      </c>
      <c r="E6604" s="143" t="s">
        <v>24</v>
      </c>
      <c r="F6604" s="248" t="s">
        <v>2657</v>
      </c>
      <c r="G6604" s="216">
        <v>0.94320000000000004</v>
      </c>
      <c r="H6604" s="216">
        <v>817.00000000186265</v>
      </c>
      <c r="I6604" s="216">
        <v>770.59440000175687</v>
      </c>
      <c r="J6604" s="216">
        <v>7.7391234020404991E-4</v>
      </c>
      <c r="K6604" s="216">
        <v>9.4726112631858681E-7</v>
      </c>
    </row>
    <row r="6605" spans="2:11" ht="15.75" customHeight="1" x14ac:dyDescent="0.2">
      <c r="B6605" s="189">
        <v>41126</v>
      </c>
      <c r="C6605" s="143">
        <v>277720</v>
      </c>
      <c r="D6605" s="143" t="s">
        <v>2658</v>
      </c>
      <c r="E6605" s="143" t="s">
        <v>23</v>
      </c>
      <c r="F6605" s="248" t="s">
        <v>2659</v>
      </c>
      <c r="G6605" s="216">
        <v>15</v>
      </c>
      <c r="H6605" s="216">
        <v>10.000000001164153</v>
      </c>
      <c r="I6605" s="216">
        <v>300.0000000349246</v>
      </c>
      <c r="J6605" s="216">
        <v>7.9759869628485067E-2</v>
      </c>
      <c r="K6605" s="216">
        <v>3.9879934809599902E-3</v>
      </c>
    </row>
    <row r="6606" spans="2:11" ht="15.75" customHeight="1" x14ac:dyDescent="0.2">
      <c r="B6606" s="189">
        <v>41127</v>
      </c>
      <c r="C6606" s="143">
        <v>277740</v>
      </c>
      <c r="D6606" s="143" t="s">
        <v>515</v>
      </c>
      <c r="E6606" s="143" t="s">
        <v>25</v>
      </c>
      <c r="F6606" s="248" t="s">
        <v>2660</v>
      </c>
      <c r="G6606" s="216">
        <v>0.5</v>
      </c>
      <c r="H6606" s="216">
        <v>178.99999999674037</v>
      </c>
      <c r="I6606" s="216">
        <v>89.499999998370185</v>
      </c>
      <c r="J6606" s="216">
        <v>2.616974980384974E-4</v>
      </c>
      <c r="K6606" s="216">
        <v>1.4619971957724189E-6</v>
      </c>
    </row>
    <row r="6607" spans="2:11" ht="15.75" customHeight="1" x14ac:dyDescent="0.2">
      <c r="B6607" s="189">
        <v>41127</v>
      </c>
      <c r="C6607" s="143">
        <v>277766</v>
      </c>
      <c r="D6607" s="143" t="s">
        <v>548</v>
      </c>
      <c r="E6607" s="143" t="s">
        <v>25</v>
      </c>
      <c r="F6607" s="248" t="s">
        <v>2661</v>
      </c>
      <c r="G6607" s="216">
        <v>42</v>
      </c>
      <c r="H6607" s="216">
        <v>364.00000000256114</v>
      </c>
      <c r="I6607" s="216">
        <v>15288.000000107568</v>
      </c>
      <c r="J6607" s="216">
        <v>4.4702026258252002E-2</v>
      </c>
      <c r="K6607" s="216">
        <v>1.2280776444488319E-4</v>
      </c>
    </row>
    <row r="6608" spans="2:11" ht="15.75" customHeight="1" x14ac:dyDescent="0.2">
      <c r="B6608" s="189">
        <v>41127</v>
      </c>
      <c r="C6608" s="143">
        <v>277768</v>
      </c>
      <c r="D6608" s="143" t="s">
        <v>972</v>
      </c>
      <c r="E6608" s="143" t="s">
        <v>25</v>
      </c>
      <c r="F6608" s="248" t="s">
        <v>2662</v>
      </c>
      <c r="G6608" s="216">
        <v>5.5</v>
      </c>
      <c r="H6608" s="216">
        <v>333.99999999906868</v>
      </c>
      <c r="I6608" s="216">
        <v>1836.9999999948777</v>
      </c>
      <c r="J6608" s="216">
        <v>5.3713776972528892E-3</v>
      </c>
      <c r="K6608" s="216">
        <v>1.6081969153496608E-5</v>
      </c>
    </row>
    <row r="6609" spans="2:11" ht="15.75" customHeight="1" x14ac:dyDescent="0.2">
      <c r="B6609" s="189">
        <v>41127</v>
      </c>
      <c r="C6609" s="143">
        <v>277780</v>
      </c>
      <c r="D6609" s="143" t="s">
        <v>534</v>
      </c>
      <c r="E6609" s="143" t="s">
        <v>25</v>
      </c>
      <c r="F6609" s="248" t="s">
        <v>2663</v>
      </c>
      <c r="G6609" s="216">
        <v>2.0100000000000002</v>
      </c>
      <c r="H6609" s="216">
        <v>130.99999999743886</v>
      </c>
      <c r="I6609" s="216">
        <v>263.30999999485215</v>
      </c>
      <c r="J6609" s="216">
        <v>7.699169632226189E-4</v>
      </c>
      <c r="K6609" s="216">
        <v>5.8772287270051245E-6</v>
      </c>
    </row>
    <row r="6610" spans="2:11" ht="15.75" customHeight="1" x14ac:dyDescent="0.2">
      <c r="B6610" s="189">
        <v>41127</v>
      </c>
      <c r="C6610" s="143">
        <v>277781</v>
      </c>
      <c r="D6610" s="143" t="s">
        <v>892</v>
      </c>
      <c r="E6610" s="143" t="s">
        <v>24</v>
      </c>
      <c r="F6610" s="248" t="s">
        <v>2229</v>
      </c>
      <c r="G6610" s="216">
        <v>35.89</v>
      </c>
      <c r="H6610" s="216">
        <v>390.99999999627471</v>
      </c>
      <c r="I6610" s="216">
        <v>14032.9899998663</v>
      </c>
      <c r="J6610" s="216">
        <v>1.409325954243433E-2</v>
      </c>
      <c r="K6610" s="216">
        <v>3.6044142052605128E-5</v>
      </c>
    </row>
    <row r="6611" spans="2:11" ht="15.75" customHeight="1" x14ac:dyDescent="0.2">
      <c r="B6611" s="189">
        <v>41127</v>
      </c>
      <c r="C6611" s="143">
        <v>277782</v>
      </c>
      <c r="D6611" s="143" t="s">
        <v>511</v>
      </c>
      <c r="E6611" s="143" t="s">
        <v>25</v>
      </c>
      <c r="F6611" s="248" t="s">
        <v>2664</v>
      </c>
      <c r="G6611" s="216">
        <v>5.3950000000000005</v>
      </c>
      <c r="H6611" s="216">
        <v>195.99999999976717</v>
      </c>
      <c r="I6611" s="216">
        <v>1057.4199999987441</v>
      </c>
      <c r="J6611" s="216">
        <v>3.0918901495036698E-3</v>
      </c>
      <c r="K6611" s="216">
        <v>1.5774949742384399E-5</v>
      </c>
    </row>
    <row r="6612" spans="2:11" ht="15.75" customHeight="1" x14ac:dyDescent="0.2">
      <c r="B6612" s="189">
        <v>41127</v>
      </c>
      <c r="C6612" s="143">
        <v>277783</v>
      </c>
      <c r="D6612" s="143" t="s">
        <v>611</v>
      </c>
      <c r="E6612" s="143" t="s">
        <v>25</v>
      </c>
      <c r="F6612" s="248" t="s">
        <v>2665</v>
      </c>
      <c r="G6612" s="216">
        <v>11.05</v>
      </c>
      <c r="H6612" s="216">
        <v>132.99999999348074</v>
      </c>
      <c r="I6612" s="216">
        <v>1469.6499999279622</v>
      </c>
      <c r="J6612" s="216">
        <v>4.2972483573232327E-3</v>
      </c>
      <c r="K6612" s="216">
        <v>3.2310138026570459E-5</v>
      </c>
    </row>
    <row r="6613" spans="2:11" ht="15.75" customHeight="1" x14ac:dyDescent="0.2">
      <c r="B6613" s="189">
        <v>41127</v>
      </c>
      <c r="C6613" s="143">
        <v>277784</v>
      </c>
      <c r="D6613" s="143" t="s">
        <v>536</v>
      </c>
      <c r="E6613" s="143" t="s">
        <v>25</v>
      </c>
      <c r="F6613" s="248" t="s">
        <v>2615</v>
      </c>
      <c r="G6613" s="216">
        <v>71.030000000000015</v>
      </c>
      <c r="H6613" s="216">
        <v>385.00000000814907</v>
      </c>
      <c r="I6613" s="216">
        <v>27346.550000578827</v>
      </c>
      <c r="J6613" s="216">
        <v>7.9961158829792961E-2</v>
      </c>
      <c r="K6613" s="216">
        <v>2.0769132163142985E-4</v>
      </c>
    </row>
    <row r="6614" spans="2:11" ht="15.75" customHeight="1" x14ac:dyDescent="0.2">
      <c r="B6614" s="189">
        <v>41127</v>
      </c>
      <c r="C6614" s="143">
        <v>277786</v>
      </c>
      <c r="D6614" s="143" t="s">
        <v>570</v>
      </c>
      <c r="E6614" s="143" t="s">
        <v>24</v>
      </c>
      <c r="F6614" s="248" t="s">
        <v>2666</v>
      </c>
      <c r="G6614" s="216">
        <v>37.800000000000004</v>
      </c>
      <c r="H6614" s="216">
        <v>498.99999999208376</v>
      </c>
      <c r="I6614" s="216">
        <v>18862.19999970077</v>
      </c>
      <c r="J6614" s="216">
        <v>1.8943210259511366E-2</v>
      </c>
      <c r="K6614" s="216">
        <v>3.7962345210043853E-5</v>
      </c>
    </row>
    <row r="6615" spans="2:11" ht="15.75" customHeight="1" x14ac:dyDescent="0.2">
      <c r="B6615" s="189">
        <v>41127</v>
      </c>
      <c r="C6615" s="143">
        <v>277787</v>
      </c>
      <c r="D6615" s="143" t="s">
        <v>585</v>
      </c>
      <c r="E6615" s="143" t="s">
        <v>24</v>
      </c>
      <c r="F6615" s="248" t="s">
        <v>2667</v>
      </c>
      <c r="G6615" s="216">
        <v>9.625</v>
      </c>
      <c r="H6615" s="216">
        <v>342.9999999969732</v>
      </c>
      <c r="I6615" s="216">
        <v>3301.3749999708671</v>
      </c>
      <c r="J6615" s="216">
        <v>3.315553899912766E-3</v>
      </c>
      <c r="K6615" s="216">
        <v>9.6663379007056089E-6</v>
      </c>
    </row>
    <row r="6616" spans="2:11" ht="15.75" customHeight="1" x14ac:dyDescent="0.2">
      <c r="B6616" s="189">
        <v>41127</v>
      </c>
      <c r="C6616" s="143">
        <v>277788</v>
      </c>
      <c r="D6616" s="143" t="s">
        <v>1083</v>
      </c>
      <c r="E6616" s="143" t="s">
        <v>24</v>
      </c>
      <c r="F6616" s="248" t="s">
        <v>2465</v>
      </c>
      <c r="G6616" s="216">
        <v>25</v>
      </c>
      <c r="H6616" s="216">
        <v>90</v>
      </c>
      <c r="I6616" s="216">
        <v>2250</v>
      </c>
      <c r="J6616" s="216">
        <v>2.259663405359753E-3</v>
      </c>
      <c r="K6616" s="216">
        <v>2.5107371170663922E-5</v>
      </c>
    </row>
    <row r="6617" spans="2:11" ht="15.75" customHeight="1" x14ac:dyDescent="0.2">
      <c r="B6617" s="189">
        <v>41127</v>
      </c>
      <c r="C6617" s="143">
        <v>277789</v>
      </c>
      <c r="D6617" s="143" t="s">
        <v>776</v>
      </c>
      <c r="E6617" s="143" t="s">
        <v>24</v>
      </c>
      <c r="F6617" s="248" t="s">
        <v>2668</v>
      </c>
      <c r="G6617" s="216">
        <v>16.64</v>
      </c>
      <c r="H6617" s="216">
        <v>300.00000000349246</v>
      </c>
      <c r="I6617" s="216">
        <v>4992.0000000581149</v>
      </c>
      <c r="J6617" s="216">
        <v>5.0134398754165359E-3</v>
      </c>
      <c r="K6617" s="216">
        <v>1.6711466251193907E-5</v>
      </c>
    </row>
    <row r="6618" spans="2:11" ht="15.75" customHeight="1" x14ac:dyDescent="0.2">
      <c r="B6618" s="189">
        <v>41127</v>
      </c>
      <c r="C6618" s="143">
        <v>277790</v>
      </c>
      <c r="D6618" s="143" t="s">
        <v>2023</v>
      </c>
      <c r="E6618" s="143" t="s">
        <v>24</v>
      </c>
      <c r="F6618" s="248" t="s">
        <v>2669</v>
      </c>
      <c r="G6618" s="216">
        <v>7.8</v>
      </c>
      <c r="H6618" s="216">
        <v>129.00000000139698</v>
      </c>
      <c r="I6618" s="216">
        <v>1006.2000000108965</v>
      </c>
      <c r="J6618" s="216">
        <v>1.0105214748878247E-3</v>
      </c>
      <c r="K6618" s="216">
        <v>7.8334998052471427E-6</v>
      </c>
    </row>
    <row r="6619" spans="2:11" ht="15.75" customHeight="1" x14ac:dyDescent="0.2">
      <c r="B6619" s="189">
        <v>41127</v>
      </c>
      <c r="C6619" s="143">
        <v>277791</v>
      </c>
      <c r="D6619" s="143" t="s">
        <v>865</v>
      </c>
      <c r="E6619" s="143" t="s">
        <v>24</v>
      </c>
      <c r="F6619" s="248" t="s">
        <v>2386</v>
      </c>
      <c r="G6619" s="216">
        <v>13.08</v>
      </c>
      <c r="H6619" s="216">
        <v>329.99999999650754</v>
      </c>
      <c r="I6619" s="216">
        <v>4316.3999999543184</v>
      </c>
      <c r="J6619" s="216">
        <v>4.3349382767962717E-3</v>
      </c>
      <c r="K6619" s="216">
        <v>1.3136176596491363E-5</v>
      </c>
    </row>
    <row r="6620" spans="2:11" ht="15.75" customHeight="1" x14ac:dyDescent="0.2">
      <c r="B6620" s="189">
        <v>41127</v>
      </c>
      <c r="C6620" s="143">
        <v>277792</v>
      </c>
      <c r="D6620" s="143" t="s">
        <v>2670</v>
      </c>
      <c r="E6620" s="143" t="s">
        <v>24</v>
      </c>
      <c r="F6620" s="248" t="s">
        <v>2671</v>
      </c>
      <c r="G6620" s="216">
        <v>5.3</v>
      </c>
      <c r="H6620" s="216">
        <v>75.99999999627471</v>
      </c>
      <c r="I6620" s="216">
        <v>402.79999998025596</v>
      </c>
      <c r="J6620" s="216">
        <v>4.0452996428190827E-4</v>
      </c>
      <c r="K6620" s="216">
        <v>5.3227626881807512E-6</v>
      </c>
    </row>
    <row r="6621" spans="2:11" ht="15.75" customHeight="1" x14ac:dyDescent="0.2">
      <c r="B6621" s="189">
        <v>41128</v>
      </c>
      <c r="C6621" s="143">
        <v>277796</v>
      </c>
      <c r="D6621" s="143" t="s">
        <v>831</v>
      </c>
      <c r="E6621" s="143" t="s">
        <v>24</v>
      </c>
      <c r="F6621" s="248" t="s">
        <v>2672</v>
      </c>
      <c r="G6621" s="216">
        <v>7.53</v>
      </c>
      <c r="H6621" s="216">
        <v>33.999999995576218</v>
      </c>
      <c r="I6621" s="216">
        <v>256.01999996668894</v>
      </c>
      <c r="J6621" s="216">
        <v>2.5709969786084653E-4</v>
      </c>
      <c r="K6621" s="216">
        <v>7.5617558204205311E-6</v>
      </c>
    </row>
    <row r="6622" spans="2:11" ht="15.75" customHeight="1" x14ac:dyDescent="0.2">
      <c r="B6622" s="189">
        <v>41128</v>
      </c>
      <c r="C6622" s="143">
        <v>277819</v>
      </c>
      <c r="D6622" s="143" t="s">
        <v>1095</v>
      </c>
      <c r="E6622" s="143" t="s">
        <v>25</v>
      </c>
      <c r="F6622" s="248" t="s">
        <v>2673</v>
      </c>
      <c r="G6622" s="216">
        <v>2</v>
      </c>
      <c r="H6622" s="216">
        <v>296.00000000093132</v>
      </c>
      <c r="I6622" s="216">
        <v>592.00000000186265</v>
      </c>
      <c r="J6622" s="216">
        <v>1.7310587883701467E-3</v>
      </c>
      <c r="K6622" s="216">
        <v>5.8481715823131758E-6</v>
      </c>
    </row>
    <row r="6623" spans="2:11" ht="15.75" customHeight="1" x14ac:dyDescent="0.2">
      <c r="B6623" s="189">
        <v>41128</v>
      </c>
      <c r="C6623" s="143">
        <v>277820</v>
      </c>
      <c r="D6623" s="143" t="s">
        <v>606</v>
      </c>
      <c r="E6623" s="143" t="s">
        <v>25</v>
      </c>
      <c r="F6623" s="248" t="s">
        <v>2674</v>
      </c>
      <c r="G6623" s="216">
        <v>0.99</v>
      </c>
      <c r="H6623" s="216">
        <v>284.99999999650754</v>
      </c>
      <c r="I6623" s="216">
        <v>282.14999999654248</v>
      </c>
      <c r="J6623" s="216">
        <v>8.2503080596472121E-4</v>
      </c>
      <c r="K6623" s="216">
        <v>2.8948449332450221E-6</v>
      </c>
    </row>
    <row r="6624" spans="2:11" ht="15.75" customHeight="1" x14ac:dyDescent="0.2">
      <c r="B6624" s="189">
        <v>41128</v>
      </c>
      <c r="C6624" s="143">
        <v>277821</v>
      </c>
      <c r="D6624" s="143" t="s">
        <v>1316</v>
      </c>
      <c r="E6624" s="143" t="s">
        <v>25</v>
      </c>
      <c r="F6624" s="248" t="s">
        <v>2675</v>
      </c>
      <c r="G6624" s="216">
        <v>3</v>
      </c>
      <c r="H6624" s="216">
        <v>162.00000000419095</v>
      </c>
      <c r="I6624" s="216">
        <v>486.00000001257285</v>
      </c>
      <c r="J6624" s="216">
        <v>1.4211056945388659E-3</v>
      </c>
      <c r="K6624" s="216">
        <v>8.7722573734697637E-6</v>
      </c>
    </row>
    <row r="6625" spans="2:11" ht="15.75" customHeight="1" x14ac:dyDescent="0.2">
      <c r="B6625" s="189">
        <v>41128</v>
      </c>
      <c r="C6625" s="143">
        <v>277822</v>
      </c>
      <c r="D6625" s="143" t="s">
        <v>960</v>
      </c>
      <c r="E6625" s="143" t="s">
        <v>25</v>
      </c>
      <c r="F6625" s="248" t="s">
        <v>2676</v>
      </c>
      <c r="G6625" s="216">
        <v>1</v>
      </c>
      <c r="H6625" s="216">
        <v>71.000000000931323</v>
      </c>
      <c r="I6625" s="216">
        <v>71.000000000931323</v>
      </c>
      <c r="J6625" s="216">
        <v>2.0761009117484103E-4</v>
      </c>
      <c r="K6625" s="216">
        <v>2.9240857911565879E-6</v>
      </c>
    </row>
    <row r="6626" spans="2:11" ht="15.75" customHeight="1" x14ac:dyDescent="0.2">
      <c r="B6626" s="189">
        <v>41128</v>
      </c>
      <c r="C6626" s="143">
        <v>277823</v>
      </c>
      <c r="D6626" s="143" t="s">
        <v>1164</v>
      </c>
      <c r="E6626" s="143" t="s">
        <v>25</v>
      </c>
      <c r="F6626" s="248" t="s">
        <v>2284</v>
      </c>
      <c r="G6626" s="216">
        <v>1.4</v>
      </c>
      <c r="H6626" s="216">
        <v>419.99999999650754</v>
      </c>
      <c r="I6626" s="216">
        <v>587.99999999511056</v>
      </c>
      <c r="J6626" s="216">
        <v>1.7193624451857766E-3</v>
      </c>
      <c r="K6626" s="216">
        <v>4.0937201076192231E-6</v>
      </c>
    </row>
    <row r="6627" spans="2:11" ht="15.75" customHeight="1" x14ac:dyDescent="0.2">
      <c r="B6627" s="189">
        <v>41128</v>
      </c>
      <c r="C6627" s="143">
        <v>277824</v>
      </c>
      <c r="D6627" s="143" t="s">
        <v>516</v>
      </c>
      <c r="E6627" s="143" t="s">
        <v>25</v>
      </c>
      <c r="F6627" s="248" t="s">
        <v>2677</v>
      </c>
      <c r="G6627" s="216">
        <v>15.2676</v>
      </c>
      <c r="H6627" s="216">
        <v>389.99999999301508</v>
      </c>
      <c r="I6627" s="216">
        <v>5954.3639998933577</v>
      </c>
      <c r="J6627" s="216">
        <v>1.7411071167462475E-2</v>
      </c>
      <c r="K6627" s="216">
        <v>4.4643772225062324E-5</v>
      </c>
    </row>
    <row r="6628" spans="2:11" ht="15.75" customHeight="1" x14ac:dyDescent="0.2">
      <c r="B6628" s="189">
        <v>41128</v>
      </c>
      <c r="C6628" s="143">
        <v>277826</v>
      </c>
      <c r="D6628" s="143" t="s">
        <v>1507</v>
      </c>
      <c r="E6628" s="143" t="s">
        <v>25</v>
      </c>
      <c r="F6628" s="248" t="s">
        <v>2678</v>
      </c>
      <c r="G6628" s="216">
        <v>5</v>
      </c>
      <c r="H6628" s="216">
        <v>424.00000000954606</v>
      </c>
      <c r="I6628" s="216">
        <v>2120.0000000477303</v>
      </c>
      <c r="J6628" s="216">
        <v>6.1990618773915341E-3</v>
      </c>
      <c r="K6628" s="216">
        <v>1.462042895578294E-5</v>
      </c>
    </row>
    <row r="6629" spans="2:11" ht="15.75" customHeight="1" x14ac:dyDescent="0.2">
      <c r="B6629" s="189">
        <v>41128</v>
      </c>
      <c r="C6629" s="143">
        <v>277828</v>
      </c>
      <c r="D6629" s="143" t="s">
        <v>818</v>
      </c>
      <c r="E6629" s="143" t="s">
        <v>25</v>
      </c>
      <c r="F6629" s="248" t="s">
        <v>1914</v>
      </c>
      <c r="G6629" s="216">
        <v>2</v>
      </c>
      <c r="H6629" s="216">
        <v>582.00000000069849</v>
      </c>
      <c r="I6629" s="216">
        <v>1164.000000001397</v>
      </c>
      <c r="J6629" s="216">
        <v>3.4036358609103533E-3</v>
      </c>
      <c r="K6629" s="216">
        <v>5.8481715823131758E-6</v>
      </c>
    </row>
    <row r="6630" spans="2:11" ht="15.75" customHeight="1" x14ac:dyDescent="0.2">
      <c r="B6630" s="189">
        <v>41128</v>
      </c>
      <c r="C6630" s="143">
        <v>277829</v>
      </c>
      <c r="D6630" s="143" t="s">
        <v>1291</v>
      </c>
      <c r="E6630" s="143" t="s">
        <v>24</v>
      </c>
      <c r="F6630" s="248" t="s">
        <v>2679</v>
      </c>
      <c r="G6630" s="216">
        <v>13.395000000000001</v>
      </c>
      <c r="H6630" s="216">
        <v>426.99999999837019</v>
      </c>
      <c r="I6630" s="216">
        <v>5719.6649999781694</v>
      </c>
      <c r="J6630" s="216">
        <v>5.7437862024489403E-3</v>
      </c>
      <c r="K6630" s="216">
        <v>1.3451489935528954E-5</v>
      </c>
    </row>
    <row r="6631" spans="2:11" ht="15.75" customHeight="1" x14ac:dyDescent="0.2">
      <c r="B6631" s="189">
        <v>41128</v>
      </c>
      <c r="C6631" s="143">
        <v>277830</v>
      </c>
      <c r="D6631" s="143" t="s">
        <v>914</v>
      </c>
      <c r="E6631" s="143" t="s">
        <v>24</v>
      </c>
      <c r="F6631" s="248" t="s">
        <v>2150</v>
      </c>
      <c r="G6631" s="216">
        <v>0.72500000000000009</v>
      </c>
      <c r="H6631" s="216">
        <v>275.99999999860302</v>
      </c>
      <c r="I6631" s="216">
        <v>200.09999999898722</v>
      </c>
      <c r="J6631" s="216">
        <v>2.0094386980856437E-4</v>
      </c>
      <c r="K6631" s="216">
        <v>7.2805749931007775E-7</v>
      </c>
    </row>
    <row r="6632" spans="2:11" ht="15.75" customHeight="1" x14ac:dyDescent="0.2">
      <c r="B6632" s="189">
        <v>41128</v>
      </c>
      <c r="C6632" s="143">
        <v>277831</v>
      </c>
      <c r="D6632" s="143" t="s">
        <v>2190</v>
      </c>
      <c r="E6632" s="143" t="s">
        <v>24</v>
      </c>
      <c r="F6632" s="248" t="s">
        <v>2680</v>
      </c>
      <c r="G6632" s="216">
        <v>16.409400000000002</v>
      </c>
      <c r="H6632" s="216">
        <v>306.99999999487773</v>
      </c>
      <c r="I6632" s="216">
        <v>5037.6857999159474</v>
      </c>
      <c r="J6632" s="216">
        <v>5.0589309321333693E-3</v>
      </c>
      <c r="K6632" s="216">
        <v>1.6478602385074192E-5</v>
      </c>
    </row>
    <row r="6633" spans="2:11" ht="15.75" customHeight="1" x14ac:dyDescent="0.2">
      <c r="B6633" s="189">
        <v>41128</v>
      </c>
      <c r="C6633" s="143">
        <v>277832</v>
      </c>
      <c r="D6633" s="143" t="s">
        <v>652</v>
      </c>
      <c r="E6633" s="143" t="s">
        <v>25</v>
      </c>
      <c r="F6633" s="248" t="s">
        <v>2681</v>
      </c>
      <c r="G6633" s="216">
        <v>4.4000000000000004</v>
      </c>
      <c r="H6633" s="216">
        <v>156.99999999837019</v>
      </c>
      <c r="I6633" s="216">
        <v>690.79999999282882</v>
      </c>
      <c r="J6633" s="216">
        <v>2.0199584645100017E-3</v>
      </c>
      <c r="K6633" s="216">
        <v>1.2865977481088989E-5</v>
      </c>
    </row>
    <row r="6634" spans="2:11" ht="15.75" customHeight="1" x14ac:dyDescent="0.2">
      <c r="B6634" s="189">
        <v>41128</v>
      </c>
      <c r="C6634" s="143">
        <v>277833</v>
      </c>
      <c r="D6634" s="143" t="s">
        <v>1704</v>
      </c>
      <c r="E6634" s="143" t="s">
        <v>24</v>
      </c>
      <c r="F6634" s="248" t="s">
        <v>2682</v>
      </c>
      <c r="G6634" s="216">
        <v>4.16</v>
      </c>
      <c r="H6634" s="216">
        <v>78.000000002793968</v>
      </c>
      <c r="I6634" s="216">
        <v>324.48000001162291</v>
      </c>
      <c r="J6634" s="216">
        <v>3.2584841018564988E-4</v>
      </c>
      <c r="K6634" s="216">
        <v>4.1775437201792047E-6</v>
      </c>
    </row>
    <row r="6635" spans="2:11" ht="15.75" customHeight="1" x14ac:dyDescent="0.2">
      <c r="B6635" s="189">
        <v>41128</v>
      </c>
      <c r="C6635" s="143">
        <v>277834</v>
      </c>
      <c r="D6635" s="143" t="s">
        <v>1165</v>
      </c>
      <c r="E6635" s="143" t="s">
        <v>25</v>
      </c>
      <c r="F6635" s="248" t="s">
        <v>2683</v>
      </c>
      <c r="G6635" s="216">
        <v>13.02</v>
      </c>
      <c r="H6635" s="216">
        <v>40.000000004656613</v>
      </c>
      <c r="I6635" s="216">
        <v>520.80000006062903</v>
      </c>
      <c r="J6635" s="216">
        <v>1.5228638802116355E-3</v>
      </c>
      <c r="K6635" s="216">
        <v>3.8071597000858778E-5</v>
      </c>
    </row>
    <row r="6636" spans="2:11" ht="15.75" customHeight="1" x14ac:dyDescent="0.2">
      <c r="B6636" s="189">
        <v>41128</v>
      </c>
      <c r="C6636" s="143">
        <v>277835</v>
      </c>
      <c r="D6636" s="143" t="s">
        <v>537</v>
      </c>
      <c r="E6636" s="143" t="s">
        <v>25</v>
      </c>
      <c r="F6636" s="248" t="s">
        <v>2396</v>
      </c>
      <c r="G6636" s="216">
        <v>23</v>
      </c>
      <c r="H6636" s="216">
        <v>287.99999999580905</v>
      </c>
      <c r="I6636" s="216">
        <v>6623.9999999036081</v>
      </c>
      <c r="J6636" s="216">
        <v>1.9369144280339382E-2</v>
      </c>
      <c r="K6636" s="216">
        <v>6.7253973196601527E-5</v>
      </c>
    </row>
    <row r="6637" spans="2:11" ht="15.75" customHeight="1" x14ac:dyDescent="0.2">
      <c r="B6637" s="189">
        <v>41128</v>
      </c>
      <c r="C6637" s="143">
        <v>277836</v>
      </c>
      <c r="D6637" s="143" t="s">
        <v>513</v>
      </c>
      <c r="E6637" s="143" t="s">
        <v>25</v>
      </c>
      <c r="F6637" s="248" t="s">
        <v>2684</v>
      </c>
      <c r="G6637" s="216">
        <v>2.0100000000000002</v>
      </c>
      <c r="H6637" s="216">
        <v>52.000000001862645</v>
      </c>
      <c r="I6637" s="216">
        <v>104.52000000374393</v>
      </c>
      <c r="J6637" s="216">
        <v>3.0562544690263416E-4</v>
      </c>
      <c r="K6637" s="216">
        <v>5.8774124402247425E-6</v>
      </c>
    </row>
    <row r="6638" spans="2:11" ht="15.75" customHeight="1" x14ac:dyDescent="0.2">
      <c r="B6638" s="189">
        <v>41128</v>
      </c>
      <c r="C6638" s="143">
        <v>277837</v>
      </c>
      <c r="D6638" s="143" t="s">
        <v>858</v>
      </c>
      <c r="E6638" s="143" t="s">
        <v>25</v>
      </c>
      <c r="F6638" s="248" t="s">
        <v>2685</v>
      </c>
      <c r="G6638" s="216">
        <v>1.105</v>
      </c>
      <c r="H6638" s="216">
        <v>42.000000000698492</v>
      </c>
      <c r="I6638" s="216">
        <v>46.410000000771831</v>
      </c>
      <c r="J6638" s="216">
        <v>1.3570682156983414E-4</v>
      </c>
      <c r="K6638" s="216">
        <v>3.2311147992280296E-6</v>
      </c>
    </row>
    <row r="6639" spans="2:11" ht="15.75" customHeight="1" x14ac:dyDescent="0.2">
      <c r="B6639" s="189">
        <v>41128</v>
      </c>
      <c r="C6639" s="143">
        <v>277838</v>
      </c>
      <c r="D6639" s="143" t="s">
        <v>606</v>
      </c>
      <c r="E6639" s="143" t="s">
        <v>25</v>
      </c>
      <c r="F6639" s="248" t="s">
        <v>2686</v>
      </c>
      <c r="G6639" s="216">
        <v>4.9800000000000004</v>
      </c>
      <c r="H6639" s="216">
        <v>109.00000000954606</v>
      </c>
      <c r="I6639" s="216">
        <v>542.82000004753945</v>
      </c>
      <c r="J6639" s="216">
        <v>1.5872522492946285E-3</v>
      </c>
      <c r="K6639" s="216">
        <v>1.456194723995981E-5</v>
      </c>
    </row>
    <row r="6640" spans="2:11" ht="15.75" customHeight="1" x14ac:dyDescent="0.2">
      <c r="B6640" s="189">
        <v>41128</v>
      </c>
      <c r="C6640" s="143">
        <v>277839</v>
      </c>
      <c r="D6640" s="143" t="s">
        <v>1712</v>
      </c>
      <c r="E6640" s="143" t="s">
        <v>24</v>
      </c>
      <c r="F6640" s="248" t="s">
        <v>2687</v>
      </c>
      <c r="G6640" s="216">
        <v>2.73</v>
      </c>
      <c r="H6640" s="216">
        <v>336.99999999837019</v>
      </c>
      <c r="I6640" s="216">
        <v>920.00999999555063</v>
      </c>
      <c r="J6640" s="216">
        <v>9.23889903361414E-4</v>
      </c>
      <c r="K6640" s="216">
        <v>2.7415130663676027E-6</v>
      </c>
    </row>
    <row r="6641" spans="2:11" ht="15.75" customHeight="1" x14ac:dyDescent="0.2">
      <c r="B6641" s="189">
        <v>41128</v>
      </c>
      <c r="C6641" s="143">
        <v>277840</v>
      </c>
      <c r="D6641" s="143" t="s">
        <v>2688</v>
      </c>
      <c r="E6641" s="143" t="s">
        <v>24</v>
      </c>
      <c r="F6641" s="248" t="s">
        <v>2689</v>
      </c>
      <c r="G6641" s="216">
        <v>8.26</v>
      </c>
      <c r="H6641" s="216">
        <v>307.99999999813735</v>
      </c>
      <c r="I6641" s="216">
        <v>2544.0799999846145</v>
      </c>
      <c r="J6641" s="216">
        <v>2.5548089970118355E-3</v>
      </c>
      <c r="K6641" s="216">
        <v>8.2948344059327475E-6</v>
      </c>
    </row>
    <row r="6642" spans="2:11" ht="15.75" customHeight="1" x14ac:dyDescent="0.2">
      <c r="B6642" s="189">
        <v>41128</v>
      </c>
      <c r="C6642" s="143">
        <v>277841</v>
      </c>
      <c r="D6642" s="143" t="s">
        <v>1748</v>
      </c>
      <c r="E6642" s="143" t="s">
        <v>24</v>
      </c>
      <c r="F6642" s="248" t="s">
        <v>2690</v>
      </c>
      <c r="G6642" s="216">
        <v>0.78400000000000003</v>
      </c>
      <c r="H6642" s="216">
        <v>405</v>
      </c>
      <c r="I6642" s="216">
        <v>317.52000000000004</v>
      </c>
      <c r="J6642" s="216">
        <v>3.1885905818060124E-4</v>
      </c>
      <c r="K6642" s="216">
        <v>7.8730631649531163E-7</v>
      </c>
    </row>
    <row r="6643" spans="2:11" ht="15.75" customHeight="1" x14ac:dyDescent="0.2">
      <c r="B6643" s="189">
        <v>41128</v>
      </c>
      <c r="C6643" s="143">
        <v>277842</v>
      </c>
      <c r="D6643" s="143" t="s">
        <v>1164</v>
      </c>
      <c r="E6643" s="143" t="s">
        <v>25</v>
      </c>
      <c r="F6643" s="248" t="s">
        <v>2691</v>
      </c>
      <c r="G6643" s="216">
        <v>2.145</v>
      </c>
      <c r="H6643" s="216">
        <v>275.00000000582077</v>
      </c>
      <c r="I6643" s="216">
        <v>589.87500001248554</v>
      </c>
      <c r="J6643" s="216">
        <v>1.7248451060950013E-3</v>
      </c>
      <c r="K6643" s="216">
        <v>6.2721640220308811E-6</v>
      </c>
    </row>
    <row r="6644" spans="2:11" ht="15.75" customHeight="1" x14ac:dyDescent="0.2">
      <c r="B6644" s="189">
        <v>41128</v>
      </c>
      <c r="C6644" s="143">
        <v>277843</v>
      </c>
      <c r="D6644" s="143" t="s">
        <v>765</v>
      </c>
      <c r="E6644" s="143" t="s">
        <v>24</v>
      </c>
      <c r="F6644" s="248" t="s">
        <v>2100</v>
      </c>
      <c r="G6644" s="216">
        <v>7.2</v>
      </c>
      <c r="H6644" s="216">
        <v>246.99999999837019</v>
      </c>
      <c r="I6644" s="216">
        <v>1778.3999999882653</v>
      </c>
      <c r="J6644" s="216">
        <v>1.7858999403648256E-3</v>
      </c>
      <c r="K6644" s="216">
        <v>7.2303641310793922E-6</v>
      </c>
    </row>
    <row r="6645" spans="2:11" ht="15.75" customHeight="1" x14ac:dyDescent="0.2">
      <c r="B6645" s="189">
        <v>41128</v>
      </c>
      <c r="C6645" s="143">
        <v>277844</v>
      </c>
      <c r="D6645" s="143" t="s">
        <v>804</v>
      </c>
      <c r="E6645" s="143" t="s">
        <v>24</v>
      </c>
      <c r="F6645" s="248" t="s">
        <v>2097</v>
      </c>
      <c r="G6645" s="216">
        <v>9.8397000000000006</v>
      </c>
      <c r="H6645" s="216">
        <v>320.00000000582077</v>
      </c>
      <c r="I6645" s="216">
        <v>3148.7040000572747</v>
      </c>
      <c r="J6645" s="216">
        <v>3.1619828418611561E-3</v>
      </c>
      <c r="K6645" s="216">
        <v>9.8811963806363745E-6</v>
      </c>
    </row>
    <row r="6646" spans="2:11" ht="15.75" customHeight="1" x14ac:dyDescent="0.2">
      <c r="B6646" s="189">
        <v>41128</v>
      </c>
      <c r="C6646" s="143">
        <v>277845</v>
      </c>
      <c r="D6646" s="143" t="s">
        <v>569</v>
      </c>
      <c r="E6646" s="143" t="s">
        <v>25</v>
      </c>
      <c r="F6646" s="248" t="s">
        <v>2692</v>
      </c>
      <c r="G6646" s="216">
        <v>3.68</v>
      </c>
      <c r="H6646" s="216">
        <v>60.999999999767169</v>
      </c>
      <c r="I6646" s="216">
        <v>224.47999999914319</v>
      </c>
      <c r="J6646" s="216">
        <v>6.5639877839632546E-4</v>
      </c>
      <c r="K6646" s="216">
        <v>1.0760635711456245E-5</v>
      </c>
    </row>
    <row r="6647" spans="2:11" ht="15.75" customHeight="1" x14ac:dyDescent="0.2">
      <c r="B6647" s="189">
        <v>41128</v>
      </c>
      <c r="C6647" s="143">
        <v>277846</v>
      </c>
      <c r="D6647" s="143" t="s">
        <v>927</v>
      </c>
      <c r="E6647" s="143" t="s">
        <v>24</v>
      </c>
      <c r="F6647" s="248" t="s">
        <v>2574</v>
      </c>
      <c r="G6647" s="216">
        <v>2.415</v>
      </c>
      <c r="H6647" s="216">
        <v>250.00000000814907</v>
      </c>
      <c r="I6647" s="216">
        <v>603.75000001967999</v>
      </c>
      <c r="J6647" s="216">
        <v>6.0629615892798285E-4</v>
      </c>
      <c r="K6647" s="216">
        <v>2.4251846356328792E-6</v>
      </c>
    </row>
    <row r="6648" spans="2:11" ht="15.75" customHeight="1" x14ac:dyDescent="0.2">
      <c r="B6648" s="189">
        <v>41128</v>
      </c>
      <c r="C6648" s="143">
        <v>277847</v>
      </c>
      <c r="D6648" s="143" t="s">
        <v>569</v>
      </c>
      <c r="E6648" s="143" t="s">
        <v>25</v>
      </c>
      <c r="F6648" s="248" t="s">
        <v>2693</v>
      </c>
      <c r="G6648" s="216">
        <v>14.67</v>
      </c>
      <c r="H6648" s="216">
        <v>70.000000008149073</v>
      </c>
      <c r="I6648" s="216">
        <v>1026.9000001195468</v>
      </c>
      <c r="J6648" s="216">
        <v>3.0027436992882653E-3</v>
      </c>
      <c r="K6648" s="216">
        <v>4.2896338556267145E-5</v>
      </c>
    </row>
    <row r="6649" spans="2:11" ht="15.75" customHeight="1" x14ac:dyDescent="0.2">
      <c r="B6649" s="189">
        <v>41128</v>
      </c>
      <c r="C6649" s="143">
        <v>277848</v>
      </c>
      <c r="D6649" s="143" t="s">
        <v>1418</v>
      </c>
      <c r="E6649" s="143" t="s">
        <v>25</v>
      </c>
      <c r="F6649" s="248" t="s">
        <v>2694</v>
      </c>
      <c r="G6649" s="216">
        <v>17.5</v>
      </c>
      <c r="H6649" s="216">
        <v>297.00000000419095</v>
      </c>
      <c r="I6649" s="216">
        <v>5197.5000000733417</v>
      </c>
      <c r="J6649" s="216">
        <v>1.5197935899750823E-2</v>
      </c>
      <c r="K6649" s="216">
        <v>5.1171501345240294E-5</v>
      </c>
    </row>
    <row r="6650" spans="2:11" ht="15.75" customHeight="1" x14ac:dyDescent="0.2">
      <c r="B6650" s="189">
        <v>41128</v>
      </c>
      <c r="C6650" s="143">
        <v>277850</v>
      </c>
      <c r="D6650" s="143" t="s">
        <v>730</v>
      </c>
      <c r="E6650" s="143" t="s">
        <v>25</v>
      </c>
      <c r="F6650" s="248" t="s">
        <v>2695</v>
      </c>
      <c r="G6650" s="216">
        <v>10.5</v>
      </c>
      <c r="H6650" s="216">
        <v>375.99999999976717</v>
      </c>
      <c r="I6650" s="216">
        <v>3947.9999999975553</v>
      </c>
      <c r="J6650" s="216">
        <v>1.1544290703479062E-2</v>
      </c>
      <c r="K6650" s="216">
        <v>3.0702900807144174E-5</v>
      </c>
    </row>
    <row r="6651" spans="2:11" ht="15.75" customHeight="1" x14ac:dyDescent="0.2">
      <c r="B6651" s="189">
        <v>41128</v>
      </c>
      <c r="C6651" s="143">
        <v>277861</v>
      </c>
      <c r="D6651" s="143" t="s">
        <v>732</v>
      </c>
      <c r="E6651" s="143" t="s">
        <v>25</v>
      </c>
      <c r="F6651" s="248" t="s">
        <v>2609</v>
      </c>
      <c r="G6651" s="216">
        <v>86.45</v>
      </c>
      <c r="H6651" s="216">
        <v>355.99999999743886</v>
      </c>
      <c r="I6651" s="216">
        <v>30776.19999977859</v>
      </c>
      <c r="J6651" s="216">
        <v>8.9992249125145959E-2</v>
      </c>
      <c r="K6651" s="216">
        <v>2.5278721664548706E-4</v>
      </c>
    </row>
    <row r="6652" spans="2:11" ht="15.75" customHeight="1" x14ac:dyDescent="0.2">
      <c r="B6652" s="189">
        <v>41128</v>
      </c>
      <c r="C6652" s="143">
        <v>277862</v>
      </c>
      <c r="D6652" s="143" t="s">
        <v>1746</v>
      </c>
      <c r="E6652" s="143" t="s">
        <v>25</v>
      </c>
      <c r="F6652" s="248" t="s">
        <v>2696</v>
      </c>
      <c r="G6652" s="216">
        <v>33.465000000000003</v>
      </c>
      <c r="H6652" s="216">
        <v>370.00000000116415</v>
      </c>
      <c r="I6652" s="216">
        <v>12382.05000003896</v>
      </c>
      <c r="J6652" s="216">
        <v>3.6206176470504357E-2</v>
      </c>
      <c r="K6652" s="216">
        <v>9.7854531001055235E-5</v>
      </c>
    </row>
    <row r="6653" spans="2:11" ht="15.75" customHeight="1" x14ac:dyDescent="0.2">
      <c r="B6653" s="189">
        <v>41128</v>
      </c>
      <c r="C6653" s="143">
        <v>277863</v>
      </c>
      <c r="D6653" s="143" t="s">
        <v>534</v>
      </c>
      <c r="E6653" s="143" t="s">
        <v>25</v>
      </c>
      <c r="F6653" s="248" t="s">
        <v>2697</v>
      </c>
      <c r="G6653" s="216">
        <v>4</v>
      </c>
      <c r="H6653" s="216">
        <v>297.00000000419095</v>
      </c>
      <c r="I6653" s="216">
        <v>1188.0000000167638</v>
      </c>
      <c r="J6653" s="216">
        <v>3.4738139199430454E-3</v>
      </c>
      <c r="K6653" s="216">
        <v>1.1696343164626352E-5</v>
      </c>
    </row>
    <row r="6654" spans="2:11" ht="15.75" customHeight="1" x14ac:dyDescent="0.2">
      <c r="B6654" s="189">
        <v>41128</v>
      </c>
      <c r="C6654" s="143">
        <v>278091</v>
      </c>
      <c r="D6654" s="143" t="s">
        <v>673</v>
      </c>
      <c r="E6654" s="143" t="s">
        <v>25</v>
      </c>
      <c r="F6654" s="248" t="s">
        <v>2698</v>
      </c>
      <c r="G6654" s="216">
        <v>3</v>
      </c>
      <c r="H6654" s="216">
        <v>148.00000000046566</v>
      </c>
      <c r="I6654" s="216">
        <v>444.00000000139698</v>
      </c>
      <c r="J6654" s="216">
        <v>1.29829409127761E-3</v>
      </c>
      <c r="K6654" s="216">
        <v>8.7722573734697637E-6</v>
      </c>
    </row>
    <row r="6655" spans="2:11" ht="15.75" customHeight="1" x14ac:dyDescent="0.2">
      <c r="B6655" s="189">
        <v>41129</v>
      </c>
      <c r="C6655" s="143">
        <v>277860</v>
      </c>
      <c r="D6655" s="143" t="s">
        <v>948</v>
      </c>
      <c r="E6655" s="143" t="s">
        <v>25</v>
      </c>
      <c r="F6655" s="248" t="s">
        <v>2699</v>
      </c>
      <c r="G6655" s="216">
        <v>0.33</v>
      </c>
      <c r="H6655" s="216">
        <v>103.00000000046566</v>
      </c>
      <c r="I6655" s="216">
        <v>33.990000000153671</v>
      </c>
      <c r="J6655" s="216">
        <v>9.9392230691951436E-5</v>
      </c>
      <c r="K6655" s="216">
        <v>9.6497311350972882E-7</v>
      </c>
    </row>
    <row r="6656" spans="2:11" ht="15.75" customHeight="1" x14ac:dyDescent="0.2">
      <c r="B6656" s="189">
        <v>41129</v>
      </c>
      <c r="C6656" s="143">
        <v>277865</v>
      </c>
      <c r="D6656" s="143" t="s">
        <v>611</v>
      </c>
      <c r="E6656" s="143" t="s">
        <v>25</v>
      </c>
      <c r="F6656" s="248" t="s">
        <v>2700</v>
      </c>
      <c r="G6656" s="216">
        <v>2.0100000000000002</v>
      </c>
      <c r="H6656" s="216">
        <v>196.99999999254942</v>
      </c>
      <c r="I6656" s="216">
        <v>395.9699999850244</v>
      </c>
      <c r="J6656" s="216">
        <v>1.1578800113393826E-3</v>
      </c>
      <c r="K6656" s="216">
        <v>5.8775635095592585E-6</v>
      </c>
    </row>
    <row r="6657" spans="2:11" ht="15.75" customHeight="1" x14ac:dyDescent="0.2">
      <c r="B6657" s="189">
        <v>41129</v>
      </c>
      <c r="C6657" s="143">
        <v>277867</v>
      </c>
      <c r="D6657" s="143" t="s">
        <v>1204</v>
      </c>
      <c r="E6657" s="143" t="s">
        <v>25</v>
      </c>
      <c r="F6657" s="248" t="s">
        <v>2701</v>
      </c>
      <c r="G6657" s="216">
        <v>2.0100000000000002</v>
      </c>
      <c r="H6657" s="216">
        <v>108.00000000628643</v>
      </c>
      <c r="I6657" s="216">
        <v>217.08000001263574</v>
      </c>
      <c r="J6657" s="216">
        <v>6.3477685906934873E-4</v>
      </c>
      <c r="K6657" s="216">
        <v>5.8775635095592585E-6</v>
      </c>
    </row>
    <row r="6658" spans="2:11" ht="15.75" customHeight="1" x14ac:dyDescent="0.2">
      <c r="B6658" s="189">
        <v>41129</v>
      </c>
      <c r="C6658" s="143">
        <v>277869</v>
      </c>
      <c r="D6658" s="143" t="s">
        <v>886</v>
      </c>
      <c r="E6658" s="143" t="s">
        <v>25</v>
      </c>
      <c r="F6658" s="248" t="s">
        <v>2702</v>
      </c>
      <c r="G6658" s="216">
        <v>4</v>
      </c>
      <c r="H6658" s="216">
        <v>270</v>
      </c>
      <c r="I6658" s="216">
        <v>1080</v>
      </c>
      <c r="J6658" s="216">
        <v>3.15809382603184E-3</v>
      </c>
      <c r="K6658" s="216">
        <v>1.1696643800117925E-5</v>
      </c>
    </row>
    <row r="6659" spans="2:11" ht="15.75" customHeight="1" x14ac:dyDescent="0.2">
      <c r="B6659" s="189">
        <v>41129</v>
      </c>
      <c r="C6659" s="143">
        <v>277880</v>
      </c>
      <c r="D6659" s="143" t="s">
        <v>1165</v>
      </c>
      <c r="E6659" s="143" t="s">
        <v>25</v>
      </c>
      <c r="F6659" s="248" t="s">
        <v>2703</v>
      </c>
      <c r="G6659" s="216">
        <v>15.820200000000002</v>
      </c>
      <c r="H6659" s="216">
        <v>296.00000000093132</v>
      </c>
      <c r="I6659" s="216">
        <v>4682.7792000147338</v>
      </c>
      <c r="J6659" s="216">
        <v>1.3693200074293378E-2</v>
      </c>
      <c r="K6659" s="216">
        <v>4.6260811061656409E-5</v>
      </c>
    </row>
    <row r="6660" spans="2:11" ht="15.75" customHeight="1" x14ac:dyDescent="0.2">
      <c r="B6660" s="189">
        <v>41129</v>
      </c>
      <c r="C6660" s="143">
        <v>277901</v>
      </c>
      <c r="D6660" s="143" t="s">
        <v>1499</v>
      </c>
      <c r="E6660" s="143" t="s">
        <v>24</v>
      </c>
      <c r="F6660" s="248" t="s">
        <v>2704</v>
      </c>
      <c r="G6660" s="216">
        <v>1</v>
      </c>
      <c r="H6660" s="216">
        <v>411.99999999138527</v>
      </c>
      <c r="I6660" s="216">
        <v>411.99999999138527</v>
      </c>
      <c r="J6660" s="216">
        <v>4.1370509380962353E-4</v>
      </c>
      <c r="K6660" s="216">
        <v>1.0041385772288201E-6</v>
      </c>
    </row>
    <row r="6661" spans="2:11" ht="15.75" customHeight="1" x14ac:dyDescent="0.2">
      <c r="B6661" s="189">
        <v>41129</v>
      </c>
      <c r="C6661" s="143">
        <v>277902</v>
      </c>
      <c r="D6661" s="143" t="s">
        <v>1134</v>
      </c>
      <c r="E6661" s="143" t="s">
        <v>25</v>
      </c>
      <c r="F6661" s="248" t="s">
        <v>2705</v>
      </c>
      <c r="G6661" s="216">
        <v>3</v>
      </c>
      <c r="H6661" s="216">
        <v>416.99999999720603</v>
      </c>
      <c r="I6661" s="216">
        <v>1250.9999999916181</v>
      </c>
      <c r="J6661" s="216">
        <v>3.6581253484623713E-3</v>
      </c>
      <c r="K6661" s="216">
        <v>8.7724828500884443E-6</v>
      </c>
    </row>
    <row r="6662" spans="2:11" ht="15.75" customHeight="1" x14ac:dyDescent="0.2">
      <c r="B6662" s="189">
        <v>41129</v>
      </c>
      <c r="C6662" s="143">
        <v>277903</v>
      </c>
      <c r="D6662" s="143" t="s">
        <v>640</v>
      </c>
      <c r="E6662" s="143" t="s">
        <v>24</v>
      </c>
      <c r="F6662" s="248" t="s">
        <v>2706</v>
      </c>
      <c r="G6662" s="216">
        <v>8</v>
      </c>
      <c r="H6662" s="216">
        <v>304.99999999883585</v>
      </c>
      <c r="I6662" s="216">
        <v>2439.9999999906868</v>
      </c>
      <c r="J6662" s="216">
        <v>2.4500981284289692E-3</v>
      </c>
      <c r="K6662" s="216">
        <v>8.0331086178305612E-6</v>
      </c>
    </row>
    <row r="6663" spans="2:11" ht="15.75" customHeight="1" x14ac:dyDescent="0.2">
      <c r="B6663" s="189">
        <v>41129</v>
      </c>
      <c r="C6663" s="143">
        <v>277904</v>
      </c>
      <c r="D6663" s="143" t="s">
        <v>647</v>
      </c>
      <c r="E6663" s="143" t="s">
        <v>25</v>
      </c>
      <c r="F6663" s="248" t="s">
        <v>2309</v>
      </c>
      <c r="G6663" s="216">
        <v>40.71</v>
      </c>
      <c r="H6663" s="216">
        <v>413.99999999790452</v>
      </c>
      <c r="I6663" s="216">
        <v>16853.939999914692</v>
      </c>
      <c r="J6663" s="216">
        <v>4.9283633201890421E-2</v>
      </c>
      <c r="K6663" s="216">
        <v>1.1904259227570019E-4</v>
      </c>
    </row>
    <row r="6664" spans="2:11" ht="15.75" customHeight="1" x14ac:dyDescent="0.2">
      <c r="B6664" s="189">
        <v>41129</v>
      </c>
      <c r="C6664" s="143">
        <v>277905</v>
      </c>
      <c r="D6664" s="143" t="s">
        <v>950</v>
      </c>
      <c r="E6664" s="143" t="s">
        <v>25</v>
      </c>
      <c r="F6664" s="248" t="s">
        <v>2352</v>
      </c>
      <c r="G6664" s="216">
        <v>23</v>
      </c>
      <c r="H6664" s="216">
        <v>456.99999999138527</v>
      </c>
      <c r="I6664" s="216">
        <v>10510.999999801861</v>
      </c>
      <c r="J6664" s="216">
        <v>3.073585574518049E-2</v>
      </c>
      <c r="K6664" s="216">
        <v>6.7255701850678072E-5</v>
      </c>
    </row>
    <row r="6665" spans="2:11" ht="15.75" customHeight="1" x14ac:dyDescent="0.2">
      <c r="B6665" s="189">
        <v>41129</v>
      </c>
      <c r="C6665" s="143">
        <v>277906</v>
      </c>
      <c r="D6665" s="143" t="s">
        <v>728</v>
      </c>
      <c r="E6665" s="143" t="s">
        <v>25</v>
      </c>
      <c r="F6665" s="248" t="s">
        <v>2393</v>
      </c>
      <c r="G6665" s="216">
        <v>11.01</v>
      </c>
      <c r="H6665" s="216">
        <v>374.99999999650754</v>
      </c>
      <c r="I6665" s="216">
        <v>4128.7499999615484</v>
      </c>
      <c r="J6665" s="216">
        <v>1.2073129522321783E-2</v>
      </c>
      <c r="K6665" s="216">
        <v>3.2195012059824587E-5</v>
      </c>
    </row>
    <row r="6666" spans="2:11" ht="15.75" customHeight="1" x14ac:dyDescent="0.2">
      <c r="B6666" s="189">
        <v>41129</v>
      </c>
      <c r="C6666" s="143">
        <v>277920</v>
      </c>
      <c r="D6666" s="143" t="s">
        <v>1720</v>
      </c>
      <c r="E6666" s="143" t="s">
        <v>24</v>
      </c>
      <c r="F6666" s="248" t="s">
        <v>2707</v>
      </c>
      <c r="G6666" s="216">
        <v>62.5</v>
      </c>
      <c r="H6666" s="216">
        <v>544.99999999534339</v>
      </c>
      <c r="I6666" s="216">
        <v>34062.499999708962</v>
      </c>
      <c r="J6666" s="216">
        <v>3.4203470286564445E-2</v>
      </c>
      <c r="K6666" s="216">
        <v>6.2758661076801263E-5</v>
      </c>
    </row>
    <row r="6667" spans="2:11" ht="15.75" customHeight="1" x14ac:dyDescent="0.2">
      <c r="B6667" s="189">
        <v>41129</v>
      </c>
      <c r="C6667" s="143">
        <v>277923</v>
      </c>
      <c r="D6667" s="143" t="s">
        <v>2708</v>
      </c>
      <c r="E6667" s="143" t="s">
        <v>24</v>
      </c>
      <c r="F6667" s="248" t="s">
        <v>2709</v>
      </c>
      <c r="G6667" s="216">
        <v>6.2700000000000005</v>
      </c>
      <c r="H6667" s="216">
        <v>325.00000000116415</v>
      </c>
      <c r="I6667" s="216">
        <v>2037.7500000072994</v>
      </c>
      <c r="J6667" s="216">
        <v>2.0461833857553578E-3</v>
      </c>
      <c r="K6667" s="216">
        <v>6.2959488792247027E-6</v>
      </c>
    </row>
    <row r="6668" spans="2:11" ht="15.75" customHeight="1" x14ac:dyDescent="0.2">
      <c r="B6668" s="189">
        <v>41129</v>
      </c>
      <c r="C6668" s="143">
        <v>277924</v>
      </c>
      <c r="D6668" s="143" t="s">
        <v>1592</v>
      </c>
      <c r="E6668" s="143" t="s">
        <v>24</v>
      </c>
      <c r="F6668" s="248" t="s">
        <v>2710</v>
      </c>
      <c r="G6668" s="216">
        <v>5.8950000000000005</v>
      </c>
      <c r="H6668" s="216">
        <v>434.99999999301508</v>
      </c>
      <c r="I6668" s="216">
        <v>2564.3249999588243</v>
      </c>
      <c r="J6668" s="216">
        <v>2.574937657010948E-3</v>
      </c>
      <c r="K6668" s="216">
        <v>5.9193969127638952E-6</v>
      </c>
    </row>
    <row r="6669" spans="2:11" ht="15.75" customHeight="1" x14ac:dyDescent="0.2">
      <c r="B6669" s="189">
        <v>41129</v>
      </c>
      <c r="C6669" s="143">
        <v>277924</v>
      </c>
      <c r="D6669" s="143" t="s">
        <v>986</v>
      </c>
      <c r="E6669" s="143" t="s">
        <v>24</v>
      </c>
      <c r="F6669" s="248" t="s">
        <v>2710</v>
      </c>
      <c r="G6669" s="216">
        <v>9.9749999999999996</v>
      </c>
      <c r="H6669" s="216">
        <v>434.99999999301508</v>
      </c>
      <c r="I6669" s="216">
        <v>4339.1249999303254</v>
      </c>
      <c r="J6669" s="216">
        <v>4.3570828038480411E-3</v>
      </c>
      <c r="K6669" s="216">
        <v>1.0016282307857481E-5</v>
      </c>
    </row>
    <row r="6670" spans="2:11" ht="15.75" customHeight="1" x14ac:dyDescent="0.2">
      <c r="B6670" s="189">
        <v>41129</v>
      </c>
      <c r="C6670" s="143">
        <v>277925</v>
      </c>
      <c r="D6670" s="143" t="s">
        <v>2711</v>
      </c>
      <c r="E6670" s="143" t="s">
        <v>24</v>
      </c>
      <c r="F6670" s="248" t="s">
        <v>2712</v>
      </c>
      <c r="G6670" s="216">
        <v>7.63</v>
      </c>
      <c r="H6670" s="216">
        <v>291.99999999837019</v>
      </c>
      <c r="I6670" s="216">
        <v>2227.9599999875645</v>
      </c>
      <c r="J6670" s="216">
        <v>2.237180584510235E-3</v>
      </c>
      <c r="K6670" s="216">
        <v>7.6615773442558976E-6</v>
      </c>
    </row>
    <row r="6671" spans="2:11" ht="15.75" customHeight="1" x14ac:dyDescent="0.2">
      <c r="B6671" s="189">
        <v>41129</v>
      </c>
      <c r="C6671" s="143">
        <v>277926</v>
      </c>
      <c r="D6671" s="143" t="s">
        <v>2390</v>
      </c>
      <c r="E6671" s="143" t="s">
        <v>24</v>
      </c>
      <c r="F6671" s="248" t="s">
        <v>2713</v>
      </c>
      <c r="G6671" s="216">
        <v>5.37</v>
      </c>
      <c r="H6671" s="216">
        <v>29.99999999825377</v>
      </c>
      <c r="I6671" s="216">
        <v>252.71999998484972</v>
      </c>
      <c r="J6671" s="216">
        <v>2.5376590122205443E-4</v>
      </c>
      <c r="K6671" s="216">
        <v>5.3922241597187641E-6</v>
      </c>
    </row>
    <row r="6672" spans="2:11" ht="15.75" customHeight="1" x14ac:dyDescent="0.2">
      <c r="B6672" s="189">
        <v>41129</v>
      </c>
      <c r="C6672" s="143">
        <v>277928</v>
      </c>
      <c r="D6672" s="143" t="s">
        <v>2390</v>
      </c>
      <c r="E6672" s="143" t="s">
        <v>24</v>
      </c>
      <c r="F6672" s="248" t="s">
        <v>2714</v>
      </c>
      <c r="G6672" s="216">
        <v>2.66</v>
      </c>
      <c r="H6672" s="216">
        <v>69.999999997671694</v>
      </c>
      <c r="I6672" s="216">
        <v>186.19999999380673</v>
      </c>
      <c r="J6672" s="216">
        <v>1.8697060307378739E-4</v>
      </c>
      <c r="K6672" s="216">
        <v>2.6710086154286617E-6</v>
      </c>
    </row>
    <row r="6673" spans="2:11" ht="15.75" customHeight="1" x14ac:dyDescent="0.2">
      <c r="B6673" s="189">
        <v>41129</v>
      </c>
      <c r="C6673" s="143">
        <v>277929</v>
      </c>
      <c r="D6673" s="143" t="s">
        <v>583</v>
      </c>
      <c r="E6673" s="143" t="s">
        <v>24</v>
      </c>
      <c r="F6673" s="248" t="s">
        <v>2403</v>
      </c>
      <c r="G6673" s="216">
        <v>5.7750000000000004</v>
      </c>
      <c r="H6673" s="216">
        <v>40.999999997438863</v>
      </c>
      <c r="I6673" s="216">
        <v>236.77499998520946</v>
      </c>
      <c r="J6673" s="216">
        <v>2.3775491160850213E-4</v>
      </c>
      <c r="K6673" s="216">
        <v>5.7989002834964366E-6</v>
      </c>
    </row>
    <row r="6674" spans="2:11" ht="15.75" customHeight="1" x14ac:dyDescent="0.2">
      <c r="B6674" s="189">
        <v>41129</v>
      </c>
      <c r="C6674" s="143">
        <v>277930</v>
      </c>
      <c r="D6674" s="143" t="s">
        <v>831</v>
      </c>
      <c r="E6674" s="143" t="s">
        <v>24</v>
      </c>
      <c r="F6674" s="248" t="s">
        <v>2715</v>
      </c>
      <c r="G6674" s="216">
        <v>3.99</v>
      </c>
      <c r="H6674" s="216">
        <v>15.999999999767169</v>
      </c>
      <c r="I6674" s="216">
        <v>63.839999999071011</v>
      </c>
      <c r="J6674" s="216">
        <v>6.4104206769355051E-5</v>
      </c>
      <c r="K6674" s="216">
        <v>4.0065129231429928E-6</v>
      </c>
    </row>
    <row r="6675" spans="2:11" ht="15.75" customHeight="1" x14ac:dyDescent="0.2">
      <c r="B6675" s="189">
        <v>41129</v>
      </c>
      <c r="C6675" s="143">
        <v>277932</v>
      </c>
      <c r="D6675" s="143" t="s">
        <v>1190</v>
      </c>
      <c r="E6675" s="143" t="s">
        <v>24</v>
      </c>
      <c r="F6675" s="248" t="s">
        <v>2716</v>
      </c>
      <c r="G6675" s="216">
        <v>7.4</v>
      </c>
      <c r="H6675" s="216">
        <v>294.99999999767169</v>
      </c>
      <c r="I6675" s="216">
        <v>2182.9999999827705</v>
      </c>
      <c r="J6675" s="216">
        <v>2.1920345140732135E-3</v>
      </c>
      <c r="K6675" s="216">
        <v>7.430625471493269E-6</v>
      </c>
    </row>
    <row r="6676" spans="2:11" ht="15.75" customHeight="1" x14ac:dyDescent="0.2">
      <c r="B6676" s="189">
        <v>41129</v>
      </c>
      <c r="C6676" s="143">
        <v>277932</v>
      </c>
      <c r="D6676" s="143" t="s">
        <v>816</v>
      </c>
      <c r="E6676" s="143" t="s">
        <v>25</v>
      </c>
      <c r="F6676" s="248" t="s">
        <v>2716</v>
      </c>
      <c r="G6676" s="216">
        <v>10.305</v>
      </c>
      <c r="H6676" s="216">
        <v>294.99999999767169</v>
      </c>
      <c r="I6676" s="216">
        <v>3039.9749999760065</v>
      </c>
      <c r="J6676" s="216">
        <v>8.8893761839957119E-3</v>
      </c>
      <c r="K6676" s="216">
        <v>3.0133478590053805E-5</v>
      </c>
    </row>
    <row r="6677" spans="2:11" ht="15.75" customHeight="1" x14ac:dyDescent="0.2">
      <c r="B6677" s="189">
        <v>41129</v>
      </c>
      <c r="C6677" s="143">
        <v>277933</v>
      </c>
      <c r="D6677" s="143" t="s">
        <v>2390</v>
      </c>
      <c r="E6677" s="143" t="s">
        <v>24</v>
      </c>
      <c r="F6677" s="248" t="s">
        <v>2717</v>
      </c>
      <c r="G6677" s="216">
        <v>2.4</v>
      </c>
      <c r="H6677" s="216">
        <v>55.000000001164153</v>
      </c>
      <c r="I6677" s="216">
        <v>132.00000000279397</v>
      </c>
      <c r="J6677" s="216">
        <v>1.3254629219700979E-4</v>
      </c>
      <c r="K6677" s="216">
        <v>2.4099325853491681E-6</v>
      </c>
    </row>
    <row r="6678" spans="2:11" ht="15.75" customHeight="1" x14ac:dyDescent="0.2">
      <c r="B6678" s="189">
        <v>41129</v>
      </c>
      <c r="C6678" s="143">
        <v>277934</v>
      </c>
      <c r="D6678" s="143" t="s">
        <v>831</v>
      </c>
      <c r="E6678" s="143" t="s">
        <v>24</v>
      </c>
      <c r="F6678" s="248" t="s">
        <v>2718</v>
      </c>
      <c r="G6678" s="216">
        <v>1</v>
      </c>
      <c r="H6678" s="216">
        <v>17.000000003026798</v>
      </c>
      <c r="I6678" s="216">
        <v>17.000000003026798</v>
      </c>
      <c r="J6678" s="216">
        <v>1.7070355815929266E-5</v>
      </c>
      <c r="K6678" s="216">
        <v>1.0041385772288201E-6</v>
      </c>
    </row>
    <row r="6679" spans="2:11" ht="15.75" customHeight="1" x14ac:dyDescent="0.2">
      <c r="B6679" s="189">
        <v>41129</v>
      </c>
      <c r="C6679" s="143">
        <v>277936</v>
      </c>
      <c r="D6679" s="143" t="s">
        <v>585</v>
      </c>
      <c r="E6679" s="143" t="s">
        <v>24</v>
      </c>
      <c r="F6679" s="248" t="s">
        <v>2719</v>
      </c>
      <c r="G6679" s="216">
        <v>2.94</v>
      </c>
      <c r="H6679" s="216">
        <v>389.00000000023283</v>
      </c>
      <c r="I6679" s="216">
        <v>1143.6600000006845</v>
      </c>
      <c r="J6679" s="216">
        <v>1.1483931252341997E-3</v>
      </c>
      <c r="K6679" s="216">
        <v>2.9521674170527313E-6</v>
      </c>
    </row>
    <row r="6680" spans="2:11" ht="15.75" customHeight="1" x14ac:dyDescent="0.2">
      <c r="B6680" s="189">
        <v>41129</v>
      </c>
      <c r="C6680" s="143">
        <v>277937</v>
      </c>
      <c r="D6680" s="143" t="s">
        <v>739</v>
      </c>
      <c r="E6680" s="143" t="s">
        <v>24</v>
      </c>
      <c r="F6680" s="248" t="s">
        <v>2720</v>
      </c>
      <c r="G6680" s="216">
        <v>77.596800000000002</v>
      </c>
      <c r="H6680" s="216">
        <v>518.99999999441206</v>
      </c>
      <c r="I6680" s="216">
        <v>40272.739199566393</v>
      </c>
      <c r="J6680" s="216">
        <v>4.0439411040959931E-2</v>
      </c>
      <c r="K6680" s="216">
        <v>7.7917940349509312E-5</v>
      </c>
    </row>
    <row r="6681" spans="2:11" ht="15.75" customHeight="1" x14ac:dyDescent="0.2">
      <c r="B6681" s="189">
        <v>41129</v>
      </c>
      <c r="C6681" s="143">
        <v>277938</v>
      </c>
      <c r="D6681" s="143" t="s">
        <v>1401</v>
      </c>
      <c r="E6681" s="143" t="s">
        <v>24</v>
      </c>
      <c r="F6681" s="248" t="s">
        <v>2721</v>
      </c>
      <c r="G6681" s="216">
        <v>2.145</v>
      </c>
      <c r="H6681" s="216">
        <v>55.000000001164153</v>
      </c>
      <c r="I6681" s="216">
        <v>117.97500000249711</v>
      </c>
      <c r="J6681" s="216">
        <v>1.1846324865107751E-4</v>
      </c>
      <c r="K6681" s="216">
        <v>2.1538772481558192E-6</v>
      </c>
    </row>
    <row r="6682" spans="2:11" ht="15.75" customHeight="1" x14ac:dyDescent="0.2">
      <c r="B6682" s="189">
        <v>41129</v>
      </c>
      <c r="C6682" s="143">
        <v>277938</v>
      </c>
      <c r="D6682" s="143" t="s">
        <v>1743</v>
      </c>
      <c r="E6682" s="143" t="s">
        <v>24</v>
      </c>
      <c r="F6682" s="248" t="s">
        <v>2721</v>
      </c>
      <c r="G6682" s="216">
        <v>3</v>
      </c>
      <c r="H6682" s="216">
        <v>55.000000001164153</v>
      </c>
      <c r="I6682" s="216">
        <v>165.00000000349246</v>
      </c>
      <c r="J6682" s="216">
        <v>1.6568286524626223E-4</v>
      </c>
      <c r="K6682" s="216">
        <v>3.0124157316864606E-6</v>
      </c>
    </row>
    <row r="6683" spans="2:11" ht="15.75" customHeight="1" x14ac:dyDescent="0.2">
      <c r="B6683" s="189">
        <v>41129</v>
      </c>
      <c r="C6683" s="143">
        <v>277939</v>
      </c>
      <c r="D6683" s="143" t="s">
        <v>1033</v>
      </c>
      <c r="E6683" s="143" t="s">
        <v>24</v>
      </c>
      <c r="F6683" s="248" t="s">
        <v>2722</v>
      </c>
      <c r="G6683" s="216">
        <v>8.5540000000000003</v>
      </c>
      <c r="H6683" s="216">
        <v>277.9999999946449</v>
      </c>
      <c r="I6683" s="216">
        <v>2378.0119999541926</v>
      </c>
      <c r="J6683" s="216">
        <v>2.3878535862670641E-3</v>
      </c>
      <c r="K6683" s="216">
        <v>8.5894013896153272E-6</v>
      </c>
    </row>
    <row r="6684" spans="2:11" ht="15.75" customHeight="1" x14ac:dyDescent="0.2">
      <c r="B6684" s="189">
        <v>41129</v>
      </c>
      <c r="C6684" s="143">
        <v>277940</v>
      </c>
      <c r="D6684" s="143" t="s">
        <v>649</v>
      </c>
      <c r="E6684" s="143" t="s">
        <v>25</v>
      </c>
      <c r="F6684" s="248" t="s">
        <v>2249</v>
      </c>
      <c r="G6684" s="216">
        <v>8.3806000000000012</v>
      </c>
      <c r="H6684" s="216">
        <v>185.00000000582077</v>
      </c>
      <c r="I6684" s="216">
        <v>1550.4110000487815</v>
      </c>
      <c r="J6684" s="216">
        <v>4.5336513028388032E-3</v>
      </c>
      <c r="K6684" s="216">
        <v>2.4506223257817075E-5</v>
      </c>
    </row>
    <row r="6685" spans="2:11" ht="15.75" customHeight="1" x14ac:dyDescent="0.2">
      <c r="B6685" s="189">
        <v>41129</v>
      </c>
      <c r="C6685" s="143">
        <v>277941</v>
      </c>
      <c r="D6685" s="143" t="s">
        <v>840</v>
      </c>
      <c r="E6685" s="143" t="s">
        <v>24</v>
      </c>
      <c r="F6685" s="248" t="s">
        <v>1986</v>
      </c>
      <c r="G6685" s="216">
        <v>12.74</v>
      </c>
      <c r="H6685" s="216">
        <v>191.99999999720603</v>
      </c>
      <c r="I6685" s="216">
        <v>2446.079999964405</v>
      </c>
      <c r="J6685" s="216">
        <v>2.4562032909521301E-3</v>
      </c>
      <c r="K6685" s="216">
        <v>1.2792725473895168E-5</v>
      </c>
    </row>
    <row r="6686" spans="2:11" ht="15.75" customHeight="1" x14ac:dyDescent="0.2">
      <c r="B6686" s="189">
        <v>41129</v>
      </c>
      <c r="C6686" s="143">
        <v>277942</v>
      </c>
      <c r="D6686" s="143" t="s">
        <v>1276</v>
      </c>
      <c r="E6686" s="143" t="s">
        <v>24</v>
      </c>
      <c r="F6686" s="248" t="s">
        <v>2723</v>
      </c>
      <c r="G6686" s="216">
        <v>4.55</v>
      </c>
      <c r="H6686" s="216">
        <v>280.00000000116415</v>
      </c>
      <c r="I6686" s="216">
        <v>1274.0000000052969</v>
      </c>
      <c r="J6686" s="216">
        <v>1.2792725473948358E-3</v>
      </c>
      <c r="K6686" s="216">
        <v>4.5688305263911312E-6</v>
      </c>
    </row>
    <row r="6687" spans="2:11" ht="15.75" customHeight="1" x14ac:dyDescent="0.2">
      <c r="B6687" s="189">
        <v>41129</v>
      </c>
      <c r="C6687" s="143">
        <v>277943</v>
      </c>
      <c r="D6687" s="143" t="s">
        <v>2724</v>
      </c>
      <c r="E6687" s="143" t="s">
        <v>24</v>
      </c>
      <c r="F6687" s="248" t="s">
        <v>2725</v>
      </c>
      <c r="G6687" s="216">
        <v>6.42</v>
      </c>
      <c r="H6687" s="216">
        <v>20.000000002328306</v>
      </c>
      <c r="I6687" s="216">
        <v>128.40000001494772</v>
      </c>
      <c r="J6687" s="216">
        <v>1.2893139333119009E-4</v>
      </c>
      <c r="K6687" s="216">
        <v>6.4465696658090255E-6</v>
      </c>
    </row>
    <row r="6688" spans="2:11" ht="15.75" customHeight="1" x14ac:dyDescent="0.2">
      <c r="B6688" s="189">
        <v>41129</v>
      </c>
      <c r="C6688" s="143">
        <v>277945</v>
      </c>
      <c r="D6688" s="143" t="s">
        <v>1283</v>
      </c>
      <c r="E6688" s="143" t="s">
        <v>24</v>
      </c>
      <c r="F6688" s="248" t="s">
        <v>2726</v>
      </c>
      <c r="G6688" s="216">
        <v>11.8531</v>
      </c>
      <c r="H6688" s="216">
        <v>378.00000000628643</v>
      </c>
      <c r="I6688" s="216">
        <v>4480.4718000745142</v>
      </c>
      <c r="J6688" s="216">
        <v>4.4990145786406735E-3</v>
      </c>
      <c r="K6688" s="216">
        <v>1.1902154969750928E-5</v>
      </c>
    </row>
    <row r="6689" spans="2:11" ht="15.75" customHeight="1" x14ac:dyDescent="0.2">
      <c r="B6689" s="189">
        <v>41130</v>
      </c>
      <c r="C6689" s="143">
        <v>277961</v>
      </c>
      <c r="D6689" s="143" t="s">
        <v>723</v>
      </c>
      <c r="E6689" s="143" t="s">
        <v>25</v>
      </c>
      <c r="F6689" s="248" t="s">
        <v>2727</v>
      </c>
      <c r="G6689" s="216">
        <v>3</v>
      </c>
      <c r="H6689" s="216">
        <v>267.99999999348074</v>
      </c>
      <c r="I6689" s="216">
        <v>803.99999998044223</v>
      </c>
      <c r="J6689" s="216">
        <v>2.3510062232960632E-3</v>
      </c>
      <c r="K6689" s="216">
        <v>8.7724112811688524E-6</v>
      </c>
    </row>
    <row r="6690" spans="2:11" ht="15.75" customHeight="1" x14ac:dyDescent="0.2">
      <c r="B6690" s="189">
        <v>41130</v>
      </c>
      <c r="C6690" s="143">
        <v>277980</v>
      </c>
      <c r="D6690" s="143" t="s">
        <v>516</v>
      </c>
      <c r="E6690" s="143" t="s">
        <v>25</v>
      </c>
      <c r="F6690" s="248" t="s">
        <v>2728</v>
      </c>
      <c r="G6690" s="216">
        <v>1</v>
      </c>
      <c r="H6690" s="216">
        <v>353.00000000861473</v>
      </c>
      <c r="I6690" s="216">
        <v>353.00000000861473</v>
      </c>
      <c r="J6690" s="216">
        <v>1.0322203941093924E-3</v>
      </c>
      <c r="K6690" s="216">
        <v>2.924137093722951E-6</v>
      </c>
    </row>
    <row r="6691" spans="2:11" ht="15.75" customHeight="1" x14ac:dyDescent="0.2">
      <c r="B6691" s="189">
        <v>41130</v>
      </c>
      <c r="C6691" s="143">
        <v>277981</v>
      </c>
      <c r="D6691" s="143" t="s">
        <v>623</v>
      </c>
      <c r="E6691" s="143" t="s">
        <v>25</v>
      </c>
      <c r="F6691" s="248" t="s">
        <v>1999</v>
      </c>
      <c r="G6691" s="216">
        <v>13</v>
      </c>
      <c r="H6691" s="216">
        <v>360</v>
      </c>
      <c r="I6691" s="216">
        <v>4680</v>
      </c>
      <c r="J6691" s="216">
        <v>1.368496159862341E-2</v>
      </c>
      <c r="K6691" s="216">
        <v>3.8013782218398361E-5</v>
      </c>
    </row>
    <row r="6692" spans="2:11" ht="15.75" customHeight="1" x14ac:dyDescent="0.2">
      <c r="B6692" s="189">
        <v>41130</v>
      </c>
      <c r="C6692" s="143">
        <v>277982</v>
      </c>
      <c r="D6692" s="143" t="s">
        <v>548</v>
      </c>
      <c r="E6692" s="143" t="s">
        <v>25</v>
      </c>
      <c r="F6692" s="248" t="s">
        <v>2729</v>
      </c>
      <c r="G6692" s="216">
        <v>11.96</v>
      </c>
      <c r="H6692" s="216">
        <v>368.00000000512227</v>
      </c>
      <c r="I6692" s="216">
        <v>4401.2800000612624</v>
      </c>
      <c r="J6692" s="216">
        <v>1.2869946108040089E-2</v>
      </c>
      <c r="K6692" s="216">
        <v>3.4972679640926494E-5</v>
      </c>
    </row>
    <row r="6693" spans="2:11" ht="15.75" customHeight="1" x14ac:dyDescent="0.2">
      <c r="B6693" s="189">
        <v>41130</v>
      </c>
      <c r="C6693" s="143">
        <v>277983</v>
      </c>
      <c r="D6693" s="143" t="s">
        <v>1507</v>
      </c>
      <c r="E6693" s="143" t="s">
        <v>25</v>
      </c>
      <c r="F6693" s="248" t="s">
        <v>2730</v>
      </c>
      <c r="G6693" s="216">
        <v>3</v>
      </c>
      <c r="H6693" s="216">
        <v>428.00000000162981</v>
      </c>
      <c r="I6693" s="216">
        <v>1284.0000000048894</v>
      </c>
      <c r="J6693" s="216">
        <v>3.7545920283545663E-3</v>
      </c>
      <c r="K6693" s="216">
        <v>8.7724112811688524E-6</v>
      </c>
    </row>
    <row r="6694" spans="2:11" ht="15.75" customHeight="1" x14ac:dyDescent="0.2">
      <c r="B6694" s="189">
        <v>41130</v>
      </c>
      <c r="C6694" s="143">
        <v>277984</v>
      </c>
      <c r="D6694" s="143" t="s">
        <v>1164</v>
      </c>
      <c r="E6694" s="143" t="s">
        <v>25</v>
      </c>
      <c r="F6694" s="248" t="s">
        <v>2284</v>
      </c>
      <c r="G6694" s="216">
        <v>11.5</v>
      </c>
      <c r="H6694" s="216">
        <v>432.9999999969732</v>
      </c>
      <c r="I6694" s="216">
        <v>4979.4999999651918</v>
      </c>
      <c r="J6694" s="216">
        <v>1.456074065809165E-2</v>
      </c>
      <c r="K6694" s="216">
        <v>3.3627576577813937E-5</v>
      </c>
    </row>
    <row r="6695" spans="2:11" ht="15.75" customHeight="1" x14ac:dyDescent="0.2">
      <c r="B6695" s="189">
        <v>41130</v>
      </c>
      <c r="C6695" s="143">
        <v>277985</v>
      </c>
      <c r="D6695" s="143" t="s">
        <v>732</v>
      </c>
      <c r="E6695" s="143" t="s">
        <v>25</v>
      </c>
      <c r="F6695" s="248" t="s">
        <v>2609</v>
      </c>
      <c r="G6695" s="216">
        <v>41.405000000000001</v>
      </c>
      <c r="H6695" s="216">
        <v>465.99999999976717</v>
      </c>
      <c r="I6695" s="216">
        <v>19294.729999990359</v>
      </c>
      <c r="J6695" s="216">
        <v>5.6420435706340845E-2</v>
      </c>
      <c r="K6695" s="216">
        <v>1.2107389636559878E-4</v>
      </c>
    </row>
    <row r="6696" spans="2:11" ht="15.75" customHeight="1" x14ac:dyDescent="0.2">
      <c r="B6696" s="189">
        <v>41130</v>
      </c>
      <c r="C6696" s="143">
        <v>277986</v>
      </c>
      <c r="D6696" s="143" t="s">
        <v>1496</v>
      </c>
      <c r="E6696" s="143" t="s">
        <v>25</v>
      </c>
      <c r="F6696" s="248" t="s">
        <v>1946</v>
      </c>
      <c r="G6696" s="216">
        <v>9</v>
      </c>
      <c r="H6696" s="216">
        <v>339.99999999767169</v>
      </c>
      <c r="I6696" s="216">
        <v>3059.9999999790452</v>
      </c>
      <c r="J6696" s="216">
        <v>8.9478595067309548E-3</v>
      </c>
      <c r="K6696" s="216">
        <v>2.6317233843506559E-5</v>
      </c>
    </row>
    <row r="6697" spans="2:11" ht="15.75" customHeight="1" x14ac:dyDescent="0.2">
      <c r="B6697" s="189">
        <v>41130</v>
      </c>
      <c r="C6697" s="143">
        <v>277987</v>
      </c>
      <c r="D6697" s="143" t="s">
        <v>652</v>
      </c>
      <c r="E6697" s="143" t="s">
        <v>25</v>
      </c>
      <c r="F6697" s="248" t="s">
        <v>2731</v>
      </c>
      <c r="G6697" s="216">
        <v>3</v>
      </c>
      <c r="H6697" s="216">
        <v>323.99999999790452</v>
      </c>
      <c r="I6697" s="216">
        <v>971.99999999371357</v>
      </c>
      <c r="J6697" s="216">
        <v>2.8422612550803258E-3</v>
      </c>
      <c r="K6697" s="216">
        <v>8.7724112811688524E-6</v>
      </c>
    </row>
    <row r="6698" spans="2:11" ht="15.75" customHeight="1" x14ac:dyDescent="0.2">
      <c r="B6698" s="189">
        <v>41130</v>
      </c>
      <c r="C6698" s="143">
        <v>277989</v>
      </c>
      <c r="D6698" s="143" t="s">
        <v>792</v>
      </c>
      <c r="E6698" s="143" t="s">
        <v>25</v>
      </c>
      <c r="F6698" s="248" t="s">
        <v>2732</v>
      </c>
      <c r="G6698" s="216">
        <v>42.5</v>
      </c>
      <c r="H6698" s="216">
        <v>71.000000000931323</v>
      </c>
      <c r="I6698" s="216">
        <v>3017.5000000395812</v>
      </c>
      <c r="J6698" s="216">
        <v>8.8235836804247455E-3</v>
      </c>
      <c r="K6698" s="216">
        <v>1.2427582648322542E-4</v>
      </c>
    </row>
    <row r="6699" spans="2:11" ht="15.75" customHeight="1" x14ac:dyDescent="0.2">
      <c r="B6699" s="189">
        <v>41130</v>
      </c>
      <c r="C6699" s="143">
        <v>277990</v>
      </c>
      <c r="D6699" s="143" t="s">
        <v>1165</v>
      </c>
      <c r="E6699" s="143" t="s">
        <v>25</v>
      </c>
      <c r="F6699" s="248" t="s">
        <v>2733</v>
      </c>
      <c r="G6699" s="216">
        <v>18.5</v>
      </c>
      <c r="H6699" s="216">
        <v>244.99999999185093</v>
      </c>
      <c r="I6699" s="216">
        <v>4532.4999998492422</v>
      </c>
      <c r="J6699" s="216">
        <v>1.3253651376858439E-2</v>
      </c>
      <c r="K6699" s="216">
        <v>5.409653623387459E-5</v>
      </c>
    </row>
    <row r="6700" spans="2:11" ht="15.75" customHeight="1" x14ac:dyDescent="0.2">
      <c r="B6700" s="189">
        <v>41130</v>
      </c>
      <c r="C6700" s="143">
        <v>277991</v>
      </c>
      <c r="D6700" s="143" t="s">
        <v>1165</v>
      </c>
      <c r="E6700" s="143" t="s">
        <v>25</v>
      </c>
      <c r="F6700" s="248" t="s">
        <v>2734</v>
      </c>
      <c r="G6700" s="216">
        <v>24.626300000000001</v>
      </c>
      <c r="H6700" s="216">
        <v>183.99999999208376</v>
      </c>
      <c r="I6700" s="216">
        <v>4531.2391998050525</v>
      </c>
      <c r="J6700" s="216">
        <v>1.3249964624681457E-2</v>
      </c>
      <c r="K6700" s="216">
        <v>7.2010677311149505E-5</v>
      </c>
    </row>
    <row r="6701" spans="2:11" ht="15.75" customHeight="1" x14ac:dyDescent="0.2">
      <c r="B6701" s="189">
        <v>41130</v>
      </c>
      <c r="C6701" s="143">
        <v>277993</v>
      </c>
      <c r="D6701" s="143" t="s">
        <v>920</v>
      </c>
      <c r="E6701" s="143" t="s">
        <v>25</v>
      </c>
      <c r="F6701" s="248" t="s">
        <v>2451</v>
      </c>
      <c r="G6701" s="216">
        <v>45.92</v>
      </c>
      <c r="H6701" s="216">
        <v>527.99999999231659</v>
      </c>
      <c r="I6701" s="216">
        <v>24245.759999647176</v>
      </c>
      <c r="J6701" s="216">
        <v>7.089792618047247E-2</v>
      </c>
      <c r="K6701" s="216">
        <v>1.3427637534375791E-4</v>
      </c>
    </row>
    <row r="6702" spans="2:11" ht="15.75" customHeight="1" x14ac:dyDescent="0.2">
      <c r="B6702" s="189">
        <v>41130</v>
      </c>
      <c r="C6702" s="143">
        <v>277995</v>
      </c>
      <c r="D6702" s="143" t="s">
        <v>1667</v>
      </c>
      <c r="E6702" s="143" t="s">
        <v>24</v>
      </c>
      <c r="F6702" s="248" t="s">
        <v>2735</v>
      </c>
      <c r="G6702" s="216">
        <v>30.419999999999998</v>
      </c>
      <c r="H6702" s="216">
        <v>230.00000000582077</v>
      </c>
      <c r="I6702" s="216">
        <v>6996.6000001770672</v>
      </c>
      <c r="J6702" s="216">
        <v>7.0250635202928728E-3</v>
      </c>
      <c r="K6702" s="216">
        <v>3.0543754435282979E-5</v>
      </c>
    </row>
    <row r="6703" spans="2:11" ht="15.75" customHeight="1" x14ac:dyDescent="0.2">
      <c r="B6703" s="189">
        <v>41130</v>
      </c>
      <c r="C6703" s="143">
        <v>277995</v>
      </c>
      <c r="D6703" s="143" t="s">
        <v>1050</v>
      </c>
      <c r="E6703" s="143" t="s">
        <v>24</v>
      </c>
      <c r="F6703" s="248" t="s">
        <v>2735</v>
      </c>
      <c r="G6703" s="216">
        <v>3.5700000000000003</v>
      </c>
      <c r="H6703" s="216">
        <v>230.00000000582077</v>
      </c>
      <c r="I6703" s="216">
        <v>821.10000002078016</v>
      </c>
      <c r="J6703" s="216">
        <v>8.2444039340715187E-4</v>
      </c>
      <c r="K6703" s="216">
        <v>3.5845234495055965E-6</v>
      </c>
    </row>
    <row r="6704" spans="2:11" ht="15.75" customHeight="1" x14ac:dyDescent="0.2">
      <c r="B6704" s="189">
        <v>41130</v>
      </c>
      <c r="C6704" s="143">
        <v>277996</v>
      </c>
      <c r="D6704" s="143" t="s">
        <v>2287</v>
      </c>
      <c r="E6704" s="143" t="s">
        <v>24</v>
      </c>
      <c r="F6704" s="248" t="s">
        <v>2288</v>
      </c>
      <c r="G6704" s="216">
        <v>46.995000000000005</v>
      </c>
      <c r="H6704" s="216">
        <v>188.99999999790452</v>
      </c>
      <c r="I6704" s="216">
        <v>8882.0549999015238</v>
      </c>
      <c r="J6704" s="216">
        <v>8.9181889151107672E-3</v>
      </c>
      <c r="K6704" s="216">
        <v>4.7186184736558968E-5</v>
      </c>
    </row>
    <row r="6705" spans="2:11" ht="15.75" customHeight="1" x14ac:dyDescent="0.2">
      <c r="B6705" s="189">
        <v>41130</v>
      </c>
      <c r="C6705" s="143">
        <v>277997</v>
      </c>
      <c r="D6705" s="143" t="s">
        <v>1508</v>
      </c>
      <c r="E6705" s="143" t="s">
        <v>24</v>
      </c>
      <c r="F6705" s="248" t="s">
        <v>2736</v>
      </c>
      <c r="G6705" s="216">
        <v>12.75</v>
      </c>
      <c r="H6705" s="216">
        <v>457.9999999946449</v>
      </c>
      <c r="I6705" s="216">
        <v>5839.4999999317224</v>
      </c>
      <c r="J6705" s="216">
        <v>5.8632562137655988E-3</v>
      </c>
      <c r="K6705" s="216">
        <v>1.2801869462519986E-5</v>
      </c>
    </row>
    <row r="6706" spans="2:11" ht="15.75" customHeight="1" x14ac:dyDescent="0.2">
      <c r="B6706" s="189">
        <v>41130</v>
      </c>
      <c r="C6706" s="143">
        <v>277998</v>
      </c>
      <c r="D6706" s="143" t="s">
        <v>2737</v>
      </c>
      <c r="E6706" s="143" t="s">
        <v>24</v>
      </c>
      <c r="F6706" s="248" t="s">
        <v>2738</v>
      </c>
      <c r="G6706" s="216">
        <v>1.2150000000000001</v>
      </c>
      <c r="H6706" s="216">
        <v>100.00000000116415</v>
      </c>
      <c r="I6706" s="216">
        <v>121.50000000141445</v>
      </c>
      <c r="J6706" s="216">
        <v>1.2199428546778713E-4</v>
      </c>
      <c r="K6706" s="216">
        <v>1.2199428546636694E-6</v>
      </c>
    </row>
    <row r="6707" spans="2:11" ht="15.75" customHeight="1" x14ac:dyDescent="0.2">
      <c r="B6707" s="189">
        <v>41130</v>
      </c>
      <c r="C6707" s="143">
        <v>277999</v>
      </c>
      <c r="D6707" s="143" t="s">
        <v>1309</v>
      </c>
      <c r="E6707" s="143" t="s">
        <v>24</v>
      </c>
      <c r="F6707" s="248" t="s">
        <v>2739</v>
      </c>
      <c r="G6707" s="216">
        <v>3.375</v>
      </c>
      <c r="H6707" s="216">
        <v>252.00000000419095</v>
      </c>
      <c r="I6707" s="216">
        <v>850.50000001414446</v>
      </c>
      <c r="J6707" s="216">
        <v>8.5395999827877047E-4</v>
      </c>
      <c r="K6707" s="216">
        <v>3.3887301518435259E-6</v>
      </c>
    </row>
    <row r="6708" spans="2:11" ht="15.75" customHeight="1" x14ac:dyDescent="0.2">
      <c r="B6708" s="189">
        <v>41130</v>
      </c>
      <c r="C6708" s="143">
        <v>278000</v>
      </c>
      <c r="D6708" s="143" t="s">
        <v>1291</v>
      </c>
      <c r="E6708" s="143" t="s">
        <v>24</v>
      </c>
      <c r="F6708" s="248" t="s">
        <v>2679</v>
      </c>
      <c r="G6708" s="216">
        <v>35.25</v>
      </c>
      <c r="H6708" s="216">
        <v>373.99999999324791</v>
      </c>
      <c r="I6708" s="216">
        <v>13183.499999761989</v>
      </c>
      <c r="J6708" s="216">
        <v>1.3237133024006687E-2</v>
      </c>
      <c r="K6708" s="216">
        <v>3.539340380814349E-5</v>
      </c>
    </row>
    <row r="6709" spans="2:11" ht="15.75" customHeight="1" x14ac:dyDescent="0.2">
      <c r="B6709" s="189">
        <v>41130</v>
      </c>
      <c r="C6709" s="143">
        <v>278001</v>
      </c>
      <c r="D6709" s="143" t="s">
        <v>630</v>
      </c>
      <c r="E6709" s="143" t="s">
        <v>24</v>
      </c>
      <c r="F6709" s="248" t="s">
        <v>2740</v>
      </c>
      <c r="G6709" s="216">
        <v>27.740000000000002</v>
      </c>
      <c r="H6709" s="216">
        <v>284.99999999650754</v>
      </c>
      <c r="I6709" s="216">
        <v>7905.8999999031194</v>
      </c>
      <c r="J6709" s="216">
        <v>7.9380627280389426E-3</v>
      </c>
      <c r="K6709" s="216">
        <v>2.7852851677670937E-5</v>
      </c>
    </row>
    <row r="6710" spans="2:11" ht="15.75" customHeight="1" x14ac:dyDescent="0.2">
      <c r="B6710" s="189">
        <v>41130</v>
      </c>
      <c r="C6710" s="143">
        <v>278002</v>
      </c>
      <c r="D6710" s="143" t="s">
        <v>986</v>
      </c>
      <c r="E6710" s="143" t="s">
        <v>24</v>
      </c>
      <c r="F6710" s="248" t="s">
        <v>2290</v>
      </c>
      <c r="G6710" s="216">
        <v>9.31</v>
      </c>
      <c r="H6710" s="216">
        <v>309.99999999417923</v>
      </c>
      <c r="I6710" s="216">
        <v>2886.099999945809</v>
      </c>
      <c r="J6710" s="216">
        <v>2.8978412121635441E-3</v>
      </c>
      <c r="K6710" s="216">
        <v>9.3478748781224374E-6</v>
      </c>
    </row>
    <row r="6711" spans="2:11" ht="15.75" customHeight="1" x14ac:dyDescent="0.2">
      <c r="B6711" s="189">
        <v>41130</v>
      </c>
      <c r="C6711" s="143">
        <v>278003</v>
      </c>
      <c r="D6711" s="143" t="s">
        <v>1496</v>
      </c>
      <c r="E6711" s="143" t="s">
        <v>25</v>
      </c>
      <c r="F6711" s="248" t="s">
        <v>1956</v>
      </c>
      <c r="G6711" s="216">
        <v>20.3</v>
      </c>
      <c r="H6711" s="216">
        <v>294.99999999767169</v>
      </c>
      <c r="I6711" s="216">
        <v>5988.4999999527354</v>
      </c>
      <c r="J6711" s="216">
        <v>1.7511194985621682E-2</v>
      </c>
      <c r="K6711" s="216">
        <v>5.935998300257591E-5</v>
      </c>
    </row>
    <row r="6712" spans="2:11" ht="15.75" customHeight="1" x14ac:dyDescent="0.2">
      <c r="B6712" s="189">
        <v>41130</v>
      </c>
      <c r="C6712" s="143">
        <v>278004</v>
      </c>
      <c r="D6712" s="143" t="s">
        <v>881</v>
      </c>
      <c r="E6712" s="143" t="s">
        <v>24</v>
      </c>
      <c r="F6712" s="248" t="s">
        <v>2741</v>
      </c>
      <c r="G6712" s="216">
        <v>14.700000000000001</v>
      </c>
      <c r="H6712" s="216">
        <v>216.99999999487773</v>
      </c>
      <c r="I6712" s="216">
        <v>3189.899999924703</v>
      </c>
      <c r="J6712" s="216">
        <v>3.2028771292179265E-3</v>
      </c>
      <c r="K6712" s="216">
        <v>1.4759802439140692E-5</v>
      </c>
    </row>
    <row r="6713" spans="2:11" ht="15.75" customHeight="1" x14ac:dyDescent="0.2">
      <c r="B6713" s="189">
        <v>41130</v>
      </c>
      <c r="C6713" s="143">
        <v>278005</v>
      </c>
      <c r="D6713" s="143" t="s">
        <v>1407</v>
      </c>
      <c r="E6713" s="143" t="s">
        <v>24</v>
      </c>
      <c r="F6713" s="248" t="s">
        <v>2742</v>
      </c>
      <c r="G6713" s="216">
        <v>2.0100000000000002</v>
      </c>
      <c r="H6713" s="216">
        <v>40.999999997438863</v>
      </c>
      <c r="I6713" s="216">
        <v>82.409999994852129</v>
      </c>
      <c r="J6713" s="216">
        <v>8.2745259791401548E-5</v>
      </c>
      <c r="K6713" s="216">
        <v>2.0181770682090336E-6</v>
      </c>
    </row>
    <row r="6714" spans="2:11" ht="15.75" customHeight="1" x14ac:dyDescent="0.2">
      <c r="B6714" s="189">
        <v>41130</v>
      </c>
      <c r="C6714" s="143">
        <v>278007</v>
      </c>
      <c r="D6714" s="143" t="s">
        <v>585</v>
      </c>
      <c r="E6714" s="143" t="s">
        <v>24</v>
      </c>
      <c r="F6714" s="248" t="s">
        <v>2719</v>
      </c>
      <c r="G6714" s="216">
        <v>14.91</v>
      </c>
      <c r="H6714" s="216">
        <v>444.00000000139698</v>
      </c>
      <c r="I6714" s="216">
        <v>6620.0400000208292</v>
      </c>
      <c r="J6714" s="216">
        <v>6.6469716013276446E-3</v>
      </c>
      <c r="K6714" s="216">
        <v>1.4970656759699842E-5</v>
      </c>
    </row>
    <row r="6715" spans="2:11" ht="15.75" customHeight="1" x14ac:dyDescent="0.2">
      <c r="B6715" s="189">
        <v>41130</v>
      </c>
      <c r="C6715" s="143">
        <v>278008</v>
      </c>
      <c r="D6715" s="143" t="s">
        <v>1405</v>
      </c>
      <c r="E6715" s="143" t="s">
        <v>25</v>
      </c>
      <c r="F6715" s="248" t="s">
        <v>2743</v>
      </c>
      <c r="G6715" s="216">
        <v>5.04</v>
      </c>
      <c r="H6715" s="216">
        <v>357.00000000069849</v>
      </c>
      <c r="I6715" s="216">
        <v>1799.2800000035204</v>
      </c>
      <c r="J6715" s="216">
        <v>5.2613413900041255E-3</v>
      </c>
      <c r="K6715" s="216">
        <v>1.4737650952363672E-5</v>
      </c>
    </row>
    <row r="6716" spans="2:11" ht="15.75" customHeight="1" x14ac:dyDescent="0.2">
      <c r="B6716" s="189">
        <v>41130</v>
      </c>
      <c r="C6716" s="143">
        <v>278009</v>
      </c>
      <c r="D6716" s="143" t="s">
        <v>1454</v>
      </c>
      <c r="E6716" s="143" t="s">
        <v>24</v>
      </c>
      <c r="F6716" s="248" t="s">
        <v>2744</v>
      </c>
      <c r="G6716" s="216">
        <v>47.532200000000003</v>
      </c>
      <c r="H6716" s="216">
        <v>370.00000000116415</v>
      </c>
      <c r="I6716" s="216">
        <v>17586.914000055334</v>
      </c>
      <c r="J6716" s="216">
        <v>1.7658460962923419E-2</v>
      </c>
      <c r="K6716" s="216">
        <v>4.7725570169913143E-5</v>
      </c>
    </row>
    <row r="6717" spans="2:11" ht="15.75" customHeight="1" x14ac:dyDescent="0.2">
      <c r="B6717" s="189">
        <v>41130</v>
      </c>
      <c r="C6717" s="143">
        <v>278010</v>
      </c>
      <c r="D6717" s="143" t="s">
        <v>1521</v>
      </c>
      <c r="E6717" s="143" t="s">
        <v>24</v>
      </c>
      <c r="F6717" s="248" t="s">
        <v>2745</v>
      </c>
      <c r="G6717" s="216">
        <v>26.81</v>
      </c>
      <c r="H6717" s="216">
        <v>312.99999999348074</v>
      </c>
      <c r="I6717" s="216">
        <v>8391.5299998252194</v>
      </c>
      <c r="J6717" s="216">
        <v>8.4256683645947319E-3</v>
      </c>
      <c r="K6717" s="216">
        <v>2.691906825805183E-5</v>
      </c>
    </row>
    <row r="6718" spans="2:11" ht="15.75" customHeight="1" x14ac:dyDescent="0.2">
      <c r="B6718" s="189">
        <v>41130</v>
      </c>
      <c r="C6718" s="143">
        <v>278012</v>
      </c>
      <c r="D6718" s="143" t="s">
        <v>1551</v>
      </c>
      <c r="E6718" s="143" t="s">
        <v>24</v>
      </c>
      <c r="F6718" s="248" t="s">
        <v>2746</v>
      </c>
      <c r="G6718" s="216">
        <v>6.6031000000000004</v>
      </c>
      <c r="H6718" s="216">
        <v>365.99999999860302</v>
      </c>
      <c r="I6718" s="216">
        <v>2416.7345999907757</v>
      </c>
      <c r="J6718" s="216">
        <v>2.4265663431088129E-3</v>
      </c>
      <c r="K6718" s="216">
        <v>6.6299626861149589E-6</v>
      </c>
    </row>
    <row r="6719" spans="2:11" ht="15.75" customHeight="1" x14ac:dyDescent="0.2">
      <c r="B6719" s="189">
        <v>41130</v>
      </c>
      <c r="C6719" s="143">
        <v>278013</v>
      </c>
      <c r="D6719" s="143" t="s">
        <v>657</v>
      </c>
      <c r="E6719" s="143" t="s">
        <v>25</v>
      </c>
      <c r="F6719" s="248" t="s">
        <v>2747</v>
      </c>
      <c r="G6719" s="216">
        <v>2.0100000000000002</v>
      </c>
      <c r="H6719" s="216">
        <v>197.0000000030268</v>
      </c>
      <c r="I6719" s="216">
        <v>395.97000000608392</v>
      </c>
      <c r="J6719" s="216">
        <v>1.1578705650192671E-3</v>
      </c>
      <c r="K6719" s="216">
        <v>5.8775155583831324E-6</v>
      </c>
    </row>
    <row r="6720" spans="2:11" ht="15.75" customHeight="1" x14ac:dyDescent="0.2">
      <c r="B6720" s="189">
        <v>41130</v>
      </c>
      <c r="C6720" s="143">
        <v>278014</v>
      </c>
      <c r="D6720" s="143" t="s">
        <v>1192</v>
      </c>
      <c r="E6720" s="143" t="s">
        <v>25</v>
      </c>
      <c r="F6720" s="248" t="s">
        <v>2748</v>
      </c>
      <c r="G6720" s="216">
        <v>3.92</v>
      </c>
      <c r="H6720" s="216">
        <v>59.99999999650754</v>
      </c>
      <c r="I6720" s="216">
        <v>235.19999998630956</v>
      </c>
      <c r="J6720" s="216">
        <v>6.8775704440360535E-4</v>
      </c>
      <c r="K6720" s="216">
        <v>1.1462617407393968E-5</v>
      </c>
    </row>
    <row r="6721" spans="2:11" ht="15.75" customHeight="1" x14ac:dyDescent="0.2">
      <c r="B6721" s="189">
        <v>41130</v>
      </c>
      <c r="C6721" s="143">
        <v>278016</v>
      </c>
      <c r="D6721" s="143" t="s">
        <v>1854</v>
      </c>
      <c r="E6721" s="143" t="s">
        <v>24</v>
      </c>
      <c r="F6721" s="248" t="s">
        <v>2749</v>
      </c>
      <c r="G6721" s="216">
        <v>77.22</v>
      </c>
      <c r="H6721" s="216">
        <v>509.00000000372529</v>
      </c>
      <c r="I6721" s="216">
        <v>39304.980000287665</v>
      </c>
      <c r="J6721" s="216">
        <v>3.9464880250246387E-2</v>
      </c>
      <c r="K6721" s="216">
        <v>7.7534145874179875E-5</v>
      </c>
    </row>
    <row r="6722" spans="2:11" ht="15.75" customHeight="1" x14ac:dyDescent="0.2">
      <c r="B6722" s="189">
        <v>41130</v>
      </c>
      <c r="C6722" s="143">
        <v>278044</v>
      </c>
      <c r="D6722" s="143" t="s">
        <v>1192</v>
      </c>
      <c r="E6722" s="143" t="s">
        <v>25</v>
      </c>
      <c r="F6722" s="248" t="s">
        <v>2750</v>
      </c>
      <c r="G6722" s="216">
        <v>2.16</v>
      </c>
      <c r="H6722" s="216">
        <v>14446.999999996042</v>
      </c>
      <c r="I6722" s="216">
        <v>31205.519999991455</v>
      </c>
      <c r="J6722" s="216">
        <v>9.124921856088844E-2</v>
      </c>
      <c r="K6722" s="216">
        <v>6.3161361224415743E-6</v>
      </c>
    </row>
    <row r="6723" spans="2:11" ht="15.75" customHeight="1" x14ac:dyDescent="0.2">
      <c r="B6723" s="189">
        <v>41130</v>
      </c>
      <c r="C6723" s="143">
        <v>278045</v>
      </c>
      <c r="D6723" s="143" t="s">
        <v>1401</v>
      </c>
      <c r="E6723" s="143" t="s">
        <v>24</v>
      </c>
      <c r="F6723" s="248" t="s">
        <v>2751</v>
      </c>
      <c r="G6723" s="216">
        <v>5.32</v>
      </c>
      <c r="H6723" s="216">
        <v>59.00000000372529</v>
      </c>
      <c r="I6723" s="216">
        <v>313.88000001981857</v>
      </c>
      <c r="J6723" s="216">
        <v>3.1515692448231278E-4</v>
      </c>
      <c r="K6723" s="216">
        <v>5.3416427874985358E-6</v>
      </c>
    </row>
    <row r="6724" spans="2:11" ht="15.75" customHeight="1" x14ac:dyDescent="0.2">
      <c r="B6724" s="189">
        <v>41130</v>
      </c>
      <c r="C6724" s="143">
        <v>278092</v>
      </c>
      <c r="D6724" s="143" t="s">
        <v>1281</v>
      </c>
      <c r="E6724" s="143" t="s">
        <v>25</v>
      </c>
      <c r="F6724" s="248" t="s">
        <v>2752</v>
      </c>
      <c r="G6724" s="216">
        <v>7.25</v>
      </c>
      <c r="H6724" s="216">
        <v>428.99999999441206</v>
      </c>
      <c r="I6724" s="216">
        <v>3110.2499999594875</v>
      </c>
      <c r="J6724" s="216">
        <v>9.0947973956333437E-3</v>
      </c>
      <c r="K6724" s="216">
        <v>2.1199993929491396E-5</v>
      </c>
    </row>
    <row r="6725" spans="2:11" ht="15.75" customHeight="1" x14ac:dyDescent="0.2">
      <c r="B6725" s="189">
        <v>41131</v>
      </c>
      <c r="C6725" s="143">
        <v>278023</v>
      </c>
      <c r="D6725" s="143" t="s">
        <v>495</v>
      </c>
      <c r="E6725" s="143" t="s">
        <v>25</v>
      </c>
      <c r="F6725" s="248" t="s">
        <v>2753</v>
      </c>
      <c r="G6725" s="216">
        <v>4.5</v>
      </c>
      <c r="H6725" s="216">
        <v>52.999999994644895</v>
      </c>
      <c r="I6725" s="216">
        <v>238.49999997590203</v>
      </c>
      <c r="J6725" s="216">
        <v>6.9727371816284602E-4</v>
      </c>
      <c r="K6725" s="216">
        <v>1.3156107891194309E-5</v>
      </c>
    </row>
    <row r="6726" spans="2:11" ht="15.75" customHeight="1" x14ac:dyDescent="0.2">
      <c r="B6726" s="189">
        <v>41131</v>
      </c>
      <c r="C6726" s="143">
        <v>278042</v>
      </c>
      <c r="D6726" s="143" t="s">
        <v>960</v>
      </c>
      <c r="E6726" s="143" t="s">
        <v>25</v>
      </c>
      <c r="F6726" s="248" t="s">
        <v>2754</v>
      </c>
      <c r="G6726" s="216">
        <v>4</v>
      </c>
      <c r="H6726" s="216">
        <v>190.00000000116415</v>
      </c>
      <c r="I6726" s="216">
        <v>760.00000000465661</v>
      </c>
      <c r="J6726" s="216">
        <v>2.2219204438597641E-3</v>
      </c>
      <c r="K6726" s="216">
        <v>1.1694318125506053E-5</v>
      </c>
    </row>
    <row r="6727" spans="2:11" ht="15.75" customHeight="1" x14ac:dyDescent="0.2">
      <c r="B6727" s="189">
        <v>41131</v>
      </c>
      <c r="C6727" s="143">
        <v>278047</v>
      </c>
      <c r="D6727" s="143" t="s">
        <v>874</v>
      </c>
      <c r="E6727" s="143" t="s">
        <v>25</v>
      </c>
      <c r="F6727" s="248" t="s">
        <v>2755</v>
      </c>
      <c r="G6727" s="216">
        <v>12.5</v>
      </c>
      <c r="H6727" s="216">
        <v>255.00000000349246</v>
      </c>
      <c r="I6727" s="216">
        <v>3187.5000000436557</v>
      </c>
      <c r="J6727" s="216">
        <v>9.3189097563902666E-3</v>
      </c>
      <c r="K6727" s="216">
        <v>3.6544744142206413E-5</v>
      </c>
    </row>
    <row r="6728" spans="2:11" ht="15.75" customHeight="1" x14ac:dyDescent="0.2">
      <c r="B6728" s="189">
        <v>41131</v>
      </c>
      <c r="C6728" s="143">
        <v>278060</v>
      </c>
      <c r="D6728" s="143" t="s">
        <v>582</v>
      </c>
      <c r="E6728" s="143" t="s">
        <v>25</v>
      </c>
      <c r="F6728" s="248" t="s">
        <v>2756</v>
      </c>
      <c r="G6728" s="216">
        <v>8</v>
      </c>
      <c r="H6728" s="216">
        <v>385.00000000814907</v>
      </c>
      <c r="I6728" s="216">
        <v>3080.0000000651926</v>
      </c>
      <c r="J6728" s="216">
        <v>9.0046249568302567E-3</v>
      </c>
      <c r="K6728" s="216">
        <v>2.3388636251012105E-5</v>
      </c>
    </row>
    <row r="6729" spans="2:11" ht="15.75" customHeight="1" x14ac:dyDescent="0.2">
      <c r="B6729" s="189">
        <v>41131</v>
      </c>
      <c r="C6729" s="143">
        <v>278062</v>
      </c>
      <c r="D6729" s="143" t="s">
        <v>730</v>
      </c>
      <c r="E6729" s="143" t="s">
        <v>25</v>
      </c>
      <c r="F6729" s="248" t="s">
        <v>2112</v>
      </c>
      <c r="G6729" s="216">
        <v>16.162500000000001</v>
      </c>
      <c r="H6729" s="216">
        <v>431.00000000093132</v>
      </c>
      <c r="I6729" s="216">
        <v>6966.0375000150525</v>
      </c>
      <c r="J6729" s="216">
        <v>2.0365764649845224E-2</v>
      </c>
      <c r="K6729" s="216">
        <v>4.7252354175872903E-5</v>
      </c>
    </row>
    <row r="6730" spans="2:11" ht="15.75" customHeight="1" x14ac:dyDescent="0.2">
      <c r="B6730" s="189">
        <v>41131</v>
      </c>
      <c r="C6730" s="143">
        <v>278063</v>
      </c>
      <c r="D6730" s="143" t="s">
        <v>569</v>
      </c>
      <c r="E6730" s="143" t="s">
        <v>25</v>
      </c>
      <c r="F6730" s="248" t="s">
        <v>2757</v>
      </c>
      <c r="G6730" s="216">
        <v>4.3500000000000005</v>
      </c>
      <c r="H6730" s="216">
        <v>393.00000000279397</v>
      </c>
      <c r="I6730" s="216">
        <v>1709.550000012154</v>
      </c>
      <c r="J6730" s="216">
        <v>4.9980053879002517E-3</v>
      </c>
      <c r="K6730" s="216">
        <v>1.2717570961487833E-5</v>
      </c>
    </row>
    <row r="6731" spans="2:11" ht="15.75" customHeight="1" x14ac:dyDescent="0.2">
      <c r="B6731" s="189">
        <v>41131</v>
      </c>
      <c r="C6731" s="143">
        <v>278064</v>
      </c>
      <c r="D6731" s="143" t="s">
        <v>779</v>
      </c>
      <c r="E6731" s="143" t="s">
        <v>24</v>
      </c>
      <c r="F6731" s="248" t="s">
        <v>2758</v>
      </c>
      <c r="G6731" s="216">
        <v>0.74</v>
      </c>
      <c r="H6731" s="216">
        <v>295.00000000814907</v>
      </c>
      <c r="I6731" s="216">
        <v>218.3000000060303</v>
      </c>
      <c r="J6731" s="216">
        <v>2.1918634134945241E-4</v>
      </c>
      <c r="K6731" s="216">
        <v>7.4300454692677157E-7</v>
      </c>
    </row>
    <row r="6732" spans="2:11" ht="15.75" customHeight="1" x14ac:dyDescent="0.2">
      <c r="B6732" s="189">
        <v>41131</v>
      </c>
      <c r="C6732" s="143">
        <v>278065</v>
      </c>
      <c r="D6732" s="143" t="s">
        <v>771</v>
      </c>
      <c r="E6732" s="143" t="s">
        <v>25</v>
      </c>
      <c r="F6732" s="248" t="s">
        <v>2759</v>
      </c>
      <c r="G6732" s="216">
        <v>46.924999999999997</v>
      </c>
      <c r="H6732" s="216">
        <v>265.99999999743886</v>
      </c>
      <c r="I6732" s="216">
        <v>12482.049999879819</v>
      </c>
      <c r="J6732" s="216">
        <v>3.6492265889266851E-2</v>
      </c>
      <c r="K6732" s="216">
        <v>1.3718896950984288E-4</v>
      </c>
    </row>
    <row r="6733" spans="2:11" ht="15.75" customHeight="1" x14ac:dyDescent="0.2">
      <c r="B6733" s="189">
        <v>41131</v>
      </c>
      <c r="C6733" s="143">
        <v>278066</v>
      </c>
      <c r="D6733" s="143" t="s">
        <v>1882</v>
      </c>
      <c r="E6733" s="143" t="s">
        <v>24</v>
      </c>
      <c r="F6733" s="248" t="s">
        <v>2760</v>
      </c>
      <c r="G6733" s="216">
        <v>91.5</v>
      </c>
      <c r="H6733" s="216">
        <v>49.000000002561137</v>
      </c>
      <c r="I6733" s="216">
        <v>4483.500000234344</v>
      </c>
      <c r="J6733" s="216">
        <v>4.5017039004328361E-3</v>
      </c>
      <c r="K6733" s="216">
        <v>9.187150816729675E-5</v>
      </c>
    </row>
    <row r="6734" spans="2:11" ht="15.75" customHeight="1" x14ac:dyDescent="0.2">
      <c r="B6734" s="189">
        <v>41131</v>
      </c>
      <c r="C6734" s="143">
        <v>278067</v>
      </c>
      <c r="D6734" s="143" t="s">
        <v>524</v>
      </c>
      <c r="E6734" s="143" t="s">
        <v>25</v>
      </c>
      <c r="F6734" s="248" t="s">
        <v>2761</v>
      </c>
      <c r="G6734" s="216">
        <v>4</v>
      </c>
      <c r="H6734" s="216">
        <v>210.00000000349246</v>
      </c>
      <c r="I6734" s="216">
        <v>840.00000001396984</v>
      </c>
      <c r="J6734" s="216">
        <v>2.4558068063971132E-3</v>
      </c>
      <c r="K6734" s="216">
        <v>1.1694318125506053E-5</v>
      </c>
    </row>
    <row r="6735" spans="2:11" ht="15.75" customHeight="1" x14ac:dyDescent="0.2">
      <c r="B6735" s="189">
        <v>41131</v>
      </c>
      <c r="C6735" s="143">
        <v>278067</v>
      </c>
      <c r="D6735" s="143" t="s">
        <v>500</v>
      </c>
      <c r="E6735" s="143" t="s">
        <v>25</v>
      </c>
      <c r="F6735" s="248" t="s">
        <v>2761</v>
      </c>
      <c r="G6735" s="216">
        <v>0.98</v>
      </c>
      <c r="H6735" s="216">
        <v>210.00000000349246</v>
      </c>
      <c r="I6735" s="216">
        <v>205.80000000342261</v>
      </c>
      <c r="J6735" s="216">
        <v>6.0167266756729271E-4</v>
      </c>
      <c r="K6735" s="216">
        <v>2.8651079407489829E-6</v>
      </c>
    </row>
    <row r="6736" spans="2:11" ht="15.75" customHeight="1" x14ac:dyDescent="0.2">
      <c r="B6736" s="189">
        <v>41131</v>
      </c>
      <c r="C6736" s="143">
        <v>278068</v>
      </c>
      <c r="D6736" s="143" t="s">
        <v>1401</v>
      </c>
      <c r="E6736" s="143" t="s">
        <v>24</v>
      </c>
      <c r="F6736" s="248" t="s">
        <v>2762</v>
      </c>
      <c r="G6736" s="216">
        <v>7.92</v>
      </c>
      <c r="H6736" s="216">
        <v>39.000000001396984</v>
      </c>
      <c r="I6736" s="216">
        <v>308.88000001106411</v>
      </c>
      <c r="J6736" s="216">
        <v>3.101341141391377E-4</v>
      </c>
      <c r="K6736" s="216">
        <v>7.9521567725135546E-6</v>
      </c>
    </row>
    <row r="6737" spans="2:11" ht="15.75" customHeight="1" x14ac:dyDescent="0.2">
      <c r="B6737" s="189">
        <v>41131</v>
      </c>
      <c r="C6737" s="143">
        <v>278069</v>
      </c>
      <c r="D6737" s="143" t="s">
        <v>1628</v>
      </c>
      <c r="E6737" s="143" t="s">
        <v>24</v>
      </c>
      <c r="F6737" s="248" t="s">
        <v>2763</v>
      </c>
      <c r="G6737" s="216">
        <v>30.209300000000002</v>
      </c>
      <c r="H6737" s="216">
        <v>373.99999999324791</v>
      </c>
      <c r="I6737" s="216">
        <v>11298.278199796025</v>
      </c>
      <c r="J6737" s="216">
        <v>1.1344151452556845E-2</v>
      </c>
      <c r="K6737" s="216">
        <v>3.0331955756047193E-5</v>
      </c>
    </row>
    <row r="6738" spans="2:11" ht="15.75" customHeight="1" x14ac:dyDescent="0.2">
      <c r="B6738" s="189">
        <v>41131</v>
      </c>
      <c r="C6738" s="143">
        <v>278070</v>
      </c>
      <c r="D6738" s="143" t="s">
        <v>642</v>
      </c>
      <c r="E6738" s="143" t="s">
        <v>24</v>
      </c>
      <c r="F6738" s="248" t="s">
        <v>2764</v>
      </c>
      <c r="G6738" s="216">
        <v>6.26</v>
      </c>
      <c r="H6738" s="216">
        <v>97.000000001862645</v>
      </c>
      <c r="I6738" s="216">
        <v>607.22000001166009</v>
      </c>
      <c r="J6738" s="216">
        <v>6.0968543377505104E-4</v>
      </c>
      <c r="K6738" s="216">
        <v>6.2854168429210669E-6</v>
      </c>
    </row>
    <row r="6739" spans="2:11" ht="15.75" customHeight="1" x14ac:dyDescent="0.2">
      <c r="B6739" s="189">
        <v>41131</v>
      </c>
      <c r="C6739" s="143">
        <v>278071</v>
      </c>
      <c r="D6739" s="143" t="s">
        <v>1196</v>
      </c>
      <c r="E6739" s="143" t="s">
        <v>24</v>
      </c>
      <c r="F6739" s="248" t="s">
        <v>2765</v>
      </c>
      <c r="G6739" s="216">
        <v>15.291499999999999</v>
      </c>
      <c r="H6739" s="216">
        <v>307.0000000053551</v>
      </c>
      <c r="I6739" s="216">
        <v>4694.4905000818871</v>
      </c>
      <c r="J6739" s="216">
        <v>4.7135510636018589E-3</v>
      </c>
      <c r="K6739" s="216">
        <v>1.5353586526122602E-5</v>
      </c>
    </row>
    <row r="6740" spans="2:11" ht="15.75" customHeight="1" x14ac:dyDescent="0.2">
      <c r="B6740" s="189">
        <v>41131</v>
      </c>
      <c r="C6740" s="143">
        <v>278072</v>
      </c>
      <c r="D6740" s="143" t="s">
        <v>2028</v>
      </c>
      <c r="E6740" s="143" t="s">
        <v>24</v>
      </c>
      <c r="F6740" s="248" t="s">
        <v>2766</v>
      </c>
      <c r="G6740" s="216">
        <v>16.38</v>
      </c>
      <c r="H6740" s="216">
        <v>315</v>
      </c>
      <c r="I6740" s="216">
        <v>5159.7</v>
      </c>
      <c r="J6740" s="216">
        <v>5.180649406456842E-3</v>
      </c>
      <c r="K6740" s="216">
        <v>1.6446506052243944E-5</v>
      </c>
    </row>
    <row r="6741" spans="2:11" ht="15.75" customHeight="1" x14ac:dyDescent="0.2">
      <c r="B6741" s="189">
        <v>41131</v>
      </c>
      <c r="C6741" s="143">
        <v>278073</v>
      </c>
      <c r="D6741" s="143" t="s">
        <v>865</v>
      </c>
      <c r="E6741" s="143" t="s">
        <v>24</v>
      </c>
      <c r="F6741" s="248" t="s">
        <v>2066</v>
      </c>
      <c r="G6741" s="216">
        <v>25.2837</v>
      </c>
      <c r="H6741" s="216">
        <v>220.00000000465661</v>
      </c>
      <c r="I6741" s="216">
        <v>5562.4140001177366</v>
      </c>
      <c r="J6741" s="216">
        <v>5.5849985053737974E-3</v>
      </c>
      <c r="K6741" s="216">
        <v>2.5386356842070829E-5</v>
      </c>
    </row>
    <row r="6742" spans="2:11" ht="15.75" customHeight="1" x14ac:dyDescent="0.2">
      <c r="B6742" s="189">
        <v>41131</v>
      </c>
      <c r="C6742" s="143">
        <v>278074</v>
      </c>
      <c r="D6742" s="143" t="s">
        <v>1463</v>
      </c>
      <c r="E6742" s="143" t="s">
        <v>24</v>
      </c>
      <c r="F6742" s="248" t="s">
        <v>2767</v>
      </c>
      <c r="G6742" s="216">
        <v>1.3433000000000002</v>
      </c>
      <c r="H6742" s="216">
        <v>228.99999999208376</v>
      </c>
      <c r="I6742" s="216">
        <v>307.61569998936614</v>
      </c>
      <c r="J6742" s="216">
        <v>3.0886468080832525E-4</v>
      </c>
      <c r="K6742" s="216">
        <v>1.3487540647118005E-6</v>
      </c>
    </row>
    <row r="6743" spans="2:11" ht="15.75" customHeight="1" x14ac:dyDescent="0.2">
      <c r="B6743" s="189">
        <v>41131</v>
      </c>
      <c r="C6743" s="143">
        <v>278075</v>
      </c>
      <c r="D6743" s="143" t="s">
        <v>569</v>
      </c>
      <c r="E6743" s="143" t="s">
        <v>25</v>
      </c>
      <c r="F6743" s="248" t="s">
        <v>2768</v>
      </c>
      <c r="G6743" s="216">
        <v>0.93500000000000005</v>
      </c>
      <c r="H6743" s="216">
        <v>281.99999999720603</v>
      </c>
      <c r="I6743" s="216">
        <v>263.66999999738766</v>
      </c>
      <c r="J6743" s="216">
        <v>7.7086021503040792E-4</v>
      </c>
      <c r="K6743" s="216">
        <v>2.7335468618370399E-6</v>
      </c>
    </row>
    <row r="6744" spans="2:11" ht="15.75" customHeight="1" x14ac:dyDescent="0.2">
      <c r="B6744" s="189">
        <v>41131</v>
      </c>
      <c r="C6744" s="143">
        <v>278076</v>
      </c>
      <c r="D6744" s="143" t="s">
        <v>543</v>
      </c>
      <c r="E6744" s="143" t="s">
        <v>25</v>
      </c>
      <c r="F6744" s="248" t="s">
        <v>2769</v>
      </c>
      <c r="G6744" s="216">
        <v>22.63</v>
      </c>
      <c r="H6744" s="216">
        <v>304.99999999883585</v>
      </c>
      <c r="I6744" s="216">
        <v>6902.1499999736552</v>
      </c>
      <c r="J6744" s="216">
        <v>2.0178984462413379E-2</v>
      </c>
      <c r="K6744" s="216">
        <v>6.6160604795050497E-5</v>
      </c>
    </row>
    <row r="6745" spans="2:11" ht="15.75" customHeight="1" x14ac:dyDescent="0.2">
      <c r="B6745" s="189">
        <v>41131</v>
      </c>
      <c r="C6745" s="143">
        <v>278077</v>
      </c>
      <c r="D6745" s="143" t="s">
        <v>689</v>
      </c>
      <c r="E6745" s="143" t="s">
        <v>25</v>
      </c>
      <c r="F6745" s="248" t="s">
        <v>2770</v>
      </c>
      <c r="G6745" s="216">
        <v>32.980000000000004</v>
      </c>
      <c r="H6745" s="216">
        <v>246.00000000558794</v>
      </c>
      <c r="I6745" s="216">
        <v>8113.0800001842899</v>
      </c>
      <c r="J6745" s="216">
        <v>2.3719234624958948E-2</v>
      </c>
      <c r="K6745" s="216">
        <v>9.6419652944797419E-5</v>
      </c>
    </row>
    <row r="6746" spans="2:11" ht="15.75" customHeight="1" x14ac:dyDescent="0.2">
      <c r="B6746" s="189">
        <v>41131</v>
      </c>
      <c r="C6746" s="143">
        <v>278078</v>
      </c>
      <c r="D6746" s="143" t="s">
        <v>676</v>
      </c>
      <c r="E6746" s="143" t="s">
        <v>25</v>
      </c>
      <c r="F6746" s="248" t="s">
        <v>2771</v>
      </c>
      <c r="G6746" s="216">
        <v>10.865</v>
      </c>
      <c r="H6746" s="216">
        <v>376.99999999254942</v>
      </c>
      <c r="I6746" s="216">
        <v>4096.10499991905</v>
      </c>
      <c r="J6746" s="216">
        <v>1.1975288736132329E-2</v>
      </c>
      <c r="K6746" s="216">
        <v>3.1764691608405815E-5</v>
      </c>
    </row>
    <row r="6747" spans="2:11" ht="15.75" customHeight="1" x14ac:dyDescent="0.2">
      <c r="B6747" s="189">
        <v>41131</v>
      </c>
      <c r="C6747" s="143">
        <v>278079</v>
      </c>
      <c r="D6747" s="143" t="s">
        <v>529</v>
      </c>
      <c r="E6747" s="143" t="s">
        <v>25</v>
      </c>
      <c r="F6747" s="248" t="s">
        <v>2772</v>
      </c>
      <c r="G6747" s="216">
        <v>3.0100000000000002</v>
      </c>
      <c r="H6747" s="216">
        <v>323.99999999790452</v>
      </c>
      <c r="I6747" s="216">
        <v>975.23999999369266</v>
      </c>
      <c r="J6747" s="216">
        <v>2.8511917021611906E-3</v>
      </c>
      <c r="K6747" s="216">
        <v>8.7999743894433055E-6</v>
      </c>
    </row>
    <row r="6748" spans="2:11" ht="15.75" customHeight="1" x14ac:dyDescent="0.2">
      <c r="B6748" s="189">
        <v>41131</v>
      </c>
      <c r="C6748" s="143">
        <v>278080</v>
      </c>
      <c r="D6748" s="143" t="s">
        <v>651</v>
      </c>
      <c r="E6748" s="143" t="s">
        <v>25</v>
      </c>
      <c r="F6748" s="248" t="s">
        <v>2773</v>
      </c>
      <c r="G6748" s="216">
        <v>91.33</v>
      </c>
      <c r="H6748" s="216">
        <v>328.00000000046566</v>
      </c>
      <c r="I6748" s="216">
        <v>29956.24000004253</v>
      </c>
      <c r="J6748" s="216">
        <v>8.7579450101126693E-2</v>
      </c>
      <c r="K6748" s="216">
        <v>2.6701051860061697E-4</v>
      </c>
    </row>
    <row r="6749" spans="2:11" ht="15.75" customHeight="1" x14ac:dyDescent="0.2">
      <c r="B6749" s="189">
        <v>41131</v>
      </c>
      <c r="C6749" s="143">
        <v>278081</v>
      </c>
      <c r="D6749" s="143" t="s">
        <v>509</v>
      </c>
      <c r="E6749" s="143" t="s">
        <v>25</v>
      </c>
      <c r="F6749" s="248" t="s">
        <v>2774</v>
      </c>
      <c r="G6749" s="216">
        <v>3</v>
      </c>
      <c r="H6749" s="216">
        <v>3.4999999956926331</v>
      </c>
      <c r="I6749" s="216">
        <v>20.999999974155799</v>
      </c>
      <c r="J6749" s="216">
        <v>6.1395170083349197E-5</v>
      </c>
      <c r="K6749" s="216">
        <v>8.770738594129539E-6</v>
      </c>
    </row>
    <row r="6750" spans="2:11" ht="15.75" customHeight="1" x14ac:dyDescent="0.2">
      <c r="B6750" s="189">
        <v>41132</v>
      </c>
      <c r="C6750" s="143">
        <v>278085</v>
      </c>
      <c r="D6750" s="143" t="s">
        <v>564</v>
      </c>
      <c r="E6750" s="143" t="s">
        <v>25</v>
      </c>
      <c r="F6750" s="248" t="s">
        <v>2424</v>
      </c>
      <c r="G6750" s="216">
        <v>11.01</v>
      </c>
      <c r="H6750" s="216">
        <v>149.99999999650754</v>
      </c>
      <c r="I6750" s="216">
        <v>1651.4999999615479</v>
      </c>
      <c r="J6750" s="216">
        <v>4.8273875010783731E-3</v>
      </c>
      <c r="K6750" s="216">
        <v>3.2182583341271803E-5</v>
      </c>
    </row>
    <row r="6751" spans="2:11" ht="15.75" customHeight="1" x14ac:dyDescent="0.2">
      <c r="B6751" s="189">
        <v>41132</v>
      </c>
      <c r="C6751" s="143">
        <v>278103</v>
      </c>
      <c r="D6751" s="143" t="s">
        <v>1692</v>
      </c>
      <c r="E6751" s="143" t="s">
        <v>24</v>
      </c>
      <c r="F6751" s="248" t="s">
        <v>2775</v>
      </c>
      <c r="G6751" s="216">
        <v>7.5</v>
      </c>
      <c r="H6751" s="216">
        <v>630</v>
      </c>
      <c r="I6751" s="216">
        <v>4725</v>
      </c>
      <c r="J6751" s="216">
        <v>4.7441358038543529E-3</v>
      </c>
      <c r="K6751" s="216">
        <v>7.5303742918323055E-6</v>
      </c>
    </row>
    <row r="6752" spans="2:11" ht="15.75" customHeight="1" x14ac:dyDescent="0.2">
      <c r="B6752" s="189">
        <v>41132</v>
      </c>
      <c r="C6752" s="143">
        <v>278104</v>
      </c>
      <c r="D6752" s="143" t="s">
        <v>972</v>
      </c>
      <c r="E6752" s="143" t="s">
        <v>25</v>
      </c>
      <c r="F6752" s="248" t="s">
        <v>2776</v>
      </c>
      <c r="G6752" s="216">
        <v>6</v>
      </c>
      <c r="H6752" s="216">
        <v>105.99999999976717</v>
      </c>
      <c r="I6752" s="216">
        <v>635.99999999860302</v>
      </c>
      <c r="J6752" s="216">
        <v>1.859048410990364E-3</v>
      </c>
      <c r="K6752" s="216">
        <v>1.7538192556551389E-5</v>
      </c>
    </row>
    <row r="6753" spans="2:11" ht="15.75" customHeight="1" x14ac:dyDescent="0.2">
      <c r="B6753" s="189">
        <v>41133</v>
      </c>
      <c r="C6753" s="143">
        <v>278110</v>
      </c>
      <c r="D6753" s="143" t="s">
        <v>1431</v>
      </c>
      <c r="E6753" s="143" t="s">
        <v>24</v>
      </c>
      <c r="F6753" s="248" t="s">
        <v>2777</v>
      </c>
      <c r="G6753" s="216">
        <v>1</v>
      </c>
      <c r="H6753" s="216">
        <v>55.000000001164153</v>
      </c>
      <c r="I6753" s="216">
        <v>55.000000001164153</v>
      </c>
      <c r="J6753" s="216">
        <v>5.5222358903749582E-5</v>
      </c>
      <c r="K6753" s="216">
        <v>1.0040428891378312E-6</v>
      </c>
    </row>
    <row r="6754" spans="2:11" ht="15.75" customHeight="1" x14ac:dyDescent="0.2">
      <c r="B6754" s="189">
        <v>41133</v>
      </c>
      <c r="C6754" s="143">
        <v>278114</v>
      </c>
      <c r="D6754" s="143" t="s">
        <v>1395</v>
      </c>
      <c r="E6754" s="143" t="s">
        <v>25</v>
      </c>
      <c r="F6754" s="248" t="s">
        <v>2778</v>
      </c>
      <c r="G6754" s="216">
        <v>1</v>
      </c>
      <c r="H6754" s="216">
        <v>229.99999999534339</v>
      </c>
      <c r="I6754" s="216">
        <v>229.99999999534339</v>
      </c>
      <c r="J6754" s="216">
        <v>6.7216725483837207E-4</v>
      </c>
      <c r="K6754" s="216">
        <v>2.9224663254433952E-6</v>
      </c>
    </row>
    <row r="6755" spans="2:11" ht="15.75" customHeight="1" x14ac:dyDescent="0.2">
      <c r="B6755" s="189">
        <v>41133</v>
      </c>
      <c r="C6755" s="143">
        <v>278116</v>
      </c>
      <c r="D6755" s="143" t="s">
        <v>863</v>
      </c>
      <c r="E6755" s="143" t="s">
        <v>24</v>
      </c>
      <c r="F6755" s="248" t="s">
        <v>2779</v>
      </c>
      <c r="G6755" s="216">
        <v>4.4948000000000006</v>
      </c>
      <c r="H6755" s="216">
        <v>333.00000000628643</v>
      </c>
      <c r="I6755" s="216">
        <v>1496.7684000282563</v>
      </c>
      <c r="J6755" s="216">
        <v>1.5028196687345797E-3</v>
      </c>
      <c r="K6755" s="216">
        <v>4.5129719780967248E-6</v>
      </c>
    </row>
    <row r="6756" spans="2:11" ht="15.75" customHeight="1" x14ac:dyDescent="0.2">
      <c r="B6756" s="189">
        <v>41133</v>
      </c>
      <c r="C6756" s="143">
        <v>278118</v>
      </c>
      <c r="D6756" s="143" t="s">
        <v>1245</v>
      </c>
      <c r="E6756" s="143" t="s">
        <v>24</v>
      </c>
      <c r="F6756" s="248" t="s">
        <v>2780</v>
      </c>
      <c r="G6756" s="216">
        <v>6.45</v>
      </c>
      <c r="H6756" s="216">
        <v>388.00000000745058</v>
      </c>
      <c r="I6756" s="216">
        <v>2502.6000000480562</v>
      </c>
      <c r="J6756" s="216">
        <v>2.5127177344045869E-3</v>
      </c>
      <c r="K6756" s="216">
        <v>6.4760766349390117E-6</v>
      </c>
    </row>
    <row r="6757" spans="2:11" ht="15.75" customHeight="1" x14ac:dyDescent="0.2">
      <c r="B6757" s="189">
        <v>41133</v>
      </c>
      <c r="C6757" s="143">
        <v>278118</v>
      </c>
      <c r="D6757" s="143" t="s">
        <v>1455</v>
      </c>
      <c r="E6757" s="143" t="s">
        <v>24</v>
      </c>
      <c r="F6757" s="248" t="s">
        <v>2780</v>
      </c>
      <c r="G6757" s="216">
        <v>3.48</v>
      </c>
      <c r="H6757" s="216">
        <v>388.00000000745058</v>
      </c>
      <c r="I6757" s="216">
        <v>1350.2400000259281</v>
      </c>
      <c r="J6757" s="216">
        <v>1.3556988706554982E-3</v>
      </c>
      <c r="K6757" s="216">
        <v>3.4940692541996526E-6</v>
      </c>
    </row>
    <row r="6758" spans="2:11" ht="15.75" customHeight="1" x14ac:dyDescent="0.2">
      <c r="B6758" s="189">
        <v>41133</v>
      </c>
      <c r="C6758" s="143">
        <v>278119</v>
      </c>
      <c r="D6758" s="143" t="s">
        <v>1300</v>
      </c>
      <c r="E6758" s="143" t="s">
        <v>24</v>
      </c>
      <c r="F6758" s="248" t="s">
        <v>2781</v>
      </c>
      <c r="G6758" s="216">
        <v>1.0538000000000001</v>
      </c>
      <c r="H6758" s="216">
        <v>34.999999998835847</v>
      </c>
      <c r="I6758" s="216">
        <v>36.882999998773215</v>
      </c>
      <c r="J6758" s="216">
        <v>3.7032113878838888E-5</v>
      </c>
      <c r="K6758" s="216">
        <v>1.0580603965734466E-6</v>
      </c>
    </row>
    <row r="6759" spans="2:11" ht="15.75" customHeight="1" x14ac:dyDescent="0.2">
      <c r="B6759" s="189">
        <v>41133</v>
      </c>
      <c r="C6759" s="143">
        <v>278120</v>
      </c>
      <c r="D6759" s="143" t="s">
        <v>2782</v>
      </c>
      <c r="E6759" s="143" t="s">
        <v>24</v>
      </c>
      <c r="F6759" s="248" t="s">
        <v>2783</v>
      </c>
      <c r="G6759" s="216">
        <v>1.0033000000000001</v>
      </c>
      <c r="H6759" s="216">
        <v>310.99999999743886</v>
      </c>
      <c r="I6759" s="216">
        <v>312.02629999743044</v>
      </c>
      <c r="J6759" s="216">
        <v>3.1328778773640772E-4</v>
      </c>
      <c r="K6759" s="216">
        <v>1.0073562306719861E-6</v>
      </c>
    </row>
    <row r="6760" spans="2:11" ht="15.75" customHeight="1" x14ac:dyDescent="0.2">
      <c r="B6760" s="189">
        <v>41133</v>
      </c>
      <c r="C6760" s="143">
        <v>278121</v>
      </c>
      <c r="D6760" s="143" t="s">
        <v>913</v>
      </c>
      <c r="E6760" s="143" t="s">
        <v>24</v>
      </c>
      <c r="F6760" s="248" t="s">
        <v>2784</v>
      </c>
      <c r="G6760" s="216">
        <v>2.0625</v>
      </c>
      <c r="H6760" s="216">
        <v>233.99999999790452</v>
      </c>
      <c r="I6760" s="216">
        <v>482.62499999567808</v>
      </c>
      <c r="J6760" s="216">
        <v>4.8457619936580643E-4</v>
      </c>
      <c r="K6760" s="216">
        <v>2.0708384588467768E-6</v>
      </c>
    </row>
    <row r="6761" spans="2:11" ht="15.75" customHeight="1" x14ac:dyDescent="0.2">
      <c r="B6761" s="189">
        <v>41133</v>
      </c>
      <c r="C6761" s="143">
        <v>278122</v>
      </c>
      <c r="D6761" s="143" t="s">
        <v>1588</v>
      </c>
      <c r="E6761" s="143" t="s">
        <v>24</v>
      </c>
      <c r="F6761" s="248" t="s">
        <v>1902</v>
      </c>
      <c r="G6761" s="216">
        <v>25.650000000000002</v>
      </c>
      <c r="H6761" s="216">
        <v>411.0000000090804</v>
      </c>
      <c r="I6761" s="216">
        <v>10542.150000232912</v>
      </c>
      <c r="J6761" s="216">
        <v>1.0584770743958243E-2</v>
      </c>
      <c r="K6761" s="216">
        <v>2.5753700106385373E-5</v>
      </c>
    </row>
    <row r="6762" spans="2:11" ht="15.75" customHeight="1" x14ac:dyDescent="0.2">
      <c r="B6762" s="189">
        <v>41133</v>
      </c>
      <c r="C6762" s="143">
        <v>278123</v>
      </c>
      <c r="D6762" s="143" t="s">
        <v>840</v>
      </c>
      <c r="E6762" s="143" t="s">
        <v>24</v>
      </c>
      <c r="F6762" s="248" t="s">
        <v>2785</v>
      </c>
      <c r="G6762" s="216">
        <v>5.12</v>
      </c>
      <c r="H6762" s="216">
        <v>319.00000000256114</v>
      </c>
      <c r="I6762" s="216">
        <v>1633.2800000131131</v>
      </c>
      <c r="J6762" s="216">
        <v>1.6398831699842031E-3</v>
      </c>
      <c r="K6762" s="216">
        <v>5.1406995923856964E-6</v>
      </c>
    </row>
    <row r="6763" spans="2:11" ht="15.75" customHeight="1" x14ac:dyDescent="0.2">
      <c r="B6763" s="189">
        <v>41133</v>
      </c>
      <c r="C6763" s="143">
        <v>278124</v>
      </c>
      <c r="D6763" s="143" t="s">
        <v>927</v>
      </c>
      <c r="E6763" s="143" t="s">
        <v>24</v>
      </c>
      <c r="F6763" s="248" t="s">
        <v>2786</v>
      </c>
      <c r="G6763" s="216">
        <v>18.0825</v>
      </c>
      <c r="H6763" s="216">
        <v>256.99999999953434</v>
      </c>
      <c r="I6763" s="216">
        <v>4647.2024999915793</v>
      </c>
      <c r="J6763" s="216">
        <v>4.6659906245000975E-3</v>
      </c>
      <c r="K6763" s="216">
        <v>1.8155605542834833E-5</v>
      </c>
    </row>
    <row r="6764" spans="2:11" ht="15.75" customHeight="1" x14ac:dyDescent="0.2">
      <c r="B6764" s="189">
        <v>41133</v>
      </c>
      <c r="C6764" s="143">
        <v>278124</v>
      </c>
      <c r="D6764" s="143" t="s">
        <v>681</v>
      </c>
      <c r="E6764" s="143" t="s">
        <v>24</v>
      </c>
      <c r="F6764" s="248" t="s">
        <v>2786</v>
      </c>
      <c r="G6764" s="216">
        <v>2.125</v>
      </c>
      <c r="H6764" s="216">
        <v>256.99999999953434</v>
      </c>
      <c r="I6764" s="216">
        <v>546.12499999901047</v>
      </c>
      <c r="J6764" s="216">
        <v>5.4833292282940459E-4</v>
      </c>
      <c r="K6764" s="216">
        <v>2.1335911394178913E-6</v>
      </c>
    </row>
    <row r="6765" spans="2:11" ht="15.75" customHeight="1" x14ac:dyDescent="0.2">
      <c r="B6765" s="189">
        <v>41133</v>
      </c>
      <c r="C6765" s="143">
        <v>278125</v>
      </c>
      <c r="D6765" s="143" t="s">
        <v>1760</v>
      </c>
      <c r="E6765" s="143" t="s">
        <v>24</v>
      </c>
      <c r="F6765" s="248" t="s">
        <v>2468</v>
      </c>
      <c r="G6765" s="216">
        <v>38.475000000000001</v>
      </c>
      <c r="H6765" s="216">
        <v>164.99999999301508</v>
      </c>
      <c r="I6765" s="216">
        <v>6348.3749997312552</v>
      </c>
      <c r="J6765" s="216">
        <v>6.3740407760605484E-3</v>
      </c>
      <c r="K6765" s="216">
        <v>3.8630550159578059E-5</v>
      </c>
    </row>
    <row r="6766" spans="2:11" ht="15.75" customHeight="1" x14ac:dyDescent="0.2">
      <c r="B6766" s="189">
        <v>41133</v>
      </c>
      <c r="C6766" s="143">
        <v>278126</v>
      </c>
      <c r="D6766" s="143" t="s">
        <v>1499</v>
      </c>
      <c r="E6766" s="143" t="s">
        <v>24</v>
      </c>
      <c r="F6766" s="248" t="s">
        <v>2787</v>
      </c>
      <c r="G6766" s="216">
        <v>20.627400000000002</v>
      </c>
      <c r="H6766" s="216">
        <v>39.000000001396984</v>
      </c>
      <c r="I6766" s="216">
        <v>804.46860002881624</v>
      </c>
      <c r="J6766" s="216">
        <v>8.0772097739359905E-4</v>
      </c>
      <c r="K6766" s="216">
        <v>2.0710794291401701E-5</v>
      </c>
    </row>
    <row r="6767" spans="2:11" ht="15.75" customHeight="1" x14ac:dyDescent="0.2">
      <c r="B6767" s="189">
        <v>41134</v>
      </c>
      <c r="C6767" s="143">
        <v>278180</v>
      </c>
      <c r="D6767" s="143" t="s">
        <v>509</v>
      </c>
      <c r="E6767" s="143" t="s">
        <v>25</v>
      </c>
      <c r="F6767" s="248" t="s">
        <v>2788</v>
      </c>
      <c r="G6767" s="216">
        <v>1</v>
      </c>
      <c r="H6767" s="216">
        <v>216.99999999487773</v>
      </c>
      <c r="I6767" s="216">
        <v>216.99999999487773</v>
      </c>
      <c r="J6767" s="216">
        <v>6.3406200984706404E-4</v>
      </c>
      <c r="K6767" s="216">
        <v>2.9219447459079769E-6</v>
      </c>
    </row>
    <row r="6768" spans="2:11" ht="15.75" customHeight="1" x14ac:dyDescent="0.2">
      <c r="B6768" s="189">
        <v>41134</v>
      </c>
      <c r="C6768" s="143">
        <v>278181</v>
      </c>
      <c r="D6768" s="143" t="s">
        <v>1897</v>
      </c>
      <c r="E6768" s="143" t="s">
        <v>24</v>
      </c>
      <c r="F6768" s="248" t="s">
        <v>2789</v>
      </c>
      <c r="G6768" s="216">
        <v>1.6417000000000002</v>
      </c>
      <c r="H6768" s="216">
        <v>356.00000000791624</v>
      </c>
      <c r="I6768" s="216">
        <v>584.44520001299611</v>
      </c>
      <c r="J6768" s="216">
        <v>5.8680216720184404E-4</v>
      </c>
      <c r="K6768" s="216">
        <v>1.6483206943505495E-6</v>
      </c>
    </row>
    <row r="6769" spans="2:11" ht="15.75" customHeight="1" x14ac:dyDescent="0.2">
      <c r="B6769" s="189">
        <v>41134</v>
      </c>
      <c r="C6769" s="143">
        <v>278182</v>
      </c>
      <c r="D6769" s="143" t="s">
        <v>578</v>
      </c>
      <c r="E6769" s="143" t="s">
        <v>25</v>
      </c>
      <c r="F6769" s="248" t="s">
        <v>2317</v>
      </c>
      <c r="G6769" s="216">
        <v>8.3330000000000002</v>
      </c>
      <c r="H6769" s="216">
        <v>270</v>
      </c>
      <c r="I6769" s="216">
        <v>2249.91</v>
      </c>
      <c r="J6769" s="216">
        <v>6.5741127032658163E-3</v>
      </c>
      <c r="K6769" s="216">
        <v>2.4348565567651175E-5</v>
      </c>
    </row>
    <row r="6770" spans="2:11" ht="15.75" customHeight="1" x14ac:dyDescent="0.2">
      <c r="B6770" s="189">
        <v>41134</v>
      </c>
      <c r="C6770" s="143">
        <v>278183</v>
      </c>
      <c r="D6770" s="143" t="s">
        <v>798</v>
      </c>
      <c r="E6770" s="143" t="s">
        <v>24</v>
      </c>
      <c r="F6770" s="248" t="s">
        <v>2790</v>
      </c>
      <c r="G6770" s="216">
        <v>11.635</v>
      </c>
      <c r="H6770" s="216">
        <v>330.00000000698492</v>
      </c>
      <c r="I6770" s="216">
        <v>3839.5500000812694</v>
      </c>
      <c r="J6770" s="216">
        <v>3.855034246285929E-3</v>
      </c>
      <c r="K6770" s="216">
        <v>1.1681921958194944E-5</v>
      </c>
    </row>
    <row r="6771" spans="2:11" ht="15.75" customHeight="1" x14ac:dyDescent="0.2">
      <c r="B6771" s="189">
        <v>41134</v>
      </c>
      <c r="C6771" s="143">
        <v>278184</v>
      </c>
      <c r="D6771" s="143" t="s">
        <v>1083</v>
      </c>
      <c r="E6771" s="143" t="s">
        <v>24</v>
      </c>
      <c r="F6771" s="248" t="s">
        <v>2791</v>
      </c>
      <c r="G6771" s="216">
        <v>5.5</v>
      </c>
      <c r="H6771" s="216">
        <v>233.00000000512227</v>
      </c>
      <c r="I6771" s="216">
        <v>1281.5000000281725</v>
      </c>
      <c r="J6771" s="216">
        <v>1.2866680695965561E-3</v>
      </c>
      <c r="K6771" s="216">
        <v>5.5221805560869958E-6</v>
      </c>
    </row>
    <row r="6772" spans="2:11" ht="15.75" customHeight="1" x14ac:dyDescent="0.2">
      <c r="B6772" s="189">
        <v>41134</v>
      </c>
      <c r="C6772" s="143">
        <v>278185</v>
      </c>
      <c r="D6772" s="143" t="s">
        <v>2792</v>
      </c>
      <c r="E6772" s="143" t="s">
        <v>24</v>
      </c>
      <c r="F6772" s="248" t="s">
        <v>2793</v>
      </c>
      <c r="G6772" s="216">
        <v>4.58</v>
      </c>
      <c r="H6772" s="216">
        <v>229.99999999534339</v>
      </c>
      <c r="I6772" s="216">
        <v>1053.3999999786727</v>
      </c>
      <c r="J6772" s="216">
        <v>1.0576481813935033E-3</v>
      </c>
      <c r="K6772" s="216">
        <v>4.5984703539778983E-6</v>
      </c>
    </row>
    <row r="6773" spans="2:11" ht="15.75" customHeight="1" x14ac:dyDescent="0.2">
      <c r="B6773" s="189">
        <v>41134</v>
      </c>
      <c r="C6773" s="143">
        <v>278186</v>
      </c>
      <c r="D6773" s="143" t="s">
        <v>656</v>
      </c>
      <c r="E6773" s="143" t="s">
        <v>25</v>
      </c>
      <c r="F6773" s="248" t="s">
        <v>2794</v>
      </c>
      <c r="G6773" s="216">
        <v>10.26</v>
      </c>
      <c r="H6773" s="216">
        <v>168.99999999557622</v>
      </c>
      <c r="I6773" s="216">
        <v>1733.9399999546119</v>
      </c>
      <c r="J6773" s="216">
        <v>5.0664768725870567E-3</v>
      </c>
      <c r="K6773" s="216">
        <v>2.9979153093015843E-5</v>
      </c>
    </row>
    <row r="6774" spans="2:11" ht="15.75" customHeight="1" x14ac:dyDescent="0.2">
      <c r="B6774" s="189">
        <v>41134</v>
      </c>
      <c r="C6774" s="143">
        <v>278186</v>
      </c>
      <c r="D6774" s="143" t="s">
        <v>996</v>
      </c>
      <c r="E6774" s="143" t="s">
        <v>24</v>
      </c>
      <c r="F6774" s="248" t="s">
        <v>2794</v>
      </c>
      <c r="G6774" s="216">
        <v>0.77329999999999999</v>
      </c>
      <c r="H6774" s="216">
        <v>168.99999999557622</v>
      </c>
      <c r="I6774" s="216">
        <v>130.68769999657908</v>
      </c>
      <c r="J6774" s="216">
        <v>1.3121474106197082E-4</v>
      </c>
      <c r="K6774" s="216">
        <v>7.7641858618583158E-7</v>
      </c>
    </row>
    <row r="6775" spans="2:11" ht="15.75" customHeight="1" x14ac:dyDescent="0.2">
      <c r="B6775" s="189">
        <v>41134</v>
      </c>
      <c r="C6775" s="143">
        <v>278187</v>
      </c>
      <c r="D6775" s="143" t="s">
        <v>588</v>
      </c>
      <c r="E6775" s="143" t="s">
        <v>25</v>
      </c>
      <c r="F6775" s="248" t="s">
        <v>2308</v>
      </c>
      <c r="G6775" s="216">
        <v>10</v>
      </c>
      <c r="H6775" s="216">
        <v>265.00000000465661</v>
      </c>
      <c r="I6775" s="216">
        <v>2650.0000000465661</v>
      </c>
      <c r="J6775" s="216">
        <v>7.7431535767922026E-3</v>
      </c>
      <c r="K6775" s="216">
        <v>2.9219447459079771E-5</v>
      </c>
    </row>
    <row r="6776" spans="2:11" ht="15.75" customHeight="1" x14ac:dyDescent="0.2">
      <c r="B6776" s="189">
        <v>41134</v>
      </c>
      <c r="C6776" s="143">
        <v>278188</v>
      </c>
      <c r="D6776" s="143" t="s">
        <v>504</v>
      </c>
      <c r="E6776" s="143" t="s">
        <v>25</v>
      </c>
      <c r="F6776" s="248" t="s">
        <v>2795</v>
      </c>
      <c r="G6776" s="216">
        <v>1</v>
      </c>
      <c r="H6776" s="216">
        <v>474.99999999767169</v>
      </c>
      <c r="I6776" s="216">
        <v>474.99999999767169</v>
      </c>
      <c r="J6776" s="216">
        <v>1.3879237542994858E-3</v>
      </c>
      <c r="K6776" s="216">
        <v>2.9219447459079769E-6</v>
      </c>
    </row>
    <row r="6777" spans="2:11" ht="15.75" customHeight="1" x14ac:dyDescent="0.2">
      <c r="B6777" s="189">
        <v>41134</v>
      </c>
      <c r="C6777" s="143">
        <v>278362</v>
      </c>
      <c r="D6777" s="143" t="s">
        <v>668</v>
      </c>
      <c r="E6777" s="143" t="s">
        <v>24</v>
      </c>
      <c r="F6777" s="248" t="s">
        <v>2796</v>
      </c>
      <c r="G6777" s="216">
        <v>2.5</v>
      </c>
      <c r="H6777" s="216">
        <v>4640.0000000058208</v>
      </c>
      <c r="I6777" s="216">
        <v>11600.000000014552</v>
      </c>
      <c r="J6777" s="216">
        <v>1.1646780809216275E-2</v>
      </c>
      <c r="K6777" s="216">
        <v>2.5100820709486344E-6</v>
      </c>
    </row>
    <row r="6778" spans="2:11" ht="15.75" customHeight="1" x14ac:dyDescent="0.2">
      <c r="B6778" s="189">
        <v>41134</v>
      </c>
      <c r="C6778" s="143">
        <v>278362</v>
      </c>
      <c r="D6778" s="143" t="s">
        <v>670</v>
      </c>
      <c r="E6778" s="143" t="s">
        <v>24</v>
      </c>
      <c r="F6778" s="248" t="s">
        <v>2796</v>
      </c>
      <c r="G6778" s="216">
        <v>2</v>
      </c>
      <c r="H6778" s="216">
        <v>4640.0000000058208</v>
      </c>
      <c r="I6778" s="216">
        <v>9280.0000000116415</v>
      </c>
      <c r="J6778" s="216">
        <v>9.3174246473730193E-3</v>
      </c>
      <c r="K6778" s="216">
        <v>2.0080656567589075E-6</v>
      </c>
    </row>
    <row r="6779" spans="2:11" ht="15.75" customHeight="1" x14ac:dyDescent="0.2">
      <c r="B6779" s="189">
        <v>41135</v>
      </c>
      <c r="C6779" s="143">
        <v>278221</v>
      </c>
      <c r="D6779" s="143" t="s">
        <v>1514</v>
      </c>
      <c r="E6779" s="143" t="s">
        <v>25</v>
      </c>
      <c r="F6779" s="248" t="s">
        <v>2797</v>
      </c>
      <c r="G6779" s="216">
        <v>2.0100000000000002</v>
      </c>
      <c r="H6779" s="216">
        <v>213.99999999557622</v>
      </c>
      <c r="I6779" s="216">
        <v>430.13999999110825</v>
      </c>
      <c r="J6779" s="216">
        <v>1.2566266576664268E-3</v>
      </c>
      <c r="K6779" s="216">
        <v>5.8720871854785216E-6</v>
      </c>
    </row>
    <row r="6780" spans="2:11" ht="15.75" customHeight="1" x14ac:dyDescent="0.2">
      <c r="B6780" s="189">
        <v>41135</v>
      </c>
      <c r="C6780" s="143">
        <v>278242</v>
      </c>
      <c r="D6780" s="143" t="s">
        <v>666</v>
      </c>
      <c r="E6780" s="143" t="s">
        <v>25</v>
      </c>
      <c r="F6780" s="248" t="s">
        <v>2798</v>
      </c>
      <c r="G6780" s="216">
        <v>4</v>
      </c>
      <c r="H6780" s="216">
        <v>352.0000000053551</v>
      </c>
      <c r="I6780" s="216">
        <v>1408.0000000214204</v>
      </c>
      <c r="J6780" s="216">
        <v>4.1133824663082295E-3</v>
      </c>
      <c r="K6780" s="216">
        <v>1.1685745642743326E-5</v>
      </c>
    </row>
    <row r="6781" spans="2:11" ht="15.75" customHeight="1" x14ac:dyDescent="0.2">
      <c r="B6781" s="189">
        <v>41135</v>
      </c>
      <c r="C6781" s="143">
        <v>278243</v>
      </c>
      <c r="D6781" s="143" t="s">
        <v>1164</v>
      </c>
      <c r="E6781" s="143" t="s">
        <v>25</v>
      </c>
      <c r="F6781" s="248" t="s">
        <v>2284</v>
      </c>
      <c r="G6781" s="216">
        <v>1.4</v>
      </c>
      <c r="H6781" s="216">
        <v>473.99999999441206</v>
      </c>
      <c r="I6781" s="216">
        <v>663.59999999217689</v>
      </c>
      <c r="J6781" s="216">
        <v>1.9386652021082631E-3</v>
      </c>
      <c r="K6781" s="216">
        <v>4.0900109749601635E-6</v>
      </c>
    </row>
    <row r="6782" spans="2:11" ht="15.75" customHeight="1" x14ac:dyDescent="0.2">
      <c r="B6782" s="189">
        <v>41135</v>
      </c>
      <c r="C6782" s="143">
        <v>278245</v>
      </c>
      <c r="D6782" s="143" t="s">
        <v>1113</v>
      </c>
      <c r="E6782" s="143" t="s">
        <v>25</v>
      </c>
      <c r="F6782" s="248" t="s">
        <v>2799</v>
      </c>
      <c r="G6782" s="216">
        <v>2</v>
      </c>
      <c r="H6782" s="216">
        <v>515.00000000232831</v>
      </c>
      <c r="I6782" s="216">
        <v>1030.0000000046566</v>
      </c>
      <c r="J6782" s="216">
        <v>3.0090795030200106E-3</v>
      </c>
      <c r="K6782" s="216">
        <v>5.8428728213716628E-6</v>
      </c>
    </row>
    <row r="6783" spans="2:11" ht="15.75" customHeight="1" x14ac:dyDescent="0.2">
      <c r="B6783" s="189">
        <v>41135</v>
      </c>
      <c r="C6783" s="143">
        <v>278246</v>
      </c>
      <c r="D6783" s="143" t="s">
        <v>1531</v>
      </c>
      <c r="E6783" s="143" t="s">
        <v>25</v>
      </c>
      <c r="F6783" s="248" t="s">
        <v>2800</v>
      </c>
      <c r="G6783" s="216">
        <v>18.5</v>
      </c>
      <c r="H6783" s="216">
        <v>548.99999999790452</v>
      </c>
      <c r="I6783" s="216">
        <v>10156.499999961234</v>
      </c>
      <c r="J6783" s="216">
        <v>2.9671568905017393E-2</v>
      </c>
      <c r="K6783" s="216">
        <v>5.4046573597687886E-5</v>
      </c>
    </row>
    <row r="6784" spans="2:11" ht="15.75" customHeight="1" x14ac:dyDescent="0.2">
      <c r="B6784" s="189">
        <v>41135</v>
      </c>
      <c r="C6784" s="143">
        <v>278248</v>
      </c>
      <c r="D6784" s="143" t="s">
        <v>1579</v>
      </c>
      <c r="E6784" s="143" t="s">
        <v>24</v>
      </c>
      <c r="F6784" s="248" t="s">
        <v>2801</v>
      </c>
      <c r="G6784" s="216">
        <v>3</v>
      </c>
      <c r="H6784" s="216">
        <v>294.99999999767169</v>
      </c>
      <c r="I6784" s="216">
        <v>884.99999999301508</v>
      </c>
      <c r="J6784" s="216">
        <v>8.885658146070331E-4</v>
      </c>
      <c r="K6784" s="216">
        <v>3.0120875071662582E-6</v>
      </c>
    </row>
    <row r="6785" spans="2:11" ht="15.75" customHeight="1" x14ac:dyDescent="0.2">
      <c r="B6785" s="189">
        <v>41135</v>
      </c>
      <c r="C6785" s="143">
        <v>278249</v>
      </c>
      <c r="D6785" s="143" t="s">
        <v>1468</v>
      </c>
      <c r="E6785" s="143" t="s">
        <v>25</v>
      </c>
      <c r="F6785" s="248" t="s">
        <v>1949</v>
      </c>
      <c r="G6785" s="216">
        <v>2.6749999999999998</v>
      </c>
      <c r="H6785" s="216">
        <v>325.00000000116415</v>
      </c>
      <c r="I6785" s="216">
        <v>869.37500000311411</v>
      </c>
      <c r="J6785" s="216">
        <v>2.5398237795490925E-3</v>
      </c>
      <c r="K6785" s="216">
        <v>7.8148423985845992E-6</v>
      </c>
    </row>
    <row r="6786" spans="2:11" ht="15.75" customHeight="1" x14ac:dyDescent="0.2">
      <c r="B6786" s="189">
        <v>41135</v>
      </c>
      <c r="C6786" s="143">
        <v>278250</v>
      </c>
      <c r="D6786" s="143" t="s">
        <v>675</v>
      </c>
      <c r="E6786" s="143" t="s">
        <v>25</v>
      </c>
      <c r="F6786" s="248" t="s">
        <v>2802</v>
      </c>
      <c r="G6786" s="216">
        <v>28.344999999999999</v>
      </c>
      <c r="H6786" s="216">
        <v>330.99999999976717</v>
      </c>
      <c r="I6786" s="216">
        <v>9382.1949999934004</v>
      </c>
      <c r="J6786" s="216">
        <v>2.7409486085135274E-2</v>
      </c>
      <c r="K6786" s="216">
        <v>8.280811506088989E-5</v>
      </c>
    </row>
    <row r="6787" spans="2:11" ht="15.75" customHeight="1" x14ac:dyDescent="0.2">
      <c r="B6787" s="189">
        <v>41135</v>
      </c>
      <c r="C6787" s="143">
        <v>278251</v>
      </c>
      <c r="D6787" s="143" t="s">
        <v>611</v>
      </c>
      <c r="E6787" s="143" t="s">
        <v>25</v>
      </c>
      <c r="F6787" s="248" t="s">
        <v>1912</v>
      </c>
      <c r="G6787" s="216">
        <v>11.01</v>
      </c>
      <c r="H6787" s="216">
        <v>217.99999999813735</v>
      </c>
      <c r="I6787" s="216">
        <v>2400.1799999794921</v>
      </c>
      <c r="J6787" s="216">
        <v>7.0119732441400063E-3</v>
      </c>
      <c r="K6787" s="216">
        <v>3.2165014881651007E-5</v>
      </c>
    </row>
    <row r="6788" spans="2:11" ht="15.75" customHeight="1" x14ac:dyDescent="0.2">
      <c r="B6788" s="189">
        <v>41135</v>
      </c>
      <c r="C6788" s="143">
        <v>278252</v>
      </c>
      <c r="D6788" s="143" t="s">
        <v>869</v>
      </c>
      <c r="E6788" s="143" t="s">
        <v>25</v>
      </c>
      <c r="F6788" s="248" t="s">
        <v>2803</v>
      </c>
      <c r="G6788" s="216">
        <v>18.525000000000002</v>
      </c>
      <c r="H6788" s="216">
        <v>169.99999999883585</v>
      </c>
      <c r="I6788" s="216">
        <v>3149.2499999784345</v>
      </c>
      <c r="J6788" s="216">
        <v>9.2003336162893527E-3</v>
      </c>
      <c r="K6788" s="216">
        <v>5.4119609507955034E-5</v>
      </c>
    </row>
    <row r="6789" spans="2:11" ht="15.75" customHeight="1" x14ac:dyDescent="0.2">
      <c r="B6789" s="189">
        <v>41135</v>
      </c>
      <c r="C6789" s="143">
        <v>278255</v>
      </c>
      <c r="D6789" s="143" t="s">
        <v>1113</v>
      </c>
      <c r="E6789" s="143" t="s">
        <v>25</v>
      </c>
      <c r="F6789" s="248" t="s">
        <v>2804</v>
      </c>
      <c r="G6789" s="216">
        <v>13.23</v>
      </c>
      <c r="H6789" s="216">
        <v>484.0000000060536</v>
      </c>
      <c r="I6789" s="216">
        <v>6403.3200000800889</v>
      </c>
      <c r="J6789" s="216">
        <v>1.8706892197506774E-2</v>
      </c>
      <c r="K6789" s="216">
        <v>3.8650603713373554E-5</v>
      </c>
    </row>
    <row r="6790" spans="2:11" ht="15.75" customHeight="1" x14ac:dyDescent="0.2">
      <c r="B6790" s="189">
        <v>41135</v>
      </c>
      <c r="C6790" s="143">
        <v>278256</v>
      </c>
      <c r="D6790" s="143" t="s">
        <v>1106</v>
      </c>
      <c r="E6790" s="143" t="s">
        <v>24</v>
      </c>
      <c r="F6790" s="248" t="s">
        <v>2805</v>
      </c>
      <c r="G6790" s="216">
        <v>17.145</v>
      </c>
      <c r="H6790" s="216">
        <v>219.99999999417923</v>
      </c>
      <c r="I6790" s="216">
        <v>3771.8999999002031</v>
      </c>
      <c r="J6790" s="216">
        <v>3.7870976226599372E-3</v>
      </c>
      <c r="K6790" s="216">
        <v>1.7214080103455165E-5</v>
      </c>
    </row>
    <row r="6791" spans="2:11" ht="15.75" customHeight="1" x14ac:dyDescent="0.2">
      <c r="B6791" s="189">
        <v>41135</v>
      </c>
      <c r="C6791" s="143">
        <v>278257</v>
      </c>
      <c r="D6791" s="143" t="s">
        <v>1308</v>
      </c>
      <c r="E6791" s="143" t="s">
        <v>25</v>
      </c>
      <c r="F6791" s="248" t="s">
        <v>2806</v>
      </c>
      <c r="G6791" s="216">
        <v>7.5</v>
      </c>
      <c r="H6791" s="216">
        <v>123.99999999557622</v>
      </c>
      <c r="I6791" s="216">
        <v>929.99999996682163</v>
      </c>
      <c r="J6791" s="216">
        <v>2.7169358618408948E-3</v>
      </c>
      <c r="K6791" s="216">
        <v>2.1910773080143737E-5</v>
      </c>
    </row>
    <row r="6792" spans="2:11" ht="15.75" customHeight="1" x14ac:dyDescent="0.2">
      <c r="B6792" s="189">
        <v>41135</v>
      </c>
      <c r="C6792" s="143">
        <v>278258</v>
      </c>
      <c r="D6792" s="143" t="s">
        <v>1708</v>
      </c>
      <c r="E6792" s="143" t="s">
        <v>24</v>
      </c>
      <c r="F6792" s="248" t="s">
        <v>2789</v>
      </c>
      <c r="G6792" s="216">
        <v>1.01</v>
      </c>
      <c r="H6792" s="216">
        <v>58.000000000465661</v>
      </c>
      <c r="I6792" s="216">
        <v>58.580000000470321</v>
      </c>
      <c r="J6792" s="216">
        <v>5.8816028723738686E-5</v>
      </c>
      <c r="K6792" s="216">
        <v>1.0140694607459736E-6</v>
      </c>
    </row>
    <row r="6793" spans="2:11" ht="15.75" customHeight="1" x14ac:dyDescent="0.2">
      <c r="B6793" s="189">
        <v>41135</v>
      </c>
      <c r="C6793" s="143">
        <v>278259</v>
      </c>
      <c r="D6793" s="143" t="s">
        <v>606</v>
      </c>
      <c r="E6793" s="143" t="s">
        <v>25</v>
      </c>
      <c r="F6793" s="248" t="s">
        <v>2807</v>
      </c>
      <c r="G6793" s="216">
        <v>3</v>
      </c>
      <c r="H6793" s="216">
        <v>256.00000000675209</v>
      </c>
      <c r="I6793" s="216">
        <v>768.00000002025627</v>
      </c>
      <c r="J6793" s="216">
        <v>2.2436631634658961E-3</v>
      </c>
      <c r="K6793" s="216">
        <v>8.7643092320574946E-6</v>
      </c>
    </row>
    <row r="6794" spans="2:11" ht="15.75" customHeight="1" x14ac:dyDescent="0.2">
      <c r="B6794" s="189">
        <v>41135</v>
      </c>
      <c r="C6794" s="143">
        <v>278261</v>
      </c>
      <c r="D6794" s="143" t="s">
        <v>2808</v>
      </c>
      <c r="E6794" s="143" t="s">
        <v>24</v>
      </c>
      <c r="F6794" s="248" t="s">
        <v>2809</v>
      </c>
      <c r="G6794" s="216">
        <v>5.1000000000000005</v>
      </c>
      <c r="H6794" s="216">
        <v>83.000000008614734</v>
      </c>
      <c r="I6794" s="216">
        <v>423.3000000439352</v>
      </c>
      <c r="J6794" s="216">
        <v>4.2500554730527125E-4</v>
      </c>
      <c r="K6794" s="216">
        <v>5.1205487621826398E-6</v>
      </c>
    </row>
    <row r="6795" spans="2:11" ht="15.75" customHeight="1" x14ac:dyDescent="0.2">
      <c r="B6795" s="189">
        <v>41135</v>
      </c>
      <c r="C6795" s="143">
        <v>278262</v>
      </c>
      <c r="D6795" s="143" t="s">
        <v>566</v>
      </c>
      <c r="E6795" s="143" t="s">
        <v>24</v>
      </c>
      <c r="F6795" s="248" t="s">
        <v>2810</v>
      </c>
      <c r="G6795" s="216">
        <v>2.9664000000000001</v>
      </c>
      <c r="H6795" s="216">
        <v>126.00000000209548</v>
      </c>
      <c r="I6795" s="216">
        <v>373.76640000621603</v>
      </c>
      <c r="J6795" s="216">
        <v>3.7527236801907659E-4</v>
      </c>
      <c r="K6795" s="216">
        <v>2.9783521270859961E-6</v>
      </c>
    </row>
    <row r="6796" spans="2:11" ht="15.75" customHeight="1" x14ac:dyDescent="0.2">
      <c r="B6796" s="189">
        <v>41135</v>
      </c>
      <c r="C6796" s="143">
        <v>278263</v>
      </c>
      <c r="D6796" s="143" t="s">
        <v>1525</v>
      </c>
      <c r="E6796" s="143" t="s">
        <v>24</v>
      </c>
      <c r="F6796" s="248" t="s">
        <v>2811</v>
      </c>
      <c r="G6796" s="216">
        <v>23.78</v>
      </c>
      <c r="H6796" s="216">
        <v>243.99999999906868</v>
      </c>
      <c r="I6796" s="216">
        <v>5802.3199999778535</v>
      </c>
      <c r="J6796" s="216">
        <v>5.8256985281714057E-3</v>
      </c>
      <c r="K6796" s="216">
        <v>2.3875813640137874E-5</v>
      </c>
    </row>
    <row r="6797" spans="2:11" ht="15.75" customHeight="1" x14ac:dyDescent="0.2">
      <c r="B6797" s="189">
        <v>41135</v>
      </c>
      <c r="C6797" s="143">
        <v>278264</v>
      </c>
      <c r="D6797" s="143" t="s">
        <v>1401</v>
      </c>
      <c r="E6797" s="143" t="s">
        <v>24</v>
      </c>
      <c r="F6797" s="248" t="s">
        <v>2812</v>
      </c>
      <c r="G6797" s="216">
        <v>1.08</v>
      </c>
      <c r="H6797" s="216">
        <v>34.999999998835847</v>
      </c>
      <c r="I6797" s="216">
        <v>37.79999999874272</v>
      </c>
      <c r="J6797" s="216">
        <v>3.795230258903251E-5</v>
      </c>
      <c r="K6797" s="216">
        <v>1.0843515025798531E-6</v>
      </c>
    </row>
    <row r="6798" spans="2:11" ht="15.75" customHeight="1" x14ac:dyDescent="0.2">
      <c r="B6798" s="189">
        <v>41135</v>
      </c>
      <c r="C6798" s="143">
        <v>278264</v>
      </c>
      <c r="D6798" s="143" t="s">
        <v>1743</v>
      </c>
      <c r="E6798" s="143" t="s">
        <v>24</v>
      </c>
      <c r="F6798" s="248" t="s">
        <v>2812</v>
      </c>
      <c r="G6798" s="216">
        <v>0.99</v>
      </c>
      <c r="H6798" s="216">
        <v>34.999999998835847</v>
      </c>
      <c r="I6798" s="216">
        <v>34.649999998847491</v>
      </c>
      <c r="J6798" s="216">
        <v>3.478961070661313E-5</v>
      </c>
      <c r="K6798" s="216">
        <v>9.9398887736486529E-7</v>
      </c>
    </row>
    <row r="6799" spans="2:11" ht="15.75" customHeight="1" x14ac:dyDescent="0.2">
      <c r="B6799" s="189">
        <v>41135</v>
      </c>
      <c r="C6799" s="143">
        <v>278265</v>
      </c>
      <c r="D6799" s="143" t="s">
        <v>1080</v>
      </c>
      <c r="E6799" s="143" t="s">
        <v>24</v>
      </c>
      <c r="F6799" s="248" t="s">
        <v>2813</v>
      </c>
      <c r="G6799" s="216">
        <v>14.82</v>
      </c>
      <c r="H6799" s="216">
        <v>219.00000000139698</v>
      </c>
      <c r="I6799" s="216">
        <v>3245.5800000207032</v>
      </c>
      <c r="J6799" s="216">
        <v>3.2586569905236748E-3</v>
      </c>
      <c r="K6799" s="216">
        <v>1.4879712285401316E-5</v>
      </c>
    </row>
    <row r="6800" spans="2:11" ht="15.75" customHeight="1" x14ac:dyDescent="0.2">
      <c r="B6800" s="189">
        <v>41135</v>
      </c>
      <c r="C6800" s="143">
        <v>278266</v>
      </c>
      <c r="D6800" s="143" t="s">
        <v>2814</v>
      </c>
      <c r="E6800" s="143" t="s">
        <v>24</v>
      </c>
      <c r="F6800" s="248" t="s">
        <v>2815</v>
      </c>
      <c r="G6800" s="216">
        <v>10.575000000000001</v>
      </c>
      <c r="H6800" s="216">
        <v>360</v>
      </c>
      <c r="I6800" s="216">
        <v>3807.0000000000005</v>
      </c>
      <c r="J6800" s="216">
        <v>3.8223390465939823E-3</v>
      </c>
      <c r="K6800" s="216">
        <v>1.0617608462761062E-5</v>
      </c>
    </row>
    <row r="6801" spans="2:11" ht="15.75" customHeight="1" x14ac:dyDescent="0.2">
      <c r="B6801" s="189">
        <v>41135</v>
      </c>
      <c r="C6801" s="143">
        <v>278267</v>
      </c>
      <c r="D6801" s="143" t="s">
        <v>1009</v>
      </c>
      <c r="E6801" s="143" t="s">
        <v>24</v>
      </c>
      <c r="F6801" s="248" t="s">
        <v>2816</v>
      </c>
      <c r="G6801" s="216">
        <v>8.14</v>
      </c>
      <c r="H6801" s="216">
        <v>165.99999999627471</v>
      </c>
      <c r="I6801" s="216">
        <v>1351.2399999696763</v>
      </c>
      <c r="J6801" s="216">
        <v>1.3566843743639991E-3</v>
      </c>
      <c r="K6801" s="216">
        <v>8.1727974361111141E-6</v>
      </c>
    </row>
    <row r="6802" spans="2:11" ht="15.75" customHeight="1" x14ac:dyDescent="0.2">
      <c r="B6802" s="189">
        <v>41135</v>
      </c>
      <c r="C6802" s="143">
        <v>278268</v>
      </c>
      <c r="D6802" s="143" t="s">
        <v>1190</v>
      </c>
      <c r="E6802" s="143" t="s">
        <v>24</v>
      </c>
      <c r="F6802" s="248" t="s">
        <v>1921</v>
      </c>
      <c r="G6802" s="216">
        <v>43</v>
      </c>
      <c r="H6802" s="216">
        <v>129.00000000139698</v>
      </c>
      <c r="I6802" s="216">
        <v>5547.0000000600703</v>
      </c>
      <c r="J6802" s="216">
        <v>5.5693498008107236E-3</v>
      </c>
      <c r="K6802" s="216">
        <v>4.3173254269383036E-5</v>
      </c>
    </row>
    <row r="6803" spans="2:11" ht="15.75" customHeight="1" x14ac:dyDescent="0.2">
      <c r="B6803" s="189">
        <v>41135</v>
      </c>
      <c r="C6803" s="143">
        <v>278270</v>
      </c>
      <c r="D6803" s="143" t="s">
        <v>537</v>
      </c>
      <c r="E6803" s="143" t="s">
        <v>25</v>
      </c>
      <c r="F6803" s="248" t="s">
        <v>2817</v>
      </c>
      <c r="G6803" s="216">
        <v>6.5</v>
      </c>
      <c r="H6803" s="216">
        <v>58.000000000465661</v>
      </c>
      <c r="I6803" s="216">
        <v>377.0000000030268</v>
      </c>
      <c r="J6803" s="216">
        <v>1.101381526837401E-3</v>
      </c>
      <c r="K6803" s="216">
        <v>1.8989336669457904E-5</v>
      </c>
    </row>
    <row r="6804" spans="2:11" ht="15.75" customHeight="1" x14ac:dyDescent="0.2">
      <c r="B6804" s="189">
        <v>41135</v>
      </c>
      <c r="C6804" s="143">
        <v>278271</v>
      </c>
      <c r="D6804" s="143" t="s">
        <v>1215</v>
      </c>
      <c r="E6804" s="143" t="s">
        <v>24</v>
      </c>
      <c r="F6804" s="248" t="s">
        <v>2818</v>
      </c>
      <c r="G6804" s="216">
        <v>18.84</v>
      </c>
      <c r="H6804" s="216">
        <v>319.99999999534339</v>
      </c>
      <c r="I6804" s="216">
        <v>6028.7999999122694</v>
      </c>
      <c r="J6804" s="216">
        <v>6.0530910543132284E-3</v>
      </c>
      <c r="K6804" s="216">
        <v>1.8915909545004103E-5</v>
      </c>
    </row>
    <row r="6805" spans="2:11" ht="15.75" customHeight="1" x14ac:dyDescent="0.2">
      <c r="B6805" s="189">
        <v>41135</v>
      </c>
      <c r="C6805" s="143">
        <v>278272</v>
      </c>
      <c r="D6805" s="143" t="s">
        <v>537</v>
      </c>
      <c r="E6805" s="143" t="s">
        <v>25</v>
      </c>
      <c r="F6805" s="248" t="s">
        <v>2819</v>
      </c>
      <c r="G6805" s="216">
        <v>8.4550000000000001</v>
      </c>
      <c r="H6805" s="216">
        <v>90</v>
      </c>
      <c r="I6805" s="216">
        <v>760.95</v>
      </c>
      <c r="J6805" s="216">
        <v>2.2230670367113835E-3</v>
      </c>
      <c r="K6805" s="216">
        <v>2.4700744852348705E-5</v>
      </c>
    </row>
    <row r="6806" spans="2:11" ht="15.75" customHeight="1" x14ac:dyDescent="0.2">
      <c r="B6806" s="189">
        <v>41135</v>
      </c>
      <c r="C6806" s="143">
        <v>278273</v>
      </c>
      <c r="D6806" s="143" t="s">
        <v>843</v>
      </c>
      <c r="E6806" s="143" t="s">
        <v>24</v>
      </c>
      <c r="F6806" s="248" t="s">
        <v>2820</v>
      </c>
      <c r="G6806" s="216">
        <v>20.7683</v>
      </c>
      <c r="H6806" s="216">
        <v>300.00000000349246</v>
      </c>
      <c r="I6806" s="216">
        <v>6230.490000072532</v>
      </c>
      <c r="J6806" s="216">
        <v>6.2555936975809238E-3</v>
      </c>
      <c r="K6806" s="216">
        <v>2.0851978991693665E-5</v>
      </c>
    </row>
    <row r="6807" spans="2:11" ht="15.75" customHeight="1" x14ac:dyDescent="0.2">
      <c r="B6807" s="189">
        <v>41135</v>
      </c>
      <c r="C6807" s="143">
        <v>278274</v>
      </c>
      <c r="D6807" s="143" t="s">
        <v>1408</v>
      </c>
      <c r="E6807" s="143" t="s">
        <v>24</v>
      </c>
      <c r="F6807" s="248" t="s">
        <v>2821</v>
      </c>
      <c r="G6807" s="216">
        <v>14.16</v>
      </c>
      <c r="H6807" s="216">
        <v>211.99999999953434</v>
      </c>
      <c r="I6807" s="216">
        <v>3001.9199999934062</v>
      </c>
      <c r="J6807" s="216">
        <v>3.0140152431642241E-3</v>
      </c>
      <c r="K6807" s="216">
        <v>1.4217053033824739E-5</v>
      </c>
    </row>
    <row r="6808" spans="2:11" ht="15.75" customHeight="1" x14ac:dyDescent="0.2">
      <c r="B6808" s="189">
        <v>41135</v>
      </c>
      <c r="C6808" s="143">
        <v>278275</v>
      </c>
      <c r="D6808" s="143" t="s">
        <v>569</v>
      </c>
      <c r="E6808" s="143" t="s">
        <v>25</v>
      </c>
      <c r="F6808" s="248" t="s">
        <v>2757</v>
      </c>
      <c r="G6808" s="216">
        <v>4.3500000000000005</v>
      </c>
      <c r="H6808" s="216">
        <v>286.99999999254942</v>
      </c>
      <c r="I6808" s="216">
        <v>1248.4499999675902</v>
      </c>
      <c r="J6808" s="216">
        <v>3.647267286826043E-3</v>
      </c>
      <c r="K6808" s="216">
        <v>1.2708248386483369E-5</v>
      </c>
    </row>
    <row r="6809" spans="2:11" ht="15.75" customHeight="1" x14ac:dyDescent="0.2">
      <c r="B6809" s="189">
        <v>41135</v>
      </c>
      <c r="C6809" s="143">
        <v>278276</v>
      </c>
      <c r="D6809" s="143" t="s">
        <v>541</v>
      </c>
      <c r="E6809" s="143" t="s">
        <v>25</v>
      </c>
      <c r="F6809" s="248" t="s">
        <v>2822</v>
      </c>
      <c r="G6809" s="216">
        <v>61</v>
      </c>
      <c r="H6809" s="216">
        <v>126.00000000209548</v>
      </c>
      <c r="I6809" s="216">
        <v>7686.000000127824</v>
      </c>
      <c r="J6809" s="216">
        <v>2.2454160252904729E-2</v>
      </c>
      <c r="K6809" s="216">
        <v>1.7820762105183571E-4</v>
      </c>
    </row>
    <row r="6810" spans="2:11" ht="15.75" customHeight="1" x14ac:dyDescent="0.2">
      <c r="B6810" s="189">
        <v>41135</v>
      </c>
      <c r="C6810" s="143">
        <v>278277</v>
      </c>
      <c r="D6810" s="143" t="s">
        <v>804</v>
      </c>
      <c r="E6810" s="143" t="s">
        <v>24</v>
      </c>
      <c r="F6810" s="248" t="s">
        <v>2823</v>
      </c>
      <c r="G6810" s="216">
        <v>5.4664999999999999</v>
      </c>
      <c r="H6810" s="216">
        <v>360</v>
      </c>
      <c r="I6810" s="216">
        <v>1967.94</v>
      </c>
      <c r="J6810" s="216">
        <v>1.9758691629509222E-3</v>
      </c>
      <c r="K6810" s="216">
        <v>5.4885254526414501E-6</v>
      </c>
    </row>
    <row r="6811" spans="2:11" ht="15.75" customHeight="1" x14ac:dyDescent="0.2">
      <c r="B6811" s="189">
        <v>41135</v>
      </c>
      <c r="C6811" s="143">
        <v>278277</v>
      </c>
      <c r="D6811" s="143" t="s">
        <v>926</v>
      </c>
      <c r="E6811" s="143" t="s">
        <v>24</v>
      </c>
      <c r="F6811" s="248" t="s">
        <v>2823</v>
      </c>
      <c r="G6811" s="216">
        <v>3.2665000000000002</v>
      </c>
      <c r="H6811" s="216">
        <v>360</v>
      </c>
      <c r="I6811" s="216">
        <v>1175.94</v>
      </c>
      <c r="J6811" s="216">
        <v>1.1806780610590299E-3</v>
      </c>
      <c r="K6811" s="216">
        <v>3.2796612807195277E-6</v>
      </c>
    </row>
    <row r="6812" spans="2:11" ht="15.75" customHeight="1" x14ac:dyDescent="0.2">
      <c r="B6812" s="189">
        <v>41135</v>
      </c>
      <c r="C6812" s="143">
        <v>278505</v>
      </c>
      <c r="D6812" s="143" t="s">
        <v>1069</v>
      </c>
      <c r="E6812" s="143" t="s">
        <v>25</v>
      </c>
      <c r="F6812" s="248" t="s">
        <v>2824</v>
      </c>
      <c r="G6812" s="216">
        <v>2.3450000000000002</v>
      </c>
      <c r="H6812" s="216">
        <v>11.999999997206032</v>
      </c>
      <c r="I6812" s="216">
        <v>28.139999993448146</v>
      </c>
      <c r="J6812" s="216">
        <v>8.2209220577558468E-5</v>
      </c>
      <c r="K6812" s="216">
        <v>6.8507683830582758E-6</v>
      </c>
    </row>
    <row r="6813" spans="2:11" ht="15.75" customHeight="1" x14ac:dyDescent="0.2">
      <c r="B6813" s="189">
        <v>41136</v>
      </c>
      <c r="C6813" s="143">
        <v>278281</v>
      </c>
      <c r="D6813" s="143" t="s">
        <v>637</v>
      </c>
      <c r="E6813" s="143" t="s">
        <v>24</v>
      </c>
      <c r="F6813" s="248" t="s">
        <v>2825</v>
      </c>
      <c r="G6813" s="216">
        <v>43</v>
      </c>
      <c r="H6813" s="216">
        <v>20.000000002328306</v>
      </c>
      <c r="I6813" s="216">
        <v>860.00000010011718</v>
      </c>
      <c r="J6813" s="216">
        <v>8.6346068143445197E-4</v>
      </c>
      <c r="K6813" s="216">
        <v>4.3173034066696595E-5</v>
      </c>
    </row>
    <row r="6814" spans="2:11" ht="15.75" customHeight="1" x14ac:dyDescent="0.2">
      <c r="B6814" s="189">
        <v>41136</v>
      </c>
      <c r="C6814" s="143">
        <v>278282</v>
      </c>
      <c r="D6814" s="143" t="s">
        <v>637</v>
      </c>
      <c r="E6814" s="143" t="s">
        <v>24</v>
      </c>
      <c r="F6814" s="248" t="s">
        <v>2826</v>
      </c>
      <c r="G6814" s="216">
        <v>26</v>
      </c>
      <c r="H6814" s="216">
        <v>11.000000004423782</v>
      </c>
      <c r="I6814" s="216">
        <v>286.00000011501834</v>
      </c>
      <c r="J6814" s="216">
        <v>2.8715087786141666E-4</v>
      </c>
      <c r="K6814" s="216">
        <v>2.6104625249630499E-5</v>
      </c>
    </row>
    <row r="6815" spans="2:11" ht="15.75" customHeight="1" x14ac:dyDescent="0.2">
      <c r="B6815" s="189">
        <v>41136</v>
      </c>
      <c r="C6815" s="143">
        <v>278283</v>
      </c>
      <c r="D6815" s="143" t="s">
        <v>637</v>
      </c>
      <c r="E6815" s="143" t="s">
        <v>24</v>
      </c>
      <c r="F6815" s="248" t="s">
        <v>2827</v>
      </c>
      <c r="G6815" s="216">
        <v>19</v>
      </c>
      <c r="H6815" s="216">
        <v>10.999999993946403</v>
      </c>
      <c r="I6815" s="216">
        <v>208.99999988498166</v>
      </c>
      <c r="J6815" s="216">
        <v>2.0984102592962552E-4</v>
      </c>
      <c r="K6815" s="216">
        <v>1.9076456913191518E-5</v>
      </c>
    </row>
    <row r="6816" spans="2:11" ht="15.75" customHeight="1" x14ac:dyDescent="0.2">
      <c r="B6816" s="189">
        <v>41136</v>
      </c>
      <c r="C6816" s="143">
        <v>278286</v>
      </c>
      <c r="D6816" s="143" t="s">
        <v>836</v>
      </c>
      <c r="E6816" s="143" t="s">
        <v>25</v>
      </c>
      <c r="F6816" s="248" t="s">
        <v>2828</v>
      </c>
      <c r="G6816" s="216">
        <v>11</v>
      </c>
      <c r="H6816" s="216">
        <v>13.000000000465661</v>
      </c>
      <c r="I6816" s="216">
        <v>143.00000000512227</v>
      </c>
      <c r="J6816" s="216">
        <v>4.1769160545061926E-4</v>
      </c>
      <c r="K6816" s="216">
        <v>3.2130123495050577E-5</v>
      </c>
    </row>
    <row r="6817" spans="2:11" ht="15.75" customHeight="1" x14ac:dyDescent="0.2">
      <c r="B6817" s="189">
        <v>41136</v>
      </c>
      <c r="C6817" s="143">
        <v>278287</v>
      </c>
      <c r="D6817" s="143" t="s">
        <v>1164</v>
      </c>
      <c r="E6817" s="143" t="s">
        <v>25</v>
      </c>
      <c r="F6817" s="248" t="s">
        <v>2829</v>
      </c>
      <c r="G6817" s="216">
        <v>23</v>
      </c>
      <c r="H6817" s="216">
        <v>160.00000000814907</v>
      </c>
      <c r="I6817" s="216">
        <v>3680.0000001874287</v>
      </c>
      <c r="J6817" s="216">
        <v>1.0748986769800748E-2</v>
      </c>
      <c r="K6817" s="216">
        <v>6.7181167307833026E-5</v>
      </c>
    </row>
    <row r="6818" spans="2:11" ht="15.75" customHeight="1" x14ac:dyDescent="0.2">
      <c r="B6818" s="189">
        <v>41136</v>
      </c>
      <c r="C6818" s="143">
        <v>278288</v>
      </c>
      <c r="D6818" s="143" t="s">
        <v>582</v>
      </c>
      <c r="E6818" s="143" t="s">
        <v>25</v>
      </c>
      <c r="F6818" s="248" t="s">
        <v>2830</v>
      </c>
      <c r="G6818" s="216">
        <v>3</v>
      </c>
      <c r="H6818" s="216">
        <v>191.00000000442378</v>
      </c>
      <c r="I6818" s="216">
        <v>573.00000001327135</v>
      </c>
      <c r="J6818" s="216">
        <v>1.6736873420991265E-3</v>
      </c>
      <c r="K6818" s="216">
        <v>8.7627609531956107E-6</v>
      </c>
    </row>
    <row r="6819" spans="2:11" ht="15.75" customHeight="1" x14ac:dyDescent="0.2">
      <c r="B6819" s="189">
        <v>41136</v>
      </c>
      <c r="C6819" s="143">
        <v>278289</v>
      </c>
      <c r="D6819" s="143" t="s">
        <v>726</v>
      </c>
      <c r="E6819" s="143" t="s">
        <v>24</v>
      </c>
      <c r="F6819" s="248" t="s">
        <v>2831</v>
      </c>
      <c r="G6819" s="216">
        <v>17.5</v>
      </c>
      <c r="H6819" s="216">
        <v>26.000000000931323</v>
      </c>
      <c r="I6819" s="216">
        <v>455.00000001629815</v>
      </c>
      <c r="J6819" s="216">
        <v>4.5683094188489747E-4</v>
      </c>
      <c r="K6819" s="216">
        <v>1.757042084109745E-5</v>
      </c>
    </row>
    <row r="6820" spans="2:11" ht="15.75" customHeight="1" x14ac:dyDescent="0.2">
      <c r="B6820" s="189">
        <v>41136</v>
      </c>
      <c r="C6820" s="143">
        <v>278289</v>
      </c>
      <c r="D6820" s="143" t="s">
        <v>1071</v>
      </c>
      <c r="E6820" s="143" t="s">
        <v>25</v>
      </c>
      <c r="F6820" s="248" t="s">
        <v>2831</v>
      </c>
      <c r="G6820" s="216">
        <v>1</v>
      </c>
      <c r="H6820" s="216">
        <v>26.000000000931323</v>
      </c>
      <c r="I6820" s="216">
        <v>26.000000000931323</v>
      </c>
      <c r="J6820" s="216">
        <v>7.5943928263748949E-5</v>
      </c>
      <c r="K6820" s="216">
        <v>2.9209203177318705E-6</v>
      </c>
    </row>
    <row r="6821" spans="2:11" ht="15.75" customHeight="1" x14ac:dyDescent="0.2">
      <c r="B6821" s="189">
        <v>41136</v>
      </c>
      <c r="C6821" s="143">
        <v>278290</v>
      </c>
      <c r="D6821" s="143" t="s">
        <v>564</v>
      </c>
      <c r="E6821" s="143" t="s">
        <v>25</v>
      </c>
      <c r="F6821" s="248" t="s">
        <v>2424</v>
      </c>
      <c r="G6821" s="216">
        <v>48.489999999999995</v>
      </c>
      <c r="H6821" s="216">
        <v>308.00000000861473</v>
      </c>
      <c r="I6821" s="216">
        <v>14934.920000417729</v>
      </c>
      <c r="J6821" s="216">
        <v>4.3623711272920224E-2</v>
      </c>
      <c r="K6821" s="216">
        <v>1.4163542620681838E-4</v>
      </c>
    </row>
    <row r="6822" spans="2:11" ht="15.75" customHeight="1" x14ac:dyDescent="0.2">
      <c r="B6822" s="189">
        <v>41136</v>
      </c>
      <c r="C6822" s="143">
        <v>278291</v>
      </c>
      <c r="D6822" s="143" t="s">
        <v>960</v>
      </c>
      <c r="E6822" s="143" t="s">
        <v>25</v>
      </c>
      <c r="F6822" s="248" t="s">
        <v>2832</v>
      </c>
      <c r="G6822" s="216">
        <v>3</v>
      </c>
      <c r="H6822" s="216">
        <v>152.0000000030268</v>
      </c>
      <c r="I6822" s="216">
        <v>456.0000000090804</v>
      </c>
      <c r="J6822" s="216">
        <v>1.331939664912256E-3</v>
      </c>
      <c r="K6822" s="216">
        <v>8.7627609531956107E-6</v>
      </c>
    </row>
    <row r="6823" spans="2:11" ht="15.75" customHeight="1" x14ac:dyDescent="0.2">
      <c r="B6823" s="189">
        <v>41136</v>
      </c>
      <c r="C6823" s="143">
        <v>278292</v>
      </c>
      <c r="D6823" s="143" t="s">
        <v>1645</v>
      </c>
      <c r="E6823" s="143" t="s">
        <v>24</v>
      </c>
      <c r="F6823" s="248" t="s">
        <v>2833</v>
      </c>
      <c r="G6823" s="216">
        <v>11.5</v>
      </c>
      <c r="H6823" s="216">
        <v>309.00000000139698</v>
      </c>
      <c r="I6823" s="216">
        <v>3553.5000000160653</v>
      </c>
      <c r="J6823" s="216">
        <v>3.5677994548069755E-3</v>
      </c>
      <c r="K6823" s="216">
        <v>1.1546276552721183E-5</v>
      </c>
    </row>
    <row r="6824" spans="2:11" ht="15.75" customHeight="1" x14ac:dyDescent="0.2">
      <c r="B6824" s="189">
        <v>41136</v>
      </c>
      <c r="C6824" s="143">
        <v>278293</v>
      </c>
      <c r="D6824" s="143" t="s">
        <v>516</v>
      </c>
      <c r="E6824" s="143" t="s">
        <v>25</v>
      </c>
      <c r="F6824" s="248" t="s">
        <v>2677</v>
      </c>
      <c r="G6824" s="216">
        <v>20.860000000000003</v>
      </c>
      <c r="H6824" s="216">
        <v>360.99999999278225</v>
      </c>
      <c r="I6824" s="216">
        <v>7530.4599998494377</v>
      </c>
      <c r="J6824" s="216">
        <v>2.1995873615427361E-2</v>
      </c>
      <c r="K6824" s="216">
        <v>6.0930397827886825E-5</v>
      </c>
    </row>
    <row r="6825" spans="2:11" ht="15.75" customHeight="1" x14ac:dyDescent="0.2">
      <c r="B6825" s="189">
        <v>41136</v>
      </c>
      <c r="C6825" s="143">
        <v>278294</v>
      </c>
      <c r="D6825" s="143" t="s">
        <v>957</v>
      </c>
      <c r="E6825" s="143" t="s">
        <v>25</v>
      </c>
      <c r="F6825" s="248" t="s">
        <v>2104</v>
      </c>
      <c r="G6825" s="216">
        <v>1</v>
      </c>
      <c r="H6825" s="216">
        <v>225</v>
      </c>
      <c r="I6825" s="216">
        <v>225</v>
      </c>
      <c r="J6825" s="216">
        <v>6.5720707148967088E-4</v>
      </c>
      <c r="K6825" s="216">
        <v>2.9209203177318705E-6</v>
      </c>
    </row>
    <row r="6826" spans="2:11" ht="15.75" customHeight="1" x14ac:dyDescent="0.2">
      <c r="B6826" s="189">
        <v>41136</v>
      </c>
      <c r="C6826" s="143">
        <v>278295</v>
      </c>
      <c r="D6826" s="143" t="s">
        <v>1835</v>
      </c>
      <c r="E6826" s="143" t="s">
        <v>24</v>
      </c>
      <c r="F6826" s="248" t="s">
        <v>2834</v>
      </c>
      <c r="G6826" s="216">
        <v>79.38</v>
      </c>
      <c r="H6826" s="216">
        <v>267.00000000069849</v>
      </c>
      <c r="I6826" s="216">
        <v>21194.460000055446</v>
      </c>
      <c r="J6826" s="216">
        <v>2.1279747525758886E-2</v>
      </c>
      <c r="K6826" s="216">
        <v>7.9699428935218043E-5</v>
      </c>
    </row>
    <row r="6827" spans="2:11" ht="15.75" customHeight="1" x14ac:dyDescent="0.2">
      <c r="B6827" s="189">
        <v>41136</v>
      </c>
      <c r="C6827" s="143">
        <v>278296</v>
      </c>
      <c r="D6827" s="143" t="s">
        <v>841</v>
      </c>
      <c r="E6827" s="143" t="s">
        <v>25</v>
      </c>
      <c r="F6827" s="248" t="s">
        <v>2835</v>
      </c>
      <c r="G6827" s="216">
        <v>3</v>
      </c>
      <c r="H6827" s="216">
        <v>302.99999999231659</v>
      </c>
      <c r="I6827" s="216">
        <v>908.99999997694977</v>
      </c>
      <c r="J6827" s="216">
        <v>2.6551165687509425E-3</v>
      </c>
      <c r="K6827" s="216">
        <v>8.7627609531956107E-6</v>
      </c>
    </row>
    <row r="6828" spans="2:11" ht="15.75" customHeight="1" x14ac:dyDescent="0.2">
      <c r="B6828" s="189">
        <v>41136</v>
      </c>
      <c r="C6828" s="143">
        <v>278297</v>
      </c>
      <c r="D6828" s="143" t="s">
        <v>820</v>
      </c>
      <c r="E6828" s="143" t="s">
        <v>25</v>
      </c>
      <c r="F6828" s="248" t="s">
        <v>2450</v>
      </c>
      <c r="G6828" s="216">
        <v>33.94</v>
      </c>
      <c r="H6828" s="216">
        <v>402.00000000069849</v>
      </c>
      <c r="I6828" s="216">
        <v>13643.880000023706</v>
      </c>
      <c r="J6828" s="216">
        <v>3.985268630476476E-2</v>
      </c>
      <c r="K6828" s="216">
        <v>9.9136035583819685E-5</v>
      </c>
    </row>
    <row r="6829" spans="2:11" ht="15.75" customHeight="1" x14ac:dyDescent="0.2">
      <c r="B6829" s="189">
        <v>41136</v>
      </c>
      <c r="C6829" s="143">
        <v>278298</v>
      </c>
      <c r="D6829" s="143" t="s">
        <v>590</v>
      </c>
      <c r="E6829" s="143" t="s">
        <v>25</v>
      </c>
      <c r="F6829" s="248" t="s">
        <v>2394</v>
      </c>
      <c r="G6829" s="216">
        <v>15.98</v>
      </c>
      <c r="H6829" s="216">
        <v>361.99999999604188</v>
      </c>
      <c r="I6829" s="216">
        <v>5784.7599999367494</v>
      </c>
      <c r="J6829" s="216">
        <v>1.6896823017017865E-2</v>
      </c>
      <c r="K6829" s="216">
        <v>4.6676306677355289E-5</v>
      </c>
    </row>
    <row r="6830" spans="2:11" ht="15.75" customHeight="1" x14ac:dyDescent="0.2">
      <c r="B6830" s="189">
        <v>41136</v>
      </c>
      <c r="C6830" s="143">
        <v>278300</v>
      </c>
      <c r="D6830" s="143" t="s">
        <v>1531</v>
      </c>
      <c r="E6830" s="143" t="s">
        <v>25</v>
      </c>
      <c r="F6830" s="248" t="s">
        <v>2836</v>
      </c>
      <c r="G6830" s="216">
        <v>20.425000000000001</v>
      </c>
      <c r="H6830" s="216">
        <v>492.00000000069849</v>
      </c>
      <c r="I6830" s="216">
        <v>10049.100000014267</v>
      </c>
      <c r="J6830" s="216">
        <v>2.9352620364961012E-2</v>
      </c>
      <c r="K6830" s="216">
        <v>5.965979748967346E-5</v>
      </c>
    </row>
    <row r="6831" spans="2:11" ht="15.75" customHeight="1" x14ac:dyDescent="0.2">
      <c r="B6831" s="189">
        <v>41136</v>
      </c>
      <c r="C6831" s="143">
        <v>278302</v>
      </c>
      <c r="D6831" s="143" t="s">
        <v>965</v>
      </c>
      <c r="E6831" s="143" t="s">
        <v>25</v>
      </c>
      <c r="F6831" s="248" t="s">
        <v>2837</v>
      </c>
      <c r="G6831" s="216">
        <v>3</v>
      </c>
      <c r="H6831" s="216">
        <v>169.99999999883585</v>
      </c>
      <c r="I6831" s="216">
        <v>509.99999999650754</v>
      </c>
      <c r="J6831" s="216">
        <v>1.4896693620330527E-3</v>
      </c>
      <c r="K6831" s="216">
        <v>8.7627609531956107E-6</v>
      </c>
    </row>
    <row r="6832" spans="2:11" ht="15.75" customHeight="1" x14ac:dyDescent="0.2">
      <c r="B6832" s="189">
        <v>41136</v>
      </c>
      <c r="C6832" s="143">
        <v>278303</v>
      </c>
      <c r="D6832" s="143" t="s">
        <v>676</v>
      </c>
      <c r="E6832" s="143" t="s">
        <v>25</v>
      </c>
      <c r="F6832" s="248" t="s">
        <v>2838</v>
      </c>
      <c r="G6832" s="216">
        <v>3.1165000000000003</v>
      </c>
      <c r="H6832" s="216">
        <v>312.00000000069849</v>
      </c>
      <c r="I6832" s="216">
        <v>972.34800000217695</v>
      </c>
      <c r="J6832" s="216">
        <v>2.8401510291123076E-3</v>
      </c>
      <c r="K6832" s="216">
        <v>9.1030481702113745E-6</v>
      </c>
    </row>
    <row r="6833" spans="2:11" ht="15.75" customHeight="1" x14ac:dyDescent="0.2">
      <c r="B6833" s="189">
        <v>41136</v>
      </c>
      <c r="C6833" s="143">
        <v>278304</v>
      </c>
      <c r="D6833" s="143" t="s">
        <v>585</v>
      </c>
      <c r="E6833" s="143" t="s">
        <v>24</v>
      </c>
      <c r="F6833" s="248" t="s">
        <v>2719</v>
      </c>
      <c r="G6833" s="216">
        <v>11.129999999999999</v>
      </c>
      <c r="H6833" s="216">
        <v>423.99999999906868</v>
      </c>
      <c r="I6833" s="216">
        <v>4719.1199999896344</v>
      </c>
      <c r="J6833" s="216">
        <v>4.7381099656832962E-3</v>
      </c>
      <c r="K6833" s="216">
        <v>1.1174787654937978E-5</v>
      </c>
    </row>
    <row r="6834" spans="2:11" ht="15.75" customHeight="1" x14ac:dyDescent="0.2">
      <c r="B6834" s="189">
        <v>41136</v>
      </c>
      <c r="C6834" s="143">
        <v>278305</v>
      </c>
      <c r="D6834" s="143" t="s">
        <v>1116</v>
      </c>
      <c r="E6834" s="143" t="s">
        <v>25</v>
      </c>
      <c r="F6834" s="248" t="s">
        <v>2839</v>
      </c>
      <c r="G6834" s="216">
        <v>1</v>
      </c>
      <c r="H6834" s="216">
        <v>254.99999999301508</v>
      </c>
      <c r="I6834" s="216">
        <v>254.99999999301508</v>
      </c>
      <c r="J6834" s="216">
        <v>7.4483468100122459E-4</v>
      </c>
      <c r="K6834" s="216">
        <v>2.9209203177318705E-6</v>
      </c>
    </row>
    <row r="6835" spans="2:11" ht="15.75" customHeight="1" x14ac:dyDescent="0.2">
      <c r="B6835" s="189">
        <v>41136</v>
      </c>
      <c r="C6835" s="143">
        <v>278306</v>
      </c>
      <c r="D6835" s="143" t="s">
        <v>1112</v>
      </c>
      <c r="E6835" s="143" t="s">
        <v>24</v>
      </c>
      <c r="F6835" s="248" t="s">
        <v>2840</v>
      </c>
      <c r="G6835" s="216">
        <v>1.96</v>
      </c>
      <c r="H6835" s="216">
        <v>297.00000000419095</v>
      </c>
      <c r="I6835" s="216">
        <v>582.12000000821422</v>
      </c>
      <c r="J6835" s="216">
        <v>5.8446247886651296E-4</v>
      </c>
      <c r="K6835" s="216">
        <v>1.9678871342029147E-6</v>
      </c>
    </row>
    <row r="6836" spans="2:11" ht="15.75" customHeight="1" x14ac:dyDescent="0.2">
      <c r="B6836" s="189">
        <v>41136</v>
      </c>
      <c r="C6836" s="143">
        <v>278306</v>
      </c>
      <c r="D6836" s="143" t="s">
        <v>562</v>
      </c>
      <c r="E6836" s="143" t="s">
        <v>25</v>
      </c>
      <c r="F6836" s="248" t="s">
        <v>2840</v>
      </c>
      <c r="G6836" s="216">
        <v>8.85</v>
      </c>
      <c r="H6836" s="216">
        <v>297.00000000419095</v>
      </c>
      <c r="I6836" s="216">
        <v>2628.4500000370899</v>
      </c>
      <c r="J6836" s="216">
        <v>7.6774930092506719E-3</v>
      </c>
      <c r="K6836" s="216">
        <v>2.5850144811927052E-5</v>
      </c>
    </row>
    <row r="6837" spans="2:11" ht="15.75" customHeight="1" x14ac:dyDescent="0.2">
      <c r="B6837" s="189">
        <v>41136</v>
      </c>
      <c r="C6837" s="143">
        <v>278307</v>
      </c>
      <c r="D6837" s="143" t="s">
        <v>1252</v>
      </c>
      <c r="E6837" s="143" t="s">
        <v>25</v>
      </c>
      <c r="F6837" s="248" t="s">
        <v>2578</v>
      </c>
      <c r="G6837" s="216">
        <v>3.91</v>
      </c>
      <c r="H6837" s="216">
        <v>274.00000000256114</v>
      </c>
      <c r="I6837" s="216">
        <v>1071.3400000100141</v>
      </c>
      <c r="J6837" s="216">
        <v>3.1292987732281126E-3</v>
      </c>
      <c r="K6837" s="216">
        <v>1.1420798442331613E-5</v>
      </c>
    </row>
    <row r="6838" spans="2:11" ht="15.75" customHeight="1" x14ac:dyDescent="0.2">
      <c r="B6838" s="189">
        <v>41136</v>
      </c>
      <c r="C6838" s="143">
        <v>278308</v>
      </c>
      <c r="D6838" s="143" t="s">
        <v>971</v>
      </c>
      <c r="E6838" s="143" t="s">
        <v>25</v>
      </c>
      <c r="F6838" s="248" t="s">
        <v>2841</v>
      </c>
      <c r="G6838" s="216">
        <v>1</v>
      </c>
      <c r="H6838" s="216">
        <v>69.999999997671694</v>
      </c>
      <c r="I6838" s="216">
        <v>69.999999997671694</v>
      </c>
      <c r="J6838" s="216">
        <v>2.0446442223443013E-4</v>
      </c>
      <c r="K6838" s="216">
        <v>2.9209203177318705E-6</v>
      </c>
    </row>
    <row r="6839" spans="2:11" ht="15.75" customHeight="1" x14ac:dyDescent="0.2">
      <c r="B6839" s="189">
        <v>41136</v>
      </c>
      <c r="C6839" s="143">
        <v>278310</v>
      </c>
      <c r="D6839" s="143" t="s">
        <v>836</v>
      </c>
      <c r="E6839" s="143" t="s">
        <v>25</v>
      </c>
      <c r="F6839" s="248" t="s">
        <v>2842</v>
      </c>
      <c r="G6839" s="216">
        <v>41.5</v>
      </c>
      <c r="H6839" s="216">
        <v>13.000000000465661</v>
      </c>
      <c r="I6839" s="216">
        <v>539.50000001932494</v>
      </c>
      <c r="J6839" s="216">
        <v>1.5758365114727907E-3</v>
      </c>
      <c r="K6839" s="216">
        <v>1.2121819318587263E-4</v>
      </c>
    </row>
    <row r="6840" spans="2:11" ht="15.75" customHeight="1" x14ac:dyDescent="0.2">
      <c r="B6840" s="189">
        <v>41136</v>
      </c>
      <c r="C6840" s="143">
        <v>278311</v>
      </c>
      <c r="D6840" s="143" t="s">
        <v>836</v>
      </c>
      <c r="E6840" s="143" t="s">
        <v>25</v>
      </c>
      <c r="F6840" s="248" t="s">
        <v>2843</v>
      </c>
      <c r="G6840" s="216">
        <v>10.5</v>
      </c>
      <c r="H6840" s="216">
        <v>21.999999998370185</v>
      </c>
      <c r="I6840" s="216">
        <v>230.99999998288695</v>
      </c>
      <c r="J6840" s="216">
        <v>6.747325933460762E-4</v>
      </c>
      <c r="K6840" s="216">
        <v>3.066966333618464E-5</v>
      </c>
    </row>
    <row r="6841" spans="2:11" ht="15.75" customHeight="1" x14ac:dyDescent="0.2">
      <c r="B6841" s="189">
        <v>41137</v>
      </c>
      <c r="C6841" s="143">
        <v>278340</v>
      </c>
      <c r="D6841" s="143" t="s">
        <v>768</v>
      </c>
      <c r="E6841" s="143" t="s">
        <v>25</v>
      </c>
      <c r="F6841" s="248" t="s">
        <v>2844</v>
      </c>
      <c r="G6841" s="216">
        <v>4</v>
      </c>
      <c r="H6841" s="216">
        <v>21.000000005587935</v>
      </c>
      <c r="I6841" s="216">
        <v>84.000000022351742</v>
      </c>
      <c r="J6841" s="216">
        <v>2.4532803431307344E-4</v>
      </c>
      <c r="K6841" s="216">
        <v>1.1682287345133027E-5</v>
      </c>
    </row>
    <row r="6842" spans="2:11" ht="15.75" customHeight="1" x14ac:dyDescent="0.2">
      <c r="B6842" s="189">
        <v>41137</v>
      </c>
      <c r="C6842" s="143">
        <v>278341</v>
      </c>
      <c r="D6842" s="143" t="s">
        <v>768</v>
      </c>
      <c r="E6842" s="143" t="s">
        <v>25</v>
      </c>
      <c r="F6842" s="248" t="s">
        <v>2845</v>
      </c>
      <c r="G6842" s="216">
        <v>37</v>
      </c>
      <c r="H6842" s="216">
        <v>28.000000007450581</v>
      </c>
      <c r="I6842" s="216">
        <v>1036.0000002756715</v>
      </c>
      <c r="J6842" s="216">
        <v>3.0257124231945725E-3</v>
      </c>
      <c r="K6842" s="216">
        <v>1.080611579424805E-4</v>
      </c>
    </row>
    <row r="6843" spans="2:11" ht="15.75" customHeight="1" x14ac:dyDescent="0.2">
      <c r="B6843" s="189">
        <v>41137</v>
      </c>
      <c r="C6843" s="143">
        <v>278342</v>
      </c>
      <c r="D6843" s="143" t="s">
        <v>768</v>
      </c>
      <c r="E6843" s="143" t="s">
        <v>25</v>
      </c>
      <c r="F6843" s="248" t="s">
        <v>2846</v>
      </c>
      <c r="G6843" s="216">
        <v>28</v>
      </c>
      <c r="H6843" s="216">
        <v>14.99999999650754</v>
      </c>
      <c r="I6843" s="216">
        <v>419.99999990221113</v>
      </c>
      <c r="J6843" s="216">
        <v>1.2266401709533684E-3</v>
      </c>
      <c r="K6843" s="216">
        <v>8.1776011415931186E-5</v>
      </c>
    </row>
    <row r="6844" spans="2:11" ht="15.75" customHeight="1" x14ac:dyDescent="0.2">
      <c r="B6844" s="189">
        <v>41137</v>
      </c>
      <c r="C6844" s="143">
        <v>278343</v>
      </c>
      <c r="D6844" s="143" t="s">
        <v>768</v>
      </c>
      <c r="E6844" s="143" t="s">
        <v>25</v>
      </c>
      <c r="F6844" s="248" t="s">
        <v>2847</v>
      </c>
      <c r="G6844" s="216">
        <v>13</v>
      </c>
      <c r="H6844" s="216">
        <v>11.999999997206032</v>
      </c>
      <c r="I6844" s="216">
        <v>155.99999996367842</v>
      </c>
      <c r="J6844" s="216">
        <v>4.5560920635410827E-4</v>
      </c>
      <c r="K6844" s="216">
        <v>3.796743387168234E-5</v>
      </c>
    </row>
    <row r="6845" spans="2:11" ht="15.75" customHeight="1" x14ac:dyDescent="0.2">
      <c r="B6845" s="189">
        <v>41137</v>
      </c>
      <c r="C6845" s="143">
        <v>278345</v>
      </c>
      <c r="D6845" s="143" t="s">
        <v>836</v>
      </c>
      <c r="E6845" s="143" t="s">
        <v>25</v>
      </c>
      <c r="F6845" s="248" t="s">
        <v>2848</v>
      </c>
      <c r="G6845" s="216">
        <v>70</v>
      </c>
      <c r="H6845" s="216">
        <v>11.000000004423782</v>
      </c>
      <c r="I6845" s="216">
        <v>770.00000030966476</v>
      </c>
      <c r="J6845" s="216">
        <v>2.248840314842506E-3</v>
      </c>
      <c r="K6845" s="216">
        <v>2.0444002853982799E-4</v>
      </c>
    </row>
    <row r="6846" spans="2:11" ht="15.75" customHeight="1" x14ac:dyDescent="0.2">
      <c r="B6846" s="189">
        <v>41137</v>
      </c>
      <c r="C6846" s="143">
        <v>278346</v>
      </c>
      <c r="D6846" s="143" t="s">
        <v>836</v>
      </c>
      <c r="E6846" s="143" t="s">
        <v>25</v>
      </c>
      <c r="F6846" s="248" t="s">
        <v>2849</v>
      </c>
      <c r="G6846" s="216">
        <v>26.5</v>
      </c>
      <c r="H6846" s="216">
        <v>11.999999997206032</v>
      </c>
      <c r="I6846" s="216">
        <v>317.99999992595986</v>
      </c>
      <c r="J6846" s="216">
        <v>9.2874184372183607E-4</v>
      </c>
      <c r="K6846" s="216">
        <v>7.7395153661506303E-5</v>
      </c>
    </row>
    <row r="6847" spans="2:11" ht="15.75" customHeight="1" x14ac:dyDescent="0.2">
      <c r="B6847" s="189">
        <v>41137</v>
      </c>
      <c r="C6847" s="143">
        <v>278347</v>
      </c>
      <c r="D6847" s="143" t="s">
        <v>836</v>
      </c>
      <c r="E6847" s="143" t="s">
        <v>25</v>
      </c>
      <c r="F6847" s="248" t="s">
        <v>2850</v>
      </c>
      <c r="G6847" s="216">
        <v>37.5</v>
      </c>
      <c r="H6847" s="216">
        <v>11.000000004423782</v>
      </c>
      <c r="I6847" s="216">
        <v>412.50000016589183</v>
      </c>
      <c r="J6847" s="216">
        <v>1.2047358829513424E-3</v>
      </c>
      <c r="K6847" s="216">
        <v>1.0952144386062214E-4</v>
      </c>
    </row>
    <row r="6848" spans="2:11" ht="15.75" customHeight="1" x14ac:dyDescent="0.2">
      <c r="B6848" s="189">
        <v>41137</v>
      </c>
      <c r="C6848" s="143">
        <v>278348</v>
      </c>
      <c r="D6848" s="143" t="s">
        <v>836</v>
      </c>
      <c r="E6848" s="143" t="s">
        <v>25</v>
      </c>
      <c r="F6848" s="248" t="s">
        <v>2851</v>
      </c>
      <c r="G6848" s="216">
        <v>16</v>
      </c>
      <c r="H6848" s="216">
        <v>7.9999999946448952</v>
      </c>
      <c r="I6848" s="216">
        <v>127.99999991431832</v>
      </c>
      <c r="J6848" s="216">
        <v>3.7383319479401741E-4</v>
      </c>
      <c r="K6848" s="216">
        <v>4.6729149380532106E-5</v>
      </c>
    </row>
    <row r="6849" spans="2:11" ht="15.75" customHeight="1" x14ac:dyDescent="0.2">
      <c r="B6849" s="189">
        <v>41137</v>
      </c>
      <c r="C6849" s="143">
        <v>278349</v>
      </c>
      <c r="D6849" s="143" t="s">
        <v>836</v>
      </c>
      <c r="E6849" s="143" t="s">
        <v>25</v>
      </c>
      <c r="F6849" s="248" t="s">
        <v>2852</v>
      </c>
      <c r="G6849" s="216">
        <v>36.5</v>
      </c>
      <c r="H6849" s="216">
        <v>11.999999997206032</v>
      </c>
      <c r="I6849" s="216">
        <v>437.99999989802018</v>
      </c>
      <c r="J6849" s="216">
        <v>1.2792104639942272E-3</v>
      </c>
      <c r="K6849" s="216">
        <v>1.0660087202433888E-4</v>
      </c>
    </row>
    <row r="6850" spans="2:11" ht="15.75" customHeight="1" x14ac:dyDescent="0.2">
      <c r="B6850" s="189">
        <v>41137</v>
      </c>
      <c r="C6850" s="143">
        <v>278350</v>
      </c>
      <c r="D6850" s="143" t="s">
        <v>836</v>
      </c>
      <c r="E6850" s="143" t="s">
        <v>25</v>
      </c>
      <c r="F6850" s="248" t="s">
        <v>2853</v>
      </c>
      <c r="G6850" s="216">
        <v>17</v>
      </c>
      <c r="H6850" s="216">
        <v>8.9999999979045242</v>
      </c>
      <c r="I6850" s="216">
        <v>152.99999996437691</v>
      </c>
      <c r="J6850" s="216">
        <v>4.4684749084729852E-4</v>
      </c>
      <c r="K6850" s="216">
        <v>4.9649721216815367E-5</v>
      </c>
    </row>
    <row r="6851" spans="2:11" ht="15.75" customHeight="1" x14ac:dyDescent="0.2">
      <c r="B6851" s="189">
        <v>41137</v>
      </c>
      <c r="C6851" s="143">
        <v>278352</v>
      </c>
      <c r="D6851" s="143" t="s">
        <v>768</v>
      </c>
      <c r="E6851" s="143" t="s">
        <v>25</v>
      </c>
      <c r="F6851" s="248" t="s">
        <v>2854</v>
      </c>
      <c r="G6851" s="216">
        <v>9</v>
      </c>
      <c r="H6851" s="216">
        <v>5.0000000058207661</v>
      </c>
      <c r="I6851" s="216">
        <v>45.000000052386895</v>
      </c>
      <c r="J6851" s="216">
        <v>1.3142573278574624E-4</v>
      </c>
      <c r="K6851" s="216">
        <v>2.628514652654931E-5</v>
      </c>
    </row>
    <row r="6852" spans="2:11" ht="15.75" customHeight="1" x14ac:dyDescent="0.2">
      <c r="B6852" s="189">
        <v>41137</v>
      </c>
      <c r="C6852" s="143">
        <v>278361</v>
      </c>
      <c r="D6852" s="143" t="s">
        <v>937</v>
      </c>
      <c r="E6852" s="143" t="s">
        <v>25</v>
      </c>
      <c r="F6852" s="248" t="s">
        <v>2855</v>
      </c>
      <c r="G6852" s="216">
        <v>9</v>
      </c>
      <c r="H6852" s="216">
        <v>6.9999999913852662</v>
      </c>
      <c r="I6852" s="216">
        <v>62.999999922467396</v>
      </c>
      <c r="J6852" s="216">
        <v>1.8399602545940563E-4</v>
      </c>
      <c r="K6852" s="216">
        <v>2.628514652654931E-5</v>
      </c>
    </row>
    <row r="6853" spans="2:11" ht="15.75" customHeight="1" x14ac:dyDescent="0.2">
      <c r="B6853" s="189">
        <v>41137</v>
      </c>
      <c r="C6853" s="143">
        <v>278363</v>
      </c>
      <c r="D6853" s="143" t="s">
        <v>768</v>
      </c>
      <c r="E6853" s="143" t="s">
        <v>25</v>
      </c>
      <c r="F6853" s="248" t="s">
        <v>2856</v>
      </c>
      <c r="G6853" s="216">
        <v>4</v>
      </c>
      <c r="H6853" s="216">
        <v>24.999999997671694</v>
      </c>
      <c r="I6853" s="216">
        <v>99.999999990686774</v>
      </c>
      <c r="J6853" s="216">
        <v>2.9205718360112576E-4</v>
      </c>
      <c r="K6853" s="216">
        <v>1.1682287345133027E-5</v>
      </c>
    </row>
    <row r="6854" spans="2:11" ht="15.75" customHeight="1" x14ac:dyDescent="0.2">
      <c r="B6854" s="189">
        <v>41137</v>
      </c>
      <c r="C6854" s="143">
        <v>278364</v>
      </c>
      <c r="D6854" s="143" t="s">
        <v>768</v>
      </c>
      <c r="E6854" s="143" t="s">
        <v>25</v>
      </c>
      <c r="F6854" s="248" t="s">
        <v>2857</v>
      </c>
      <c r="G6854" s="216">
        <v>15</v>
      </c>
      <c r="H6854" s="216">
        <v>21.999999998370185</v>
      </c>
      <c r="I6854" s="216">
        <v>329.99999997555278</v>
      </c>
      <c r="J6854" s="216">
        <v>9.6378870590207489E-4</v>
      </c>
      <c r="K6854" s="216">
        <v>4.3808577544248853E-5</v>
      </c>
    </row>
    <row r="6855" spans="2:11" ht="15.75" customHeight="1" x14ac:dyDescent="0.2">
      <c r="B6855" s="189">
        <v>41137</v>
      </c>
      <c r="C6855" s="143">
        <v>278365</v>
      </c>
      <c r="D6855" s="143" t="s">
        <v>768</v>
      </c>
      <c r="E6855" s="143" t="s">
        <v>25</v>
      </c>
      <c r="F6855" s="248" t="s">
        <v>2858</v>
      </c>
      <c r="G6855" s="216">
        <v>1</v>
      </c>
      <c r="H6855" s="216">
        <v>8.9999999979045242</v>
      </c>
      <c r="I6855" s="216">
        <v>8.9999999979045242</v>
      </c>
      <c r="J6855" s="216">
        <v>2.6285146520429324E-5</v>
      </c>
      <c r="K6855" s="216">
        <v>2.9205718362832567E-6</v>
      </c>
    </row>
    <row r="6856" spans="2:11" ht="15.75" customHeight="1" x14ac:dyDescent="0.2">
      <c r="B6856" s="189">
        <v>41137</v>
      </c>
      <c r="C6856" s="143">
        <v>278366</v>
      </c>
      <c r="D6856" s="143" t="s">
        <v>836</v>
      </c>
      <c r="E6856" s="143" t="s">
        <v>25</v>
      </c>
      <c r="F6856" s="248" t="s">
        <v>2859</v>
      </c>
      <c r="G6856" s="216">
        <v>5.3950000000000005</v>
      </c>
      <c r="H6856" s="216">
        <v>21.000000005587935</v>
      </c>
      <c r="I6856" s="216">
        <v>113.29500003014692</v>
      </c>
      <c r="J6856" s="216">
        <v>3.3088618627975786E-4</v>
      </c>
      <c r="K6856" s="216">
        <v>1.5756485056748171E-5</v>
      </c>
    </row>
    <row r="6857" spans="2:11" ht="15.75" customHeight="1" x14ac:dyDescent="0.2">
      <c r="B6857" s="189">
        <v>41137</v>
      </c>
      <c r="C6857" s="143">
        <v>278367</v>
      </c>
      <c r="D6857" s="143" t="s">
        <v>836</v>
      </c>
      <c r="E6857" s="143" t="s">
        <v>25</v>
      </c>
      <c r="F6857" s="248" t="s">
        <v>2860</v>
      </c>
      <c r="G6857" s="216">
        <v>43</v>
      </c>
      <c r="H6857" s="216">
        <v>71.000000000931323</v>
      </c>
      <c r="I6857" s="216">
        <v>3053.0000000400469</v>
      </c>
      <c r="J6857" s="216">
        <v>8.9165058162897423E-3</v>
      </c>
      <c r="K6857" s="216">
        <v>1.2558458896018003E-4</v>
      </c>
    </row>
    <row r="6858" spans="2:11" ht="15.75" customHeight="1" x14ac:dyDescent="0.2">
      <c r="B6858" s="189">
        <v>41137</v>
      </c>
      <c r="C6858" s="143">
        <v>278368</v>
      </c>
      <c r="D6858" s="143" t="s">
        <v>836</v>
      </c>
      <c r="E6858" s="143" t="s">
        <v>25</v>
      </c>
      <c r="F6858" s="248" t="s">
        <v>2861</v>
      </c>
      <c r="G6858" s="216">
        <v>13</v>
      </c>
      <c r="H6858" s="216">
        <v>17.999999995809048</v>
      </c>
      <c r="I6858" s="216">
        <v>233.99999994551763</v>
      </c>
      <c r="J6858" s="216">
        <v>6.8341380953116238E-4</v>
      </c>
      <c r="K6858" s="216">
        <v>3.796743387168234E-5</v>
      </c>
    </row>
    <row r="6859" spans="2:11" ht="15.75" customHeight="1" x14ac:dyDescent="0.2">
      <c r="B6859" s="189">
        <v>41137</v>
      </c>
      <c r="C6859" s="143">
        <v>278369</v>
      </c>
      <c r="D6859" s="143" t="s">
        <v>836</v>
      </c>
      <c r="E6859" s="143" t="s">
        <v>25</v>
      </c>
      <c r="F6859" s="248" t="s">
        <v>2862</v>
      </c>
      <c r="G6859" s="216">
        <v>20.5</v>
      </c>
      <c r="H6859" s="216">
        <v>24.999999997671694</v>
      </c>
      <c r="I6859" s="216">
        <v>512.49999995226972</v>
      </c>
      <c r="J6859" s="216">
        <v>1.4967930659557694E-3</v>
      </c>
      <c r="K6859" s="216">
        <v>5.9871722643806763E-5</v>
      </c>
    </row>
    <row r="6860" spans="2:11" ht="15.75" customHeight="1" x14ac:dyDescent="0.2">
      <c r="B6860" s="189">
        <v>41137</v>
      </c>
      <c r="C6860" s="143">
        <v>278370</v>
      </c>
      <c r="D6860" s="143" t="s">
        <v>768</v>
      </c>
      <c r="E6860" s="143" t="s">
        <v>25</v>
      </c>
      <c r="F6860" s="248" t="s">
        <v>2863</v>
      </c>
      <c r="G6860" s="216">
        <v>10.01</v>
      </c>
      <c r="H6860" s="216">
        <v>8.0000000051222742</v>
      </c>
      <c r="I6860" s="216">
        <v>80.080000051273956</v>
      </c>
      <c r="J6860" s="216">
        <v>2.3387939279931249E-4</v>
      </c>
      <c r="K6860" s="216">
        <v>2.9234924081195398E-5</v>
      </c>
    </row>
    <row r="6861" spans="2:11" ht="15.75" customHeight="1" x14ac:dyDescent="0.2">
      <c r="B6861" s="189">
        <v>41137</v>
      </c>
      <c r="C6861" s="143">
        <v>278371</v>
      </c>
      <c r="D6861" s="143" t="s">
        <v>768</v>
      </c>
      <c r="E6861" s="143" t="s">
        <v>25</v>
      </c>
      <c r="F6861" s="248" t="s">
        <v>2864</v>
      </c>
      <c r="G6861" s="216">
        <v>20</v>
      </c>
      <c r="H6861" s="216">
        <v>15.999999999767169</v>
      </c>
      <c r="I6861" s="216">
        <v>319.99999999534339</v>
      </c>
      <c r="J6861" s="216">
        <v>9.3458298759704222E-4</v>
      </c>
      <c r="K6861" s="216">
        <v>5.8411436725665133E-5</v>
      </c>
    </row>
    <row r="6862" spans="2:11" ht="15.75" customHeight="1" x14ac:dyDescent="0.2">
      <c r="B6862" s="189">
        <v>41137</v>
      </c>
      <c r="C6862" s="143">
        <v>278372</v>
      </c>
      <c r="D6862" s="143" t="s">
        <v>768</v>
      </c>
      <c r="E6862" s="143" t="s">
        <v>25</v>
      </c>
      <c r="F6862" s="248" t="s">
        <v>2865</v>
      </c>
      <c r="G6862" s="216">
        <v>3</v>
      </c>
      <c r="H6862" s="216">
        <v>7.9999999946448952</v>
      </c>
      <c r="I6862" s="216">
        <v>23.999999983934686</v>
      </c>
      <c r="J6862" s="216">
        <v>7.0093724023878254E-5</v>
      </c>
      <c r="K6862" s="216">
        <v>8.76171550884977E-6</v>
      </c>
    </row>
    <row r="6863" spans="2:11" ht="15.75" customHeight="1" x14ac:dyDescent="0.2">
      <c r="B6863" s="189">
        <v>41137</v>
      </c>
      <c r="C6863" s="143">
        <v>278373</v>
      </c>
      <c r="D6863" s="143" t="s">
        <v>768</v>
      </c>
      <c r="E6863" s="143" t="s">
        <v>25</v>
      </c>
      <c r="F6863" s="248" t="s">
        <v>2866</v>
      </c>
      <c r="G6863" s="216">
        <v>16</v>
      </c>
      <c r="H6863" s="216">
        <v>11.999999997206032</v>
      </c>
      <c r="I6863" s="216">
        <v>191.99999995529652</v>
      </c>
      <c r="J6863" s="216">
        <v>5.6074979243582554E-4</v>
      </c>
      <c r="K6863" s="216">
        <v>4.6729149380532106E-5</v>
      </c>
    </row>
    <row r="6864" spans="2:11" ht="15.75" customHeight="1" x14ac:dyDescent="0.2">
      <c r="B6864" s="189">
        <v>41137</v>
      </c>
      <c r="C6864" s="143">
        <v>278374</v>
      </c>
      <c r="D6864" s="143" t="s">
        <v>1243</v>
      </c>
      <c r="E6864" s="143" t="s">
        <v>25</v>
      </c>
      <c r="F6864" s="248" t="s">
        <v>2867</v>
      </c>
      <c r="G6864" s="216">
        <v>12.5</v>
      </c>
      <c r="H6864" s="216">
        <v>13.000000000465661</v>
      </c>
      <c r="I6864" s="216">
        <v>162.50000000582077</v>
      </c>
      <c r="J6864" s="216">
        <v>4.7459292341302917E-4</v>
      </c>
      <c r="K6864" s="216">
        <v>3.650714795354071E-5</v>
      </c>
    </row>
    <row r="6865" spans="2:11" ht="15.75" customHeight="1" x14ac:dyDescent="0.2">
      <c r="B6865" s="189">
        <v>41137</v>
      </c>
      <c r="C6865" s="143">
        <v>278375</v>
      </c>
      <c r="D6865" s="143" t="s">
        <v>1243</v>
      </c>
      <c r="E6865" s="143" t="s">
        <v>25</v>
      </c>
      <c r="F6865" s="248" t="s">
        <v>2868</v>
      </c>
      <c r="G6865" s="216">
        <v>35.5</v>
      </c>
      <c r="H6865" s="216">
        <v>13.000000000465661</v>
      </c>
      <c r="I6865" s="216">
        <v>461.50000001653098</v>
      </c>
      <c r="J6865" s="216">
        <v>1.3478439024930029E-3</v>
      </c>
      <c r="K6865" s="216">
        <v>1.0368030018805562E-4</v>
      </c>
    </row>
    <row r="6866" spans="2:11" ht="15.75" customHeight="1" x14ac:dyDescent="0.2">
      <c r="B6866" s="189">
        <v>41137</v>
      </c>
      <c r="C6866" s="143">
        <v>278376</v>
      </c>
      <c r="D6866" s="143" t="s">
        <v>623</v>
      </c>
      <c r="E6866" s="143" t="s">
        <v>25</v>
      </c>
      <c r="F6866" s="248" t="s">
        <v>2869</v>
      </c>
      <c r="G6866" s="216">
        <v>1.6</v>
      </c>
      <c r="H6866" s="216">
        <v>195.00000000698492</v>
      </c>
      <c r="I6866" s="216">
        <v>312.00000001117587</v>
      </c>
      <c r="J6866" s="216">
        <v>9.1121841295301606E-4</v>
      </c>
      <c r="K6866" s="216">
        <v>4.672914938053211E-6</v>
      </c>
    </row>
    <row r="6867" spans="2:11" ht="15.75" customHeight="1" x14ac:dyDescent="0.2">
      <c r="B6867" s="189">
        <v>41137</v>
      </c>
      <c r="C6867" s="143">
        <v>278377</v>
      </c>
      <c r="D6867" s="143" t="s">
        <v>883</v>
      </c>
      <c r="E6867" s="143" t="s">
        <v>25</v>
      </c>
      <c r="F6867" s="248" t="s">
        <v>2870</v>
      </c>
      <c r="G6867" s="216">
        <v>40.1</v>
      </c>
      <c r="H6867" s="216">
        <v>259.0000000060536</v>
      </c>
      <c r="I6867" s="216">
        <v>10385.900000242749</v>
      </c>
      <c r="J6867" s="216">
        <v>3.0332767035163244E-2</v>
      </c>
      <c r="K6867" s="216">
        <v>1.171149306349586E-4</v>
      </c>
    </row>
    <row r="6868" spans="2:11" ht="15.75" customHeight="1" x14ac:dyDescent="0.2">
      <c r="B6868" s="189">
        <v>41137</v>
      </c>
      <c r="C6868" s="143">
        <v>278378</v>
      </c>
      <c r="D6868" s="143" t="s">
        <v>515</v>
      </c>
      <c r="E6868" s="143" t="s">
        <v>25</v>
      </c>
      <c r="F6868" s="248" t="s">
        <v>2871</v>
      </c>
      <c r="G6868" s="216">
        <v>10.309000000000001</v>
      </c>
      <c r="H6868" s="216">
        <v>355.99999999743886</v>
      </c>
      <c r="I6868" s="216">
        <v>3670.0039999735973</v>
      </c>
      <c r="J6868" s="216">
        <v>1.0718510321369787E-2</v>
      </c>
      <c r="K6868" s="216">
        <v>3.0108175060244096E-5</v>
      </c>
    </row>
    <row r="6869" spans="2:11" ht="15.75" customHeight="1" x14ac:dyDescent="0.2">
      <c r="B6869" s="189">
        <v>41137</v>
      </c>
      <c r="C6869" s="143">
        <v>278386</v>
      </c>
      <c r="D6869" s="143" t="s">
        <v>516</v>
      </c>
      <c r="E6869" s="143" t="s">
        <v>25</v>
      </c>
      <c r="F6869" s="248" t="s">
        <v>2677</v>
      </c>
      <c r="G6869" s="216">
        <v>2</v>
      </c>
      <c r="H6869" s="216">
        <v>336.99999999837019</v>
      </c>
      <c r="I6869" s="216">
        <v>673.99999999674037</v>
      </c>
      <c r="J6869" s="216">
        <v>1.9684654176453952E-3</v>
      </c>
      <c r="K6869" s="216">
        <v>5.8411436725665133E-6</v>
      </c>
    </row>
    <row r="6870" spans="2:11" ht="15.75" customHeight="1" x14ac:dyDescent="0.2">
      <c r="B6870" s="189">
        <v>41137</v>
      </c>
      <c r="C6870" s="143">
        <v>278387</v>
      </c>
      <c r="D6870" s="143" t="s">
        <v>1164</v>
      </c>
      <c r="E6870" s="143" t="s">
        <v>25</v>
      </c>
      <c r="F6870" s="248" t="s">
        <v>2284</v>
      </c>
      <c r="G6870" s="216">
        <v>49</v>
      </c>
      <c r="H6870" s="216">
        <v>396.00000000209548</v>
      </c>
      <c r="I6870" s="216">
        <v>19404.000000102678</v>
      </c>
      <c r="J6870" s="216">
        <v>5.6670775911540197E-2</v>
      </c>
      <c r="K6870" s="216">
        <v>1.4310801997787959E-4</v>
      </c>
    </row>
    <row r="6871" spans="2:11" ht="15.75" customHeight="1" x14ac:dyDescent="0.2">
      <c r="B6871" s="189">
        <v>41137</v>
      </c>
      <c r="C6871" s="143">
        <v>278400</v>
      </c>
      <c r="D6871" s="143" t="s">
        <v>950</v>
      </c>
      <c r="E6871" s="143" t="s">
        <v>25</v>
      </c>
      <c r="F6871" s="248" t="s">
        <v>2352</v>
      </c>
      <c r="G6871" s="216">
        <v>15.94</v>
      </c>
      <c r="H6871" s="216">
        <v>467.99999999580905</v>
      </c>
      <c r="I6871" s="216">
        <v>7459.9199999331959</v>
      </c>
      <c r="J6871" s="216">
        <v>2.1787232252731086E-2</v>
      </c>
      <c r="K6871" s="216">
        <v>4.6553915070355115E-5</v>
      </c>
    </row>
    <row r="6872" spans="2:11" ht="15.75" customHeight="1" x14ac:dyDescent="0.2">
      <c r="B6872" s="189">
        <v>41137</v>
      </c>
      <c r="C6872" s="143">
        <v>278401</v>
      </c>
      <c r="D6872" s="143" t="s">
        <v>1498</v>
      </c>
      <c r="E6872" s="143" t="s">
        <v>24</v>
      </c>
      <c r="F6872" s="248" t="s">
        <v>2872</v>
      </c>
      <c r="G6872" s="216">
        <v>4</v>
      </c>
      <c r="H6872" s="216">
        <v>307.99999999813735</v>
      </c>
      <c r="I6872" s="216">
        <v>1231.9999999925494</v>
      </c>
      <c r="J6872" s="216">
        <v>1.2369245180994782E-3</v>
      </c>
      <c r="K6872" s="216">
        <v>4.0159886951524629E-6</v>
      </c>
    </row>
    <row r="6873" spans="2:11" ht="15.75" customHeight="1" x14ac:dyDescent="0.2">
      <c r="B6873" s="189">
        <v>41137</v>
      </c>
      <c r="C6873" s="143">
        <v>278403</v>
      </c>
      <c r="D6873" s="143" t="s">
        <v>732</v>
      </c>
      <c r="E6873" s="143" t="s">
        <v>25</v>
      </c>
      <c r="F6873" s="248" t="s">
        <v>2609</v>
      </c>
      <c r="G6873" s="216">
        <v>43.449999999999996</v>
      </c>
      <c r="H6873" s="216">
        <v>329.99999999650754</v>
      </c>
      <c r="I6873" s="216">
        <v>14338.499999848253</v>
      </c>
      <c r="J6873" s="216">
        <v>4.1876619274104292E-2</v>
      </c>
      <c r="K6873" s="216">
        <v>1.268988462865075E-4</v>
      </c>
    </row>
    <row r="6874" spans="2:11" ht="15.75" customHeight="1" x14ac:dyDescent="0.2">
      <c r="B6874" s="189">
        <v>41137</v>
      </c>
      <c r="C6874" s="143">
        <v>278404</v>
      </c>
      <c r="D6874" s="143" t="s">
        <v>732</v>
      </c>
      <c r="E6874" s="143" t="s">
        <v>25</v>
      </c>
      <c r="F6874" s="248" t="s">
        <v>2873</v>
      </c>
      <c r="G6874" s="216">
        <v>8.5</v>
      </c>
      <c r="H6874" s="216">
        <v>322.00000000186265</v>
      </c>
      <c r="I6874" s="216">
        <v>2737.0000000158325</v>
      </c>
      <c r="J6874" s="216">
        <v>7.9936051159535133E-3</v>
      </c>
      <c r="K6874" s="216">
        <v>2.4824860608407683E-5</v>
      </c>
    </row>
    <row r="6875" spans="2:11" ht="15.75" customHeight="1" x14ac:dyDescent="0.2">
      <c r="B6875" s="189">
        <v>41137</v>
      </c>
      <c r="C6875" s="143">
        <v>278405</v>
      </c>
      <c r="D6875" s="143" t="s">
        <v>732</v>
      </c>
      <c r="E6875" s="143" t="s">
        <v>25</v>
      </c>
      <c r="F6875" s="248" t="s">
        <v>2874</v>
      </c>
      <c r="G6875" s="216">
        <v>25.11</v>
      </c>
      <c r="H6875" s="216">
        <v>281.00000000442378</v>
      </c>
      <c r="I6875" s="216">
        <v>7055.910000111081</v>
      </c>
      <c r="J6875" s="216">
        <v>2.0607292025673813E-2</v>
      </c>
      <c r="K6875" s="216">
        <v>7.3335558809072571E-5</v>
      </c>
    </row>
    <row r="6876" spans="2:11" ht="15.75" customHeight="1" x14ac:dyDescent="0.2">
      <c r="B6876" s="189">
        <v>41137</v>
      </c>
      <c r="C6876" s="143">
        <v>278406</v>
      </c>
      <c r="D6876" s="143" t="s">
        <v>611</v>
      </c>
      <c r="E6876" s="143" t="s">
        <v>25</v>
      </c>
      <c r="F6876" s="248" t="s">
        <v>2875</v>
      </c>
      <c r="G6876" s="216">
        <v>6</v>
      </c>
      <c r="H6876" s="216">
        <v>145.00000000116415</v>
      </c>
      <c r="I6876" s="216">
        <v>870.00000000698492</v>
      </c>
      <c r="J6876" s="216">
        <v>2.5408974975868336E-3</v>
      </c>
      <c r="K6876" s="216">
        <v>1.752343101769954E-5</v>
      </c>
    </row>
    <row r="6877" spans="2:11" ht="15.75" customHeight="1" x14ac:dyDescent="0.2">
      <c r="B6877" s="189">
        <v>41137</v>
      </c>
      <c r="C6877" s="143">
        <v>278407</v>
      </c>
      <c r="D6877" s="143" t="s">
        <v>1689</v>
      </c>
      <c r="E6877" s="143" t="s">
        <v>24</v>
      </c>
      <c r="F6877" s="248" t="s">
        <v>2876</v>
      </c>
      <c r="G6877" s="216">
        <v>2.1</v>
      </c>
      <c r="H6877" s="216">
        <v>177.00000000069849</v>
      </c>
      <c r="I6877" s="216">
        <v>371.70000000146683</v>
      </c>
      <c r="J6877" s="216">
        <v>3.7318574949851528E-4</v>
      </c>
      <c r="K6877" s="216">
        <v>2.1083940649550429E-6</v>
      </c>
    </row>
    <row r="6878" spans="2:11" ht="15.75" customHeight="1" x14ac:dyDescent="0.2">
      <c r="B6878" s="189">
        <v>41137</v>
      </c>
      <c r="C6878" s="143">
        <v>278408</v>
      </c>
      <c r="D6878" s="143" t="s">
        <v>1049</v>
      </c>
      <c r="E6878" s="143" t="s">
        <v>24</v>
      </c>
      <c r="F6878" s="248" t="s">
        <v>2877</v>
      </c>
      <c r="G6878" s="216">
        <v>19.600000000000001</v>
      </c>
      <c r="H6878" s="216">
        <v>226.99999999604188</v>
      </c>
      <c r="I6878" s="216">
        <v>4449.1999999224208</v>
      </c>
      <c r="J6878" s="216">
        <v>4.4669842255401953E-3</v>
      </c>
      <c r="K6878" s="216">
        <v>1.9678344606247069E-5</v>
      </c>
    </row>
    <row r="6879" spans="2:11" ht="15.75" customHeight="1" x14ac:dyDescent="0.2">
      <c r="B6879" s="189">
        <v>41137</v>
      </c>
      <c r="C6879" s="143">
        <v>278409</v>
      </c>
      <c r="D6879" s="143" t="s">
        <v>1592</v>
      </c>
      <c r="E6879" s="143" t="s">
        <v>24</v>
      </c>
      <c r="F6879" s="248" t="s">
        <v>2878</v>
      </c>
      <c r="G6879" s="216">
        <v>14.41</v>
      </c>
      <c r="H6879" s="216">
        <v>374.99999999650754</v>
      </c>
      <c r="I6879" s="216">
        <v>5403.749999949674</v>
      </c>
      <c r="J6879" s="216">
        <v>5.4253497278070033E-3</v>
      </c>
      <c r="K6879" s="216">
        <v>1.4467599274286747E-5</v>
      </c>
    </row>
    <row r="6880" spans="2:11" ht="15.75" customHeight="1" x14ac:dyDescent="0.2">
      <c r="B6880" s="189">
        <v>41137</v>
      </c>
      <c r="C6880" s="143">
        <v>278410</v>
      </c>
      <c r="D6880" s="143" t="s">
        <v>2711</v>
      </c>
      <c r="E6880" s="143" t="s">
        <v>24</v>
      </c>
      <c r="F6880" s="248" t="s">
        <v>2879</v>
      </c>
      <c r="G6880" s="216">
        <v>6.08</v>
      </c>
      <c r="H6880" s="216">
        <v>441.00000000209548</v>
      </c>
      <c r="I6880" s="216">
        <v>2681.2800000127404</v>
      </c>
      <c r="J6880" s="216">
        <v>2.6919975421473901E-3</v>
      </c>
      <c r="K6880" s="216">
        <v>6.1043028166317436E-6</v>
      </c>
    </row>
    <row r="6881" spans="2:11" ht="15.75" customHeight="1" x14ac:dyDescent="0.2">
      <c r="B6881" s="189">
        <v>41137</v>
      </c>
      <c r="C6881" s="143">
        <v>278411</v>
      </c>
      <c r="D6881" s="143" t="s">
        <v>712</v>
      </c>
      <c r="E6881" s="143" t="s">
        <v>24</v>
      </c>
      <c r="F6881" s="248" t="s">
        <v>2880</v>
      </c>
      <c r="G6881" s="216">
        <v>1.5917000000000001</v>
      </c>
      <c r="H6881" s="216">
        <v>210.99999999627471</v>
      </c>
      <c r="I6881" s="216">
        <v>335.8486999940705</v>
      </c>
      <c r="J6881" s="216">
        <v>3.3719114561445954E-4</v>
      </c>
      <c r="K6881" s="216">
        <v>1.5980623015185438E-6</v>
      </c>
    </row>
    <row r="6882" spans="2:11" ht="15.75" customHeight="1" x14ac:dyDescent="0.2">
      <c r="B6882" s="189">
        <v>41137</v>
      </c>
      <c r="C6882" s="143">
        <v>278412</v>
      </c>
      <c r="D6882" s="143" t="s">
        <v>499</v>
      </c>
      <c r="E6882" s="143" t="s">
        <v>25</v>
      </c>
      <c r="F6882" s="248" t="s">
        <v>2881</v>
      </c>
      <c r="G6882" s="216">
        <v>9.4500000000000011</v>
      </c>
      <c r="H6882" s="216">
        <v>261.00000000209548</v>
      </c>
      <c r="I6882" s="216">
        <v>2466.4500000198027</v>
      </c>
      <c r="J6882" s="216">
        <v>7.203444405658674E-3</v>
      </c>
      <c r="K6882" s="216">
        <v>2.759940385287678E-5</v>
      </c>
    </row>
    <row r="6883" spans="2:11" ht="15.75" customHeight="1" x14ac:dyDescent="0.2">
      <c r="B6883" s="189">
        <v>41137</v>
      </c>
      <c r="C6883" s="143">
        <v>278413</v>
      </c>
      <c r="D6883" s="143" t="s">
        <v>662</v>
      </c>
      <c r="E6883" s="143" t="s">
        <v>24</v>
      </c>
      <c r="F6883" s="248" t="s">
        <v>2882</v>
      </c>
      <c r="G6883" s="216">
        <v>6.5901000000000005</v>
      </c>
      <c r="H6883" s="216">
        <v>319.99999999534339</v>
      </c>
      <c r="I6883" s="216">
        <v>2108.8319999693126</v>
      </c>
      <c r="J6883" s="216">
        <v>2.1172613679631296E-3</v>
      </c>
      <c r="K6883" s="216">
        <v>6.6164417749810615E-6</v>
      </c>
    </row>
    <row r="6884" spans="2:11" ht="15.75" customHeight="1" x14ac:dyDescent="0.2">
      <c r="B6884" s="189">
        <v>41137</v>
      </c>
      <c r="C6884" s="143">
        <v>278414</v>
      </c>
      <c r="D6884" s="143" t="s">
        <v>1408</v>
      </c>
      <c r="E6884" s="143" t="s">
        <v>24</v>
      </c>
      <c r="F6884" s="248" t="s">
        <v>2883</v>
      </c>
      <c r="G6884" s="216">
        <v>3.54</v>
      </c>
      <c r="H6884" s="216">
        <v>304.99999999883585</v>
      </c>
      <c r="I6884" s="216">
        <v>1079.6999999958789</v>
      </c>
      <c r="J6884" s="216">
        <v>1.084015748534891E-3</v>
      </c>
      <c r="K6884" s="216">
        <v>3.5541499952099297E-6</v>
      </c>
    </row>
    <row r="6885" spans="2:11" ht="15.75" customHeight="1" x14ac:dyDescent="0.2">
      <c r="B6885" s="189">
        <v>41137</v>
      </c>
      <c r="C6885" s="143">
        <v>278415</v>
      </c>
      <c r="D6885" s="143" t="s">
        <v>1739</v>
      </c>
      <c r="E6885" s="143" t="s">
        <v>24</v>
      </c>
      <c r="F6885" s="248" t="s">
        <v>2884</v>
      </c>
      <c r="G6885" s="216">
        <v>13.900500000000001</v>
      </c>
      <c r="H6885" s="216">
        <v>199.99999999185093</v>
      </c>
      <c r="I6885" s="216">
        <v>2780.0999998867242</v>
      </c>
      <c r="J6885" s="216">
        <v>2.791212542734612E-3</v>
      </c>
      <c r="K6885" s="216">
        <v>1.3956062714241703E-5</v>
      </c>
    </row>
    <row r="6886" spans="2:11" ht="15.75" customHeight="1" x14ac:dyDescent="0.2">
      <c r="B6886" s="189">
        <v>41137</v>
      </c>
      <c r="C6886" s="143">
        <v>278416</v>
      </c>
      <c r="D6886" s="143" t="s">
        <v>649</v>
      </c>
      <c r="E6886" s="143" t="s">
        <v>25</v>
      </c>
      <c r="F6886" s="248" t="s">
        <v>2885</v>
      </c>
      <c r="G6886" s="216">
        <v>8.0500000000000007</v>
      </c>
      <c r="H6886" s="216">
        <v>313.99999999674037</v>
      </c>
      <c r="I6886" s="216">
        <v>2527.69999997376</v>
      </c>
      <c r="J6886" s="216">
        <v>7.3823294304965524E-3</v>
      </c>
      <c r="K6886" s="216">
        <v>2.351060328208022E-5</v>
      </c>
    </row>
    <row r="6887" spans="2:11" ht="15.75" customHeight="1" x14ac:dyDescent="0.2">
      <c r="B6887" s="189">
        <v>41137</v>
      </c>
      <c r="C6887" s="143">
        <v>278418</v>
      </c>
      <c r="D6887" s="143" t="s">
        <v>1214</v>
      </c>
      <c r="E6887" s="143" t="s">
        <v>24</v>
      </c>
      <c r="F6887" s="248" t="s">
        <v>2886</v>
      </c>
      <c r="G6887" s="216">
        <v>5.9751000000000003</v>
      </c>
      <c r="H6887" s="216">
        <v>301.99999999953434</v>
      </c>
      <c r="I6887" s="216">
        <v>1804.4801999972178</v>
      </c>
      <c r="J6887" s="216">
        <v>1.8116930209538203E-3</v>
      </c>
      <c r="K6887" s="216">
        <v>5.9989835131013707E-6</v>
      </c>
    </row>
    <row r="6888" spans="2:11" ht="15.75" customHeight="1" x14ac:dyDescent="0.2">
      <c r="B6888" s="189">
        <v>41137</v>
      </c>
      <c r="C6888" s="143">
        <v>278418</v>
      </c>
      <c r="D6888" s="143" t="s">
        <v>1215</v>
      </c>
      <c r="E6888" s="143" t="s">
        <v>24</v>
      </c>
      <c r="F6888" s="248" t="s">
        <v>2886</v>
      </c>
      <c r="G6888" s="216">
        <v>20.85</v>
      </c>
      <c r="H6888" s="216">
        <v>301.99999999953434</v>
      </c>
      <c r="I6888" s="216">
        <v>6296.699999990291</v>
      </c>
      <c r="J6888" s="216">
        <v>6.3218690041818805E-3</v>
      </c>
      <c r="K6888" s="216">
        <v>2.0933341073482213E-5</v>
      </c>
    </row>
    <row r="6889" spans="2:11" ht="15.75" customHeight="1" x14ac:dyDescent="0.2">
      <c r="B6889" s="189">
        <v>41137</v>
      </c>
      <c r="C6889" s="143">
        <v>278420</v>
      </c>
      <c r="D6889" s="143" t="s">
        <v>1804</v>
      </c>
      <c r="E6889" s="143" t="s">
        <v>24</v>
      </c>
      <c r="F6889" s="248" t="s">
        <v>2887</v>
      </c>
      <c r="G6889" s="216">
        <v>17.580000000000002</v>
      </c>
      <c r="H6889" s="216">
        <v>165.99999999627471</v>
      </c>
      <c r="I6889" s="216">
        <v>2918.2799999345098</v>
      </c>
      <c r="J6889" s="216">
        <v>2.9299448722566301E-3</v>
      </c>
      <c r="K6889" s="216">
        <v>1.7650270315195075E-5</v>
      </c>
    </row>
    <row r="6890" spans="2:11" ht="15.75" customHeight="1" x14ac:dyDescent="0.2">
      <c r="B6890" s="189">
        <v>41137</v>
      </c>
      <c r="C6890" s="143">
        <v>278420</v>
      </c>
      <c r="D6890" s="143" t="s">
        <v>1276</v>
      </c>
      <c r="E6890" s="143" t="s">
        <v>24</v>
      </c>
      <c r="F6890" s="248" t="s">
        <v>2887</v>
      </c>
      <c r="G6890" s="216">
        <v>8.4</v>
      </c>
      <c r="H6890" s="216">
        <v>165.99999999627471</v>
      </c>
      <c r="I6890" s="216">
        <v>1394.3999999687076</v>
      </c>
      <c r="J6890" s="216">
        <v>1.399973659098731E-3</v>
      </c>
      <c r="K6890" s="216">
        <v>8.4335762598201714E-6</v>
      </c>
    </row>
    <row r="6891" spans="2:11" ht="15.75" customHeight="1" x14ac:dyDescent="0.2">
      <c r="B6891" s="189">
        <v>41137</v>
      </c>
      <c r="C6891" s="143">
        <v>278421</v>
      </c>
      <c r="D6891" s="143" t="s">
        <v>927</v>
      </c>
      <c r="E6891" s="143" t="s">
        <v>24</v>
      </c>
      <c r="F6891" s="248" t="s">
        <v>1992</v>
      </c>
      <c r="G6891" s="216">
        <v>5.9</v>
      </c>
      <c r="H6891" s="216">
        <v>42.000000000698492</v>
      </c>
      <c r="I6891" s="216">
        <v>247.80000000412113</v>
      </c>
      <c r="J6891" s="216">
        <v>2.4879049966883266E-4</v>
      </c>
      <c r="K6891" s="216">
        <v>5.9235833253498829E-6</v>
      </c>
    </row>
    <row r="6892" spans="2:11" ht="15.75" customHeight="1" x14ac:dyDescent="0.2">
      <c r="B6892" s="189">
        <v>41137</v>
      </c>
      <c r="C6892" s="143">
        <v>278422</v>
      </c>
      <c r="D6892" s="143" t="s">
        <v>1391</v>
      </c>
      <c r="E6892" s="143" t="s">
        <v>24</v>
      </c>
      <c r="F6892" s="248" t="s">
        <v>2591</v>
      </c>
      <c r="G6892" s="216">
        <v>16.249500000000001</v>
      </c>
      <c r="H6892" s="216">
        <v>285.99999999976717</v>
      </c>
      <c r="I6892" s="216">
        <v>4647.3569999962165</v>
      </c>
      <c r="J6892" s="216">
        <v>4.665933293580617E-3</v>
      </c>
      <c r="K6892" s="216">
        <v>1.6314452075469988E-5</v>
      </c>
    </row>
    <row r="6893" spans="2:11" ht="15.75" customHeight="1" x14ac:dyDescent="0.2">
      <c r="B6893" s="189">
        <v>41137</v>
      </c>
      <c r="C6893" s="143">
        <v>278423</v>
      </c>
      <c r="D6893" s="143" t="s">
        <v>1182</v>
      </c>
      <c r="E6893" s="143" t="s">
        <v>24</v>
      </c>
      <c r="F6893" s="248" t="s">
        <v>2154</v>
      </c>
      <c r="G6893" s="216">
        <v>15.2988</v>
      </c>
      <c r="H6893" s="216">
        <v>341.00000000093132</v>
      </c>
      <c r="I6893" s="216">
        <v>5216.8908000142483</v>
      </c>
      <c r="J6893" s="216">
        <v>5.2377436191755273E-3</v>
      </c>
      <c r="K6893" s="216">
        <v>1.5359951962349623E-5</v>
      </c>
    </row>
    <row r="6894" spans="2:11" ht="15.75" customHeight="1" x14ac:dyDescent="0.2">
      <c r="B6894" s="189">
        <v>41137</v>
      </c>
      <c r="C6894" s="143">
        <v>278430</v>
      </c>
      <c r="D6894" s="143" t="s">
        <v>1488</v>
      </c>
      <c r="E6894" s="143" t="s">
        <v>24</v>
      </c>
      <c r="F6894" s="248" t="s">
        <v>2888</v>
      </c>
      <c r="G6894" s="216">
        <v>9.1980000000000004</v>
      </c>
      <c r="H6894" s="216">
        <v>181.00000000325963</v>
      </c>
      <c r="I6894" s="216">
        <v>1664.8380000299821</v>
      </c>
      <c r="J6894" s="216">
        <v>1.6714926468451609E-3</v>
      </c>
      <c r="K6894" s="216">
        <v>9.2347660045030884E-6</v>
      </c>
    </row>
    <row r="6895" spans="2:11" ht="15.75" customHeight="1" x14ac:dyDescent="0.2">
      <c r="B6895" s="189">
        <v>41137</v>
      </c>
      <c r="C6895" s="143">
        <v>278441</v>
      </c>
      <c r="D6895" s="143" t="s">
        <v>768</v>
      </c>
      <c r="E6895" s="143" t="s">
        <v>25</v>
      </c>
      <c r="F6895" s="248" t="s">
        <v>2889</v>
      </c>
      <c r="G6895" s="216">
        <v>4</v>
      </c>
      <c r="H6895" s="216">
        <v>18.999999999068677</v>
      </c>
      <c r="I6895" s="216">
        <v>75.99999999627471</v>
      </c>
      <c r="J6895" s="216">
        <v>2.2196345954664755E-4</v>
      </c>
      <c r="K6895" s="216">
        <v>1.1682287345133027E-5</v>
      </c>
    </row>
    <row r="6896" spans="2:11" ht="15.75" customHeight="1" x14ac:dyDescent="0.2">
      <c r="B6896" s="189">
        <v>41137</v>
      </c>
      <c r="C6896" s="143">
        <v>278442</v>
      </c>
      <c r="D6896" s="143" t="s">
        <v>768</v>
      </c>
      <c r="E6896" s="143" t="s">
        <v>25</v>
      </c>
      <c r="F6896" s="248" t="s">
        <v>2890</v>
      </c>
      <c r="G6896" s="216">
        <v>21</v>
      </c>
      <c r="H6896" s="216">
        <v>14.99999999650754</v>
      </c>
      <c r="I6896" s="216">
        <v>314.99999992665835</v>
      </c>
      <c r="J6896" s="216">
        <v>9.1998012821502631E-4</v>
      </c>
      <c r="K6896" s="216">
        <v>6.1332008561948393E-5</v>
      </c>
    </row>
    <row r="6897" spans="2:11" ht="15.75" customHeight="1" x14ac:dyDescent="0.2">
      <c r="B6897" s="189">
        <v>41137</v>
      </c>
      <c r="C6897" s="143">
        <v>278443</v>
      </c>
      <c r="D6897" s="143" t="s">
        <v>768</v>
      </c>
      <c r="E6897" s="143" t="s">
        <v>25</v>
      </c>
      <c r="F6897" s="248" t="s">
        <v>2891</v>
      </c>
      <c r="G6897" s="216">
        <v>13.950000000000001</v>
      </c>
      <c r="H6897" s="216">
        <v>17.999999995809048</v>
      </c>
      <c r="I6897" s="216">
        <v>251.09999994153625</v>
      </c>
      <c r="J6897" s="216">
        <v>7.3335558791997821E-4</v>
      </c>
      <c r="K6897" s="216">
        <v>4.0741977116151434E-5</v>
      </c>
    </row>
    <row r="6898" spans="2:11" ht="15.75" customHeight="1" x14ac:dyDescent="0.2">
      <c r="B6898" s="189">
        <v>41137</v>
      </c>
      <c r="C6898" s="143">
        <v>278444</v>
      </c>
      <c r="D6898" s="143" t="s">
        <v>768</v>
      </c>
      <c r="E6898" s="143" t="s">
        <v>25</v>
      </c>
      <c r="F6898" s="248" t="s">
        <v>2892</v>
      </c>
      <c r="G6898" s="216">
        <v>3</v>
      </c>
      <c r="H6898" s="216">
        <v>10.000000001164153</v>
      </c>
      <c r="I6898" s="216">
        <v>30.00000000349246</v>
      </c>
      <c r="J6898" s="216">
        <v>8.7617155098697677E-5</v>
      </c>
      <c r="K6898" s="216">
        <v>8.76171550884977E-6</v>
      </c>
    </row>
    <row r="6899" spans="2:11" ht="15.75" customHeight="1" x14ac:dyDescent="0.2">
      <c r="B6899" s="189">
        <v>41137</v>
      </c>
      <c r="C6899" s="143">
        <v>278445</v>
      </c>
      <c r="D6899" s="143" t="s">
        <v>768</v>
      </c>
      <c r="E6899" s="143" t="s">
        <v>25</v>
      </c>
      <c r="F6899" s="248" t="s">
        <v>2893</v>
      </c>
      <c r="G6899" s="216">
        <v>21.5</v>
      </c>
      <c r="H6899" s="216">
        <v>20.000000002328306</v>
      </c>
      <c r="I6899" s="216">
        <v>430.00000005005859</v>
      </c>
      <c r="J6899" s="216">
        <v>1.2558458897480001E-3</v>
      </c>
      <c r="K6899" s="216">
        <v>6.2792294480090016E-5</v>
      </c>
    </row>
    <row r="6900" spans="2:11" ht="15.75" customHeight="1" x14ac:dyDescent="0.2">
      <c r="B6900" s="189">
        <v>41137</v>
      </c>
      <c r="C6900" s="143">
        <v>278446</v>
      </c>
      <c r="D6900" s="143" t="s">
        <v>768</v>
      </c>
      <c r="E6900" s="143" t="s">
        <v>25</v>
      </c>
      <c r="F6900" s="248" t="s">
        <v>2894</v>
      </c>
      <c r="G6900" s="216">
        <v>30.5</v>
      </c>
      <c r="H6900" s="216">
        <v>30.00000000349246</v>
      </c>
      <c r="I6900" s="216">
        <v>915.00000010652002</v>
      </c>
      <c r="J6900" s="216">
        <v>2.6723232305102792E-3</v>
      </c>
      <c r="K6900" s="216">
        <v>8.907744100663933E-5</v>
      </c>
    </row>
    <row r="6901" spans="2:11" ht="15.75" customHeight="1" x14ac:dyDescent="0.2">
      <c r="B6901" s="189">
        <v>41137</v>
      </c>
      <c r="C6901" s="143">
        <v>278447</v>
      </c>
      <c r="D6901" s="143" t="s">
        <v>768</v>
      </c>
      <c r="E6901" s="143" t="s">
        <v>25</v>
      </c>
      <c r="F6901" s="248" t="s">
        <v>2895</v>
      </c>
      <c r="G6901" s="216">
        <v>50.5</v>
      </c>
      <c r="H6901" s="216">
        <v>15.000000006984919</v>
      </c>
      <c r="I6901" s="216">
        <v>757.50000035273843</v>
      </c>
      <c r="J6901" s="216">
        <v>2.2123331670147648E-3</v>
      </c>
      <c r="K6901" s="216">
        <v>1.4748887773230446E-4</v>
      </c>
    </row>
    <row r="6902" spans="2:11" ht="15.75" customHeight="1" x14ac:dyDescent="0.2">
      <c r="B6902" s="189">
        <v>41137</v>
      </c>
      <c r="C6902" s="143">
        <v>278448</v>
      </c>
      <c r="D6902" s="143" t="s">
        <v>768</v>
      </c>
      <c r="E6902" s="143" t="s">
        <v>25</v>
      </c>
      <c r="F6902" s="248" t="s">
        <v>2896</v>
      </c>
      <c r="G6902" s="216">
        <v>4</v>
      </c>
      <c r="H6902" s="216">
        <v>24.999999997671694</v>
      </c>
      <c r="I6902" s="216">
        <v>99.999999990686774</v>
      </c>
      <c r="J6902" s="216">
        <v>2.9205718360112576E-4</v>
      </c>
      <c r="K6902" s="216">
        <v>1.1682287345133027E-5</v>
      </c>
    </row>
    <row r="6903" spans="2:11" ht="15.75" customHeight="1" x14ac:dyDescent="0.2">
      <c r="B6903" s="189">
        <v>41137</v>
      </c>
      <c r="C6903" s="143">
        <v>278507</v>
      </c>
      <c r="D6903" s="143" t="s">
        <v>1747</v>
      </c>
      <c r="E6903" s="143" t="s">
        <v>25</v>
      </c>
      <c r="F6903" s="248" t="s">
        <v>2897</v>
      </c>
      <c r="G6903" s="216">
        <v>1</v>
      </c>
      <c r="H6903" s="216">
        <v>278.99999999790452</v>
      </c>
      <c r="I6903" s="216">
        <v>278.99999999790452</v>
      </c>
      <c r="J6903" s="216">
        <v>8.1483954231690865E-4</v>
      </c>
      <c r="K6903" s="216">
        <v>2.9205718362832567E-6</v>
      </c>
    </row>
    <row r="6904" spans="2:11" ht="15.75" customHeight="1" x14ac:dyDescent="0.2">
      <c r="B6904" s="189">
        <v>41138</v>
      </c>
      <c r="C6904" s="143">
        <v>278429</v>
      </c>
      <c r="D6904" s="143" t="s">
        <v>1488</v>
      </c>
      <c r="E6904" s="143" t="s">
        <v>24</v>
      </c>
      <c r="F6904" s="248" t="s">
        <v>2898</v>
      </c>
      <c r="G6904" s="216">
        <v>1.0660000000000001</v>
      </c>
      <c r="H6904" s="216">
        <v>101.00000000442378</v>
      </c>
      <c r="I6904" s="216">
        <v>107.66600000471576</v>
      </c>
      <c r="J6904" s="216">
        <v>1.0809364548968432E-4</v>
      </c>
      <c r="K6904" s="216">
        <v>1.0702341137123747E-6</v>
      </c>
    </row>
    <row r="6905" spans="2:11" ht="15.75" customHeight="1" x14ac:dyDescent="0.2">
      <c r="B6905" s="189">
        <v>41138</v>
      </c>
      <c r="C6905" s="143">
        <v>278460</v>
      </c>
      <c r="D6905" s="143" t="s">
        <v>495</v>
      </c>
      <c r="E6905" s="143" t="s">
        <v>25</v>
      </c>
      <c r="F6905" s="248" t="s">
        <v>2899</v>
      </c>
      <c r="G6905" s="216">
        <v>13.5</v>
      </c>
      <c r="H6905" s="216">
        <v>250.00000000814907</v>
      </c>
      <c r="I6905" s="216">
        <v>3375.0000001100125</v>
      </c>
      <c r="J6905" s="216">
        <v>9.8557897920650665E-3</v>
      </c>
      <c r="K6905" s="216">
        <v>3.9423159166975212E-5</v>
      </c>
    </row>
    <row r="6906" spans="2:11" ht="15.75" customHeight="1" x14ac:dyDescent="0.2">
      <c r="B6906" s="189">
        <v>41138</v>
      </c>
      <c r="C6906" s="143">
        <v>278462</v>
      </c>
      <c r="D6906" s="143" t="s">
        <v>516</v>
      </c>
      <c r="E6906" s="143" t="s">
        <v>25</v>
      </c>
      <c r="F6906" s="248" t="s">
        <v>2677</v>
      </c>
      <c r="G6906" s="216">
        <v>65</v>
      </c>
      <c r="H6906" s="216">
        <v>304.99999999883585</v>
      </c>
      <c r="I6906" s="216">
        <v>19824.99999992433</v>
      </c>
      <c r="J6906" s="216">
        <v>5.789363929498522E-2</v>
      </c>
      <c r="K6906" s="216">
        <v>1.8981521080395472E-4</v>
      </c>
    </row>
    <row r="6907" spans="2:11" ht="15.75" customHeight="1" x14ac:dyDescent="0.2">
      <c r="B6907" s="189">
        <v>41138</v>
      </c>
      <c r="C6907" s="143">
        <v>278468</v>
      </c>
      <c r="D6907" s="143" t="s">
        <v>548</v>
      </c>
      <c r="E6907" s="143" t="s">
        <v>25</v>
      </c>
      <c r="F6907" s="248" t="s">
        <v>2661</v>
      </c>
      <c r="G6907" s="216">
        <v>15</v>
      </c>
      <c r="H6907" s="216">
        <v>283.00000000046566</v>
      </c>
      <c r="I6907" s="216">
        <v>4245.0000000069849</v>
      </c>
      <c r="J6907" s="216">
        <v>1.2396393382524826E-2</v>
      </c>
      <c r="K6907" s="216">
        <v>4.3803510185528014E-5</v>
      </c>
    </row>
    <row r="6908" spans="2:11" ht="15.75" customHeight="1" x14ac:dyDescent="0.2">
      <c r="B6908" s="189">
        <v>41138</v>
      </c>
      <c r="C6908" s="143">
        <v>278469</v>
      </c>
      <c r="D6908" s="143" t="s">
        <v>874</v>
      </c>
      <c r="E6908" s="143" t="s">
        <v>25</v>
      </c>
      <c r="F6908" s="248" t="s">
        <v>2900</v>
      </c>
      <c r="G6908" s="216">
        <v>28</v>
      </c>
      <c r="H6908" s="216">
        <v>238.99999999324791</v>
      </c>
      <c r="I6908" s="216">
        <v>6691.9999998109415</v>
      </c>
      <c r="J6908" s="216">
        <v>1.9542206010218138E-2</v>
      </c>
      <c r="K6908" s="216">
        <v>8.1766552346318968E-5</v>
      </c>
    </row>
    <row r="6909" spans="2:11" ht="15.75" customHeight="1" x14ac:dyDescent="0.2">
      <c r="B6909" s="189">
        <v>41138</v>
      </c>
      <c r="C6909" s="143">
        <v>278470</v>
      </c>
      <c r="D6909" s="143" t="s">
        <v>625</v>
      </c>
      <c r="E6909" s="143" t="s">
        <v>25</v>
      </c>
      <c r="F6909" s="248" t="s">
        <v>2243</v>
      </c>
      <c r="G6909" s="216">
        <v>10.4</v>
      </c>
      <c r="H6909" s="216">
        <v>245.99999999511056</v>
      </c>
      <c r="I6909" s="216">
        <v>2558.3999999491498</v>
      </c>
      <c r="J6909" s="216">
        <v>7.4711266970951635E-3</v>
      </c>
      <c r="K6909" s="216">
        <v>3.0370433728632757E-5</v>
      </c>
    </row>
    <row r="6910" spans="2:11" ht="15.75" customHeight="1" x14ac:dyDescent="0.2">
      <c r="B6910" s="189">
        <v>41138</v>
      </c>
      <c r="C6910" s="143">
        <v>278471</v>
      </c>
      <c r="D6910" s="143" t="s">
        <v>647</v>
      </c>
      <c r="E6910" s="143" t="s">
        <v>25</v>
      </c>
      <c r="F6910" s="248" t="s">
        <v>2309</v>
      </c>
      <c r="G6910" s="216">
        <v>28.5</v>
      </c>
      <c r="H6910" s="216">
        <v>368.99999999790452</v>
      </c>
      <c r="I6910" s="216">
        <v>10516.499999940279</v>
      </c>
      <c r="J6910" s="216">
        <v>3.0710640990899291E-2</v>
      </c>
      <c r="K6910" s="216">
        <v>8.3226669352503226E-5</v>
      </c>
    </row>
    <row r="6911" spans="2:11" ht="15.75" customHeight="1" x14ac:dyDescent="0.2">
      <c r="B6911" s="189">
        <v>41138</v>
      </c>
      <c r="C6911" s="143">
        <v>278472</v>
      </c>
      <c r="D6911" s="143" t="s">
        <v>972</v>
      </c>
      <c r="E6911" s="143" t="s">
        <v>25</v>
      </c>
      <c r="F6911" s="248" t="s">
        <v>2901</v>
      </c>
      <c r="G6911" s="216">
        <v>25.000000000000004</v>
      </c>
      <c r="H6911" s="216">
        <v>385.00000000814907</v>
      </c>
      <c r="I6911" s="216">
        <v>9625.0000002037268</v>
      </c>
      <c r="J6911" s="216">
        <v>2.8107252369642073E-2</v>
      </c>
      <c r="K6911" s="216">
        <v>7.3005850309213364E-5</v>
      </c>
    </row>
    <row r="6912" spans="2:11" ht="15.75" customHeight="1" x14ac:dyDescent="0.2">
      <c r="B6912" s="189">
        <v>41138</v>
      </c>
      <c r="C6912" s="143">
        <v>278473</v>
      </c>
      <c r="D6912" s="143" t="s">
        <v>495</v>
      </c>
      <c r="E6912" s="143" t="s">
        <v>25</v>
      </c>
      <c r="F6912" s="248" t="s">
        <v>2902</v>
      </c>
      <c r="G6912" s="216">
        <v>1</v>
      </c>
      <c r="H6912" s="216">
        <v>240.00000000698492</v>
      </c>
      <c r="I6912" s="216">
        <v>240.00000000698492</v>
      </c>
      <c r="J6912" s="216">
        <v>7.0085616298884586E-4</v>
      </c>
      <c r="K6912" s="216">
        <v>2.9202340123685344E-6</v>
      </c>
    </row>
    <row r="6913" spans="2:11" ht="15.75" customHeight="1" x14ac:dyDescent="0.2">
      <c r="B6913" s="189">
        <v>41138</v>
      </c>
      <c r="C6913" s="143">
        <v>278475</v>
      </c>
      <c r="D6913" s="143" t="s">
        <v>652</v>
      </c>
      <c r="E6913" s="143" t="s">
        <v>25</v>
      </c>
      <c r="F6913" s="248" t="s">
        <v>2903</v>
      </c>
      <c r="G6913" s="216">
        <v>34.79</v>
      </c>
      <c r="H6913" s="216">
        <v>365.99999999860302</v>
      </c>
      <c r="I6913" s="216">
        <v>12733.139999951398</v>
      </c>
      <c r="J6913" s="216">
        <v>3.7183748512108351E-2</v>
      </c>
      <c r="K6913" s="216">
        <v>1.0159494129030131E-4</v>
      </c>
    </row>
    <row r="6914" spans="2:11" ht="15.75" customHeight="1" x14ac:dyDescent="0.2">
      <c r="B6914" s="189">
        <v>41138</v>
      </c>
      <c r="C6914" s="143">
        <v>278476</v>
      </c>
      <c r="D6914" s="143" t="s">
        <v>536</v>
      </c>
      <c r="E6914" s="143" t="s">
        <v>25</v>
      </c>
      <c r="F6914" s="248" t="s">
        <v>2615</v>
      </c>
      <c r="G6914" s="216">
        <v>26.99</v>
      </c>
      <c r="H6914" s="216">
        <v>303.00000000279397</v>
      </c>
      <c r="I6914" s="216">
        <v>8177.9700000754092</v>
      </c>
      <c r="J6914" s="216">
        <v>2.3881586146349717E-2</v>
      </c>
      <c r="K6914" s="216">
        <v>7.8817115993826741E-5</v>
      </c>
    </row>
    <row r="6915" spans="2:11" ht="15.75" customHeight="1" x14ac:dyDescent="0.2">
      <c r="B6915" s="189">
        <v>41138</v>
      </c>
      <c r="C6915" s="143">
        <v>278477</v>
      </c>
      <c r="D6915" s="143" t="s">
        <v>910</v>
      </c>
      <c r="E6915" s="143" t="s">
        <v>24</v>
      </c>
      <c r="F6915" s="248" t="s">
        <v>2904</v>
      </c>
      <c r="G6915" s="216">
        <v>16.345000000000002</v>
      </c>
      <c r="H6915" s="216">
        <v>145.00000000116415</v>
      </c>
      <c r="I6915" s="216">
        <v>2370.0250000190285</v>
      </c>
      <c r="J6915" s="216">
        <v>2.3794386541946865E-3</v>
      </c>
      <c r="K6915" s="216">
        <v>1.6409921752935052E-5</v>
      </c>
    </row>
    <row r="6916" spans="2:11" ht="15.75" customHeight="1" x14ac:dyDescent="0.2">
      <c r="B6916" s="189">
        <v>41138</v>
      </c>
      <c r="C6916" s="143">
        <v>278478</v>
      </c>
      <c r="D6916" s="143" t="s">
        <v>1322</v>
      </c>
      <c r="E6916" s="143" t="s">
        <v>24</v>
      </c>
      <c r="F6916" s="248" t="s">
        <v>2566</v>
      </c>
      <c r="G6916" s="216">
        <v>19.95</v>
      </c>
      <c r="H6916" s="216">
        <v>226.00000000325963</v>
      </c>
      <c r="I6916" s="216">
        <v>4508.7000000650296</v>
      </c>
      <c r="J6916" s="216">
        <v>4.5266083945258726E-3</v>
      </c>
      <c r="K6916" s="216">
        <v>2.0029240683453915E-5</v>
      </c>
    </row>
    <row r="6917" spans="2:11" ht="15.75" customHeight="1" x14ac:dyDescent="0.2">
      <c r="B6917" s="189">
        <v>41138</v>
      </c>
      <c r="C6917" s="143">
        <v>278479</v>
      </c>
      <c r="D6917" s="143" t="s">
        <v>611</v>
      </c>
      <c r="E6917" s="143" t="s">
        <v>25</v>
      </c>
      <c r="F6917" s="248" t="s">
        <v>2905</v>
      </c>
      <c r="G6917" s="216">
        <v>7.41</v>
      </c>
      <c r="H6917" s="216">
        <v>190.00000000116415</v>
      </c>
      <c r="I6917" s="216">
        <v>1407.9000000086264</v>
      </c>
      <c r="J6917" s="216">
        <v>4.1113974660388509E-3</v>
      </c>
      <c r="K6917" s="216">
        <v>2.163893403165084E-5</v>
      </c>
    </row>
    <row r="6918" spans="2:11" ht="15.75" customHeight="1" x14ac:dyDescent="0.2">
      <c r="B6918" s="189">
        <v>41138</v>
      </c>
      <c r="C6918" s="143">
        <v>278480</v>
      </c>
      <c r="D6918" s="143" t="s">
        <v>732</v>
      </c>
      <c r="E6918" s="143" t="s">
        <v>25</v>
      </c>
      <c r="F6918" s="248" t="s">
        <v>2906</v>
      </c>
      <c r="G6918" s="216">
        <v>6.0950000000000006</v>
      </c>
      <c r="H6918" s="216">
        <v>93.999999992083758</v>
      </c>
      <c r="I6918" s="216">
        <v>572.92999995175057</v>
      </c>
      <c r="J6918" s="216">
        <v>1.6730896725654048E-3</v>
      </c>
      <c r="K6918" s="216">
        <v>1.7798826305386221E-5</v>
      </c>
    </row>
    <row r="6919" spans="2:11" ht="15.75" customHeight="1" x14ac:dyDescent="0.2">
      <c r="B6919" s="189">
        <v>41138</v>
      </c>
      <c r="C6919" s="143">
        <v>278481</v>
      </c>
      <c r="D6919" s="143" t="s">
        <v>537</v>
      </c>
      <c r="E6919" s="143" t="s">
        <v>25</v>
      </c>
      <c r="F6919" s="248" t="s">
        <v>2907</v>
      </c>
      <c r="G6919" s="216">
        <v>8.01</v>
      </c>
      <c r="H6919" s="216">
        <v>342.9999999969732</v>
      </c>
      <c r="I6919" s="216">
        <v>2747.4299999757554</v>
      </c>
      <c r="J6919" s="216">
        <v>8.0231385325308831E-3</v>
      </c>
      <c r="K6919" s="216">
        <v>2.3391074439071959E-5</v>
      </c>
    </row>
    <row r="6920" spans="2:11" ht="15.75" customHeight="1" x14ac:dyDescent="0.2">
      <c r="B6920" s="189">
        <v>41138</v>
      </c>
      <c r="C6920" s="143">
        <v>278482</v>
      </c>
      <c r="D6920" s="143" t="s">
        <v>1009</v>
      </c>
      <c r="E6920" s="143" t="s">
        <v>24</v>
      </c>
      <c r="F6920" s="248" t="s">
        <v>2573</v>
      </c>
      <c r="G6920" s="216">
        <v>33.299999999999997</v>
      </c>
      <c r="H6920" s="216">
        <v>239.99999999650754</v>
      </c>
      <c r="I6920" s="216">
        <v>7991.9999998837002</v>
      </c>
      <c r="J6920" s="216">
        <v>8.0237439368337996E-3</v>
      </c>
      <c r="K6920" s="216">
        <v>3.3432266403960667E-5</v>
      </c>
    </row>
    <row r="6921" spans="2:11" ht="15.75" customHeight="1" x14ac:dyDescent="0.2">
      <c r="B6921" s="189">
        <v>41138</v>
      </c>
      <c r="C6921" s="143">
        <v>278483</v>
      </c>
      <c r="D6921" s="143" t="s">
        <v>2023</v>
      </c>
      <c r="E6921" s="143" t="s">
        <v>24</v>
      </c>
      <c r="F6921" s="248" t="s">
        <v>2908</v>
      </c>
      <c r="G6921" s="216">
        <v>7.375</v>
      </c>
      <c r="H6921" s="216">
        <v>135</v>
      </c>
      <c r="I6921" s="216">
        <v>995.625</v>
      </c>
      <c r="J6921" s="216">
        <v>9.9957958674004024E-4</v>
      </c>
      <c r="K6921" s="216">
        <v>7.4042932351114091E-6</v>
      </c>
    </row>
    <row r="6922" spans="2:11" ht="15.75" customHeight="1" x14ac:dyDescent="0.2">
      <c r="B6922" s="189">
        <v>41138</v>
      </c>
      <c r="C6922" s="143">
        <v>278484</v>
      </c>
      <c r="D6922" s="143" t="s">
        <v>518</v>
      </c>
      <c r="E6922" s="143" t="s">
        <v>24</v>
      </c>
      <c r="F6922" s="248" t="s">
        <v>2909</v>
      </c>
      <c r="G6922" s="216">
        <v>35.774999999999999</v>
      </c>
      <c r="H6922" s="216">
        <v>294.99999999767169</v>
      </c>
      <c r="I6922" s="216">
        <v>10553.624999916705</v>
      </c>
      <c r="J6922" s="216">
        <v>1.0595543619360801E-2</v>
      </c>
      <c r="K6922" s="216">
        <v>3.591709701506585E-5</v>
      </c>
    </row>
    <row r="6923" spans="2:11" ht="15.75" customHeight="1" x14ac:dyDescent="0.2">
      <c r="B6923" s="189">
        <v>41138</v>
      </c>
      <c r="C6923" s="143">
        <v>278485</v>
      </c>
      <c r="D6923" s="143" t="s">
        <v>1408</v>
      </c>
      <c r="E6923" s="143" t="s">
        <v>24</v>
      </c>
      <c r="F6923" s="248" t="s">
        <v>2910</v>
      </c>
      <c r="G6923" s="216">
        <v>10</v>
      </c>
      <c r="H6923" s="216">
        <v>180.99999999278225</v>
      </c>
      <c r="I6923" s="216">
        <v>1809.9999999278225</v>
      </c>
      <c r="J6923" s="216">
        <v>1.8171892549175902E-3</v>
      </c>
      <c r="K6923" s="216">
        <v>1.0039719640829029E-5</v>
      </c>
    </row>
    <row r="6924" spans="2:11" ht="15.75" customHeight="1" x14ac:dyDescent="0.2">
      <c r="B6924" s="189">
        <v>41138</v>
      </c>
      <c r="C6924" s="143">
        <v>278486</v>
      </c>
      <c r="D6924" s="143" t="s">
        <v>1406</v>
      </c>
      <c r="E6924" s="143" t="s">
        <v>24</v>
      </c>
      <c r="F6924" s="248" t="s">
        <v>2911</v>
      </c>
      <c r="G6924" s="216">
        <v>90.56</v>
      </c>
      <c r="H6924" s="216">
        <v>283.00000000046566</v>
      </c>
      <c r="I6924" s="216">
        <v>25628.480000042171</v>
      </c>
      <c r="J6924" s="216">
        <v>2.5730275402101738E-2</v>
      </c>
      <c r="K6924" s="216">
        <v>9.091970106734769E-5</v>
      </c>
    </row>
    <row r="6925" spans="2:11" ht="15.75" customHeight="1" x14ac:dyDescent="0.2">
      <c r="B6925" s="189">
        <v>41138</v>
      </c>
      <c r="C6925" s="143">
        <v>278487</v>
      </c>
      <c r="D6925" s="143" t="s">
        <v>868</v>
      </c>
      <c r="E6925" s="143" t="s">
        <v>24</v>
      </c>
      <c r="F6925" s="248" t="s">
        <v>2912</v>
      </c>
      <c r="G6925" s="216">
        <v>18.900000000000002</v>
      </c>
      <c r="H6925" s="216">
        <v>341.99999999371357</v>
      </c>
      <c r="I6925" s="216">
        <v>6463.7999998811874</v>
      </c>
      <c r="J6925" s="216">
        <v>6.4894739813197841E-3</v>
      </c>
      <c r="K6925" s="216">
        <v>1.8975070121166869E-5</v>
      </c>
    </row>
    <row r="6926" spans="2:11" ht="15.75" customHeight="1" x14ac:dyDescent="0.2">
      <c r="B6926" s="189">
        <v>41138</v>
      </c>
      <c r="C6926" s="143">
        <v>278487</v>
      </c>
      <c r="D6926" s="143" t="s">
        <v>1083</v>
      </c>
      <c r="E6926" s="143" t="s">
        <v>24</v>
      </c>
      <c r="F6926" s="248" t="s">
        <v>2912</v>
      </c>
      <c r="G6926" s="216">
        <v>12.5</v>
      </c>
      <c r="H6926" s="216">
        <v>341.99999999371357</v>
      </c>
      <c r="I6926" s="216">
        <v>4274.9999999214197</v>
      </c>
      <c r="J6926" s="216">
        <v>4.2919801463755175E-3</v>
      </c>
      <c r="K6926" s="216">
        <v>1.2549649551036288E-5</v>
      </c>
    </row>
    <row r="6927" spans="2:11" ht="15.75" customHeight="1" x14ac:dyDescent="0.2">
      <c r="B6927" s="189">
        <v>41138</v>
      </c>
      <c r="C6927" s="143">
        <v>278488</v>
      </c>
      <c r="D6927" s="143" t="s">
        <v>2913</v>
      </c>
      <c r="E6927" s="143" t="s">
        <v>24</v>
      </c>
      <c r="F6927" s="248" t="s">
        <v>2914</v>
      </c>
      <c r="G6927" s="216">
        <v>11.55</v>
      </c>
      <c r="H6927" s="216">
        <v>121.00000000675209</v>
      </c>
      <c r="I6927" s="216">
        <v>1397.5500000779869</v>
      </c>
      <c r="J6927" s="216">
        <v>1.4031010184823577E-3</v>
      </c>
      <c r="K6927" s="216">
        <v>1.1595876185157531E-5</v>
      </c>
    </row>
    <row r="6928" spans="2:11" ht="15.75" customHeight="1" x14ac:dyDescent="0.2">
      <c r="B6928" s="189">
        <v>41138</v>
      </c>
      <c r="C6928" s="143">
        <v>278489</v>
      </c>
      <c r="D6928" s="143" t="s">
        <v>567</v>
      </c>
      <c r="E6928" s="143" t="s">
        <v>24</v>
      </c>
      <c r="F6928" s="248" t="s">
        <v>2915</v>
      </c>
      <c r="G6928" s="216">
        <v>14.625</v>
      </c>
      <c r="H6928" s="216">
        <v>42.000000000698492</v>
      </c>
      <c r="I6928" s="216">
        <v>614.25000001021544</v>
      </c>
      <c r="J6928" s="216">
        <v>6.166897789481792E-4</v>
      </c>
      <c r="K6928" s="216">
        <v>1.4683089974712456E-5</v>
      </c>
    </row>
    <row r="6929" spans="2:11" ht="15.75" customHeight="1" x14ac:dyDescent="0.2">
      <c r="B6929" s="189">
        <v>41138</v>
      </c>
      <c r="C6929" s="143">
        <v>278490</v>
      </c>
      <c r="D6929" s="143" t="s">
        <v>1405</v>
      </c>
      <c r="E6929" s="143" t="s">
        <v>25</v>
      </c>
      <c r="F6929" s="248" t="s">
        <v>2916</v>
      </c>
      <c r="G6929" s="216">
        <v>14</v>
      </c>
      <c r="H6929" s="216">
        <v>245.00000000232831</v>
      </c>
      <c r="I6929" s="216">
        <v>3430.0000000325963</v>
      </c>
      <c r="J6929" s="216">
        <v>1.0016402662519262E-2</v>
      </c>
      <c r="K6929" s="216">
        <v>4.0883276173159484E-5</v>
      </c>
    </row>
    <row r="6930" spans="2:11" ht="15.75" customHeight="1" x14ac:dyDescent="0.2">
      <c r="B6930" s="189">
        <v>41138</v>
      </c>
      <c r="C6930" s="143">
        <v>278491</v>
      </c>
      <c r="D6930" s="143" t="s">
        <v>956</v>
      </c>
      <c r="E6930" s="143" t="s">
        <v>24</v>
      </c>
      <c r="F6930" s="248" t="s">
        <v>2917</v>
      </c>
      <c r="G6930" s="216">
        <v>20.88</v>
      </c>
      <c r="H6930" s="216">
        <v>75.00000000349246</v>
      </c>
      <c r="I6930" s="216">
        <v>1566.0000000729224</v>
      </c>
      <c r="J6930" s="216">
        <v>1.5722200958270382E-3</v>
      </c>
      <c r="K6930" s="216">
        <v>2.0962934610051013E-5</v>
      </c>
    </row>
    <row r="6931" spans="2:11" ht="15.75" customHeight="1" x14ac:dyDescent="0.2">
      <c r="B6931" s="189">
        <v>41138</v>
      </c>
      <c r="C6931" s="143">
        <v>278492</v>
      </c>
      <c r="D6931" s="143" t="s">
        <v>576</v>
      </c>
      <c r="E6931" s="143" t="s">
        <v>25</v>
      </c>
      <c r="F6931" s="248" t="s">
        <v>2918</v>
      </c>
      <c r="G6931" s="216">
        <v>3.0150000000000001</v>
      </c>
      <c r="H6931" s="216">
        <v>436.99999999953434</v>
      </c>
      <c r="I6931" s="216">
        <v>1317.554999998596</v>
      </c>
      <c r="J6931" s="216">
        <v>3.8475689241621244E-3</v>
      </c>
      <c r="K6931" s="216">
        <v>8.8045055472911321E-6</v>
      </c>
    </row>
    <row r="6932" spans="2:11" ht="15.75" customHeight="1" x14ac:dyDescent="0.2">
      <c r="B6932" s="189">
        <v>41138</v>
      </c>
      <c r="C6932" s="143">
        <v>278493</v>
      </c>
      <c r="D6932" s="143" t="s">
        <v>947</v>
      </c>
      <c r="E6932" s="143" t="s">
        <v>24</v>
      </c>
      <c r="F6932" s="248" t="s">
        <v>2919</v>
      </c>
      <c r="G6932" s="216">
        <v>30.6373</v>
      </c>
      <c r="H6932" s="216">
        <v>346.99999999953434</v>
      </c>
      <c r="I6932" s="216">
        <v>10631.143099985733</v>
      </c>
      <c r="J6932" s="216">
        <v>1.0673369618539078E-2</v>
      </c>
      <c r="K6932" s="216">
        <v>3.0758990255197123E-5</v>
      </c>
    </row>
    <row r="6933" spans="2:11" ht="15.75" customHeight="1" x14ac:dyDescent="0.2">
      <c r="B6933" s="189">
        <v>41138</v>
      </c>
      <c r="C6933" s="143">
        <v>278494</v>
      </c>
      <c r="D6933" s="143" t="s">
        <v>865</v>
      </c>
      <c r="E6933" s="143" t="s">
        <v>24</v>
      </c>
      <c r="F6933" s="248" t="s">
        <v>2386</v>
      </c>
      <c r="G6933" s="216">
        <v>43.9343</v>
      </c>
      <c r="H6933" s="216">
        <v>458.00000000512227</v>
      </c>
      <c r="I6933" s="216">
        <v>20121.909400225042</v>
      </c>
      <c r="J6933" s="216">
        <v>2.0201832901642163E-2</v>
      </c>
      <c r="K6933" s="216">
        <v>4.4108805461607485E-5</v>
      </c>
    </row>
    <row r="6934" spans="2:11" ht="15.75" customHeight="1" x14ac:dyDescent="0.2">
      <c r="B6934" s="189">
        <v>41138</v>
      </c>
      <c r="C6934" s="143">
        <v>278495</v>
      </c>
      <c r="D6934" s="143" t="s">
        <v>897</v>
      </c>
      <c r="E6934" s="143" t="s">
        <v>24</v>
      </c>
      <c r="F6934" s="248" t="s">
        <v>2920</v>
      </c>
      <c r="G6934" s="216">
        <v>52.02</v>
      </c>
      <c r="H6934" s="216">
        <v>143.99999999790452</v>
      </c>
      <c r="I6934" s="216">
        <v>7490.8799998909935</v>
      </c>
      <c r="J6934" s="216">
        <v>7.5206335061998968E-3</v>
      </c>
      <c r="K6934" s="216">
        <v>5.2226621571592615E-5</v>
      </c>
    </row>
    <row r="6935" spans="2:11" ht="15.75" customHeight="1" x14ac:dyDescent="0.2">
      <c r="B6935" s="189">
        <v>41138</v>
      </c>
      <c r="C6935" s="143">
        <v>278496</v>
      </c>
      <c r="D6935" s="143" t="s">
        <v>992</v>
      </c>
      <c r="E6935" s="143" t="s">
        <v>24</v>
      </c>
      <c r="F6935" s="248" t="s">
        <v>2921</v>
      </c>
      <c r="G6935" s="216">
        <v>20.355</v>
      </c>
      <c r="H6935" s="216">
        <v>256.00000000675209</v>
      </c>
      <c r="I6935" s="216">
        <v>5210.8800001374393</v>
      </c>
      <c r="J6935" s="216">
        <v>5.2315774283383026E-3</v>
      </c>
      <c r="K6935" s="216">
        <v>2.043584932890749E-5</v>
      </c>
    </row>
    <row r="6936" spans="2:11" ht="15.75" customHeight="1" x14ac:dyDescent="0.2">
      <c r="B6936" s="189">
        <v>41138</v>
      </c>
      <c r="C6936" s="143">
        <v>278502</v>
      </c>
      <c r="D6936" s="143" t="s">
        <v>1320</v>
      </c>
      <c r="E6936" s="143" t="s">
        <v>24</v>
      </c>
      <c r="F6936" s="248" t="s">
        <v>2922</v>
      </c>
      <c r="G6936" s="216">
        <v>10.835000000000001</v>
      </c>
      <c r="H6936" s="216">
        <v>272.00000000651926</v>
      </c>
      <c r="I6936" s="216">
        <v>2947.1200000706363</v>
      </c>
      <c r="J6936" s="216">
        <v>2.9588258548589219E-3</v>
      </c>
      <c r="K6936" s="216">
        <v>1.0878036230838255E-5</v>
      </c>
    </row>
    <row r="6937" spans="2:11" ht="15.75" customHeight="1" x14ac:dyDescent="0.2">
      <c r="B6937" s="189">
        <v>41139</v>
      </c>
      <c r="C6937" s="143">
        <v>278508</v>
      </c>
      <c r="D6937" s="143" t="s">
        <v>1724</v>
      </c>
      <c r="E6937" s="143" t="s">
        <v>24</v>
      </c>
      <c r="F6937" s="248" t="s">
        <v>2923</v>
      </c>
      <c r="G6937" s="216">
        <v>1</v>
      </c>
      <c r="H6937" s="216">
        <v>97.999999994644895</v>
      </c>
      <c r="I6937" s="216">
        <v>97.999999994644895</v>
      </c>
      <c r="J6937" s="216">
        <v>9.8388858343923248E-5</v>
      </c>
      <c r="K6937" s="216">
        <v>1.0039679423397919E-6</v>
      </c>
    </row>
    <row r="6938" spans="2:11" ht="15.75" customHeight="1" x14ac:dyDescent="0.2">
      <c r="B6938" s="189">
        <v>41139</v>
      </c>
      <c r="C6938" s="143">
        <v>278509</v>
      </c>
      <c r="D6938" s="143" t="s">
        <v>2650</v>
      </c>
      <c r="E6938" s="143" t="s">
        <v>24</v>
      </c>
      <c r="F6938" s="248" t="s">
        <v>2924</v>
      </c>
      <c r="G6938" s="216">
        <v>1</v>
      </c>
      <c r="H6938" s="216">
        <v>270</v>
      </c>
      <c r="I6938" s="216">
        <v>270</v>
      </c>
      <c r="J6938" s="216">
        <v>2.7107134443174382E-4</v>
      </c>
      <c r="K6938" s="216">
        <v>1.0039679423397919E-6</v>
      </c>
    </row>
    <row r="6939" spans="2:11" ht="15.75" customHeight="1" x14ac:dyDescent="0.2">
      <c r="B6939" s="189">
        <v>41139</v>
      </c>
      <c r="C6939" s="143">
        <v>278511</v>
      </c>
      <c r="D6939" s="143" t="s">
        <v>1418</v>
      </c>
      <c r="E6939" s="143" t="s">
        <v>25</v>
      </c>
      <c r="F6939" s="248" t="s">
        <v>2925</v>
      </c>
      <c r="G6939" s="216">
        <v>63.010000000000005</v>
      </c>
      <c r="H6939" s="216">
        <v>203.99999999441206</v>
      </c>
      <c r="I6939" s="216">
        <v>12854.039999647905</v>
      </c>
      <c r="J6939" s="216">
        <v>3.7530161042102834E-2</v>
      </c>
      <c r="K6939" s="216">
        <v>1.8397137766240615E-4</v>
      </c>
    </row>
    <row r="6940" spans="2:11" ht="15.75" customHeight="1" x14ac:dyDescent="0.2">
      <c r="B6940" s="189">
        <v>41139</v>
      </c>
      <c r="C6940" s="143">
        <v>278513</v>
      </c>
      <c r="D6940" s="143" t="s">
        <v>2926</v>
      </c>
      <c r="E6940" s="143" t="s">
        <v>24</v>
      </c>
      <c r="F6940" s="248" t="s">
        <v>2927</v>
      </c>
      <c r="G6940" s="216">
        <v>16.080000000000002</v>
      </c>
      <c r="H6940" s="216">
        <v>102.00000000768341</v>
      </c>
      <c r="I6940" s="216">
        <v>1640.1600001235495</v>
      </c>
      <c r="J6940" s="216">
        <v>1.6466680604320728E-3</v>
      </c>
      <c r="K6940" s="216">
        <v>1.6143804512823854E-5</v>
      </c>
    </row>
    <row r="6941" spans="2:11" ht="15.75" customHeight="1" x14ac:dyDescent="0.2">
      <c r="B6941" s="189">
        <v>41139</v>
      </c>
      <c r="C6941" s="143">
        <v>278514</v>
      </c>
      <c r="D6941" s="143" t="s">
        <v>1724</v>
      </c>
      <c r="E6941" s="143" t="s">
        <v>24</v>
      </c>
      <c r="F6941" s="248" t="s">
        <v>2928</v>
      </c>
      <c r="G6941" s="216">
        <v>1.5</v>
      </c>
      <c r="H6941" s="216">
        <v>82.000000005355105</v>
      </c>
      <c r="I6941" s="216">
        <v>123.00000000803266</v>
      </c>
      <c r="J6941" s="216">
        <v>1.2348805691585893E-4</v>
      </c>
      <c r="K6941" s="216">
        <v>1.5059519135096879E-6</v>
      </c>
    </row>
    <row r="6942" spans="2:11" ht="15.75" customHeight="1" x14ac:dyDescent="0.2">
      <c r="B6942" s="189">
        <v>41139</v>
      </c>
      <c r="C6942" s="143">
        <v>278515</v>
      </c>
      <c r="D6942" s="143" t="s">
        <v>1319</v>
      </c>
      <c r="E6942" s="143" t="s">
        <v>24</v>
      </c>
      <c r="F6942" s="248" t="s">
        <v>2929</v>
      </c>
      <c r="G6942" s="216">
        <v>5</v>
      </c>
      <c r="H6942" s="216">
        <v>579.99999999417923</v>
      </c>
      <c r="I6942" s="216">
        <v>2899.9999999708962</v>
      </c>
      <c r="J6942" s="216">
        <v>2.9115070327561769E-3</v>
      </c>
      <c r="K6942" s="216">
        <v>5.0198397116989592E-6</v>
      </c>
    </row>
    <row r="6943" spans="2:11" ht="15.75" customHeight="1" x14ac:dyDescent="0.2">
      <c r="B6943" s="189">
        <v>41139</v>
      </c>
      <c r="C6943" s="143">
        <v>278531</v>
      </c>
      <c r="D6943" s="143" t="s">
        <v>554</v>
      </c>
      <c r="E6943" s="143" t="s">
        <v>24</v>
      </c>
      <c r="F6943" s="248" t="s">
        <v>2930</v>
      </c>
      <c r="G6943" s="216">
        <v>2.93</v>
      </c>
      <c r="H6943" s="216">
        <v>415.9999999939464</v>
      </c>
      <c r="I6943" s="216">
        <v>1218.8799999822629</v>
      </c>
      <c r="J6943" s="216">
        <v>1.2237164455413182E-3</v>
      </c>
      <c r="K6943" s="216">
        <v>2.9416260710555905E-6</v>
      </c>
    </row>
    <row r="6944" spans="2:11" ht="15.75" customHeight="1" x14ac:dyDescent="0.2">
      <c r="B6944" s="189">
        <v>41140</v>
      </c>
      <c r="C6944" s="143">
        <v>278520</v>
      </c>
      <c r="D6944" s="143" t="s">
        <v>1851</v>
      </c>
      <c r="E6944" s="143" t="s">
        <v>24</v>
      </c>
      <c r="F6944" s="248" t="s">
        <v>2931</v>
      </c>
      <c r="G6944" s="216">
        <v>1</v>
      </c>
      <c r="H6944" s="216">
        <v>240.99999999976717</v>
      </c>
      <c r="I6944" s="216">
        <v>240.99999999976717</v>
      </c>
      <c r="J6944" s="216">
        <v>2.419549866538906E-4</v>
      </c>
      <c r="K6944" s="216">
        <v>1.0039626002245824E-6</v>
      </c>
    </row>
    <row r="6945" spans="2:11" ht="15.75" customHeight="1" x14ac:dyDescent="0.2">
      <c r="B6945" s="189">
        <v>41140</v>
      </c>
      <c r="C6945" s="143">
        <v>278524</v>
      </c>
      <c r="D6945" s="143" t="s">
        <v>2932</v>
      </c>
      <c r="E6945" s="143" t="s">
        <v>24</v>
      </c>
      <c r="F6945" s="248" t="s">
        <v>2933</v>
      </c>
      <c r="G6945" s="216">
        <v>17.5</v>
      </c>
      <c r="H6945" s="216">
        <v>293.00000000162981</v>
      </c>
      <c r="I6945" s="216">
        <v>5127.5000000285218</v>
      </c>
      <c r="J6945" s="216">
        <v>5.1478182326801809E-3</v>
      </c>
      <c r="K6945" s="216">
        <v>1.7569345503930191E-5</v>
      </c>
    </row>
    <row r="6946" spans="2:11" ht="15.75" customHeight="1" x14ac:dyDescent="0.2">
      <c r="B6946" s="189">
        <v>41140</v>
      </c>
      <c r="C6946" s="143">
        <v>278525</v>
      </c>
      <c r="D6946" s="143" t="s">
        <v>847</v>
      </c>
      <c r="E6946" s="143" t="s">
        <v>24</v>
      </c>
      <c r="F6946" s="248" t="s">
        <v>2934</v>
      </c>
      <c r="G6946" s="216">
        <v>4</v>
      </c>
      <c r="H6946" s="216">
        <v>377.0000000030268</v>
      </c>
      <c r="I6946" s="216">
        <v>1508.0000000121072</v>
      </c>
      <c r="J6946" s="216">
        <v>1.5139756011508254E-3</v>
      </c>
      <c r="K6946" s="216">
        <v>4.0158504008983297E-6</v>
      </c>
    </row>
    <row r="6947" spans="2:11" ht="15.75" customHeight="1" x14ac:dyDescent="0.2">
      <c r="B6947" s="189">
        <v>41140</v>
      </c>
      <c r="C6947" s="143">
        <v>278527</v>
      </c>
      <c r="D6947" s="143" t="s">
        <v>570</v>
      </c>
      <c r="E6947" s="143" t="s">
        <v>24</v>
      </c>
      <c r="F6947" s="248" t="s">
        <v>2935</v>
      </c>
      <c r="G6947" s="216">
        <v>24.080000000000002</v>
      </c>
      <c r="H6947" s="216">
        <v>553.00000000046566</v>
      </c>
      <c r="I6947" s="216">
        <v>13316.240000011214</v>
      </c>
      <c r="J6947" s="216">
        <v>1.336900693562585E-2</v>
      </c>
      <c r="K6947" s="216">
        <v>2.4175419413407946E-5</v>
      </c>
    </row>
    <row r="6948" spans="2:11" ht="15.75" customHeight="1" x14ac:dyDescent="0.2">
      <c r="B6948" s="189">
        <v>41140</v>
      </c>
      <c r="C6948" s="143">
        <v>278528</v>
      </c>
      <c r="D6948" s="143" t="s">
        <v>850</v>
      </c>
      <c r="E6948" s="143" t="s">
        <v>24</v>
      </c>
      <c r="F6948" s="248" t="s">
        <v>2936</v>
      </c>
      <c r="G6948" s="216">
        <v>12.7621</v>
      </c>
      <c r="H6948" s="216">
        <v>188.99999999790452</v>
      </c>
      <c r="I6948" s="216">
        <v>2412.0368999732573</v>
      </c>
      <c r="J6948" s="216">
        <v>2.4215948379347923E-3</v>
      </c>
      <c r="K6948" s="216">
        <v>1.2812671100326142E-5</v>
      </c>
    </row>
    <row r="6949" spans="2:11" ht="15.75" customHeight="1" x14ac:dyDescent="0.2">
      <c r="B6949" s="189">
        <v>41140</v>
      </c>
      <c r="C6949" s="143">
        <v>278529</v>
      </c>
      <c r="D6949" s="143" t="s">
        <v>2937</v>
      </c>
      <c r="E6949" s="143" t="s">
        <v>24</v>
      </c>
      <c r="F6949" s="248" t="s">
        <v>2938</v>
      </c>
      <c r="G6949" s="216">
        <v>17.425000000000001</v>
      </c>
      <c r="H6949" s="216">
        <v>264.00000000139698</v>
      </c>
      <c r="I6949" s="216">
        <v>4600.2000000243424</v>
      </c>
      <c r="J6949" s="216">
        <v>4.6184287535775631E-3</v>
      </c>
      <c r="K6949" s="216">
        <v>1.749404830891335E-5</v>
      </c>
    </row>
    <row r="6950" spans="2:11" ht="15.75" customHeight="1" x14ac:dyDescent="0.2">
      <c r="B6950" s="189">
        <v>41140</v>
      </c>
      <c r="C6950" s="143">
        <v>278530</v>
      </c>
      <c r="D6950" s="143" t="s">
        <v>680</v>
      </c>
      <c r="E6950" s="143" t="s">
        <v>24</v>
      </c>
      <c r="F6950" s="248" t="s">
        <v>2939</v>
      </c>
      <c r="G6950" s="216">
        <v>2.09</v>
      </c>
      <c r="H6950" s="216">
        <v>169.99999999883585</v>
      </c>
      <c r="I6950" s="216">
        <v>355.29999999756689</v>
      </c>
      <c r="J6950" s="216">
        <v>3.5670791185735134E-4</v>
      </c>
      <c r="K6950" s="216">
        <v>2.0982818344693772E-6</v>
      </c>
    </row>
    <row r="6951" spans="2:11" ht="15.75" customHeight="1" x14ac:dyDescent="0.2">
      <c r="B6951" s="189">
        <v>41140</v>
      </c>
      <c r="C6951" s="143">
        <v>278532</v>
      </c>
      <c r="D6951" s="143" t="s">
        <v>859</v>
      </c>
      <c r="E6951" s="143" t="s">
        <v>24</v>
      </c>
      <c r="F6951" s="248" t="s">
        <v>2940</v>
      </c>
      <c r="G6951" s="216">
        <v>2.0961000000000003</v>
      </c>
      <c r="H6951" s="216">
        <v>45.99999999278225</v>
      </c>
      <c r="I6951" s="216">
        <v>96.42059998487089</v>
      </c>
      <c r="J6951" s="216">
        <v>9.6802676276025305E-5</v>
      </c>
      <c r="K6951" s="216">
        <v>2.1044060063307474E-6</v>
      </c>
    </row>
    <row r="6952" spans="2:11" ht="15.75" customHeight="1" x14ac:dyDescent="0.2">
      <c r="B6952" s="189">
        <v>41140</v>
      </c>
      <c r="C6952" s="143">
        <v>278533</v>
      </c>
      <c r="D6952" s="143" t="s">
        <v>785</v>
      </c>
      <c r="E6952" s="143" t="s">
        <v>25</v>
      </c>
      <c r="F6952" s="248" t="s">
        <v>2941</v>
      </c>
      <c r="G6952" s="216">
        <v>12.83</v>
      </c>
      <c r="H6952" s="216">
        <v>289.99999999185093</v>
      </c>
      <c r="I6952" s="216">
        <v>3720.6999998954475</v>
      </c>
      <c r="J6952" s="216">
        <v>1.0861474585502367E-2</v>
      </c>
      <c r="K6952" s="216">
        <v>3.7453360640715779E-5</v>
      </c>
    </row>
    <row r="6953" spans="2:11" ht="15.75" customHeight="1" x14ac:dyDescent="0.2">
      <c r="B6953" s="189">
        <v>41140</v>
      </c>
      <c r="C6953" s="143">
        <v>278534</v>
      </c>
      <c r="D6953" s="143" t="s">
        <v>2650</v>
      </c>
      <c r="E6953" s="143" t="s">
        <v>24</v>
      </c>
      <c r="F6953" s="248" t="s">
        <v>2942</v>
      </c>
      <c r="G6953" s="216">
        <v>7.1299000000000001</v>
      </c>
      <c r="H6953" s="216">
        <v>165.99999999627471</v>
      </c>
      <c r="I6953" s="216">
        <v>1183.5633999734391</v>
      </c>
      <c r="J6953" s="216">
        <v>1.1882533885679814E-3</v>
      </c>
      <c r="K6953" s="216">
        <v>7.1581529433412497E-6</v>
      </c>
    </row>
    <row r="6954" spans="2:11" ht="15.75" customHeight="1" x14ac:dyDescent="0.2">
      <c r="B6954" s="189">
        <v>41140</v>
      </c>
      <c r="C6954" s="143">
        <v>278535</v>
      </c>
      <c r="D6954" s="143" t="s">
        <v>680</v>
      </c>
      <c r="E6954" s="143" t="s">
        <v>24</v>
      </c>
      <c r="F6954" s="248" t="s">
        <v>2943</v>
      </c>
      <c r="G6954" s="216">
        <v>1.04</v>
      </c>
      <c r="H6954" s="216">
        <v>49.999999995343387</v>
      </c>
      <c r="I6954" s="216">
        <v>51.999999995157125</v>
      </c>
      <c r="J6954" s="216">
        <v>5.2206055206816218E-5</v>
      </c>
      <c r="K6954" s="216">
        <v>1.0441211042335657E-6</v>
      </c>
    </row>
    <row r="6955" spans="2:11" ht="15.75" customHeight="1" x14ac:dyDescent="0.2">
      <c r="B6955" s="189">
        <v>41140</v>
      </c>
      <c r="C6955" s="143">
        <v>278536</v>
      </c>
      <c r="D6955" s="143" t="s">
        <v>2944</v>
      </c>
      <c r="E6955" s="143" t="s">
        <v>24</v>
      </c>
      <c r="F6955" s="248" t="s">
        <v>2945</v>
      </c>
      <c r="G6955" s="216">
        <v>5.12</v>
      </c>
      <c r="H6955" s="216">
        <v>521.00000000093132</v>
      </c>
      <c r="I6955" s="216">
        <v>2667.5200000047685</v>
      </c>
      <c r="J6955" s="216">
        <v>2.6780903153558653E-3</v>
      </c>
      <c r="K6955" s="216">
        <v>5.140288513149862E-6</v>
      </c>
    </row>
    <row r="6956" spans="2:11" ht="15.75" customHeight="1" x14ac:dyDescent="0.2">
      <c r="B6956" s="189">
        <v>41140</v>
      </c>
      <c r="C6956" s="143">
        <v>278537</v>
      </c>
      <c r="D6956" s="143" t="s">
        <v>1276</v>
      </c>
      <c r="E6956" s="143" t="s">
        <v>24</v>
      </c>
      <c r="F6956" s="248" t="s">
        <v>2946</v>
      </c>
      <c r="G6956" s="216">
        <v>3.38</v>
      </c>
      <c r="H6956" s="216">
        <v>406.99999999604188</v>
      </c>
      <c r="I6956" s="216">
        <v>1375.6599999866216</v>
      </c>
      <c r="J6956" s="216">
        <v>1.3811111906115176E-3</v>
      </c>
      <c r="K6956" s="216">
        <v>3.3933935887590885E-6</v>
      </c>
    </row>
    <row r="6957" spans="2:11" ht="15.75" customHeight="1" x14ac:dyDescent="0.2">
      <c r="B6957" s="189">
        <v>41141</v>
      </c>
      <c r="C6957" s="143">
        <v>278560</v>
      </c>
      <c r="D6957" s="143" t="s">
        <v>950</v>
      </c>
      <c r="E6957" s="143" t="s">
        <v>25</v>
      </c>
      <c r="F6957" s="248" t="s">
        <v>2947</v>
      </c>
      <c r="G6957" s="216">
        <v>1</v>
      </c>
      <c r="H6957" s="216">
        <v>159.00000000488944</v>
      </c>
      <c r="I6957" s="216">
        <v>159.00000000488944</v>
      </c>
      <c r="J6957" s="216">
        <v>4.6407313607254631E-4</v>
      </c>
      <c r="K6957" s="216">
        <v>2.9186989689199716E-6</v>
      </c>
    </row>
    <row r="6958" spans="2:11" ht="15.75" customHeight="1" x14ac:dyDescent="0.2">
      <c r="B6958" s="189">
        <v>41141</v>
      </c>
      <c r="C6958" s="143">
        <v>278561</v>
      </c>
      <c r="D6958" s="143" t="s">
        <v>1340</v>
      </c>
      <c r="E6958" s="143" t="s">
        <v>25</v>
      </c>
      <c r="F6958" s="248" t="s">
        <v>2948</v>
      </c>
      <c r="G6958" s="216">
        <v>7</v>
      </c>
      <c r="H6958" s="216">
        <v>194.99999999650754</v>
      </c>
      <c r="I6958" s="216">
        <v>1364.9999999755528</v>
      </c>
      <c r="J6958" s="216">
        <v>3.984024092504407E-3</v>
      </c>
      <c r="K6958" s="216">
        <v>2.04308927824398E-5</v>
      </c>
    </row>
    <row r="6959" spans="2:11" ht="15.75" customHeight="1" x14ac:dyDescent="0.2">
      <c r="B6959" s="189">
        <v>41141</v>
      </c>
      <c r="C6959" s="143">
        <v>278565</v>
      </c>
      <c r="D6959" s="143" t="s">
        <v>604</v>
      </c>
      <c r="E6959" s="143" t="s">
        <v>25</v>
      </c>
      <c r="F6959" s="248" t="s">
        <v>2949</v>
      </c>
      <c r="G6959" s="216">
        <v>24.38</v>
      </c>
      <c r="H6959" s="216">
        <v>210.00000000349246</v>
      </c>
      <c r="I6959" s="216">
        <v>5119.8000000851462</v>
      </c>
      <c r="J6959" s="216">
        <v>1.4943154981324987E-2</v>
      </c>
      <c r="K6959" s="216">
        <v>7.1157880862268905E-5</v>
      </c>
    </row>
    <row r="6960" spans="2:11" ht="15.75" customHeight="1" x14ac:dyDescent="0.2">
      <c r="B6960" s="189">
        <v>41141</v>
      </c>
      <c r="C6960" s="143">
        <v>278566</v>
      </c>
      <c r="D6960" s="143" t="s">
        <v>1165</v>
      </c>
      <c r="E6960" s="143" t="s">
        <v>25</v>
      </c>
      <c r="F6960" s="248" t="s">
        <v>2950</v>
      </c>
      <c r="G6960" s="216">
        <v>32</v>
      </c>
      <c r="H6960" s="216">
        <v>36.000000002095476</v>
      </c>
      <c r="I6960" s="216">
        <v>1152.0000000670552</v>
      </c>
      <c r="J6960" s="216">
        <v>3.3623412123915211E-3</v>
      </c>
      <c r="K6960" s="216">
        <v>9.339836700543909E-5</v>
      </c>
    </row>
    <row r="6961" spans="2:11" ht="15.75" customHeight="1" x14ac:dyDescent="0.2">
      <c r="B6961" s="189">
        <v>41141</v>
      </c>
      <c r="C6961" s="143">
        <v>278567</v>
      </c>
      <c r="D6961" s="143" t="s">
        <v>568</v>
      </c>
      <c r="E6961" s="143" t="s">
        <v>25</v>
      </c>
      <c r="F6961" s="248" t="s">
        <v>1944</v>
      </c>
      <c r="G6961" s="216">
        <v>43</v>
      </c>
      <c r="H6961" s="216">
        <v>342.00000000419095</v>
      </c>
      <c r="I6961" s="216">
        <v>14706.000000180211</v>
      </c>
      <c r="J6961" s="216">
        <v>4.2922387037463081E-2</v>
      </c>
      <c r="K6961" s="216">
        <v>1.2550405566355877E-4</v>
      </c>
    </row>
    <row r="6962" spans="2:11" ht="15.75" customHeight="1" x14ac:dyDescent="0.2">
      <c r="B6962" s="189">
        <v>41141</v>
      </c>
      <c r="C6962" s="143">
        <v>278568</v>
      </c>
      <c r="D6962" s="143" t="s">
        <v>1511</v>
      </c>
      <c r="E6962" s="143" t="s">
        <v>25</v>
      </c>
      <c r="F6962" s="248" t="s">
        <v>2951</v>
      </c>
      <c r="G6962" s="216">
        <v>1</v>
      </c>
      <c r="H6962" s="216">
        <v>91.000000003259629</v>
      </c>
      <c r="I6962" s="216">
        <v>91.000000003259629</v>
      </c>
      <c r="J6962" s="216">
        <v>2.6560160618123126E-4</v>
      </c>
      <c r="K6962" s="216">
        <v>2.9186989689199716E-6</v>
      </c>
    </row>
    <row r="6963" spans="2:11" ht="15.75" customHeight="1" x14ac:dyDescent="0.2">
      <c r="B6963" s="189">
        <v>41141</v>
      </c>
      <c r="C6963" s="143">
        <v>278570</v>
      </c>
      <c r="D6963" s="143" t="s">
        <v>783</v>
      </c>
      <c r="E6963" s="143" t="s">
        <v>24</v>
      </c>
      <c r="F6963" s="248" t="s">
        <v>2952</v>
      </c>
      <c r="G6963" s="216">
        <v>4</v>
      </c>
      <c r="H6963" s="216">
        <v>457.00000000186265</v>
      </c>
      <c r="I6963" s="216">
        <v>1828.0000000074506</v>
      </c>
      <c r="J6963" s="216">
        <v>1.8352435042419079E-3</v>
      </c>
      <c r="K6963" s="216">
        <v>4.0158501186748969E-6</v>
      </c>
    </row>
    <row r="6964" spans="2:11" ht="15.75" customHeight="1" x14ac:dyDescent="0.2">
      <c r="B6964" s="189">
        <v>41141</v>
      </c>
      <c r="C6964" s="143">
        <v>278572</v>
      </c>
      <c r="D6964" s="143" t="s">
        <v>741</v>
      </c>
      <c r="E6964" s="143" t="s">
        <v>24</v>
      </c>
      <c r="F6964" s="248" t="s">
        <v>2953</v>
      </c>
      <c r="G6964" s="216">
        <v>2.2267999999999999</v>
      </c>
      <c r="H6964" s="216">
        <v>332.99999999580905</v>
      </c>
      <c r="I6964" s="216">
        <v>741.52439999066758</v>
      </c>
      <c r="J6964" s="216">
        <v>7.4446271242571346E-4</v>
      </c>
      <c r="K6964" s="216">
        <v>2.235623761066315E-6</v>
      </c>
    </row>
    <row r="6965" spans="2:11" ht="15.75" customHeight="1" x14ac:dyDescent="0.2">
      <c r="B6965" s="189">
        <v>41141</v>
      </c>
      <c r="C6965" s="143">
        <v>278573</v>
      </c>
      <c r="D6965" s="143" t="s">
        <v>816</v>
      </c>
      <c r="E6965" s="143" t="s">
        <v>25</v>
      </c>
      <c r="F6965" s="248" t="s">
        <v>2954</v>
      </c>
      <c r="G6965" s="216">
        <v>3.5925000000000002</v>
      </c>
      <c r="H6965" s="216">
        <v>162.9999999969732</v>
      </c>
      <c r="I6965" s="216">
        <v>585.5774999891263</v>
      </c>
      <c r="J6965" s="216">
        <v>1.7091244454409975E-3</v>
      </c>
      <c r="K6965" s="216">
        <v>1.0485426045844998E-5</v>
      </c>
    </row>
    <row r="6966" spans="2:11" ht="15.75" customHeight="1" x14ac:dyDescent="0.2">
      <c r="B6966" s="189">
        <v>41141</v>
      </c>
      <c r="C6966" s="143">
        <v>278574</v>
      </c>
      <c r="D6966" s="143" t="s">
        <v>697</v>
      </c>
      <c r="E6966" s="143" t="s">
        <v>25</v>
      </c>
      <c r="F6966" s="248" t="s">
        <v>2955</v>
      </c>
      <c r="G6966" s="216">
        <v>23.04</v>
      </c>
      <c r="H6966" s="216">
        <v>341.99999999371357</v>
      </c>
      <c r="I6966" s="216">
        <v>7879.6799998551605</v>
      </c>
      <c r="J6966" s="216">
        <v>2.2998413890996577E-2</v>
      </c>
      <c r="K6966" s="216">
        <v>6.7246824243916148E-5</v>
      </c>
    </row>
    <row r="6967" spans="2:11" ht="15.75" customHeight="1" x14ac:dyDescent="0.2">
      <c r="B6967" s="189">
        <v>41141</v>
      </c>
      <c r="C6967" s="143">
        <v>278575</v>
      </c>
      <c r="D6967" s="143" t="s">
        <v>1201</v>
      </c>
      <c r="E6967" s="143" t="s">
        <v>24</v>
      </c>
      <c r="F6967" s="248" t="s">
        <v>2956</v>
      </c>
      <c r="G6967" s="216">
        <v>29.415000000000003</v>
      </c>
      <c r="H6967" s="216">
        <v>239.99999999650754</v>
      </c>
      <c r="I6967" s="216">
        <v>7059.5999998972702</v>
      </c>
      <c r="J6967" s="216">
        <v>7.0875738743461881E-3</v>
      </c>
      <c r="K6967" s="216">
        <v>2.9531557810205526E-5</v>
      </c>
    </row>
    <row r="6968" spans="2:11" ht="15.75" customHeight="1" x14ac:dyDescent="0.2">
      <c r="B6968" s="189">
        <v>41141</v>
      </c>
      <c r="C6968" s="143">
        <v>278576</v>
      </c>
      <c r="D6968" s="143" t="s">
        <v>1556</v>
      </c>
      <c r="E6968" s="143" t="s">
        <v>24</v>
      </c>
      <c r="F6968" s="248" t="s">
        <v>2957</v>
      </c>
      <c r="G6968" s="216">
        <v>1.8075000000000001</v>
      </c>
      <c r="H6968" s="216">
        <v>285.99999999976717</v>
      </c>
      <c r="I6968" s="216">
        <v>516.94499999957918</v>
      </c>
      <c r="J6968" s="216">
        <v>5.1899340989917616E-4</v>
      </c>
      <c r="K6968" s="216">
        <v>1.8146622723762191E-6</v>
      </c>
    </row>
    <row r="6969" spans="2:11" ht="15.75" customHeight="1" x14ac:dyDescent="0.2">
      <c r="B6969" s="189">
        <v>41141</v>
      </c>
      <c r="C6969" s="143">
        <v>278577</v>
      </c>
      <c r="D6969" s="143" t="s">
        <v>1479</v>
      </c>
      <c r="E6969" s="143" t="s">
        <v>25</v>
      </c>
      <c r="F6969" s="248" t="s">
        <v>2958</v>
      </c>
      <c r="G6969" s="216">
        <v>3.08</v>
      </c>
      <c r="H6969" s="216">
        <v>348.00000000279397</v>
      </c>
      <c r="I6969" s="216">
        <v>1071.8400000086053</v>
      </c>
      <c r="J6969" s="216">
        <v>3.1283783028722987E-3</v>
      </c>
      <c r="K6969" s="216">
        <v>8.9895928242735134E-6</v>
      </c>
    </row>
    <row r="6970" spans="2:11" ht="15.75" customHeight="1" x14ac:dyDescent="0.2">
      <c r="B6970" s="189">
        <v>41141</v>
      </c>
      <c r="C6970" s="143">
        <v>278578</v>
      </c>
      <c r="D6970" s="143" t="s">
        <v>896</v>
      </c>
      <c r="E6970" s="143" t="s">
        <v>24</v>
      </c>
      <c r="F6970" s="248" t="s">
        <v>2959</v>
      </c>
      <c r="G6970" s="216">
        <v>7.1150000000000002</v>
      </c>
      <c r="H6970" s="216">
        <v>325.00000000116415</v>
      </c>
      <c r="I6970" s="216">
        <v>2312.3750000082828</v>
      </c>
      <c r="J6970" s="216">
        <v>2.3215378545510318E-3</v>
      </c>
      <c r="K6970" s="216">
        <v>7.1431933985929727E-6</v>
      </c>
    </row>
    <row r="6971" spans="2:11" ht="15.75" customHeight="1" x14ac:dyDescent="0.2">
      <c r="B6971" s="189">
        <v>41141</v>
      </c>
      <c r="C6971" s="143">
        <v>278579</v>
      </c>
      <c r="D6971" s="143" t="s">
        <v>1125</v>
      </c>
      <c r="E6971" s="143" t="s">
        <v>24</v>
      </c>
      <c r="F6971" s="248" t="s">
        <v>2960</v>
      </c>
      <c r="G6971" s="216">
        <v>14.99</v>
      </c>
      <c r="H6971" s="216">
        <v>255.00000000349246</v>
      </c>
      <c r="I6971" s="216">
        <v>3822.4500000523522</v>
      </c>
      <c r="J6971" s="216">
        <v>3.8375965715847743E-3</v>
      </c>
      <c r="K6971" s="216">
        <v>1.5049398319734177E-5</v>
      </c>
    </row>
    <row r="6972" spans="2:11" ht="15.75" customHeight="1" x14ac:dyDescent="0.2">
      <c r="B6972" s="189">
        <v>41141</v>
      </c>
      <c r="C6972" s="143">
        <v>278580</v>
      </c>
      <c r="D6972" s="143" t="s">
        <v>865</v>
      </c>
      <c r="E6972" s="143" t="s">
        <v>24</v>
      </c>
      <c r="F6972" s="248" t="s">
        <v>2124</v>
      </c>
      <c r="G6972" s="216">
        <v>16.1694</v>
      </c>
      <c r="H6972" s="216">
        <v>294.99999999767169</v>
      </c>
      <c r="I6972" s="216">
        <v>4769.9729999623523</v>
      </c>
      <c r="J6972" s="216">
        <v>4.7888741594937162E-3</v>
      </c>
      <c r="K6972" s="216">
        <v>1.623347172722547E-5</v>
      </c>
    </row>
    <row r="6973" spans="2:11" ht="15.75" customHeight="1" x14ac:dyDescent="0.2">
      <c r="B6973" s="189">
        <v>41141</v>
      </c>
      <c r="C6973" s="143">
        <v>278582</v>
      </c>
      <c r="D6973" s="143" t="s">
        <v>666</v>
      </c>
      <c r="E6973" s="143" t="s">
        <v>25</v>
      </c>
      <c r="F6973" s="248" t="s">
        <v>2961</v>
      </c>
      <c r="G6973" s="216">
        <v>2.3450000000000002</v>
      </c>
      <c r="H6973" s="216">
        <v>233.00000000512227</v>
      </c>
      <c r="I6973" s="216">
        <v>546.3850000120118</v>
      </c>
      <c r="J6973" s="216">
        <v>1.5947333361683975E-3</v>
      </c>
      <c r="K6973" s="216">
        <v>6.8443490821173342E-6</v>
      </c>
    </row>
    <row r="6974" spans="2:11" ht="15.75" customHeight="1" x14ac:dyDescent="0.2">
      <c r="B6974" s="189">
        <v>41141</v>
      </c>
      <c r="C6974" s="143">
        <v>278586</v>
      </c>
      <c r="D6974" s="143" t="s">
        <v>931</v>
      </c>
      <c r="E6974" s="143" t="s">
        <v>24</v>
      </c>
      <c r="F6974" s="248" t="s">
        <v>2962</v>
      </c>
      <c r="G6974" s="216">
        <v>16.760000000000002</v>
      </c>
      <c r="H6974" s="216">
        <v>349.99999999883585</v>
      </c>
      <c r="I6974" s="216">
        <v>5865.9999999804895</v>
      </c>
      <c r="J6974" s="216">
        <v>5.8892441990171483E-3</v>
      </c>
      <c r="K6974" s="216">
        <v>1.6826411997247819E-5</v>
      </c>
    </row>
    <row r="6975" spans="2:11" ht="15.75" customHeight="1" x14ac:dyDescent="0.2">
      <c r="B6975" s="189">
        <v>41141</v>
      </c>
      <c r="C6975" s="143">
        <v>278586</v>
      </c>
      <c r="D6975" s="143" t="s">
        <v>1456</v>
      </c>
      <c r="E6975" s="143" t="s">
        <v>24</v>
      </c>
      <c r="F6975" s="248" t="s">
        <v>2962</v>
      </c>
      <c r="G6975" s="216">
        <v>25.2</v>
      </c>
      <c r="H6975" s="216">
        <v>349.99999999883585</v>
      </c>
      <c r="I6975" s="216">
        <v>8819.9999999706633</v>
      </c>
      <c r="J6975" s="216">
        <v>8.8549495116486947E-3</v>
      </c>
      <c r="K6975" s="216">
        <v>2.5299855747651851E-5</v>
      </c>
    </row>
    <row r="6976" spans="2:11" ht="15.75" customHeight="1" x14ac:dyDescent="0.2">
      <c r="B6976" s="189">
        <v>41142</v>
      </c>
      <c r="C6976" s="143">
        <v>278600</v>
      </c>
      <c r="D6976" s="143" t="s">
        <v>960</v>
      </c>
      <c r="E6976" s="143" t="s">
        <v>25</v>
      </c>
      <c r="F6976" s="248" t="s">
        <v>2963</v>
      </c>
      <c r="G6976" s="216">
        <v>9</v>
      </c>
      <c r="H6976" s="216">
        <v>120.00000000349246</v>
      </c>
      <c r="I6976" s="216">
        <v>1080.0000000314321</v>
      </c>
      <c r="J6976" s="216">
        <v>3.1516629225050215E-3</v>
      </c>
      <c r="K6976" s="216">
        <v>2.6263857686777468E-5</v>
      </c>
    </row>
    <row r="6977" spans="2:11" ht="15.75" customHeight="1" x14ac:dyDescent="0.2">
      <c r="B6977" s="189">
        <v>41142</v>
      </c>
      <c r="C6977" s="143">
        <v>278602</v>
      </c>
      <c r="D6977" s="143" t="s">
        <v>647</v>
      </c>
      <c r="E6977" s="143" t="s">
        <v>25</v>
      </c>
      <c r="F6977" s="248" t="s">
        <v>2964</v>
      </c>
      <c r="G6977" s="216">
        <v>1</v>
      </c>
      <c r="H6977" s="216">
        <v>180</v>
      </c>
      <c r="I6977" s="216">
        <v>180</v>
      </c>
      <c r="J6977" s="216">
        <v>5.2527715373554935E-4</v>
      </c>
      <c r="K6977" s="216">
        <v>2.918206409641941E-6</v>
      </c>
    </row>
    <row r="6978" spans="2:11" ht="15.75" customHeight="1" x14ac:dyDescent="0.2">
      <c r="B6978" s="189">
        <v>41142</v>
      </c>
      <c r="C6978" s="143">
        <v>278603</v>
      </c>
      <c r="D6978" s="143" t="s">
        <v>801</v>
      </c>
      <c r="E6978" s="143" t="s">
        <v>25</v>
      </c>
      <c r="F6978" s="248" t="s">
        <v>2485</v>
      </c>
      <c r="G6978" s="216">
        <v>51.35</v>
      </c>
      <c r="H6978" s="216">
        <v>158.00000000162981</v>
      </c>
      <c r="I6978" s="216">
        <v>8113.300000083691</v>
      </c>
      <c r="J6978" s="216">
        <v>2.3676284063592186E-2</v>
      </c>
      <c r="K6978" s="216">
        <v>1.4984989913511366E-4</v>
      </c>
    </row>
    <row r="6979" spans="2:11" ht="15.75" customHeight="1" x14ac:dyDescent="0.2">
      <c r="B6979" s="189">
        <v>41142</v>
      </c>
      <c r="C6979" s="143">
        <v>278604</v>
      </c>
      <c r="D6979" s="143" t="s">
        <v>948</v>
      </c>
      <c r="E6979" s="143" t="s">
        <v>25</v>
      </c>
      <c r="F6979" s="248" t="s">
        <v>2965</v>
      </c>
      <c r="G6979" s="216">
        <v>29.55</v>
      </c>
      <c r="H6979" s="216">
        <v>195.00000000698492</v>
      </c>
      <c r="I6979" s="216">
        <v>5762.2500002064044</v>
      </c>
      <c r="J6979" s="216">
        <v>1.6815434884561605E-2</v>
      </c>
      <c r="K6979" s="216">
        <v>8.6232999404919347E-5</v>
      </c>
    </row>
    <row r="6980" spans="2:11" ht="15.75" customHeight="1" x14ac:dyDescent="0.2">
      <c r="B6980" s="189">
        <v>41142</v>
      </c>
      <c r="C6980" s="143">
        <v>278605</v>
      </c>
      <c r="D6980" s="143" t="s">
        <v>537</v>
      </c>
      <c r="E6980" s="143" t="s">
        <v>25</v>
      </c>
      <c r="F6980" s="248" t="s">
        <v>2966</v>
      </c>
      <c r="G6980" s="216">
        <v>40.805</v>
      </c>
      <c r="H6980" s="216">
        <v>195.00000000698492</v>
      </c>
      <c r="I6980" s="216">
        <v>7956.9750002850196</v>
      </c>
      <c r="J6980" s="216">
        <v>2.3220095447192429E-2</v>
      </c>
      <c r="K6980" s="216">
        <v>1.1907741254543939E-4</v>
      </c>
    </row>
    <row r="6981" spans="2:11" ht="15.75" customHeight="1" x14ac:dyDescent="0.2">
      <c r="B6981" s="189">
        <v>41142</v>
      </c>
      <c r="C6981" s="143">
        <v>278607</v>
      </c>
      <c r="D6981" s="143" t="s">
        <v>1008</v>
      </c>
      <c r="E6981" s="143" t="s">
        <v>25</v>
      </c>
      <c r="F6981" s="248" t="s">
        <v>2967</v>
      </c>
      <c r="G6981" s="216">
        <v>10.5</v>
      </c>
      <c r="H6981" s="216">
        <v>227.99999999930151</v>
      </c>
      <c r="I6981" s="216">
        <v>2393.9999999926658</v>
      </c>
      <c r="J6981" s="216">
        <v>6.9861861446614036E-3</v>
      </c>
      <c r="K6981" s="216">
        <v>3.064116730124038E-5</v>
      </c>
    </row>
    <row r="6982" spans="2:11" ht="15.75" customHeight="1" x14ac:dyDescent="0.2">
      <c r="B6982" s="189">
        <v>41142</v>
      </c>
      <c r="C6982" s="143">
        <v>278608</v>
      </c>
      <c r="D6982" s="143" t="s">
        <v>1008</v>
      </c>
      <c r="E6982" s="143" t="s">
        <v>25</v>
      </c>
      <c r="F6982" s="248" t="s">
        <v>2968</v>
      </c>
      <c r="G6982" s="216">
        <v>15.51</v>
      </c>
      <c r="H6982" s="216">
        <v>265.99999999743886</v>
      </c>
      <c r="I6982" s="216">
        <v>4125.6599999602768</v>
      </c>
      <c r="J6982" s="216">
        <v>1.2039527455887449E-2</v>
      </c>
      <c r="K6982" s="216">
        <v>4.5261381413546504E-5</v>
      </c>
    </row>
    <row r="6983" spans="2:11" ht="15.75" customHeight="1" x14ac:dyDescent="0.2">
      <c r="B6983" s="189">
        <v>41142</v>
      </c>
      <c r="C6983" s="143">
        <v>278609</v>
      </c>
      <c r="D6983" s="143" t="s">
        <v>548</v>
      </c>
      <c r="E6983" s="143" t="s">
        <v>25</v>
      </c>
      <c r="F6983" s="248" t="s">
        <v>2969</v>
      </c>
      <c r="G6983" s="216">
        <v>14.52</v>
      </c>
      <c r="H6983" s="216">
        <v>330.99999999976717</v>
      </c>
      <c r="I6983" s="216">
        <v>4806.1199999966193</v>
      </c>
      <c r="J6983" s="216">
        <v>1.402525018949846E-2</v>
      </c>
      <c r="K6983" s="216">
        <v>4.2372357068000981E-5</v>
      </c>
    </row>
    <row r="6984" spans="2:11" ht="15.75" customHeight="1" x14ac:dyDescent="0.2">
      <c r="B6984" s="189">
        <v>41142</v>
      </c>
      <c r="C6984" s="143">
        <v>278611</v>
      </c>
      <c r="D6984" s="143" t="s">
        <v>1252</v>
      </c>
      <c r="E6984" s="143" t="s">
        <v>25</v>
      </c>
      <c r="F6984" s="248" t="s">
        <v>1906</v>
      </c>
      <c r="G6984" s="216">
        <v>12</v>
      </c>
      <c r="H6984" s="216">
        <v>374.00000000372529</v>
      </c>
      <c r="I6984" s="216">
        <v>4488.0000000447035</v>
      </c>
      <c r="J6984" s="216">
        <v>1.3096910366603485E-2</v>
      </c>
      <c r="K6984" s="216">
        <v>3.5018476915703289E-5</v>
      </c>
    </row>
    <row r="6985" spans="2:11" ht="15.75" customHeight="1" x14ac:dyDescent="0.2">
      <c r="B6985" s="189">
        <v>41142</v>
      </c>
      <c r="C6985" s="143">
        <v>278612</v>
      </c>
      <c r="D6985" s="143" t="s">
        <v>818</v>
      </c>
      <c r="E6985" s="143" t="s">
        <v>25</v>
      </c>
      <c r="F6985" s="248" t="s">
        <v>1914</v>
      </c>
      <c r="G6985" s="216">
        <v>1</v>
      </c>
      <c r="H6985" s="216">
        <v>444.99999999417923</v>
      </c>
      <c r="I6985" s="216">
        <v>444.99999999417923</v>
      </c>
      <c r="J6985" s="216">
        <v>1.2986018522736776E-3</v>
      </c>
      <c r="K6985" s="216">
        <v>2.918206409641941E-6</v>
      </c>
    </row>
    <row r="6986" spans="2:11" ht="15.75" customHeight="1" x14ac:dyDescent="0.2">
      <c r="B6986" s="189">
        <v>41142</v>
      </c>
      <c r="C6986" s="143">
        <v>278613</v>
      </c>
      <c r="D6986" s="143" t="s">
        <v>883</v>
      </c>
      <c r="E6986" s="143" t="s">
        <v>25</v>
      </c>
      <c r="F6986" s="248" t="s">
        <v>2870</v>
      </c>
      <c r="G6986" s="216">
        <v>62.756999999999998</v>
      </c>
      <c r="H6986" s="216">
        <v>464.99999999650754</v>
      </c>
      <c r="I6986" s="216">
        <v>29182.004999780824</v>
      </c>
      <c r="J6986" s="216">
        <v>8.5159114036563566E-2</v>
      </c>
      <c r="K6986" s="216">
        <v>1.8313787964989927E-4</v>
      </c>
    </row>
    <row r="6987" spans="2:11" ht="15.75" customHeight="1" x14ac:dyDescent="0.2">
      <c r="B6987" s="189">
        <v>41142</v>
      </c>
      <c r="C6987" s="143">
        <v>278614</v>
      </c>
      <c r="D6987" s="143" t="s">
        <v>902</v>
      </c>
      <c r="E6987" s="143" t="s">
        <v>25</v>
      </c>
      <c r="F6987" s="248" t="s">
        <v>2970</v>
      </c>
      <c r="G6987" s="216">
        <v>2.9697</v>
      </c>
      <c r="H6987" s="216">
        <v>297.9999999969732</v>
      </c>
      <c r="I6987" s="216">
        <v>884.97059999101134</v>
      </c>
      <c r="J6987" s="216">
        <v>2.5825268772384433E-3</v>
      </c>
      <c r="K6987" s="216">
        <v>8.666197574713671E-6</v>
      </c>
    </row>
    <row r="6988" spans="2:11" ht="15.75" customHeight="1" x14ac:dyDescent="0.2">
      <c r="B6988" s="189">
        <v>41142</v>
      </c>
      <c r="C6988" s="143">
        <v>278615</v>
      </c>
      <c r="D6988" s="143" t="s">
        <v>759</v>
      </c>
      <c r="E6988" s="143" t="s">
        <v>24</v>
      </c>
      <c r="F6988" s="248" t="s">
        <v>2971</v>
      </c>
      <c r="G6988" s="216">
        <v>10.08</v>
      </c>
      <c r="H6988" s="216">
        <v>209.00000000023283</v>
      </c>
      <c r="I6988" s="216">
        <v>2106.7200000023468</v>
      </c>
      <c r="J6988" s="216">
        <v>2.115073100499612E-3</v>
      </c>
      <c r="K6988" s="216">
        <v>1.0119966988025147E-5</v>
      </c>
    </row>
    <row r="6989" spans="2:11" ht="15.75" customHeight="1" x14ac:dyDescent="0.2">
      <c r="B6989" s="189">
        <v>41142</v>
      </c>
      <c r="C6989" s="143">
        <v>278616</v>
      </c>
      <c r="D6989" s="143" t="s">
        <v>800</v>
      </c>
      <c r="E6989" s="143" t="s">
        <v>24</v>
      </c>
      <c r="F6989" s="248" t="s">
        <v>2972</v>
      </c>
      <c r="G6989" s="216">
        <v>7.8100000000000005</v>
      </c>
      <c r="H6989" s="216">
        <v>184.99999999534339</v>
      </c>
      <c r="I6989" s="216">
        <v>1444.8499999636319</v>
      </c>
      <c r="J6989" s="216">
        <v>1.4505787998293741E-3</v>
      </c>
      <c r="K6989" s="216">
        <v>7.8409664857615473E-6</v>
      </c>
    </row>
    <row r="6990" spans="2:11" ht="15.75" customHeight="1" x14ac:dyDescent="0.2">
      <c r="B6990" s="189">
        <v>41142</v>
      </c>
      <c r="C6990" s="143">
        <v>278617</v>
      </c>
      <c r="D6990" s="143" t="s">
        <v>1501</v>
      </c>
      <c r="E6990" s="143" t="s">
        <v>24</v>
      </c>
      <c r="F6990" s="248" t="s">
        <v>2973</v>
      </c>
      <c r="G6990" s="216">
        <v>8.1</v>
      </c>
      <c r="H6990" s="216">
        <v>377.0000000030268</v>
      </c>
      <c r="I6990" s="216">
        <v>3053.7000000245171</v>
      </c>
      <c r="J6990" s="216">
        <v>3.0658078563075898E-3</v>
      </c>
      <c r="K6990" s="216">
        <v>8.1321163296630649E-6</v>
      </c>
    </row>
    <row r="6991" spans="2:11" ht="15.75" customHeight="1" x14ac:dyDescent="0.2">
      <c r="B6991" s="189">
        <v>41142</v>
      </c>
      <c r="C6991" s="143">
        <v>278618</v>
      </c>
      <c r="D6991" s="143" t="s">
        <v>688</v>
      </c>
      <c r="E6991" s="143" t="s">
        <v>25</v>
      </c>
      <c r="F6991" s="248" t="s">
        <v>2494</v>
      </c>
      <c r="G6991" s="216">
        <v>14.700000000000001</v>
      </c>
      <c r="H6991" s="216">
        <v>144.99999999068677</v>
      </c>
      <c r="I6991" s="216">
        <v>2131.4999998630956</v>
      </c>
      <c r="J6991" s="216">
        <v>6.2201569617522812E-3</v>
      </c>
      <c r="K6991" s="216">
        <v>4.2897634221736536E-5</v>
      </c>
    </row>
    <row r="6992" spans="2:11" ht="15.75" customHeight="1" x14ac:dyDescent="0.2">
      <c r="B6992" s="189">
        <v>41142</v>
      </c>
      <c r="C6992" s="143">
        <v>278619</v>
      </c>
      <c r="D6992" s="143" t="s">
        <v>816</v>
      </c>
      <c r="E6992" s="143" t="s">
        <v>25</v>
      </c>
      <c r="F6992" s="248" t="s">
        <v>2974</v>
      </c>
      <c r="G6992" s="216">
        <v>11.0997</v>
      </c>
      <c r="H6992" s="216">
        <v>160.99999999045394</v>
      </c>
      <c r="I6992" s="216">
        <v>1787.0516998940418</v>
      </c>
      <c r="J6992" s="216">
        <v>5.2149857249923189E-3</v>
      </c>
      <c r="K6992" s="216">
        <v>3.2391215685102654E-5</v>
      </c>
    </row>
    <row r="6993" spans="2:11" ht="15.75" customHeight="1" x14ac:dyDescent="0.2">
      <c r="B6993" s="189">
        <v>41142</v>
      </c>
      <c r="C6993" s="143">
        <v>278620</v>
      </c>
      <c r="D6993" s="143" t="s">
        <v>831</v>
      </c>
      <c r="E6993" s="143" t="s">
        <v>24</v>
      </c>
      <c r="F6993" s="248" t="s">
        <v>2975</v>
      </c>
      <c r="G6993" s="216">
        <v>203.04</v>
      </c>
      <c r="H6993" s="216">
        <v>59.99999999650754</v>
      </c>
      <c r="I6993" s="216">
        <v>12182.399999290892</v>
      </c>
      <c r="J6993" s="216">
        <v>1.2230702959101329E-2</v>
      </c>
      <c r="K6993" s="216">
        <v>2.0384504933022081E-4</v>
      </c>
    </row>
    <row r="6994" spans="2:11" ht="15.75" customHeight="1" x14ac:dyDescent="0.2">
      <c r="B6994" s="189">
        <v>41142</v>
      </c>
      <c r="C6994" s="143">
        <v>278621</v>
      </c>
      <c r="D6994" s="143" t="s">
        <v>1164</v>
      </c>
      <c r="E6994" s="143" t="s">
        <v>25</v>
      </c>
      <c r="F6994" s="248" t="s">
        <v>2976</v>
      </c>
      <c r="G6994" s="216">
        <v>1</v>
      </c>
      <c r="H6994" s="216">
        <v>261.99999999487773</v>
      </c>
      <c r="I6994" s="216">
        <v>261.99999999487773</v>
      </c>
      <c r="J6994" s="216">
        <v>7.6457007931124063E-4</v>
      </c>
      <c r="K6994" s="216">
        <v>2.918206409641941E-6</v>
      </c>
    </row>
    <row r="6995" spans="2:11" ht="15.75" customHeight="1" x14ac:dyDescent="0.2">
      <c r="B6995" s="189">
        <v>41142</v>
      </c>
      <c r="C6995" s="143">
        <v>278622</v>
      </c>
      <c r="D6995" s="143" t="s">
        <v>1611</v>
      </c>
      <c r="E6995" s="143" t="s">
        <v>24</v>
      </c>
      <c r="F6995" s="248" t="s">
        <v>2977</v>
      </c>
      <c r="G6995" s="216">
        <v>2.92</v>
      </c>
      <c r="H6995" s="216">
        <v>381.99999999837019</v>
      </c>
      <c r="I6995" s="216">
        <v>1115.4399999952409</v>
      </c>
      <c r="J6995" s="216">
        <v>1.1198626961383539E-3</v>
      </c>
      <c r="K6995" s="216">
        <v>2.9315777385945862E-6</v>
      </c>
    </row>
    <row r="6996" spans="2:11" ht="15.75" customHeight="1" x14ac:dyDescent="0.2">
      <c r="B6996" s="189">
        <v>41142</v>
      </c>
      <c r="C6996" s="143">
        <v>278622</v>
      </c>
      <c r="D6996" s="143" t="s">
        <v>917</v>
      </c>
      <c r="E6996" s="143" t="s">
        <v>24</v>
      </c>
      <c r="F6996" s="248" t="s">
        <v>2977</v>
      </c>
      <c r="G6996" s="216">
        <v>3.96</v>
      </c>
      <c r="H6996" s="216">
        <v>381.99999999837019</v>
      </c>
      <c r="I6996" s="216">
        <v>1512.719999993546</v>
      </c>
      <c r="J6996" s="216">
        <v>1.5187179029821514E-3</v>
      </c>
      <c r="K6996" s="216">
        <v>3.9757013167241649E-6</v>
      </c>
    </row>
    <row r="6997" spans="2:11" ht="15.75" customHeight="1" x14ac:dyDescent="0.2">
      <c r="B6997" s="189">
        <v>41142</v>
      </c>
      <c r="C6997" s="143">
        <v>278623</v>
      </c>
      <c r="D6997" s="143" t="s">
        <v>890</v>
      </c>
      <c r="E6997" s="143" t="s">
        <v>25</v>
      </c>
      <c r="F6997" s="248" t="s">
        <v>2978</v>
      </c>
      <c r="G6997" s="216">
        <v>14.06</v>
      </c>
      <c r="H6997" s="216">
        <v>49.999999995343387</v>
      </c>
      <c r="I6997" s="216">
        <v>702.99999993452809</v>
      </c>
      <c r="J6997" s="216">
        <v>2.0514991057872241E-3</v>
      </c>
      <c r="K6997" s="216">
        <v>4.1029982119565689E-5</v>
      </c>
    </row>
    <row r="6998" spans="2:11" ht="15.75" customHeight="1" x14ac:dyDescent="0.2">
      <c r="B6998" s="189">
        <v>41142</v>
      </c>
      <c r="C6998" s="143">
        <v>278624</v>
      </c>
      <c r="D6998" s="143" t="s">
        <v>1739</v>
      </c>
      <c r="E6998" s="143" t="s">
        <v>24</v>
      </c>
      <c r="F6998" s="248" t="s">
        <v>2979</v>
      </c>
      <c r="G6998" s="216">
        <v>4.4165999999999999</v>
      </c>
      <c r="H6998" s="216">
        <v>381.99999999837019</v>
      </c>
      <c r="I6998" s="216">
        <v>1687.1411999928016</v>
      </c>
      <c r="J6998" s="216">
        <v>1.6938306793714568E-3</v>
      </c>
      <c r="K6998" s="216">
        <v>4.4341117261222082E-6</v>
      </c>
    </row>
    <row r="6999" spans="2:11" ht="15.75" customHeight="1" x14ac:dyDescent="0.2">
      <c r="B6999" s="189">
        <v>41142</v>
      </c>
      <c r="C6999" s="143">
        <v>278626</v>
      </c>
      <c r="D6999" s="143" t="s">
        <v>1196</v>
      </c>
      <c r="E6999" s="143" t="s">
        <v>24</v>
      </c>
      <c r="F6999" s="248" t="s">
        <v>2980</v>
      </c>
      <c r="G6999" s="216">
        <v>0.9425</v>
      </c>
      <c r="H6999" s="216">
        <v>275.00000000582077</v>
      </c>
      <c r="I6999" s="216">
        <v>259.18750000548607</v>
      </c>
      <c r="J6999" s="216">
        <v>2.6021517299248877E-4</v>
      </c>
      <c r="K6999" s="216">
        <v>9.4623699267993069E-7</v>
      </c>
    </row>
    <row r="7000" spans="2:11" ht="15.75" customHeight="1" x14ac:dyDescent="0.2">
      <c r="B7000" s="189">
        <v>41142</v>
      </c>
      <c r="C7000" s="143">
        <v>278626</v>
      </c>
      <c r="D7000" s="143" t="s">
        <v>1093</v>
      </c>
      <c r="E7000" s="143" t="s">
        <v>24</v>
      </c>
      <c r="F7000" s="248" t="s">
        <v>2980</v>
      </c>
      <c r="G7000" s="216">
        <v>6.6398999999999999</v>
      </c>
      <c r="H7000" s="216">
        <v>275.00000000582077</v>
      </c>
      <c r="I7000" s="216">
        <v>1825.9725000386493</v>
      </c>
      <c r="J7000" s="216">
        <v>1.833212442602468E-3</v>
      </c>
      <c r="K7000" s="216">
        <v>6.6662270638678744E-6</v>
      </c>
    </row>
    <row r="7001" spans="2:11" ht="15.75" customHeight="1" x14ac:dyDescent="0.2">
      <c r="B7001" s="189">
        <v>41142</v>
      </c>
      <c r="C7001" s="143">
        <v>278627</v>
      </c>
      <c r="D7001" s="143" t="s">
        <v>798</v>
      </c>
      <c r="E7001" s="143" t="s">
        <v>24</v>
      </c>
      <c r="F7001" s="248" t="s">
        <v>2981</v>
      </c>
      <c r="G7001" s="216">
        <v>5.9464000000000006</v>
      </c>
      <c r="H7001" s="216">
        <v>342.9999999969732</v>
      </c>
      <c r="I7001" s="216">
        <v>2039.6151999820017</v>
      </c>
      <c r="J7001" s="216">
        <v>2.0477022313583498E-3</v>
      </c>
      <c r="K7001" s="216">
        <v>5.9699773509516608E-6</v>
      </c>
    </row>
    <row r="7002" spans="2:11" ht="15.75" customHeight="1" x14ac:dyDescent="0.2">
      <c r="B7002" s="189">
        <v>41142</v>
      </c>
      <c r="C7002" s="143">
        <v>278628</v>
      </c>
      <c r="D7002" s="143" t="s">
        <v>1191</v>
      </c>
      <c r="E7002" s="143" t="s">
        <v>24</v>
      </c>
      <c r="F7002" s="248" t="s">
        <v>2982</v>
      </c>
      <c r="G7002" s="216">
        <v>1.18</v>
      </c>
      <c r="H7002" s="216">
        <v>335.99999999511056</v>
      </c>
      <c r="I7002" s="216">
        <v>396.47999999423041</v>
      </c>
      <c r="J7002" s="216">
        <v>3.9805203485652996E-4</v>
      </c>
      <c r="K7002" s="216">
        <v>1.1846786751854834E-6</v>
      </c>
    </row>
    <row r="7003" spans="2:11" ht="15.75" customHeight="1" x14ac:dyDescent="0.2">
      <c r="B7003" s="189">
        <v>41142</v>
      </c>
      <c r="C7003" s="143">
        <v>278628</v>
      </c>
      <c r="D7003" s="143" t="s">
        <v>1215</v>
      </c>
      <c r="E7003" s="143" t="s">
        <v>24</v>
      </c>
      <c r="F7003" s="248" t="s">
        <v>2982</v>
      </c>
      <c r="G7003" s="216">
        <v>27.905000000000001</v>
      </c>
      <c r="H7003" s="216">
        <v>335.99999999511056</v>
      </c>
      <c r="I7003" s="216">
        <v>9376.0799998635594</v>
      </c>
      <c r="J7003" s="216">
        <v>9.4132559598910752E-3</v>
      </c>
      <c r="K7003" s="216">
        <v>2.8015642738178742E-5</v>
      </c>
    </row>
    <row r="7004" spans="2:11" ht="15.75" customHeight="1" x14ac:dyDescent="0.2">
      <c r="B7004" s="189">
        <v>41142</v>
      </c>
      <c r="C7004" s="143">
        <v>278629</v>
      </c>
      <c r="D7004" s="143" t="s">
        <v>2028</v>
      </c>
      <c r="E7004" s="143" t="s">
        <v>24</v>
      </c>
      <c r="F7004" s="248" t="s">
        <v>2983</v>
      </c>
      <c r="G7004" s="216">
        <v>5.1100000000000003</v>
      </c>
      <c r="H7004" s="216">
        <v>259.99999999883585</v>
      </c>
      <c r="I7004" s="216">
        <v>1328.5999999940514</v>
      </c>
      <c r="J7004" s="216">
        <v>1.3338678710545645E-3</v>
      </c>
      <c r="K7004" s="216">
        <v>5.1302610425405262E-6</v>
      </c>
    </row>
    <row r="7005" spans="2:11" ht="15.75" customHeight="1" x14ac:dyDescent="0.2">
      <c r="B7005" s="189">
        <v>41142</v>
      </c>
      <c r="C7005" s="143">
        <v>278630</v>
      </c>
      <c r="D7005" s="143" t="s">
        <v>548</v>
      </c>
      <c r="E7005" s="143" t="s">
        <v>25</v>
      </c>
      <c r="F7005" s="248" t="s">
        <v>2984</v>
      </c>
      <c r="G7005" s="216">
        <v>10</v>
      </c>
      <c r="H7005" s="216">
        <v>303.00000000279397</v>
      </c>
      <c r="I7005" s="216">
        <v>3030.0000000279397</v>
      </c>
      <c r="J7005" s="216">
        <v>8.8421654212966147E-3</v>
      </c>
      <c r="K7005" s="216">
        <v>2.9182064096419408E-5</v>
      </c>
    </row>
    <row r="7006" spans="2:11" ht="15.75" customHeight="1" x14ac:dyDescent="0.2">
      <c r="B7006" s="189">
        <v>41142</v>
      </c>
      <c r="C7006" s="143">
        <v>278631</v>
      </c>
      <c r="D7006" s="143" t="s">
        <v>947</v>
      </c>
      <c r="E7006" s="143" t="s">
        <v>24</v>
      </c>
      <c r="F7006" s="248" t="s">
        <v>2985</v>
      </c>
      <c r="G7006" s="216">
        <v>25.185000000000002</v>
      </c>
      <c r="H7006" s="216">
        <v>259.99999999883585</v>
      </c>
      <c r="I7006" s="216">
        <v>6548.099999970681</v>
      </c>
      <c r="J7006" s="216">
        <v>6.5740630787689243E-3</v>
      </c>
      <c r="K7006" s="216">
        <v>2.5284857995378308E-5</v>
      </c>
    </row>
    <row r="7007" spans="2:11" ht="15.75" customHeight="1" x14ac:dyDescent="0.2">
      <c r="B7007" s="189">
        <v>41142</v>
      </c>
      <c r="C7007" s="143">
        <v>278632</v>
      </c>
      <c r="D7007" s="143" t="s">
        <v>865</v>
      </c>
      <c r="E7007" s="143" t="s">
        <v>24</v>
      </c>
      <c r="F7007" s="248" t="s">
        <v>2066</v>
      </c>
      <c r="G7007" s="216">
        <v>32.3416</v>
      </c>
      <c r="H7007" s="216">
        <v>322.00000000186265</v>
      </c>
      <c r="I7007" s="216">
        <v>10413.995200060242</v>
      </c>
      <c r="J7007" s="216">
        <v>1.045528647202996E-2</v>
      </c>
      <c r="K7007" s="216">
        <v>3.2469833763880369E-5</v>
      </c>
    </row>
    <row r="7008" spans="2:11" ht="15.75" customHeight="1" x14ac:dyDescent="0.2">
      <c r="B7008" s="189">
        <v>41142</v>
      </c>
      <c r="C7008" s="143">
        <v>278633</v>
      </c>
      <c r="D7008" s="143" t="s">
        <v>1088</v>
      </c>
      <c r="E7008" s="143" t="s">
        <v>24</v>
      </c>
      <c r="F7008" s="248" t="s">
        <v>2986</v>
      </c>
      <c r="G7008" s="216">
        <v>46.8384</v>
      </c>
      <c r="H7008" s="216">
        <v>229.00000000256114</v>
      </c>
      <c r="I7008" s="216">
        <v>10725.99360011996</v>
      </c>
      <c r="J7008" s="216">
        <v>1.0768521939184822E-2</v>
      </c>
      <c r="K7008" s="216">
        <v>4.7024113271023518E-5</v>
      </c>
    </row>
    <row r="7009" spans="2:11" ht="15.75" customHeight="1" x14ac:dyDescent="0.2">
      <c r="B7009" s="189">
        <v>41142</v>
      </c>
      <c r="C7009" s="143">
        <v>278634</v>
      </c>
      <c r="D7009" s="143" t="s">
        <v>825</v>
      </c>
      <c r="E7009" s="143" t="s">
        <v>24</v>
      </c>
      <c r="F7009" s="248" t="s">
        <v>2987</v>
      </c>
      <c r="G7009" s="216">
        <v>3.7366000000000001</v>
      </c>
      <c r="H7009" s="216">
        <v>76.000000006752089</v>
      </c>
      <c r="I7009" s="216">
        <v>283.98160002522985</v>
      </c>
      <c r="J7009" s="216">
        <v>2.8510758109740944E-4</v>
      </c>
      <c r="K7009" s="216">
        <v>3.7514155404220996E-6</v>
      </c>
    </row>
    <row r="7010" spans="2:11" ht="15.75" customHeight="1" x14ac:dyDescent="0.2">
      <c r="B7010" s="189">
        <v>41142</v>
      </c>
      <c r="C7010" s="143">
        <v>278635</v>
      </c>
      <c r="D7010" s="143" t="s">
        <v>819</v>
      </c>
      <c r="E7010" s="143" t="s">
        <v>25</v>
      </c>
      <c r="F7010" s="248" t="s">
        <v>2988</v>
      </c>
      <c r="G7010" s="216">
        <v>3.12</v>
      </c>
      <c r="H7010" s="216">
        <v>206.99999999371357</v>
      </c>
      <c r="I7010" s="216">
        <v>645.83999998038632</v>
      </c>
      <c r="J7010" s="216">
        <v>1.8846944275459144E-3</v>
      </c>
      <c r="K7010" s="216">
        <v>9.104803998082855E-6</v>
      </c>
    </row>
    <row r="7011" spans="2:11" ht="15.75" customHeight="1" x14ac:dyDescent="0.2">
      <c r="B7011" s="189">
        <v>41142</v>
      </c>
      <c r="C7011" s="143">
        <v>278636</v>
      </c>
      <c r="D7011" s="143" t="s">
        <v>951</v>
      </c>
      <c r="E7011" s="143" t="s">
        <v>25</v>
      </c>
      <c r="F7011" s="248" t="s">
        <v>2989</v>
      </c>
      <c r="G7011" s="216">
        <v>75.489999999999995</v>
      </c>
      <c r="H7011" s="216">
        <v>461.99999999720603</v>
      </c>
      <c r="I7011" s="216">
        <v>34876.379999789082</v>
      </c>
      <c r="J7011" s="216">
        <v>0.10177647566049249</v>
      </c>
      <c r="K7011" s="216">
        <v>2.2029540186387011E-4</v>
      </c>
    </row>
    <row r="7012" spans="2:11" ht="15.75" customHeight="1" x14ac:dyDescent="0.2">
      <c r="B7012" s="189">
        <v>41142</v>
      </c>
      <c r="C7012" s="143">
        <v>278638</v>
      </c>
      <c r="D7012" s="143" t="s">
        <v>594</v>
      </c>
      <c r="E7012" s="143" t="s">
        <v>25</v>
      </c>
      <c r="F7012" s="248" t="s">
        <v>2990</v>
      </c>
      <c r="G7012" s="216">
        <v>79.237200000000001</v>
      </c>
      <c r="H7012" s="216">
        <v>447.00000000069849</v>
      </c>
      <c r="I7012" s="216">
        <v>35419.028400055351</v>
      </c>
      <c r="J7012" s="216">
        <v>0.10336003570033146</v>
      </c>
      <c r="K7012" s="216">
        <v>2.312305049220804E-4</v>
      </c>
    </row>
    <row r="7013" spans="2:11" ht="15.75" customHeight="1" x14ac:dyDescent="0.2">
      <c r="B7013" s="189">
        <v>41142</v>
      </c>
      <c r="C7013" s="143">
        <v>278639</v>
      </c>
      <c r="D7013" s="143" t="s">
        <v>509</v>
      </c>
      <c r="E7013" s="143" t="s">
        <v>25</v>
      </c>
      <c r="F7013" s="248" t="s">
        <v>2991</v>
      </c>
      <c r="G7013" s="216">
        <v>77.584999999999994</v>
      </c>
      <c r="H7013" s="216">
        <v>386.00000000093132</v>
      </c>
      <c r="I7013" s="216">
        <v>29947.810000072259</v>
      </c>
      <c r="J7013" s="216">
        <v>8.739389109694988E-2</v>
      </c>
      <c r="K7013" s="216">
        <v>2.2640904429206996E-4</v>
      </c>
    </row>
    <row r="7014" spans="2:11" ht="15.75" customHeight="1" x14ac:dyDescent="0.2">
      <c r="B7014" s="189">
        <v>41143</v>
      </c>
      <c r="C7014" s="143">
        <v>278661</v>
      </c>
      <c r="D7014" s="143" t="s">
        <v>820</v>
      </c>
      <c r="E7014" s="143" t="s">
        <v>25</v>
      </c>
      <c r="F7014" s="248" t="s">
        <v>2992</v>
      </c>
      <c r="G7014" s="216">
        <v>11</v>
      </c>
      <c r="H7014" s="216">
        <v>207.9999999969732</v>
      </c>
      <c r="I7014" s="216">
        <v>2287.9999999667052</v>
      </c>
      <c r="J7014" s="216">
        <v>6.6757125293662204E-3</v>
      </c>
      <c r="K7014" s="216">
        <v>3.2094771776266181E-5</v>
      </c>
    </row>
    <row r="7015" spans="2:11" ht="15.75" customHeight="1" x14ac:dyDescent="0.2">
      <c r="B7015" s="189">
        <v>41143</v>
      </c>
      <c r="C7015" s="143">
        <v>278662</v>
      </c>
      <c r="D7015" s="143" t="s">
        <v>1257</v>
      </c>
      <c r="E7015" s="143" t="s">
        <v>25</v>
      </c>
      <c r="F7015" s="248" t="s">
        <v>2993</v>
      </c>
      <c r="G7015" s="216">
        <v>29</v>
      </c>
      <c r="H7015" s="216">
        <v>258.00000000279397</v>
      </c>
      <c r="I7015" s="216">
        <v>7482.0000000810251</v>
      </c>
      <c r="J7015" s="216">
        <v>2.1830280221147639E-2</v>
      </c>
      <c r="K7015" s="216">
        <v>8.4613489228338109E-5</v>
      </c>
    </row>
    <row r="7016" spans="2:11" ht="15.75" customHeight="1" x14ac:dyDescent="0.2">
      <c r="B7016" s="189">
        <v>41143</v>
      </c>
      <c r="C7016" s="143">
        <v>278663</v>
      </c>
      <c r="D7016" s="143" t="s">
        <v>1601</v>
      </c>
      <c r="E7016" s="143" t="s">
        <v>24</v>
      </c>
      <c r="F7016" s="248" t="s">
        <v>2621</v>
      </c>
      <c r="G7016" s="216">
        <v>64</v>
      </c>
      <c r="H7016" s="216">
        <v>267.00000000069849</v>
      </c>
      <c r="I7016" s="216">
        <v>17088.000000044703</v>
      </c>
      <c r="J7016" s="216">
        <v>1.7155763033778935E-2</v>
      </c>
      <c r="K7016" s="216">
        <v>6.4253794133835415E-5</v>
      </c>
    </row>
    <row r="7017" spans="2:11" ht="15.75" customHeight="1" x14ac:dyDescent="0.2">
      <c r="B7017" s="189">
        <v>41143</v>
      </c>
      <c r="C7017" s="143">
        <v>278664</v>
      </c>
      <c r="D7017" s="143" t="s">
        <v>621</v>
      </c>
      <c r="E7017" s="143" t="s">
        <v>25</v>
      </c>
      <c r="F7017" s="248" t="s">
        <v>2994</v>
      </c>
      <c r="G7017" s="216">
        <v>3</v>
      </c>
      <c r="H7017" s="216">
        <v>389.99999999301508</v>
      </c>
      <c r="I7017" s="216">
        <v>1169.9999999790452</v>
      </c>
      <c r="J7017" s="216">
        <v>3.4137166343235353E-3</v>
      </c>
      <c r="K7017" s="216">
        <v>8.7531195753453214E-6</v>
      </c>
    </row>
    <row r="7018" spans="2:11" ht="15.75" customHeight="1" x14ac:dyDescent="0.2">
      <c r="B7018" s="189">
        <v>41143</v>
      </c>
      <c r="C7018" s="143">
        <v>278666</v>
      </c>
      <c r="D7018" s="143" t="s">
        <v>1022</v>
      </c>
      <c r="E7018" s="143" t="s">
        <v>24</v>
      </c>
      <c r="F7018" s="248" t="s">
        <v>2559</v>
      </c>
      <c r="G7018" s="216">
        <v>56.35</v>
      </c>
      <c r="H7018" s="216">
        <v>400.00000000465661</v>
      </c>
      <c r="I7018" s="216">
        <v>22540.0000002624</v>
      </c>
      <c r="J7018" s="216">
        <v>2.2629383121773601E-2</v>
      </c>
      <c r="K7018" s="216">
        <v>5.65734578037754E-5</v>
      </c>
    </row>
    <row r="7019" spans="2:11" ht="15.75" customHeight="1" x14ac:dyDescent="0.2">
      <c r="B7019" s="189">
        <v>41143</v>
      </c>
      <c r="C7019" s="143">
        <v>278667</v>
      </c>
      <c r="D7019" s="143" t="s">
        <v>643</v>
      </c>
      <c r="E7019" s="143" t="s">
        <v>25</v>
      </c>
      <c r="F7019" s="248" t="s">
        <v>2163</v>
      </c>
      <c r="G7019" s="216">
        <v>30.36</v>
      </c>
      <c r="H7019" s="216">
        <v>394.0000000060536</v>
      </c>
      <c r="I7019" s="216">
        <v>11961.840000183787</v>
      </c>
      <c r="J7019" s="216">
        <v>3.4901138620919127E-2</v>
      </c>
      <c r="K7019" s="216">
        <v>8.8581570102494643E-5</v>
      </c>
    </row>
    <row r="7020" spans="2:11" ht="15.75" customHeight="1" x14ac:dyDescent="0.2">
      <c r="B7020" s="189">
        <v>41143</v>
      </c>
      <c r="C7020" s="143">
        <v>278668</v>
      </c>
      <c r="D7020" s="143" t="s">
        <v>526</v>
      </c>
      <c r="E7020" s="143" t="s">
        <v>25</v>
      </c>
      <c r="F7020" s="248" t="s">
        <v>2995</v>
      </c>
      <c r="G7020" s="216">
        <v>4</v>
      </c>
      <c r="H7020" s="216">
        <v>325.9999999939464</v>
      </c>
      <c r="I7020" s="216">
        <v>1303.9999999757856</v>
      </c>
      <c r="J7020" s="216">
        <v>3.8046893086794492E-3</v>
      </c>
      <c r="K7020" s="216">
        <v>1.1670826100460428E-5</v>
      </c>
    </row>
    <row r="7021" spans="2:11" ht="15.75" customHeight="1" x14ac:dyDescent="0.2">
      <c r="B7021" s="189">
        <v>41143</v>
      </c>
      <c r="C7021" s="143">
        <v>278669</v>
      </c>
      <c r="D7021" s="143" t="s">
        <v>1511</v>
      </c>
      <c r="E7021" s="143" t="s">
        <v>25</v>
      </c>
      <c r="F7021" s="248" t="s">
        <v>2996</v>
      </c>
      <c r="G7021" s="216">
        <v>71.415000000000006</v>
      </c>
      <c r="H7021" s="216">
        <v>313.00000000395812</v>
      </c>
      <c r="I7021" s="216">
        <v>22352.895000282671</v>
      </c>
      <c r="J7021" s="216">
        <v>6.5219187597537601E-2</v>
      </c>
      <c r="K7021" s="216">
        <v>2.0836801149109538E-4</v>
      </c>
    </row>
    <row r="7022" spans="2:11" ht="15.75" customHeight="1" x14ac:dyDescent="0.2">
      <c r="B7022" s="189">
        <v>41143</v>
      </c>
      <c r="C7022" s="143">
        <v>278670</v>
      </c>
      <c r="D7022" s="143" t="s">
        <v>892</v>
      </c>
      <c r="E7022" s="143" t="s">
        <v>24</v>
      </c>
      <c r="F7022" s="248" t="s">
        <v>2997</v>
      </c>
      <c r="G7022" s="216">
        <v>0.52800000000000002</v>
      </c>
      <c r="H7022" s="216">
        <v>132.99999999348074</v>
      </c>
      <c r="I7022" s="216">
        <v>70.223999996557836</v>
      </c>
      <c r="J7022" s="216">
        <v>7.0502475609895092E-5</v>
      </c>
      <c r="K7022" s="216">
        <v>5.300938016041422E-7</v>
      </c>
    </row>
    <row r="7023" spans="2:11" ht="15.75" customHeight="1" x14ac:dyDescent="0.2">
      <c r="B7023" s="189">
        <v>41143</v>
      </c>
      <c r="C7023" s="143">
        <v>278671</v>
      </c>
      <c r="D7023" s="143" t="s">
        <v>769</v>
      </c>
      <c r="E7023" s="143" t="s">
        <v>25</v>
      </c>
      <c r="F7023" s="248" t="s">
        <v>2998</v>
      </c>
      <c r="G7023" s="216">
        <v>20.900000000000002</v>
      </c>
      <c r="H7023" s="216">
        <v>39.000000001396984</v>
      </c>
      <c r="I7023" s="216">
        <v>815.10000002919708</v>
      </c>
      <c r="J7023" s="216">
        <v>2.3782225887065121E-3</v>
      </c>
      <c r="K7023" s="216">
        <v>6.0980066374905744E-5</v>
      </c>
    </row>
    <row r="7024" spans="2:11" ht="15.75" customHeight="1" x14ac:dyDescent="0.2">
      <c r="B7024" s="189">
        <v>41143</v>
      </c>
      <c r="C7024" s="143">
        <v>278672</v>
      </c>
      <c r="D7024" s="143" t="s">
        <v>2999</v>
      </c>
      <c r="E7024" s="143" t="s">
        <v>24</v>
      </c>
      <c r="F7024" s="248" t="s">
        <v>3000</v>
      </c>
      <c r="G7024" s="216">
        <v>223</v>
      </c>
      <c r="H7024" s="216">
        <v>399.00000000139698</v>
      </c>
      <c r="I7024" s="216">
        <v>88977.000000311527</v>
      </c>
      <c r="J7024" s="216">
        <v>8.9329841260410783E-2</v>
      </c>
      <c r="K7024" s="216">
        <v>2.2388431393508278E-4</v>
      </c>
    </row>
    <row r="7025" spans="2:11" ht="15.75" customHeight="1" x14ac:dyDescent="0.2">
      <c r="B7025" s="189">
        <v>41143</v>
      </c>
      <c r="C7025" s="143">
        <v>278673</v>
      </c>
      <c r="D7025" s="143" t="s">
        <v>527</v>
      </c>
      <c r="E7025" s="143" t="s">
        <v>25</v>
      </c>
      <c r="F7025" s="248" t="s">
        <v>2269</v>
      </c>
      <c r="G7025" s="216">
        <v>11.99</v>
      </c>
      <c r="H7025" s="216">
        <v>337.99999999115244</v>
      </c>
      <c r="I7025" s="216">
        <v>4052.6199998939178</v>
      </c>
      <c r="J7025" s="216">
        <v>1.1824355817502468E-2</v>
      </c>
      <c r="K7025" s="216">
        <v>3.4983301236130136E-5</v>
      </c>
    </row>
    <row r="7026" spans="2:11" ht="15.75" customHeight="1" x14ac:dyDescent="0.2">
      <c r="B7026" s="189">
        <v>41143</v>
      </c>
      <c r="C7026" s="143">
        <v>278674</v>
      </c>
      <c r="D7026" s="143" t="s">
        <v>818</v>
      </c>
      <c r="E7026" s="143" t="s">
        <v>25</v>
      </c>
      <c r="F7026" s="248" t="s">
        <v>1914</v>
      </c>
      <c r="G7026" s="216">
        <v>3</v>
      </c>
      <c r="H7026" s="216">
        <v>474.99999999767169</v>
      </c>
      <c r="I7026" s="216">
        <v>1424.9999999930151</v>
      </c>
      <c r="J7026" s="216">
        <v>4.1577317982686478E-3</v>
      </c>
      <c r="K7026" s="216">
        <v>8.7531195753453214E-6</v>
      </c>
    </row>
    <row r="7027" spans="2:11" ht="15.75" customHeight="1" x14ac:dyDescent="0.2">
      <c r="B7027" s="189">
        <v>41143</v>
      </c>
      <c r="C7027" s="143">
        <v>278676</v>
      </c>
      <c r="D7027" s="143" t="s">
        <v>1536</v>
      </c>
      <c r="E7027" s="143" t="s">
        <v>24</v>
      </c>
      <c r="F7027" s="248" t="s">
        <v>3001</v>
      </c>
      <c r="G7027" s="216">
        <v>12.425000000000001</v>
      </c>
      <c r="H7027" s="216">
        <v>188.99999999790452</v>
      </c>
      <c r="I7027" s="216">
        <v>2348.3249999739637</v>
      </c>
      <c r="J7027" s="216">
        <v>2.3576373610572831E-3</v>
      </c>
      <c r="K7027" s="216">
        <v>1.247427175176414E-5</v>
      </c>
    </row>
    <row r="7028" spans="2:11" ht="15.75" customHeight="1" x14ac:dyDescent="0.2">
      <c r="B7028" s="189">
        <v>41143</v>
      </c>
      <c r="C7028" s="143">
        <v>278677</v>
      </c>
      <c r="D7028" s="143" t="s">
        <v>1066</v>
      </c>
      <c r="E7028" s="143" t="s">
        <v>24</v>
      </c>
      <c r="F7028" s="248" t="s">
        <v>3002</v>
      </c>
      <c r="G7028" s="216">
        <v>19.639200000000002</v>
      </c>
      <c r="H7028" s="216">
        <v>354.99999999417923</v>
      </c>
      <c r="I7028" s="216">
        <v>6971.9159998856858</v>
      </c>
      <c r="J7028" s="216">
        <v>6.9995633652351272E-3</v>
      </c>
      <c r="K7028" s="216">
        <v>1.9717079902394073E-5</v>
      </c>
    </row>
    <row r="7029" spans="2:11" ht="15.75" customHeight="1" x14ac:dyDescent="0.2">
      <c r="B7029" s="189">
        <v>41143</v>
      </c>
      <c r="C7029" s="143">
        <v>278678</v>
      </c>
      <c r="D7029" s="143" t="s">
        <v>1487</v>
      </c>
      <c r="E7029" s="143" t="s">
        <v>24</v>
      </c>
      <c r="F7029" s="248" t="s">
        <v>3003</v>
      </c>
      <c r="G7029" s="216">
        <v>1.1883000000000001</v>
      </c>
      <c r="H7029" s="216">
        <v>282.00000000768341</v>
      </c>
      <c r="I7029" s="216">
        <v>335.10060000913023</v>
      </c>
      <c r="J7029" s="216">
        <v>3.3642945261111532E-4</v>
      </c>
      <c r="K7029" s="216">
        <v>1.1930122432693223E-6</v>
      </c>
    </row>
    <row r="7030" spans="2:11" ht="15.75" customHeight="1" x14ac:dyDescent="0.2">
      <c r="B7030" s="189">
        <v>41143</v>
      </c>
      <c r="C7030" s="143">
        <v>278679</v>
      </c>
      <c r="D7030" s="143" t="s">
        <v>890</v>
      </c>
      <c r="E7030" s="143" t="s">
        <v>25</v>
      </c>
      <c r="F7030" s="248" t="s">
        <v>3004</v>
      </c>
      <c r="G7030" s="216">
        <v>8.06</v>
      </c>
      <c r="H7030" s="216">
        <v>176.00000000791624</v>
      </c>
      <c r="I7030" s="216">
        <v>1418.5600000638051</v>
      </c>
      <c r="J7030" s="216">
        <v>4.1389417684534512E-3</v>
      </c>
      <c r="K7030" s="216">
        <v>2.3516714592427765E-5</v>
      </c>
    </row>
    <row r="7031" spans="2:11" ht="15.75" customHeight="1" x14ac:dyDescent="0.2">
      <c r="B7031" s="189">
        <v>41143</v>
      </c>
      <c r="C7031" s="143">
        <v>278680</v>
      </c>
      <c r="D7031" s="143" t="s">
        <v>840</v>
      </c>
      <c r="E7031" s="143" t="s">
        <v>24</v>
      </c>
      <c r="F7031" s="248" t="s">
        <v>3005</v>
      </c>
      <c r="G7031" s="216">
        <v>4.875</v>
      </c>
      <c r="H7031" s="216">
        <v>242.99999999580905</v>
      </c>
      <c r="I7031" s="216">
        <v>1184.6249999795691</v>
      </c>
      <c r="J7031" s="216">
        <v>1.1893226699137814E-3</v>
      </c>
      <c r="K7031" s="216">
        <v>4.8943319750382439E-6</v>
      </c>
    </row>
    <row r="7032" spans="2:11" ht="15.75" customHeight="1" x14ac:dyDescent="0.2">
      <c r="B7032" s="189">
        <v>41143</v>
      </c>
      <c r="C7032" s="143">
        <v>278681</v>
      </c>
      <c r="D7032" s="143" t="s">
        <v>1521</v>
      </c>
      <c r="E7032" s="143" t="s">
        <v>24</v>
      </c>
      <c r="F7032" s="248" t="s">
        <v>3006</v>
      </c>
      <c r="G7032" s="216">
        <v>16.77</v>
      </c>
      <c r="H7032" s="216">
        <v>238.00000000046566</v>
      </c>
      <c r="I7032" s="216">
        <v>3991.2600000078091</v>
      </c>
      <c r="J7032" s="216">
        <v>4.007087474611151E-3</v>
      </c>
      <c r="K7032" s="216">
        <v>1.6836501994131559E-5</v>
      </c>
    </row>
    <row r="7033" spans="2:11" ht="15.75" customHeight="1" x14ac:dyDescent="0.2">
      <c r="B7033" s="189">
        <v>41143</v>
      </c>
      <c r="C7033" s="143">
        <v>278682</v>
      </c>
      <c r="D7033" s="143" t="s">
        <v>1083</v>
      </c>
      <c r="E7033" s="143" t="s">
        <v>24</v>
      </c>
      <c r="F7033" s="248" t="s">
        <v>2465</v>
      </c>
      <c r="G7033" s="216">
        <v>18.875</v>
      </c>
      <c r="H7033" s="216">
        <v>251.00000000093132</v>
      </c>
      <c r="I7033" s="216">
        <v>4737.6250000175787</v>
      </c>
      <c r="J7033" s="216">
        <v>4.7564122099131483E-3</v>
      </c>
      <c r="K7033" s="216">
        <v>1.894984944181474E-5</v>
      </c>
    </row>
    <row r="7034" spans="2:11" ht="15.75" customHeight="1" x14ac:dyDescent="0.2">
      <c r="B7034" s="189">
        <v>41143</v>
      </c>
      <c r="C7034" s="143">
        <v>278683</v>
      </c>
      <c r="D7034" s="143" t="s">
        <v>642</v>
      </c>
      <c r="E7034" s="143" t="s">
        <v>24</v>
      </c>
      <c r="F7034" s="248" t="s">
        <v>3007</v>
      </c>
      <c r="G7034" s="216">
        <v>6.4915000000000003</v>
      </c>
      <c r="H7034" s="216">
        <v>258.00000000279397</v>
      </c>
      <c r="I7034" s="216">
        <v>1674.8070000181372</v>
      </c>
      <c r="J7034" s="216">
        <v>1.6814485030167479E-3</v>
      </c>
      <c r="K7034" s="216">
        <v>6.5172422596842596E-6</v>
      </c>
    </row>
    <row r="7035" spans="2:11" ht="15.75" customHeight="1" x14ac:dyDescent="0.2">
      <c r="B7035" s="189">
        <v>41143</v>
      </c>
      <c r="C7035" s="143">
        <v>278684</v>
      </c>
      <c r="D7035" s="143" t="s">
        <v>896</v>
      </c>
      <c r="E7035" s="143" t="s">
        <v>24</v>
      </c>
      <c r="F7035" s="248" t="s">
        <v>3008</v>
      </c>
      <c r="G7035" s="216">
        <v>7.8536000000000001</v>
      </c>
      <c r="H7035" s="216">
        <v>304.99999999883585</v>
      </c>
      <c r="I7035" s="216">
        <v>2395.3479999908573</v>
      </c>
      <c r="J7035" s="216">
        <v>2.404846832348546E-3</v>
      </c>
      <c r="K7035" s="216">
        <v>7.8847437126482786E-6</v>
      </c>
    </row>
    <row r="7036" spans="2:11" ht="15.75" customHeight="1" x14ac:dyDescent="0.2">
      <c r="B7036" s="189">
        <v>41143</v>
      </c>
      <c r="C7036" s="143">
        <v>278685</v>
      </c>
      <c r="D7036" s="143" t="s">
        <v>947</v>
      </c>
      <c r="E7036" s="143" t="s">
        <v>24</v>
      </c>
      <c r="F7036" s="248" t="s">
        <v>3009</v>
      </c>
      <c r="G7036" s="216">
        <v>17.16</v>
      </c>
      <c r="H7036" s="216">
        <v>211.00000000675209</v>
      </c>
      <c r="I7036" s="216">
        <v>3620.7600001158662</v>
      </c>
      <c r="J7036" s="216">
        <v>3.6351182446167306E-3</v>
      </c>
      <c r="K7036" s="216">
        <v>1.7228048552134621E-5</v>
      </c>
    </row>
    <row r="7037" spans="2:11" ht="15.75" customHeight="1" x14ac:dyDescent="0.2">
      <c r="B7037" s="189">
        <v>41143</v>
      </c>
      <c r="C7037" s="143">
        <v>278686</v>
      </c>
      <c r="D7037" s="143" t="s">
        <v>567</v>
      </c>
      <c r="E7037" s="143" t="s">
        <v>24</v>
      </c>
      <c r="F7037" s="248" t="s">
        <v>2543</v>
      </c>
      <c r="G7037" s="216">
        <v>23.1</v>
      </c>
      <c r="H7037" s="216">
        <v>295.00000000814907</v>
      </c>
      <c r="I7037" s="216">
        <v>6814.5000001882436</v>
      </c>
      <c r="J7037" s="216">
        <v>6.8415231271424497E-3</v>
      </c>
      <c r="K7037" s="216">
        <v>2.3191603820181222E-5</v>
      </c>
    </row>
    <row r="7038" spans="2:11" ht="15.75" customHeight="1" x14ac:dyDescent="0.2">
      <c r="B7038" s="189">
        <v>41143</v>
      </c>
      <c r="C7038" s="143">
        <v>278688</v>
      </c>
      <c r="D7038" s="143" t="s">
        <v>1164</v>
      </c>
      <c r="E7038" s="143" t="s">
        <v>25</v>
      </c>
      <c r="F7038" s="248" t="s">
        <v>2284</v>
      </c>
      <c r="G7038" s="216">
        <v>17</v>
      </c>
      <c r="H7038" s="216">
        <v>600.99999999976717</v>
      </c>
      <c r="I7038" s="216">
        <v>10216.999999996042</v>
      </c>
      <c r="J7038" s="216">
        <v>2.9810207567089499E-2</v>
      </c>
      <c r="K7038" s="216">
        <v>4.9601010926956817E-5</v>
      </c>
    </row>
    <row r="7039" spans="2:11" ht="15.75" customHeight="1" x14ac:dyDescent="0.2">
      <c r="B7039" s="189">
        <v>41143</v>
      </c>
      <c r="C7039" s="143">
        <v>278723</v>
      </c>
      <c r="D7039" s="143" t="s">
        <v>906</v>
      </c>
      <c r="E7039" s="143" t="s">
        <v>24</v>
      </c>
      <c r="F7039" s="248" t="s">
        <v>3010</v>
      </c>
      <c r="G7039" s="216">
        <v>2.5167000000000002</v>
      </c>
      <c r="H7039" s="216">
        <v>346.00000000675209</v>
      </c>
      <c r="I7039" s="216">
        <v>870.77820001699297</v>
      </c>
      <c r="J7039" s="216">
        <v>8.7423130000193155E-4</v>
      </c>
      <c r="K7039" s="216">
        <v>2.5266800577597435E-6</v>
      </c>
    </row>
    <row r="7040" spans="2:11" ht="15.75" customHeight="1" x14ac:dyDescent="0.2">
      <c r="B7040" s="189">
        <v>41143</v>
      </c>
      <c r="C7040" s="143">
        <v>278832</v>
      </c>
      <c r="D7040" s="143" t="s">
        <v>952</v>
      </c>
      <c r="E7040" s="143" t="s">
        <v>25</v>
      </c>
      <c r="F7040" s="248" t="s">
        <v>3011</v>
      </c>
      <c r="G7040" s="216">
        <v>4</v>
      </c>
      <c r="H7040" s="216">
        <v>268.99999999674037</v>
      </c>
      <c r="I7040" s="216">
        <v>1075.9999999869615</v>
      </c>
      <c r="J7040" s="216">
        <v>3.1394522209858126E-3</v>
      </c>
      <c r="K7040" s="216">
        <v>1.1670826100460428E-5</v>
      </c>
    </row>
    <row r="7041" spans="2:11" ht="15.75" customHeight="1" x14ac:dyDescent="0.2">
      <c r="B7041" s="189">
        <v>41143</v>
      </c>
      <c r="C7041" s="143">
        <v>278833</v>
      </c>
      <c r="D7041" s="143" t="s">
        <v>621</v>
      </c>
      <c r="E7041" s="143" t="s">
        <v>25</v>
      </c>
      <c r="F7041" s="248" t="s">
        <v>3012</v>
      </c>
      <c r="G7041" s="216">
        <v>3</v>
      </c>
      <c r="H7041" s="216">
        <v>17.000000003026798</v>
      </c>
      <c r="I7041" s="216">
        <v>51.000000009080395</v>
      </c>
      <c r="J7041" s="216">
        <v>1.4880303280736439E-4</v>
      </c>
      <c r="K7041" s="216">
        <v>8.7531195753453214E-6</v>
      </c>
    </row>
    <row r="7042" spans="2:11" ht="15.75" customHeight="1" x14ac:dyDescent="0.2">
      <c r="B7042" s="189">
        <v>41143</v>
      </c>
      <c r="C7042" s="143">
        <v>278834</v>
      </c>
      <c r="D7042" s="143" t="s">
        <v>666</v>
      </c>
      <c r="E7042" s="143" t="s">
        <v>25</v>
      </c>
      <c r="F7042" s="248" t="s">
        <v>3013</v>
      </c>
      <c r="G7042" s="216">
        <v>7.5</v>
      </c>
      <c r="H7042" s="216">
        <v>389.99999999301508</v>
      </c>
      <c r="I7042" s="216">
        <v>2924.9999999476131</v>
      </c>
      <c r="J7042" s="216">
        <v>8.5342915858088383E-3</v>
      </c>
      <c r="K7042" s="216">
        <v>2.1882798938363304E-5</v>
      </c>
    </row>
    <row r="7043" spans="2:11" ht="15.75" customHeight="1" x14ac:dyDescent="0.2">
      <c r="B7043" s="189">
        <v>41144</v>
      </c>
      <c r="C7043" s="143">
        <v>278696</v>
      </c>
      <c r="D7043" s="143" t="s">
        <v>1394</v>
      </c>
      <c r="E7043" s="143" t="s">
        <v>25</v>
      </c>
      <c r="F7043" s="248" t="s">
        <v>3014</v>
      </c>
      <c r="G7043" s="216">
        <v>8.92</v>
      </c>
      <c r="H7043" s="216">
        <v>191.99999999720603</v>
      </c>
      <c r="I7043" s="216">
        <v>1712.6399999750779</v>
      </c>
      <c r="J7043" s="216">
        <v>4.9959979857055773E-3</v>
      </c>
      <c r="K7043" s="216">
        <v>2.6020822842595199E-5</v>
      </c>
    </row>
    <row r="7044" spans="2:11" ht="15.75" customHeight="1" x14ac:dyDescent="0.2">
      <c r="B7044" s="189">
        <v>41144</v>
      </c>
      <c r="C7044" s="143">
        <v>278698</v>
      </c>
      <c r="D7044" s="143" t="s">
        <v>704</v>
      </c>
      <c r="E7044" s="143" t="s">
        <v>25</v>
      </c>
      <c r="F7044" s="248" t="s">
        <v>3015</v>
      </c>
      <c r="G7044" s="216">
        <v>13</v>
      </c>
      <c r="H7044" s="216">
        <v>176.00000000791624</v>
      </c>
      <c r="I7044" s="216">
        <v>2288.0000001029111</v>
      </c>
      <c r="J7044" s="216">
        <v>6.6743994020779874E-3</v>
      </c>
      <c r="K7044" s="216">
        <v>3.7922723873737401E-5</v>
      </c>
    </row>
    <row r="7045" spans="2:11" ht="15.75" customHeight="1" x14ac:dyDescent="0.2">
      <c r="B7045" s="189">
        <v>41144</v>
      </c>
      <c r="C7045" s="143">
        <v>278699</v>
      </c>
      <c r="D7045" s="143" t="s">
        <v>820</v>
      </c>
      <c r="E7045" s="143" t="s">
        <v>25</v>
      </c>
      <c r="F7045" s="248" t="s">
        <v>2450</v>
      </c>
      <c r="G7045" s="216">
        <v>13.9</v>
      </c>
      <c r="H7045" s="216">
        <v>254.00000000023283</v>
      </c>
      <c r="I7045" s="216">
        <v>3530.6000000032363</v>
      </c>
      <c r="J7045" s="216">
        <v>1.0299228377595384E-2</v>
      </c>
      <c r="K7045" s="216">
        <v>4.0548143218842295E-5</v>
      </c>
    </row>
    <row r="7046" spans="2:11" ht="15.75" customHeight="1" x14ac:dyDescent="0.2">
      <c r="B7046" s="189">
        <v>41144</v>
      </c>
      <c r="C7046" s="143">
        <v>278700</v>
      </c>
      <c r="D7046" s="143" t="s">
        <v>516</v>
      </c>
      <c r="E7046" s="143" t="s">
        <v>25</v>
      </c>
      <c r="F7046" s="248" t="s">
        <v>2677</v>
      </c>
      <c r="G7046" s="216">
        <v>9.1973000000000003</v>
      </c>
      <c r="H7046" s="216">
        <v>205.00000000814907</v>
      </c>
      <c r="I7046" s="216">
        <v>1885.4465000749497</v>
      </c>
      <c r="J7046" s="216">
        <v>5.5000974616189937E-3</v>
      </c>
      <c r="K7046" s="216">
        <v>2.6829743714148077E-5</v>
      </c>
    </row>
    <row r="7047" spans="2:11" ht="15.75" customHeight="1" x14ac:dyDescent="0.2">
      <c r="B7047" s="189">
        <v>41144</v>
      </c>
      <c r="C7047" s="143">
        <v>278701</v>
      </c>
      <c r="D7047" s="143" t="s">
        <v>1328</v>
      </c>
      <c r="E7047" s="143" t="s">
        <v>25</v>
      </c>
      <c r="F7047" s="248" t="s">
        <v>3016</v>
      </c>
      <c r="G7047" s="216">
        <v>18.05</v>
      </c>
      <c r="H7047" s="216">
        <v>270</v>
      </c>
      <c r="I7047" s="216">
        <v>4873.5</v>
      </c>
      <c r="J7047" s="216">
        <v>1.4216645753743016E-2</v>
      </c>
      <c r="K7047" s="216">
        <v>5.2654243532381545E-5</v>
      </c>
    </row>
    <row r="7048" spans="2:11" ht="15.75" customHeight="1" x14ac:dyDescent="0.2">
      <c r="B7048" s="189">
        <v>41144</v>
      </c>
      <c r="C7048" s="143">
        <v>278702</v>
      </c>
      <c r="D7048" s="143" t="s">
        <v>917</v>
      </c>
      <c r="E7048" s="143" t="s">
        <v>24</v>
      </c>
      <c r="F7048" s="248" t="s">
        <v>3017</v>
      </c>
      <c r="G7048" s="216">
        <v>46</v>
      </c>
      <c r="H7048" s="216">
        <v>280.00000000116415</v>
      </c>
      <c r="I7048" s="216">
        <v>12880.000000053551</v>
      </c>
      <c r="J7048" s="216">
        <v>1.2931173957183449E-2</v>
      </c>
      <c r="K7048" s="216">
        <v>4.6182764132606019E-5</v>
      </c>
    </row>
    <row r="7049" spans="2:11" ht="15.75" customHeight="1" x14ac:dyDescent="0.2">
      <c r="B7049" s="189">
        <v>41144</v>
      </c>
      <c r="C7049" s="143">
        <v>278703</v>
      </c>
      <c r="D7049" s="143" t="s">
        <v>1371</v>
      </c>
      <c r="E7049" s="143" t="s">
        <v>25</v>
      </c>
      <c r="F7049" s="248" t="s">
        <v>3018</v>
      </c>
      <c r="G7049" s="216">
        <v>424.83000000000004</v>
      </c>
      <c r="H7049" s="216">
        <v>177.00000000069849</v>
      </c>
      <c r="I7049" s="216">
        <v>75194.910000296746</v>
      </c>
      <c r="J7049" s="216">
        <v>0.21935352374244527</v>
      </c>
      <c r="K7049" s="216">
        <v>1.2392854448676817E-3</v>
      </c>
    </row>
    <row r="7050" spans="2:11" ht="15.75" customHeight="1" x14ac:dyDescent="0.2">
      <c r="B7050" s="189">
        <v>41144</v>
      </c>
      <c r="C7050" s="143">
        <v>278720</v>
      </c>
      <c r="D7050" s="143" t="s">
        <v>702</v>
      </c>
      <c r="E7050" s="143" t="s">
        <v>25</v>
      </c>
      <c r="F7050" s="248" t="s">
        <v>3019</v>
      </c>
      <c r="G7050" s="216">
        <v>61.15</v>
      </c>
      <c r="H7050" s="216">
        <v>316.99999999604188</v>
      </c>
      <c r="I7050" s="216">
        <v>19384.549999757961</v>
      </c>
      <c r="J7050" s="216">
        <v>5.6547302850575194E-2</v>
      </c>
      <c r="K7050" s="216">
        <v>1.7838265883684938E-4</v>
      </c>
    </row>
    <row r="7051" spans="2:11" ht="15.75" customHeight="1" x14ac:dyDescent="0.2">
      <c r="B7051" s="189">
        <v>41144</v>
      </c>
      <c r="C7051" s="143">
        <v>278722</v>
      </c>
      <c r="D7051" s="143" t="s">
        <v>779</v>
      </c>
      <c r="E7051" s="143" t="s">
        <v>24</v>
      </c>
      <c r="F7051" s="248" t="s">
        <v>3020</v>
      </c>
      <c r="G7051" s="216">
        <v>8.2200000000000006</v>
      </c>
      <c r="H7051" s="216">
        <v>215.9999999916181</v>
      </c>
      <c r="I7051" s="216">
        <v>1775.519999931101</v>
      </c>
      <c r="J7051" s="216">
        <v>1.7825743775987542E-3</v>
      </c>
      <c r="K7051" s="216">
        <v>8.2526591558700332E-6</v>
      </c>
    </row>
    <row r="7052" spans="2:11" ht="15.75" customHeight="1" x14ac:dyDescent="0.2">
      <c r="B7052" s="189">
        <v>41144</v>
      </c>
      <c r="C7052" s="143">
        <v>278724</v>
      </c>
      <c r="D7052" s="143" t="s">
        <v>657</v>
      </c>
      <c r="E7052" s="143" t="s">
        <v>25</v>
      </c>
      <c r="F7052" s="248" t="s">
        <v>3021</v>
      </c>
      <c r="G7052" s="216">
        <v>1</v>
      </c>
      <c r="H7052" s="216">
        <v>429.99999999767169</v>
      </c>
      <c r="I7052" s="216">
        <v>429.99999999767169</v>
      </c>
      <c r="J7052" s="216">
        <v>1.2543670204322142E-3</v>
      </c>
      <c r="K7052" s="216">
        <v>2.9171326056721075E-6</v>
      </c>
    </row>
    <row r="7053" spans="2:11" ht="15.75" customHeight="1" x14ac:dyDescent="0.2">
      <c r="B7053" s="189">
        <v>41144</v>
      </c>
      <c r="C7053" s="143">
        <v>278725</v>
      </c>
      <c r="D7053" s="143" t="s">
        <v>527</v>
      </c>
      <c r="E7053" s="143" t="s">
        <v>25</v>
      </c>
      <c r="F7053" s="248" t="s">
        <v>3022</v>
      </c>
      <c r="G7053" s="216">
        <v>17.39</v>
      </c>
      <c r="H7053" s="216">
        <v>278.00000000512227</v>
      </c>
      <c r="I7053" s="216">
        <v>4834.4200000890769</v>
      </c>
      <c r="J7053" s="216">
        <v>1.4102644211773199E-2</v>
      </c>
      <c r="K7053" s="216">
        <v>5.0728936012637955E-5</v>
      </c>
    </row>
    <row r="7054" spans="2:11" ht="15.75" customHeight="1" x14ac:dyDescent="0.2">
      <c r="B7054" s="189">
        <v>41144</v>
      </c>
      <c r="C7054" s="143">
        <v>278726</v>
      </c>
      <c r="D7054" s="143" t="s">
        <v>835</v>
      </c>
      <c r="E7054" s="143" t="s">
        <v>24</v>
      </c>
      <c r="F7054" s="248" t="s">
        <v>3023</v>
      </c>
      <c r="G7054" s="216">
        <v>1.02</v>
      </c>
      <c r="H7054" s="216">
        <v>265.99999999743886</v>
      </c>
      <c r="I7054" s="216">
        <v>271.31999999738764</v>
      </c>
      <c r="J7054" s="216">
        <v>2.7239799052908737E-4</v>
      </c>
      <c r="K7054" s="216">
        <v>1.0240525959838726E-6</v>
      </c>
    </row>
    <row r="7055" spans="2:11" ht="15.75" customHeight="1" x14ac:dyDescent="0.2">
      <c r="B7055" s="189">
        <v>41144</v>
      </c>
      <c r="C7055" s="143">
        <v>278727</v>
      </c>
      <c r="D7055" s="143" t="s">
        <v>543</v>
      </c>
      <c r="E7055" s="143" t="s">
        <v>25</v>
      </c>
      <c r="F7055" s="248" t="s">
        <v>3024</v>
      </c>
      <c r="G7055" s="216">
        <v>0.99</v>
      </c>
      <c r="H7055" s="216">
        <v>96.999999991385266</v>
      </c>
      <c r="I7055" s="216">
        <v>96.029999991471414</v>
      </c>
      <c r="J7055" s="216">
        <v>2.8013224409781346E-4</v>
      </c>
      <c r="K7055" s="216">
        <v>2.8879612796153863E-6</v>
      </c>
    </row>
    <row r="7056" spans="2:11" ht="15.75" customHeight="1" x14ac:dyDescent="0.2">
      <c r="B7056" s="189">
        <v>41144</v>
      </c>
      <c r="C7056" s="143">
        <v>278728</v>
      </c>
      <c r="D7056" s="143" t="s">
        <v>555</v>
      </c>
      <c r="E7056" s="143" t="s">
        <v>25</v>
      </c>
      <c r="F7056" s="248" t="s">
        <v>3025</v>
      </c>
      <c r="G7056" s="216">
        <v>4.9400000000000004</v>
      </c>
      <c r="H7056" s="216">
        <v>367.00000000186265</v>
      </c>
      <c r="I7056" s="216">
        <v>1812.9800000092016</v>
      </c>
      <c r="J7056" s="216">
        <v>5.2887030714582599E-3</v>
      </c>
      <c r="K7056" s="216">
        <v>1.4410635072020213E-5</v>
      </c>
    </row>
    <row r="7057" spans="2:11" ht="15.75" customHeight="1" x14ac:dyDescent="0.2">
      <c r="B7057" s="189">
        <v>41144</v>
      </c>
      <c r="C7057" s="143">
        <v>278729</v>
      </c>
      <c r="D7057" s="143" t="s">
        <v>540</v>
      </c>
      <c r="E7057" s="143" t="s">
        <v>25</v>
      </c>
      <c r="F7057" s="248" t="s">
        <v>3026</v>
      </c>
      <c r="G7057" s="216">
        <v>3</v>
      </c>
      <c r="H7057" s="216">
        <v>236.00000000442378</v>
      </c>
      <c r="I7057" s="216">
        <v>708.00000001327135</v>
      </c>
      <c r="J7057" s="216">
        <v>2.0653298848545667E-3</v>
      </c>
      <c r="K7057" s="216">
        <v>8.751397817016323E-6</v>
      </c>
    </row>
    <row r="7058" spans="2:11" ht="15.75" customHeight="1" x14ac:dyDescent="0.2">
      <c r="B7058" s="189">
        <v>41144</v>
      </c>
      <c r="C7058" s="143">
        <v>278730</v>
      </c>
      <c r="D7058" s="143" t="s">
        <v>950</v>
      </c>
      <c r="E7058" s="143" t="s">
        <v>25</v>
      </c>
      <c r="F7058" s="248" t="s">
        <v>2352</v>
      </c>
      <c r="G7058" s="216">
        <v>31.439</v>
      </c>
      <c r="H7058" s="216">
        <v>509.99999999650754</v>
      </c>
      <c r="I7058" s="216">
        <v>16033.889999890202</v>
      </c>
      <c r="J7058" s="216">
        <v>4.6772983314439652E-2</v>
      </c>
      <c r="K7058" s="216">
        <v>9.1711731989725388E-5</v>
      </c>
    </row>
    <row r="7059" spans="2:11" ht="15.75" customHeight="1" x14ac:dyDescent="0.2">
      <c r="B7059" s="189">
        <v>41144</v>
      </c>
      <c r="C7059" s="143">
        <v>278731</v>
      </c>
      <c r="D7059" s="143" t="s">
        <v>1164</v>
      </c>
      <c r="E7059" s="143" t="s">
        <v>25</v>
      </c>
      <c r="F7059" s="248" t="s">
        <v>2284</v>
      </c>
      <c r="G7059" s="216">
        <v>37.209999999999994</v>
      </c>
      <c r="H7059" s="216">
        <v>441.00000000209548</v>
      </c>
      <c r="I7059" s="216">
        <v>16409.610000077973</v>
      </c>
      <c r="J7059" s="216">
        <v>4.7869008377590533E-2</v>
      </c>
      <c r="K7059" s="216">
        <v>1.0854650425705911E-4</v>
      </c>
    </row>
    <row r="7060" spans="2:11" ht="15.75" customHeight="1" x14ac:dyDescent="0.2">
      <c r="B7060" s="189">
        <v>41144</v>
      </c>
      <c r="C7060" s="143">
        <v>278733</v>
      </c>
      <c r="D7060" s="143" t="s">
        <v>1201</v>
      </c>
      <c r="E7060" s="143" t="s">
        <v>24</v>
      </c>
      <c r="F7060" s="248" t="s">
        <v>3027</v>
      </c>
      <c r="G7060" s="216">
        <v>10.56</v>
      </c>
      <c r="H7060" s="216">
        <v>270</v>
      </c>
      <c r="I7060" s="216">
        <v>2851.2000000000003</v>
      </c>
      <c r="J7060" s="216">
        <v>2.8625281977149196E-3</v>
      </c>
      <c r="K7060" s="216">
        <v>1.0601956287833035E-5</v>
      </c>
    </row>
    <row r="7061" spans="2:11" ht="15.75" customHeight="1" x14ac:dyDescent="0.2">
      <c r="B7061" s="189">
        <v>41144</v>
      </c>
      <c r="C7061" s="143">
        <v>278735</v>
      </c>
      <c r="D7061" s="143" t="s">
        <v>1215</v>
      </c>
      <c r="E7061" s="143" t="s">
        <v>24</v>
      </c>
      <c r="F7061" s="248" t="s">
        <v>2818</v>
      </c>
      <c r="G7061" s="216">
        <v>16.484999999999999</v>
      </c>
      <c r="H7061" s="216">
        <v>239.99999999650754</v>
      </c>
      <c r="I7061" s="216">
        <v>3956.3999999424268</v>
      </c>
      <c r="J7061" s="216">
        <v>3.9721193045996429E-3</v>
      </c>
      <c r="K7061" s="216">
        <v>1.6550497102739352E-5</v>
      </c>
    </row>
    <row r="7062" spans="2:11" ht="15.75" customHeight="1" x14ac:dyDescent="0.2">
      <c r="B7062" s="189">
        <v>41144</v>
      </c>
      <c r="C7062" s="143">
        <v>278736</v>
      </c>
      <c r="D7062" s="143" t="s">
        <v>734</v>
      </c>
      <c r="E7062" s="143" t="s">
        <v>24</v>
      </c>
      <c r="F7062" s="248" t="s">
        <v>3028</v>
      </c>
      <c r="G7062" s="216">
        <v>17.07</v>
      </c>
      <c r="H7062" s="216">
        <v>238.00000000046566</v>
      </c>
      <c r="I7062" s="216">
        <v>4062.6600000079488</v>
      </c>
      <c r="J7062" s="216">
        <v>4.0788014898117449E-3</v>
      </c>
      <c r="K7062" s="216">
        <v>1.7137821385730101E-5</v>
      </c>
    </row>
    <row r="7063" spans="2:11" ht="15.75" customHeight="1" x14ac:dyDescent="0.2">
      <c r="B7063" s="189">
        <v>41144</v>
      </c>
      <c r="C7063" s="143">
        <v>278737</v>
      </c>
      <c r="D7063" s="143" t="s">
        <v>947</v>
      </c>
      <c r="E7063" s="143" t="s">
        <v>24</v>
      </c>
      <c r="F7063" s="248" t="s">
        <v>3009</v>
      </c>
      <c r="G7063" s="216">
        <v>13.725000000000001</v>
      </c>
      <c r="H7063" s="216">
        <v>162.9999999969732</v>
      </c>
      <c r="I7063" s="216">
        <v>2237.1749999584576</v>
      </c>
      <c r="J7063" s="216">
        <v>2.2460635944879202E-3</v>
      </c>
      <c r="K7063" s="216">
        <v>1.3779531254782993E-5</v>
      </c>
    </row>
    <row r="7064" spans="2:11" ht="15.75" customHeight="1" x14ac:dyDescent="0.2">
      <c r="B7064" s="189">
        <v>41144</v>
      </c>
      <c r="C7064" s="143">
        <v>278738</v>
      </c>
      <c r="D7064" s="143" t="s">
        <v>896</v>
      </c>
      <c r="E7064" s="143" t="s">
        <v>24</v>
      </c>
      <c r="F7064" s="248" t="s">
        <v>3029</v>
      </c>
      <c r="G7064" s="216">
        <v>8.52</v>
      </c>
      <c r="H7064" s="216">
        <v>312.00000000069849</v>
      </c>
      <c r="I7064" s="216">
        <v>2658.2400000059511</v>
      </c>
      <c r="J7064" s="216">
        <v>2.6688015419159446E-3</v>
      </c>
      <c r="K7064" s="216">
        <v>8.5538510958652887E-6</v>
      </c>
    </row>
    <row r="7065" spans="2:11" ht="15.75" customHeight="1" x14ac:dyDescent="0.2">
      <c r="B7065" s="189">
        <v>41144</v>
      </c>
      <c r="C7065" s="143">
        <v>278739</v>
      </c>
      <c r="D7065" s="143" t="s">
        <v>599</v>
      </c>
      <c r="E7065" s="143" t="s">
        <v>24</v>
      </c>
      <c r="F7065" s="248" t="s">
        <v>3030</v>
      </c>
      <c r="G7065" s="216">
        <v>2.88</v>
      </c>
      <c r="H7065" s="216">
        <v>222.00000000069849</v>
      </c>
      <c r="I7065" s="216">
        <v>639.36000000201159</v>
      </c>
      <c r="J7065" s="216">
        <v>6.4190026251991048E-4</v>
      </c>
      <c r="K7065" s="216">
        <v>2.8914426239544635E-6</v>
      </c>
    </row>
    <row r="7066" spans="2:11" ht="15.75" customHeight="1" x14ac:dyDescent="0.2">
      <c r="B7066" s="189">
        <v>41144</v>
      </c>
      <c r="C7066" s="143">
        <v>278741</v>
      </c>
      <c r="D7066" s="143" t="s">
        <v>1520</v>
      </c>
      <c r="E7066" s="143" t="s">
        <v>24</v>
      </c>
      <c r="F7066" s="248" t="s">
        <v>3031</v>
      </c>
      <c r="G7066" s="216">
        <v>21.685000000000002</v>
      </c>
      <c r="H7066" s="216">
        <v>284.99999999650754</v>
      </c>
      <c r="I7066" s="216">
        <v>6180.2249999242667</v>
      </c>
      <c r="J7066" s="216">
        <v>6.2047798577812494E-3</v>
      </c>
      <c r="K7066" s="216">
        <v>2.1771157395990469E-5</v>
      </c>
    </row>
    <row r="7067" spans="2:11" ht="15.75" customHeight="1" x14ac:dyDescent="0.2">
      <c r="B7067" s="189">
        <v>41144</v>
      </c>
      <c r="C7067" s="143">
        <v>278742</v>
      </c>
      <c r="D7067" s="143" t="s">
        <v>657</v>
      </c>
      <c r="E7067" s="143" t="s">
        <v>25</v>
      </c>
      <c r="F7067" s="248" t="s">
        <v>3032</v>
      </c>
      <c r="G7067" s="216">
        <v>3.375</v>
      </c>
      <c r="H7067" s="216">
        <v>367.9999999946449</v>
      </c>
      <c r="I7067" s="216">
        <v>1241.9999999819265</v>
      </c>
      <c r="J7067" s="216">
        <v>3.6230786961920351E-3</v>
      </c>
      <c r="K7067" s="216">
        <v>9.8453225441433629E-6</v>
      </c>
    </row>
    <row r="7068" spans="2:11" ht="15.75" customHeight="1" x14ac:dyDescent="0.2">
      <c r="B7068" s="189">
        <v>41144</v>
      </c>
      <c r="C7068" s="143">
        <v>278743</v>
      </c>
      <c r="D7068" s="143" t="s">
        <v>883</v>
      </c>
      <c r="E7068" s="143" t="s">
        <v>25</v>
      </c>
      <c r="F7068" s="248" t="s">
        <v>2870</v>
      </c>
      <c r="G7068" s="216">
        <v>6.9</v>
      </c>
      <c r="H7068" s="216">
        <v>377.99999999580905</v>
      </c>
      <c r="I7068" s="216">
        <v>2608.1999999710824</v>
      </c>
      <c r="J7068" s="216">
        <v>7.608465262029635E-3</v>
      </c>
      <c r="K7068" s="216">
        <v>2.0128214979137544E-5</v>
      </c>
    </row>
    <row r="7069" spans="2:11" ht="15.75" customHeight="1" x14ac:dyDescent="0.2">
      <c r="B7069" s="189">
        <v>41144</v>
      </c>
      <c r="C7069" s="143">
        <v>278744</v>
      </c>
      <c r="D7069" s="143" t="s">
        <v>657</v>
      </c>
      <c r="E7069" s="143" t="s">
        <v>25</v>
      </c>
      <c r="F7069" s="248" t="s">
        <v>2546</v>
      </c>
      <c r="G7069" s="216">
        <v>3.105</v>
      </c>
      <c r="H7069" s="216">
        <v>119.00000000023283</v>
      </c>
      <c r="I7069" s="216">
        <v>369.49500000072294</v>
      </c>
      <c r="J7069" s="216">
        <v>1.0778659121349243E-3</v>
      </c>
      <c r="K7069" s="216">
        <v>9.0576967406118942E-6</v>
      </c>
    </row>
    <row r="7070" spans="2:11" ht="15.75" customHeight="1" x14ac:dyDescent="0.2">
      <c r="B7070" s="189">
        <v>41144</v>
      </c>
      <c r="C7070" s="143">
        <v>278745</v>
      </c>
      <c r="D7070" s="143" t="s">
        <v>1236</v>
      </c>
      <c r="E7070" s="143" t="s">
        <v>24</v>
      </c>
      <c r="F7070" s="248" t="s">
        <v>3033</v>
      </c>
      <c r="G7070" s="216">
        <v>4.9800000000000004</v>
      </c>
      <c r="H7070" s="216">
        <v>374.99999999650754</v>
      </c>
      <c r="I7070" s="216">
        <v>1867.4999999826077</v>
      </c>
      <c r="J7070" s="216">
        <v>1.8749198264530111E-3</v>
      </c>
      <c r="K7070" s="216">
        <v>4.999786203921261E-6</v>
      </c>
    </row>
    <row r="7071" spans="2:11" ht="15.75" customHeight="1" x14ac:dyDescent="0.2">
      <c r="B7071" s="189">
        <v>41144</v>
      </c>
      <c r="C7071" s="143">
        <v>278746</v>
      </c>
      <c r="D7071" s="143" t="s">
        <v>863</v>
      </c>
      <c r="E7071" s="143" t="s">
        <v>24</v>
      </c>
      <c r="F7071" s="248" t="s">
        <v>3034</v>
      </c>
      <c r="G7071" s="216">
        <v>37.651000000000003</v>
      </c>
      <c r="H7071" s="216">
        <v>292.99999999115244</v>
      </c>
      <c r="I7071" s="216">
        <v>11031.742999666882</v>
      </c>
      <c r="J7071" s="216">
        <v>1.10755735853292E-2</v>
      </c>
      <c r="K7071" s="216">
        <v>3.7800592442538032E-5</v>
      </c>
    </row>
    <row r="7072" spans="2:11" ht="15.75" customHeight="1" x14ac:dyDescent="0.2">
      <c r="B7072" s="189">
        <v>41144</v>
      </c>
      <c r="C7072" s="143">
        <v>278746</v>
      </c>
      <c r="D7072" s="143" t="s">
        <v>1050</v>
      </c>
      <c r="E7072" s="143" t="s">
        <v>24</v>
      </c>
      <c r="F7072" s="248" t="s">
        <v>3034</v>
      </c>
      <c r="G7072" s="216">
        <v>4.74</v>
      </c>
      <c r="H7072" s="216">
        <v>292.99999999115244</v>
      </c>
      <c r="I7072" s="216">
        <v>1388.8199999580627</v>
      </c>
      <c r="J7072" s="216">
        <v>1.394337966971937E-3</v>
      </c>
      <c r="K7072" s="216">
        <v>4.7588326519250549E-6</v>
      </c>
    </row>
    <row r="7073" spans="2:11" ht="15.75" customHeight="1" x14ac:dyDescent="0.2">
      <c r="B7073" s="189">
        <v>41144</v>
      </c>
      <c r="C7073" s="143">
        <v>278747</v>
      </c>
      <c r="D7073" s="143" t="s">
        <v>1263</v>
      </c>
      <c r="E7073" s="143" t="s">
        <v>24</v>
      </c>
      <c r="F7073" s="248" t="s">
        <v>3035</v>
      </c>
      <c r="G7073" s="216">
        <v>2.9050000000000002</v>
      </c>
      <c r="H7073" s="216">
        <v>394.99999999883585</v>
      </c>
      <c r="I7073" s="216">
        <v>1147.4749999966182</v>
      </c>
      <c r="J7073" s="216">
        <v>1.1520340711501285E-3</v>
      </c>
      <c r="K7073" s="216">
        <v>2.9165419522874022E-6</v>
      </c>
    </row>
    <row r="7074" spans="2:11" ht="15.75" customHeight="1" x14ac:dyDescent="0.2">
      <c r="B7074" s="189">
        <v>41144</v>
      </c>
      <c r="C7074" s="143">
        <v>278748</v>
      </c>
      <c r="D7074" s="143" t="s">
        <v>534</v>
      </c>
      <c r="E7074" s="143" t="s">
        <v>25</v>
      </c>
      <c r="F7074" s="248" t="s">
        <v>2005</v>
      </c>
      <c r="G7074" s="216">
        <v>5</v>
      </c>
      <c r="H7074" s="216">
        <v>365.00000000582077</v>
      </c>
      <c r="I7074" s="216">
        <v>1825.0000000291038</v>
      </c>
      <c r="J7074" s="216">
        <v>5.323767005436496E-3</v>
      </c>
      <c r="K7074" s="216">
        <v>1.4585663028360539E-5</v>
      </c>
    </row>
    <row r="7075" spans="2:11" ht="15.75" customHeight="1" x14ac:dyDescent="0.2">
      <c r="B7075" s="189">
        <v>41144</v>
      </c>
      <c r="C7075" s="143">
        <v>278749</v>
      </c>
      <c r="D7075" s="143" t="s">
        <v>1332</v>
      </c>
      <c r="E7075" s="143" t="s">
        <v>25</v>
      </c>
      <c r="F7075" s="248" t="s">
        <v>3036</v>
      </c>
      <c r="G7075" s="216">
        <v>4</v>
      </c>
      <c r="H7075" s="216">
        <v>165.99999999627471</v>
      </c>
      <c r="I7075" s="216">
        <v>663.99999998509884</v>
      </c>
      <c r="J7075" s="216">
        <v>1.9369760501228108E-3</v>
      </c>
      <c r="K7075" s="216">
        <v>1.166853042268843E-5</v>
      </c>
    </row>
    <row r="7076" spans="2:11" ht="15.75" customHeight="1" x14ac:dyDescent="0.2">
      <c r="B7076" s="189">
        <v>41144</v>
      </c>
      <c r="C7076" s="143">
        <v>278750</v>
      </c>
      <c r="D7076" s="143" t="s">
        <v>555</v>
      </c>
      <c r="E7076" s="143" t="s">
        <v>25</v>
      </c>
      <c r="F7076" s="248" t="s">
        <v>3037</v>
      </c>
      <c r="G7076" s="216">
        <v>0.4</v>
      </c>
      <c r="H7076" s="216">
        <v>360</v>
      </c>
      <c r="I7076" s="216">
        <v>144</v>
      </c>
      <c r="J7076" s="216">
        <v>4.200670952167835E-4</v>
      </c>
      <c r="K7076" s="216">
        <v>1.1668530422688431E-6</v>
      </c>
    </row>
    <row r="7077" spans="2:11" ht="15.75" customHeight="1" x14ac:dyDescent="0.2">
      <c r="B7077" s="189">
        <v>41144</v>
      </c>
      <c r="C7077" s="143">
        <v>278751</v>
      </c>
      <c r="D7077" s="143" t="s">
        <v>1468</v>
      </c>
      <c r="E7077" s="143" t="s">
        <v>25</v>
      </c>
      <c r="F7077" s="248" t="s">
        <v>3038</v>
      </c>
      <c r="G7077" s="216">
        <v>77.5</v>
      </c>
      <c r="H7077" s="216">
        <v>110.99999999511056</v>
      </c>
      <c r="I7077" s="216">
        <v>8602.4999996210681</v>
      </c>
      <c r="J7077" s="216">
        <v>2.509463323918891E-2</v>
      </c>
      <c r="K7077" s="216">
        <v>2.2607777693958833E-4</v>
      </c>
    </row>
    <row r="7078" spans="2:11" ht="15.75" customHeight="1" x14ac:dyDescent="0.2">
      <c r="B7078" s="189">
        <v>41144</v>
      </c>
      <c r="C7078" s="143">
        <v>278752</v>
      </c>
      <c r="D7078" s="143" t="s">
        <v>948</v>
      </c>
      <c r="E7078" s="143" t="s">
        <v>25</v>
      </c>
      <c r="F7078" s="248" t="s">
        <v>3039</v>
      </c>
      <c r="G7078" s="216">
        <v>4</v>
      </c>
      <c r="H7078" s="216">
        <v>142.00000000186265</v>
      </c>
      <c r="I7078" s="216">
        <v>568.00000000745058</v>
      </c>
      <c r="J7078" s="216">
        <v>1.6569313200434914E-3</v>
      </c>
      <c r="K7078" s="216">
        <v>1.166853042268843E-5</v>
      </c>
    </row>
    <row r="7079" spans="2:11" ht="15.75" customHeight="1" x14ac:dyDescent="0.2">
      <c r="B7079" s="189">
        <v>41145</v>
      </c>
      <c r="C7079" s="143">
        <v>278774</v>
      </c>
      <c r="D7079" s="143" t="s">
        <v>791</v>
      </c>
      <c r="E7079" s="143" t="s">
        <v>25</v>
      </c>
      <c r="F7079" s="248" t="s">
        <v>3040</v>
      </c>
      <c r="G7079" s="216">
        <v>4</v>
      </c>
      <c r="H7079" s="216">
        <v>149.00000000372529</v>
      </c>
      <c r="I7079" s="216">
        <v>596.00000001490116</v>
      </c>
      <c r="J7079" s="216">
        <v>1.738220392506792E-3</v>
      </c>
      <c r="K7079" s="216">
        <v>1.1665908674250559E-5</v>
      </c>
    </row>
    <row r="7080" spans="2:11" ht="15.75" customHeight="1" x14ac:dyDescent="0.2">
      <c r="B7080" s="189">
        <v>41145</v>
      </c>
      <c r="C7080" s="143">
        <v>278778</v>
      </c>
      <c r="D7080" s="143" t="s">
        <v>606</v>
      </c>
      <c r="E7080" s="143" t="s">
        <v>25</v>
      </c>
      <c r="F7080" s="248" t="s">
        <v>3041</v>
      </c>
      <c r="G7080" s="216">
        <v>2</v>
      </c>
      <c r="H7080" s="216">
        <v>205.00000000814907</v>
      </c>
      <c r="I7080" s="216">
        <v>410.00000001629815</v>
      </c>
      <c r="J7080" s="216">
        <v>1.1957556391582152E-3</v>
      </c>
      <c r="K7080" s="216">
        <v>5.8329543371252793E-6</v>
      </c>
    </row>
    <row r="7081" spans="2:11" ht="15.75" customHeight="1" x14ac:dyDescent="0.2">
      <c r="B7081" s="189">
        <v>41145</v>
      </c>
      <c r="C7081" s="143">
        <v>278790</v>
      </c>
      <c r="D7081" s="143" t="s">
        <v>991</v>
      </c>
      <c r="E7081" s="143" t="s">
        <v>25</v>
      </c>
      <c r="F7081" s="248" t="s">
        <v>3042</v>
      </c>
      <c r="G7081" s="216">
        <v>44.56</v>
      </c>
      <c r="H7081" s="216">
        <v>199.99999999185093</v>
      </c>
      <c r="I7081" s="216">
        <v>8911.999999636877</v>
      </c>
      <c r="J7081" s="216">
        <v>2.5991644525171203E-2</v>
      </c>
      <c r="K7081" s="216">
        <v>1.2995822263115123E-4</v>
      </c>
    </row>
    <row r="7082" spans="2:11" ht="15.75" customHeight="1" x14ac:dyDescent="0.2">
      <c r="B7082" s="189">
        <v>41145</v>
      </c>
      <c r="C7082" s="143">
        <v>278793</v>
      </c>
      <c r="D7082" s="143" t="s">
        <v>1394</v>
      </c>
      <c r="E7082" s="143" t="s">
        <v>25</v>
      </c>
      <c r="F7082" s="248" t="s">
        <v>3014</v>
      </c>
      <c r="G7082" s="216">
        <v>14.01</v>
      </c>
      <c r="H7082" s="216">
        <v>259.99999999883585</v>
      </c>
      <c r="I7082" s="216">
        <v>3642.5999999836904</v>
      </c>
      <c r="J7082" s="216">
        <v>1.0623559734158704E-2</v>
      </c>
      <c r="K7082" s="216">
        <v>4.0859845131562575E-5</v>
      </c>
    </row>
    <row r="7083" spans="2:11" ht="15.75" customHeight="1" x14ac:dyDescent="0.2">
      <c r="B7083" s="189">
        <v>41145</v>
      </c>
      <c r="C7083" s="143">
        <v>278795</v>
      </c>
      <c r="D7083" s="143" t="s">
        <v>1277</v>
      </c>
      <c r="E7083" s="143" t="s">
        <v>25</v>
      </c>
      <c r="F7083" s="248" t="s">
        <v>3043</v>
      </c>
      <c r="G7083" s="216">
        <v>37.03</v>
      </c>
      <c r="H7083" s="216">
        <v>402.00000000069849</v>
      </c>
      <c r="I7083" s="216">
        <v>14886.060000025864</v>
      </c>
      <c r="J7083" s="216">
        <v>4.3414854119928993E-2</v>
      </c>
      <c r="K7083" s="216">
        <v>1.0799714955187454E-4</v>
      </c>
    </row>
    <row r="7084" spans="2:11" ht="15.75" customHeight="1" x14ac:dyDescent="0.2">
      <c r="B7084" s="189">
        <v>41145</v>
      </c>
      <c r="C7084" s="143">
        <v>278796</v>
      </c>
      <c r="D7084" s="143" t="s">
        <v>689</v>
      </c>
      <c r="E7084" s="143" t="s">
        <v>25</v>
      </c>
      <c r="F7084" s="248" t="s">
        <v>3044</v>
      </c>
      <c r="G7084" s="216">
        <v>9.02</v>
      </c>
      <c r="H7084" s="216">
        <v>184.00000000256114</v>
      </c>
      <c r="I7084" s="216">
        <v>1659.6800000231015</v>
      </c>
      <c r="J7084" s="216">
        <v>4.8404188271874166E-3</v>
      </c>
      <c r="K7084" s="216">
        <v>2.6306624060435007E-5</v>
      </c>
    </row>
    <row r="7085" spans="2:11" ht="15.75" customHeight="1" x14ac:dyDescent="0.2">
      <c r="B7085" s="189">
        <v>41145</v>
      </c>
      <c r="C7085" s="143">
        <v>278797</v>
      </c>
      <c r="D7085" s="143" t="s">
        <v>537</v>
      </c>
      <c r="E7085" s="143" t="s">
        <v>25</v>
      </c>
      <c r="F7085" s="248" t="s">
        <v>3045</v>
      </c>
      <c r="G7085" s="216">
        <v>6</v>
      </c>
      <c r="H7085" s="216">
        <v>220.00000000465661</v>
      </c>
      <c r="I7085" s="216">
        <v>1320.0000000279397</v>
      </c>
      <c r="J7085" s="216">
        <v>3.8497498625841694E-3</v>
      </c>
      <c r="K7085" s="216">
        <v>1.7498863011375837E-5</v>
      </c>
    </row>
    <row r="7086" spans="2:11" ht="15.75" customHeight="1" x14ac:dyDescent="0.2">
      <c r="B7086" s="189">
        <v>41145</v>
      </c>
      <c r="C7086" s="143">
        <v>278798</v>
      </c>
      <c r="D7086" s="143" t="s">
        <v>1018</v>
      </c>
      <c r="E7086" s="143" t="s">
        <v>24</v>
      </c>
      <c r="F7086" s="248" t="s">
        <v>3046</v>
      </c>
      <c r="G7086" s="216">
        <v>5.1133000000000006</v>
      </c>
      <c r="H7086" s="216">
        <v>226.99999999604188</v>
      </c>
      <c r="I7086" s="216">
        <v>1160.719099979761</v>
      </c>
      <c r="J7086" s="216">
        <v>1.1653504941812609E-3</v>
      </c>
      <c r="K7086" s="216">
        <v>5.133702617628109E-6</v>
      </c>
    </row>
    <row r="7087" spans="2:11" ht="15.75" customHeight="1" x14ac:dyDescent="0.2">
      <c r="B7087" s="189">
        <v>41145</v>
      </c>
      <c r="C7087" s="143">
        <v>278800</v>
      </c>
      <c r="D7087" s="143" t="s">
        <v>1311</v>
      </c>
      <c r="E7087" s="143" t="s">
        <v>24</v>
      </c>
      <c r="F7087" s="248" t="s">
        <v>3047</v>
      </c>
      <c r="G7087" s="216">
        <v>7.72</v>
      </c>
      <c r="H7087" s="216">
        <v>208.00000000745058</v>
      </c>
      <c r="I7087" s="216">
        <v>1605.7600000575185</v>
      </c>
      <c r="J7087" s="216">
        <v>1.6121671553747667E-3</v>
      </c>
      <c r="K7087" s="216">
        <v>7.7508036313318198E-6</v>
      </c>
    </row>
    <row r="7088" spans="2:11" ht="15.75" customHeight="1" x14ac:dyDescent="0.2">
      <c r="B7088" s="189">
        <v>41145</v>
      </c>
      <c r="C7088" s="143">
        <v>278801</v>
      </c>
      <c r="D7088" s="143" t="s">
        <v>1055</v>
      </c>
      <c r="E7088" s="143" t="s">
        <v>25</v>
      </c>
      <c r="F7088" s="248" t="s">
        <v>3048</v>
      </c>
      <c r="G7088" s="216">
        <v>2.94</v>
      </c>
      <c r="H7088" s="216">
        <v>185.00000000582077</v>
      </c>
      <c r="I7088" s="216">
        <v>543.90000001711303</v>
      </c>
      <c r="J7088" s="216">
        <v>1.5862719320311293E-3</v>
      </c>
      <c r="K7088" s="216">
        <v>8.5744428755741598E-6</v>
      </c>
    </row>
    <row r="7089" spans="2:11" ht="15.75" customHeight="1" x14ac:dyDescent="0.2">
      <c r="B7089" s="189">
        <v>41145</v>
      </c>
      <c r="C7089" s="143">
        <v>278802</v>
      </c>
      <c r="D7089" s="143" t="s">
        <v>555</v>
      </c>
      <c r="E7089" s="143" t="s">
        <v>25</v>
      </c>
      <c r="F7089" s="248" t="s">
        <v>3049</v>
      </c>
      <c r="G7089" s="216">
        <v>5</v>
      </c>
      <c r="H7089" s="216">
        <v>278.99999999790452</v>
      </c>
      <c r="I7089" s="216">
        <v>1394.9999999895226</v>
      </c>
      <c r="J7089" s="216">
        <v>4.0684856501143254E-3</v>
      </c>
      <c r="K7089" s="216">
        <v>1.4582385842813197E-5</v>
      </c>
    </row>
    <row r="7090" spans="2:11" ht="15.75" customHeight="1" x14ac:dyDescent="0.2">
      <c r="B7090" s="189">
        <v>41145</v>
      </c>
      <c r="C7090" s="143">
        <v>278803</v>
      </c>
      <c r="D7090" s="143" t="s">
        <v>3050</v>
      </c>
      <c r="E7090" s="143" t="s">
        <v>24</v>
      </c>
      <c r="F7090" s="248" t="s">
        <v>3051</v>
      </c>
      <c r="G7090" s="216">
        <v>1.0150000000000001</v>
      </c>
      <c r="H7090" s="216">
        <v>109.00000000954606</v>
      </c>
      <c r="I7090" s="216">
        <v>110.63500000968926</v>
      </c>
      <c r="J7090" s="216">
        <v>1.1107644557350979E-4</v>
      </c>
      <c r="K7090" s="216">
        <v>1.0190499593007511E-6</v>
      </c>
    </row>
    <row r="7091" spans="2:11" ht="15.75" customHeight="1" x14ac:dyDescent="0.2">
      <c r="B7091" s="189">
        <v>41145</v>
      </c>
      <c r="C7091" s="143">
        <v>278804</v>
      </c>
      <c r="D7091" s="143" t="s">
        <v>1307</v>
      </c>
      <c r="E7091" s="143" t="s">
        <v>24</v>
      </c>
      <c r="F7091" s="248" t="s">
        <v>3052</v>
      </c>
      <c r="G7091" s="216">
        <v>28.080000000000002</v>
      </c>
      <c r="H7091" s="216">
        <v>189.0000000083819</v>
      </c>
      <c r="I7091" s="216">
        <v>5307.1200002353644</v>
      </c>
      <c r="J7091" s="216">
        <v>5.3282959805360094E-3</v>
      </c>
      <c r="K7091" s="216">
        <v>2.819204222380797E-5</v>
      </c>
    </row>
    <row r="7092" spans="2:11" ht="15.75" customHeight="1" x14ac:dyDescent="0.2">
      <c r="B7092" s="189">
        <v>41145</v>
      </c>
      <c r="C7092" s="143">
        <v>278805</v>
      </c>
      <c r="D7092" s="143" t="s">
        <v>1201</v>
      </c>
      <c r="E7092" s="143" t="s">
        <v>24</v>
      </c>
      <c r="F7092" s="248" t="s">
        <v>3053</v>
      </c>
      <c r="G7092" s="216">
        <v>12.4306</v>
      </c>
      <c r="H7092" s="216">
        <v>328.00000000046566</v>
      </c>
      <c r="I7092" s="216">
        <v>4077.2368000057886</v>
      </c>
      <c r="J7092" s="216">
        <v>4.0935054138969687E-3</v>
      </c>
      <c r="K7092" s="216">
        <v>1.2480199432594992E-5</v>
      </c>
    </row>
    <row r="7093" spans="2:11" ht="15.75" customHeight="1" x14ac:dyDescent="0.2">
      <c r="B7093" s="189">
        <v>41145</v>
      </c>
      <c r="C7093" s="143">
        <v>278806</v>
      </c>
      <c r="D7093" s="143" t="s">
        <v>560</v>
      </c>
      <c r="E7093" s="143" t="s">
        <v>24</v>
      </c>
      <c r="F7093" s="248" t="s">
        <v>3054</v>
      </c>
      <c r="G7093" s="216">
        <v>1.6908000000000001</v>
      </c>
      <c r="H7093" s="216">
        <v>175.00000000465661</v>
      </c>
      <c r="I7093" s="216">
        <v>295.89000000787343</v>
      </c>
      <c r="J7093" s="216">
        <v>2.9707063297095828E-4</v>
      </c>
      <c r="K7093" s="216">
        <v>1.6975464740745911E-6</v>
      </c>
    </row>
    <row r="7094" spans="2:11" ht="15.75" customHeight="1" x14ac:dyDescent="0.2">
      <c r="B7094" s="189">
        <v>41145</v>
      </c>
      <c r="C7094" s="143">
        <v>278807</v>
      </c>
      <c r="D7094" s="143" t="s">
        <v>585</v>
      </c>
      <c r="E7094" s="143" t="s">
        <v>24</v>
      </c>
      <c r="F7094" s="248" t="s">
        <v>2719</v>
      </c>
      <c r="G7094" s="216">
        <v>13.23</v>
      </c>
      <c r="H7094" s="216">
        <v>210.99999999627471</v>
      </c>
      <c r="I7094" s="216">
        <v>2791.5299999507142</v>
      </c>
      <c r="J7094" s="216">
        <v>2.8026685052577349E-3</v>
      </c>
      <c r="K7094" s="216">
        <v>1.3282789124678755E-5</v>
      </c>
    </row>
    <row r="7095" spans="2:11" ht="15.75" customHeight="1" x14ac:dyDescent="0.2">
      <c r="B7095" s="189">
        <v>41145</v>
      </c>
      <c r="C7095" s="143">
        <v>278808</v>
      </c>
      <c r="D7095" s="143" t="s">
        <v>1236</v>
      </c>
      <c r="E7095" s="143" t="s">
        <v>24</v>
      </c>
      <c r="F7095" s="248" t="s">
        <v>3055</v>
      </c>
      <c r="G7095" s="216">
        <v>21.51</v>
      </c>
      <c r="H7095" s="216">
        <v>339.00000000488944</v>
      </c>
      <c r="I7095" s="216">
        <v>7291.8900001051725</v>
      </c>
      <c r="J7095" s="216">
        <v>7.3209854264361862E-3</v>
      </c>
      <c r="K7095" s="216">
        <v>2.1595827216314439E-5</v>
      </c>
    </row>
    <row r="7096" spans="2:11" ht="15.75" customHeight="1" x14ac:dyDescent="0.2">
      <c r="B7096" s="189">
        <v>41145</v>
      </c>
      <c r="C7096" s="143">
        <v>278808</v>
      </c>
      <c r="D7096" s="143" t="s">
        <v>1353</v>
      </c>
      <c r="E7096" s="143" t="s">
        <v>24</v>
      </c>
      <c r="F7096" s="248" t="s">
        <v>3055</v>
      </c>
      <c r="G7096" s="216">
        <v>1.155</v>
      </c>
      <c r="H7096" s="216">
        <v>339.00000000488944</v>
      </c>
      <c r="I7096" s="216">
        <v>391.5450000056473</v>
      </c>
      <c r="J7096" s="216">
        <v>3.931073067193768E-4</v>
      </c>
      <c r="K7096" s="216">
        <v>1.1596085743767167E-6</v>
      </c>
    </row>
    <row r="7097" spans="2:11" ht="15.75" customHeight="1" x14ac:dyDescent="0.2">
      <c r="B7097" s="189">
        <v>41145</v>
      </c>
      <c r="C7097" s="143">
        <v>278809</v>
      </c>
      <c r="D7097" s="143" t="s">
        <v>1196</v>
      </c>
      <c r="E7097" s="143" t="s">
        <v>24</v>
      </c>
      <c r="F7097" s="248" t="s">
        <v>3056</v>
      </c>
      <c r="G7097" s="216">
        <v>1.4233</v>
      </c>
      <c r="H7097" s="216">
        <v>299.99999999301508</v>
      </c>
      <c r="I7097" s="216">
        <v>426.98999999005838</v>
      </c>
      <c r="J7097" s="216">
        <v>4.2869373607063712E-4</v>
      </c>
      <c r="K7097" s="216">
        <v>1.428979120268728E-6</v>
      </c>
    </row>
    <row r="7098" spans="2:11" ht="15.75" customHeight="1" x14ac:dyDescent="0.2">
      <c r="B7098" s="189">
        <v>41145</v>
      </c>
      <c r="C7098" s="143">
        <v>278810</v>
      </c>
      <c r="D7098" s="143" t="s">
        <v>1502</v>
      </c>
      <c r="E7098" s="143" t="s">
        <v>24</v>
      </c>
      <c r="F7098" s="248" t="s">
        <v>3057</v>
      </c>
      <c r="G7098" s="216">
        <v>5.1000000000000005</v>
      </c>
      <c r="H7098" s="216">
        <v>14.00000000372529</v>
      </c>
      <c r="I7098" s="216">
        <v>71.400000018998995</v>
      </c>
      <c r="J7098" s="216">
        <v>7.1684893707817292E-5</v>
      </c>
      <c r="K7098" s="216">
        <v>5.1203495491958924E-6</v>
      </c>
    </row>
    <row r="7099" spans="2:11" ht="15.75" customHeight="1" x14ac:dyDescent="0.2">
      <c r="B7099" s="189">
        <v>41145</v>
      </c>
      <c r="C7099" s="143">
        <v>278811</v>
      </c>
      <c r="D7099" s="143" t="s">
        <v>567</v>
      </c>
      <c r="E7099" s="143" t="s">
        <v>24</v>
      </c>
      <c r="F7099" s="248" t="s">
        <v>3058</v>
      </c>
      <c r="G7099" s="216">
        <v>21</v>
      </c>
      <c r="H7099" s="216">
        <v>222.00000000069849</v>
      </c>
      <c r="I7099" s="216">
        <v>4662.0000000146683</v>
      </c>
      <c r="J7099" s="216">
        <v>4.6806018820443832E-3</v>
      </c>
      <c r="K7099" s="216">
        <v>2.108379226139485E-5</v>
      </c>
    </row>
    <row r="7100" spans="2:11" ht="15.75" customHeight="1" x14ac:dyDescent="0.2">
      <c r="B7100" s="189">
        <v>41145</v>
      </c>
      <c r="C7100" s="143">
        <v>278812</v>
      </c>
      <c r="D7100" s="143" t="s">
        <v>2023</v>
      </c>
      <c r="E7100" s="143" t="s">
        <v>24</v>
      </c>
      <c r="F7100" s="248" t="s">
        <v>3059</v>
      </c>
      <c r="G7100" s="216">
        <v>8.5500000000000007</v>
      </c>
      <c r="H7100" s="216">
        <v>110.00000000232831</v>
      </c>
      <c r="I7100" s="216">
        <v>940.50000001990713</v>
      </c>
      <c r="J7100" s="216">
        <v>9.4425269629817019E-4</v>
      </c>
      <c r="K7100" s="216">
        <v>8.5841154207107607E-6</v>
      </c>
    </row>
    <row r="7101" spans="2:11" ht="15.75" customHeight="1" x14ac:dyDescent="0.2">
      <c r="B7101" s="189">
        <v>41145</v>
      </c>
      <c r="C7101" s="143">
        <v>278813</v>
      </c>
      <c r="D7101" s="143" t="s">
        <v>947</v>
      </c>
      <c r="E7101" s="143" t="s">
        <v>24</v>
      </c>
      <c r="F7101" s="248" t="s">
        <v>3009</v>
      </c>
      <c r="G7101" s="216">
        <v>3.66</v>
      </c>
      <c r="H7101" s="216">
        <v>159.99999999767169</v>
      </c>
      <c r="I7101" s="216">
        <v>585.5999999914784</v>
      </c>
      <c r="J7101" s="216">
        <v>5.8793660705205506E-4</v>
      </c>
      <c r="K7101" s="216">
        <v>3.6746037941288167E-6</v>
      </c>
    </row>
    <row r="7102" spans="2:11" ht="15.75" customHeight="1" x14ac:dyDescent="0.2">
      <c r="B7102" s="189">
        <v>41145</v>
      </c>
      <c r="C7102" s="143">
        <v>278814</v>
      </c>
      <c r="D7102" s="143" t="s">
        <v>567</v>
      </c>
      <c r="E7102" s="143" t="s">
        <v>24</v>
      </c>
      <c r="F7102" s="248" t="s">
        <v>2543</v>
      </c>
      <c r="G7102" s="216">
        <v>20.79</v>
      </c>
      <c r="H7102" s="216">
        <v>155.00000000232831</v>
      </c>
      <c r="I7102" s="216">
        <v>3222.4500000484054</v>
      </c>
      <c r="J7102" s="216">
        <v>3.2353079225596378E-3</v>
      </c>
      <c r="K7102" s="216">
        <v>2.0872954338780899E-5</v>
      </c>
    </row>
    <row r="7103" spans="2:11" ht="15.75" customHeight="1" x14ac:dyDescent="0.2">
      <c r="B7103" s="189">
        <v>41145</v>
      </c>
      <c r="C7103" s="143">
        <v>278815</v>
      </c>
      <c r="D7103" s="143" t="s">
        <v>927</v>
      </c>
      <c r="E7103" s="143" t="s">
        <v>24</v>
      </c>
      <c r="F7103" s="248" t="s">
        <v>3060</v>
      </c>
      <c r="G7103" s="216">
        <v>7.28</v>
      </c>
      <c r="H7103" s="216">
        <v>255.99999999627471</v>
      </c>
      <c r="I7103" s="216">
        <v>1863.6799999728798</v>
      </c>
      <c r="J7103" s="216">
        <v>1.8711162838640264E-3</v>
      </c>
      <c r="K7103" s="216">
        <v>7.3090479839502142E-6</v>
      </c>
    </row>
    <row r="7104" spans="2:11" ht="15.75" customHeight="1" x14ac:dyDescent="0.2">
      <c r="B7104" s="189">
        <v>41145</v>
      </c>
      <c r="C7104" s="143">
        <v>278816</v>
      </c>
      <c r="D7104" s="143" t="s">
        <v>1182</v>
      </c>
      <c r="E7104" s="143" t="s">
        <v>24</v>
      </c>
      <c r="F7104" s="248" t="s">
        <v>3061</v>
      </c>
      <c r="G7104" s="216">
        <v>3.2250000000000001</v>
      </c>
      <c r="H7104" s="216">
        <v>320.00000000582077</v>
      </c>
      <c r="I7104" s="216">
        <v>1032.000000018772</v>
      </c>
      <c r="J7104" s="216">
        <v>1.0361177911502508E-3</v>
      </c>
      <c r="K7104" s="216">
        <v>3.2378680972856375E-6</v>
      </c>
    </row>
    <row r="7105" spans="2:11" ht="15.75" customHeight="1" x14ac:dyDescent="0.2">
      <c r="B7105" s="189">
        <v>41145</v>
      </c>
      <c r="C7105" s="143">
        <v>278817</v>
      </c>
      <c r="D7105" s="143" t="s">
        <v>615</v>
      </c>
      <c r="E7105" s="143" t="s">
        <v>25</v>
      </c>
      <c r="F7105" s="248" t="s">
        <v>3062</v>
      </c>
      <c r="G7105" s="216">
        <v>71.2</v>
      </c>
      <c r="H7105" s="216">
        <v>56.000000004423782</v>
      </c>
      <c r="I7105" s="216">
        <v>3987.2000003149733</v>
      </c>
      <c r="J7105" s="216">
        <v>1.1628577767411568E-2</v>
      </c>
      <c r="K7105" s="216">
        <v>2.0765317440165994E-4</v>
      </c>
    </row>
    <row r="7106" spans="2:11" ht="15.75" customHeight="1" x14ac:dyDescent="0.2">
      <c r="B7106" s="189">
        <v>41145</v>
      </c>
      <c r="C7106" s="143">
        <v>278818</v>
      </c>
      <c r="D7106" s="143" t="s">
        <v>1626</v>
      </c>
      <c r="E7106" s="143" t="s">
        <v>24</v>
      </c>
      <c r="F7106" s="248" t="s">
        <v>3063</v>
      </c>
      <c r="G7106" s="216">
        <v>11.6745</v>
      </c>
      <c r="H7106" s="216">
        <v>301.00000000675209</v>
      </c>
      <c r="I7106" s="216">
        <v>3514.0245000788273</v>
      </c>
      <c r="J7106" s="216">
        <v>3.5280458362435181E-3</v>
      </c>
      <c r="K7106" s="216">
        <v>1.1721082512174007E-5</v>
      </c>
    </row>
    <row r="7107" spans="2:11" ht="15.75" customHeight="1" x14ac:dyDescent="0.2">
      <c r="B7107" s="189">
        <v>41145</v>
      </c>
      <c r="C7107" s="143">
        <v>278819</v>
      </c>
      <c r="D7107" s="143" t="s">
        <v>843</v>
      </c>
      <c r="E7107" s="143" t="s">
        <v>24</v>
      </c>
      <c r="F7107" s="248" t="s">
        <v>3064</v>
      </c>
      <c r="G7107" s="216">
        <v>22.275000000000002</v>
      </c>
      <c r="H7107" s="216">
        <v>419.99999999650754</v>
      </c>
      <c r="I7107" s="216">
        <v>9355.4999999222055</v>
      </c>
      <c r="J7107" s="216">
        <v>9.3928294523733004E-3</v>
      </c>
      <c r="K7107" s="216">
        <v>2.2363879648693823E-5</v>
      </c>
    </row>
    <row r="7108" spans="2:11" ht="15.75" customHeight="1" x14ac:dyDescent="0.2">
      <c r="B7108" s="189">
        <v>41145</v>
      </c>
      <c r="C7108" s="143">
        <v>278820</v>
      </c>
      <c r="D7108" s="143" t="s">
        <v>802</v>
      </c>
      <c r="E7108" s="143" t="s">
        <v>25</v>
      </c>
      <c r="F7108" s="248" t="s">
        <v>2340</v>
      </c>
      <c r="G7108" s="216">
        <v>10.5</v>
      </c>
      <c r="H7108" s="216">
        <v>284.99999999650754</v>
      </c>
      <c r="I7108" s="216">
        <v>2992.4999999633292</v>
      </c>
      <c r="J7108" s="216">
        <v>8.7275579268167487E-3</v>
      </c>
      <c r="K7108" s="216">
        <v>3.0623010269907715E-5</v>
      </c>
    </row>
    <row r="7109" spans="2:11" ht="15.75" customHeight="1" x14ac:dyDescent="0.2">
      <c r="B7109" s="189">
        <v>41145</v>
      </c>
      <c r="C7109" s="143">
        <v>278821</v>
      </c>
      <c r="D7109" s="143" t="s">
        <v>2365</v>
      </c>
      <c r="E7109" s="143" t="s">
        <v>24</v>
      </c>
      <c r="F7109" s="248" t="s">
        <v>2507</v>
      </c>
      <c r="G7109" s="216">
        <v>8.9550000000000001</v>
      </c>
      <c r="H7109" s="216">
        <v>307.99999999813735</v>
      </c>
      <c r="I7109" s="216">
        <v>2758.1399999833202</v>
      </c>
      <c r="J7109" s="216">
        <v>2.7691452755948531E-3</v>
      </c>
      <c r="K7109" s="216">
        <v>8.9907314143233743E-6</v>
      </c>
    </row>
    <row r="7110" spans="2:11" ht="15.75" customHeight="1" x14ac:dyDescent="0.2">
      <c r="B7110" s="189">
        <v>41146</v>
      </c>
      <c r="C7110" s="143">
        <v>278835</v>
      </c>
      <c r="D7110" s="143" t="s">
        <v>516</v>
      </c>
      <c r="E7110" s="143" t="s">
        <v>25</v>
      </c>
      <c r="F7110" s="248" t="s">
        <v>2677</v>
      </c>
      <c r="G7110" s="216">
        <v>4.8</v>
      </c>
      <c r="H7110" s="216">
        <v>188.99999999790452</v>
      </c>
      <c r="I7110" s="216">
        <v>907.19999998994172</v>
      </c>
      <c r="J7110" s="216">
        <v>2.6453047808079572E-3</v>
      </c>
      <c r="K7110" s="216">
        <v>1.3996321591731673E-5</v>
      </c>
    </row>
    <row r="7111" spans="2:11" ht="15.75" customHeight="1" x14ac:dyDescent="0.2">
      <c r="B7111" s="189">
        <v>41146</v>
      </c>
      <c r="C7111" s="143">
        <v>278837</v>
      </c>
      <c r="D7111" s="143" t="s">
        <v>1354</v>
      </c>
      <c r="E7111" s="143" t="s">
        <v>24</v>
      </c>
      <c r="F7111" s="248" t="s">
        <v>3065</v>
      </c>
      <c r="G7111" s="216">
        <v>2.5</v>
      </c>
      <c r="H7111" s="216">
        <v>181.00000000325963</v>
      </c>
      <c r="I7111" s="216">
        <v>452.50000000814907</v>
      </c>
      <c r="J7111" s="216">
        <v>4.5430806888995939E-4</v>
      </c>
      <c r="K7111" s="216">
        <v>2.5099893308385509E-6</v>
      </c>
    </row>
    <row r="7112" spans="2:11" ht="15.75" customHeight="1" x14ac:dyDescent="0.2">
      <c r="B7112" s="189">
        <v>41146</v>
      </c>
      <c r="C7112" s="143">
        <v>278838</v>
      </c>
      <c r="D7112" s="143" t="s">
        <v>1772</v>
      </c>
      <c r="E7112" s="143" t="s">
        <v>24</v>
      </c>
      <c r="F7112" s="248" t="s">
        <v>3066</v>
      </c>
      <c r="G7112" s="216">
        <v>1</v>
      </c>
      <c r="H7112" s="216">
        <v>85.000000004656613</v>
      </c>
      <c r="I7112" s="216">
        <v>85.000000004656613</v>
      </c>
      <c r="J7112" s="216">
        <v>8.5339637253185961E-5</v>
      </c>
      <c r="K7112" s="216">
        <v>1.0039957323354204E-6</v>
      </c>
    </row>
    <row r="7113" spans="2:11" ht="15.75" customHeight="1" x14ac:dyDescent="0.2">
      <c r="B7113" s="189">
        <v>41146</v>
      </c>
      <c r="C7113" s="143">
        <v>278839</v>
      </c>
      <c r="D7113" s="143" t="s">
        <v>1281</v>
      </c>
      <c r="E7113" s="143" t="s">
        <v>25</v>
      </c>
      <c r="F7113" s="248" t="s">
        <v>2752</v>
      </c>
      <c r="G7113" s="216">
        <v>8.01</v>
      </c>
      <c r="H7113" s="216">
        <v>390.00000000349246</v>
      </c>
      <c r="I7113" s="216">
        <v>3123.9000000279748</v>
      </c>
      <c r="J7113" s="216">
        <v>9.1089810460004417E-3</v>
      </c>
      <c r="K7113" s="216">
        <v>2.335636165620223E-5</v>
      </c>
    </row>
    <row r="7114" spans="2:11" ht="15.75" customHeight="1" x14ac:dyDescent="0.2">
      <c r="B7114" s="189">
        <v>41146</v>
      </c>
      <c r="C7114" s="143">
        <v>278841</v>
      </c>
      <c r="D7114" s="143" t="s">
        <v>957</v>
      </c>
      <c r="E7114" s="143" t="s">
        <v>25</v>
      </c>
      <c r="F7114" s="248" t="s">
        <v>3067</v>
      </c>
      <c r="G7114" s="216">
        <v>5.88</v>
      </c>
      <c r="H7114" s="216">
        <v>177.99999999348074</v>
      </c>
      <c r="I7114" s="216">
        <v>1046.6399999616667</v>
      </c>
      <c r="J7114" s="216">
        <v>3.0518979229653153E-3</v>
      </c>
      <c r="K7114" s="216">
        <v>1.71454939498713E-5</v>
      </c>
    </row>
    <row r="7115" spans="2:11" ht="15.75" customHeight="1" x14ac:dyDescent="0.2">
      <c r="B7115" s="189">
        <v>41147</v>
      </c>
      <c r="C7115" s="143">
        <v>278850</v>
      </c>
      <c r="D7115" s="143" t="s">
        <v>3068</v>
      </c>
      <c r="E7115" s="143" t="s">
        <v>24</v>
      </c>
      <c r="F7115" s="248" t="s">
        <v>3069</v>
      </c>
      <c r="G7115" s="216">
        <v>1</v>
      </c>
      <c r="H7115" s="216">
        <v>110.99999999511056</v>
      </c>
      <c r="I7115" s="216">
        <v>110.99999999511056</v>
      </c>
      <c r="J7115" s="216">
        <v>1.1145209986561041E-4</v>
      </c>
      <c r="K7115" s="216">
        <v>1.0040729718064844E-6</v>
      </c>
    </row>
    <row r="7116" spans="2:11" ht="15.75" customHeight="1" x14ac:dyDescent="0.2">
      <c r="B7116" s="189">
        <v>41147</v>
      </c>
      <c r="C7116" s="143">
        <v>278852</v>
      </c>
      <c r="D7116" s="143" t="s">
        <v>1271</v>
      </c>
      <c r="E7116" s="143" t="s">
        <v>24</v>
      </c>
      <c r="F7116" s="248" t="s">
        <v>3070</v>
      </c>
      <c r="G7116" s="216">
        <v>7.0200000000000005</v>
      </c>
      <c r="H7116" s="216">
        <v>42.000000000698492</v>
      </c>
      <c r="I7116" s="216">
        <v>294.84000000490346</v>
      </c>
      <c r="J7116" s="216">
        <v>2.9604087501234727E-4</v>
      </c>
      <c r="K7116" s="216">
        <v>7.0485922620815208E-6</v>
      </c>
    </row>
    <row r="7117" spans="2:11" ht="15.75" customHeight="1" x14ac:dyDescent="0.2">
      <c r="B7117" s="189">
        <v>41147</v>
      </c>
      <c r="C7117" s="143">
        <v>278853</v>
      </c>
      <c r="D7117" s="143" t="s">
        <v>1379</v>
      </c>
      <c r="E7117" s="143" t="s">
        <v>24</v>
      </c>
      <c r="F7117" s="248" t="s">
        <v>3071</v>
      </c>
      <c r="G7117" s="216">
        <v>9.0940000000000012</v>
      </c>
      <c r="H7117" s="216">
        <v>197.99999999580905</v>
      </c>
      <c r="I7117" s="216">
        <v>1800.6119999618875</v>
      </c>
      <c r="J7117" s="216">
        <v>1.8079458418721497E-3</v>
      </c>
      <c r="K7117" s="216">
        <v>9.1310396056081704E-6</v>
      </c>
    </row>
    <row r="7118" spans="2:11" ht="15.75" customHeight="1" x14ac:dyDescent="0.2">
      <c r="B7118" s="189">
        <v>41147</v>
      </c>
      <c r="C7118" s="143">
        <v>278856</v>
      </c>
      <c r="D7118" s="143" t="s">
        <v>3072</v>
      </c>
      <c r="E7118" s="143" t="s">
        <v>24</v>
      </c>
      <c r="F7118" s="248" t="s">
        <v>3073</v>
      </c>
      <c r="G7118" s="216">
        <v>1</v>
      </c>
      <c r="H7118" s="216">
        <v>180</v>
      </c>
      <c r="I7118" s="216">
        <v>180</v>
      </c>
      <c r="J7118" s="216">
        <v>1.8073313492516718E-4</v>
      </c>
      <c r="K7118" s="216">
        <v>1.0040729718064844E-6</v>
      </c>
    </row>
    <row r="7119" spans="2:11" ht="15.75" customHeight="1" x14ac:dyDescent="0.2">
      <c r="B7119" s="189">
        <v>41147</v>
      </c>
      <c r="C7119" s="143">
        <v>278857</v>
      </c>
      <c r="D7119" s="143" t="s">
        <v>1050</v>
      </c>
      <c r="E7119" s="143" t="s">
        <v>24</v>
      </c>
      <c r="F7119" s="248" t="s">
        <v>3074</v>
      </c>
      <c r="G7119" s="216">
        <v>8.7683</v>
      </c>
      <c r="H7119" s="216">
        <v>384.00000000488944</v>
      </c>
      <c r="I7119" s="216">
        <v>3367.0272000428722</v>
      </c>
      <c r="J7119" s="216">
        <v>3.3807410069003128E-3</v>
      </c>
      <c r="K7119" s="216">
        <v>8.8040130386907977E-6</v>
      </c>
    </row>
    <row r="7120" spans="2:11" ht="15.75" customHeight="1" x14ac:dyDescent="0.2">
      <c r="B7120" s="189">
        <v>41147</v>
      </c>
      <c r="C7120" s="143">
        <v>278859</v>
      </c>
      <c r="D7120" s="143" t="s">
        <v>1115</v>
      </c>
      <c r="E7120" s="143" t="s">
        <v>24</v>
      </c>
      <c r="F7120" s="248" t="s">
        <v>3075</v>
      </c>
      <c r="G7120" s="216">
        <v>9.2799999999999994</v>
      </c>
      <c r="H7120" s="216">
        <v>358.99999999674037</v>
      </c>
      <c r="I7120" s="216">
        <v>3331.5199999697502</v>
      </c>
      <c r="J7120" s="216">
        <v>3.3450891870023657E-3</v>
      </c>
      <c r="K7120" s="216">
        <v>9.3177971783641739E-6</v>
      </c>
    </row>
    <row r="7121" spans="2:11" ht="15.75" customHeight="1" x14ac:dyDescent="0.2">
      <c r="B7121" s="189">
        <v>41147</v>
      </c>
      <c r="C7121" s="143">
        <v>278860</v>
      </c>
      <c r="D7121" s="143" t="s">
        <v>1678</v>
      </c>
      <c r="E7121" s="143" t="s">
        <v>24</v>
      </c>
      <c r="F7121" s="248" t="s">
        <v>3076</v>
      </c>
      <c r="G7121" s="216">
        <v>12.85</v>
      </c>
      <c r="H7121" s="216">
        <v>249.99999999767169</v>
      </c>
      <c r="I7121" s="216">
        <v>3212.4999999700813</v>
      </c>
      <c r="J7121" s="216">
        <v>3.2255844218982903E-3</v>
      </c>
      <c r="K7121" s="216">
        <v>1.2902337687713324E-5</v>
      </c>
    </row>
    <row r="7122" spans="2:11" ht="15.75" customHeight="1" x14ac:dyDescent="0.2">
      <c r="B7122" s="189">
        <v>41147</v>
      </c>
      <c r="C7122" s="143">
        <v>278861</v>
      </c>
      <c r="D7122" s="143" t="s">
        <v>640</v>
      </c>
      <c r="E7122" s="143" t="s">
        <v>24</v>
      </c>
      <c r="F7122" s="248" t="s">
        <v>3077</v>
      </c>
      <c r="G7122" s="216">
        <v>1.05</v>
      </c>
      <c r="H7122" s="216">
        <v>312.99999999348074</v>
      </c>
      <c r="I7122" s="216">
        <v>328.64999999315478</v>
      </c>
      <c r="J7122" s="216">
        <v>3.2998858217732796E-4</v>
      </c>
      <c r="K7122" s="216">
        <v>1.0542766203968086E-6</v>
      </c>
    </row>
    <row r="7123" spans="2:11" ht="15.75" customHeight="1" x14ac:dyDescent="0.2">
      <c r="B7123" s="189">
        <v>41147</v>
      </c>
      <c r="C7123" s="143">
        <v>278862</v>
      </c>
      <c r="D7123" s="143" t="s">
        <v>896</v>
      </c>
      <c r="E7123" s="143" t="s">
        <v>24</v>
      </c>
      <c r="F7123" s="248" t="s">
        <v>3078</v>
      </c>
      <c r="G7123" s="216">
        <v>20.544999999999998</v>
      </c>
      <c r="H7123" s="216">
        <v>289.99999999185093</v>
      </c>
      <c r="I7123" s="216">
        <v>5958.0499998325777</v>
      </c>
      <c r="J7123" s="216">
        <v>5.9823169695035197E-3</v>
      </c>
      <c r="K7123" s="216">
        <v>2.0628679205764219E-5</v>
      </c>
    </row>
    <row r="7124" spans="2:11" ht="15.75" customHeight="1" x14ac:dyDescent="0.2">
      <c r="B7124" s="189">
        <v>41147</v>
      </c>
      <c r="C7124" s="143">
        <v>278863</v>
      </c>
      <c r="D7124" s="143" t="s">
        <v>617</v>
      </c>
      <c r="E7124" s="143" t="s">
        <v>24</v>
      </c>
      <c r="F7124" s="248" t="s">
        <v>3079</v>
      </c>
      <c r="G7124" s="216">
        <v>34.513200000000005</v>
      </c>
      <c r="H7124" s="216">
        <v>333.99999999906868</v>
      </c>
      <c r="I7124" s="216">
        <v>11527.40879996786</v>
      </c>
      <c r="J7124" s="216">
        <v>1.1574359611011949E-2</v>
      </c>
      <c r="K7124" s="216">
        <v>3.4653771290551563E-5</v>
      </c>
    </row>
    <row r="7125" spans="2:11" ht="15.75" customHeight="1" x14ac:dyDescent="0.2">
      <c r="B7125" s="189">
        <v>41147</v>
      </c>
      <c r="C7125" s="143">
        <v>278864</v>
      </c>
      <c r="D7125" s="143" t="s">
        <v>1238</v>
      </c>
      <c r="E7125" s="143" t="s">
        <v>24</v>
      </c>
      <c r="F7125" s="248" t="s">
        <v>3080</v>
      </c>
      <c r="G7125" s="216">
        <v>6.1400000000000006</v>
      </c>
      <c r="H7125" s="216">
        <v>409.99999999534339</v>
      </c>
      <c r="I7125" s="216">
        <v>2517.3999999714088</v>
      </c>
      <c r="J7125" s="216">
        <v>2.5276532991969363E-3</v>
      </c>
      <c r="K7125" s="216">
        <v>6.1650080468918148E-6</v>
      </c>
    </row>
    <row r="7126" spans="2:11" ht="15.75" customHeight="1" x14ac:dyDescent="0.2">
      <c r="B7126" s="189">
        <v>41147</v>
      </c>
      <c r="C7126" s="143">
        <v>278864</v>
      </c>
      <c r="D7126" s="143" t="s">
        <v>1123</v>
      </c>
      <c r="E7126" s="143" t="s">
        <v>24</v>
      </c>
      <c r="F7126" s="248" t="s">
        <v>3080</v>
      </c>
      <c r="G7126" s="216">
        <v>0.89500000000000002</v>
      </c>
      <c r="H7126" s="216">
        <v>409.99999999534339</v>
      </c>
      <c r="I7126" s="216">
        <v>366.94999999583234</v>
      </c>
      <c r="J7126" s="216">
        <v>3.6844457700020483E-4</v>
      </c>
      <c r="K7126" s="216">
        <v>8.9864530976680357E-7</v>
      </c>
    </row>
    <row r="7127" spans="2:11" ht="15.75" customHeight="1" x14ac:dyDescent="0.2">
      <c r="B7127" s="189">
        <v>41148</v>
      </c>
      <c r="C7127" s="143">
        <v>278871</v>
      </c>
      <c r="D7127" s="143" t="s">
        <v>3081</v>
      </c>
      <c r="E7127" s="143" t="s">
        <v>24</v>
      </c>
      <c r="F7127" s="248" t="s">
        <v>3082</v>
      </c>
      <c r="G7127" s="216">
        <v>1</v>
      </c>
      <c r="H7127" s="216">
        <v>74.999999993015081</v>
      </c>
      <c r="I7127" s="216">
        <v>74.999999993015081</v>
      </c>
      <c r="J7127" s="216">
        <v>7.5311774169486436E-5</v>
      </c>
      <c r="K7127" s="216">
        <v>1.0041569890200052E-6</v>
      </c>
    </row>
    <row r="7128" spans="2:11" ht="15.75" customHeight="1" x14ac:dyDescent="0.2">
      <c r="B7128" s="189">
        <v>41148</v>
      </c>
      <c r="C7128" s="143">
        <v>278880</v>
      </c>
      <c r="D7128" s="143" t="s">
        <v>647</v>
      </c>
      <c r="E7128" s="143" t="s">
        <v>25</v>
      </c>
      <c r="F7128" s="248" t="s">
        <v>3083</v>
      </c>
      <c r="G7128" s="216">
        <v>0.4</v>
      </c>
      <c r="H7128" s="216">
        <v>196.99999999254942</v>
      </c>
      <c r="I7128" s="216">
        <v>78.799999997019768</v>
      </c>
      <c r="J7128" s="216">
        <v>2.2958950066532811E-4</v>
      </c>
      <c r="K7128" s="216">
        <v>1.1654289374315293E-6</v>
      </c>
    </row>
    <row r="7129" spans="2:11" ht="15.75" customHeight="1" x14ac:dyDescent="0.2">
      <c r="B7129" s="189">
        <v>41148</v>
      </c>
      <c r="C7129" s="143">
        <v>278884</v>
      </c>
      <c r="D7129" s="143" t="s">
        <v>1264</v>
      </c>
      <c r="E7129" s="143" t="s">
        <v>25</v>
      </c>
      <c r="F7129" s="248" t="s">
        <v>3084</v>
      </c>
      <c r="G7129" s="216">
        <v>6</v>
      </c>
      <c r="H7129" s="216">
        <v>434.99999999301508</v>
      </c>
      <c r="I7129" s="216">
        <v>2609.9999999580905</v>
      </c>
      <c r="J7129" s="216">
        <v>7.6044238166186216E-3</v>
      </c>
      <c r="K7129" s="216">
        <v>1.7481434061472936E-5</v>
      </c>
    </row>
    <row r="7130" spans="2:11" ht="15.75" customHeight="1" x14ac:dyDescent="0.2">
      <c r="B7130" s="189">
        <v>41148</v>
      </c>
      <c r="C7130" s="143">
        <v>278887</v>
      </c>
      <c r="D7130" s="143" t="s">
        <v>839</v>
      </c>
      <c r="E7130" s="143" t="s">
        <v>24</v>
      </c>
      <c r="F7130" s="248" t="s">
        <v>3085</v>
      </c>
      <c r="G7130" s="216">
        <v>90.256700000000009</v>
      </c>
      <c r="H7130" s="216">
        <v>509.99999999650754</v>
      </c>
      <c r="I7130" s="216">
        <v>46030.916999684785</v>
      </c>
      <c r="J7130" s="216">
        <v>4.6222267016233248E-2</v>
      </c>
      <c r="K7130" s="216">
        <v>9.0631896110881916E-5</v>
      </c>
    </row>
    <row r="7131" spans="2:11" ht="15.75" customHeight="1" x14ac:dyDescent="0.2">
      <c r="B7131" s="189">
        <v>41148</v>
      </c>
      <c r="C7131" s="143">
        <v>278889</v>
      </c>
      <c r="D7131" s="143" t="s">
        <v>1408</v>
      </c>
      <c r="E7131" s="143" t="s">
        <v>24</v>
      </c>
      <c r="F7131" s="248" t="s">
        <v>3086</v>
      </c>
      <c r="G7131" s="216">
        <v>17.25</v>
      </c>
      <c r="H7131" s="216">
        <v>210.00000000349246</v>
      </c>
      <c r="I7131" s="216">
        <v>3622.5000000602449</v>
      </c>
      <c r="J7131" s="216">
        <v>3.6375586927854643E-3</v>
      </c>
      <c r="K7131" s="216">
        <v>1.7321708060595089E-5</v>
      </c>
    </row>
    <row r="7132" spans="2:11" ht="15.75" customHeight="1" x14ac:dyDescent="0.2">
      <c r="B7132" s="189">
        <v>41148</v>
      </c>
      <c r="C7132" s="143">
        <v>278890</v>
      </c>
      <c r="D7132" s="143" t="s">
        <v>1387</v>
      </c>
      <c r="E7132" s="143" t="s">
        <v>24</v>
      </c>
      <c r="F7132" s="248" t="s">
        <v>2602</v>
      </c>
      <c r="G7132" s="216">
        <v>138.57</v>
      </c>
      <c r="H7132" s="216">
        <v>284.99999999650754</v>
      </c>
      <c r="I7132" s="216">
        <v>39492.449999516051</v>
      </c>
      <c r="J7132" s="216">
        <v>3.9656619680537145E-2</v>
      </c>
      <c r="K7132" s="216">
        <v>1.3914603396850212E-4</v>
      </c>
    </row>
    <row r="7133" spans="2:11" ht="15.75" customHeight="1" x14ac:dyDescent="0.2">
      <c r="B7133" s="189">
        <v>41148</v>
      </c>
      <c r="C7133" s="143">
        <v>278891</v>
      </c>
      <c r="D7133" s="143" t="s">
        <v>504</v>
      </c>
      <c r="E7133" s="143" t="s">
        <v>25</v>
      </c>
      <c r="F7133" s="248" t="s">
        <v>3087</v>
      </c>
      <c r="G7133" s="216">
        <v>4</v>
      </c>
      <c r="H7133" s="216">
        <v>60.000000006984919</v>
      </c>
      <c r="I7133" s="216">
        <v>240.00000002793968</v>
      </c>
      <c r="J7133" s="216">
        <v>6.9925736254032177E-4</v>
      </c>
      <c r="K7133" s="216">
        <v>1.1654289374315292E-5</v>
      </c>
    </row>
    <row r="7134" spans="2:11" ht="15.75" customHeight="1" x14ac:dyDescent="0.2">
      <c r="B7134" s="189">
        <v>41148</v>
      </c>
      <c r="C7134" s="143">
        <v>278892</v>
      </c>
      <c r="D7134" s="143" t="s">
        <v>1587</v>
      </c>
      <c r="E7134" s="143" t="s">
        <v>24</v>
      </c>
      <c r="F7134" s="248" t="s">
        <v>2915</v>
      </c>
      <c r="G7134" s="216">
        <v>9.6</v>
      </c>
      <c r="H7134" s="216">
        <v>217.99999999813735</v>
      </c>
      <c r="I7134" s="216">
        <v>2092.7999999821186</v>
      </c>
      <c r="J7134" s="216">
        <v>2.1014997466031111E-3</v>
      </c>
      <c r="K7134" s="216">
        <v>9.6399070945920501E-6</v>
      </c>
    </row>
    <row r="7135" spans="2:11" ht="15.75" customHeight="1" x14ac:dyDescent="0.2">
      <c r="B7135" s="189">
        <v>41148</v>
      </c>
      <c r="C7135" s="143">
        <v>278892</v>
      </c>
      <c r="D7135" s="143" t="s">
        <v>567</v>
      </c>
      <c r="E7135" s="143" t="s">
        <v>24</v>
      </c>
      <c r="F7135" s="248" t="s">
        <v>2915</v>
      </c>
      <c r="G7135" s="216">
        <v>3.375</v>
      </c>
      <c r="H7135" s="216">
        <v>217.99999999813735</v>
      </c>
      <c r="I7135" s="216">
        <v>735.74999999371357</v>
      </c>
      <c r="J7135" s="216">
        <v>7.3880850466515632E-4</v>
      </c>
      <c r="K7135" s="216">
        <v>3.3890298379425179E-6</v>
      </c>
    </row>
    <row r="7136" spans="2:11" ht="15.75" customHeight="1" x14ac:dyDescent="0.2">
      <c r="B7136" s="189">
        <v>41148</v>
      </c>
      <c r="C7136" s="143">
        <v>278893</v>
      </c>
      <c r="D7136" s="143" t="s">
        <v>896</v>
      </c>
      <c r="E7136" s="143" t="s">
        <v>24</v>
      </c>
      <c r="F7136" s="248" t="s">
        <v>3088</v>
      </c>
      <c r="G7136" s="216">
        <v>5.04</v>
      </c>
      <c r="H7136" s="216">
        <v>255.99999999627471</v>
      </c>
      <c r="I7136" s="216">
        <v>1290.2399999812246</v>
      </c>
      <c r="J7136" s="216">
        <v>1.2956035134943182E-3</v>
      </c>
      <c r="K7136" s="216">
        <v>5.0609512246608267E-6</v>
      </c>
    </row>
    <row r="7137" spans="2:11" ht="15.75" customHeight="1" x14ac:dyDescent="0.2">
      <c r="B7137" s="189">
        <v>41148</v>
      </c>
      <c r="C7137" s="143">
        <v>278894</v>
      </c>
      <c r="D7137" s="143" t="s">
        <v>1572</v>
      </c>
      <c r="E7137" s="143" t="s">
        <v>24</v>
      </c>
      <c r="F7137" s="248" t="s">
        <v>3089</v>
      </c>
      <c r="G7137" s="216">
        <v>5.25</v>
      </c>
      <c r="H7137" s="216">
        <v>98.000000005122274</v>
      </c>
      <c r="I7137" s="216">
        <v>514.50000002689194</v>
      </c>
      <c r="J7137" s="216">
        <v>5.1663877087779642E-4</v>
      </c>
      <c r="K7137" s="216">
        <v>5.2718241923550277E-6</v>
      </c>
    </row>
    <row r="7138" spans="2:11" ht="15.75" customHeight="1" x14ac:dyDescent="0.2">
      <c r="B7138" s="189">
        <v>41148</v>
      </c>
      <c r="C7138" s="143">
        <v>278895</v>
      </c>
      <c r="D7138" s="143" t="s">
        <v>897</v>
      </c>
      <c r="E7138" s="143" t="s">
        <v>24</v>
      </c>
      <c r="F7138" s="248" t="s">
        <v>2920</v>
      </c>
      <c r="G7138" s="216">
        <v>29.07</v>
      </c>
      <c r="H7138" s="216">
        <v>239.99999999650754</v>
      </c>
      <c r="I7138" s="216">
        <v>6976.7999998984742</v>
      </c>
      <c r="J7138" s="216">
        <v>7.0058024808928249E-3</v>
      </c>
      <c r="K7138" s="216">
        <v>2.9190843670811554E-5</v>
      </c>
    </row>
    <row r="7139" spans="2:11" ht="15.75" customHeight="1" x14ac:dyDescent="0.2">
      <c r="B7139" s="189">
        <v>41148</v>
      </c>
      <c r="C7139" s="143">
        <v>278895</v>
      </c>
      <c r="D7139" s="143" t="s">
        <v>1711</v>
      </c>
      <c r="E7139" s="143" t="s">
        <v>24</v>
      </c>
      <c r="F7139" s="248" t="s">
        <v>2920</v>
      </c>
      <c r="G7139" s="216">
        <v>16.39</v>
      </c>
      <c r="H7139" s="216">
        <v>239.99999999650754</v>
      </c>
      <c r="I7139" s="216">
        <v>3933.5999999427586</v>
      </c>
      <c r="J7139" s="216">
        <v>3.9499519319516133E-3</v>
      </c>
      <c r="K7139" s="216">
        <v>1.6458133050037886E-5</v>
      </c>
    </row>
    <row r="7140" spans="2:11" ht="15.75" customHeight="1" x14ac:dyDescent="0.2">
      <c r="B7140" s="189">
        <v>41148</v>
      </c>
      <c r="C7140" s="143">
        <v>278896</v>
      </c>
      <c r="D7140" s="143" t="s">
        <v>2384</v>
      </c>
      <c r="E7140" s="143" t="s">
        <v>24</v>
      </c>
      <c r="F7140" s="248" t="s">
        <v>3090</v>
      </c>
      <c r="G7140" s="216">
        <v>72.895700000000005</v>
      </c>
      <c r="H7140" s="216">
        <v>178.99999999674037</v>
      </c>
      <c r="I7140" s="216">
        <v>13048.330299762389</v>
      </c>
      <c r="J7140" s="216">
        <v>1.3102572065547904E-2</v>
      </c>
      <c r="K7140" s="216">
        <v>7.31987266245056E-5</v>
      </c>
    </row>
    <row r="7141" spans="2:11" ht="15.75" customHeight="1" x14ac:dyDescent="0.2">
      <c r="B7141" s="189">
        <v>41148</v>
      </c>
      <c r="C7141" s="143">
        <v>278897</v>
      </c>
      <c r="D7141" s="143" t="s">
        <v>1751</v>
      </c>
      <c r="E7141" s="143" t="s">
        <v>24</v>
      </c>
      <c r="F7141" s="248" t="s">
        <v>3091</v>
      </c>
      <c r="G7141" s="216">
        <v>2.57</v>
      </c>
      <c r="H7141" s="216">
        <v>114.99999999767169</v>
      </c>
      <c r="I7141" s="216">
        <v>295.54999999401622</v>
      </c>
      <c r="J7141" s="216">
        <v>2.967785980988539E-4</v>
      </c>
      <c r="K7141" s="216">
        <v>2.5806834617814135E-6</v>
      </c>
    </row>
    <row r="7142" spans="2:11" ht="15.75" customHeight="1" x14ac:dyDescent="0.2">
      <c r="B7142" s="189">
        <v>41148</v>
      </c>
      <c r="C7142" s="143">
        <v>278898</v>
      </c>
      <c r="D7142" s="143" t="s">
        <v>1284</v>
      </c>
      <c r="E7142" s="143" t="s">
        <v>24</v>
      </c>
      <c r="F7142" s="248" t="s">
        <v>3092</v>
      </c>
      <c r="G7142" s="216">
        <v>8.48</v>
      </c>
      <c r="H7142" s="216">
        <v>180</v>
      </c>
      <c r="I7142" s="216">
        <v>1526.4</v>
      </c>
      <c r="J7142" s="216">
        <v>1.5327452280401361E-3</v>
      </c>
      <c r="K7142" s="216">
        <v>8.5152512668896451E-6</v>
      </c>
    </row>
    <row r="7143" spans="2:11" ht="15.75" customHeight="1" x14ac:dyDescent="0.2">
      <c r="B7143" s="189">
        <v>41149</v>
      </c>
      <c r="C7143" s="143">
        <v>278920</v>
      </c>
      <c r="D7143" s="143" t="s">
        <v>791</v>
      </c>
      <c r="E7143" s="143" t="s">
        <v>25</v>
      </c>
      <c r="F7143" s="248" t="s">
        <v>3093</v>
      </c>
      <c r="G7143" s="216">
        <v>11.040000000000001</v>
      </c>
      <c r="H7143" s="216">
        <v>98.999999997904524</v>
      </c>
      <c r="I7143" s="216">
        <v>1092.9599999768661</v>
      </c>
      <c r="J7143" s="216">
        <v>3.1831842501371505E-3</v>
      </c>
      <c r="K7143" s="216">
        <v>3.2153376264692189E-5</v>
      </c>
    </row>
    <row r="7144" spans="2:11" ht="15.75" customHeight="1" x14ac:dyDescent="0.2">
      <c r="B7144" s="189">
        <v>41149</v>
      </c>
      <c r="C7144" s="143">
        <v>278922</v>
      </c>
      <c r="D7144" s="143" t="s">
        <v>1204</v>
      </c>
      <c r="E7144" s="143" t="s">
        <v>25</v>
      </c>
      <c r="F7144" s="248" t="s">
        <v>3094</v>
      </c>
      <c r="G7144" s="216">
        <v>70</v>
      </c>
      <c r="H7144" s="216">
        <v>183.04347825803509</v>
      </c>
      <c r="I7144" s="216">
        <v>13387.999999813037</v>
      </c>
      <c r="J7144" s="216">
        <v>3.8991793607399232E-2</v>
      </c>
      <c r="K7144" s="216">
        <v>2.0387104515656279E-4</v>
      </c>
    </row>
    <row r="7145" spans="2:11" ht="15.75" customHeight="1" x14ac:dyDescent="0.2">
      <c r="B7145" s="189">
        <v>41149</v>
      </c>
      <c r="C7145" s="143">
        <v>278940</v>
      </c>
      <c r="D7145" s="143" t="s">
        <v>912</v>
      </c>
      <c r="E7145" s="143" t="s">
        <v>25</v>
      </c>
      <c r="F7145" s="248" t="s">
        <v>3095</v>
      </c>
      <c r="G7145" s="216">
        <v>9.02</v>
      </c>
      <c r="H7145" s="216">
        <v>203.99999999441206</v>
      </c>
      <c r="I7145" s="216">
        <v>1840.0799999495966</v>
      </c>
      <c r="J7145" s="216">
        <v>5.3591290394487462E-3</v>
      </c>
      <c r="K7145" s="216">
        <v>2.6270240390174232E-5</v>
      </c>
    </row>
    <row r="7146" spans="2:11" ht="15.75" customHeight="1" x14ac:dyDescent="0.2">
      <c r="B7146" s="189">
        <v>41149</v>
      </c>
      <c r="C7146" s="143">
        <v>278941</v>
      </c>
      <c r="D7146" s="143" t="s">
        <v>1091</v>
      </c>
      <c r="E7146" s="143" t="s">
        <v>25</v>
      </c>
      <c r="F7146" s="248" t="s">
        <v>3096</v>
      </c>
      <c r="G7146" s="216">
        <v>43</v>
      </c>
      <c r="H7146" s="216">
        <v>271.00000000325963</v>
      </c>
      <c r="I7146" s="216">
        <v>11653.000000140164</v>
      </c>
      <c r="J7146" s="216">
        <v>3.3938704131971448E-2</v>
      </c>
      <c r="K7146" s="216">
        <v>1.2523507059617427E-4</v>
      </c>
    </row>
    <row r="7147" spans="2:11" ht="15.75" customHeight="1" x14ac:dyDescent="0.2">
      <c r="B7147" s="189">
        <v>41149</v>
      </c>
      <c r="C7147" s="143">
        <v>278942</v>
      </c>
      <c r="D7147" s="143" t="s">
        <v>587</v>
      </c>
      <c r="E7147" s="143" t="s">
        <v>25</v>
      </c>
      <c r="F7147" s="248" t="s">
        <v>3097</v>
      </c>
      <c r="G7147" s="216">
        <v>22</v>
      </c>
      <c r="H7147" s="216">
        <v>313.00000000395812</v>
      </c>
      <c r="I7147" s="216">
        <v>6886.0000000870787</v>
      </c>
      <c r="J7147" s="216">
        <v>2.0055085956654915E-2</v>
      </c>
      <c r="K7147" s="216">
        <v>6.407375704920545E-5</v>
      </c>
    </row>
    <row r="7148" spans="2:11" ht="15.75" customHeight="1" x14ac:dyDescent="0.2">
      <c r="B7148" s="189">
        <v>41149</v>
      </c>
      <c r="C7148" s="143">
        <v>278943</v>
      </c>
      <c r="D7148" s="143" t="s">
        <v>611</v>
      </c>
      <c r="E7148" s="143" t="s">
        <v>25</v>
      </c>
      <c r="F7148" s="248" t="s">
        <v>1912</v>
      </c>
      <c r="G7148" s="216">
        <v>42.123000000000005</v>
      </c>
      <c r="H7148" s="216">
        <v>287.99999999580905</v>
      </c>
      <c r="I7148" s="216">
        <v>12131.423999823464</v>
      </c>
      <c r="J7148" s="216">
        <v>3.533208700116313E-2</v>
      </c>
      <c r="K7148" s="216">
        <v>1.2268085764471277E-4</v>
      </c>
    </row>
    <row r="7149" spans="2:11" ht="15.75" customHeight="1" x14ac:dyDescent="0.2">
      <c r="B7149" s="189">
        <v>41149</v>
      </c>
      <c r="C7149" s="143">
        <v>278944</v>
      </c>
      <c r="D7149" s="143" t="s">
        <v>527</v>
      </c>
      <c r="E7149" s="143" t="s">
        <v>25</v>
      </c>
      <c r="F7149" s="248" t="s">
        <v>3098</v>
      </c>
      <c r="G7149" s="216">
        <v>1</v>
      </c>
      <c r="H7149" s="216">
        <v>152.0000000030268</v>
      </c>
      <c r="I7149" s="216">
        <v>152.0000000030268</v>
      </c>
      <c r="J7149" s="216">
        <v>4.4269141234878028E-4</v>
      </c>
      <c r="K7149" s="216">
        <v>2.9124435022366109E-6</v>
      </c>
    </row>
    <row r="7150" spans="2:11" ht="15.75" customHeight="1" x14ac:dyDescent="0.2">
      <c r="B7150" s="189">
        <v>41149</v>
      </c>
      <c r="C7150" s="143">
        <v>278945</v>
      </c>
      <c r="D7150" s="143" t="s">
        <v>838</v>
      </c>
      <c r="E7150" s="143" t="s">
        <v>25</v>
      </c>
      <c r="F7150" s="248" t="s">
        <v>3099</v>
      </c>
      <c r="G7150" s="216">
        <v>1</v>
      </c>
      <c r="H7150" s="216">
        <v>385.00000000814907</v>
      </c>
      <c r="I7150" s="216">
        <v>385.00000000814907</v>
      </c>
      <c r="J7150" s="216">
        <v>1.121290748384829E-3</v>
      </c>
      <c r="K7150" s="216">
        <v>2.9124435022366109E-6</v>
      </c>
    </row>
    <row r="7151" spans="2:11" ht="15.75" customHeight="1" x14ac:dyDescent="0.2">
      <c r="B7151" s="189">
        <v>41149</v>
      </c>
      <c r="C7151" s="143">
        <v>278946</v>
      </c>
      <c r="D7151" s="143" t="s">
        <v>2371</v>
      </c>
      <c r="E7151" s="143" t="s">
        <v>25</v>
      </c>
      <c r="F7151" s="248" t="s">
        <v>3100</v>
      </c>
      <c r="G7151" s="216">
        <v>5.01</v>
      </c>
      <c r="H7151" s="216">
        <v>378.99999999906868</v>
      </c>
      <c r="I7151" s="216">
        <v>1898.7899999953343</v>
      </c>
      <c r="J7151" s="216">
        <v>5.5301185975982657E-3</v>
      </c>
      <c r="K7151" s="216">
        <v>1.4591341946205421E-5</v>
      </c>
    </row>
    <row r="7152" spans="2:11" ht="15.75" customHeight="1" x14ac:dyDescent="0.2">
      <c r="B7152" s="189">
        <v>41149</v>
      </c>
      <c r="C7152" s="143">
        <v>278947</v>
      </c>
      <c r="D7152" s="143" t="s">
        <v>638</v>
      </c>
      <c r="E7152" s="143" t="s">
        <v>25</v>
      </c>
      <c r="F7152" s="248" t="s">
        <v>3101</v>
      </c>
      <c r="G7152" s="216">
        <v>2</v>
      </c>
      <c r="H7152" s="216">
        <v>325.00000000116415</v>
      </c>
      <c r="I7152" s="216">
        <v>650.00000000232831</v>
      </c>
      <c r="J7152" s="216">
        <v>1.8930882764605782E-3</v>
      </c>
      <c r="K7152" s="216">
        <v>5.8248870044732218E-6</v>
      </c>
    </row>
    <row r="7153" spans="2:11" ht="15.75" customHeight="1" x14ac:dyDescent="0.2">
      <c r="B7153" s="189">
        <v>41149</v>
      </c>
      <c r="C7153" s="143">
        <v>278949</v>
      </c>
      <c r="D7153" s="143" t="s">
        <v>1511</v>
      </c>
      <c r="E7153" s="143" t="s">
        <v>25</v>
      </c>
      <c r="F7153" s="248" t="s">
        <v>2996</v>
      </c>
      <c r="G7153" s="216">
        <v>34.769999999999996</v>
      </c>
      <c r="H7153" s="216">
        <v>374.99999999650754</v>
      </c>
      <c r="I7153" s="216">
        <v>13038.749999878568</v>
      </c>
      <c r="J7153" s="216">
        <v>3.7974622714433949E-2</v>
      </c>
      <c r="K7153" s="216">
        <v>1.0126566057276695E-4</v>
      </c>
    </row>
    <row r="7154" spans="2:11" ht="15.75" customHeight="1" x14ac:dyDescent="0.2">
      <c r="B7154" s="189">
        <v>41149</v>
      </c>
      <c r="C7154" s="143">
        <v>278950</v>
      </c>
      <c r="D7154" s="143" t="s">
        <v>1415</v>
      </c>
      <c r="E7154" s="143" t="s">
        <v>24</v>
      </c>
      <c r="F7154" s="248" t="s">
        <v>3102</v>
      </c>
      <c r="G7154" s="216">
        <v>5.83</v>
      </c>
      <c r="H7154" s="216">
        <v>264.00000000139698</v>
      </c>
      <c r="I7154" s="216">
        <v>1539.1200000081444</v>
      </c>
      <c r="J7154" s="216">
        <v>1.5456491310676002E-3</v>
      </c>
      <c r="K7154" s="216">
        <v>5.8547315570432623E-6</v>
      </c>
    </row>
    <row r="7155" spans="2:11" ht="15.75" customHeight="1" x14ac:dyDescent="0.2">
      <c r="B7155" s="189">
        <v>41149</v>
      </c>
      <c r="C7155" s="143">
        <v>278951</v>
      </c>
      <c r="D7155" s="143" t="s">
        <v>798</v>
      </c>
      <c r="E7155" s="143" t="s">
        <v>24</v>
      </c>
      <c r="F7155" s="248" t="s">
        <v>3103</v>
      </c>
      <c r="G7155" s="216">
        <v>13.120000000000001</v>
      </c>
      <c r="H7155" s="216">
        <v>370.00000000116415</v>
      </c>
      <c r="I7155" s="216">
        <v>4854.4000000152737</v>
      </c>
      <c r="J7155" s="216">
        <v>4.8749929452144482E-3</v>
      </c>
      <c r="K7155" s="216">
        <v>1.3175656608646244E-5</v>
      </c>
    </row>
    <row r="7156" spans="2:11" ht="15.75" customHeight="1" x14ac:dyDescent="0.2">
      <c r="B7156" s="189">
        <v>41149</v>
      </c>
      <c r="C7156" s="143">
        <v>278952</v>
      </c>
      <c r="D7156" s="143" t="s">
        <v>1322</v>
      </c>
      <c r="E7156" s="143" t="s">
        <v>24</v>
      </c>
      <c r="F7156" s="248" t="s">
        <v>3104</v>
      </c>
      <c r="G7156" s="216">
        <v>17.958200000000001</v>
      </c>
      <c r="H7156" s="216">
        <v>304.99999999883585</v>
      </c>
      <c r="I7156" s="216">
        <v>5477.2509999790946</v>
      </c>
      <c r="J7156" s="216">
        <v>5.5004861535890856E-3</v>
      </c>
      <c r="K7156" s="216">
        <v>1.803438083150846E-5</v>
      </c>
    </row>
    <row r="7157" spans="2:11" ht="15.75" customHeight="1" x14ac:dyDescent="0.2">
      <c r="B7157" s="189">
        <v>41149</v>
      </c>
      <c r="C7157" s="143">
        <v>278953</v>
      </c>
      <c r="D7157" s="143" t="s">
        <v>1408</v>
      </c>
      <c r="E7157" s="143" t="s">
        <v>24</v>
      </c>
      <c r="F7157" s="248" t="s">
        <v>3105</v>
      </c>
      <c r="G7157" s="216">
        <v>12.450000000000001</v>
      </c>
      <c r="H7157" s="216">
        <v>240.99999999976717</v>
      </c>
      <c r="I7157" s="216">
        <v>3000.4499999971017</v>
      </c>
      <c r="J7157" s="216">
        <v>3.0131782676352465E-3</v>
      </c>
      <c r="K7157" s="216">
        <v>1.2502814388540071E-5</v>
      </c>
    </row>
    <row r="7158" spans="2:11" ht="15.75" customHeight="1" x14ac:dyDescent="0.2">
      <c r="B7158" s="189">
        <v>41149</v>
      </c>
      <c r="C7158" s="143">
        <v>278954</v>
      </c>
      <c r="D7158" s="143" t="s">
        <v>1109</v>
      </c>
      <c r="E7158" s="143" t="s">
        <v>24</v>
      </c>
      <c r="F7158" s="248" t="s">
        <v>1922</v>
      </c>
      <c r="G7158" s="216">
        <v>7.74</v>
      </c>
      <c r="H7158" s="216">
        <v>272.99999999930151</v>
      </c>
      <c r="I7158" s="216">
        <v>2113.0199999945939</v>
      </c>
      <c r="J7158" s="216">
        <v>2.121983683470309E-3</v>
      </c>
      <c r="K7158" s="216">
        <v>7.7728340054056347E-6</v>
      </c>
    </row>
    <row r="7159" spans="2:11" ht="15.75" customHeight="1" x14ac:dyDescent="0.2">
      <c r="B7159" s="189">
        <v>41149</v>
      </c>
      <c r="C7159" s="143">
        <v>278955</v>
      </c>
      <c r="D7159" s="143" t="s">
        <v>801</v>
      </c>
      <c r="E7159" s="143" t="s">
        <v>25</v>
      </c>
      <c r="F7159" s="248" t="s">
        <v>3106</v>
      </c>
      <c r="G7159" s="216">
        <v>2</v>
      </c>
      <c r="H7159" s="216">
        <v>284.99999999650754</v>
      </c>
      <c r="I7159" s="216">
        <v>569.99999999301508</v>
      </c>
      <c r="J7159" s="216">
        <v>1.6600927962545252E-3</v>
      </c>
      <c r="K7159" s="216">
        <v>5.8248870044732218E-6</v>
      </c>
    </row>
    <row r="7160" spans="2:11" ht="15.75" customHeight="1" x14ac:dyDescent="0.2">
      <c r="B7160" s="189">
        <v>41149</v>
      </c>
      <c r="C7160" s="143">
        <v>278956</v>
      </c>
      <c r="D7160" s="143" t="s">
        <v>965</v>
      </c>
      <c r="E7160" s="143" t="s">
        <v>25</v>
      </c>
      <c r="F7160" s="248" t="s">
        <v>3107</v>
      </c>
      <c r="G7160" s="216">
        <v>26.400000000000002</v>
      </c>
      <c r="H7160" s="216">
        <v>23.000000001629815</v>
      </c>
      <c r="I7160" s="216">
        <v>607.2000000430271</v>
      </c>
      <c r="J7160" s="216">
        <v>1.7684356946833842E-3</v>
      </c>
      <c r="K7160" s="216">
        <v>7.6888508459046541E-5</v>
      </c>
    </row>
    <row r="7161" spans="2:11" ht="15.75" customHeight="1" x14ac:dyDescent="0.2">
      <c r="B7161" s="189">
        <v>41149</v>
      </c>
      <c r="C7161" s="143">
        <v>278957</v>
      </c>
      <c r="D7161" s="143" t="s">
        <v>1449</v>
      </c>
      <c r="E7161" s="143" t="s">
        <v>24</v>
      </c>
      <c r="F7161" s="248" t="s">
        <v>3108</v>
      </c>
      <c r="G7161" s="216">
        <v>62.225000000000001</v>
      </c>
      <c r="H7161" s="216">
        <v>399.00000000139698</v>
      </c>
      <c r="I7161" s="216">
        <v>24827.775000086927</v>
      </c>
      <c r="J7161" s="216">
        <v>2.493309739008211E-2</v>
      </c>
      <c r="K7161" s="216">
        <v>6.2488965889711314E-5</v>
      </c>
    </row>
    <row r="7162" spans="2:11" ht="15.75" customHeight="1" x14ac:dyDescent="0.2">
      <c r="B7162" s="189">
        <v>41149</v>
      </c>
      <c r="C7162" s="143">
        <v>278958</v>
      </c>
      <c r="D7162" s="143" t="s">
        <v>588</v>
      </c>
      <c r="E7162" s="143" t="s">
        <v>25</v>
      </c>
      <c r="F7162" s="248" t="s">
        <v>3109</v>
      </c>
      <c r="G7162" s="216">
        <v>2</v>
      </c>
      <c r="H7162" s="216">
        <v>190.00000000116415</v>
      </c>
      <c r="I7162" s="216">
        <v>380.00000000232831</v>
      </c>
      <c r="J7162" s="216">
        <v>1.1067285308566932E-3</v>
      </c>
      <c r="K7162" s="216">
        <v>5.8248870044732218E-6</v>
      </c>
    </row>
    <row r="7163" spans="2:11" ht="15.75" customHeight="1" x14ac:dyDescent="0.2">
      <c r="B7163" s="189">
        <v>41149</v>
      </c>
      <c r="C7163" s="143">
        <v>278959</v>
      </c>
      <c r="D7163" s="143" t="s">
        <v>1328</v>
      </c>
      <c r="E7163" s="143" t="s">
        <v>25</v>
      </c>
      <c r="F7163" s="248" t="s">
        <v>3110</v>
      </c>
      <c r="G7163" s="216">
        <v>8.01</v>
      </c>
      <c r="H7163" s="216">
        <v>217.99999999813735</v>
      </c>
      <c r="I7163" s="216">
        <v>1746.1799999850803</v>
      </c>
      <c r="J7163" s="216">
        <v>5.0856505946920722E-3</v>
      </c>
      <c r="K7163" s="216">
        <v>2.3328672452915255E-5</v>
      </c>
    </row>
    <row r="7164" spans="2:11" ht="15.75" customHeight="1" x14ac:dyDescent="0.2">
      <c r="B7164" s="189">
        <v>41149</v>
      </c>
      <c r="C7164" s="143">
        <v>278960</v>
      </c>
      <c r="D7164" s="143" t="s">
        <v>1748</v>
      </c>
      <c r="E7164" s="143" t="s">
        <v>24</v>
      </c>
      <c r="F7164" s="248" t="s">
        <v>2572</v>
      </c>
      <c r="G7164" s="216">
        <v>13.3</v>
      </c>
      <c r="H7164" s="216">
        <v>279.99999999068677</v>
      </c>
      <c r="I7164" s="216">
        <v>3723.9999998761341</v>
      </c>
      <c r="J7164" s="216">
        <v>3.7397976531224537E-3</v>
      </c>
      <c r="K7164" s="216">
        <v>1.3356420190167305E-5</v>
      </c>
    </row>
    <row r="7165" spans="2:11" ht="15.75" customHeight="1" x14ac:dyDescent="0.2">
      <c r="B7165" s="189">
        <v>41149</v>
      </c>
      <c r="C7165" s="143">
        <v>278961</v>
      </c>
      <c r="D7165" s="143" t="s">
        <v>1475</v>
      </c>
      <c r="E7165" s="143" t="s">
        <v>24</v>
      </c>
      <c r="F7165" s="248" t="s">
        <v>3111</v>
      </c>
      <c r="G7165" s="216">
        <v>5.625</v>
      </c>
      <c r="H7165" s="216">
        <v>261.00000000209548</v>
      </c>
      <c r="I7165" s="216">
        <v>1468.1250000117871</v>
      </c>
      <c r="J7165" s="216">
        <v>1.4743529617929929E-3</v>
      </c>
      <c r="K7165" s="216">
        <v>5.648861922533164E-6</v>
      </c>
    </row>
    <row r="7166" spans="2:11" ht="15.75" customHeight="1" x14ac:dyDescent="0.2">
      <c r="B7166" s="189">
        <v>41149</v>
      </c>
      <c r="C7166" s="143">
        <v>278962</v>
      </c>
      <c r="D7166" s="143" t="s">
        <v>942</v>
      </c>
      <c r="E7166" s="143" t="s">
        <v>24</v>
      </c>
      <c r="F7166" s="248" t="s">
        <v>2413</v>
      </c>
      <c r="G7166" s="216">
        <v>21.910000000000004</v>
      </c>
      <c r="H7166" s="216">
        <v>363.00000000977889</v>
      </c>
      <c r="I7166" s="216">
        <v>7953.330000214256</v>
      </c>
      <c r="J7166" s="216">
        <v>7.9870689769868438E-3</v>
      </c>
      <c r="K7166" s="216">
        <v>2.2002944839591403E-5</v>
      </c>
    </row>
    <row r="7167" spans="2:11" ht="15.75" customHeight="1" x14ac:dyDescent="0.2">
      <c r="B7167" s="189">
        <v>41149</v>
      </c>
      <c r="C7167" s="143">
        <v>278963</v>
      </c>
      <c r="D7167" s="143" t="s">
        <v>1435</v>
      </c>
      <c r="E7167" s="143" t="s">
        <v>24</v>
      </c>
      <c r="F7167" s="248" t="s">
        <v>3112</v>
      </c>
      <c r="G7167" s="216">
        <v>8.2200000000000006</v>
      </c>
      <c r="H7167" s="216">
        <v>235.00000000116415</v>
      </c>
      <c r="I7167" s="216">
        <v>1931.7000000095695</v>
      </c>
      <c r="J7167" s="216">
        <v>1.9398945023664659E-3</v>
      </c>
      <c r="K7167" s="216">
        <v>8.2548702227951311E-6</v>
      </c>
    </row>
    <row r="7168" spans="2:11" ht="15.75" customHeight="1" x14ac:dyDescent="0.2">
      <c r="B7168" s="189">
        <v>41149</v>
      </c>
      <c r="C7168" s="143">
        <v>278964</v>
      </c>
      <c r="D7168" s="143" t="s">
        <v>1028</v>
      </c>
      <c r="E7168" s="143" t="s">
        <v>25</v>
      </c>
      <c r="F7168" s="248" t="s">
        <v>3113</v>
      </c>
      <c r="G7168" s="216">
        <v>7.0786000000000007</v>
      </c>
      <c r="H7168" s="216">
        <v>29.999999993015081</v>
      </c>
      <c r="I7168" s="216">
        <v>212.35799995055658</v>
      </c>
      <c r="J7168" s="216">
        <v>6.1848067710396104E-4</v>
      </c>
      <c r="K7168" s="216">
        <v>2.0616022574932077E-5</v>
      </c>
    </row>
    <row r="7169" spans="2:11" ht="15.75" customHeight="1" x14ac:dyDescent="0.2">
      <c r="B7169" s="189">
        <v>41149</v>
      </c>
      <c r="C7169" s="143">
        <v>278965</v>
      </c>
      <c r="D7169" s="143" t="s">
        <v>1329</v>
      </c>
      <c r="E7169" s="143" t="s">
        <v>24</v>
      </c>
      <c r="F7169" s="248" t="s">
        <v>3114</v>
      </c>
      <c r="G7169" s="216">
        <v>18.900000000000002</v>
      </c>
      <c r="H7169" s="216">
        <v>300.00000000349246</v>
      </c>
      <c r="I7169" s="216">
        <v>5670.0000000660084</v>
      </c>
      <c r="J7169" s="216">
        <v>5.6940528179797185E-3</v>
      </c>
      <c r="K7169" s="216">
        <v>1.8980176059711434E-5</v>
      </c>
    </row>
    <row r="7170" spans="2:11" ht="15.75" customHeight="1" x14ac:dyDescent="0.2">
      <c r="B7170" s="189">
        <v>41149</v>
      </c>
      <c r="C7170" s="143">
        <v>278966</v>
      </c>
      <c r="D7170" s="143" t="s">
        <v>1112</v>
      </c>
      <c r="E7170" s="143" t="s">
        <v>24</v>
      </c>
      <c r="F7170" s="248" t="s">
        <v>2840</v>
      </c>
      <c r="G7170" s="216">
        <v>0.98</v>
      </c>
      <c r="H7170" s="216">
        <v>209.00000000023283</v>
      </c>
      <c r="I7170" s="216">
        <v>204.82000000022816</v>
      </c>
      <c r="J7170" s="216">
        <v>2.0568887092880562E-4</v>
      </c>
      <c r="K7170" s="216">
        <v>9.8415727717022246E-7</v>
      </c>
    </row>
    <row r="7171" spans="2:11" ht="15.75" customHeight="1" x14ac:dyDescent="0.2">
      <c r="B7171" s="189">
        <v>41149</v>
      </c>
      <c r="C7171" s="143">
        <v>278966</v>
      </c>
      <c r="D7171" s="143" t="s">
        <v>562</v>
      </c>
      <c r="E7171" s="143" t="s">
        <v>25</v>
      </c>
      <c r="F7171" s="248" t="s">
        <v>2840</v>
      </c>
      <c r="G7171" s="216">
        <v>8.26</v>
      </c>
      <c r="H7171" s="216">
        <v>209.00000000023283</v>
      </c>
      <c r="I7171" s="216">
        <v>1726.340000001923</v>
      </c>
      <c r="J7171" s="216">
        <v>5.0278677156567518E-3</v>
      </c>
      <c r="K7171" s="216">
        <v>2.4056783328474407E-5</v>
      </c>
    </row>
    <row r="7172" spans="2:11" ht="15.75" customHeight="1" x14ac:dyDescent="0.2">
      <c r="B7172" s="189">
        <v>41149</v>
      </c>
      <c r="C7172" s="143">
        <v>278967</v>
      </c>
      <c r="D7172" s="143" t="s">
        <v>1032</v>
      </c>
      <c r="E7172" s="143" t="s">
        <v>24</v>
      </c>
      <c r="F7172" s="248" t="s">
        <v>3115</v>
      </c>
      <c r="G7172" s="216">
        <v>80.64</v>
      </c>
      <c r="H7172" s="216">
        <v>239.99999999650754</v>
      </c>
      <c r="I7172" s="216">
        <v>19353.599999718368</v>
      </c>
      <c r="J7172" s="216">
        <v>1.943570028486168E-2</v>
      </c>
      <c r="K7172" s="216">
        <v>8.0982084521435442E-5</v>
      </c>
    </row>
    <row r="7173" spans="2:11" ht="15.75" customHeight="1" x14ac:dyDescent="0.2">
      <c r="B7173" s="189">
        <v>41149</v>
      </c>
      <c r="C7173" s="143">
        <v>278968</v>
      </c>
      <c r="D7173" s="143" t="s">
        <v>1391</v>
      </c>
      <c r="E7173" s="143" t="s">
        <v>24</v>
      </c>
      <c r="F7173" s="248" t="s">
        <v>2591</v>
      </c>
      <c r="G7173" s="216">
        <v>13.474500000000003</v>
      </c>
      <c r="H7173" s="216">
        <v>201.00000000558794</v>
      </c>
      <c r="I7173" s="216">
        <v>2708.3745000752951</v>
      </c>
      <c r="J7173" s="216">
        <v>2.7198637485218008E-3</v>
      </c>
      <c r="K7173" s="216">
        <v>1.353166044003078E-5</v>
      </c>
    </row>
    <row r="7174" spans="2:11" ht="15.75" customHeight="1" x14ac:dyDescent="0.2">
      <c r="B7174" s="189">
        <v>41149</v>
      </c>
      <c r="C7174" s="143">
        <v>278969</v>
      </c>
      <c r="D7174" s="143" t="s">
        <v>950</v>
      </c>
      <c r="E7174" s="143" t="s">
        <v>25</v>
      </c>
      <c r="F7174" s="248" t="s">
        <v>3116</v>
      </c>
      <c r="G7174" s="216">
        <v>1</v>
      </c>
      <c r="H7174" s="216">
        <v>344.00000000023283</v>
      </c>
      <c r="I7174" s="216">
        <v>344.00000000023283</v>
      </c>
      <c r="J7174" s="216">
        <v>1.0018805647700724E-3</v>
      </c>
      <c r="K7174" s="216">
        <v>2.9124435022366109E-6</v>
      </c>
    </row>
    <row r="7175" spans="2:11" ht="15.75" customHeight="1" x14ac:dyDescent="0.2">
      <c r="B7175" s="189">
        <v>41149</v>
      </c>
      <c r="C7175" s="143">
        <v>278970</v>
      </c>
      <c r="D7175" s="143" t="s">
        <v>819</v>
      </c>
      <c r="E7175" s="143" t="s">
        <v>25</v>
      </c>
      <c r="F7175" s="248" t="s">
        <v>3117</v>
      </c>
      <c r="G7175" s="216">
        <v>7.4750000000000005</v>
      </c>
      <c r="H7175" s="216">
        <v>38.500000005005859</v>
      </c>
      <c r="I7175" s="216">
        <v>558.35000007317285</v>
      </c>
      <c r="J7175" s="216">
        <v>1.6261628296869236E-3</v>
      </c>
      <c r="K7175" s="216">
        <v>2.1770515179218669E-5</v>
      </c>
    </row>
    <row r="7176" spans="2:11" ht="15.75" customHeight="1" x14ac:dyDescent="0.2">
      <c r="B7176" s="189">
        <v>41149</v>
      </c>
      <c r="C7176" s="143">
        <v>278971</v>
      </c>
      <c r="D7176" s="143" t="s">
        <v>692</v>
      </c>
      <c r="E7176" s="143" t="s">
        <v>25</v>
      </c>
      <c r="F7176" s="248" t="s">
        <v>2426</v>
      </c>
      <c r="G7176" s="216">
        <v>9</v>
      </c>
      <c r="H7176" s="216">
        <v>364.00000000256114</v>
      </c>
      <c r="I7176" s="216">
        <v>3276.0000000230502</v>
      </c>
      <c r="J7176" s="216">
        <v>9.5411649133942712E-3</v>
      </c>
      <c r="K7176" s="216">
        <v>2.62119915201295E-5</v>
      </c>
    </row>
    <row r="7177" spans="2:11" ht="15.75" customHeight="1" x14ac:dyDescent="0.2">
      <c r="B7177" s="189">
        <v>41149</v>
      </c>
      <c r="C7177" s="143">
        <v>278972</v>
      </c>
      <c r="D7177" s="143" t="s">
        <v>503</v>
      </c>
      <c r="E7177" s="143" t="s">
        <v>25</v>
      </c>
      <c r="F7177" s="248" t="s">
        <v>3118</v>
      </c>
      <c r="G7177" s="216">
        <v>15</v>
      </c>
      <c r="H7177" s="216">
        <v>348.00000000279397</v>
      </c>
      <c r="I7177" s="216">
        <v>5220.0000000419095</v>
      </c>
      <c r="J7177" s="216">
        <v>1.5202955081797169E-2</v>
      </c>
      <c r="K7177" s="216">
        <v>4.3686652533549169E-5</v>
      </c>
    </row>
    <row r="7178" spans="2:11" ht="15.75" customHeight="1" x14ac:dyDescent="0.2">
      <c r="B7178" s="189">
        <v>41149</v>
      </c>
      <c r="C7178" s="143">
        <v>278973</v>
      </c>
      <c r="D7178" s="143" t="s">
        <v>623</v>
      </c>
      <c r="E7178" s="143" t="s">
        <v>25</v>
      </c>
      <c r="F7178" s="248" t="s">
        <v>3119</v>
      </c>
      <c r="G7178" s="216">
        <v>1</v>
      </c>
      <c r="H7178" s="216">
        <v>419.99999999650754</v>
      </c>
      <c r="I7178" s="216">
        <v>419.99999999650754</v>
      </c>
      <c r="J7178" s="216">
        <v>1.2232262709292051E-3</v>
      </c>
      <c r="K7178" s="216">
        <v>2.9124435022366109E-6</v>
      </c>
    </row>
    <row r="7179" spans="2:11" ht="15.75" customHeight="1" x14ac:dyDescent="0.2">
      <c r="B7179" s="189">
        <v>41149</v>
      </c>
      <c r="C7179" s="143">
        <v>278975</v>
      </c>
      <c r="D7179" s="143" t="s">
        <v>975</v>
      </c>
      <c r="E7179" s="143" t="s">
        <v>24</v>
      </c>
      <c r="F7179" s="248" t="s">
        <v>3120</v>
      </c>
      <c r="G7179" s="216">
        <v>519</v>
      </c>
      <c r="H7179" s="216">
        <v>43.500000000349246</v>
      </c>
      <c r="I7179" s="216">
        <v>45153.000000362517</v>
      </c>
      <c r="J7179" s="216">
        <v>4.5344544424922271E-2</v>
      </c>
      <c r="K7179" s="216">
        <v>5.2120166005239328E-4</v>
      </c>
    </row>
    <row r="7180" spans="2:11" ht="15.75" customHeight="1" x14ac:dyDescent="0.2">
      <c r="B7180" s="189">
        <v>41150</v>
      </c>
      <c r="C7180" s="143">
        <v>279008</v>
      </c>
      <c r="D7180" s="143" t="s">
        <v>588</v>
      </c>
      <c r="E7180" s="143" t="s">
        <v>25</v>
      </c>
      <c r="F7180" s="248" t="s">
        <v>3121</v>
      </c>
      <c r="G7180" s="216">
        <v>2</v>
      </c>
      <c r="H7180" s="216">
        <v>49.000000002561137</v>
      </c>
      <c r="I7180" s="216">
        <v>98.000000005122274</v>
      </c>
      <c r="J7180" s="216">
        <v>2.8530717817174835E-4</v>
      </c>
      <c r="K7180" s="216">
        <v>5.8225954725884868E-6</v>
      </c>
    </row>
    <row r="7181" spans="2:11" ht="15.75" customHeight="1" x14ac:dyDescent="0.2">
      <c r="B7181" s="189">
        <v>41150</v>
      </c>
      <c r="C7181" s="143">
        <v>279009</v>
      </c>
      <c r="D7181" s="143" t="s">
        <v>1198</v>
      </c>
      <c r="E7181" s="143" t="s">
        <v>25</v>
      </c>
      <c r="F7181" s="248" t="s">
        <v>3122</v>
      </c>
      <c r="G7181" s="216">
        <v>32</v>
      </c>
      <c r="H7181" s="216">
        <v>147.00000000768341</v>
      </c>
      <c r="I7181" s="216">
        <v>4704.0000002458692</v>
      </c>
      <c r="J7181" s="216">
        <v>1.3694744552243919E-2</v>
      </c>
      <c r="K7181" s="216">
        <v>9.3161527561415788E-5</v>
      </c>
    </row>
    <row r="7182" spans="2:11" ht="15.75" customHeight="1" x14ac:dyDescent="0.2">
      <c r="B7182" s="189">
        <v>41150</v>
      </c>
      <c r="C7182" s="143">
        <v>279015</v>
      </c>
      <c r="D7182" s="143" t="s">
        <v>588</v>
      </c>
      <c r="E7182" s="143" t="s">
        <v>25</v>
      </c>
      <c r="F7182" s="248" t="s">
        <v>3123</v>
      </c>
      <c r="G7182" s="216">
        <v>1</v>
      </c>
      <c r="H7182" s="216">
        <v>17.999999995809048</v>
      </c>
      <c r="I7182" s="216">
        <v>17.999999995809048</v>
      </c>
      <c r="J7182" s="216">
        <v>5.2403359241095279E-5</v>
      </c>
      <c r="K7182" s="216">
        <v>2.9112977362942434E-6</v>
      </c>
    </row>
    <row r="7183" spans="2:11" ht="15.75" customHeight="1" x14ac:dyDescent="0.2">
      <c r="B7183" s="189">
        <v>41150</v>
      </c>
      <c r="C7183" s="143">
        <v>279019</v>
      </c>
      <c r="D7183" s="143" t="s">
        <v>1553</v>
      </c>
      <c r="E7183" s="143" t="s">
        <v>25</v>
      </c>
      <c r="F7183" s="248" t="s">
        <v>3124</v>
      </c>
      <c r="G7183" s="216">
        <v>10</v>
      </c>
      <c r="H7183" s="216">
        <v>380.99999999511056</v>
      </c>
      <c r="I7183" s="216">
        <v>3809.9999999511056</v>
      </c>
      <c r="J7183" s="216">
        <v>1.1092044375138721E-2</v>
      </c>
      <c r="K7183" s="216">
        <v>2.9112977362942435E-5</v>
      </c>
    </row>
    <row r="7184" spans="2:11" ht="15.75" customHeight="1" x14ac:dyDescent="0.2">
      <c r="B7184" s="189">
        <v>41150</v>
      </c>
      <c r="C7184" s="143">
        <v>279022</v>
      </c>
      <c r="D7184" s="143" t="s">
        <v>697</v>
      </c>
      <c r="E7184" s="143" t="s">
        <v>25</v>
      </c>
      <c r="F7184" s="248" t="s">
        <v>2423</v>
      </c>
      <c r="G7184" s="216">
        <v>14.5</v>
      </c>
      <c r="H7184" s="216">
        <v>430.00000000814907</v>
      </c>
      <c r="I7184" s="216">
        <v>6235.0000001181616</v>
      </c>
      <c r="J7184" s="216">
        <v>1.8151941386138612E-2</v>
      </c>
      <c r="K7184" s="216">
        <v>4.2213817176266532E-5</v>
      </c>
    </row>
    <row r="7185" spans="2:11" ht="15.75" customHeight="1" x14ac:dyDescent="0.2">
      <c r="B7185" s="189">
        <v>41150</v>
      </c>
      <c r="C7185" s="143">
        <v>279024</v>
      </c>
      <c r="D7185" s="143" t="s">
        <v>818</v>
      </c>
      <c r="E7185" s="143" t="s">
        <v>25</v>
      </c>
      <c r="F7185" s="248" t="s">
        <v>1914</v>
      </c>
      <c r="G7185" s="216">
        <v>11</v>
      </c>
      <c r="H7185" s="216">
        <v>495</v>
      </c>
      <c r="I7185" s="216">
        <v>5445</v>
      </c>
      <c r="J7185" s="216">
        <v>1.5852016174122158E-2</v>
      </c>
      <c r="K7185" s="216">
        <v>3.2024275099236682E-5</v>
      </c>
    </row>
    <row r="7186" spans="2:11" ht="15.75" customHeight="1" x14ac:dyDescent="0.2">
      <c r="B7186" s="189">
        <v>41150</v>
      </c>
      <c r="C7186" s="143">
        <v>279025</v>
      </c>
      <c r="D7186" s="143" t="s">
        <v>1415</v>
      </c>
      <c r="E7186" s="143" t="s">
        <v>24</v>
      </c>
      <c r="F7186" s="248" t="s">
        <v>3125</v>
      </c>
      <c r="G7186" s="216">
        <v>5.9250000000000007</v>
      </c>
      <c r="H7186" s="216">
        <v>317.99999999930151</v>
      </c>
      <c r="I7186" s="216">
        <v>1884.1499999958617</v>
      </c>
      <c r="J7186" s="216">
        <v>1.8922994715148613E-3</v>
      </c>
      <c r="K7186" s="216">
        <v>5.9506272689277286E-6</v>
      </c>
    </row>
    <row r="7187" spans="2:11" ht="15.75" customHeight="1" x14ac:dyDescent="0.2">
      <c r="B7187" s="189">
        <v>41150</v>
      </c>
      <c r="C7187" s="143">
        <v>279027</v>
      </c>
      <c r="D7187" s="143" t="s">
        <v>1408</v>
      </c>
      <c r="E7187" s="143" t="s">
        <v>24</v>
      </c>
      <c r="F7187" s="248" t="s">
        <v>3126</v>
      </c>
      <c r="G7187" s="216">
        <v>27.945</v>
      </c>
      <c r="H7187" s="216">
        <v>335.00000000232831</v>
      </c>
      <c r="I7187" s="216">
        <v>9361.575000065066</v>
      </c>
      <c r="J7187" s="216">
        <v>9.4020664093669663E-3</v>
      </c>
      <c r="K7187" s="216">
        <v>2.8065869878512297E-5</v>
      </c>
    </row>
    <row r="7188" spans="2:11" ht="15.75" customHeight="1" x14ac:dyDescent="0.2">
      <c r="B7188" s="189">
        <v>41150</v>
      </c>
      <c r="C7188" s="143">
        <v>279028</v>
      </c>
      <c r="D7188" s="143" t="s">
        <v>3127</v>
      </c>
      <c r="E7188" s="143" t="s">
        <v>24</v>
      </c>
      <c r="F7188" s="248" t="s">
        <v>3128</v>
      </c>
      <c r="G7188" s="216">
        <v>75.956100000000006</v>
      </c>
      <c r="H7188" s="216">
        <v>339.99999999767169</v>
      </c>
      <c r="I7188" s="216">
        <v>25825.073999823155</v>
      </c>
      <c r="J7188" s="216">
        <v>2.5936774610198166E-2</v>
      </c>
      <c r="K7188" s="216">
        <v>7.6284631206987588E-5</v>
      </c>
    </row>
    <row r="7189" spans="2:11" ht="15.75" customHeight="1" x14ac:dyDescent="0.2">
      <c r="B7189" s="189">
        <v>41150</v>
      </c>
      <c r="C7189" s="143">
        <v>279029</v>
      </c>
      <c r="D7189" s="143" t="s">
        <v>1621</v>
      </c>
      <c r="E7189" s="143" t="s">
        <v>24</v>
      </c>
      <c r="F7189" s="248" t="s">
        <v>3129</v>
      </c>
      <c r="G7189" s="216">
        <v>4.9915000000000003</v>
      </c>
      <c r="H7189" s="216">
        <v>280.00000000116415</v>
      </c>
      <c r="I7189" s="216">
        <v>1397.6200000058109</v>
      </c>
      <c r="J7189" s="216">
        <v>1.4036650942841095E-3</v>
      </c>
      <c r="K7189" s="216">
        <v>5.0130896224224062E-6</v>
      </c>
    </row>
    <row r="7190" spans="2:11" ht="15.75" customHeight="1" x14ac:dyDescent="0.2">
      <c r="B7190" s="189">
        <v>41150</v>
      </c>
      <c r="C7190" s="143">
        <v>279030</v>
      </c>
      <c r="D7190" s="143" t="s">
        <v>1439</v>
      </c>
      <c r="E7190" s="143" t="s">
        <v>24</v>
      </c>
      <c r="F7190" s="248" t="s">
        <v>3130</v>
      </c>
      <c r="G7190" s="216">
        <v>6.8250000000000002</v>
      </c>
      <c r="H7190" s="216">
        <v>354.99999999417923</v>
      </c>
      <c r="I7190" s="216">
        <v>2422.8749999602733</v>
      </c>
      <c r="J7190" s="216">
        <v>2.4333546065766869E-3</v>
      </c>
      <c r="K7190" s="216">
        <v>6.8545200186382687E-6</v>
      </c>
    </row>
    <row r="7191" spans="2:11" ht="15.75" customHeight="1" x14ac:dyDescent="0.2">
      <c r="B7191" s="189">
        <v>41150</v>
      </c>
      <c r="C7191" s="143">
        <v>279032</v>
      </c>
      <c r="D7191" s="143" t="s">
        <v>1678</v>
      </c>
      <c r="E7191" s="143" t="s">
        <v>24</v>
      </c>
      <c r="F7191" s="248" t="s">
        <v>3131</v>
      </c>
      <c r="G7191" s="216">
        <v>5.37</v>
      </c>
      <c r="H7191" s="216">
        <v>313.99999999674037</v>
      </c>
      <c r="I7191" s="216">
        <v>1686.1799999824959</v>
      </c>
      <c r="J7191" s="216">
        <v>1.6934731963234423E-3</v>
      </c>
      <c r="K7191" s="216">
        <v>5.3932267399395611E-6</v>
      </c>
    </row>
    <row r="7192" spans="2:11" ht="15.75" customHeight="1" x14ac:dyDescent="0.2">
      <c r="B7192" s="189">
        <v>41150</v>
      </c>
      <c r="C7192" s="143">
        <v>279033</v>
      </c>
      <c r="D7192" s="143" t="s">
        <v>1531</v>
      </c>
      <c r="E7192" s="143" t="s">
        <v>25</v>
      </c>
      <c r="F7192" s="248" t="s">
        <v>2836</v>
      </c>
      <c r="G7192" s="216">
        <v>7.125</v>
      </c>
      <c r="H7192" s="216">
        <v>135.99999999278225</v>
      </c>
      <c r="I7192" s="216">
        <v>968.99999994857353</v>
      </c>
      <c r="J7192" s="216">
        <v>2.8210475063194041E-3</v>
      </c>
      <c r="K7192" s="216">
        <v>2.0742996371096485E-5</v>
      </c>
    </row>
    <row r="7193" spans="2:11" ht="15.75" customHeight="1" x14ac:dyDescent="0.2">
      <c r="B7193" s="189">
        <v>41150</v>
      </c>
      <c r="C7193" s="143">
        <v>279034</v>
      </c>
      <c r="D7193" s="143" t="s">
        <v>1164</v>
      </c>
      <c r="E7193" s="143" t="s">
        <v>25</v>
      </c>
      <c r="F7193" s="248" t="s">
        <v>3132</v>
      </c>
      <c r="G7193" s="216">
        <v>20.419800000000002</v>
      </c>
      <c r="H7193" s="216">
        <v>367.00000000186265</v>
      </c>
      <c r="I7193" s="216">
        <v>7494.0666000380352</v>
      </c>
      <c r="J7193" s="216">
        <v>2.1817459128329029E-2</v>
      </c>
      <c r="K7193" s="216">
        <v>5.94481175155812E-5</v>
      </c>
    </row>
    <row r="7194" spans="2:11" ht="15.75" customHeight="1" x14ac:dyDescent="0.2">
      <c r="B7194" s="189">
        <v>41150</v>
      </c>
      <c r="C7194" s="143">
        <v>279035</v>
      </c>
      <c r="D7194" s="143" t="s">
        <v>1531</v>
      </c>
      <c r="E7194" s="143" t="s">
        <v>25</v>
      </c>
      <c r="F7194" s="248" t="s">
        <v>3133</v>
      </c>
      <c r="G7194" s="216">
        <v>9.0750000000000011</v>
      </c>
      <c r="H7194" s="216">
        <v>145.00000000116415</v>
      </c>
      <c r="I7194" s="216">
        <v>1315.8750000105649</v>
      </c>
      <c r="J7194" s="216">
        <v>3.8309039087769453E-3</v>
      </c>
      <c r="K7194" s="216">
        <v>2.6420026956870263E-5</v>
      </c>
    </row>
    <row r="7195" spans="2:11" ht="15.75" customHeight="1" x14ac:dyDescent="0.2">
      <c r="B7195" s="189">
        <v>41150</v>
      </c>
      <c r="C7195" s="143">
        <v>279036</v>
      </c>
      <c r="D7195" s="143" t="s">
        <v>735</v>
      </c>
      <c r="E7195" s="143" t="s">
        <v>24</v>
      </c>
      <c r="F7195" s="248" t="s">
        <v>3134</v>
      </c>
      <c r="G7195" s="216">
        <v>2</v>
      </c>
      <c r="H7195" s="216">
        <v>264.00000000139698</v>
      </c>
      <c r="I7195" s="216">
        <v>528.00000000279397</v>
      </c>
      <c r="J7195" s="216">
        <v>5.3028374649965668E-4</v>
      </c>
      <c r="K7195" s="216">
        <v>2.0086505549123133E-6</v>
      </c>
    </row>
    <row r="7196" spans="2:11" ht="15.75" customHeight="1" x14ac:dyDescent="0.2">
      <c r="B7196" s="189">
        <v>41150</v>
      </c>
      <c r="C7196" s="143">
        <v>279037</v>
      </c>
      <c r="D7196" s="143" t="s">
        <v>1588</v>
      </c>
      <c r="E7196" s="143" t="s">
        <v>24</v>
      </c>
      <c r="F7196" s="248" t="s">
        <v>3135</v>
      </c>
      <c r="G7196" s="216">
        <v>15.06</v>
      </c>
      <c r="H7196" s="216">
        <v>390.00000000349246</v>
      </c>
      <c r="I7196" s="216">
        <v>5873.4000000525966</v>
      </c>
      <c r="J7196" s="216">
        <v>5.8988040846638138E-3</v>
      </c>
      <c r="K7196" s="216">
        <v>1.5125138678489719E-5</v>
      </c>
    </row>
    <row r="7197" spans="2:11" ht="15.75" customHeight="1" x14ac:dyDescent="0.2">
      <c r="B7197" s="189">
        <v>41150</v>
      </c>
      <c r="C7197" s="143">
        <v>279038</v>
      </c>
      <c r="D7197" s="143" t="s">
        <v>1191</v>
      </c>
      <c r="E7197" s="143" t="s">
        <v>24</v>
      </c>
      <c r="F7197" s="248" t="s">
        <v>2982</v>
      </c>
      <c r="G7197" s="216">
        <v>1.18</v>
      </c>
      <c r="H7197" s="216">
        <v>364.99999999534339</v>
      </c>
      <c r="I7197" s="216">
        <v>430.69999999450516</v>
      </c>
      <c r="J7197" s="216">
        <v>4.3256289699484802E-4</v>
      </c>
      <c r="K7197" s="216">
        <v>1.1851038273982646E-6</v>
      </c>
    </row>
    <row r="7198" spans="2:11" ht="15.75" customHeight="1" x14ac:dyDescent="0.2">
      <c r="B7198" s="189">
        <v>41150</v>
      </c>
      <c r="C7198" s="143">
        <v>279038</v>
      </c>
      <c r="D7198" s="143" t="s">
        <v>1215</v>
      </c>
      <c r="E7198" s="143" t="s">
        <v>24</v>
      </c>
      <c r="F7198" s="248" t="s">
        <v>2982</v>
      </c>
      <c r="G7198" s="216">
        <v>13.574999999999999</v>
      </c>
      <c r="H7198" s="216">
        <v>364.99999999534339</v>
      </c>
      <c r="I7198" s="216">
        <v>4954.8749999367865</v>
      </c>
      <c r="J7198" s="216">
        <v>4.9763062090720867E-3</v>
      </c>
      <c r="K7198" s="216">
        <v>1.3633715641467325E-5</v>
      </c>
    </row>
    <row r="7199" spans="2:11" ht="15.75" customHeight="1" x14ac:dyDescent="0.2">
      <c r="B7199" s="189">
        <v>41150</v>
      </c>
      <c r="C7199" s="143">
        <v>279039</v>
      </c>
      <c r="D7199" s="143" t="s">
        <v>1093</v>
      </c>
      <c r="E7199" s="143" t="s">
        <v>24</v>
      </c>
      <c r="F7199" s="248" t="s">
        <v>2980</v>
      </c>
      <c r="G7199" s="216">
        <v>2.2133000000000003</v>
      </c>
      <c r="H7199" s="216">
        <v>39.999999994179234</v>
      </c>
      <c r="I7199" s="216">
        <v>88.531999987116905</v>
      </c>
      <c r="J7199" s="216">
        <v>8.8914925450809637E-5</v>
      </c>
      <c r="K7199" s="216">
        <v>2.2228731365937115E-6</v>
      </c>
    </row>
    <row r="7200" spans="2:11" ht="15.75" customHeight="1" x14ac:dyDescent="0.2">
      <c r="B7200" s="189">
        <v>41150</v>
      </c>
      <c r="C7200" s="143">
        <v>279040</v>
      </c>
      <c r="D7200" s="143" t="s">
        <v>896</v>
      </c>
      <c r="E7200" s="143" t="s">
        <v>24</v>
      </c>
      <c r="F7200" s="248" t="s">
        <v>3136</v>
      </c>
      <c r="G7200" s="216">
        <v>44.830000000000005</v>
      </c>
      <c r="H7200" s="216">
        <v>288.99999999906868</v>
      </c>
      <c r="I7200" s="216">
        <v>12955.86999995825</v>
      </c>
      <c r="J7200" s="216">
        <v>1.3011907732393965E-2</v>
      </c>
      <c r="K7200" s="216">
        <v>4.5023902188359507E-5</v>
      </c>
    </row>
    <row r="7201" spans="2:11" ht="15.75" customHeight="1" x14ac:dyDescent="0.2">
      <c r="B7201" s="189">
        <v>41150</v>
      </c>
      <c r="C7201" s="143">
        <v>279040</v>
      </c>
      <c r="D7201" s="143" t="s">
        <v>554</v>
      </c>
      <c r="E7201" s="143" t="s">
        <v>24</v>
      </c>
      <c r="F7201" s="248" t="s">
        <v>3136</v>
      </c>
      <c r="G7201" s="216">
        <v>1.3900000000000001</v>
      </c>
      <c r="H7201" s="216">
        <v>288.99999999906868</v>
      </c>
      <c r="I7201" s="216">
        <v>401.70999999870548</v>
      </c>
      <c r="J7201" s="216">
        <v>4.0344750720561255E-4</v>
      </c>
      <c r="K7201" s="216">
        <v>1.3960121356640579E-6</v>
      </c>
    </row>
    <row r="7202" spans="2:11" ht="15.75" customHeight="1" x14ac:dyDescent="0.2">
      <c r="B7202" s="189">
        <v>41150</v>
      </c>
      <c r="C7202" s="143">
        <v>279041</v>
      </c>
      <c r="D7202" s="143" t="s">
        <v>658</v>
      </c>
      <c r="E7202" s="143" t="s">
        <v>24</v>
      </c>
      <c r="F7202" s="248" t="s">
        <v>3137</v>
      </c>
      <c r="G7202" s="216">
        <v>3.4950000000000001</v>
      </c>
      <c r="H7202" s="216">
        <v>436.99999999953434</v>
      </c>
      <c r="I7202" s="216">
        <v>1527.3149999983725</v>
      </c>
      <c r="J7202" s="216">
        <v>1.5339210611363154E-3</v>
      </c>
      <c r="K7202" s="216">
        <v>3.5101168447092675E-6</v>
      </c>
    </row>
    <row r="7203" spans="2:11" ht="15.75" customHeight="1" x14ac:dyDescent="0.2">
      <c r="B7203" s="189">
        <v>41150</v>
      </c>
      <c r="C7203" s="143">
        <v>279041</v>
      </c>
      <c r="D7203" s="143" t="s">
        <v>567</v>
      </c>
      <c r="E7203" s="143" t="s">
        <v>24</v>
      </c>
      <c r="F7203" s="248" t="s">
        <v>3137</v>
      </c>
      <c r="G7203" s="216">
        <v>2.1</v>
      </c>
      <c r="H7203" s="216">
        <v>436.99999999953434</v>
      </c>
      <c r="I7203" s="216">
        <v>917.69999999902211</v>
      </c>
      <c r="J7203" s="216">
        <v>9.2166930712053274E-4</v>
      </c>
      <c r="K7203" s="216">
        <v>2.1090830826579287E-6</v>
      </c>
    </row>
    <row r="7204" spans="2:11" ht="15.75" customHeight="1" x14ac:dyDescent="0.2">
      <c r="B7204" s="189">
        <v>41150</v>
      </c>
      <c r="C7204" s="143">
        <v>279042</v>
      </c>
      <c r="D7204" s="143" t="s">
        <v>1093</v>
      </c>
      <c r="E7204" s="143" t="s">
        <v>24</v>
      </c>
      <c r="F7204" s="248" t="s">
        <v>2980</v>
      </c>
      <c r="G7204" s="216">
        <v>2.2133000000000003</v>
      </c>
      <c r="H7204" s="216">
        <v>50.999999998603016</v>
      </c>
      <c r="I7204" s="216">
        <v>112.87829999690807</v>
      </c>
      <c r="J7204" s="216">
        <v>1.1336652996317397E-4</v>
      </c>
      <c r="K7204" s="216">
        <v>2.2228731365937115E-6</v>
      </c>
    </row>
    <row r="7205" spans="2:11" ht="15.75" customHeight="1" x14ac:dyDescent="0.2">
      <c r="B7205" s="189">
        <v>41150</v>
      </c>
      <c r="C7205" s="143">
        <v>279043</v>
      </c>
      <c r="D7205" s="143" t="s">
        <v>1537</v>
      </c>
      <c r="E7205" s="143" t="s">
        <v>24</v>
      </c>
      <c r="F7205" s="248" t="s">
        <v>3138</v>
      </c>
      <c r="G7205" s="216">
        <v>3.2600000000000002</v>
      </c>
      <c r="H7205" s="216">
        <v>409.00000000256114</v>
      </c>
      <c r="I7205" s="216">
        <v>1333.3400000083493</v>
      </c>
      <c r="J7205" s="216">
        <v>1.3391070654517772E-3</v>
      </c>
      <c r="K7205" s="216">
        <v>3.2741004045070707E-6</v>
      </c>
    </row>
    <row r="7206" spans="2:11" ht="15.75" customHeight="1" x14ac:dyDescent="0.2">
      <c r="B7206" s="189">
        <v>41150</v>
      </c>
      <c r="C7206" s="143">
        <v>279044</v>
      </c>
      <c r="D7206" s="143" t="s">
        <v>1478</v>
      </c>
      <c r="E7206" s="143" t="s">
        <v>24</v>
      </c>
      <c r="F7206" s="248" t="s">
        <v>3139</v>
      </c>
      <c r="G7206" s="216">
        <v>24.09</v>
      </c>
      <c r="H7206" s="216">
        <v>272.99999999930151</v>
      </c>
      <c r="I7206" s="216">
        <v>6576.5699999831731</v>
      </c>
      <c r="J7206" s="216">
        <v>6.6050154899429357E-3</v>
      </c>
      <c r="K7206" s="216">
        <v>2.4194195933918811E-5</v>
      </c>
    </row>
    <row r="7207" spans="2:11" ht="15.75" customHeight="1" x14ac:dyDescent="0.2">
      <c r="B7207" s="189">
        <v>41150</v>
      </c>
      <c r="C7207" s="143">
        <v>279045</v>
      </c>
      <c r="D7207" s="143" t="s">
        <v>1701</v>
      </c>
      <c r="E7207" s="143" t="s">
        <v>25</v>
      </c>
      <c r="F7207" s="248" t="s">
        <v>3140</v>
      </c>
      <c r="G7207" s="216">
        <v>0.93</v>
      </c>
      <c r="H7207" s="216">
        <v>153.99999999906868</v>
      </c>
      <c r="I7207" s="216">
        <v>143.21999999913388</v>
      </c>
      <c r="J7207" s="216">
        <v>4.1695606178954002E-4</v>
      </c>
      <c r="K7207" s="216">
        <v>2.7075068947536464E-6</v>
      </c>
    </row>
    <row r="7208" spans="2:11" ht="15.75" customHeight="1" x14ac:dyDescent="0.2">
      <c r="B7208" s="189">
        <v>41150</v>
      </c>
      <c r="C7208" s="143">
        <v>279046</v>
      </c>
      <c r="D7208" s="143" t="s">
        <v>717</v>
      </c>
      <c r="E7208" s="143" t="s">
        <v>24</v>
      </c>
      <c r="F7208" s="248" t="s">
        <v>3141</v>
      </c>
      <c r="G7208" s="216">
        <v>23.439599999999999</v>
      </c>
      <c r="H7208" s="216">
        <v>110.00000000232831</v>
      </c>
      <c r="I7208" s="216">
        <v>2578.3560000545745</v>
      </c>
      <c r="J7208" s="216">
        <v>2.5895081051355564E-3</v>
      </c>
      <c r="K7208" s="216">
        <v>2.3540982773461327E-5</v>
      </c>
    </row>
    <row r="7209" spans="2:11" ht="15.75" customHeight="1" x14ac:dyDescent="0.2">
      <c r="B7209" s="189">
        <v>41150</v>
      </c>
      <c r="C7209" s="143">
        <v>279047</v>
      </c>
      <c r="D7209" s="143" t="s">
        <v>2670</v>
      </c>
      <c r="E7209" s="143" t="s">
        <v>24</v>
      </c>
      <c r="F7209" s="248" t="s">
        <v>3142</v>
      </c>
      <c r="G7209" s="216">
        <v>2.82</v>
      </c>
      <c r="H7209" s="216">
        <v>195.99999999976717</v>
      </c>
      <c r="I7209" s="216">
        <v>552.71999999934337</v>
      </c>
      <c r="J7209" s="216">
        <v>5.5511066735490738E-4</v>
      </c>
      <c r="K7209" s="216">
        <v>2.8321972824263615E-6</v>
      </c>
    </row>
    <row r="7210" spans="2:11" ht="15.75" customHeight="1" x14ac:dyDescent="0.2">
      <c r="B7210" s="189">
        <v>41150</v>
      </c>
      <c r="C7210" s="143">
        <v>279048</v>
      </c>
      <c r="D7210" s="143" t="s">
        <v>647</v>
      </c>
      <c r="E7210" s="143" t="s">
        <v>25</v>
      </c>
      <c r="F7210" s="248" t="s">
        <v>3143</v>
      </c>
      <c r="G7210" s="216">
        <v>10.950000000000001</v>
      </c>
      <c r="H7210" s="216">
        <v>250.99999999045394</v>
      </c>
      <c r="I7210" s="216">
        <v>2748.4499998954711</v>
      </c>
      <c r="J7210" s="216">
        <v>8.0015562630135987E-3</v>
      </c>
      <c r="K7210" s="216">
        <v>3.1878710212421969E-5</v>
      </c>
    </row>
    <row r="7211" spans="2:11" ht="15.75" customHeight="1" x14ac:dyDescent="0.2">
      <c r="B7211" s="189">
        <v>41150</v>
      </c>
      <c r="C7211" s="143">
        <v>279051</v>
      </c>
      <c r="D7211" s="143" t="s">
        <v>1066</v>
      </c>
      <c r="E7211" s="143" t="s">
        <v>24</v>
      </c>
      <c r="F7211" s="248" t="s">
        <v>3144</v>
      </c>
      <c r="G7211" s="216">
        <v>1</v>
      </c>
      <c r="H7211" s="216">
        <v>669.99999999417923</v>
      </c>
      <c r="I7211" s="216">
        <v>669.99999999417923</v>
      </c>
      <c r="J7211" s="216">
        <v>6.7289793588977897E-4</v>
      </c>
      <c r="K7211" s="216">
        <v>1.0043252774561566E-6</v>
      </c>
    </row>
    <row r="7212" spans="2:11" ht="15.75" customHeight="1" x14ac:dyDescent="0.2">
      <c r="B7212" s="189">
        <v>41150</v>
      </c>
      <c r="C7212" s="143">
        <v>279052</v>
      </c>
      <c r="D7212" s="143" t="s">
        <v>1278</v>
      </c>
      <c r="E7212" s="143" t="s">
        <v>25</v>
      </c>
      <c r="F7212" s="248" t="s">
        <v>3145</v>
      </c>
      <c r="G7212" s="216">
        <v>14.335000000000001</v>
      </c>
      <c r="H7212" s="216">
        <v>362.00000000651926</v>
      </c>
      <c r="I7212" s="216">
        <v>5189.2700000934537</v>
      </c>
      <c r="J7212" s="216">
        <v>1.51075100042917E-2</v>
      </c>
      <c r="K7212" s="216">
        <v>4.1733453049777986E-5</v>
      </c>
    </row>
    <row r="7213" spans="2:11" ht="15.75" customHeight="1" x14ac:dyDescent="0.2">
      <c r="B7213" s="189">
        <v>41150</v>
      </c>
      <c r="C7213" s="143">
        <v>279053</v>
      </c>
      <c r="D7213" s="143" t="s">
        <v>834</v>
      </c>
      <c r="E7213" s="143" t="s">
        <v>25</v>
      </c>
      <c r="F7213" s="248" t="s">
        <v>1975</v>
      </c>
      <c r="G7213" s="216">
        <v>21.975000000000001</v>
      </c>
      <c r="H7213" s="216">
        <v>305.19999999529682</v>
      </c>
      <c r="I7213" s="216">
        <v>8393.4049998511327</v>
      </c>
      <c r="J7213" s="216">
        <v>2.4435700975867388E-2</v>
      </c>
      <c r="K7213" s="216">
        <v>6.3975767755066008E-5</v>
      </c>
    </row>
    <row r="7214" spans="2:11" ht="15.75" customHeight="1" x14ac:dyDescent="0.2">
      <c r="B7214" s="189">
        <v>41150</v>
      </c>
      <c r="C7214" s="143">
        <v>279054</v>
      </c>
      <c r="D7214" s="143" t="s">
        <v>540</v>
      </c>
      <c r="E7214" s="143" t="s">
        <v>25</v>
      </c>
      <c r="F7214" s="248" t="s">
        <v>3146</v>
      </c>
      <c r="G7214" s="216">
        <v>17.02</v>
      </c>
      <c r="H7214" s="216">
        <v>410.99999999860302</v>
      </c>
      <c r="I7214" s="216">
        <v>6995.2199999762233</v>
      </c>
      <c r="J7214" s="216">
        <v>2.0365168150810999E-2</v>
      </c>
      <c r="K7214" s="216">
        <v>4.955028747172802E-5</v>
      </c>
    </row>
    <row r="7215" spans="2:11" ht="15.75" customHeight="1" x14ac:dyDescent="0.2">
      <c r="B7215" s="189">
        <v>41150</v>
      </c>
      <c r="C7215" s="143">
        <v>279055</v>
      </c>
      <c r="D7215" s="143" t="s">
        <v>643</v>
      </c>
      <c r="E7215" s="143" t="s">
        <v>25</v>
      </c>
      <c r="F7215" s="248" t="s">
        <v>2163</v>
      </c>
      <c r="G7215" s="216">
        <v>28.35</v>
      </c>
      <c r="H7215" s="216">
        <v>383.00000000162981</v>
      </c>
      <c r="I7215" s="216">
        <v>10858.050000046205</v>
      </c>
      <c r="J7215" s="216">
        <v>3.1611016385704231E-2</v>
      </c>
      <c r="K7215" s="216">
        <v>8.2535290823941814E-5</v>
      </c>
    </row>
    <row r="7216" spans="2:11" ht="15.75" customHeight="1" x14ac:dyDescent="0.2">
      <c r="B7216" s="189">
        <v>41150</v>
      </c>
      <c r="C7216" s="143">
        <v>279056</v>
      </c>
      <c r="D7216" s="143" t="s">
        <v>3147</v>
      </c>
      <c r="E7216" s="143" t="s">
        <v>24</v>
      </c>
      <c r="F7216" s="248" t="s">
        <v>3148</v>
      </c>
      <c r="G7216" s="216">
        <v>3</v>
      </c>
      <c r="H7216" s="216">
        <v>226.00000000325963</v>
      </c>
      <c r="I7216" s="216">
        <v>678.00000000977889</v>
      </c>
      <c r="J7216" s="216">
        <v>6.8093253812509535E-4</v>
      </c>
      <c r="K7216" s="216">
        <v>3.0129758323684697E-6</v>
      </c>
    </row>
    <row r="7217" spans="2:11" ht="15.75" customHeight="1" x14ac:dyDescent="0.2">
      <c r="B7217" s="189">
        <v>41151</v>
      </c>
      <c r="C7217" s="143">
        <v>279081</v>
      </c>
      <c r="D7217" s="143" t="s">
        <v>1394</v>
      </c>
      <c r="E7217" s="143" t="s">
        <v>25</v>
      </c>
      <c r="F7217" s="248" t="s">
        <v>3149</v>
      </c>
      <c r="G7217" s="216">
        <v>2.0100000000000002</v>
      </c>
      <c r="H7217" s="216">
        <v>69.999999997671694</v>
      </c>
      <c r="I7217" s="216">
        <v>140.69999999532013</v>
      </c>
      <c r="J7217" s="216">
        <v>4.0945778213895138E-4</v>
      </c>
      <c r="K7217" s="216">
        <v>5.8493968878938651E-6</v>
      </c>
    </row>
    <row r="7218" spans="2:11" ht="15.75" customHeight="1" x14ac:dyDescent="0.2">
      <c r="B7218" s="189">
        <v>41151</v>
      </c>
      <c r="C7218" s="143">
        <v>279083</v>
      </c>
      <c r="D7218" s="143" t="s">
        <v>703</v>
      </c>
      <c r="E7218" s="143" t="s">
        <v>25</v>
      </c>
      <c r="F7218" s="248" t="s">
        <v>3150</v>
      </c>
      <c r="G7218" s="216">
        <v>6.0200000000000005</v>
      </c>
      <c r="H7218" s="216">
        <v>155.99999999511056</v>
      </c>
      <c r="I7218" s="216">
        <v>939.11999997056557</v>
      </c>
      <c r="J7218" s="216">
        <v>2.7329779130282152E-3</v>
      </c>
      <c r="K7218" s="216">
        <v>1.7519089186627396E-5</v>
      </c>
    </row>
    <row r="7219" spans="2:11" ht="15.75" customHeight="1" x14ac:dyDescent="0.2">
      <c r="B7219" s="189">
        <v>41151</v>
      </c>
      <c r="C7219" s="143">
        <v>279084</v>
      </c>
      <c r="D7219" s="143" t="s">
        <v>1364</v>
      </c>
      <c r="E7219" s="143" t="s">
        <v>25</v>
      </c>
      <c r="F7219" s="248" t="s">
        <v>3151</v>
      </c>
      <c r="G7219" s="216">
        <v>4.9800000000000004</v>
      </c>
      <c r="H7219" s="216">
        <v>95.000000005820766</v>
      </c>
      <c r="I7219" s="216">
        <v>473.10000002898744</v>
      </c>
      <c r="J7219" s="216">
        <v>1.3767908795184807E-3</v>
      </c>
      <c r="K7219" s="216">
        <v>1.449253557299077E-5</v>
      </c>
    </row>
    <row r="7220" spans="2:11" ht="15.75" customHeight="1" x14ac:dyDescent="0.2">
      <c r="B7220" s="189">
        <v>41151</v>
      </c>
      <c r="C7220" s="143">
        <v>279085</v>
      </c>
      <c r="D7220" s="143" t="s">
        <v>1370</v>
      </c>
      <c r="E7220" s="143" t="s">
        <v>24</v>
      </c>
      <c r="F7220" s="248" t="s">
        <v>3152</v>
      </c>
      <c r="G7220" s="216">
        <v>7</v>
      </c>
      <c r="H7220" s="216">
        <v>207.9999999969732</v>
      </c>
      <c r="I7220" s="216">
        <v>1455.9999999788124</v>
      </c>
      <c r="J7220" s="216">
        <v>1.4624167042487128E-3</v>
      </c>
      <c r="K7220" s="216">
        <v>7.0308495397595843E-6</v>
      </c>
    </row>
    <row r="7221" spans="2:11" ht="15.75" customHeight="1" x14ac:dyDescent="0.2">
      <c r="B7221" s="189">
        <v>41151</v>
      </c>
      <c r="C7221" s="143">
        <v>279086</v>
      </c>
      <c r="D7221" s="143" t="s">
        <v>1394</v>
      </c>
      <c r="E7221" s="143" t="s">
        <v>25</v>
      </c>
      <c r="F7221" s="248" t="s">
        <v>3153</v>
      </c>
      <c r="G7221" s="216">
        <v>1</v>
      </c>
      <c r="H7221" s="216">
        <v>242.0000000030268</v>
      </c>
      <c r="I7221" s="216">
        <v>242.0000000030268</v>
      </c>
      <c r="J7221" s="216">
        <v>7.0425574472040805E-4</v>
      </c>
      <c r="K7221" s="216">
        <v>2.9101477054198332E-6</v>
      </c>
    </row>
    <row r="7222" spans="2:11" ht="15.75" customHeight="1" x14ac:dyDescent="0.2">
      <c r="B7222" s="189">
        <v>41151</v>
      </c>
      <c r="C7222" s="143">
        <v>279087</v>
      </c>
      <c r="D7222" s="143" t="s">
        <v>548</v>
      </c>
      <c r="E7222" s="143" t="s">
        <v>25</v>
      </c>
      <c r="F7222" s="248" t="s">
        <v>2661</v>
      </c>
      <c r="G7222" s="216">
        <v>37</v>
      </c>
      <c r="H7222" s="216">
        <v>104.99999999650754</v>
      </c>
      <c r="I7222" s="216">
        <v>3884.999999870779</v>
      </c>
      <c r="J7222" s="216">
        <v>1.1305923835179999E-2</v>
      </c>
      <c r="K7222" s="216">
        <v>1.0767546510053383E-4</v>
      </c>
    </row>
    <row r="7223" spans="2:11" ht="15.75" customHeight="1" x14ac:dyDescent="0.2">
      <c r="B7223" s="189">
        <v>41151</v>
      </c>
      <c r="C7223" s="143">
        <v>279088</v>
      </c>
      <c r="D7223" s="143" t="s">
        <v>790</v>
      </c>
      <c r="E7223" s="143" t="s">
        <v>25</v>
      </c>
      <c r="F7223" s="248" t="s">
        <v>3154</v>
      </c>
      <c r="G7223" s="216">
        <v>2</v>
      </c>
      <c r="H7223" s="216">
        <v>117.00000000419095</v>
      </c>
      <c r="I7223" s="216">
        <v>234.0000000083819</v>
      </c>
      <c r="J7223" s="216">
        <v>6.8097456309263349E-4</v>
      </c>
      <c r="K7223" s="216">
        <v>5.8202954108396664E-6</v>
      </c>
    </row>
    <row r="7224" spans="2:11" ht="15.75" customHeight="1" x14ac:dyDescent="0.2">
      <c r="B7224" s="189">
        <v>41151</v>
      </c>
      <c r="C7224" s="143">
        <v>279089</v>
      </c>
      <c r="D7224" s="143" t="s">
        <v>620</v>
      </c>
      <c r="E7224" s="143" t="s">
        <v>25</v>
      </c>
      <c r="F7224" s="248" t="s">
        <v>3155</v>
      </c>
      <c r="G7224" s="216">
        <v>15.67</v>
      </c>
      <c r="H7224" s="216">
        <v>266.00000000791624</v>
      </c>
      <c r="I7224" s="216">
        <v>4168.2200001240471</v>
      </c>
      <c r="J7224" s="216">
        <v>1.2130135869046052E-2</v>
      </c>
      <c r="K7224" s="216">
        <v>4.5602014543928787E-5</v>
      </c>
    </row>
    <row r="7225" spans="2:11" ht="15.75" customHeight="1" x14ac:dyDescent="0.2">
      <c r="B7225" s="189">
        <v>41151</v>
      </c>
      <c r="C7225" s="143">
        <v>279090</v>
      </c>
      <c r="D7225" s="143" t="s">
        <v>902</v>
      </c>
      <c r="E7225" s="143" t="s">
        <v>25</v>
      </c>
      <c r="F7225" s="248" t="s">
        <v>3156</v>
      </c>
      <c r="G7225" s="216">
        <v>56</v>
      </c>
      <c r="H7225" s="216">
        <v>277.9999999946449</v>
      </c>
      <c r="I7225" s="216">
        <v>15567.999999700114</v>
      </c>
      <c r="J7225" s="216">
        <v>4.5305179477103247E-2</v>
      </c>
      <c r="K7225" s="216">
        <v>1.6296827150351066E-4</v>
      </c>
    </row>
    <row r="7226" spans="2:11" ht="15.75" customHeight="1" x14ac:dyDescent="0.2">
      <c r="B7226" s="189">
        <v>41151</v>
      </c>
      <c r="C7226" s="143">
        <v>279093</v>
      </c>
      <c r="D7226" s="143" t="s">
        <v>969</v>
      </c>
      <c r="E7226" s="143" t="s">
        <v>25</v>
      </c>
      <c r="F7226" s="248" t="s">
        <v>3157</v>
      </c>
      <c r="G7226" s="216">
        <v>16.100000000000001</v>
      </c>
      <c r="H7226" s="216">
        <v>368.00000000512227</v>
      </c>
      <c r="I7226" s="216">
        <v>5924.8000000824686</v>
      </c>
      <c r="J7226" s="216">
        <v>1.7242043125311423E-2</v>
      </c>
      <c r="K7226" s="216">
        <v>4.6853378057259313E-5</v>
      </c>
    </row>
    <row r="7227" spans="2:11" ht="15.75" customHeight="1" x14ac:dyDescent="0.2">
      <c r="B7227" s="189">
        <v>41151</v>
      </c>
      <c r="C7227" s="143">
        <v>279094</v>
      </c>
      <c r="D7227" s="143" t="s">
        <v>1037</v>
      </c>
      <c r="E7227" s="143" t="s">
        <v>25</v>
      </c>
      <c r="F7227" s="248" t="s">
        <v>3158</v>
      </c>
      <c r="G7227" s="216">
        <v>2.2311000000000001</v>
      </c>
      <c r="H7227" s="216">
        <v>270</v>
      </c>
      <c r="I7227" s="216">
        <v>602.39700000000005</v>
      </c>
      <c r="J7227" s="216">
        <v>1.7530642473017914E-3</v>
      </c>
      <c r="K7227" s="216">
        <v>6.4928305455621894E-6</v>
      </c>
    </row>
    <row r="7228" spans="2:11" ht="15.75" customHeight="1" x14ac:dyDescent="0.2">
      <c r="B7228" s="189">
        <v>41151</v>
      </c>
      <c r="C7228" s="143">
        <v>279097</v>
      </c>
      <c r="D7228" s="143" t="s">
        <v>3127</v>
      </c>
      <c r="E7228" s="143" t="s">
        <v>24</v>
      </c>
      <c r="F7228" s="248" t="s">
        <v>3159</v>
      </c>
      <c r="G7228" s="216">
        <v>23.25</v>
      </c>
      <c r="H7228" s="216">
        <v>360</v>
      </c>
      <c r="I7228" s="216">
        <v>8370</v>
      </c>
      <c r="J7228" s="216">
        <v>8.4068872353982461E-3</v>
      </c>
      <c r="K7228" s="216">
        <v>2.3352464542772907E-5</v>
      </c>
    </row>
    <row r="7229" spans="2:11" ht="15.75" customHeight="1" x14ac:dyDescent="0.2">
      <c r="B7229" s="189">
        <v>41151</v>
      </c>
      <c r="C7229" s="143">
        <v>279097</v>
      </c>
      <c r="D7229" s="143" t="s">
        <v>1108</v>
      </c>
      <c r="E7229" s="143" t="s">
        <v>24</v>
      </c>
      <c r="F7229" s="248" t="s">
        <v>3159</v>
      </c>
      <c r="G7229" s="216">
        <v>3.45</v>
      </c>
      <c r="H7229" s="216">
        <v>360</v>
      </c>
      <c r="I7229" s="216">
        <v>1242</v>
      </c>
      <c r="J7229" s="216">
        <v>1.247473589768772E-3</v>
      </c>
      <c r="K7229" s="216">
        <v>3.4652044160243668E-6</v>
      </c>
    </row>
    <row r="7230" spans="2:11" ht="15.75" customHeight="1" x14ac:dyDescent="0.2">
      <c r="B7230" s="189">
        <v>41151</v>
      </c>
      <c r="C7230" s="143">
        <v>279098</v>
      </c>
      <c r="D7230" s="143" t="s">
        <v>893</v>
      </c>
      <c r="E7230" s="143" t="s">
        <v>24</v>
      </c>
      <c r="F7230" s="248" t="s">
        <v>3160</v>
      </c>
      <c r="G7230" s="216">
        <v>21.7712</v>
      </c>
      <c r="H7230" s="216">
        <v>288.00000000628643</v>
      </c>
      <c r="I7230" s="216">
        <v>6270.1056001368634</v>
      </c>
      <c r="J7230" s="216">
        <v>6.2977384389951803E-3</v>
      </c>
      <c r="K7230" s="216">
        <v>2.186714735714484E-5</v>
      </c>
    </row>
    <row r="7231" spans="2:11" ht="15.75" customHeight="1" x14ac:dyDescent="0.2">
      <c r="B7231" s="189">
        <v>41151</v>
      </c>
      <c r="C7231" s="143">
        <v>279100</v>
      </c>
      <c r="D7231" s="143" t="s">
        <v>815</v>
      </c>
      <c r="E7231" s="143" t="s">
        <v>25</v>
      </c>
      <c r="F7231" s="248" t="s">
        <v>3161</v>
      </c>
      <c r="G7231" s="216">
        <v>16.873999999999999</v>
      </c>
      <c r="H7231" s="216">
        <v>58.000000000465661</v>
      </c>
      <c r="I7231" s="216">
        <v>978.69200000785759</v>
      </c>
      <c r="J7231" s="216">
        <v>2.848138278135614E-3</v>
      </c>
      <c r="K7231" s="216">
        <v>4.910583238125426E-5</v>
      </c>
    </row>
    <row r="7232" spans="2:11" ht="15.75" customHeight="1" x14ac:dyDescent="0.2">
      <c r="B7232" s="189">
        <v>41151</v>
      </c>
      <c r="C7232" s="143">
        <v>279101</v>
      </c>
      <c r="D7232" s="143" t="s">
        <v>560</v>
      </c>
      <c r="E7232" s="143" t="s">
        <v>24</v>
      </c>
      <c r="F7232" s="248" t="s">
        <v>3162</v>
      </c>
      <c r="G7232" s="216">
        <v>1.08</v>
      </c>
      <c r="H7232" s="216">
        <v>107.99999999580905</v>
      </c>
      <c r="I7232" s="216">
        <v>116.63999999547379</v>
      </c>
      <c r="J7232" s="216">
        <v>1.1715404146939069E-4</v>
      </c>
      <c r="K7232" s="216">
        <v>1.0847596432771932E-6</v>
      </c>
    </row>
    <row r="7233" spans="2:11" ht="15.75" customHeight="1" x14ac:dyDescent="0.2">
      <c r="B7233" s="189">
        <v>41151</v>
      </c>
      <c r="C7233" s="143">
        <v>279102</v>
      </c>
      <c r="D7233" s="143" t="s">
        <v>1075</v>
      </c>
      <c r="E7233" s="143" t="s">
        <v>25</v>
      </c>
      <c r="F7233" s="248" t="s">
        <v>3163</v>
      </c>
      <c r="G7233" s="216">
        <v>2.0100000000000002</v>
      </c>
      <c r="H7233" s="216">
        <v>317.00000000651926</v>
      </c>
      <c r="I7233" s="216">
        <v>637.17000001310373</v>
      </c>
      <c r="J7233" s="216">
        <v>1.8542588135004889E-3</v>
      </c>
      <c r="K7233" s="216">
        <v>5.8493968878938651E-6</v>
      </c>
    </row>
    <row r="7234" spans="2:11" ht="15.75" customHeight="1" x14ac:dyDescent="0.2">
      <c r="B7234" s="189">
        <v>41151</v>
      </c>
      <c r="C7234" s="143">
        <v>279103</v>
      </c>
      <c r="D7234" s="143" t="s">
        <v>3164</v>
      </c>
      <c r="E7234" s="143" t="s">
        <v>24</v>
      </c>
      <c r="F7234" s="248" t="s">
        <v>3165</v>
      </c>
      <c r="G7234" s="216">
        <v>92.41</v>
      </c>
      <c r="H7234" s="216">
        <v>108.00000000628643</v>
      </c>
      <c r="I7234" s="216">
        <v>9980.2800005809277</v>
      </c>
      <c r="J7234" s="216">
        <v>1.0024263864108028E-2</v>
      </c>
      <c r="K7234" s="216">
        <v>9.2817257995597599E-5</v>
      </c>
    </row>
    <row r="7235" spans="2:11" ht="15.75" customHeight="1" x14ac:dyDescent="0.2">
      <c r="B7235" s="189">
        <v>41151</v>
      </c>
      <c r="C7235" s="143">
        <v>279104</v>
      </c>
      <c r="D7235" s="143" t="s">
        <v>1040</v>
      </c>
      <c r="E7235" s="143" t="s">
        <v>25</v>
      </c>
      <c r="F7235" s="248" t="s">
        <v>3166</v>
      </c>
      <c r="G7235" s="216">
        <v>5</v>
      </c>
      <c r="H7235" s="216">
        <v>361.99999999604188</v>
      </c>
      <c r="I7235" s="216">
        <v>1809.9999999802094</v>
      </c>
      <c r="J7235" s="216">
        <v>5.2673673467523042E-3</v>
      </c>
      <c r="K7235" s="216">
        <v>1.4550738527099166E-5</v>
      </c>
    </row>
    <row r="7236" spans="2:11" ht="15.75" customHeight="1" x14ac:dyDescent="0.2">
      <c r="B7236" s="189">
        <v>41151</v>
      </c>
      <c r="C7236" s="143">
        <v>279105</v>
      </c>
      <c r="D7236" s="143" t="s">
        <v>834</v>
      </c>
      <c r="E7236" s="143" t="s">
        <v>25</v>
      </c>
      <c r="F7236" s="248" t="s">
        <v>1975</v>
      </c>
      <c r="G7236" s="216">
        <v>5.01</v>
      </c>
      <c r="H7236" s="216">
        <v>420.00000000698492</v>
      </c>
      <c r="I7236" s="216">
        <v>2104.2000000349944</v>
      </c>
      <c r="J7236" s="216">
        <v>6.1235328018462518E-3</v>
      </c>
      <c r="K7236" s="216">
        <v>1.4579840004153363E-5</v>
      </c>
    </row>
    <row r="7237" spans="2:11" ht="15.75" customHeight="1" x14ac:dyDescent="0.2">
      <c r="B7237" s="189">
        <v>41151</v>
      </c>
      <c r="C7237" s="143">
        <v>279106</v>
      </c>
      <c r="D7237" s="143" t="s">
        <v>654</v>
      </c>
      <c r="E7237" s="143" t="s">
        <v>24</v>
      </c>
      <c r="F7237" s="248" t="s">
        <v>3167</v>
      </c>
      <c r="G7237" s="216">
        <v>11.8</v>
      </c>
      <c r="H7237" s="216">
        <v>149.00000000372529</v>
      </c>
      <c r="I7237" s="216">
        <v>1758.2000000439584</v>
      </c>
      <c r="J7237" s="216">
        <v>1.7659485230163382E-3</v>
      </c>
      <c r="K7237" s="216">
        <v>1.1852003509880443E-5</v>
      </c>
    </row>
    <row r="7238" spans="2:11" ht="15.75" customHeight="1" x14ac:dyDescent="0.2">
      <c r="B7238" s="189">
        <v>41151</v>
      </c>
      <c r="C7238" s="143">
        <v>279107</v>
      </c>
      <c r="D7238" s="143" t="s">
        <v>689</v>
      </c>
      <c r="E7238" s="143" t="s">
        <v>25</v>
      </c>
      <c r="F7238" s="248" t="s">
        <v>3168</v>
      </c>
      <c r="G7238" s="216">
        <v>8.303700000000001</v>
      </c>
      <c r="H7238" s="216">
        <v>294.00000000488944</v>
      </c>
      <c r="I7238" s="216">
        <v>2441.2878000406008</v>
      </c>
      <c r="J7238" s="216">
        <v>7.1045080895575869E-3</v>
      </c>
      <c r="K7238" s="216">
        <v>2.416499350149467E-5</v>
      </c>
    </row>
    <row r="7239" spans="2:11" ht="15.75" customHeight="1" x14ac:dyDescent="0.2">
      <c r="B7239" s="189">
        <v>41151</v>
      </c>
      <c r="C7239" s="143">
        <v>279108</v>
      </c>
      <c r="D7239" s="143" t="s">
        <v>652</v>
      </c>
      <c r="E7239" s="143" t="s">
        <v>25</v>
      </c>
      <c r="F7239" s="248" t="s">
        <v>3169</v>
      </c>
      <c r="G7239" s="216">
        <v>0.8</v>
      </c>
      <c r="H7239" s="216">
        <v>13.000000005704351</v>
      </c>
      <c r="I7239" s="216">
        <v>20.800000009126961</v>
      </c>
      <c r="J7239" s="216">
        <v>6.0531072299293329E-5</v>
      </c>
      <c r="K7239" s="216">
        <v>2.3281181643358664E-6</v>
      </c>
    </row>
    <row r="7240" spans="2:11" ht="15.75" customHeight="1" x14ac:dyDescent="0.2">
      <c r="B7240" s="189">
        <v>41151</v>
      </c>
      <c r="C7240" s="143">
        <v>279109</v>
      </c>
      <c r="D7240" s="143" t="s">
        <v>2023</v>
      </c>
      <c r="E7240" s="143" t="s">
        <v>24</v>
      </c>
      <c r="F7240" s="248" t="s">
        <v>2414</v>
      </c>
      <c r="G7240" s="216">
        <v>1.385</v>
      </c>
      <c r="H7240" s="216">
        <v>315</v>
      </c>
      <c r="I7240" s="216">
        <v>436.27499999999998</v>
      </c>
      <c r="J7240" s="216">
        <v>4.3819769756551607E-4</v>
      </c>
      <c r="K7240" s="216">
        <v>1.3911038017952892E-6</v>
      </c>
    </row>
    <row r="7241" spans="2:11" ht="15.75" customHeight="1" x14ac:dyDescent="0.2">
      <c r="B7241" s="189">
        <v>41151</v>
      </c>
      <c r="C7241" s="143">
        <v>279109</v>
      </c>
      <c r="D7241" s="143" t="s">
        <v>1083</v>
      </c>
      <c r="E7241" s="143" t="s">
        <v>24</v>
      </c>
      <c r="F7241" s="248" t="s">
        <v>2414</v>
      </c>
      <c r="G7241" s="216">
        <v>15.75</v>
      </c>
      <c r="H7241" s="216">
        <v>315</v>
      </c>
      <c r="I7241" s="216">
        <v>4961.25</v>
      </c>
      <c r="J7241" s="216">
        <v>4.9831146113046053E-3</v>
      </c>
      <c r="K7241" s="216">
        <v>1.5819411464459065E-5</v>
      </c>
    </row>
    <row r="7242" spans="2:11" ht="15.75" customHeight="1" x14ac:dyDescent="0.2">
      <c r="B7242" s="189">
        <v>41151</v>
      </c>
      <c r="C7242" s="143">
        <v>279110</v>
      </c>
      <c r="D7242" s="143" t="s">
        <v>1572</v>
      </c>
      <c r="E7242" s="143" t="s">
        <v>24</v>
      </c>
      <c r="F7242" s="248" t="s">
        <v>3170</v>
      </c>
      <c r="G7242" s="216">
        <v>1.6950000000000001</v>
      </c>
      <c r="H7242" s="216">
        <v>5.0000000058207661</v>
      </c>
      <c r="I7242" s="216">
        <v>8.4750000098661982</v>
      </c>
      <c r="J7242" s="216">
        <v>8.5123499884043188E-6</v>
      </c>
      <c r="K7242" s="216">
        <v>1.7024699956989281E-6</v>
      </c>
    </row>
    <row r="7243" spans="2:11" ht="15.75" customHeight="1" x14ac:dyDescent="0.2">
      <c r="B7243" s="189">
        <v>41151</v>
      </c>
      <c r="C7243" s="143">
        <v>279111</v>
      </c>
      <c r="D7243" s="143" t="s">
        <v>611</v>
      </c>
      <c r="E7243" s="143" t="s">
        <v>25</v>
      </c>
      <c r="F7243" s="248" t="s">
        <v>3171</v>
      </c>
      <c r="G7243" s="216">
        <v>18.05</v>
      </c>
      <c r="H7243" s="216">
        <v>181.99999999604188</v>
      </c>
      <c r="I7243" s="216">
        <v>3285.0999999285559</v>
      </c>
      <c r="J7243" s="216">
        <v>9.560126226866781E-3</v>
      </c>
      <c r="K7243" s="216">
        <v>5.2528166082827987E-5</v>
      </c>
    </row>
    <row r="7244" spans="2:11" ht="15.75" customHeight="1" x14ac:dyDescent="0.2">
      <c r="B7244" s="189">
        <v>41151</v>
      </c>
      <c r="C7244" s="143">
        <v>279112</v>
      </c>
      <c r="D7244" s="143" t="s">
        <v>1653</v>
      </c>
      <c r="E7244" s="143" t="s">
        <v>24</v>
      </c>
      <c r="F7244" s="248" t="s">
        <v>3172</v>
      </c>
      <c r="G7244" s="216">
        <v>2.7</v>
      </c>
      <c r="H7244" s="216">
        <v>85.000000004656613</v>
      </c>
      <c r="I7244" s="216">
        <v>229.50000001257288</v>
      </c>
      <c r="J7244" s="216">
        <v>2.3051142420903181E-4</v>
      </c>
      <c r="K7244" s="216">
        <v>2.7118991081929829E-6</v>
      </c>
    </row>
    <row r="7245" spans="2:11" ht="15.75" customHeight="1" x14ac:dyDescent="0.2">
      <c r="B7245" s="189">
        <v>41151</v>
      </c>
      <c r="C7245" s="143">
        <v>279114</v>
      </c>
      <c r="D7245" s="143" t="s">
        <v>896</v>
      </c>
      <c r="E7245" s="143" t="s">
        <v>24</v>
      </c>
      <c r="F7245" s="248" t="s">
        <v>3173</v>
      </c>
      <c r="G7245" s="216">
        <v>16.752100000000002</v>
      </c>
      <c r="H7245" s="216">
        <v>376.99999999254942</v>
      </c>
      <c r="I7245" s="216">
        <v>6315.541699875188</v>
      </c>
      <c r="J7245" s="216">
        <v>6.3433747791285617E-3</v>
      </c>
      <c r="K7245" s="216">
        <v>1.6825927796429506E-5</v>
      </c>
    </row>
    <row r="7246" spans="2:11" ht="15.75" customHeight="1" x14ac:dyDescent="0.2">
      <c r="B7246" s="189">
        <v>41151</v>
      </c>
      <c r="C7246" s="143">
        <v>279115</v>
      </c>
      <c r="D7246" s="143" t="s">
        <v>1164</v>
      </c>
      <c r="E7246" s="143" t="s">
        <v>25</v>
      </c>
      <c r="F7246" s="248" t="s">
        <v>2284</v>
      </c>
      <c r="G7246" s="216">
        <v>42.5</v>
      </c>
      <c r="H7246" s="216">
        <v>527.99999999231659</v>
      </c>
      <c r="I7246" s="216">
        <v>22439.999999673455</v>
      </c>
      <c r="J7246" s="216">
        <v>6.5303714508670757E-2</v>
      </c>
      <c r="K7246" s="216">
        <v>1.236812774803429E-4</v>
      </c>
    </row>
    <row r="7247" spans="2:11" ht="15.75" customHeight="1" x14ac:dyDescent="0.2">
      <c r="B7247" s="189">
        <v>41151</v>
      </c>
      <c r="C7247" s="143">
        <v>279117</v>
      </c>
      <c r="D7247" s="143" t="s">
        <v>803</v>
      </c>
      <c r="E7247" s="143" t="s">
        <v>24</v>
      </c>
      <c r="F7247" s="248" t="s">
        <v>3174</v>
      </c>
      <c r="G7247" s="216">
        <v>23.18</v>
      </c>
      <c r="H7247" s="216">
        <v>335.00000000232831</v>
      </c>
      <c r="I7247" s="216">
        <v>7765.3000000539696</v>
      </c>
      <c r="J7247" s="216">
        <v>7.7995222759249363E-3</v>
      </c>
      <c r="K7247" s="216">
        <v>2.328215604737531E-5</v>
      </c>
    </row>
    <row r="7248" spans="2:11" ht="15.75" customHeight="1" x14ac:dyDescent="0.2">
      <c r="B7248" s="189">
        <v>41151</v>
      </c>
      <c r="C7248" s="143">
        <v>279118</v>
      </c>
      <c r="D7248" s="143" t="s">
        <v>2028</v>
      </c>
      <c r="E7248" s="143" t="s">
        <v>24</v>
      </c>
      <c r="F7248" s="248" t="s">
        <v>2766</v>
      </c>
      <c r="G7248" s="216">
        <v>6.24</v>
      </c>
      <c r="H7248" s="216">
        <v>263.00000000861473</v>
      </c>
      <c r="I7248" s="216">
        <v>1641.120000053756</v>
      </c>
      <c r="J7248" s="216">
        <v>1.6483525424383144E-3</v>
      </c>
      <c r="K7248" s="216">
        <v>6.2675001611571159E-6</v>
      </c>
    </row>
    <row r="7249" spans="2:11" ht="15.75" customHeight="1" x14ac:dyDescent="0.2">
      <c r="B7249" s="189">
        <v>41151</v>
      </c>
      <c r="C7249" s="143">
        <v>279119</v>
      </c>
      <c r="D7249" s="143" t="s">
        <v>502</v>
      </c>
      <c r="E7249" s="143" t="s">
        <v>24</v>
      </c>
      <c r="F7249" s="248" t="s">
        <v>2256</v>
      </c>
      <c r="G7249" s="216">
        <v>4.2250000000000005</v>
      </c>
      <c r="H7249" s="216">
        <v>384.99999999767169</v>
      </c>
      <c r="I7249" s="216">
        <v>1626.6249999901631</v>
      </c>
      <c r="J7249" s="216">
        <v>1.6337936617917533E-3</v>
      </c>
      <c r="K7249" s="216">
        <v>4.2436199007834641E-6</v>
      </c>
    </row>
    <row r="7250" spans="2:11" ht="15.75" customHeight="1" x14ac:dyDescent="0.2">
      <c r="B7250" s="189">
        <v>41151</v>
      </c>
      <c r="C7250" s="143">
        <v>279120</v>
      </c>
      <c r="D7250" s="143" t="s">
        <v>1043</v>
      </c>
      <c r="E7250" s="143" t="s">
        <v>24</v>
      </c>
      <c r="F7250" s="248" t="s">
        <v>3175</v>
      </c>
      <c r="G7250" s="216">
        <v>4.9581</v>
      </c>
      <c r="H7250" s="216">
        <v>255.99999999627471</v>
      </c>
      <c r="I7250" s="216">
        <v>1269.2735999815295</v>
      </c>
      <c r="J7250" s="216">
        <v>1.2748673866084469E-3</v>
      </c>
      <c r="K7250" s="216">
        <v>4.9799507290117137E-6</v>
      </c>
    </row>
    <row r="7251" spans="2:11" ht="15.75" customHeight="1" x14ac:dyDescent="0.2">
      <c r="B7251" s="189">
        <v>41151</v>
      </c>
      <c r="C7251" s="143">
        <v>279121</v>
      </c>
      <c r="D7251" s="143" t="s">
        <v>1478</v>
      </c>
      <c r="E7251" s="143" t="s">
        <v>24</v>
      </c>
      <c r="F7251" s="248" t="s">
        <v>3139</v>
      </c>
      <c r="G7251" s="216">
        <v>48.18</v>
      </c>
      <c r="H7251" s="216">
        <v>258.00000000279397</v>
      </c>
      <c r="I7251" s="216">
        <v>12430.440000134613</v>
      </c>
      <c r="J7251" s="216">
        <v>1.248522190770794E-2</v>
      </c>
      <c r="K7251" s="216">
        <v>4.8392332975088115E-5</v>
      </c>
    </row>
    <row r="7252" spans="2:11" ht="15.75" customHeight="1" x14ac:dyDescent="0.2">
      <c r="B7252" s="189">
        <v>41151</v>
      </c>
      <c r="C7252" s="143">
        <v>279122</v>
      </c>
      <c r="D7252" s="143" t="s">
        <v>947</v>
      </c>
      <c r="E7252" s="143" t="s">
        <v>24</v>
      </c>
      <c r="F7252" s="248" t="s">
        <v>2919</v>
      </c>
      <c r="G7252" s="216">
        <v>20.6493</v>
      </c>
      <c r="H7252" s="216">
        <v>335.00000000232831</v>
      </c>
      <c r="I7252" s="216">
        <v>6917.5155000480781</v>
      </c>
      <c r="J7252" s="216">
        <v>6.9480015242561173E-3</v>
      </c>
      <c r="K7252" s="216">
        <v>2.0740303057336799E-5</v>
      </c>
    </row>
    <row r="7253" spans="2:11" ht="15.75" customHeight="1" x14ac:dyDescent="0.2">
      <c r="B7253" s="189">
        <v>41151</v>
      </c>
      <c r="C7253" s="143">
        <v>279123</v>
      </c>
      <c r="D7253" s="143" t="s">
        <v>1391</v>
      </c>
      <c r="E7253" s="143" t="s">
        <v>24</v>
      </c>
      <c r="F7253" s="248" t="s">
        <v>3176</v>
      </c>
      <c r="G7253" s="216">
        <v>4.8</v>
      </c>
      <c r="H7253" s="216">
        <v>177.00000000069849</v>
      </c>
      <c r="I7253" s="216">
        <v>849.60000000335276</v>
      </c>
      <c r="J7253" s="216">
        <v>8.533442527147594E-4</v>
      </c>
      <c r="K7253" s="216">
        <v>4.8211539701208583E-6</v>
      </c>
    </row>
    <row r="7254" spans="2:11" ht="15.75" customHeight="1" x14ac:dyDescent="0.2">
      <c r="B7254" s="189">
        <v>41151</v>
      </c>
      <c r="C7254" s="143">
        <v>279124</v>
      </c>
      <c r="D7254" s="143" t="s">
        <v>1118</v>
      </c>
      <c r="E7254" s="143" t="s">
        <v>25</v>
      </c>
      <c r="F7254" s="248" t="s">
        <v>3177</v>
      </c>
      <c r="G7254" s="216">
        <v>1</v>
      </c>
      <c r="H7254" s="216">
        <v>279.0000000083819</v>
      </c>
      <c r="I7254" s="216">
        <v>279.0000000083819</v>
      </c>
      <c r="J7254" s="216">
        <v>8.1193120983652598E-4</v>
      </c>
      <c r="K7254" s="216">
        <v>2.9101477054198332E-6</v>
      </c>
    </row>
    <row r="7255" spans="2:11" ht="15.75" customHeight="1" x14ac:dyDescent="0.2">
      <c r="B7255" s="189">
        <v>41151</v>
      </c>
      <c r="C7255" s="143">
        <v>279125</v>
      </c>
      <c r="D7255" s="143" t="s">
        <v>1492</v>
      </c>
      <c r="E7255" s="143" t="s">
        <v>25</v>
      </c>
      <c r="F7255" s="248" t="s">
        <v>3178</v>
      </c>
      <c r="G7255" s="216">
        <v>10.235000000000001</v>
      </c>
      <c r="H7255" s="216">
        <v>288.00000000628643</v>
      </c>
      <c r="I7255" s="216">
        <v>2947.680000064342</v>
      </c>
      <c r="J7255" s="216">
        <v>8.5781841884991789E-3</v>
      </c>
      <c r="K7255" s="216">
        <v>2.9785361764971993E-5</v>
      </c>
    </row>
    <row r="7256" spans="2:11" ht="15.75" customHeight="1" x14ac:dyDescent="0.2">
      <c r="B7256" s="189">
        <v>41151</v>
      </c>
      <c r="C7256" s="143">
        <v>279126</v>
      </c>
      <c r="D7256" s="143" t="s">
        <v>1123</v>
      </c>
      <c r="E7256" s="143" t="s">
        <v>24</v>
      </c>
      <c r="F7256" s="248" t="s">
        <v>3179</v>
      </c>
      <c r="G7256" s="216">
        <v>8.9</v>
      </c>
      <c r="H7256" s="216">
        <v>155.00000000232831</v>
      </c>
      <c r="I7256" s="216">
        <v>1379.5000000207219</v>
      </c>
      <c r="J7256" s="216">
        <v>1.3855795628920056E-3</v>
      </c>
      <c r="K7256" s="216">
        <v>8.9392229862657575E-6</v>
      </c>
    </row>
    <row r="7257" spans="2:11" ht="15.75" customHeight="1" x14ac:dyDescent="0.2">
      <c r="B7257" s="189">
        <v>41151</v>
      </c>
      <c r="C7257" s="143">
        <v>279127</v>
      </c>
      <c r="D7257" s="143" t="s">
        <v>1291</v>
      </c>
      <c r="E7257" s="143" t="s">
        <v>24</v>
      </c>
      <c r="F7257" s="248" t="s">
        <v>2679</v>
      </c>
      <c r="G7257" s="216">
        <v>25.38</v>
      </c>
      <c r="H7257" s="216">
        <v>370.00000000116415</v>
      </c>
      <c r="I7257" s="216">
        <v>9390.6000000295462</v>
      </c>
      <c r="J7257" s="216">
        <v>9.4319850983248694E-3</v>
      </c>
      <c r="K7257" s="216">
        <v>2.5491851617014037E-5</v>
      </c>
    </row>
    <row r="7258" spans="2:11" ht="15.75" customHeight="1" x14ac:dyDescent="0.2">
      <c r="B7258" s="189">
        <v>41151</v>
      </c>
      <c r="C7258" s="143">
        <v>279128</v>
      </c>
      <c r="D7258" s="143" t="s">
        <v>858</v>
      </c>
      <c r="E7258" s="143" t="s">
        <v>25</v>
      </c>
      <c r="F7258" s="248" t="s">
        <v>3180</v>
      </c>
      <c r="G7258" s="216">
        <v>29.04</v>
      </c>
      <c r="H7258" s="216">
        <v>361.99999999604188</v>
      </c>
      <c r="I7258" s="216">
        <v>10512.479999885056</v>
      </c>
      <c r="J7258" s="216">
        <v>3.0592869549937382E-2</v>
      </c>
      <c r="K7258" s="216">
        <v>8.4510689365391948E-5</v>
      </c>
    </row>
    <row r="7259" spans="2:11" ht="15.75" customHeight="1" x14ac:dyDescent="0.2">
      <c r="B7259" s="189">
        <v>41151</v>
      </c>
      <c r="C7259" s="143">
        <v>279129</v>
      </c>
      <c r="D7259" s="143" t="s">
        <v>950</v>
      </c>
      <c r="E7259" s="143" t="s">
        <v>25</v>
      </c>
      <c r="F7259" s="248" t="s">
        <v>2352</v>
      </c>
      <c r="G7259" s="216">
        <v>27.1</v>
      </c>
      <c r="H7259" s="216">
        <v>511.99999999254942</v>
      </c>
      <c r="I7259" s="216">
        <v>13875.199999798089</v>
      </c>
      <c r="J7259" s="216">
        <v>4.0378881441653677E-2</v>
      </c>
      <c r="K7259" s="216">
        <v>7.886500281687748E-5</v>
      </c>
    </row>
    <row r="7260" spans="2:11" ht="15.75" customHeight="1" x14ac:dyDescent="0.2">
      <c r="B7260" s="189">
        <v>41151</v>
      </c>
      <c r="C7260" s="143">
        <v>279130</v>
      </c>
      <c r="D7260" s="143" t="s">
        <v>820</v>
      </c>
      <c r="E7260" s="143" t="s">
        <v>25</v>
      </c>
      <c r="F7260" s="248" t="s">
        <v>2450</v>
      </c>
      <c r="G7260" s="216">
        <v>185.01999999999998</v>
      </c>
      <c r="H7260" s="216">
        <v>368.00000000512227</v>
      </c>
      <c r="I7260" s="216">
        <v>68087.360000947723</v>
      </c>
      <c r="J7260" s="216">
        <v>0.19814427447485214</v>
      </c>
      <c r="K7260" s="216">
        <v>5.3843552845677745E-4</v>
      </c>
    </row>
    <row r="7261" spans="2:11" ht="15.75" customHeight="1" x14ac:dyDescent="0.2">
      <c r="B7261" s="189">
        <v>41151</v>
      </c>
      <c r="C7261" s="143">
        <v>279131</v>
      </c>
      <c r="D7261" s="143" t="s">
        <v>538</v>
      </c>
      <c r="E7261" s="143" t="s">
        <v>25</v>
      </c>
      <c r="F7261" s="248" t="s">
        <v>3181</v>
      </c>
      <c r="G7261" s="216">
        <v>96.88</v>
      </c>
      <c r="H7261" s="216">
        <v>542.00000000651926</v>
      </c>
      <c r="I7261" s="216">
        <v>52508.960000631581</v>
      </c>
      <c r="J7261" s="216">
        <v>0.1528088294598198</v>
      </c>
      <c r="K7261" s="216">
        <v>2.819351097010734E-4</v>
      </c>
    </row>
    <row r="7262" spans="2:11" ht="15.75" customHeight="1" x14ac:dyDescent="0.2">
      <c r="B7262" s="189">
        <v>41152</v>
      </c>
      <c r="C7262" s="143">
        <v>279144</v>
      </c>
      <c r="D7262" s="143" t="s">
        <v>791</v>
      </c>
      <c r="E7262" s="143" t="s">
        <v>25</v>
      </c>
      <c r="F7262" s="248" t="s">
        <v>3182</v>
      </c>
      <c r="G7262" s="216">
        <v>4.9800000000000004</v>
      </c>
      <c r="H7262" s="216">
        <v>94.000000002561137</v>
      </c>
      <c r="I7262" s="216">
        <v>468.12000001275453</v>
      </c>
      <c r="J7262" s="216">
        <v>1.361745997406523E-3</v>
      </c>
      <c r="K7262" s="216">
        <v>1.4486659546483199E-5</v>
      </c>
    </row>
    <row r="7263" spans="2:11" ht="15.75" customHeight="1" x14ac:dyDescent="0.2">
      <c r="B7263" s="189">
        <v>41152</v>
      </c>
      <c r="C7263" s="143">
        <v>279145</v>
      </c>
      <c r="D7263" s="143" t="s">
        <v>761</v>
      </c>
      <c r="E7263" s="143" t="s">
        <v>25</v>
      </c>
      <c r="F7263" s="248" t="s">
        <v>3183</v>
      </c>
      <c r="G7263" s="216">
        <v>0.4</v>
      </c>
      <c r="H7263" s="216">
        <v>101.99999999720603</v>
      </c>
      <c r="I7263" s="216">
        <v>40.799999998882413</v>
      </c>
      <c r="J7263" s="216">
        <v>1.1868588543781613E-4</v>
      </c>
      <c r="K7263" s="216">
        <v>1.163587112167325E-6</v>
      </c>
    </row>
    <row r="7264" spans="2:11" ht="15.75" customHeight="1" x14ac:dyDescent="0.2">
      <c r="B7264" s="189">
        <v>41152</v>
      </c>
      <c r="C7264" s="143">
        <v>279146</v>
      </c>
      <c r="D7264" s="143" t="s">
        <v>703</v>
      </c>
      <c r="E7264" s="143" t="s">
        <v>25</v>
      </c>
      <c r="F7264" s="248" t="s">
        <v>3184</v>
      </c>
      <c r="G7264" s="216">
        <v>16.45</v>
      </c>
      <c r="H7264" s="216">
        <v>131.99999999022111</v>
      </c>
      <c r="I7264" s="216">
        <v>2171.3999998391373</v>
      </c>
      <c r="J7264" s="216">
        <v>6.3165326379323794E-3</v>
      </c>
      <c r="K7264" s="216">
        <v>4.785251998788124E-5</v>
      </c>
    </row>
    <row r="7265" spans="2:11" ht="15.75" customHeight="1" x14ac:dyDescent="0.2">
      <c r="B7265" s="189">
        <v>41152</v>
      </c>
      <c r="C7265" s="143">
        <v>279147</v>
      </c>
      <c r="D7265" s="143" t="s">
        <v>606</v>
      </c>
      <c r="E7265" s="143" t="s">
        <v>25</v>
      </c>
      <c r="F7265" s="248" t="s">
        <v>3185</v>
      </c>
      <c r="G7265" s="216">
        <v>3</v>
      </c>
      <c r="H7265" s="216">
        <v>169.99999999883585</v>
      </c>
      <c r="I7265" s="216">
        <v>509.99999999650754</v>
      </c>
      <c r="J7265" s="216">
        <v>1.48357356800318E-3</v>
      </c>
      <c r="K7265" s="216">
        <v>8.726903341254937E-6</v>
      </c>
    </row>
    <row r="7266" spans="2:11" ht="15.75" customHeight="1" x14ac:dyDescent="0.2">
      <c r="B7266" s="189">
        <v>41152</v>
      </c>
      <c r="C7266" s="143">
        <v>279148</v>
      </c>
      <c r="D7266" s="143" t="s">
        <v>703</v>
      </c>
      <c r="E7266" s="143" t="s">
        <v>25</v>
      </c>
      <c r="F7266" s="248" t="s">
        <v>3186</v>
      </c>
      <c r="G7266" s="216">
        <v>12</v>
      </c>
      <c r="H7266" s="216">
        <v>258.99999999557622</v>
      </c>
      <c r="I7266" s="216">
        <v>3107.9999999469146</v>
      </c>
      <c r="J7266" s="216">
        <v>9.0410718613856914E-3</v>
      </c>
      <c r="K7266" s="216">
        <v>3.4907613365019748E-5</v>
      </c>
    </row>
    <row r="7267" spans="2:11" ht="15.75" customHeight="1" x14ac:dyDescent="0.2">
      <c r="B7267" s="189">
        <v>41152</v>
      </c>
      <c r="C7267" s="143">
        <v>279149</v>
      </c>
      <c r="D7267" s="143" t="s">
        <v>1648</v>
      </c>
      <c r="E7267" s="143" t="s">
        <v>25</v>
      </c>
      <c r="F7267" s="248" t="s">
        <v>3187</v>
      </c>
      <c r="G7267" s="216">
        <v>2</v>
      </c>
      <c r="H7267" s="216">
        <v>312.00000000069849</v>
      </c>
      <c r="I7267" s="216">
        <v>624.00000000139698</v>
      </c>
      <c r="J7267" s="216">
        <v>1.8151958949850907E-3</v>
      </c>
      <c r="K7267" s="216">
        <v>5.8179355608366255E-6</v>
      </c>
    </row>
    <row r="7268" spans="2:11" ht="15.75" customHeight="1" x14ac:dyDescent="0.2">
      <c r="B7268" s="189">
        <v>41152</v>
      </c>
      <c r="C7268" s="143">
        <v>279150</v>
      </c>
      <c r="D7268" s="143" t="s">
        <v>723</v>
      </c>
      <c r="E7268" s="143" t="s">
        <v>25</v>
      </c>
      <c r="F7268" s="248" t="s">
        <v>3188</v>
      </c>
      <c r="G7268" s="216">
        <v>32.96</v>
      </c>
      <c r="H7268" s="216">
        <v>310.00000000465661</v>
      </c>
      <c r="I7268" s="216">
        <v>10217.600000153481</v>
      </c>
      <c r="J7268" s="216">
        <v>2.9722669193648622E-2</v>
      </c>
      <c r="K7268" s="216">
        <v>9.5879578042587586E-5</v>
      </c>
    </row>
    <row r="7269" spans="2:11" ht="15.75" customHeight="1" x14ac:dyDescent="0.2">
      <c r="B7269" s="189">
        <v>41152</v>
      </c>
      <c r="C7269" s="143">
        <v>279151</v>
      </c>
      <c r="D7269" s="143" t="s">
        <v>1418</v>
      </c>
      <c r="E7269" s="143" t="s">
        <v>25</v>
      </c>
      <c r="F7269" s="248" t="s">
        <v>2925</v>
      </c>
      <c r="G7269" s="216">
        <v>28</v>
      </c>
      <c r="H7269" s="216">
        <v>256.00000000675209</v>
      </c>
      <c r="I7269" s="216">
        <v>7168.0000001890585</v>
      </c>
      <c r="J7269" s="216">
        <v>2.0851481050588431E-2</v>
      </c>
      <c r="K7269" s="216">
        <v>8.1451097851712752E-5</v>
      </c>
    </row>
    <row r="7270" spans="2:11" ht="15.75" customHeight="1" x14ac:dyDescent="0.2">
      <c r="B7270" s="189">
        <v>41152</v>
      </c>
      <c r="C7270" s="143">
        <v>279152</v>
      </c>
      <c r="D7270" s="143" t="s">
        <v>1518</v>
      </c>
      <c r="E7270" s="143" t="s">
        <v>24</v>
      </c>
      <c r="F7270" s="248" t="s">
        <v>3189</v>
      </c>
      <c r="G7270" s="216">
        <v>0.67</v>
      </c>
      <c r="H7270" s="216">
        <v>379.99999999185093</v>
      </c>
      <c r="I7270" s="216">
        <v>254.59999999454013</v>
      </c>
      <c r="J7270" s="216">
        <v>2.55743994028629E-4</v>
      </c>
      <c r="K7270" s="216">
        <v>6.7301051061608789E-7</v>
      </c>
    </row>
    <row r="7271" spans="2:11" ht="15.75" customHeight="1" x14ac:dyDescent="0.2">
      <c r="B7271" s="189">
        <v>41152</v>
      </c>
      <c r="C7271" s="143">
        <v>279153</v>
      </c>
      <c r="D7271" s="143" t="s">
        <v>779</v>
      </c>
      <c r="E7271" s="143" t="s">
        <v>24</v>
      </c>
      <c r="F7271" s="248" t="s">
        <v>3190</v>
      </c>
      <c r="G7271" s="216">
        <v>7.7</v>
      </c>
      <c r="H7271" s="216">
        <v>281.00000000442378</v>
      </c>
      <c r="I7271" s="216">
        <v>2163.7000000340631</v>
      </c>
      <c r="J7271" s="216">
        <v>2.173422152004409E-3</v>
      </c>
      <c r="K7271" s="216">
        <v>7.7345984055878761E-6</v>
      </c>
    </row>
    <row r="7272" spans="2:11" ht="15.75" customHeight="1" x14ac:dyDescent="0.2">
      <c r="B7272" s="189">
        <v>41152</v>
      </c>
      <c r="C7272" s="143">
        <v>279154</v>
      </c>
      <c r="D7272" s="143" t="s">
        <v>3191</v>
      </c>
      <c r="E7272" s="143" t="s">
        <v>24</v>
      </c>
      <c r="F7272" s="248" t="s">
        <v>3192</v>
      </c>
      <c r="G7272" s="216">
        <v>6.7835000000000001</v>
      </c>
      <c r="H7272" s="216">
        <v>217.99999999813735</v>
      </c>
      <c r="I7272" s="216">
        <v>1478.8029999873647</v>
      </c>
      <c r="J7272" s="216">
        <v>1.4854477046598491E-3</v>
      </c>
      <c r="K7272" s="216">
        <v>6.8139802966630328E-6</v>
      </c>
    </row>
    <row r="7273" spans="2:11" ht="15.75" customHeight="1" x14ac:dyDescent="0.2">
      <c r="B7273" s="189">
        <v>41152</v>
      </c>
      <c r="C7273" s="143">
        <v>279155</v>
      </c>
      <c r="D7273" s="143" t="s">
        <v>1522</v>
      </c>
      <c r="E7273" s="143" t="s">
        <v>24</v>
      </c>
      <c r="F7273" s="248" t="s">
        <v>3193</v>
      </c>
      <c r="G7273" s="216">
        <v>6.2</v>
      </c>
      <c r="H7273" s="216">
        <v>272.00000000651926</v>
      </c>
      <c r="I7273" s="216">
        <v>1686.4000000404194</v>
      </c>
      <c r="J7273" s="216">
        <v>1.6939775001942885E-3</v>
      </c>
      <c r="K7273" s="216">
        <v>6.2278584564473801E-6</v>
      </c>
    </row>
    <row r="7274" spans="2:11" ht="15.75" customHeight="1" x14ac:dyDescent="0.2">
      <c r="B7274" s="189">
        <v>41152</v>
      </c>
      <c r="C7274" s="143">
        <v>279156</v>
      </c>
      <c r="D7274" s="143" t="s">
        <v>1056</v>
      </c>
      <c r="E7274" s="143" t="s">
        <v>25</v>
      </c>
      <c r="F7274" s="248" t="s">
        <v>3194</v>
      </c>
      <c r="G7274" s="216">
        <v>17</v>
      </c>
      <c r="H7274" s="216">
        <v>430.00000000814907</v>
      </c>
      <c r="I7274" s="216">
        <v>7310.0000001385342</v>
      </c>
      <c r="J7274" s="216">
        <v>2.1264554475260856E-2</v>
      </c>
      <c r="K7274" s="216">
        <v>4.9452452267111315E-5</v>
      </c>
    </row>
    <row r="7275" spans="2:11" ht="15.75" customHeight="1" x14ac:dyDescent="0.2">
      <c r="B7275" s="189">
        <v>41152</v>
      </c>
      <c r="C7275" s="143">
        <v>279157</v>
      </c>
      <c r="D7275" s="143" t="s">
        <v>529</v>
      </c>
      <c r="E7275" s="143" t="s">
        <v>25</v>
      </c>
      <c r="F7275" s="248" t="s">
        <v>3195</v>
      </c>
      <c r="G7275" s="216">
        <v>10.5</v>
      </c>
      <c r="H7275" s="216">
        <v>20.999999995110556</v>
      </c>
      <c r="I7275" s="216">
        <v>220.49999994866084</v>
      </c>
      <c r="J7275" s="216">
        <v>6.4142739543289397E-4</v>
      </c>
      <c r="K7275" s="216">
        <v>3.0544161694392282E-5</v>
      </c>
    </row>
    <row r="7276" spans="2:11" ht="15.75" customHeight="1" x14ac:dyDescent="0.2">
      <c r="B7276" s="189">
        <v>41152</v>
      </c>
      <c r="C7276" s="143">
        <v>279158</v>
      </c>
      <c r="D7276" s="143" t="s">
        <v>587</v>
      </c>
      <c r="E7276" s="143" t="s">
        <v>25</v>
      </c>
      <c r="F7276" s="248" t="s">
        <v>3196</v>
      </c>
      <c r="G7276" s="216">
        <v>8.1</v>
      </c>
      <c r="H7276" s="216">
        <v>191.99999999720603</v>
      </c>
      <c r="I7276" s="216">
        <v>1555.1999999773689</v>
      </c>
      <c r="J7276" s="216">
        <v>4.5240266920407264E-3</v>
      </c>
      <c r="K7276" s="216">
        <v>2.3562639021388331E-5</v>
      </c>
    </row>
    <row r="7277" spans="2:11" ht="15.75" customHeight="1" x14ac:dyDescent="0.2">
      <c r="B7277" s="189">
        <v>41152</v>
      </c>
      <c r="C7277" s="143">
        <v>279159</v>
      </c>
      <c r="D7277" s="143" t="s">
        <v>636</v>
      </c>
      <c r="E7277" s="143" t="s">
        <v>25</v>
      </c>
      <c r="F7277" s="248" t="s">
        <v>3197</v>
      </c>
      <c r="G7277" s="216">
        <v>5</v>
      </c>
      <c r="H7277" s="216">
        <v>124.99999999883585</v>
      </c>
      <c r="I7277" s="216">
        <v>624.99999999417923</v>
      </c>
      <c r="J7277" s="216">
        <v>1.8181048627445128E-3</v>
      </c>
      <c r="K7277" s="216">
        <v>1.4544838902091563E-5</v>
      </c>
    </row>
    <row r="7278" spans="2:11" ht="15.75" customHeight="1" x14ac:dyDescent="0.2">
      <c r="B7278" s="189">
        <v>41152</v>
      </c>
      <c r="C7278" s="143">
        <v>279160</v>
      </c>
      <c r="D7278" s="143" t="s">
        <v>1225</v>
      </c>
      <c r="E7278" s="143" t="s">
        <v>25</v>
      </c>
      <c r="F7278" s="248" t="s">
        <v>3198</v>
      </c>
      <c r="G7278" s="216">
        <v>1</v>
      </c>
      <c r="H7278" s="216">
        <v>72.000000004190952</v>
      </c>
      <c r="I7278" s="216">
        <v>72.000000004190952</v>
      </c>
      <c r="J7278" s="216">
        <v>2.0944568020230984E-4</v>
      </c>
      <c r="K7278" s="216">
        <v>2.9089677804183128E-6</v>
      </c>
    </row>
    <row r="7279" spans="2:11" ht="15.75" customHeight="1" x14ac:dyDescent="0.2">
      <c r="B7279" s="189">
        <v>41152</v>
      </c>
      <c r="C7279" s="143">
        <v>279161</v>
      </c>
      <c r="D7279" s="143" t="s">
        <v>1588</v>
      </c>
      <c r="E7279" s="143" t="s">
        <v>24</v>
      </c>
      <c r="F7279" s="248" t="s">
        <v>3135</v>
      </c>
      <c r="G7279" s="216">
        <v>17.57</v>
      </c>
      <c r="H7279" s="216">
        <v>319.99999999534339</v>
      </c>
      <c r="I7279" s="216">
        <v>5622.3999999181833</v>
      </c>
      <c r="J7279" s="216">
        <v>5.6476631266161627E-3</v>
      </c>
      <c r="K7279" s="216">
        <v>1.7648947270932333E-5</v>
      </c>
    </row>
    <row r="7280" spans="2:11" ht="15.75" customHeight="1" x14ac:dyDescent="0.2">
      <c r="B7280" s="189">
        <v>41152</v>
      </c>
      <c r="C7280" s="143">
        <v>279162</v>
      </c>
      <c r="D7280" s="143" t="s">
        <v>896</v>
      </c>
      <c r="E7280" s="143" t="s">
        <v>24</v>
      </c>
      <c r="F7280" s="248" t="s">
        <v>3199</v>
      </c>
      <c r="G7280" s="216">
        <v>52.58</v>
      </c>
      <c r="H7280" s="216">
        <v>349.99999999883585</v>
      </c>
      <c r="I7280" s="216">
        <v>18402.999999938787</v>
      </c>
      <c r="J7280" s="216">
        <v>1.8485690189293535E-2</v>
      </c>
      <c r="K7280" s="216">
        <v>5.2816257683871491E-5</v>
      </c>
    </row>
    <row r="7281" spans="2:11" ht="15.75" customHeight="1" x14ac:dyDescent="0.2">
      <c r="B7281" s="189">
        <v>41152</v>
      </c>
      <c r="C7281" s="143">
        <v>279163</v>
      </c>
      <c r="D7281" s="143" t="s">
        <v>1021</v>
      </c>
      <c r="E7281" s="143" t="s">
        <v>24</v>
      </c>
      <c r="F7281" s="248" t="s">
        <v>3200</v>
      </c>
      <c r="G7281" s="216">
        <v>6.05</v>
      </c>
      <c r="H7281" s="216">
        <v>270</v>
      </c>
      <c r="I7281" s="216">
        <v>1633.5</v>
      </c>
      <c r="J7281" s="216">
        <v>1.6408398046139992E-3</v>
      </c>
      <c r="K7281" s="216">
        <v>6.0771844615333304E-6</v>
      </c>
    </row>
    <row r="7282" spans="2:11" ht="15.75" customHeight="1" x14ac:dyDescent="0.2">
      <c r="B7282" s="189">
        <v>41152</v>
      </c>
      <c r="C7282" s="143">
        <v>279164</v>
      </c>
      <c r="D7282" s="143" t="s">
        <v>1788</v>
      </c>
      <c r="E7282" s="143" t="s">
        <v>25</v>
      </c>
      <c r="F7282" s="248" t="s">
        <v>3201</v>
      </c>
      <c r="G7282" s="216">
        <v>8.7010000000000005</v>
      </c>
      <c r="H7282" s="216">
        <v>287.0000000030268</v>
      </c>
      <c r="I7282" s="216">
        <v>2497.1870000263361</v>
      </c>
      <c r="J7282" s="216">
        <v>7.2642365247560757E-3</v>
      </c>
      <c r="K7282" s="216">
        <v>2.5310928657419738E-5</v>
      </c>
    </row>
    <row r="7283" spans="2:11" ht="15.75" customHeight="1" x14ac:dyDescent="0.2">
      <c r="B7283" s="189">
        <v>41152</v>
      </c>
      <c r="C7283" s="143">
        <v>279165</v>
      </c>
      <c r="D7283" s="143" t="s">
        <v>1591</v>
      </c>
      <c r="E7283" s="143" t="s">
        <v>24</v>
      </c>
      <c r="F7283" s="248" t="s">
        <v>3202</v>
      </c>
      <c r="G7283" s="216">
        <v>9.23</v>
      </c>
      <c r="H7283" s="216">
        <v>214.0000000060536</v>
      </c>
      <c r="I7283" s="216">
        <v>1975.2200000558748</v>
      </c>
      <c r="J7283" s="216">
        <v>1.9840952549503186E-3</v>
      </c>
      <c r="K7283" s="216">
        <v>9.2714731537111811E-6</v>
      </c>
    </row>
    <row r="7284" spans="2:11" ht="15.75" customHeight="1" x14ac:dyDescent="0.2">
      <c r="B7284" s="189">
        <v>41152</v>
      </c>
      <c r="C7284" s="143">
        <v>279165</v>
      </c>
      <c r="D7284" s="143" t="s">
        <v>1010</v>
      </c>
      <c r="E7284" s="143" t="s">
        <v>24</v>
      </c>
      <c r="F7284" s="248" t="s">
        <v>3202</v>
      </c>
      <c r="G7284" s="216">
        <v>1.1200000000000001</v>
      </c>
      <c r="H7284" s="216">
        <v>214.0000000060536</v>
      </c>
      <c r="I7284" s="216">
        <v>239.68000000678006</v>
      </c>
      <c r="J7284" s="216">
        <v>2.4075695401347313E-4</v>
      </c>
      <c r="K7284" s="216">
        <v>1.1250324953582366E-6</v>
      </c>
    </row>
    <row r="7285" spans="2:11" ht="15.75" customHeight="1" x14ac:dyDescent="0.2">
      <c r="B7285" s="189">
        <v>41152</v>
      </c>
      <c r="C7285" s="143">
        <v>279167</v>
      </c>
      <c r="D7285" s="143" t="s">
        <v>844</v>
      </c>
      <c r="E7285" s="143" t="s">
        <v>24</v>
      </c>
      <c r="F7285" s="248" t="s">
        <v>3203</v>
      </c>
      <c r="G7285" s="216">
        <v>20.240000000000002</v>
      </c>
      <c r="H7285" s="216">
        <v>410.99999999860302</v>
      </c>
      <c r="I7285" s="216">
        <v>8318.639999971725</v>
      </c>
      <c r="J7285" s="216">
        <v>8.3560181403169904E-3</v>
      </c>
      <c r="K7285" s="216">
        <v>2.0330944380402418E-5</v>
      </c>
    </row>
    <row r="7286" spans="2:11" ht="15.75" customHeight="1" x14ac:dyDescent="0.2">
      <c r="B7286" s="189">
        <v>41152</v>
      </c>
      <c r="C7286" s="143">
        <v>279169</v>
      </c>
      <c r="D7286" s="143" t="s">
        <v>676</v>
      </c>
      <c r="E7286" s="143" t="s">
        <v>25</v>
      </c>
      <c r="F7286" s="248" t="s">
        <v>2771</v>
      </c>
      <c r="G7286" s="216">
        <v>8.1000000000000014</v>
      </c>
      <c r="H7286" s="216">
        <v>333.99999999906868</v>
      </c>
      <c r="I7286" s="216">
        <v>2705.3999999924563</v>
      </c>
      <c r="J7286" s="216">
        <v>7.8699214331217592E-3</v>
      </c>
      <c r="K7286" s="216">
        <v>2.3562639021388334E-5</v>
      </c>
    </row>
    <row r="7287" spans="2:11" ht="15.75" customHeight="1" x14ac:dyDescent="0.2">
      <c r="B7287" s="189">
        <v>41152</v>
      </c>
      <c r="C7287" s="143">
        <v>279170</v>
      </c>
      <c r="D7287" s="143" t="s">
        <v>533</v>
      </c>
      <c r="E7287" s="143" t="s">
        <v>25</v>
      </c>
      <c r="F7287" s="248" t="s">
        <v>3204</v>
      </c>
      <c r="G7287" s="216">
        <v>51.663000000000004</v>
      </c>
      <c r="H7287" s="216">
        <v>339.99999999767169</v>
      </c>
      <c r="I7287" s="216">
        <v>17565.419999879712</v>
      </c>
      <c r="J7287" s="216">
        <v>5.1097240829165523E-2</v>
      </c>
      <c r="K7287" s="216">
        <v>1.502860024397513E-4</v>
      </c>
    </row>
    <row r="7288" spans="2:11" ht="15.75" customHeight="1" x14ac:dyDescent="0.2">
      <c r="B7288" s="189">
        <v>41152</v>
      </c>
      <c r="C7288" s="143">
        <v>279171</v>
      </c>
      <c r="D7288" s="143" t="s">
        <v>867</v>
      </c>
      <c r="E7288" s="143" t="s">
        <v>25</v>
      </c>
      <c r="F7288" s="248" t="s">
        <v>3205</v>
      </c>
      <c r="G7288" s="216">
        <v>4</v>
      </c>
      <c r="H7288" s="216">
        <v>211.99999999953434</v>
      </c>
      <c r="I7288" s="216">
        <v>847.99999999813735</v>
      </c>
      <c r="J7288" s="216">
        <v>2.4668046777893107E-3</v>
      </c>
      <c r="K7288" s="216">
        <v>1.1635871121673251E-5</v>
      </c>
    </row>
    <row r="7289" spans="2:11" ht="15.75" customHeight="1" x14ac:dyDescent="0.2">
      <c r="B7289" s="189">
        <v>41152</v>
      </c>
      <c r="C7289" s="143">
        <v>279172</v>
      </c>
      <c r="D7289" s="143" t="s">
        <v>852</v>
      </c>
      <c r="E7289" s="143" t="s">
        <v>25</v>
      </c>
      <c r="F7289" s="248" t="s">
        <v>3206</v>
      </c>
      <c r="G7289" s="216">
        <v>48.26</v>
      </c>
      <c r="H7289" s="216">
        <v>499.00000000256114</v>
      </c>
      <c r="I7289" s="216">
        <v>24081.740000123602</v>
      </c>
      <c r="J7289" s="216">
        <v>7.0053005756770453E-2</v>
      </c>
      <c r="K7289" s="216">
        <v>1.4038678508298776E-4</v>
      </c>
    </row>
    <row r="7290" spans="2:11" ht="15.75" customHeight="1" x14ac:dyDescent="0.2">
      <c r="B7290" s="189">
        <v>41152</v>
      </c>
      <c r="C7290" s="143">
        <v>279182</v>
      </c>
      <c r="D7290" s="143" t="s">
        <v>869</v>
      </c>
      <c r="E7290" s="143" t="s">
        <v>25</v>
      </c>
      <c r="F7290" s="248" t="s">
        <v>3207</v>
      </c>
      <c r="G7290" s="216">
        <v>8.8550000000000004</v>
      </c>
      <c r="H7290" s="216">
        <v>285.99999999976717</v>
      </c>
      <c r="I7290" s="216">
        <v>2532.5299999979384</v>
      </c>
      <c r="J7290" s="216">
        <v>7.3670481729367918E-3</v>
      </c>
      <c r="K7290" s="216">
        <v>2.5758909695604161E-5</v>
      </c>
    </row>
    <row r="7291" spans="2:11" ht="15.75" customHeight="1" x14ac:dyDescent="0.2">
      <c r="B7291" s="189">
        <v>41152</v>
      </c>
      <c r="C7291" s="143">
        <v>279203</v>
      </c>
      <c r="D7291" s="143" t="s">
        <v>713</v>
      </c>
      <c r="E7291" s="143" t="s">
        <v>24</v>
      </c>
      <c r="F7291" s="248" t="s">
        <v>3208</v>
      </c>
      <c r="G7291" s="216">
        <v>1</v>
      </c>
      <c r="H7291" s="216">
        <v>2815.0000000081491</v>
      </c>
      <c r="I7291" s="216">
        <v>2815.0000000081491</v>
      </c>
      <c r="J7291" s="216">
        <v>2.8276486378951819E-3</v>
      </c>
      <c r="K7291" s="216">
        <v>1.0044932994269967E-6</v>
      </c>
    </row>
    <row r="7292" spans="2:11" ht="15.75" customHeight="1" x14ac:dyDescent="0.2">
      <c r="B7292" s="189">
        <v>41153</v>
      </c>
      <c r="C7292" s="143">
        <v>279183</v>
      </c>
      <c r="D7292" s="143" t="s">
        <v>604</v>
      </c>
      <c r="E7292" s="143" t="s">
        <v>25</v>
      </c>
      <c r="F7292" s="248" t="s">
        <v>3209</v>
      </c>
      <c r="G7292" s="216">
        <v>14.69</v>
      </c>
      <c r="H7292" s="216">
        <v>97.000000001862645</v>
      </c>
      <c r="I7292" s="216">
        <v>1424.9300000273622</v>
      </c>
      <c r="J7292" s="216">
        <v>4.1433435849846526E-3</v>
      </c>
      <c r="K7292" s="216">
        <v>4.271488231860917E-5</v>
      </c>
    </row>
    <row r="7293" spans="2:11" ht="15.75" customHeight="1" x14ac:dyDescent="0.2">
      <c r="B7293" s="189">
        <v>41153</v>
      </c>
      <c r="C7293" s="143">
        <v>279184</v>
      </c>
      <c r="D7293" s="143" t="s">
        <v>564</v>
      </c>
      <c r="E7293" s="143" t="s">
        <v>25</v>
      </c>
      <c r="F7293" s="248" t="s">
        <v>2424</v>
      </c>
      <c r="G7293" s="216">
        <v>9.99</v>
      </c>
      <c r="H7293" s="216">
        <v>314.00000000721775</v>
      </c>
      <c r="I7293" s="216">
        <v>3136.8600000721053</v>
      </c>
      <c r="J7293" s="216">
        <v>9.1212121002744954E-3</v>
      </c>
      <c r="K7293" s="216">
        <v>2.9048446178550419E-5</v>
      </c>
    </row>
    <row r="7294" spans="2:11" ht="15.75" customHeight="1" x14ac:dyDescent="0.2">
      <c r="B7294" s="189">
        <v>41153</v>
      </c>
      <c r="C7294" s="143">
        <v>279185</v>
      </c>
      <c r="D7294" s="143" t="s">
        <v>568</v>
      </c>
      <c r="E7294" s="143" t="s">
        <v>25</v>
      </c>
      <c r="F7294" s="248" t="s">
        <v>1944</v>
      </c>
      <c r="G7294" s="216">
        <v>7.5</v>
      </c>
      <c r="H7294" s="216">
        <v>259.0000000060536</v>
      </c>
      <c r="I7294" s="216">
        <v>1942.500000045402</v>
      </c>
      <c r="J7294" s="216">
        <v>5.6483089792945989E-3</v>
      </c>
      <c r="K7294" s="216">
        <v>2.1808142776689504E-5</v>
      </c>
    </row>
    <row r="7295" spans="2:11" ht="15.75" customHeight="1" x14ac:dyDescent="0.2">
      <c r="B7295" s="189">
        <v>41153</v>
      </c>
      <c r="C7295" s="143">
        <v>279189</v>
      </c>
      <c r="D7295" s="143" t="s">
        <v>1438</v>
      </c>
      <c r="E7295" s="143" t="s">
        <v>25</v>
      </c>
      <c r="F7295" s="248" t="s">
        <v>3210</v>
      </c>
      <c r="G7295" s="216">
        <v>0.5</v>
      </c>
      <c r="H7295" s="216">
        <v>393.00000000279397</v>
      </c>
      <c r="I7295" s="216">
        <v>196.50000000139698</v>
      </c>
      <c r="J7295" s="216">
        <v>5.7137334075332705E-4</v>
      </c>
      <c r="K7295" s="216">
        <v>1.4538761851126336E-6</v>
      </c>
    </row>
    <row r="7296" spans="2:11" ht="15.75" customHeight="1" x14ac:dyDescent="0.2">
      <c r="B7296" s="189">
        <v>41153</v>
      </c>
      <c r="C7296" s="143">
        <v>279190</v>
      </c>
      <c r="D7296" s="143" t="s">
        <v>1438</v>
      </c>
      <c r="E7296" s="143" t="s">
        <v>25</v>
      </c>
      <c r="F7296" s="248" t="s">
        <v>3211</v>
      </c>
      <c r="G7296" s="216">
        <v>4.32</v>
      </c>
      <c r="H7296" s="216">
        <v>264.99999999417923</v>
      </c>
      <c r="I7296" s="216">
        <v>1144.7999999748545</v>
      </c>
      <c r="J7296" s="216">
        <v>3.3287949133607689E-3</v>
      </c>
      <c r="K7296" s="216">
        <v>1.2561490239373155E-5</v>
      </c>
    </row>
    <row r="7297" spans="2:11" ht="15.75" customHeight="1" x14ac:dyDescent="0.2">
      <c r="B7297" s="189">
        <v>41153</v>
      </c>
      <c r="C7297" s="143">
        <v>279191</v>
      </c>
      <c r="D7297" s="143" t="s">
        <v>1488</v>
      </c>
      <c r="E7297" s="143" t="s">
        <v>24</v>
      </c>
      <c r="F7297" s="248" t="s">
        <v>3212</v>
      </c>
      <c r="G7297" s="216">
        <v>0.96</v>
      </c>
      <c r="H7297" s="216">
        <v>43.000000003958121</v>
      </c>
      <c r="I7297" s="216">
        <v>41.280000003799792</v>
      </c>
      <c r="J7297" s="216">
        <v>4.146941154101337E-5</v>
      </c>
      <c r="K7297" s="216">
        <v>9.6440491946967763E-7</v>
      </c>
    </row>
    <row r="7298" spans="2:11" ht="15.75" customHeight="1" x14ac:dyDescent="0.2">
      <c r="B7298" s="189">
        <v>41153</v>
      </c>
      <c r="C7298" s="143">
        <v>279193</v>
      </c>
      <c r="D7298" s="143" t="s">
        <v>1123</v>
      </c>
      <c r="E7298" s="143" t="s">
        <v>24</v>
      </c>
      <c r="F7298" s="248" t="s">
        <v>3213</v>
      </c>
      <c r="G7298" s="216">
        <v>5.37</v>
      </c>
      <c r="H7298" s="216">
        <v>313.99999999674037</v>
      </c>
      <c r="I7298" s="216">
        <v>1686.1799999824959</v>
      </c>
      <c r="J7298" s="216">
        <v>1.6939169657234378E-3</v>
      </c>
      <c r="K7298" s="216">
        <v>5.3946400182835096E-6</v>
      </c>
    </row>
    <row r="7299" spans="2:11" ht="15.75" customHeight="1" x14ac:dyDescent="0.2">
      <c r="B7299" s="189">
        <v>41154</v>
      </c>
      <c r="C7299" s="143">
        <v>279198</v>
      </c>
      <c r="D7299" s="143" t="s">
        <v>3214</v>
      </c>
      <c r="E7299" s="143" t="s">
        <v>24</v>
      </c>
      <c r="F7299" s="248" t="s">
        <v>3215</v>
      </c>
      <c r="G7299" s="216">
        <v>1</v>
      </c>
      <c r="H7299" s="216">
        <v>251.00000000093132</v>
      </c>
      <c r="I7299" s="216">
        <v>251.00000000093132</v>
      </c>
      <c r="J7299" s="216">
        <v>2.521754452297451E-4</v>
      </c>
      <c r="K7299" s="216">
        <v>1.0046830487203562E-6</v>
      </c>
    </row>
    <row r="7300" spans="2:11" ht="15.75" customHeight="1" x14ac:dyDescent="0.2">
      <c r="B7300" s="189">
        <v>41154</v>
      </c>
      <c r="C7300" s="143">
        <v>279199</v>
      </c>
      <c r="D7300" s="143" t="s">
        <v>993</v>
      </c>
      <c r="E7300" s="143" t="s">
        <v>24</v>
      </c>
      <c r="F7300" s="248" t="s">
        <v>3216</v>
      </c>
      <c r="G7300" s="216">
        <v>0.89</v>
      </c>
      <c r="H7300" s="216">
        <v>346.99999999953434</v>
      </c>
      <c r="I7300" s="216">
        <v>308.82999999958554</v>
      </c>
      <c r="J7300" s="216">
        <v>3.1027626593589121E-4</v>
      </c>
      <c r="K7300" s="216">
        <v>8.9416791336111706E-7</v>
      </c>
    </row>
    <row r="7301" spans="2:11" ht="15.75" customHeight="1" x14ac:dyDescent="0.2">
      <c r="B7301" s="189">
        <v>41154</v>
      </c>
      <c r="C7301" s="143">
        <v>279200</v>
      </c>
      <c r="D7301" s="143" t="s">
        <v>1066</v>
      </c>
      <c r="E7301" s="143" t="s">
        <v>24</v>
      </c>
      <c r="F7301" s="248" t="s">
        <v>3217</v>
      </c>
      <c r="G7301" s="216">
        <v>16.289400000000001</v>
      </c>
      <c r="H7301" s="216">
        <v>284.99999999650754</v>
      </c>
      <c r="I7301" s="216">
        <v>4642.4789999431105</v>
      </c>
      <c r="J7301" s="216">
        <v>4.6642199552830747E-3</v>
      </c>
      <c r="K7301" s="216">
        <v>1.636568405382537E-5</v>
      </c>
    </row>
    <row r="7302" spans="2:11" ht="15.75" customHeight="1" x14ac:dyDescent="0.2">
      <c r="B7302" s="189">
        <v>41155</v>
      </c>
      <c r="C7302" s="143">
        <v>279228</v>
      </c>
      <c r="D7302" s="143" t="s">
        <v>581</v>
      </c>
      <c r="E7302" s="143" t="s">
        <v>25</v>
      </c>
      <c r="F7302" s="248" t="s">
        <v>3218</v>
      </c>
      <c r="G7302" s="216">
        <v>2.5</v>
      </c>
      <c r="H7302" s="216">
        <v>194.99999999650754</v>
      </c>
      <c r="I7302" s="216">
        <v>487.49999999126885</v>
      </c>
      <c r="J7302" s="216">
        <v>1.4163381270387283E-3</v>
      </c>
      <c r="K7302" s="216">
        <v>7.2632724464825383E-6</v>
      </c>
    </row>
    <row r="7303" spans="2:11" ht="15.75" customHeight="1" x14ac:dyDescent="0.2">
      <c r="B7303" s="189">
        <v>41155</v>
      </c>
      <c r="C7303" s="143">
        <v>279241</v>
      </c>
      <c r="D7303" s="143" t="s">
        <v>723</v>
      </c>
      <c r="E7303" s="143" t="s">
        <v>25</v>
      </c>
      <c r="F7303" s="248" t="s">
        <v>3219</v>
      </c>
      <c r="G7303" s="216">
        <v>3</v>
      </c>
      <c r="H7303" s="216">
        <v>381.99999999837019</v>
      </c>
      <c r="I7303" s="216">
        <v>1145.9999999951106</v>
      </c>
      <c r="J7303" s="216">
        <v>3.3294840894533902E-3</v>
      </c>
      <c r="K7303" s="216">
        <v>8.7159269357790457E-6</v>
      </c>
    </row>
    <row r="7304" spans="2:11" ht="15.75" customHeight="1" x14ac:dyDescent="0.2">
      <c r="B7304" s="189">
        <v>41155</v>
      </c>
      <c r="C7304" s="143">
        <v>279242</v>
      </c>
      <c r="D7304" s="143" t="s">
        <v>729</v>
      </c>
      <c r="E7304" s="143" t="s">
        <v>25</v>
      </c>
      <c r="F7304" s="248" t="s">
        <v>3220</v>
      </c>
      <c r="G7304" s="216">
        <v>9.5</v>
      </c>
      <c r="H7304" s="216">
        <v>325.00000000116415</v>
      </c>
      <c r="I7304" s="216">
        <v>3087.5000000110595</v>
      </c>
      <c r="J7304" s="216">
        <v>8.9701414714380666E-3</v>
      </c>
      <c r="K7304" s="216">
        <v>2.7600435296633645E-5</v>
      </c>
    </row>
    <row r="7305" spans="2:11" ht="15.75" customHeight="1" x14ac:dyDescent="0.2">
      <c r="B7305" s="189">
        <v>41155</v>
      </c>
      <c r="C7305" s="143">
        <v>279260</v>
      </c>
      <c r="D7305" s="143" t="s">
        <v>834</v>
      </c>
      <c r="E7305" s="143" t="s">
        <v>25</v>
      </c>
      <c r="F7305" s="248" t="s">
        <v>1975</v>
      </c>
      <c r="G7305" s="216">
        <v>15.475</v>
      </c>
      <c r="H7305" s="216">
        <v>259.75000000325963</v>
      </c>
      <c r="I7305" s="216">
        <v>3597.6950001067953</v>
      </c>
      <c r="J7305" s="216">
        <v>1.0452415586049472E-2</v>
      </c>
      <c r="K7305" s="216">
        <v>4.4959656443726912E-5</v>
      </c>
    </row>
    <row r="7306" spans="2:11" ht="15.75" customHeight="1" x14ac:dyDescent="0.2">
      <c r="B7306" s="189">
        <v>41155</v>
      </c>
      <c r="C7306" s="143">
        <v>279261</v>
      </c>
      <c r="D7306" s="143" t="s">
        <v>1165</v>
      </c>
      <c r="E7306" s="143" t="s">
        <v>25</v>
      </c>
      <c r="F7306" s="248" t="s">
        <v>3221</v>
      </c>
      <c r="G7306" s="216">
        <v>17</v>
      </c>
      <c r="H7306" s="216">
        <v>373.99999999324791</v>
      </c>
      <c r="I7306" s="216">
        <v>6357.9999998852145</v>
      </c>
      <c r="J7306" s="216">
        <v>1.8471954485560906E-2</v>
      </c>
      <c r="K7306" s="216">
        <v>4.9390252636081264E-5</v>
      </c>
    </row>
    <row r="7307" spans="2:11" ht="15.75" customHeight="1" x14ac:dyDescent="0.2">
      <c r="B7307" s="189">
        <v>41155</v>
      </c>
      <c r="C7307" s="143">
        <v>279262</v>
      </c>
      <c r="D7307" s="143" t="s">
        <v>537</v>
      </c>
      <c r="E7307" s="143" t="s">
        <v>25</v>
      </c>
      <c r="F7307" s="248" t="s">
        <v>3222</v>
      </c>
      <c r="G7307" s="216">
        <v>0.4</v>
      </c>
      <c r="H7307" s="216">
        <v>120.00000000349246</v>
      </c>
      <c r="I7307" s="216">
        <v>48.000000001396984</v>
      </c>
      <c r="J7307" s="216">
        <v>1.3945483097652341E-4</v>
      </c>
      <c r="K7307" s="216">
        <v>1.1621235914372062E-6</v>
      </c>
    </row>
    <row r="7308" spans="2:11" ht="15.75" customHeight="1" x14ac:dyDescent="0.2">
      <c r="B7308" s="189">
        <v>41155</v>
      </c>
      <c r="C7308" s="143">
        <v>279263</v>
      </c>
      <c r="D7308" s="143" t="s">
        <v>1525</v>
      </c>
      <c r="E7308" s="143" t="s">
        <v>24</v>
      </c>
      <c r="F7308" s="248" t="s">
        <v>3223</v>
      </c>
      <c r="G7308" s="216">
        <v>9.8800000000000008</v>
      </c>
      <c r="H7308" s="216">
        <v>409.00000000256114</v>
      </c>
      <c r="I7308" s="216">
        <v>4040.9200000253045</v>
      </c>
      <c r="J7308" s="216">
        <v>4.0602328630594039E-3</v>
      </c>
      <c r="K7308" s="216">
        <v>9.9272197140195086E-6</v>
      </c>
    </row>
    <row r="7309" spans="2:11" ht="15.75" customHeight="1" x14ac:dyDescent="0.2">
      <c r="B7309" s="189">
        <v>41155</v>
      </c>
      <c r="C7309" s="143">
        <v>279264</v>
      </c>
      <c r="D7309" s="143" t="s">
        <v>2932</v>
      </c>
      <c r="E7309" s="143" t="s">
        <v>24</v>
      </c>
      <c r="F7309" s="248" t="s">
        <v>3224</v>
      </c>
      <c r="G7309" s="216">
        <v>6.0200000000000005</v>
      </c>
      <c r="H7309" s="216">
        <v>262.0000000053551</v>
      </c>
      <c r="I7309" s="216">
        <v>1577.240000032238</v>
      </c>
      <c r="J7309" s="216">
        <v>1.5847781398846317E-3</v>
      </c>
      <c r="K7309" s="216">
        <v>6.0487715261535872E-6</v>
      </c>
    </row>
    <row r="7310" spans="2:11" ht="15.75" customHeight="1" x14ac:dyDescent="0.2">
      <c r="B7310" s="189">
        <v>41155</v>
      </c>
      <c r="C7310" s="143">
        <v>279265</v>
      </c>
      <c r="D7310" s="143" t="s">
        <v>587</v>
      </c>
      <c r="E7310" s="143" t="s">
        <v>25</v>
      </c>
      <c r="F7310" s="248" t="s">
        <v>3225</v>
      </c>
      <c r="G7310" s="216">
        <v>3</v>
      </c>
      <c r="H7310" s="216">
        <v>274.99999999534339</v>
      </c>
      <c r="I7310" s="216">
        <v>824.99999998603016</v>
      </c>
      <c r="J7310" s="216">
        <v>2.3968799072986509E-3</v>
      </c>
      <c r="K7310" s="216">
        <v>8.7159269357790457E-6</v>
      </c>
    </row>
    <row r="7311" spans="2:11" ht="15.75" customHeight="1" x14ac:dyDescent="0.2">
      <c r="B7311" s="189">
        <v>41155</v>
      </c>
      <c r="C7311" s="143">
        <v>279266</v>
      </c>
      <c r="D7311" s="143" t="s">
        <v>519</v>
      </c>
      <c r="E7311" s="143" t="s">
        <v>24</v>
      </c>
      <c r="F7311" s="248" t="s">
        <v>3226</v>
      </c>
      <c r="G7311" s="216">
        <v>6.6400000000000006</v>
      </c>
      <c r="H7311" s="216">
        <v>319.00000000256114</v>
      </c>
      <c r="I7311" s="216">
        <v>2118.160000017006</v>
      </c>
      <c r="J7311" s="216">
        <v>2.1282833714186622E-3</v>
      </c>
      <c r="K7311" s="216">
        <v>6.6717347065880098E-6</v>
      </c>
    </row>
    <row r="7312" spans="2:11" ht="15.75" customHeight="1" x14ac:dyDescent="0.2">
      <c r="B7312" s="189">
        <v>41155</v>
      </c>
      <c r="C7312" s="143">
        <v>279268</v>
      </c>
      <c r="D7312" s="143" t="s">
        <v>584</v>
      </c>
      <c r="E7312" s="143" t="s">
        <v>24</v>
      </c>
      <c r="F7312" s="248" t="s">
        <v>3227</v>
      </c>
      <c r="G7312" s="216">
        <v>24.91</v>
      </c>
      <c r="H7312" s="216">
        <v>194.99999999650754</v>
      </c>
      <c r="I7312" s="216">
        <v>4857.449999913003</v>
      </c>
      <c r="J7312" s="216">
        <v>4.8806653237854674E-3</v>
      </c>
      <c r="K7312" s="216">
        <v>2.5029052942937849E-5</v>
      </c>
    </row>
    <row r="7313" spans="2:11" ht="15.75" customHeight="1" x14ac:dyDescent="0.2">
      <c r="B7313" s="189">
        <v>41155</v>
      </c>
      <c r="C7313" s="143">
        <v>279269</v>
      </c>
      <c r="D7313" s="143" t="s">
        <v>865</v>
      </c>
      <c r="E7313" s="143" t="s">
        <v>24</v>
      </c>
      <c r="F7313" s="248" t="s">
        <v>2066</v>
      </c>
      <c r="G7313" s="216">
        <v>32.414999999999999</v>
      </c>
      <c r="H7313" s="216">
        <v>389.99999999301508</v>
      </c>
      <c r="I7313" s="216">
        <v>12641.849999773583</v>
      </c>
      <c r="J7313" s="216">
        <v>1.2702269487796541E-2</v>
      </c>
      <c r="K7313" s="216">
        <v>3.2569921764164203E-5</v>
      </c>
    </row>
    <row r="7314" spans="2:11" ht="15.75" customHeight="1" x14ac:dyDescent="0.2">
      <c r="B7314" s="189">
        <v>41155</v>
      </c>
      <c r="C7314" s="143">
        <v>279270</v>
      </c>
      <c r="D7314" s="143" t="s">
        <v>2031</v>
      </c>
      <c r="E7314" s="143" t="s">
        <v>24</v>
      </c>
      <c r="F7314" s="248" t="s">
        <v>3228</v>
      </c>
      <c r="G7314" s="216">
        <v>15.0792</v>
      </c>
      <c r="H7314" s="216">
        <v>272.00000000651926</v>
      </c>
      <c r="I7314" s="216">
        <v>4101.5424000983048</v>
      </c>
      <c r="J7314" s="216">
        <v>4.1211449971804434E-3</v>
      </c>
      <c r="K7314" s="216">
        <v>1.5151268371623782E-5</v>
      </c>
    </row>
    <row r="7315" spans="2:11" ht="15.75" customHeight="1" x14ac:dyDescent="0.2">
      <c r="B7315" s="189">
        <v>41155</v>
      </c>
      <c r="C7315" s="143">
        <v>279271</v>
      </c>
      <c r="D7315" s="143" t="s">
        <v>950</v>
      </c>
      <c r="E7315" s="143" t="s">
        <v>25</v>
      </c>
      <c r="F7315" s="248" t="s">
        <v>3116</v>
      </c>
      <c r="G7315" s="216">
        <v>11.5</v>
      </c>
      <c r="H7315" s="216">
        <v>299.99999999301508</v>
      </c>
      <c r="I7315" s="216">
        <v>3449.9999999196734</v>
      </c>
      <c r="J7315" s="216">
        <v>1.0023315975912529E-2</v>
      </c>
      <c r="K7315" s="216">
        <v>3.3411053253819678E-5</v>
      </c>
    </row>
    <row r="7316" spans="2:11" ht="15.75" customHeight="1" x14ac:dyDescent="0.2">
      <c r="B7316" s="189">
        <v>41155</v>
      </c>
      <c r="C7316" s="143">
        <v>279272</v>
      </c>
      <c r="D7316" s="143" t="s">
        <v>1556</v>
      </c>
      <c r="E7316" s="143" t="s">
        <v>24</v>
      </c>
      <c r="F7316" s="248" t="s">
        <v>3229</v>
      </c>
      <c r="G7316" s="216">
        <v>117.5</v>
      </c>
      <c r="H7316" s="216">
        <v>561.99999999837019</v>
      </c>
      <c r="I7316" s="216">
        <v>66034.999999808497</v>
      </c>
      <c r="J7316" s="216">
        <v>6.6350602612689991E-2</v>
      </c>
      <c r="K7316" s="216">
        <v>1.1806157048555588E-4</v>
      </c>
    </row>
    <row r="7317" spans="2:11" ht="15.75" customHeight="1" x14ac:dyDescent="0.2">
      <c r="B7317" s="189">
        <v>41155</v>
      </c>
      <c r="C7317" s="143">
        <v>279273</v>
      </c>
      <c r="D7317" s="143" t="s">
        <v>1165</v>
      </c>
      <c r="E7317" s="143" t="s">
        <v>25</v>
      </c>
      <c r="F7317" s="248" t="s">
        <v>3230</v>
      </c>
      <c r="G7317" s="216">
        <v>2.0100000000000002</v>
      </c>
      <c r="H7317" s="216">
        <v>389.00000000023283</v>
      </c>
      <c r="I7317" s="216">
        <v>781.89000000046804</v>
      </c>
      <c r="J7317" s="216">
        <v>2.2716320372734525E-3</v>
      </c>
      <c r="K7317" s="216">
        <v>5.8396710469719614E-6</v>
      </c>
    </row>
    <row r="7318" spans="2:11" ht="15.75" customHeight="1" x14ac:dyDescent="0.2">
      <c r="B7318" s="189">
        <v>41155</v>
      </c>
      <c r="C7318" s="143">
        <v>279301</v>
      </c>
      <c r="D7318" s="143" t="s">
        <v>577</v>
      </c>
      <c r="E7318" s="143" t="s">
        <v>24</v>
      </c>
      <c r="F7318" s="248" t="s">
        <v>3231</v>
      </c>
      <c r="G7318" s="216">
        <v>3.42</v>
      </c>
      <c r="H7318" s="216">
        <v>339.00000000488944</v>
      </c>
      <c r="I7318" s="216">
        <v>1159.3800000167219</v>
      </c>
      <c r="J7318" s="216">
        <v>1.1649210518427063E-3</v>
      </c>
      <c r="K7318" s="216">
        <v>3.4363452856221371E-6</v>
      </c>
    </row>
    <row r="7319" spans="2:11" ht="15.75" customHeight="1" x14ac:dyDescent="0.2">
      <c r="B7319" s="189">
        <v>41156</v>
      </c>
      <c r="C7319" s="143">
        <v>279287</v>
      </c>
      <c r="D7319" s="143" t="s">
        <v>919</v>
      </c>
      <c r="E7319" s="143" t="s">
        <v>25</v>
      </c>
      <c r="F7319" s="248" t="s">
        <v>3232</v>
      </c>
      <c r="G7319" s="216">
        <v>5</v>
      </c>
      <c r="H7319" s="216">
        <v>26.000000000931323</v>
      </c>
      <c r="I7319" s="216">
        <v>130.00000000465661</v>
      </c>
      <c r="J7319" s="216">
        <v>3.7753364646551875E-4</v>
      </c>
      <c r="K7319" s="216">
        <v>1.4520524863538285E-5</v>
      </c>
    </row>
    <row r="7320" spans="2:11" ht="15.75" customHeight="1" x14ac:dyDescent="0.2">
      <c r="B7320" s="189">
        <v>41156</v>
      </c>
      <c r="C7320" s="143">
        <v>279300</v>
      </c>
      <c r="D7320" s="143" t="s">
        <v>1470</v>
      </c>
      <c r="E7320" s="143" t="s">
        <v>25</v>
      </c>
      <c r="F7320" s="248" t="s">
        <v>3233</v>
      </c>
      <c r="G7320" s="216">
        <v>6</v>
      </c>
      <c r="H7320" s="216">
        <v>30.99999999627471</v>
      </c>
      <c r="I7320" s="216">
        <v>185.99999997764826</v>
      </c>
      <c r="J7320" s="216">
        <v>5.4016352485871245E-4</v>
      </c>
      <c r="K7320" s="216">
        <v>1.7424629836245944E-5</v>
      </c>
    </row>
    <row r="7321" spans="2:11" ht="15.75" customHeight="1" x14ac:dyDescent="0.2">
      <c r="B7321" s="189">
        <v>41156</v>
      </c>
      <c r="C7321" s="143">
        <v>279302</v>
      </c>
      <c r="D7321" s="143" t="s">
        <v>536</v>
      </c>
      <c r="E7321" s="143" t="s">
        <v>25</v>
      </c>
      <c r="F7321" s="248" t="s">
        <v>3234</v>
      </c>
      <c r="G7321" s="216">
        <v>13.950000000000001</v>
      </c>
      <c r="H7321" s="216">
        <v>177.00000000069849</v>
      </c>
      <c r="I7321" s="216">
        <v>2469.150000009744</v>
      </c>
      <c r="J7321" s="216">
        <v>7.1706707933894094E-3</v>
      </c>
      <c r="K7321" s="216">
        <v>4.0512264369271823E-5</v>
      </c>
    </row>
    <row r="7322" spans="2:11" ht="15.75" customHeight="1" x14ac:dyDescent="0.2">
      <c r="B7322" s="189">
        <v>41156</v>
      </c>
      <c r="C7322" s="143">
        <v>279303</v>
      </c>
      <c r="D7322" s="143" t="s">
        <v>565</v>
      </c>
      <c r="E7322" s="143" t="s">
        <v>25</v>
      </c>
      <c r="F7322" s="248" t="s">
        <v>1899</v>
      </c>
      <c r="G7322" s="216">
        <v>12.554000000000002</v>
      </c>
      <c r="H7322" s="216">
        <v>189.0000000083819</v>
      </c>
      <c r="I7322" s="216">
        <v>2372.7060001052268</v>
      </c>
      <c r="J7322" s="216">
        <v>6.8905872936788843E-3</v>
      </c>
      <c r="K7322" s="216">
        <v>3.6458133827371936E-5</v>
      </c>
    </row>
    <row r="7323" spans="2:11" ht="15.75" customHeight="1" x14ac:dyDescent="0.2">
      <c r="B7323" s="189">
        <v>41156</v>
      </c>
      <c r="C7323" s="143">
        <v>279304</v>
      </c>
      <c r="D7323" s="143" t="s">
        <v>886</v>
      </c>
      <c r="E7323" s="143" t="s">
        <v>25</v>
      </c>
      <c r="F7323" s="248" t="s">
        <v>3235</v>
      </c>
      <c r="G7323" s="216">
        <v>9</v>
      </c>
      <c r="H7323" s="216">
        <v>178.99999999674037</v>
      </c>
      <c r="I7323" s="216">
        <v>1610.9999999706633</v>
      </c>
      <c r="J7323" s="216">
        <v>4.678513110946839E-3</v>
      </c>
      <c r="K7323" s="216">
        <v>2.6136944754368916E-5</v>
      </c>
    </row>
    <row r="7324" spans="2:11" ht="15.75" customHeight="1" x14ac:dyDescent="0.2">
      <c r="B7324" s="189">
        <v>41156</v>
      </c>
      <c r="C7324" s="143">
        <v>279320</v>
      </c>
      <c r="D7324" s="143" t="s">
        <v>1135</v>
      </c>
      <c r="E7324" s="143" t="s">
        <v>25</v>
      </c>
      <c r="F7324" s="248" t="s">
        <v>3236</v>
      </c>
      <c r="G7324" s="216">
        <v>6</v>
      </c>
      <c r="H7324" s="216">
        <v>329.00000000372529</v>
      </c>
      <c r="I7324" s="216">
        <v>1974.0000000223517</v>
      </c>
      <c r="J7324" s="216">
        <v>5.7327032161898269E-3</v>
      </c>
      <c r="K7324" s="216">
        <v>1.7424629836245944E-5</v>
      </c>
    </row>
    <row r="7325" spans="2:11" ht="15.75" customHeight="1" x14ac:dyDescent="0.2">
      <c r="B7325" s="189">
        <v>41156</v>
      </c>
      <c r="C7325" s="143">
        <v>279321</v>
      </c>
      <c r="D7325" s="143" t="s">
        <v>981</v>
      </c>
      <c r="E7325" s="143" t="s">
        <v>24</v>
      </c>
      <c r="F7325" s="248" t="s">
        <v>3237</v>
      </c>
      <c r="G7325" s="216">
        <v>38</v>
      </c>
      <c r="H7325" s="216">
        <v>381.00000000558794</v>
      </c>
      <c r="I7325" s="216">
        <v>14478.000000212342</v>
      </c>
      <c r="J7325" s="216">
        <v>1.4548598237045463E-2</v>
      </c>
      <c r="K7325" s="216">
        <v>3.8185297209533034E-5</v>
      </c>
    </row>
    <row r="7326" spans="2:11" ht="15.75" customHeight="1" x14ac:dyDescent="0.2">
      <c r="B7326" s="189">
        <v>41156</v>
      </c>
      <c r="C7326" s="143">
        <v>279322</v>
      </c>
      <c r="D7326" s="143" t="s">
        <v>1258</v>
      </c>
      <c r="E7326" s="143" t="s">
        <v>25</v>
      </c>
      <c r="F7326" s="248" t="s">
        <v>3238</v>
      </c>
      <c r="G7326" s="216">
        <v>75.06</v>
      </c>
      <c r="H7326" s="216">
        <v>351.00000000209548</v>
      </c>
      <c r="I7326" s="216">
        <v>26346.060000157289</v>
      </c>
      <c r="J7326" s="216">
        <v>7.6511723857711086E-2</v>
      </c>
      <c r="K7326" s="216">
        <v>2.1798211925143677E-4</v>
      </c>
    </row>
    <row r="7327" spans="2:11" ht="15.75" customHeight="1" x14ac:dyDescent="0.2">
      <c r="B7327" s="189">
        <v>41156</v>
      </c>
      <c r="C7327" s="143">
        <v>279323</v>
      </c>
      <c r="D7327" s="143" t="s">
        <v>1225</v>
      </c>
      <c r="E7327" s="143" t="s">
        <v>25</v>
      </c>
      <c r="F7327" s="248" t="s">
        <v>3239</v>
      </c>
      <c r="G7327" s="216">
        <v>6.0200000000000005</v>
      </c>
      <c r="H7327" s="216">
        <v>400.00000000465661</v>
      </c>
      <c r="I7327" s="216">
        <v>2408.0000000280329</v>
      </c>
      <c r="J7327" s="216">
        <v>6.9930847743614492E-3</v>
      </c>
      <c r="K7327" s="216">
        <v>1.7482711935700097E-5</v>
      </c>
    </row>
    <row r="7328" spans="2:11" ht="15.75" customHeight="1" x14ac:dyDescent="0.2">
      <c r="B7328" s="189">
        <v>41156</v>
      </c>
      <c r="C7328" s="143">
        <v>279324</v>
      </c>
      <c r="D7328" s="143" t="s">
        <v>949</v>
      </c>
      <c r="E7328" s="143" t="s">
        <v>25</v>
      </c>
      <c r="F7328" s="248" t="s">
        <v>3240</v>
      </c>
      <c r="G7328" s="216">
        <v>47.31</v>
      </c>
      <c r="H7328" s="216">
        <v>290.00000000232831</v>
      </c>
      <c r="I7328" s="216">
        <v>13719.900000110152</v>
      </c>
      <c r="J7328" s="216">
        <v>3.9844029815371683E-2</v>
      </c>
      <c r="K7328" s="216">
        <v>1.3739320625879927E-4</v>
      </c>
    </row>
    <row r="7329" spans="2:11" ht="15.75" customHeight="1" x14ac:dyDescent="0.2">
      <c r="B7329" s="189">
        <v>41156</v>
      </c>
      <c r="C7329" s="143">
        <v>279325</v>
      </c>
      <c r="D7329" s="143" t="s">
        <v>536</v>
      </c>
      <c r="E7329" s="143" t="s">
        <v>25</v>
      </c>
      <c r="F7329" s="248" t="s">
        <v>2615</v>
      </c>
      <c r="G7329" s="216">
        <v>15.4</v>
      </c>
      <c r="H7329" s="216">
        <v>252.00000000419095</v>
      </c>
      <c r="I7329" s="216">
        <v>3880.8000000645407</v>
      </c>
      <c r="J7329" s="216">
        <v>1.1270250578271308E-2</v>
      </c>
      <c r="K7329" s="216">
        <v>4.472321657969792E-5</v>
      </c>
    </row>
    <row r="7330" spans="2:11" ht="15.75" customHeight="1" x14ac:dyDescent="0.2">
      <c r="B7330" s="189">
        <v>41156</v>
      </c>
      <c r="C7330" s="143">
        <v>279326</v>
      </c>
      <c r="D7330" s="143" t="s">
        <v>587</v>
      </c>
      <c r="E7330" s="143" t="s">
        <v>25</v>
      </c>
      <c r="F7330" s="248" t="s">
        <v>3241</v>
      </c>
      <c r="G7330" s="216">
        <v>34.5</v>
      </c>
      <c r="H7330" s="216">
        <v>496.99999999604188</v>
      </c>
      <c r="I7330" s="216">
        <v>17146.499999863445</v>
      </c>
      <c r="J7330" s="216">
        <v>4.9795235914135275E-2</v>
      </c>
      <c r="K7330" s="216">
        <v>1.0019162155841417E-4</v>
      </c>
    </row>
    <row r="7331" spans="2:11" ht="15.75" customHeight="1" x14ac:dyDescent="0.2">
      <c r="B7331" s="189">
        <v>41156</v>
      </c>
      <c r="C7331" s="143">
        <v>279327</v>
      </c>
      <c r="D7331" s="143" t="s">
        <v>1164</v>
      </c>
      <c r="E7331" s="143" t="s">
        <v>25</v>
      </c>
      <c r="F7331" s="248" t="s">
        <v>2284</v>
      </c>
      <c r="G7331" s="216">
        <v>38.209999999999994</v>
      </c>
      <c r="H7331" s="216">
        <v>406.00000000325963</v>
      </c>
      <c r="I7331" s="216">
        <v>15513.26000012455</v>
      </c>
      <c r="J7331" s="216">
        <v>4.5052135509268496E-2</v>
      </c>
      <c r="K7331" s="216">
        <v>1.1096585100715956E-4</v>
      </c>
    </row>
    <row r="7332" spans="2:11" ht="15.75" customHeight="1" x14ac:dyDescent="0.2">
      <c r="B7332" s="189">
        <v>41156</v>
      </c>
      <c r="C7332" s="143">
        <v>279328</v>
      </c>
      <c r="D7332" s="143" t="s">
        <v>1145</v>
      </c>
      <c r="E7332" s="143" t="s">
        <v>24</v>
      </c>
      <c r="F7332" s="248" t="s">
        <v>3242</v>
      </c>
      <c r="G7332" s="216">
        <v>1.5</v>
      </c>
      <c r="H7332" s="216">
        <v>615.00000000349246</v>
      </c>
      <c r="I7332" s="216">
        <v>922.50000000523869</v>
      </c>
      <c r="J7332" s="216">
        <v>9.2699833357879648E-4</v>
      </c>
      <c r="K7332" s="216">
        <v>1.5073143635341988E-6</v>
      </c>
    </row>
    <row r="7333" spans="2:11" ht="15.75" customHeight="1" x14ac:dyDescent="0.2">
      <c r="B7333" s="189">
        <v>41156</v>
      </c>
      <c r="C7333" s="143">
        <v>279329</v>
      </c>
      <c r="D7333" s="143" t="s">
        <v>1763</v>
      </c>
      <c r="E7333" s="143" t="s">
        <v>24</v>
      </c>
      <c r="F7333" s="248" t="s">
        <v>3243</v>
      </c>
      <c r="G7333" s="216">
        <v>34.200000000000003</v>
      </c>
      <c r="H7333" s="216">
        <v>370.00000000116415</v>
      </c>
      <c r="I7333" s="216">
        <v>12654.000000039816</v>
      </c>
      <c r="J7333" s="216">
        <v>1.271570397081451E-2</v>
      </c>
      <c r="K7333" s="216">
        <v>3.4366767488579731E-5</v>
      </c>
    </row>
    <row r="7334" spans="2:11" ht="15.75" customHeight="1" x14ac:dyDescent="0.2">
      <c r="B7334" s="189">
        <v>41156</v>
      </c>
      <c r="C7334" s="143">
        <v>279330</v>
      </c>
      <c r="D7334" s="143" t="s">
        <v>893</v>
      </c>
      <c r="E7334" s="143" t="s">
        <v>24</v>
      </c>
      <c r="F7334" s="248" t="s">
        <v>3244</v>
      </c>
      <c r="G7334" s="216">
        <v>13.563300000000002</v>
      </c>
      <c r="H7334" s="216">
        <v>375.50000000337604</v>
      </c>
      <c r="I7334" s="216">
        <v>4914.5103000069103</v>
      </c>
      <c r="J7334" s="216">
        <v>4.9384746432914531E-3</v>
      </c>
      <c r="K7334" s="216">
        <v>1.3629437937948934E-5</v>
      </c>
    </row>
    <row r="7335" spans="2:11" ht="15.75" customHeight="1" x14ac:dyDescent="0.2">
      <c r="B7335" s="189">
        <v>41156</v>
      </c>
      <c r="C7335" s="143">
        <v>279332</v>
      </c>
      <c r="D7335" s="143" t="s">
        <v>555</v>
      </c>
      <c r="E7335" s="143" t="s">
        <v>25</v>
      </c>
      <c r="F7335" s="248" t="s">
        <v>3245</v>
      </c>
      <c r="G7335" s="216">
        <v>2</v>
      </c>
      <c r="H7335" s="216">
        <v>139.99999999534339</v>
      </c>
      <c r="I7335" s="216">
        <v>279.99999999068677</v>
      </c>
      <c r="J7335" s="216">
        <v>8.131493923310974E-4</v>
      </c>
      <c r="K7335" s="216">
        <v>5.8082099454153143E-6</v>
      </c>
    </row>
    <row r="7336" spans="2:11" ht="15.75" customHeight="1" x14ac:dyDescent="0.2">
      <c r="B7336" s="189">
        <v>41156</v>
      </c>
      <c r="C7336" s="143">
        <v>279333</v>
      </c>
      <c r="D7336" s="143" t="s">
        <v>1522</v>
      </c>
      <c r="E7336" s="143" t="s">
        <v>24</v>
      </c>
      <c r="F7336" s="248" t="s">
        <v>3246</v>
      </c>
      <c r="G7336" s="216">
        <v>31.625</v>
      </c>
      <c r="H7336" s="216">
        <v>355.99999999743886</v>
      </c>
      <c r="I7336" s="216">
        <v>11258.499999919004</v>
      </c>
      <c r="J7336" s="216">
        <v>1.1313399174485126E-2</v>
      </c>
      <c r="K7336" s="216">
        <v>3.177921116451269E-5</v>
      </c>
    </row>
    <row r="7337" spans="2:11" ht="15.75" customHeight="1" x14ac:dyDescent="0.2">
      <c r="B7337" s="189">
        <v>41156</v>
      </c>
      <c r="C7337" s="143">
        <v>279334</v>
      </c>
      <c r="D7337" s="143" t="s">
        <v>1616</v>
      </c>
      <c r="E7337" s="143" t="s">
        <v>24</v>
      </c>
      <c r="F7337" s="248" t="s">
        <v>2456</v>
      </c>
      <c r="G7337" s="216">
        <v>9.1165000000000003</v>
      </c>
      <c r="H7337" s="216">
        <v>146.00000000442378</v>
      </c>
      <c r="I7337" s="216">
        <v>1331.0090000403295</v>
      </c>
      <c r="J7337" s="216">
        <v>1.3374993225027196E-3</v>
      </c>
      <c r="K7337" s="216">
        <v>9.1609542634396828E-6</v>
      </c>
    </row>
    <row r="7338" spans="2:11" ht="15.75" customHeight="1" x14ac:dyDescent="0.2">
      <c r="B7338" s="189">
        <v>41156</v>
      </c>
      <c r="C7338" s="143">
        <v>279335</v>
      </c>
      <c r="D7338" s="143" t="s">
        <v>627</v>
      </c>
      <c r="E7338" s="143" t="s">
        <v>24</v>
      </c>
      <c r="F7338" s="248" t="s">
        <v>2608</v>
      </c>
      <c r="G7338" s="216">
        <v>1.72</v>
      </c>
      <c r="H7338" s="216">
        <v>367.00000000186265</v>
      </c>
      <c r="I7338" s="216">
        <v>631.2400000032037</v>
      </c>
      <c r="J7338" s="216">
        <v>6.3431807922810436E-4</v>
      </c>
      <c r="K7338" s="216">
        <v>1.7283871368525477E-6</v>
      </c>
    </row>
    <row r="7339" spans="2:11" ht="15.75" customHeight="1" x14ac:dyDescent="0.2">
      <c r="B7339" s="189">
        <v>41156</v>
      </c>
      <c r="C7339" s="143">
        <v>279336</v>
      </c>
      <c r="D7339" s="143" t="s">
        <v>652</v>
      </c>
      <c r="E7339" s="143" t="s">
        <v>25</v>
      </c>
      <c r="F7339" s="248" t="s">
        <v>3247</v>
      </c>
      <c r="G7339" s="216">
        <v>19.674200000000003</v>
      </c>
      <c r="H7339" s="216">
        <v>281.99999999720603</v>
      </c>
      <c r="I7339" s="216">
        <v>5548.1243999450317</v>
      </c>
      <c r="J7339" s="216">
        <v>1.6112335659081052E-2</v>
      </c>
      <c r="K7339" s="216">
        <v>5.7135942054044996E-5</v>
      </c>
    </row>
    <row r="7340" spans="2:11" ht="15.75" customHeight="1" x14ac:dyDescent="0.2">
      <c r="B7340" s="189">
        <v>41156</v>
      </c>
      <c r="C7340" s="143">
        <v>279337</v>
      </c>
      <c r="D7340" s="143" t="s">
        <v>1671</v>
      </c>
      <c r="E7340" s="143" t="s">
        <v>24</v>
      </c>
      <c r="F7340" s="248" t="s">
        <v>3248</v>
      </c>
      <c r="G7340" s="216">
        <v>0.81</v>
      </c>
      <c r="H7340" s="216">
        <v>387.00000000419095</v>
      </c>
      <c r="I7340" s="216">
        <v>313.47000000339472</v>
      </c>
      <c r="J7340" s="216">
        <v>3.1499855569478813E-4</v>
      </c>
      <c r="K7340" s="216">
        <v>8.139497563084674E-7</v>
      </c>
    </row>
    <row r="7341" spans="2:11" ht="15.75" customHeight="1" x14ac:dyDescent="0.2">
      <c r="B7341" s="189">
        <v>41156</v>
      </c>
      <c r="C7341" s="143">
        <v>279337</v>
      </c>
      <c r="D7341" s="143" t="s">
        <v>3249</v>
      </c>
      <c r="E7341" s="143" t="s">
        <v>24</v>
      </c>
      <c r="F7341" s="248" t="s">
        <v>3248</v>
      </c>
      <c r="G7341" s="216">
        <v>23.2332</v>
      </c>
      <c r="H7341" s="216">
        <v>387.00000000419095</v>
      </c>
      <c r="I7341" s="216">
        <v>8991.2484000973691</v>
      </c>
      <c r="J7341" s="216">
        <v>9.0350919063804328E-3</v>
      </c>
      <c r="K7341" s="216">
        <v>2.3346490713908496E-5</v>
      </c>
    </row>
    <row r="7342" spans="2:11" ht="15.75" customHeight="1" x14ac:dyDescent="0.2">
      <c r="B7342" s="189">
        <v>41156</v>
      </c>
      <c r="C7342" s="143">
        <v>279337</v>
      </c>
      <c r="D7342" s="143" t="s">
        <v>1387</v>
      </c>
      <c r="E7342" s="143" t="s">
        <v>24</v>
      </c>
      <c r="F7342" s="248" t="s">
        <v>3248</v>
      </c>
      <c r="G7342" s="216">
        <v>31.93</v>
      </c>
      <c r="H7342" s="216">
        <v>387.00000000419095</v>
      </c>
      <c r="I7342" s="216">
        <v>12356.910000133817</v>
      </c>
      <c r="J7342" s="216">
        <v>1.2417165288067387E-2</v>
      </c>
      <c r="K7342" s="216">
        <v>3.2085698418431313E-5</v>
      </c>
    </row>
    <row r="7343" spans="2:11" ht="15.75" customHeight="1" x14ac:dyDescent="0.2">
      <c r="B7343" s="189">
        <v>41156</v>
      </c>
      <c r="C7343" s="143">
        <v>279338</v>
      </c>
      <c r="D7343" s="143" t="s">
        <v>896</v>
      </c>
      <c r="E7343" s="143" t="s">
        <v>24</v>
      </c>
      <c r="F7343" s="248" t="s">
        <v>3250</v>
      </c>
      <c r="G7343" s="216">
        <v>16.47</v>
      </c>
      <c r="H7343" s="216">
        <v>315</v>
      </c>
      <c r="I7343" s="216">
        <v>5188.0499999999993</v>
      </c>
      <c r="J7343" s="216">
        <v>5.2133481891557323E-3</v>
      </c>
      <c r="K7343" s="216">
        <v>1.6550311711605501E-5</v>
      </c>
    </row>
    <row r="7344" spans="2:11" ht="15.75" customHeight="1" x14ac:dyDescent="0.2">
      <c r="B7344" s="189">
        <v>41156</v>
      </c>
      <c r="C7344" s="143">
        <v>279339</v>
      </c>
      <c r="D7344" s="143" t="s">
        <v>1572</v>
      </c>
      <c r="E7344" s="143" t="s">
        <v>24</v>
      </c>
      <c r="F7344" s="248" t="s">
        <v>3251</v>
      </c>
      <c r="G7344" s="216">
        <v>4.0456000000000003</v>
      </c>
      <c r="H7344" s="216">
        <v>57.000000007683411</v>
      </c>
      <c r="I7344" s="216">
        <v>230.59920003108402</v>
      </c>
      <c r="J7344" s="216">
        <v>2.3172365761756587E-4</v>
      </c>
      <c r="K7344" s="216">
        <v>4.0653273260759696E-6</v>
      </c>
    </row>
    <row r="7345" spans="2:11" ht="15.75" customHeight="1" x14ac:dyDescent="0.2">
      <c r="B7345" s="189">
        <v>41156</v>
      </c>
      <c r="C7345" s="143">
        <v>279340</v>
      </c>
      <c r="D7345" s="143" t="s">
        <v>1741</v>
      </c>
      <c r="E7345" s="143" t="s">
        <v>24</v>
      </c>
      <c r="F7345" s="248" t="s">
        <v>3252</v>
      </c>
      <c r="G7345" s="216">
        <v>51.83</v>
      </c>
      <c r="H7345" s="216">
        <v>306.00000000209548</v>
      </c>
      <c r="I7345" s="216">
        <v>15859.980000108608</v>
      </c>
      <c r="J7345" s="216">
        <v>1.5937317106352551E-2</v>
      </c>
      <c r="K7345" s="216">
        <v>5.2082735641318342E-5</v>
      </c>
    </row>
    <row r="7346" spans="2:11" ht="15.75" customHeight="1" x14ac:dyDescent="0.2">
      <c r="B7346" s="189">
        <v>41156</v>
      </c>
      <c r="C7346" s="143">
        <v>279341</v>
      </c>
      <c r="D7346" s="143" t="s">
        <v>2023</v>
      </c>
      <c r="E7346" s="143" t="s">
        <v>24</v>
      </c>
      <c r="F7346" s="248" t="s">
        <v>3059</v>
      </c>
      <c r="G7346" s="216">
        <v>5.835</v>
      </c>
      <c r="H7346" s="216">
        <v>82.000000005355105</v>
      </c>
      <c r="I7346" s="216">
        <v>478.47000003124703</v>
      </c>
      <c r="J7346" s="216">
        <v>4.8080313571153811E-4</v>
      </c>
      <c r="K7346" s="216">
        <v>5.8634528741480332E-6</v>
      </c>
    </row>
    <row r="7347" spans="2:11" ht="15.75" customHeight="1" x14ac:dyDescent="0.2">
      <c r="B7347" s="189">
        <v>41156</v>
      </c>
      <c r="C7347" s="143">
        <v>279342</v>
      </c>
      <c r="D7347" s="143" t="s">
        <v>2023</v>
      </c>
      <c r="E7347" s="143" t="s">
        <v>24</v>
      </c>
      <c r="F7347" s="248" t="s">
        <v>3253</v>
      </c>
      <c r="G7347" s="216">
        <v>6.72</v>
      </c>
      <c r="H7347" s="216">
        <v>75.00000000349246</v>
      </c>
      <c r="I7347" s="216">
        <v>504.00000002346928</v>
      </c>
      <c r="J7347" s="216">
        <v>5.064576261710745E-4</v>
      </c>
      <c r="K7347" s="216">
        <v>6.7527683486332104E-6</v>
      </c>
    </row>
    <row r="7348" spans="2:11" ht="15.75" customHeight="1" x14ac:dyDescent="0.2">
      <c r="B7348" s="189">
        <v>41156</v>
      </c>
      <c r="C7348" s="143">
        <v>279343</v>
      </c>
      <c r="D7348" s="143" t="s">
        <v>1518</v>
      </c>
      <c r="E7348" s="143" t="s">
        <v>24</v>
      </c>
      <c r="F7348" s="248" t="s">
        <v>3254</v>
      </c>
      <c r="G7348" s="216">
        <v>10.32</v>
      </c>
      <c r="H7348" s="216">
        <v>45</v>
      </c>
      <c r="I7348" s="216">
        <v>464.4</v>
      </c>
      <c r="J7348" s="216">
        <v>4.666645269501879E-4</v>
      </c>
      <c r="K7348" s="216">
        <v>1.0370322821115287E-5</v>
      </c>
    </row>
    <row r="7349" spans="2:11" ht="15.75" customHeight="1" x14ac:dyDescent="0.2">
      <c r="B7349" s="189">
        <v>41156</v>
      </c>
      <c r="C7349" s="143">
        <v>279344</v>
      </c>
      <c r="D7349" s="143" t="s">
        <v>1518</v>
      </c>
      <c r="E7349" s="143" t="s">
        <v>24</v>
      </c>
      <c r="F7349" s="248" t="s">
        <v>3255</v>
      </c>
      <c r="G7349" s="216">
        <v>37.020000000000003</v>
      </c>
      <c r="H7349" s="216">
        <v>69.999999997671694</v>
      </c>
      <c r="I7349" s="216">
        <v>2591.3999999138059</v>
      </c>
      <c r="J7349" s="216">
        <v>2.6040362943550673E-3</v>
      </c>
      <c r="K7349" s="216">
        <v>3.7200518492024031E-5</v>
      </c>
    </row>
    <row r="7350" spans="2:11" ht="15.75" customHeight="1" x14ac:dyDescent="0.2">
      <c r="B7350" s="189">
        <v>41156</v>
      </c>
      <c r="C7350" s="143">
        <v>279345</v>
      </c>
      <c r="D7350" s="143" t="s">
        <v>1738</v>
      </c>
      <c r="E7350" s="143" t="s">
        <v>24</v>
      </c>
      <c r="F7350" s="248" t="s">
        <v>3256</v>
      </c>
      <c r="G7350" s="216">
        <v>31.639200000000002</v>
      </c>
      <c r="H7350" s="216">
        <v>272.99999999930151</v>
      </c>
      <c r="I7350" s="216">
        <v>8637.5015999779007</v>
      </c>
      <c r="J7350" s="216">
        <v>8.6796201511308742E-3</v>
      </c>
      <c r="K7350" s="216">
        <v>3.1793480407154147E-5</v>
      </c>
    </row>
    <row r="7351" spans="2:11" ht="15.75" customHeight="1" x14ac:dyDescent="0.2">
      <c r="B7351" s="189">
        <v>41156</v>
      </c>
      <c r="C7351" s="143">
        <v>279345</v>
      </c>
      <c r="D7351" s="143" t="s">
        <v>1634</v>
      </c>
      <c r="E7351" s="143" t="s">
        <v>24</v>
      </c>
      <c r="F7351" s="248" t="s">
        <v>3256</v>
      </c>
      <c r="G7351" s="216">
        <v>2.9850000000000003</v>
      </c>
      <c r="H7351" s="216">
        <v>272.99999999930151</v>
      </c>
      <c r="I7351" s="216">
        <v>814.90499999791507</v>
      </c>
      <c r="J7351" s="216">
        <v>8.1887867427512899E-4</v>
      </c>
      <c r="K7351" s="216">
        <v>2.9995555834330557E-6</v>
      </c>
    </row>
    <row r="7352" spans="2:11" ht="15.75" customHeight="1" x14ac:dyDescent="0.2">
      <c r="B7352" s="189">
        <v>41156</v>
      </c>
      <c r="C7352" s="143">
        <v>279346</v>
      </c>
      <c r="D7352" s="143" t="s">
        <v>1571</v>
      </c>
      <c r="E7352" s="143" t="s">
        <v>24</v>
      </c>
      <c r="F7352" s="248" t="s">
        <v>3257</v>
      </c>
      <c r="G7352" s="216">
        <v>0.72750000000000004</v>
      </c>
      <c r="H7352" s="216">
        <v>236.99999999720603</v>
      </c>
      <c r="I7352" s="216">
        <v>172.41749999796738</v>
      </c>
      <c r="J7352" s="216">
        <v>1.7325824951439593E-4</v>
      </c>
      <c r="K7352" s="216">
        <v>7.3104746631408637E-7</v>
      </c>
    </row>
    <row r="7353" spans="2:11" ht="15.75" customHeight="1" x14ac:dyDescent="0.2">
      <c r="B7353" s="189">
        <v>41156</v>
      </c>
      <c r="C7353" s="143">
        <v>279347</v>
      </c>
      <c r="D7353" s="143" t="s">
        <v>754</v>
      </c>
      <c r="E7353" s="143" t="s">
        <v>24</v>
      </c>
      <c r="F7353" s="248" t="s">
        <v>3258</v>
      </c>
      <c r="G7353" s="216">
        <v>12.92</v>
      </c>
      <c r="H7353" s="216">
        <v>270.99999999278225</v>
      </c>
      <c r="I7353" s="216">
        <v>3501.3199999067465</v>
      </c>
      <c r="J7353" s="216">
        <v>3.5183932847926654E-3</v>
      </c>
      <c r="K7353" s="216">
        <v>1.2983001051241231E-5</v>
      </c>
    </row>
    <row r="7354" spans="2:11" ht="15.75" customHeight="1" x14ac:dyDescent="0.2">
      <c r="B7354" s="189">
        <v>41156</v>
      </c>
      <c r="C7354" s="143">
        <v>279347</v>
      </c>
      <c r="D7354" s="143" t="s">
        <v>690</v>
      </c>
      <c r="E7354" s="143" t="s">
        <v>24</v>
      </c>
      <c r="F7354" s="248" t="s">
        <v>3258</v>
      </c>
      <c r="G7354" s="216">
        <v>7.1400000000000006</v>
      </c>
      <c r="H7354" s="216">
        <v>270.99999999278225</v>
      </c>
      <c r="I7354" s="216">
        <v>1934.9399999484654</v>
      </c>
      <c r="J7354" s="216">
        <v>1.944375236332789E-3</v>
      </c>
      <c r="K7354" s="216">
        <v>7.1748163704227865E-6</v>
      </c>
    </row>
    <row r="7355" spans="2:11" ht="15.75" customHeight="1" x14ac:dyDescent="0.2">
      <c r="B7355" s="189">
        <v>41156</v>
      </c>
      <c r="C7355" s="143">
        <v>279348</v>
      </c>
      <c r="D7355" s="143" t="s">
        <v>1237</v>
      </c>
      <c r="E7355" s="143" t="s">
        <v>24</v>
      </c>
      <c r="F7355" s="248" t="s">
        <v>3259</v>
      </c>
      <c r="G7355" s="216">
        <v>10.26</v>
      </c>
      <c r="H7355" s="216">
        <v>192.00000000768341</v>
      </c>
      <c r="I7355" s="216">
        <v>1969.9200000788317</v>
      </c>
      <c r="J7355" s="216">
        <v>1.9795258074214086E-3</v>
      </c>
      <c r="K7355" s="216">
        <v>1.0310030246573918E-5</v>
      </c>
    </row>
    <row r="7356" spans="2:11" ht="15.75" customHeight="1" x14ac:dyDescent="0.2">
      <c r="B7356" s="189">
        <v>41156</v>
      </c>
      <c r="C7356" s="143">
        <v>279349</v>
      </c>
      <c r="D7356" s="143" t="s">
        <v>825</v>
      </c>
      <c r="E7356" s="143" t="s">
        <v>24</v>
      </c>
      <c r="F7356" s="248" t="s">
        <v>2987</v>
      </c>
      <c r="G7356" s="216">
        <v>16.814700000000002</v>
      </c>
      <c r="H7356" s="216">
        <v>190.00000000116415</v>
      </c>
      <c r="I7356" s="216">
        <v>3194.7930000195752</v>
      </c>
      <c r="J7356" s="216">
        <v>3.2103715849653462E-3</v>
      </c>
      <c r="K7356" s="216">
        <v>1.6896692552345664E-5</v>
      </c>
    </row>
    <row r="7357" spans="2:11" ht="15.75" customHeight="1" x14ac:dyDescent="0.2">
      <c r="B7357" s="189">
        <v>41156</v>
      </c>
      <c r="C7357" s="143">
        <v>279350</v>
      </c>
      <c r="D7357" s="143" t="s">
        <v>920</v>
      </c>
      <c r="E7357" s="143" t="s">
        <v>25</v>
      </c>
      <c r="F7357" s="248" t="s">
        <v>3260</v>
      </c>
      <c r="G7357" s="216">
        <v>45.92</v>
      </c>
      <c r="H7357" s="216">
        <v>578.00000000861473</v>
      </c>
      <c r="I7357" s="216">
        <v>26541.760000395589</v>
      </c>
      <c r="J7357" s="216">
        <v>7.7080057201562024E-2</v>
      </c>
      <c r="K7357" s="216">
        <v>1.3335650034673562E-4</v>
      </c>
    </row>
    <row r="7358" spans="2:11" ht="15.75" customHeight="1" x14ac:dyDescent="0.2">
      <c r="B7358" s="189">
        <v>41156</v>
      </c>
      <c r="C7358" s="143">
        <v>279350</v>
      </c>
      <c r="D7358" s="143" t="s">
        <v>818</v>
      </c>
      <c r="E7358" s="143" t="s">
        <v>25</v>
      </c>
      <c r="F7358" s="248" t="s">
        <v>3260</v>
      </c>
      <c r="G7358" s="216">
        <v>2</v>
      </c>
      <c r="H7358" s="216">
        <v>578.00000000861473</v>
      </c>
      <c r="I7358" s="216">
        <v>1156.0000000172295</v>
      </c>
      <c r="J7358" s="216">
        <v>3.3571453485000879E-3</v>
      </c>
      <c r="K7358" s="216">
        <v>5.8082099454153143E-6</v>
      </c>
    </row>
    <row r="7359" spans="2:11" ht="15.75" customHeight="1" x14ac:dyDescent="0.2">
      <c r="B7359" s="189">
        <v>41157</v>
      </c>
      <c r="C7359" s="143">
        <v>279363</v>
      </c>
      <c r="D7359" s="143" t="s">
        <v>695</v>
      </c>
      <c r="E7359" s="143" t="s">
        <v>25</v>
      </c>
      <c r="F7359" s="248" t="s">
        <v>3261</v>
      </c>
      <c r="G7359" s="216">
        <v>2.0100000000000002</v>
      </c>
      <c r="H7359" s="216">
        <v>170.00000000931323</v>
      </c>
      <c r="I7359" s="216">
        <v>341.70000001871961</v>
      </c>
      <c r="J7359" s="216">
        <v>9.919212845253475E-4</v>
      </c>
      <c r="K7359" s="216">
        <v>5.8348310851235682E-6</v>
      </c>
    </row>
    <row r="7360" spans="2:11" ht="15.75" customHeight="1" x14ac:dyDescent="0.2">
      <c r="B7360" s="189">
        <v>41157</v>
      </c>
      <c r="C7360" s="143">
        <v>279364</v>
      </c>
      <c r="D7360" s="143" t="s">
        <v>791</v>
      </c>
      <c r="E7360" s="143" t="s">
        <v>25</v>
      </c>
      <c r="F7360" s="248" t="s">
        <v>3262</v>
      </c>
      <c r="G7360" s="216">
        <v>5</v>
      </c>
      <c r="H7360" s="216">
        <v>159.99999999767169</v>
      </c>
      <c r="I7360" s="216">
        <v>799.99999998835847</v>
      </c>
      <c r="J7360" s="216">
        <v>2.322320829866133E-3</v>
      </c>
      <c r="K7360" s="216">
        <v>1.4514505186874545E-5</v>
      </c>
    </row>
    <row r="7361" spans="2:11" ht="15.75" customHeight="1" x14ac:dyDescent="0.2">
      <c r="B7361" s="189">
        <v>41157</v>
      </c>
      <c r="C7361" s="143">
        <v>279365</v>
      </c>
      <c r="D7361" s="143" t="s">
        <v>698</v>
      </c>
      <c r="E7361" s="143" t="s">
        <v>25</v>
      </c>
      <c r="F7361" s="248" t="s">
        <v>3263</v>
      </c>
      <c r="G7361" s="216">
        <v>16.45</v>
      </c>
      <c r="H7361" s="216">
        <v>162.9999999969732</v>
      </c>
      <c r="I7361" s="216">
        <v>2681.3499999502092</v>
      </c>
      <c r="J7361" s="216">
        <v>7.783693696420675E-3</v>
      </c>
      <c r="K7361" s="216">
        <v>4.7752722064817253E-5</v>
      </c>
    </row>
    <row r="7362" spans="2:11" ht="15.75" customHeight="1" x14ac:dyDescent="0.2">
      <c r="B7362" s="189">
        <v>41157</v>
      </c>
      <c r="C7362" s="143">
        <v>279367</v>
      </c>
      <c r="D7362" s="143" t="s">
        <v>904</v>
      </c>
      <c r="E7362" s="143" t="s">
        <v>25</v>
      </c>
      <c r="F7362" s="248" t="s">
        <v>3264</v>
      </c>
      <c r="G7362" s="216">
        <v>29.14</v>
      </c>
      <c r="H7362" s="216">
        <v>109.99999999185093</v>
      </c>
      <c r="I7362" s="216">
        <v>3205.399999762536</v>
      </c>
      <c r="J7362" s="216">
        <v>9.3049589845121995E-3</v>
      </c>
      <c r="K7362" s="216">
        <v>8.4590536229104849E-5</v>
      </c>
    </row>
    <row r="7363" spans="2:11" ht="15.75" customHeight="1" x14ac:dyDescent="0.2">
      <c r="B7363" s="189">
        <v>41157</v>
      </c>
      <c r="C7363" s="143">
        <v>279368</v>
      </c>
      <c r="D7363" s="143" t="s">
        <v>655</v>
      </c>
      <c r="E7363" s="143" t="s">
        <v>25</v>
      </c>
      <c r="F7363" s="248" t="s">
        <v>3265</v>
      </c>
      <c r="G7363" s="216">
        <v>12.33</v>
      </c>
      <c r="H7363" s="216">
        <v>317.99999999930151</v>
      </c>
      <c r="I7363" s="216">
        <v>3920.9399999913876</v>
      </c>
      <c r="J7363" s="216">
        <v>1.1382100793459774E-2</v>
      </c>
      <c r="K7363" s="216">
        <v>3.5792769790832632E-5</v>
      </c>
    </row>
    <row r="7364" spans="2:11" ht="15.75" customHeight="1" x14ac:dyDescent="0.2">
      <c r="B7364" s="189">
        <v>41157</v>
      </c>
      <c r="C7364" s="143">
        <v>279369</v>
      </c>
      <c r="D7364" s="143" t="s">
        <v>1014</v>
      </c>
      <c r="E7364" s="143" t="s">
        <v>25</v>
      </c>
      <c r="F7364" s="248" t="s">
        <v>1907</v>
      </c>
      <c r="G7364" s="216">
        <v>81.45</v>
      </c>
      <c r="H7364" s="216">
        <v>252.9999999969732</v>
      </c>
      <c r="I7364" s="216">
        <v>20606.849999753467</v>
      </c>
      <c r="J7364" s="216">
        <v>5.9819646241313487E-2</v>
      </c>
      <c r="K7364" s="216">
        <v>2.3644128949418635E-4</v>
      </c>
    </row>
    <row r="7365" spans="2:11" ht="15.75" customHeight="1" x14ac:dyDescent="0.2">
      <c r="B7365" s="189">
        <v>41157</v>
      </c>
      <c r="C7365" s="143">
        <v>279370</v>
      </c>
      <c r="D7365" s="143" t="s">
        <v>730</v>
      </c>
      <c r="E7365" s="143" t="s">
        <v>25</v>
      </c>
      <c r="F7365" s="248" t="s">
        <v>2112</v>
      </c>
      <c r="G7365" s="216">
        <v>30</v>
      </c>
      <c r="H7365" s="216">
        <v>231.99999999138527</v>
      </c>
      <c r="I7365" s="216">
        <v>6959.999999741558</v>
      </c>
      <c r="J7365" s="216">
        <v>2.0204191219379136E-2</v>
      </c>
      <c r="K7365" s="216">
        <v>8.7087031121247277E-5</v>
      </c>
    </row>
    <row r="7366" spans="2:11" ht="15.75" customHeight="1" x14ac:dyDescent="0.2">
      <c r="B7366" s="189">
        <v>41157</v>
      </c>
      <c r="C7366" s="143">
        <v>279371</v>
      </c>
      <c r="D7366" s="143" t="s">
        <v>568</v>
      </c>
      <c r="E7366" s="143" t="s">
        <v>25</v>
      </c>
      <c r="F7366" s="248" t="s">
        <v>1944</v>
      </c>
      <c r="G7366" s="216">
        <v>14</v>
      </c>
      <c r="H7366" s="216">
        <v>393.99999999557622</v>
      </c>
      <c r="I7366" s="216">
        <v>5515.999999938067</v>
      </c>
      <c r="J7366" s="216">
        <v>1.6012402121980213E-2</v>
      </c>
      <c r="K7366" s="216">
        <v>4.0640614523248725E-5</v>
      </c>
    </row>
    <row r="7367" spans="2:11" ht="15.75" customHeight="1" x14ac:dyDescent="0.2">
      <c r="B7367" s="189">
        <v>41157</v>
      </c>
      <c r="C7367" s="143">
        <v>279372</v>
      </c>
      <c r="D7367" s="143" t="s">
        <v>950</v>
      </c>
      <c r="E7367" s="143" t="s">
        <v>25</v>
      </c>
      <c r="F7367" s="248" t="s">
        <v>3266</v>
      </c>
      <c r="G7367" s="216">
        <v>23.659999999999997</v>
      </c>
      <c r="H7367" s="216">
        <v>580.99999999743886</v>
      </c>
      <c r="I7367" s="216">
        <v>13746.459999939403</v>
      </c>
      <c r="J7367" s="216">
        <v>3.9904612994056787E-2</v>
      </c>
      <c r="K7367" s="216">
        <v>6.8682638544290337E-5</v>
      </c>
    </row>
    <row r="7368" spans="2:11" ht="15.75" customHeight="1" x14ac:dyDescent="0.2">
      <c r="B7368" s="189">
        <v>41157</v>
      </c>
      <c r="C7368" s="143">
        <v>279372</v>
      </c>
      <c r="D7368" s="143" t="s">
        <v>818</v>
      </c>
      <c r="E7368" s="143" t="s">
        <v>25</v>
      </c>
      <c r="F7368" s="248" t="s">
        <v>3266</v>
      </c>
      <c r="G7368" s="216">
        <v>2</v>
      </c>
      <c r="H7368" s="216">
        <v>580.99999999743886</v>
      </c>
      <c r="I7368" s="216">
        <v>1161.9999999948777</v>
      </c>
      <c r="J7368" s="216">
        <v>3.3731710054147749E-3</v>
      </c>
      <c r="K7368" s="216">
        <v>5.8058020747498182E-6</v>
      </c>
    </row>
    <row r="7369" spans="2:11" ht="15.75" customHeight="1" x14ac:dyDescent="0.2">
      <c r="B7369" s="189">
        <v>41157</v>
      </c>
      <c r="C7369" s="143">
        <v>279374</v>
      </c>
      <c r="D7369" s="143" t="s">
        <v>1628</v>
      </c>
      <c r="E7369" s="143" t="s">
        <v>24</v>
      </c>
      <c r="F7369" s="248" t="s">
        <v>3267</v>
      </c>
      <c r="G7369" s="216">
        <v>0.5</v>
      </c>
      <c r="H7369" s="216">
        <v>638.99999999790452</v>
      </c>
      <c r="I7369" s="216">
        <v>319.49999999895226</v>
      </c>
      <c r="J7369" s="216">
        <v>3.2108784037630274E-4</v>
      </c>
      <c r="K7369" s="216">
        <v>5.0248488321964895E-7</v>
      </c>
    </row>
    <row r="7370" spans="2:11" ht="15.75" customHeight="1" x14ac:dyDescent="0.2">
      <c r="B7370" s="189">
        <v>41157</v>
      </c>
      <c r="C7370" s="143">
        <v>279375</v>
      </c>
      <c r="D7370" s="143" t="s">
        <v>914</v>
      </c>
      <c r="E7370" s="143" t="s">
        <v>24</v>
      </c>
      <c r="F7370" s="248" t="s">
        <v>3268</v>
      </c>
      <c r="G7370" s="216">
        <v>1.0350000000000001</v>
      </c>
      <c r="H7370" s="216">
        <v>230.99999999860302</v>
      </c>
      <c r="I7370" s="216">
        <v>239.08499999855417</v>
      </c>
      <c r="J7370" s="216">
        <v>2.4027319660768651E-4</v>
      </c>
      <c r="K7370" s="216">
        <v>1.0401437082646734E-6</v>
      </c>
    </row>
    <row r="7371" spans="2:11" ht="15.75" customHeight="1" x14ac:dyDescent="0.2">
      <c r="B7371" s="189">
        <v>41157</v>
      </c>
      <c r="C7371" s="143">
        <v>279375</v>
      </c>
      <c r="D7371" s="143" t="s">
        <v>850</v>
      </c>
      <c r="E7371" s="143" t="s">
        <v>24</v>
      </c>
      <c r="F7371" s="248" t="s">
        <v>3268</v>
      </c>
      <c r="G7371" s="216">
        <v>29.44</v>
      </c>
      <c r="H7371" s="216">
        <v>230.99999999860302</v>
      </c>
      <c r="I7371" s="216">
        <v>6800.639999958873</v>
      </c>
      <c r="J7371" s="216">
        <v>6.8344375923964154E-3</v>
      </c>
      <c r="K7371" s="216">
        <v>2.958630992397293E-5</v>
      </c>
    </row>
    <row r="7372" spans="2:11" ht="15.75" customHeight="1" x14ac:dyDescent="0.2">
      <c r="B7372" s="189">
        <v>41157</v>
      </c>
      <c r="C7372" s="143">
        <v>279376</v>
      </c>
      <c r="D7372" s="143" t="s">
        <v>713</v>
      </c>
      <c r="E7372" s="143" t="s">
        <v>24</v>
      </c>
      <c r="F7372" s="248" t="s">
        <v>3269</v>
      </c>
      <c r="G7372" s="216">
        <v>9</v>
      </c>
      <c r="H7372" s="216">
        <v>389.99999999301508</v>
      </c>
      <c r="I7372" s="216">
        <v>3509.9999999371357</v>
      </c>
      <c r="J7372" s="216">
        <v>3.5274438801387591E-3</v>
      </c>
      <c r="K7372" s="216">
        <v>9.0447278979536819E-6</v>
      </c>
    </row>
    <row r="7373" spans="2:11" ht="15.75" customHeight="1" x14ac:dyDescent="0.2">
      <c r="B7373" s="189">
        <v>41157</v>
      </c>
      <c r="C7373" s="143">
        <v>279377</v>
      </c>
      <c r="D7373" s="143" t="s">
        <v>630</v>
      </c>
      <c r="E7373" s="143" t="s">
        <v>24</v>
      </c>
      <c r="F7373" s="248" t="s">
        <v>3270</v>
      </c>
      <c r="G7373" s="216">
        <v>6</v>
      </c>
      <c r="H7373" s="216">
        <v>201.99999999837019</v>
      </c>
      <c r="I7373" s="216">
        <v>1211.9999999902211</v>
      </c>
      <c r="J7373" s="216">
        <v>1.2180233569146015E-3</v>
      </c>
      <c r="K7373" s="216">
        <v>6.0298185986357874E-6</v>
      </c>
    </row>
    <row r="7374" spans="2:11" ht="15.75" customHeight="1" x14ac:dyDescent="0.2">
      <c r="B7374" s="189">
        <v>41157</v>
      </c>
      <c r="C7374" s="143">
        <v>279377</v>
      </c>
      <c r="D7374" s="143" t="s">
        <v>1269</v>
      </c>
      <c r="E7374" s="143" t="s">
        <v>25</v>
      </c>
      <c r="F7374" s="248" t="s">
        <v>3270</v>
      </c>
      <c r="G7374" s="216">
        <v>3</v>
      </c>
      <c r="H7374" s="216">
        <v>201.99999999837019</v>
      </c>
      <c r="I7374" s="216">
        <v>605.99999999511056</v>
      </c>
      <c r="J7374" s="216">
        <v>1.7591580286350013E-3</v>
      </c>
      <c r="K7374" s="216">
        <v>8.7087031121247277E-6</v>
      </c>
    </row>
    <row r="7375" spans="2:11" ht="15.75" customHeight="1" x14ac:dyDescent="0.2">
      <c r="B7375" s="189">
        <v>41157</v>
      </c>
      <c r="C7375" s="143">
        <v>279378</v>
      </c>
      <c r="D7375" s="143" t="s">
        <v>771</v>
      </c>
      <c r="E7375" s="143" t="s">
        <v>25</v>
      </c>
      <c r="F7375" s="248" t="s">
        <v>3271</v>
      </c>
      <c r="G7375" s="216">
        <v>3.19</v>
      </c>
      <c r="H7375" s="216">
        <v>244.99999999185093</v>
      </c>
      <c r="I7375" s="216">
        <v>781.54999997400444</v>
      </c>
      <c r="J7375" s="216">
        <v>2.2687623056848977E-3</v>
      </c>
      <c r="K7375" s="216">
        <v>9.2602543092259599E-6</v>
      </c>
    </row>
    <row r="7376" spans="2:11" ht="15.75" customHeight="1" x14ac:dyDescent="0.2">
      <c r="B7376" s="189">
        <v>41157</v>
      </c>
      <c r="C7376" s="143">
        <v>279379</v>
      </c>
      <c r="D7376" s="143" t="s">
        <v>1002</v>
      </c>
      <c r="E7376" s="143" t="s">
        <v>24</v>
      </c>
      <c r="F7376" s="248" t="s">
        <v>3272</v>
      </c>
      <c r="G7376" s="216">
        <v>6.09</v>
      </c>
      <c r="H7376" s="216">
        <v>121.00000000675209</v>
      </c>
      <c r="I7376" s="216">
        <v>736.89000004112017</v>
      </c>
      <c r="J7376" s="216">
        <v>7.4055217123277872E-4</v>
      </c>
      <c r="K7376" s="216">
        <v>6.120265877615324E-6</v>
      </c>
    </row>
    <row r="7377" spans="2:11" ht="15.75" customHeight="1" x14ac:dyDescent="0.2">
      <c r="B7377" s="189">
        <v>41157</v>
      </c>
      <c r="C7377" s="143">
        <v>279380</v>
      </c>
      <c r="D7377" s="143" t="s">
        <v>1616</v>
      </c>
      <c r="E7377" s="143" t="s">
        <v>24</v>
      </c>
      <c r="F7377" s="248" t="s">
        <v>3273</v>
      </c>
      <c r="G7377" s="216">
        <v>1.8566</v>
      </c>
      <c r="H7377" s="216">
        <v>101.00000000442378</v>
      </c>
      <c r="I7377" s="216">
        <v>187.5166000082132</v>
      </c>
      <c r="J7377" s="216">
        <v>1.8844851371374526E-4</v>
      </c>
      <c r="K7377" s="216">
        <v>1.8658268683712006E-6</v>
      </c>
    </row>
    <row r="7378" spans="2:11" ht="15.75" customHeight="1" x14ac:dyDescent="0.2">
      <c r="B7378" s="189">
        <v>41157</v>
      </c>
      <c r="C7378" s="143">
        <v>279381</v>
      </c>
      <c r="D7378" s="143" t="s">
        <v>1522</v>
      </c>
      <c r="E7378" s="143" t="s">
        <v>24</v>
      </c>
      <c r="F7378" s="248" t="s">
        <v>3274</v>
      </c>
      <c r="G7378" s="216">
        <v>17.985400000000002</v>
      </c>
      <c r="H7378" s="216">
        <v>255.00000000349246</v>
      </c>
      <c r="I7378" s="216">
        <v>4586.2770000628134</v>
      </c>
      <c r="J7378" s="216">
        <v>4.6090697255790495E-3</v>
      </c>
      <c r="K7378" s="216">
        <v>1.807478323731735E-5</v>
      </c>
    </row>
    <row r="7379" spans="2:11" ht="15.75" customHeight="1" x14ac:dyDescent="0.2">
      <c r="B7379" s="189">
        <v>41157</v>
      </c>
      <c r="C7379" s="143">
        <v>279382</v>
      </c>
      <c r="D7379" s="143" t="s">
        <v>1165</v>
      </c>
      <c r="E7379" s="143" t="s">
        <v>25</v>
      </c>
      <c r="F7379" s="248" t="s">
        <v>3275</v>
      </c>
      <c r="G7379" s="216">
        <v>26.88</v>
      </c>
      <c r="H7379" s="216">
        <v>111.00000000558794</v>
      </c>
      <c r="I7379" s="216">
        <v>2983.6800001502038</v>
      </c>
      <c r="J7379" s="216">
        <v>8.6613277676307956E-3</v>
      </c>
      <c r="K7379" s="216">
        <v>7.802997988463755E-5</v>
      </c>
    </row>
    <row r="7380" spans="2:11" ht="15.75" customHeight="1" x14ac:dyDescent="0.2">
      <c r="B7380" s="189">
        <v>41157</v>
      </c>
      <c r="C7380" s="143">
        <v>279383</v>
      </c>
      <c r="D7380" s="143" t="s">
        <v>1047</v>
      </c>
      <c r="E7380" s="143" t="s">
        <v>24</v>
      </c>
      <c r="F7380" s="248" t="s">
        <v>3276</v>
      </c>
      <c r="G7380" s="216">
        <v>18.475899999999999</v>
      </c>
      <c r="H7380" s="216">
        <v>232.9999999946449</v>
      </c>
      <c r="I7380" s="216">
        <v>4304.8846999010593</v>
      </c>
      <c r="J7380" s="216">
        <v>4.326278971407675E-3</v>
      </c>
      <c r="K7380" s="216">
        <v>1.8567720907755824E-5</v>
      </c>
    </row>
    <row r="7381" spans="2:11" ht="15.75" customHeight="1" x14ac:dyDescent="0.2">
      <c r="B7381" s="189">
        <v>41157</v>
      </c>
      <c r="C7381" s="143">
        <v>279384</v>
      </c>
      <c r="D7381" s="143" t="s">
        <v>1628</v>
      </c>
      <c r="E7381" s="143" t="s">
        <v>24</v>
      </c>
      <c r="F7381" s="248" t="s">
        <v>3277</v>
      </c>
      <c r="G7381" s="216">
        <v>27</v>
      </c>
      <c r="H7381" s="216">
        <v>476.99999999371357</v>
      </c>
      <c r="I7381" s="216">
        <v>12878.999999830266</v>
      </c>
      <c r="J7381" s="216">
        <v>1.2943005621801141E-2</v>
      </c>
      <c r="K7381" s="216">
        <v>2.7134183693861044E-5</v>
      </c>
    </row>
    <row r="7382" spans="2:11" ht="15.75" customHeight="1" x14ac:dyDescent="0.2">
      <c r="B7382" s="189">
        <v>41157</v>
      </c>
      <c r="C7382" s="143">
        <v>279385</v>
      </c>
      <c r="D7382" s="143" t="s">
        <v>1642</v>
      </c>
      <c r="E7382" s="143" t="s">
        <v>24</v>
      </c>
      <c r="F7382" s="248" t="s">
        <v>3278</v>
      </c>
      <c r="G7382" s="216">
        <v>16.309999999999999</v>
      </c>
      <c r="H7382" s="216">
        <v>419.99999999650754</v>
      </c>
      <c r="I7382" s="216">
        <v>6850.1999999430382</v>
      </c>
      <c r="J7382" s="216">
        <v>6.8842438940052335E-3</v>
      </c>
      <c r="K7382" s="216">
        <v>1.6391056890624948E-5</v>
      </c>
    </row>
    <row r="7383" spans="2:11" ht="15.75" customHeight="1" x14ac:dyDescent="0.2">
      <c r="B7383" s="189">
        <v>41157</v>
      </c>
      <c r="C7383" s="143">
        <v>279386</v>
      </c>
      <c r="D7383" s="143" t="s">
        <v>1531</v>
      </c>
      <c r="E7383" s="143" t="s">
        <v>25</v>
      </c>
      <c r="F7383" s="248" t="s">
        <v>3279</v>
      </c>
      <c r="G7383" s="216">
        <v>6</v>
      </c>
      <c r="H7383" s="216">
        <v>316.99999999604188</v>
      </c>
      <c r="I7383" s="216">
        <v>1901.9999999762513</v>
      </c>
      <c r="J7383" s="216">
        <v>5.5213177730181369E-3</v>
      </c>
      <c r="K7383" s="216">
        <v>1.7417406224249455E-5</v>
      </c>
    </row>
    <row r="7384" spans="2:11" ht="15.75" customHeight="1" x14ac:dyDescent="0.2">
      <c r="B7384" s="189">
        <v>41157</v>
      </c>
      <c r="C7384" s="143">
        <v>279387</v>
      </c>
      <c r="D7384" s="143" t="s">
        <v>1176</v>
      </c>
      <c r="E7384" s="143" t="s">
        <v>24</v>
      </c>
      <c r="F7384" s="248" t="s">
        <v>3280</v>
      </c>
      <c r="G7384" s="216">
        <v>24.525000000000002</v>
      </c>
      <c r="H7384" s="216">
        <v>243.00000000628643</v>
      </c>
      <c r="I7384" s="216">
        <v>5959.5750001541755</v>
      </c>
      <c r="J7384" s="216">
        <v>5.9891926959824201E-3</v>
      </c>
      <c r="K7384" s="216">
        <v>2.4646883521923782E-5</v>
      </c>
    </row>
    <row r="7385" spans="2:11" ht="15.75" customHeight="1" x14ac:dyDescent="0.2">
      <c r="B7385" s="189">
        <v>41157</v>
      </c>
      <c r="C7385" s="143">
        <v>279388</v>
      </c>
      <c r="D7385" s="143" t="s">
        <v>1215</v>
      </c>
      <c r="E7385" s="143" t="s">
        <v>24</v>
      </c>
      <c r="F7385" s="248" t="s">
        <v>2982</v>
      </c>
      <c r="G7385" s="216">
        <v>15.96</v>
      </c>
      <c r="H7385" s="216">
        <v>287.0000000030268</v>
      </c>
      <c r="I7385" s="216">
        <v>4580.5200000483082</v>
      </c>
      <c r="J7385" s="216">
        <v>4.6032841146190807E-3</v>
      </c>
      <c r="K7385" s="216">
        <v>1.6039317472371197E-5</v>
      </c>
    </row>
    <row r="7386" spans="2:11" ht="15.75" customHeight="1" x14ac:dyDescent="0.2">
      <c r="B7386" s="189">
        <v>41157</v>
      </c>
      <c r="C7386" s="143">
        <v>279389</v>
      </c>
      <c r="D7386" s="143" t="s">
        <v>896</v>
      </c>
      <c r="E7386" s="143" t="s">
        <v>24</v>
      </c>
      <c r="F7386" s="248" t="s">
        <v>3281</v>
      </c>
      <c r="G7386" s="216">
        <v>7.84</v>
      </c>
      <c r="H7386" s="216">
        <v>297.9999999969732</v>
      </c>
      <c r="I7386" s="216">
        <v>2336.3199999762696</v>
      </c>
      <c r="J7386" s="216">
        <v>2.3479309647036119E-3</v>
      </c>
      <c r="K7386" s="216">
        <v>7.8789629688840947E-6</v>
      </c>
    </row>
    <row r="7387" spans="2:11" ht="15.75" customHeight="1" x14ac:dyDescent="0.2">
      <c r="B7387" s="189">
        <v>41157</v>
      </c>
      <c r="C7387" s="143">
        <v>279390</v>
      </c>
      <c r="D7387" s="143" t="s">
        <v>798</v>
      </c>
      <c r="E7387" s="143" t="s">
        <v>24</v>
      </c>
      <c r="F7387" s="248" t="s">
        <v>3103</v>
      </c>
      <c r="G7387" s="216">
        <v>12.96</v>
      </c>
      <c r="H7387" s="216">
        <v>259.99999999883585</v>
      </c>
      <c r="I7387" s="216">
        <v>3369.5999999849128</v>
      </c>
      <c r="J7387" s="216">
        <v>3.3863461249786959E-3</v>
      </c>
      <c r="K7387" s="216">
        <v>1.3024408173053302E-5</v>
      </c>
    </row>
    <row r="7388" spans="2:11" ht="15.75" customHeight="1" x14ac:dyDescent="0.2">
      <c r="B7388" s="189">
        <v>41157</v>
      </c>
      <c r="C7388" s="143">
        <v>279392</v>
      </c>
      <c r="D7388" s="143" t="s">
        <v>567</v>
      </c>
      <c r="E7388" s="143" t="s">
        <v>24</v>
      </c>
      <c r="F7388" s="248" t="s">
        <v>3058</v>
      </c>
      <c r="G7388" s="216">
        <v>28.21</v>
      </c>
      <c r="H7388" s="216">
        <v>390.00000000349246</v>
      </c>
      <c r="I7388" s="216">
        <v>11001.900000098523</v>
      </c>
      <c r="J7388" s="216">
        <v>1.1056576873487524E-2</v>
      </c>
      <c r="K7388" s="216">
        <v>2.8350197111252594E-5</v>
      </c>
    </row>
    <row r="7389" spans="2:11" ht="15.75" customHeight="1" x14ac:dyDescent="0.2">
      <c r="B7389" s="189">
        <v>41157</v>
      </c>
      <c r="C7389" s="143">
        <v>279393</v>
      </c>
      <c r="D7389" s="143" t="s">
        <v>1391</v>
      </c>
      <c r="E7389" s="143" t="s">
        <v>24</v>
      </c>
      <c r="F7389" s="248" t="s">
        <v>3176</v>
      </c>
      <c r="G7389" s="216">
        <v>30.400000000000002</v>
      </c>
      <c r="H7389" s="216">
        <v>251.00000000093132</v>
      </c>
      <c r="I7389" s="216">
        <v>7630.4000000283131</v>
      </c>
      <c r="J7389" s="216">
        <v>7.6683213058668723E-3</v>
      </c>
      <c r="K7389" s="216">
        <v>3.0551080899754661E-5</v>
      </c>
    </row>
    <row r="7390" spans="2:11" ht="15.75" customHeight="1" x14ac:dyDescent="0.2">
      <c r="B7390" s="189">
        <v>41157</v>
      </c>
      <c r="C7390" s="143">
        <v>279394</v>
      </c>
      <c r="D7390" s="143" t="s">
        <v>656</v>
      </c>
      <c r="E7390" s="143" t="s">
        <v>25</v>
      </c>
      <c r="F7390" s="248" t="s">
        <v>2794</v>
      </c>
      <c r="G7390" s="216">
        <v>8.5500000000000007</v>
      </c>
      <c r="H7390" s="216">
        <v>313.99999999674037</v>
      </c>
      <c r="I7390" s="216">
        <v>2684.6999999721302</v>
      </c>
      <c r="J7390" s="216">
        <v>7.7934184149595154E-3</v>
      </c>
      <c r="K7390" s="216">
        <v>2.4819803869555476E-5</v>
      </c>
    </row>
    <row r="7391" spans="2:11" ht="15.75" customHeight="1" x14ac:dyDescent="0.2">
      <c r="B7391" s="189">
        <v>41157</v>
      </c>
      <c r="C7391" s="143">
        <v>279395</v>
      </c>
      <c r="D7391" s="143" t="s">
        <v>647</v>
      </c>
      <c r="E7391" s="143" t="s">
        <v>25</v>
      </c>
      <c r="F7391" s="248" t="s">
        <v>3282</v>
      </c>
      <c r="G7391" s="216">
        <v>4.9800000000000004</v>
      </c>
      <c r="H7391" s="216">
        <v>309.00000000139698</v>
      </c>
      <c r="I7391" s="216">
        <v>1538.8200000069571</v>
      </c>
      <c r="J7391" s="216">
        <v>4.4670421743534536E-3</v>
      </c>
      <c r="K7391" s="216">
        <v>1.4456447166127049E-5</v>
      </c>
    </row>
    <row r="7392" spans="2:11" ht="15.75" customHeight="1" x14ac:dyDescent="0.2">
      <c r="B7392" s="189">
        <v>41157</v>
      </c>
      <c r="C7392" s="143">
        <v>279396</v>
      </c>
      <c r="D7392" s="143" t="s">
        <v>537</v>
      </c>
      <c r="E7392" s="143" t="s">
        <v>25</v>
      </c>
      <c r="F7392" s="248" t="s">
        <v>2819</v>
      </c>
      <c r="G7392" s="216">
        <v>8.4550000000000001</v>
      </c>
      <c r="H7392" s="216">
        <v>169.99999999883585</v>
      </c>
      <c r="I7392" s="216">
        <v>1437.3499999901571</v>
      </c>
      <c r="J7392" s="216">
        <v>4.1724848060422527E-3</v>
      </c>
      <c r="K7392" s="216">
        <v>2.4544028271004855E-5</v>
      </c>
    </row>
    <row r="7393" spans="2:11" ht="15.75" customHeight="1" x14ac:dyDescent="0.2">
      <c r="B7393" s="189">
        <v>41157</v>
      </c>
      <c r="C7393" s="143">
        <v>279397</v>
      </c>
      <c r="D7393" s="143" t="s">
        <v>611</v>
      </c>
      <c r="E7393" s="143" t="s">
        <v>25</v>
      </c>
      <c r="F7393" s="248" t="s">
        <v>3283</v>
      </c>
      <c r="G7393" s="216">
        <v>7</v>
      </c>
      <c r="H7393" s="216">
        <v>166.00000000675209</v>
      </c>
      <c r="I7393" s="216">
        <v>1162.0000000472646</v>
      </c>
      <c r="J7393" s="216">
        <v>3.373171005566849E-3</v>
      </c>
      <c r="K7393" s="216">
        <v>2.0320307261624362E-5</v>
      </c>
    </row>
    <row r="7394" spans="2:11" ht="15.75" customHeight="1" x14ac:dyDescent="0.2">
      <c r="B7394" s="189">
        <v>41157</v>
      </c>
      <c r="C7394" s="143">
        <v>279398</v>
      </c>
      <c r="D7394" s="143" t="s">
        <v>1135</v>
      </c>
      <c r="E7394" s="143" t="s">
        <v>25</v>
      </c>
      <c r="F7394" s="248" t="s">
        <v>3284</v>
      </c>
      <c r="G7394" s="216">
        <v>15</v>
      </c>
      <c r="H7394" s="216">
        <v>187.00000000186265</v>
      </c>
      <c r="I7394" s="216">
        <v>2805.0000000279397</v>
      </c>
      <c r="J7394" s="216">
        <v>8.1426374099177259E-3</v>
      </c>
      <c r="K7394" s="216">
        <v>4.3543515560623639E-5</v>
      </c>
    </row>
    <row r="7395" spans="2:11" ht="15.75" customHeight="1" x14ac:dyDescent="0.2">
      <c r="B7395" s="189">
        <v>41157</v>
      </c>
      <c r="C7395" s="143">
        <v>279399</v>
      </c>
      <c r="D7395" s="143" t="s">
        <v>1165</v>
      </c>
      <c r="E7395" s="143" t="s">
        <v>25</v>
      </c>
      <c r="F7395" s="248" t="s">
        <v>3285</v>
      </c>
      <c r="G7395" s="216">
        <v>16</v>
      </c>
      <c r="H7395" s="216">
        <v>298.00000000745058</v>
      </c>
      <c r="I7395" s="216">
        <v>4768.0000001192093</v>
      </c>
      <c r="J7395" s="216">
        <v>1.3841032146549619E-2</v>
      </c>
      <c r="K7395" s="216">
        <v>4.6446416597998546E-5</v>
      </c>
    </row>
    <row r="7396" spans="2:11" ht="15.75" customHeight="1" x14ac:dyDescent="0.2">
      <c r="B7396" s="189">
        <v>41157</v>
      </c>
      <c r="C7396" s="143">
        <v>279400</v>
      </c>
      <c r="D7396" s="143" t="s">
        <v>771</v>
      </c>
      <c r="E7396" s="143" t="s">
        <v>25</v>
      </c>
      <c r="F7396" s="248" t="s">
        <v>3286</v>
      </c>
      <c r="G7396" s="216">
        <v>17.5</v>
      </c>
      <c r="H7396" s="216">
        <v>355.99999999743886</v>
      </c>
      <c r="I7396" s="216">
        <v>6229.9999999551801</v>
      </c>
      <c r="J7396" s="216">
        <v>1.8085073462715574E-2</v>
      </c>
      <c r="K7396" s="216">
        <v>5.0800768154060909E-5</v>
      </c>
    </row>
    <row r="7397" spans="2:11" ht="15.75" customHeight="1" x14ac:dyDescent="0.2">
      <c r="B7397" s="189">
        <v>41157</v>
      </c>
      <c r="C7397" s="143">
        <v>279401</v>
      </c>
      <c r="D7397" s="143" t="s">
        <v>587</v>
      </c>
      <c r="E7397" s="143" t="s">
        <v>25</v>
      </c>
      <c r="F7397" s="248" t="s">
        <v>3241</v>
      </c>
      <c r="G7397" s="216">
        <v>8</v>
      </c>
      <c r="H7397" s="216">
        <v>403.99999999674037</v>
      </c>
      <c r="I7397" s="216">
        <v>3231.999999973923</v>
      </c>
      <c r="J7397" s="216">
        <v>9.3821761527200075E-3</v>
      </c>
      <c r="K7397" s="216">
        <v>2.3223208298999273E-5</v>
      </c>
    </row>
    <row r="7398" spans="2:11" ht="15.75" customHeight="1" x14ac:dyDescent="0.2">
      <c r="B7398" s="189">
        <v>41157</v>
      </c>
      <c r="C7398" s="143">
        <v>279532</v>
      </c>
      <c r="D7398" s="143" t="s">
        <v>611</v>
      </c>
      <c r="E7398" s="143" t="s">
        <v>25</v>
      </c>
      <c r="F7398" s="248" t="s">
        <v>1912</v>
      </c>
      <c r="G7398" s="216">
        <v>11.02</v>
      </c>
      <c r="H7398" s="216">
        <v>377.0000000030268</v>
      </c>
      <c r="I7398" s="216">
        <v>4154.5400000333557</v>
      </c>
      <c r="J7398" s="216">
        <v>1.2060218475912383E-2</v>
      </c>
      <c r="K7398" s="216">
        <v>3.1989969431871497E-5</v>
      </c>
    </row>
    <row r="7399" spans="2:11" ht="15.75" customHeight="1" x14ac:dyDescent="0.2">
      <c r="B7399" s="189">
        <v>41158</v>
      </c>
      <c r="C7399" s="143">
        <v>279407</v>
      </c>
      <c r="D7399" s="143" t="s">
        <v>701</v>
      </c>
      <c r="E7399" s="143" t="s">
        <v>25</v>
      </c>
      <c r="F7399" s="248" t="s">
        <v>3287</v>
      </c>
      <c r="G7399" s="216">
        <v>2.0100000000000002</v>
      </c>
      <c r="H7399" s="216">
        <v>54.000000008381903</v>
      </c>
      <c r="I7399" s="216">
        <v>108.54000001684764</v>
      </c>
      <c r="J7399" s="216">
        <v>3.1494994625001554E-4</v>
      </c>
      <c r="K7399" s="216">
        <v>5.8324064111320159E-6</v>
      </c>
    </row>
    <row r="7400" spans="2:11" ht="15.75" customHeight="1" x14ac:dyDescent="0.2">
      <c r="B7400" s="189">
        <v>41158</v>
      </c>
      <c r="C7400" s="143">
        <v>279421</v>
      </c>
      <c r="D7400" s="143" t="s">
        <v>1258</v>
      </c>
      <c r="E7400" s="143" t="s">
        <v>25</v>
      </c>
      <c r="F7400" s="248" t="s">
        <v>3288</v>
      </c>
      <c r="G7400" s="216">
        <v>2.0100000000000002</v>
      </c>
      <c r="H7400" s="216">
        <v>184.00000000256114</v>
      </c>
      <c r="I7400" s="216">
        <v>369.84000000514794</v>
      </c>
      <c r="J7400" s="216">
        <v>1.0731627796632286E-3</v>
      </c>
      <c r="K7400" s="216">
        <v>5.8324064111320159E-6</v>
      </c>
    </row>
    <row r="7401" spans="2:11" ht="15.75" customHeight="1" x14ac:dyDescent="0.2">
      <c r="B7401" s="189">
        <v>41158</v>
      </c>
      <c r="C7401" s="143">
        <v>279423</v>
      </c>
      <c r="D7401" s="143" t="s">
        <v>1366</v>
      </c>
      <c r="E7401" s="143" t="s">
        <v>25</v>
      </c>
      <c r="F7401" s="248" t="s">
        <v>3289</v>
      </c>
      <c r="G7401" s="216">
        <v>21</v>
      </c>
      <c r="H7401" s="216">
        <v>191.00000000442378</v>
      </c>
      <c r="I7401" s="216">
        <v>4011.0000000928994</v>
      </c>
      <c r="J7401" s="216">
        <v>1.1638697569946437E-2</v>
      </c>
      <c r="K7401" s="216">
        <v>6.0935589370035982E-5</v>
      </c>
    </row>
    <row r="7402" spans="2:11" ht="15.75" customHeight="1" x14ac:dyDescent="0.2">
      <c r="B7402" s="189">
        <v>41158</v>
      </c>
      <c r="C7402" s="143">
        <v>279425</v>
      </c>
      <c r="D7402" s="143" t="s">
        <v>503</v>
      </c>
      <c r="E7402" s="143" t="s">
        <v>25</v>
      </c>
      <c r="F7402" s="248" t="s">
        <v>3290</v>
      </c>
      <c r="G7402" s="216">
        <v>51.56</v>
      </c>
      <c r="H7402" s="216">
        <v>352.99999999813735</v>
      </c>
      <c r="I7402" s="216">
        <v>18200.679999903965</v>
      </c>
      <c r="J7402" s="216">
        <v>5.2812817272836883E-2</v>
      </c>
      <c r="K7402" s="216">
        <v>1.4961138037709786E-4</v>
      </c>
    </row>
    <row r="7403" spans="2:11" ht="15.75" customHeight="1" x14ac:dyDescent="0.2">
      <c r="B7403" s="189">
        <v>41158</v>
      </c>
      <c r="C7403" s="143">
        <v>279426</v>
      </c>
      <c r="D7403" s="143" t="s">
        <v>568</v>
      </c>
      <c r="E7403" s="143" t="s">
        <v>25</v>
      </c>
      <c r="F7403" s="248" t="s">
        <v>1944</v>
      </c>
      <c r="G7403" s="216">
        <v>9.5</v>
      </c>
      <c r="H7403" s="216">
        <v>294.99999999767169</v>
      </c>
      <c r="I7403" s="216">
        <v>2802.4999999778811</v>
      </c>
      <c r="J7403" s="216">
        <v>8.1319994861037137E-3</v>
      </c>
      <c r="K7403" s="216">
        <v>2.7566099953111516E-5</v>
      </c>
    </row>
    <row r="7404" spans="2:11" ht="15.75" customHeight="1" x14ac:dyDescent="0.2">
      <c r="B7404" s="189">
        <v>41158</v>
      </c>
      <c r="C7404" s="143">
        <v>279441</v>
      </c>
      <c r="D7404" s="143" t="s">
        <v>625</v>
      </c>
      <c r="E7404" s="143" t="s">
        <v>25</v>
      </c>
      <c r="F7404" s="248" t="s">
        <v>2243</v>
      </c>
      <c r="G7404" s="216">
        <v>16.399999999999999</v>
      </c>
      <c r="H7404" s="216">
        <v>446.00000000791624</v>
      </c>
      <c r="I7404" s="216">
        <v>7314.4000001298264</v>
      </c>
      <c r="J7404" s="216">
        <v>2.1224155947433439E-2</v>
      </c>
      <c r="K7404" s="216">
        <v>4.7587793603266189E-5</v>
      </c>
    </row>
    <row r="7405" spans="2:11" ht="15.75" customHeight="1" x14ac:dyDescent="0.2">
      <c r="B7405" s="189">
        <v>41158</v>
      </c>
      <c r="C7405" s="143">
        <v>279442</v>
      </c>
      <c r="D7405" s="143" t="s">
        <v>950</v>
      </c>
      <c r="E7405" s="143" t="s">
        <v>25</v>
      </c>
      <c r="F7405" s="248" t="s">
        <v>2352</v>
      </c>
      <c r="G7405" s="216">
        <v>14.95</v>
      </c>
      <c r="H7405" s="216">
        <v>425.00000000232831</v>
      </c>
      <c r="I7405" s="216">
        <v>6353.7500000348082</v>
      </c>
      <c r="J7405" s="216">
        <v>1.8436642902951769E-2</v>
      </c>
      <c r="K7405" s="216">
        <v>4.3380336242001799E-5</v>
      </c>
    </row>
    <row r="7406" spans="2:11" ht="15.75" customHeight="1" x14ac:dyDescent="0.2">
      <c r="B7406" s="189">
        <v>41158</v>
      </c>
      <c r="C7406" s="143">
        <v>279443</v>
      </c>
      <c r="D7406" s="143" t="s">
        <v>1799</v>
      </c>
      <c r="E7406" s="143" t="s">
        <v>24</v>
      </c>
      <c r="F7406" s="248" t="s">
        <v>3291</v>
      </c>
      <c r="G7406" s="216">
        <v>8</v>
      </c>
      <c r="H7406" s="216">
        <v>456.99999999138527</v>
      </c>
      <c r="I7406" s="216">
        <v>3655.9999999310821</v>
      </c>
      <c r="J7406" s="216">
        <v>3.6745056924797764E-3</v>
      </c>
      <c r="K7406" s="216">
        <v>8.0404938567812762E-6</v>
      </c>
    </row>
    <row r="7407" spans="2:11" ht="15.75" customHeight="1" x14ac:dyDescent="0.2">
      <c r="B7407" s="189">
        <v>41158</v>
      </c>
      <c r="C7407" s="143">
        <v>279445</v>
      </c>
      <c r="D7407" s="143" t="s">
        <v>1559</v>
      </c>
      <c r="E7407" s="143" t="s">
        <v>25</v>
      </c>
      <c r="F7407" s="248" t="s">
        <v>3292</v>
      </c>
      <c r="G7407" s="216">
        <v>19</v>
      </c>
      <c r="H7407" s="216">
        <v>355.99999999743886</v>
      </c>
      <c r="I7407" s="216">
        <v>6763.9999999513384</v>
      </c>
      <c r="J7407" s="216">
        <v>1.9627063166474196E-2</v>
      </c>
      <c r="K7407" s="216">
        <v>5.5132199906223031E-5</v>
      </c>
    </row>
    <row r="7408" spans="2:11" ht="15.75" customHeight="1" x14ac:dyDescent="0.2">
      <c r="B7408" s="189">
        <v>41158</v>
      </c>
      <c r="C7408" s="143">
        <v>279446</v>
      </c>
      <c r="D7408" s="143" t="s">
        <v>1357</v>
      </c>
      <c r="E7408" s="143" t="s">
        <v>25</v>
      </c>
      <c r="F7408" s="248" t="s">
        <v>2130</v>
      </c>
      <c r="G7408" s="216">
        <v>6.7320000000000002</v>
      </c>
      <c r="H7408" s="216">
        <v>299.00000000023283</v>
      </c>
      <c r="I7408" s="216">
        <v>2012.8680000015675</v>
      </c>
      <c r="J7408" s="216">
        <v>5.8407284716276708E-3</v>
      </c>
      <c r="K7408" s="216">
        <v>1.9534208935194392E-5</v>
      </c>
    </row>
    <row r="7409" spans="2:11" ht="15.75" customHeight="1" x14ac:dyDescent="0.2">
      <c r="B7409" s="189">
        <v>41158</v>
      </c>
      <c r="C7409" s="143">
        <v>279447</v>
      </c>
      <c r="D7409" s="143" t="s">
        <v>555</v>
      </c>
      <c r="E7409" s="143" t="s">
        <v>25</v>
      </c>
      <c r="F7409" s="248" t="s">
        <v>3293</v>
      </c>
      <c r="G7409" s="216">
        <v>58.870000000000005</v>
      </c>
      <c r="H7409" s="216">
        <v>342.00000000419095</v>
      </c>
      <c r="I7409" s="216">
        <v>20133.540000246721</v>
      </c>
      <c r="J7409" s="216">
        <v>5.8421386953344208E-2</v>
      </c>
      <c r="K7409" s="216">
        <v>1.7082276886733422E-4</v>
      </c>
    </row>
    <row r="7410" spans="2:11" ht="15.75" customHeight="1" x14ac:dyDescent="0.2">
      <c r="B7410" s="189">
        <v>41158</v>
      </c>
      <c r="C7410" s="143">
        <v>279448</v>
      </c>
      <c r="D7410" s="143" t="s">
        <v>1398</v>
      </c>
      <c r="E7410" s="143" t="s">
        <v>25</v>
      </c>
      <c r="F7410" s="248" t="s">
        <v>3294</v>
      </c>
      <c r="G7410" s="216">
        <v>10</v>
      </c>
      <c r="H7410" s="216">
        <v>294.99999999767169</v>
      </c>
      <c r="I7410" s="216">
        <v>2949.9999999767169</v>
      </c>
      <c r="J7410" s="216">
        <v>8.5599994590565415E-3</v>
      </c>
      <c r="K7410" s="216">
        <v>2.9016947319064753E-5</v>
      </c>
    </row>
    <row r="7411" spans="2:11" ht="15.75" customHeight="1" x14ac:dyDescent="0.2">
      <c r="B7411" s="189">
        <v>41158</v>
      </c>
      <c r="C7411" s="143">
        <v>279449</v>
      </c>
      <c r="D7411" s="143" t="s">
        <v>867</v>
      </c>
      <c r="E7411" s="143" t="s">
        <v>25</v>
      </c>
      <c r="F7411" s="248" t="s">
        <v>3295</v>
      </c>
      <c r="G7411" s="216">
        <v>5.5</v>
      </c>
      <c r="H7411" s="216">
        <v>153.99999999906868</v>
      </c>
      <c r="I7411" s="216">
        <v>846.99999999487773</v>
      </c>
      <c r="J7411" s="216">
        <v>2.4577354379099214E-3</v>
      </c>
      <c r="K7411" s="216">
        <v>1.5959321025485614E-5</v>
      </c>
    </row>
    <row r="7412" spans="2:11" ht="15.75" customHeight="1" x14ac:dyDescent="0.2">
      <c r="B7412" s="189">
        <v>41158</v>
      </c>
      <c r="C7412" s="143">
        <v>279450</v>
      </c>
      <c r="D7412" s="143" t="s">
        <v>611</v>
      </c>
      <c r="E7412" s="143" t="s">
        <v>25</v>
      </c>
      <c r="F7412" s="248" t="s">
        <v>1912</v>
      </c>
      <c r="G7412" s="216">
        <v>20.109000000000002</v>
      </c>
      <c r="H7412" s="216">
        <v>240.99999999976717</v>
      </c>
      <c r="I7412" s="216">
        <v>4846.2689999953191</v>
      </c>
      <c r="J7412" s="216">
        <v>1.4062393226688079E-2</v>
      </c>
      <c r="K7412" s="216">
        <v>5.8350179363907314E-5</v>
      </c>
    </row>
    <row r="7413" spans="2:11" ht="15.75" customHeight="1" x14ac:dyDescent="0.2">
      <c r="B7413" s="189">
        <v>41158</v>
      </c>
      <c r="C7413" s="143">
        <v>279451</v>
      </c>
      <c r="D7413" s="143" t="s">
        <v>730</v>
      </c>
      <c r="E7413" s="143" t="s">
        <v>25</v>
      </c>
      <c r="F7413" s="248" t="s">
        <v>2112</v>
      </c>
      <c r="G7413" s="216">
        <v>4.0200000000000005</v>
      </c>
      <c r="H7413" s="216">
        <v>322.00000000186265</v>
      </c>
      <c r="I7413" s="216">
        <v>1294.4400000074879</v>
      </c>
      <c r="J7413" s="216">
        <v>3.7560697287907455E-3</v>
      </c>
      <c r="K7413" s="216">
        <v>1.1664812822264032E-5</v>
      </c>
    </row>
    <row r="7414" spans="2:11" ht="15.75" customHeight="1" x14ac:dyDescent="0.2">
      <c r="B7414" s="189">
        <v>41158</v>
      </c>
      <c r="C7414" s="143">
        <v>279454</v>
      </c>
      <c r="D7414" s="143" t="s">
        <v>501</v>
      </c>
      <c r="E7414" s="143" t="s">
        <v>24</v>
      </c>
      <c r="F7414" s="248" t="s">
        <v>3296</v>
      </c>
      <c r="G7414" s="216">
        <v>5.0004</v>
      </c>
      <c r="H7414" s="216">
        <v>94.999999995343387</v>
      </c>
      <c r="I7414" s="216">
        <v>475.03799997671507</v>
      </c>
      <c r="J7414" s="216">
        <v>4.7744251506880517E-4</v>
      </c>
      <c r="K7414" s="216">
        <v>5.0257106851811368E-6</v>
      </c>
    </row>
    <row r="7415" spans="2:11" ht="15.75" customHeight="1" x14ac:dyDescent="0.2">
      <c r="B7415" s="189">
        <v>41158</v>
      </c>
      <c r="C7415" s="143">
        <v>279455</v>
      </c>
      <c r="D7415" s="143" t="s">
        <v>863</v>
      </c>
      <c r="E7415" s="143" t="s">
        <v>24</v>
      </c>
      <c r="F7415" s="248" t="s">
        <v>3297</v>
      </c>
      <c r="G7415" s="216">
        <v>3.6750000000000003</v>
      </c>
      <c r="H7415" s="216">
        <v>180</v>
      </c>
      <c r="I7415" s="216">
        <v>661.5</v>
      </c>
      <c r="J7415" s="216">
        <v>6.6484833578260181E-4</v>
      </c>
      <c r="K7415" s="216">
        <v>3.6936018654588991E-6</v>
      </c>
    </row>
    <row r="7416" spans="2:11" ht="15.75" customHeight="1" x14ac:dyDescent="0.2">
      <c r="B7416" s="189">
        <v>41158</v>
      </c>
      <c r="C7416" s="143">
        <v>279456</v>
      </c>
      <c r="D7416" s="143" t="s">
        <v>3298</v>
      </c>
      <c r="E7416" s="143" t="s">
        <v>24</v>
      </c>
      <c r="F7416" s="248" t="s">
        <v>3299</v>
      </c>
      <c r="G7416" s="216">
        <v>18.260000000000002</v>
      </c>
      <c r="H7416" s="216">
        <v>323.99999999790452</v>
      </c>
      <c r="I7416" s="216">
        <v>5916.2399999617373</v>
      </c>
      <c r="J7416" s="216">
        <v>5.9461864218670005E-3</v>
      </c>
      <c r="K7416" s="216">
        <v>1.8352427228103263E-5</v>
      </c>
    </row>
    <row r="7417" spans="2:11" ht="15.75" customHeight="1" x14ac:dyDescent="0.2">
      <c r="B7417" s="189">
        <v>41158</v>
      </c>
      <c r="C7417" s="143">
        <v>279456</v>
      </c>
      <c r="D7417" s="143" t="s">
        <v>609</v>
      </c>
      <c r="E7417" s="143" t="s">
        <v>24</v>
      </c>
      <c r="F7417" s="248" t="s">
        <v>3299</v>
      </c>
      <c r="G7417" s="216">
        <v>66.150000000000006</v>
      </c>
      <c r="H7417" s="216">
        <v>323.99999999790452</v>
      </c>
      <c r="I7417" s="216">
        <v>21432.599999861388</v>
      </c>
      <c r="J7417" s="216">
        <v>2.1541086079216985E-2</v>
      </c>
      <c r="K7417" s="216">
        <v>6.6484833578260178E-5</v>
      </c>
    </row>
    <row r="7418" spans="2:11" ht="15.75" customHeight="1" x14ac:dyDescent="0.2">
      <c r="B7418" s="189">
        <v>41158</v>
      </c>
      <c r="C7418" s="143">
        <v>279457</v>
      </c>
      <c r="D7418" s="143" t="s">
        <v>1248</v>
      </c>
      <c r="E7418" s="143" t="s">
        <v>24</v>
      </c>
      <c r="F7418" s="248" t="s">
        <v>3300</v>
      </c>
      <c r="G7418" s="216">
        <v>9.52</v>
      </c>
      <c r="H7418" s="216">
        <v>158.99999999441206</v>
      </c>
      <c r="I7418" s="216">
        <v>1513.6799999468028</v>
      </c>
      <c r="J7418" s="216">
        <v>1.5213418425881187E-3</v>
      </c>
      <c r="K7418" s="216">
        <v>9.5681876895697176E-6</v>
      </c>
    </row>
    <row r="7419" spans="2:11" ht="15.75" customHeight="1" x14ac:dyDescent="0.2">
      <c r="B7419" s="189">
        <v>41158</v>
      </c>
      <c r="C7419" s="143">
        <v>279458</v>
      </c>
      <c r="D7419" s="143" t="s">
        <v>1408</v>
      </c>
      <c r="E7419" s="143" t="s">
        <v>24</v>
      </c>
      <c r="F7419" s="248" t="s">
        <v>3105</v>
      </c>
      <c r="G7419" s="216">
        <v>29.508500000000002</v>
      </c>
      <c r="H7419" s="216">
        <v>150.99999999976717</v>
      </c>
      <c r="I7419" s="216">
        <v>4455.7834999931301</v>
      </c>
      <c r="J7419" s="216">
        <v>4.4783374823552666E-3</v>
      </c>
      <c r="K7419" s="216">
        <v>2.9657864121603788E-5</v>
      </c>
    </row>
    <row r="7420" spans="2:11" ht="15.75" customHeight="1" x14ac:dyDescent="0.2">
      <c r="B7420" s="189">
        <v>41158</v>
      </c>
      <c r="C7420" s="143">
        <v>279459</v>
      </c>
      <c r="D7420" s="143" t="s">
        <v>1069</v>
      </c>
      <c r="E7420" s="143" t="s">
        <v>25</v>
      </c>
      <c r="F7420" s="248" t="s">
        <v>2570</v>
      </c>
      <c r="G7420" s="216">
        <v>22</v>
      </c>
      <c r="H7420" s="216">
        <v>239.99999999650754</v>
      </c>
      <c r="I7420" s="216">
        <v>5279.9999999231659</v>
      </c>
      <c r="J7420" s="216">
        <v>1.532094818424324E-2</v>
      </c>
      <c r="K7420" s="216">
        <v>6.3837284101942457E-5</v>
      </c>
    </row>
    <row r="7421" spans="2:11" ht="15.75" customHeight="1" x14ac:dyDescent="0.2">
      <c r="B7421" s="189">
        <v>41158</v>
      </c>
      <c r="C7421" s="143">
        <v>279460</v>
      </c>
      <c r="D7421" s="143" t="s">
        <v>1748</v>
      </c>
      <c r="E7421" s="143" t="s">
        <v>24</v>
      </c>
      <c r="F7421" s="248" t="s">
        <v>3301</v>
      </c>
      <c r="G7421" s="216">
        <v>12.56</v>
      </c>
      <c r="H7421" s="216">
        <v>182.99999999930151</v>
      </c>
      <c r="I7421" s="216">
        <v>2298.479999991227</v>
      </c>
      <c r="J7421" s="216">
        <v>2.310114289983011E-3</v>
      </c>
      <c r="K7421" s="216">
        <v>1.2623575355146604E-5</v>
      </c>
    </row>
    <row r="7422" spans="2:11" ht="15.75" customHeight="1" x14ac:dyDescent="0.2">
      <c r="B7422" s="189">
        <v>41158</v>
      </c>
      <c r="C7422" s="143">
        <v>279461</v>
      </c>
      <c r="D7422" s="143" t="s">
        <v>625</v>
      </c>
      <c r="E7422" s="143" t="s">
        <v>25</v>
      </c>
      <c r="F7422" s="248" t="s">
        <v>3302</v>
      </c>
      <c r="G7422" s="216">
        <v>3</v>
      </c>
      <c r="H7422" s="216">
        <v>360</v>
      </c>
      <c r="I7422" s="216">
        <v>1080</v>
      </c>
      <c r="J7422" s="216">
        <v>3.1338303104589934E-3</v>
      </c>
      <c r="K7422" s="216">
        <v>8.705084195719426E-6</v>
      </c>
    </row>
    <row r="7423" spans="2:11" ht="15.75" customHeight="1" x14ac:dyDescent="0.2">
      <c r="B7423" s="189">
        <v>41158</v>
      </c>
      <c r="C7423" s="143">
        <v>279462</v>
      </c>
      <c r="D7423" s="143" t="s">
        <v>1743</v>
      </c>
      <c r="E7423" s="143" t="s">
        <v>24</v>
      </c>
      <c r="F7423" s="248" t="s">
        <v>3303</v>
      </c>
      <c r="G7423" s="216">
        <v>2</v>
      </c>
      <c r="H7423" s="216">
        <v>53.999999997904524</v>
      </c>
      <c r="I7423" s="216">
        <v>107.99999999580905</v>
      </c>
      <c r="J7423" s="216">
        <v>1.0854666706233506E-4</v>
      </c>
      <c r="K7423" s="216">
        <v>2.010123464195319E-6</v>
      </c>
    </row>
    <row r="7424" spans="2:11" ht="15.75" customHeight="1" x14ac:dyDescent="0.2">
      <c r="B7424" s="189">
        <v>41158</v>
      </c>
      <c r="C7424" s="143">
        <v>279463</v>
      </c>
      <c r="D7424" s="143" t="s">
        <v>673</v>
      </c>
      <c r="E7424" s="143" t="s">
        <v>25</v>
      </c>
      <c r="F7424" s="248" t="s">
        <v>3304</v>
      </c>
      <c r="G7424" s="216">
        <v>1</v>
      </c>
      <c r="H7424" s="216">
        <v>104.99999999650754</v>
      </c>
      <c r="I7424" s="216">
        <v>104.99999999650754</v>
      </c>
      <c r="J7424" s="216">
        <v>3.0467794684004587E-4</v>
      </c>
      <c r="K7424" s="216">
        <v>2.9016947319064753E-6</v>
      </c>
    </row>
    <row r="7425" spans="2:11" ht="15.75" customHeight="1" x14ac:dyDescent="0.2">
      <c r="B7425" s="189">
        <v>41158</v>
      </c>
      <c r="C7425" s="143">
        <v>279464</v>
      </c>
      <c r="D7425" s="143" t="s">
        <v>779</v>
      </c>
      <c r="E7425" s="143" t="s">
        <v>24</v>
      </c>
      <c r="F7425" s="248" t="s">
        <v>2758</v>
      </c>
      <c r="G7425" s="216">
        <v>17.414999999999999</v>
      </c>
      <c r="H7425" s="216">
        <v>357.00000000069849</v>
      </c>
      <c r="I7425" s="216">
        <v>6217.1550000121642</v>
      </c>
      <c r="J7425" s="216">
        <v>6.2486245730318498E-3</v>
      </c>
      <c r="K7425" s="216">
        <v>1.7503150064480741E-5</v>
      </c>
    </row>
    <row r="7426" spans="2:11" ht="15.75" customHeight="1" x14ac:dyDescent="0.2">
      <c r="B7426" s="189">
        <v>41158</v>
      </c>
      <c r="C7426" s="143">
        <v>279465</v>
      </c>
      <c r="D7426" s="143" t="s">
        <v>1181</v>
      </c>
      <c r="E7426" s="143" t="s">
        <v>24</v>
      </c>
      <c r="F7426" s="248" t="s">
        <v>3305</v>
      </c>
      <c r="G7426" s="216">
        <v>7.92</v>
      </c>
      <c r="H7426" s="216">
        <v>319.99999999534339</v>
      </c>
      <c r="I7426" s="216">
        <v>2534.3999999631196</v>
      </c>
      <c r="J7426" s="216">
        <v>2.547228453791241E-3</v>
      </c>
      <c r="K7426" s="216">
        <v>7.9600889182134634E-6</v>
      </c>
    </row>
    <row r="7427" spans="2:11" ht="15.75" customHeight="1" x14ac:dyDescent="0.2">
      <c r="B7427" s="189">
        <v>41158</v>
      </c>
      <c r="C7427" s="143">
        <v>279466</v>
      </c>
      <c r="D7427" s="143" t="s">
        <v>1587</v>
      </c>
      <c r="E7427" s="143" t="s">
        <v>24</v>
      </c>
      <c r="F7427" s="248" t="s">
        <v>1985</v>
      </c>
      <c r="G7427" s="216">
        <v>1.35</v>
      </c>
      <c r="H7427" s="216">
        <v>34.999999998835847</v>
      </c>
      <c r="I7427" s="216">
        <v>47.249999998428393</v>
      </c>
      <c r="J7427" s="216">
        <v>4.7489166840034849E-5</v>
      </c>
      <c r="K7427" s="216">
        <v>1.3568333383318405E-6</v>
      </c>
    </row>
    <row r="7428" spans="2:11" ht="15.75" customHeight="1" x14ac:dyDescent="0.2">
      <c r="B7428" s="189">
        <v>41158</v>
      </c>
      <c r="C7428" s="143">
        <v>279467</v>
      </c>
      <c r="D7428" s="143" t="s">
        <v>1213</v>
      </c>
      <c r="E7428" s="143" t="s">
        <v>24</v>
      </c>
      <c r="F7428" s="248" t="s">
        <v>3306</v>
      </c>
      <c r="G7428" s="216">
        <v>19.78</v>
      </c>
      <c r="H7428" s="216">
        <v>256.00000000675209</v>
      </c>
      <c r="I7428" s="216">
        <v>5063.6800001335569</v>
      </c>
      <c r="J7428" s="216">
        <v>5.0893109917225093E-3</v>
      </c>
      <c r="K7428" s="216">
        <v>1.9880121060891705E-5</v>
      </c>
    </row>
    <row r="7429" spans="2:11" ht="15.75" customHeight="1" x14ac:dyDescent="0.2">
      <c r="B7429" s="189">
        <v>41158</v>
      </c>
      <c r="C7429" s="143">
        <v>279468</v>
      </c>
      <c r="D7429" s="143" t="s">
        <v>1233</v>
      </c>
      <c r="E7429" s="143" t="s">
        <v>24</v>
      </c>
      <c r="F7429" s="248" t="s">
        <v>3307</v>
      </c>
      <c r="G7429" s="216">
        <v>1.01</v>
      </c>
      <c r="H7429" s="216">
        <v>334.00000000954606</v>
      </c>
      <c r="I7429" s="216">
        <v>337.34000000964153</v>
      </c>
      <c r="J7429" s="216">
        <v>3.3904752471551478E-4</v>
      </c>
      <c r="K7429" s="216">
        <v>1.0151123494186361E-6</v>
      </c>
    </row>
    <row r="7430" spans="2:11" ht="15.75" customHeight="1" x14ac:dyDescent="0.2">
      <c r="B7430" s="189">
        <v>41158</v>
      </c>
      <c r="C7430" s="143">
        <v>279469</v>
      </c>
      <c r="D7430" s="143" t="s">
        <v>947</v>
      </c>
      <c r="E7430" s="143" t="s">
        <v>24</v>
      </c>
      <c r="F7430" s="248" t="s">
        <v>2919</v>
      </c>
      <c r="G7430" s="216">
        <v>10.8163</v>
      </c>
      <c r="H7430" s="216">
        <v>355.00000000465661</v>
      </c>
      <c r="I7430" s="216">
        <v>3839.7865000503675</v>
      </c>
      <c r="J7430" s="216">
        <v>3.859222470625832E-3</v>
      </c>
      <c r="K7430" s="216">
        <v>1.0871049212887915E-5</v>
      </c>
    </row>
    <row r="7431" spans="2:11" ht="15.75" customHeight="1" x14ac:dyDescent="0.2">
      <c r="B7431" s="189">
        <v>41158</v>
      </c>
      <c r="C7431" s="143">
        <v>279470</v>
      </c>
      <c r="D7431" s="143" t="s">
        <v>1626</v>
      </c>
      <c r="E7431" s="143" t="s">
        <v>24</v>
      </c>
      <c r="F7431" s="248" t="s">
        <v>3308</v>
      </c>
      <c r="G7431" s="216">
        <v>4.6000000000000005</v>
      </c>
      <c r="H7431" s="216">
        <v>283.00000000046566</v>
      </c>
      <c r="I7431" s="216">
        <v>1301.8000000021423</v>
      </c>
      <c r="J7431" s="216">
        <v>1.3083893628468863E-3</v>
      </c>
      <c r="K7431" s="216">
        <v>4.6232839676492341E-6</v>
      </c>
    </row>
    <row r="7432" spans="2:11" ht="15.75" customHeight="1" x14ac:dyDescent="0.2">
      <c r="B7432" s="189">
        <v>41158</v>
      </c>
      <c r="C7432" s="143">
        <v>279471</v>
      </c>
      <c r="D7432" s="143" t="s">
        <v>616</v>
      </c>
      <c r="E7432" s="143" t="s">
        <v>24</v>
      </c>
      <c r="F7432" s="248" t="s">
        <v>3309</v>
      </c>
      <c r="G7432" s="216">
        <v>8.2800000000000011</v>
      </c>
      <c r="H7432" s="216">
        <v>155.99999999511056</v>
      </c>
      <c r="I7432" s="216">
        <v>1291.6799999595155</v>
      </c>
      <c r="J7432" s="216">
        <v>1.2982181380752154E-3</v>
      </c>
      <c r="K7432" s="216">
        <v>8.3219111417686218E-6</v>
      </c>
    </row>
    <row r="7433" spans="2:11" ht="15.75" customHeight="1" x14ac:dyDescent="0.2">
      <c r="B7433" s="189">
        <v>41158</v>
      </c>
      <c r="C7433" s="143">
        <v>279472</v>
      </c>
      <c r="D7433" s="143" t="s">
        <v>1793</v>
      </c>
      <c r="E7433" s="143" t="s">
        <v>24</v>
      </c>
      <c r="F7433" s="248" t="s">
        <v>3310</v>
      </c>
      <c r="G7433" s="216">
        <v>4.95</v>
      </c>
      <c r="H7433" s="216">
        <v>303.99999999557622</v>
      </c>
      <c r="I7433" s="216">
        <v>1504.7999999781023</v>
      </c>
      <c r="J7433" s="216">
        <v>1.5124168944385494E-3</v>
      </c>
      <c r="K7433" s="216">
        <v>4.9750555738834144E-6</v>
      </c>
    </row>
    <row r="7434" spans="2:11" ht="15.75" customHeight="1" x14ac:dyDescent="0.2">
      <c r="B7434" s="189">
        <v>41158</v>
      </c>
      <c r="C7434" s="143">
        <v>279473</v>
      </c>
      <c r="D7434" s="143" t="s">
        <v>862</v>
      </c>
      <c r="E7434" s="143" t="s">
        <v>25</v>
      </c>
      <c r="F7434" s="248" t="s">
        <v>3311</v>
      </c>
      <c r="G7434" s="216">
        <v>1.095</v>
      </c>
      <c r="H7434" s="216">
        <v>298.00000000745058</v>
      </c>
      <c r="I7434" s="216">
        <v>326.3100000081584</v>
      </c>
      <c r="J7434" s="216">
        <v>9.4685200799207508E-4</v>
      </c>
      <c r="K7434" s="216">
        <v>3.1773557314375902E-6</v>
      </c>
    </row>
    <row r="7435" spans="2:11" ht="15.75" customHeight="1" x14ac:dyDescent="0.2">
      <c r="B7435" s="189">
        <v>41158</v>
      </c>
      <c r="C7435" s="143">
        <v>279474</v>
      </c>
      <c r="D7435" s="143" t="s">
        <v>503</v>
      </c>
      <c r="E7435" s="143" t="s">
        <v>25</v>
      </c>
      <c r="F7435" s="248" t="s">
        <v>3312</v>
      </c>
      <c r="G7435" s="216">
        <v>5.1150000000000002</v>
      </c>
      <c r="H7435" s="216">
        <v>464.99999999650754</v>
      </c>
      <c r="I7435" s="216">
        <v>2378.4749999821361</v>
      </c>
      <c r="J7435" s="216">
        <v>6.9016083774194178E-3</v>
      </c>
      <c r="K7435" s="216">
        <v>1.4842168553701622E-5</v>
      </c>
    </row>
    <row r="7436" spans="2:11" ht="15.75" customHeight="1" x14ac:dyDescent="0.2">
      <c r="B7436" s="189">
        <v>41158</v>
      </c>
      <c r="C7436" s="143">
        <v>279534</v>
      </c>
      <c r="D7436" s="143" t="s">
        <v>657</v>
      </c>
      <c r="E7436" s="143" t="s">
        <v>25</v>
      </c>
      <c r="F7436" s="248" t="s">
        <v>3021</v>
      </c>
      <c r="G7436" s="216">
        <v>7</v>
      </c>
      <c r="H7436" s="216">
        <v>284.99999999650754</v>
      </c>
      <c r="I7436" s="216">
        <v>1994.9999999755528</v>
      </c>
      <c r="J7436" s="216">
        <v>5.7888809900824801E-3</v>
      </c>
      <c r="K7436" s="216">
        <v>2.0311863123345327E-5</v>
      </c>
    </row>
    <row r="7437" spans="2:11" ht="15.75" customHeight="1" x14ac:dyDescent="0.2">
      <c r="B7437" s="189">
        <v>41159</v>
      </c>
      <c r="C7437" s="143">
        <v>279482</v>
      </c>
      <c r="D7437" s="143" t="s">
        <v>1470</v>
      </c>
      <c r="E7437" s="143" t="s">
        <v>25</v>
      </c>
      <c r="F7437" s="248" t="s">
        <v>3313</v>
      </c>
      <c r="G7437" s="216">
        <v>10.45</v>
      </c>
      <c r="H7437" s="216">
        <v>121.99999999953434</v>
      </c>
      <c r="I7437" s="216">
        <v>1274.8999999951338</v>
      </c>
      <c r="J7437" s="216">
        <v>3.697842552932993E-3</v>
      </c>
      <c r="K7437" s="216">
        <v>3.0310184860222188E-5</v>
      </c>
    </row>
    <row r="7438" spans="2:11" ht="15.75" customHeight="1" x14ac:dyDescent="0.2">
      <c r="B7438" s="189">
        <v>41159</v>
      </c>
      <c r="C7438" s="143">
        <v>279483</v>
      </c>
      <c r="D7438" s="143" t="s">
        <v>1292</v>
      </c>
      <c r="E7438" s="143" t="s">
        <v>24</v>
      </c>
      <c r="F7438" s="248" t="s">
        <v>3314</v>
      </c>
      <c r="G7438" s="216">
        <v>1.05</v>
      </c>
      <c r="H7438" s="216">
        <v>104.00000000372529</v>
      </c>
      <c r="I7438" s="216">
        <v>109.20000000391155</v>
      </c>
      <c r="J7438" s="216">
        <v>1.09762720543321E-4</v>
      </c>
      <c r="K7438" s="216">
        <v>1.0554107744172046E-6</v>
      </c>
    </row>
    <row r="7439" spans="2:11" ht="15.75" customHeight="1" x14ac:dyDescent="0.2">
      <c r="B7439" s="189">
        <v>41159</v>
      </c>
      <c r="C7439" s="143">
        <v>279487</v>
      </c>
      <c r="D7439" s="143" t="s">
        <v>564</v>
      </c>
      <c r="E7439" s="143" t="s">
        <v>25</v>
      </c>
      <c r="F7439" s="248" t="s">
        <v>2424</v>
      </c>
      <c r="G7439" s="216">
        <v>23.2075</v>
      </c>
      <c r="H7439" s="216">
        <v>373.99999999324791</v>
      </c>
      <c r="I7439" s="216">
        <v>8679.6049998433009</v>
      </c>
      <c r="J7439" s="216">
        <v>2.5175160962579834E-2</v>
      </c>
      <c r="K7439" s="216">
        <v>6.7313264607043685E-5</v>
      </c>
    </row>
    <row r="7440" spans="2:11" ht="15.75" customHeight="1" x14ac:dyDescent="0.2">
      <c r="B7440" s="189">
        <v>41159</v>
      </c>
      <c r="C7440" s="143">
        <v>279489</v>
      </c>
      <c r="D7440" s="143" t="s">
        <v>3315</v>
      </c>
      <c r="E7440" s="143" t="s">
        <v>24</v>
      </c>
      <c r="F7440" s="248" t="s">
        <v>3316</v>
      </c>
      <c r="G7440" s="216">
        <v>1</v>
      </c>
      <c r="H7440" s="216">
        <v>468.99999999906868</v>
      </c>
      <c r="I7440" s="216">
        <v>468.99999999906868</v>
      </c>
      <c r="J7440" s="216">
        <v>4.7141681257208194E-4</v>
      </c>
      <c r="K7440" s="216">
        <v>1.0051531184925758E-6</v>
      </c>
    </row>
    <row r="7441" spans="2:11" ht="15.75" customHeight="1" x14ac:dyDescent="0.2">
      <c r="B7441" s="189">
        <v>41159</v>
      </c>
      <c r="C7441" s="143">
        <v>279491</v>
      </c>
      <c r="D7441" s="143" t="s">
        <v>643</v>
      </c>
      <c r="E7441" s="143" t="s">
        <v>25</v>
      </c>
      <c r="F7441" s="248" t="s">
        <v>3317</v>
      </c>
      <c r="G7441" s="216">
        <v>13</v>
      </c>
      <c r="H7441" s="216">
        <v>296.00000000093132</v>
      </c>
      <c r="I7441" s="216">
        <v>3848.0000000121072</v>
      </c>
      <c r="J7441" s="216">
        <v>1.1161109219378178E-2</v>
      </c>
      <c r="K7441" s="216">
        <v>3.7706450065348184E-5</v>
      </c>
    </row>
    <row r="7442" spans="2:11" ht="15.75" customHeight="1" x14ac:dyDescent="0.2">
      <c r="B7442" s="189">
        <v>41159</v>
      </c>
      <c r="C7442" s="143">
        <v>279492</v>
      </c>
      <c r="D7442" s="143" t="s">
        <v>869</v>
      </c>
      <c r="E7442" s="143" t="s">
        <v>25</v>
      </c>
      <c r="F7442" s="248" t="s">
        <v>3318</v>
      </c>
      <c r="G7442" s="216">
        <v>15.77</v>
      </c>
      <c r="H7442" s="216">
        <v>382.00000000884756</v>
      </c>
      <c r="I7442" s="216">
        <v>6024.1400001395268</v>
      </c>
      <c r="J7442" s="216">
        <v>1.7472994930917512E-2</v>
      </c>
      <c r="K7442" s="216">
        <v>4.5740824425426214E-5</v>
      </c>
    </row>
    <row r="7443" spans="2:11" ht="15.75" customHeight="1" x14ac:dyDescent="0.2">
      <c r="B7443" s="189">
        <v>41159</v>
      </c>
      <c r="C7443" s="143">
        <v>279492</v>
      </c>
      <c r="D7443" s="143" t="s">
        <v>732</v>
      </c>
      <c r="E7443" s="143" t="s">
        <v>25</v>
      </c>
      <c r="F7443" s="248" t="s">
        <v>3318</v>
      </c>
      <c r="G7443" s="216">
        <v>82.394999999999996</v>
      </c>
      <c r="H7443" s="216">
        <v>382.00000000884756</v>
      </c>
      <c r="I7443" s="216">
        <v>31474.890000728996</v>
      </c>
      <c r="J7443" s="216">
        <v>9.129279754806266E-2</v>
      </c>
      <c r="K7443" s="216">
        <v>2.3898638101033565E-4</v>
      </c>
    </row>
    <row r="7444" spans="2:11" ht="15.75" customHeight="1" x14ac:dyDescent="0.2">
      <c r="B7444" s="189">
        <v>41159</v>
      </c>
      <c r="C7444" s="143">
        <v>279493</v>
      </c>
      <c r="D7444" s="143" t="s">
        <v>587</v>
      </c>
      <c r="E7444" s="143" t="s">
        <v>25</v>
      </c>
      <c r="F7444" s="248" t="s">
        <v>3241</v>
      </c>
      <c r="G7444" s="216">
        <v>34.5</v>
      </c>
      <c r="H7444" s="216">
        <v>386.00000000093132</v>
      </c>
      <c r="I7444" s="216">
        <v>13317.000000032131</v>
      </c>
      <c r="J7444" s="216">
        <v>3.8625907347804099E-2</v>
      </c>
      <c r="K7444" s="216">
        <v>1.0006711748111632E-4</v>
      </c>
    </row>
    <row r="7445" spans="2:11" ht="15.75" customHeight="1" x14ac:dyDescent="0.2">
      <c r="B7445" s="189">
        <v>41159</v>
      </c>
      <c r="C7445" s="143">
        <v>279494</v>
      </c>
      <c r="D7445" s="143" t="s">
        <v>541</v>
      </c>
      <c r="E7445" s="143" t="s">
        <v>25</v>
      </c>
      <c r="F7445" s="248" t="s">
        <v>3319</v>
      </c>
      <c r="G7445" s="216">
        <v>8.0399999999999991</v>
      </c>
      <c r="H7445" s="216">
        <v>309.00000000139698</v>
      </c>
      <c r="I7445" s="216">
        <v>2484.3600000112319</v>
      </c>
      <c r="J7445" s="216">
        <v>7.2058766372901477E-3</v>
      </c>
      <c r="K7445" s="216">
        <v>2.3319989117338411E-5</v>
      </c>
    </row>
    <row r="7446" spans="2:11" ht="15.75" customHeight="1" x14ac:dyDescent="0.2">
      <c r="B7446" s="189">
        <v>41159</v>
      </c>
      <c r="C7446" s="143">
        <v>279495</v>
      </c>
      <c r="D7446" s="143" t="s">
        <v>712</v>
      </c>
      <c r="E7446" s="143" t="s">
        <v>24</v>
      </c>
      <c r="F7446" s="248" t="s">
        <v>3320</v>
      </c>
      <c r="G7446" s="216">
        <v>9.6950000000000003</v>
      </c>
      <c r="H7446" s="216">
        <v>198.00000000628643</v>
      </c>
      <c r="I7446" s="216">
        <v>1919.610000060947</v>
      </c>
      <c r="J7446" s="216">
        <v>1.9295019778507946E-3</v>
      </c>
      <c r="K7446" s="216">
        <v>9.7449594837855226E-6</v>
      </c>
    </row>
    <row r="7447" spans="2:11" ht="15.75" customHeight="1" x14ac:dyDescent="0.2">
      <c r="B7447" s="189">
        <v>41159</v>
      </c>
      <c r="C7447" s="143">
        <v>279496</v>
      </c>
      <c r="D7447" s="143" t="s">
        <v>1272</v>
      </c>
      <c r="E7447" s="143" t="s">
        <v>24</v>
      </c>
      <c r="F7447" s="248" t="s">
        <v>3321</v>
      </c>
      <c r="G7447" s="216">
        <v>19.440000000000001</v>
      </c>
      <c r="H7447" s="216">
        <v>233.00000000512227</v>
      </c>
      <c r="I7447" s="216">
        <v>4529.5200000995774</v>
      </c>
      <c r="J7447" s="216">
        <v>4.5528611533745831E-3</v>
      </c>
      <c r="K7447" s="216">
        <v>1.9540176623495674E-5</v>
      </c>
    </row>
    <row r="7448" spans="2:11" ht="15.75" customHeight="1" x14ac:dyDescent="0.2">
      <c r="B7448" s="189">
        <v>41159</v>
      </c>
      <c r="C7448" s="143">
        <v>279497</v>
      </c>
      <c r="D7448" s="143" t="s">
        <v>559</v>
      </c>
      <c r="E7448" s="143" t="s">
        <v>24</v>
      </c>
      <c r="F7448" s="248" t="s">
        <v>3322</v>
      </c>
      <c r="G7448" s="216">
        <v>9.261000000000001</v>
      </c>
      <c r="H7448" s="216">
        <v>278.00000000512227</v>
      </c>
      <c r="I7448" s="216">
        <v>2574.5580000474379</v>
      </c>
      <c r="J7448" s="216">
        <v>2.5878250024876912E-3</v>
      </c>
      <c r="K7448" s="216">
        <v>9.3087230303597453E-6</v>
      </c>
    </row>
    <row r="7449" spans="2:11" ht="15.75" customHeight="1" x14ac:dyDescent="0.2">
      <c r="B7449" s="189">
        <v>41159</v>
      </c>
      <c r="C7449" s="143">
        <v>279498</v>
      </c>
      <c r="D7449" s="143" t="s">
        <v>801</v>
      </c>
      <c r="E7449" s="143" t="s">
        <v>25</v>
      </c>
      <c r="F7449" s="248" t="s">
        <v>3106</v>
      </c>
      <c r="G7449" s="216">
        <v>2</v>
      </c>
      <c r="H7449" s="216">
        <v>246.00000000558794</v>
      </c>
      <c r="I7449" s="216">
        <v>492.00000001117587</v>
      </c>
      <c r="J7449" s="216">
        <v>1.4270441101979006E-3</v>
      </c>
      <c r="K7449" s="216">
        <v>5.8009923177458743E-6</v>
      </c>
    </row>
    <row r="7450" spans="2:11" ht="15.75" customHeight="1" x14ac:dyDescent="0.2">
      <c r="B7450" s="189">
        <v>41159</v>
      </c>
      <c r="C7450" s="143">
        <v>279499</v>
      </c>
      <c r="D7450" s="143" t="s">
        <v>652</v>
      </c>
      <c r="E7450" s="143" t="s">
        <v>25</v>
      </c>
      <c r="F7450" s="248" t="s">
        <v>3247</v>
      </c>
      <c r="G7450" s="216">
        <v>6.0536000000000003</v>
      </c>
      <c r="H7450" s="216">
        <v>232.9999999946449</v>
      </c>
      <c r="I7450" s="216">
        <v>1410.4887999675825</v>
      </c>
      <c r="J7450" s="216">
        <v>4.0911173464392714E-3</v>
      </c>
      <c r="K7450" s="216">
        <v>1.7558443547353211E-5</v>
      </c>
    </row>
    <row r="7451" spans="2:11" ht="15.75" customHeight="1" x14ac:dyDescent="0.2">
      <c r="B7451" s="189">
        <v>41159</v>
      </c>
      <c r="C7451" s="143">
        <v>279500</v>
      </c>
      <c r="D7451" s="143" t="s">
        <v>541</v>
      </c>
      <c r="E7451" s="143" t="s">
        <v>25</v>
      </c>
      <c r="F7451" s="248" t="s">
        <v>3323</v>
      </c>
      <c r="G7451" s="216">
        <v>11.040000000000001</v>
      </c>
      <c r="H7451" s="216">
        <v>196.99999999254942</v>
      </c>
      <c r="I7451" s="216">
        <v>2174.8799999177459</v>
      </c>
      <c r="J7451" s="216">
        <v>6.3082310857709954E-3</v>
      </c>
      <c r="K7451" s="216">
        <v>3.2021477593957225E-5</v>
      </c>
    </row>
    <row r="7452" spans="2:11" ht="15.75" customHeight="1" x14ac:dyDescent="0.2">
      <c r="B7452" s="189">
        <v>41159</v>
      </c>
      <c r="C7452" s="143">
        <v>279501</v>
      </c>
      <c r="D7452" s="143" t="s">
        <v>1002</v>
      </c>
      <c r="E7452" s="143" t="s">
        <v>24</v>
      </c>
      <c r="F7452" s="248" t="s">
        <v>3324</v>
      </c>
      <c r="G7452" s="216">
        <v>24.574999999999999</v>
      </c>
      <c r="H7452" s="216">
        <v>251.00000000093132</v>
      </c>
      <c r="I7452" s="216">
        <v>6168.3250000228873</v>
      </c>
      <c r="J7452" s="216">
        <v>6.2001111096487227E-3</v>
      </c>
      <c r="K7452" s="216">
        <v>2.4701637886955052E-5</v>
      </c>
    </row>
    <row r="7453" spans="2:11" ht="15.75" customHeight="1" x14ac:dyDescent="0.2">
      <c r="B7453" s="189">
        <v>41159</v>
      </c>
      <c r="C7453" s="143">
        <v>279502</v>
      </c>
      <c r="D7453" s="143" t="s">
        <v>1328</v>
      </c>
      <c r="E7453" s="143" t="s">
        <v>25</v>
      </c>
      <c r="F7453" s="248" t="s">
        <v>3325</v>
      </c>
      <c r="G7453" s="216">
        <v>9.9600000000000009</v>
      </c>
      <c r="H7453" s="216">
        <v>63.999999999068677</v>
      </c>
      <c r="I7453" s="216">
        <v>637.43999999072412</v>
      </c>
      <c r="J7453" s="216">
        <v>1.8488922714850603E-3</v>
      </c>
      <c r="K7453" s="216">
        <v>2.8888941742374453E-5</v>
      </c>
    </row>
    <row r="7454" spans="2:11" ht="15.75" customHeight="1" x14ac:dyDescent="0.2">
      <c r="B7454" s="189">
        <v>41159</v>
      </c>
      <c r="C7454" s="143">
        <v>279503</v>
      </c>
      <c r="D7454" s="143" t="s">
        <v>697</v>
      </c>
      <c r="E7454" s="143" t="s">
        <v>25</v>
      </c>
      <c r="F7454" s="248" t="s">
        <v>3326</v>
      </c>
      <c r="G7454" s="216">
        <v>15.120000000000001</v>
      </c>
      <c r="H7454" s="216">
        <v>108.99999999906868</v>
      </c>
      <c r="I7454" s="216">
        <v>1648.0799999859184</v>
      </c>
      <c r="J7454" s="216">
        <v>4.7802497094744665E-3</v>
      </c>
      <c r="K7454" s="216">
        <v>4.385550192215881E-5</v>
      </c>
    </row>
    <row r="7455" spans="2:11" ht="15.75" customHeight="1" x14ac:dyDescent="0.2">
      <c r="B7455" s="189">
        <v>41159</v>
      </c>
      <c r="C7455" s="143">
        <v>279504</v>
      </c>
      <c r="D7455" s="143" t="s">
        <v>1328</v>
      </c>
      <c r="E7455" s="143" t="s">
        <v>25</v>
      </c>
      <c r="F7455" s="248" t="s">
        <v>3327</v>
      </c>
      <c r="G7455" s="216">
        <v>6</v>
      </c>
      <c r="H7455" s="216">
        <v>85.000000004656613</v>
      </c>
      <c r="I7455" s="216">
        <v>510.00000002793968</v>
      </c>
      <c r="J7455" s="216">
        <v>1.4792530411062367E-3</v>
      </c>
      <c r="K7455" s="216">
        <v>1.7402976953237621E-5</v>
      </c>
    </row>
    <row r="7456" spans="2:11" ht="15.75" customHeight="1" x14ac:dyDescent="0.2">
      <c r="B7456" s="189">
        <v>41159</v>
      </c>
      <c r="C7456" s="143">
        <v>279505</v>
      </c>
      <c r="D7456" s="143" t="s">
        <v>1034</v>
      </c>
      <c r="E7456" s="143" t="s">
        <v>24</v>
      </c>
      <c r="F7456" s="248" t="s">
        <v>3328</v>
      </c>
      <c r="G7456" s="216">
        <v>6.7202999999999999</v>
      </c>
      <c r="H7456" s="216">
        <v>375.99999999976717</v>
      </c>
      <c r="I7456" s="216">
        <v>2526.8327999984353</v>
      </c>
      <c r="J7456" s="216">
        <v>2.5398538688277544E-3</v>
      </c>
      <c r="K7456" s="216">
        <v>6.7549305022056573E-6</v>
      </c>
    </row>
    <row r="7457" spans="2:11" ht="15.75" customHeight="1" x14ac:dyDescent="0.2">
      <c r="B7457" s="189">
        <v>41159</v>
      </c>
      <c r="C7457" s="143">
        <v>279506</v>
      </c>
      <c r="D7457" s="143" t="s">
        <v>2023</v>
      </c>
      <c r="E7457" s="143" t="s">
        <v>24</v>
      </c>
      <c r="F7457" s="248" t="s">
        <v>2908</v>
      </c>
      <c r="G7457" s="216">
        <v>7.3250000000000002</v>
      </c>
      <c r="H7457" s="216">
        <v>289.99999999185093</v>
      </c>
      <c r="I7457" s="216">
        <v>2124.249999940308</v>
      </c>
      <c r="J7457" s="216">
        <v>2.1351965118978546E-3</v>
      </c>
      <c r="K7457" s="216">
        <v>7.3627465929581182E-6</v>
      </c>
    </row>
    <row r="7458" spans="2:11" ht="15.75" customHeight="1" x14ac:dyDescent="0.2">
      <c r="B7458" s="189">
        <v>41159</v>
      </c>
      <c r="C7458" s="143">
        <v>279507</v>
      </c>
      <c r="D7458" s="143" t="s">
        <v>1093</v>
      </c>
      <c r="E7458" s="143" t="s">
        <v>24</v>
      </c>
      <c r="F7458" s="248" t="s">
        <v>2980</v>
      </c>
      <c r="G7458" s="216">
        <v>6.6699000000000002</v>
      </c>
      <c r="H7458" s="216">
        <v>285.00000000698492</v>
      </c>
      <c r="I7458" s="216">
        <v>1900.9215000465888</v>
      </c>
      <c r="J7458" s="216">
        <v>1.9107171737814139E-3</v>
      </c>
      <c r="K7458" s="216">
        <v>6.704270785033632E-6</v>
      </c>
    </row>
    <row r="7459" spans="2:11" ht="15.75" customHeight="1" x14ac:dyDescent="0.2">
      <c r="B7459" s="189">
        <v>41159</v>
      </c>
      <c r="C7459" s="143">
        <v>279508</v>
      </c>
      <c r="D7459" s="143" t="s">
        <v>3329</v>
      </c>
      <c r="E7459" s="143" t="s">
        <v>24</v>
      </c>
      <c r="F7459" s="248" t="s">
        <v>3330</v>
      </c>
      <c r="G7459" s="216">
        <v>1.125</v>
      </c>
      <c r="H7459" s="216">
        <v>24.999999997671694</v>
      </c>
      <c r="I7459" s="216">
        <v>28.124999997380655</v>
      </c>
      <c r="J7459" s="216">
        <v>2.8269931454970852E-5</v>
      </c>
      <c r="K7459" s="216">
        <v>1.1307972583041478E-6</v>
      </c>
    </row>
    <row r="7460" spans="2:11" ht="15.75" customHeight="1" x14ac:dyDescent="0.2">
      <c r="B7460" s="189">
        <v>41159</v>
      </c>
      <c r="C7460" s="143">
        <v>279509</v>
      </c>
      <c r="D7460" s="143" t="s">
        <v>1009</v>
      </c>
      <c r="E7460" s="143" t="s">
        <v>24</v>
      </c>
      <c r="F7460" s="248" t="s">
        <v>3331</v>
      </c>
      <c r="G7460" s="216">
        <v>22.815000000000001</v>
      </c>
      <c r="H7460" s="216">
        <v>256.99999999953434</v>
      </c>
      <c r="I7460" s="216">
        <v>5863.4549999893761</v>
      </c>
      <c r="J7460" s="216">
        <v>5.8936700783802079E-3</v>
      </c>
      <c r="K7460" s="216">
        <v>2.293256839840812E-5</v>
      </c>
    </row>
    <row r="7461" spans="2:11" ht="15.75" customHeight="1" x14ac:dyDescent="0.2">
      <c r="B7461" s="189">
        <v>41159</v>
      </c>
      <c r="C7461" s="143">
        <v>279510</v>
      </c>
      <c r="D7461" s="143" t="s">
        <v>923</v>
      </c>
      <c r="E7461" s="143" t="s">
        <v>24</v>
      </c>
      <c r="F7461" s="248" t="s">
        <v>3332</v>
      </c>
      <c r="G7461" s="216">
        <v>1.1301000000000001</v>
      </c>
      <c r="H7461" s="216">
        <v>15.000000006984919</v>
      </c>
      <c r="I7461" s="216">
        <v>16.95150000789366</v>
      </c>
      <c r="J7461" s="216">
        <v>1.7038853096061236E-5</v>
      </c>
      <c r="K7461" s="216">
        <v>1.13592353920846E-6</v>
      </c>
    </row>
    <row r="7462" spans="2:11" ht="15.75" customHeight="1" x14ac:dyDescent="0.2">
      <c r="B7462" s="189">
        <v>41159</v>
      </c>
      <c r="C7462" s="143">
        <v>279511</v>
      </c>
      <c r="D7462" s="143" t="s">
        <v>1009</v>
      </c>
      <c r="E7462" s="143" t="s">
        <v>24</v>
      </c>
      <c r="F7462" s="248" t="s">
        <v>3333</v>
      </c>
      <c r="G7462" s="216">
        <v>17.100000000000001</v>
      </c>
      <c r="H7462" s="216">
        <v>329.99999999650754</v>
      </c>
      <c r="I7462" s="216">
        <v>5642.9999999402798</v>
      </c>
      <c r="J7462" s="216">
        <v>5.6720790475935775E-3</v>
      </c>
      <c r="K7462" s="216">
        <v>1.7188118326223049E-5</v>
      </c>
    </row>
    <row r="7463" spans="2:11" ht="15.75" customHeight="1" x14ac:dyDescent="0.2">
      <c r="B7463" s="189">
        <v>41159</v>
      </c>
      <c r="C7463" s="143">
        <v>279512</v>
      </c>
      <c r="D7463" s="143" t="s">
        <v>1050</v>
      </c>
      <c r="E7463" s="143" t="s">
        <v>24</v>
      </c>
      <c r="F7463" s="248" t="s">
        <v>2009</v>
      </c>
      <c r="G7463" s="216">
        <v>13.416</v>
      </c>
      <c r="H7463" s="216">
        <v>216.99999999487773</v>
      </c>
      <c r="I7463" s="216">
        <v>2911.2719999312794</v>
      </c>
      <c r="J7463" s="216">
        <v>2.9262741295110434E-3</v>
      </c>
      <c r="K7463" s="216">
        <v>1.3485134237696399E-5</v>
      </c>
    </row>
    <row r="7464" spans="2:11" ht="15.75" customHeight="1" x14ac:dyDescent="0.2">
      <c r="B7464" s="189">
        <v>41159</v>
      </c>
      <c r="C7464" s="143">
        <v>279513</v>
      </c>
      <c r="D7464" s="143" t="s">
        <v>1215</v>
      </c>
      <c r="E7464" s="143" t="s">
        <v>24</v>
      </c>
      <c r="F7464" s="248" t="s">
        <v>3334</v>
      </c>
      <c r="G7464" s="216">
        <v>6.04</v>
      </c>
      <c r="H7464" s="216">
        <v>89.00000000721775</v>
      </c>
      <c r="I7464" s="216">
        <v>537.56000004359521</v>
      </c>
      <c r="J7464" s="216">
        <v>5.4033011042068898E-4</v>
      </c>
      <c r="K7464" s="216">
        <v>6.071124835695158E-6</v>
      </c>
    </row>
    <row r="7465" spans="2:11" ht="15.75" customHeight="1" x14ac:dyDescent="0.2">
      <c r="B7465" s="189">
        <v>41159</v>
      </c>
      <c r="C7465" s="143">
        <v>279514</v>
      </c>
      <c r="D7465" s="143" t="s">
        <v>1572</v>
      </c>
      <c r="E7465" s="143" t="s">
        <v>24</v>
      </c>
      <c r="F7465" s="248" t="s">
        <v>3335</v>
      </c>
      <c r="G7465" s="216">
        <v>6.9650000000000007</v>
      </c>
      <c r="H7465" s="216">
        <v>174.00000000139698</v>
      </c>
      <c r="I7465" s="216">
        <v>1211.9100000097301</v>
      </c>
      <c r="J7465" s="216">
        <v>1.2181551158421179E-3</v>
      </c>
      <c r="K7465" s="216">
        <v>7.0008914703007915E-6</v>
      </c>
    </row>
    <row r="7466" spans="2:11" ht="15.75" customHeight="1" x14ac:dyDescent="0.2">
      <c r="B7466" s="189">
        <v>41159</v>
      </c>
      <c r="C7466" s="143">
        <v>279515</v>
      </c>
      <c r="D7466" s="143" t="s">
        <v>1009</v>
      </c>
      <c r="E7466" s="143" t="s">
        <v>24</v>
      </c>
      <c r="F7466" s="248" t="s">
        <v>3336</v>
      </c>
      <c r="G7466" s="216">
        <v>4.5750000000000002</v>
      </c>
      <c r="H7466" s="216">
        <v>201.99999999837019</v>
      </c>
      <c r="I7466" s="216">
        <v>924.1499999925436</v>
      </c>
      <c r="J7466" s="216">
        <v>9.2891225444741913E-4</v>
      </c>
      <c r="K7466" s="216">
        <v>4.5985755171035349E-6</v>
      </c>
    </row>
    <row r="7467" spans="2:11" ht="15.75" customHeight="1" x14ac:dyDescent="0.2">
      <c r="B7467" s="189">
        <v>41159</v>
      </c>
      <c r="C7467" s="143">
        <v>279515</v>
      </c>
      <c r="D7467" s="143" t="s">
        <v>642</v>
      </c>
      <c r="E7467" s="143" t="s">
        <v>24</v>
      </c>
      <c r="F7467" s="248" t="s">
        <v>3336</v>
      </c>
      <c r="G7467" s="216">
        <v>14.025</v>
      </c>
      <c r="H7467" s="216">
        <v>201.99999999837019</v>
      </c>
      <c r="I7467" s="216">
        <v>2833.0499999771419</v>
      </c>
      <c r="J7467" s="216">
        <v>2.8476490423224162E-3</v>
      </c>
      <c r="K7467" s="216">
        <v>1.4097272486858376E-5</v>
      </c>
    </row>
    <row r="7468" spans="2:11" ht="15.75" customHeight="1" x14ac:dyDescent="0.2">
      <c r="B7468" s="189">
        <v>41159</v>
      </c>
      <c r="C7468" s="143">
        <v>279518</v>
      </c>
      <c r="D7468" s="143" t="s">
        <v>865</v>
      </c>
      <c r="E7468" s="143" t="s">
        <v>24</v>
      </c>
      <c r="F7468" s="248" t="s">
        <v>1994</v>
      </c>
      <c r="G7468" s="216">
        <v>1.1349</v>
      </c>
      <c r="H7468" s="216">
        <v>100.00000000116415</v>
      </c>
      <c r="I7468" s="216">
        <v>113.49000000132121</v>
      </c>
      <c r="J7468" s="216">
        <v>1.1407482741905045E-4</v>
      </c>
      <c r="K7468" s="216">
        <v>1.1407482741772244E-6</v>
      </c>
    </row>
    <row r="7469" spans="2:11" ht="15.75" customHeight="1" x14ac:dyDescent="0.2">
      <c r="B7469" s="189">
        <v>41159</v>
      </c>
      <c r="C7469" s="143">
        <v>279519</v>
      </c>
      <c r="D7469" s="143" t="s">
        <v>765</v>
      </c>
      <c r="E7469" s="143" t="s">
        <v>24</v>
      </c>
      <c r="F7469" s="248" t="s">
        <v>3337</v>
      </c>
      <c r="G7469" s="216">
        <v>22.44</v>
      </c>
      <c r="H7469" s="216">
        <v>365.00000000582077</v>
      </c>
      <c r="I7469" s="216">
        <v>8190.6000001306184</v>
      </c>
      <c r="J7469" s="216">
        <v>8.2328071324565839E-3</v>
      </c>
      <c r="K7469" s="216">
        <v>2.2555635978973403E-5</v>
      </c>
    </row>
    <row r="7470" spans="2:11" ht="15.75" customHeight="1" x14ac:dyDescent="0.2">
      <c r="B7470" s="189">
        <v>41159</v>
      </c>
      <c r="C7470" s="143">
        <v>279520</v>
      </c>
      <c r="D7470" s="143" t="s">
        <v>1134</v>
      </c>
      <c r="E7470" s="143" t="s">
        <v>25</v>
      </c>
      <c r="F7470" s="248" t="s">
        <v>3338</v>
      </c>
      <c r="G7470" s="216">
        <v>3.0825</v>
      </c>
      <c r="H7470" s="216">
        <v>305.00000000931323</v>
      </c>
      <c r="I7470" s="216">
        <v>940.162500028708</v>
      </c>
      <c r="J7470" s="216">
        <v>2.7269377200496449E-3</v>
      </c>
      <c r="K7470" s="216">
        <v>8.9407794097258286E-6</v>
      </c>
    </row>
    <row r="7471" spans="2:11" ht="15.75" customHeight="1" x14ac:dyDescent="0.2">
      <c r="B7471" s="189">
        <v>41159</v>
      </c>
      <c r="C7471" s="143">
        <v>279521</v>
      </c>
      <c r="D7471" s="143" t="s">
        <v>3339</v>
      </c>
      <c r="E7471" s="143" t="s">
        <v>24</v>
      </c>
      <c r="F7471" s="248" t="s">
        <v>3340</v>
      </c>
      <c r="G7471" s="216">
        <v>0.74</v>
      </c>
      <c r="H7471" s="216">
        <v>264.00000000139698</v>
      </c>
      <c r="I7471" s="216">
        <v>195.36000000103377</v>
      </c>
      <c r="J7471" s="216">
        <v>1.9636671322974871E-4</v>
      </c>
      <c r="K7471" s="216">
        <v>7.4381330768450614E-7</v>
      </c>
    </row>
    <row r="7472" spans="2:11" ht="15.75" customHeight="1" x14ac:dyDescent="0.2">
      <c r="B7472" s="189">
        <v>41159</v>
      </c>
      <c r="C7472" s="143">
        <v>279533</v>
      </c>
      <c r="D7472" s="143" t="s">
        <v>874</v>
      </c>
      <c r="E7472" s="143" t="s">
        <v>25</v>
      </c>
      <c r="F7472" s="248" t="s">
        <v>2900</v>
      </c>
      <c r="G7472" s="216">
        <v>15</v>
      </c>
      <c r="H7472" s="216">
        <v>313.99999999674037</v>
      </c>
      <c r="I7472" s="216">
        <v>4709.9999999511056</v>
      </c>
      <c r="J7472" s="216">
        <v>1.3661336908149715E-2</v>
      </c>
      <c r="K7472" s="216">
        <v>4.3507442383094053E-5</v>
      </c>
    </row>
    <row r="7473" spans="2:11" ht="15.75" customHeight="1" x14ac:dyDescent="0.2">
      <c r="B7473" s="189">
        <v>41160</v>
      </c>
      <c r="C7473" s="143">
        <v>279529</v>
      </c>
      <c r="D7473" s="143" t="s">
        <v>3341</v>
      </c>
      <c r="E7473" s="143" t="s">
        <v>24</v>
      </c>
      <c r="F7473" s="248" t="s">
        <v>3342</v>
      </c>
      <c r="G7473" s="216">
        <v>4</v>
      </c>
      <c r="H7473" s="216">
        <v>460.00000000116415</v>
      </c>
      <c r="I7473" s="216">
        <v>1840.0000000046566</v>
      </c>
      <c r="J7473" s="216">
        <v>1.8496325348157957E-3</v>
      </c>
      <c r="K7473" s="216">
        <v>4.0209402930676409E-6</v>
      </c>
    </row>
    <row r="7474" spans="2:11" ht="15.75" customHeight="1" x14ac:dyDescent="0.2">
      <c r="B7474" s="189">
        <v>41160</v>
      </c>
      <c r="C7474" s="143">
        <v>279530</v>
      </c>
      <c r="D7474" s="143" t="s">
        <v>568</v>
      </c>
      <c r="E7474" s="143" t="s">
        <v>25</v>
      </c>
      <c r="F7474" s="248" t="s">
        <v>3343</v>
      </c>
      <c r="G7474" s="216">
        <v>1</v>
      </c>
      <c r="H7474" s="216">
        <v>133.99999999674037</v>
      </c>
      <c r="I7474" s="216">
        <v>133.99999999674037</v>
      </c>
      <c r="J7474" s="216">
        <v>3.8851802812586489E-4</v>
      </c>
      <c r="K7474" s="216">
        <v>2.899388269666536E-6</v>
      </c>
    </row>
    <row r="7475" spans="2:11" ht="15.75" customHeight="1" x14ac:dyDescent="0.2">
      <c r="B7475" s="189">
        <v>41160</v>
      </c>
      <c r="C7475" s="143">
        <v>279539</v>
      </c>
      <c r="D7475" s="143" t="s">
        <v>966</v>
      </c>
      <c r="E7475" s="143" t="s">
        <v>24</v>
      </c>
      <c r="F7475" s="248" t="s">
        <v>3344</v>
      </c>
      <c r="G7475" s="216">
        <v>3.5625</v>
      </c>
      <c r="H7475" s="216">
        <v>111.99999999837019</v>
      </c>
      <c r="I7475" s="216">
        <v>398.99999999419379</v>
      </c>
      <c r="J7475" s="216">
        <v>4.0108879422766055E-4</v>
      </c>
      <c r="K7475" s="216">
        <v>3.5811499485133674E-6</v>
      </c>
    </row>
    <row r="7476" spans="2:11" ht="15.75" customHeight="1" x14ac:dyDescent="0.2">
      <c r="B7476" s="189">
        <v>41161</v>
      </c>
      <c r="C7476" s="143">
        <v>279541</v>
      </c>
      <c r="D7476" s="143" t="s">
        <v>2932</v>
      </c>
      <c r="E7476" s="143" t="s">
        <v>24</v>
      </c>
      <c r="F7476" s="248" t="s">
        <v>3224</v>
      </c>
      <c r="G7476" s="216">
        <v>12.040000000000001</v>
      </c>
      <c r="H7476" s="216">
        <v>294.99999999767169</v>
      </c>
      <c r="I7476" s="216">
        <v>3551.7999999719673</v>
      </c>
      <c r="J7476" s="216">
        <v>3.5706845650861035E-3</v>
      </c>
      <c r="K7476" s="216">
        <v>1.210401547496368E-5</v>
      </c>
    </row>
    <row r="7477" spans="2:11" ht="15.75" customHeight="1" x14ac:dyDescent="0.2">
      <c r="B7477" s="189">
        <v>41161</v>
      </c>
      <c r="C7477" s="143">
        <v>279542</v>
      </c>
      <c r="D7477" s="143" t="s">
        <v>3345</v>
      </c>
      <c r="E7477" s="143" t="s">
        <v>24</v>
      </c>
      <c r="F7477" s="248" t="s">
        <v>3346</v>
      </c>
      <c r="G7477" s="216">
        <v>1.056</v>
      </c>
      <c r="H7477" s="216">
        <v>309.00000000139698</v>
      </c>
      <c r="I7477" s="216">
        <v>326.30400000147523</v>
      </c>
      <c r="J7477" s="216">
        <v>3.2803892571099707E-4</v>
      </c>
      <c r="K7477" s="216">
        <v>1.0616146463091068E-6</v>
      </c>
    </row>
    <row r="7478" spans="2:11" ht="15.75" customHeight="1" x14ac:dyDescent="0.2">
      <c r="B7478" s="189">
        <v>41161</v>
      </c>
      <c r="C7478" s="143">
        <v>279544</v>
      </c>
      <c r="D7478" s="143" t="s">
        <v>999</v>
      </c>
      <c r="E7478" s="143" t="s">
        <v>25</v>
      </c>
      <c r="F7478" s="248" t="s">
        <v>3347</v>
      </c>
      <c r="G7478" s="216">
        <v>13.485000000000001</v>
      </c>
      <c r="H7478" s="216">
        <v>360</v>
      </c>
      <c r="I7478" s="216">
        <v>4854.6000000000004</v>
      </c>
      <c r="J7478" s="216">
        <v>1.40699952265311E-2</v>
      </c>
      <c r="K7478" s="216">
        <v>3.9083320073697498E-5</v>
      </c>
    </row>
    <row r="7479" spans="2:11" ht="15.75" customHeight="1" x14ac:dyDescent="0.2">
      <c r="B7479" s="189">
        <v>41161</v>
      </c>
      <c r="C7479" s="143">
        <v>279560</v>
      </c>
      <c r="D7479" s="143" t="s">
        <v>3348</v>
      </c>
      <c r="E7479" s="143" t="s">
        <v>24</v>
      </c>
      <c r="F7479" s="248" t="s">
        <v>3349</v>
      </c>
      <c r="G7479" s="216">
        <v>1.0197000000000001</v>
      </c>
      <c r="H7479" s="216">
        <v>164.99999999301508</v>
      </c>
      <c r="I7479" s="216">
        <v>168.25049999287748</v>
      </c>
      <c r="J7479" s="216">
        <v>1.6914507106180775E-4</v>
      </c>
      <c r="K7479" s="216">
        <v>1.0251216428422312E-6</v>
      </c>
    </row>
    <row r="7480" spans="2:11" ht="15.75" customHeight="1" x14ac:dyDescent="0.2">
      <c r="B7480" s="189">
        <v>41161</v>
      </c>
      <c r="C7480" s="143">
        <v>279561</v>
      </c>
      <c r="D7480" s="143" t="s">
        <v>724</v>
      </c>
      <c r="E7480" s="143" t="s">
        <v>24</v>
      </c>
      <c r="F7480" s="248" t="s">
        <v>3350</v>
      </c>
      <c r="G7480" s="216">
        <v>5.8500000000000005</v>
      </c>
      <c r="H7480" s="216">
        <v>201.99999999837019</v>
      </c>
      <c r="I7480" s="216">
        <v>1181.6999999904656</v>
      </c>
      <c r="J7480" s="216">
        <v>1.1879829806187021E-3</v>
      </c>
      <c r="K7480" s="216">
        <v>5.8811038644964722E-6</v>
      </c>
    </row>
    <row r="7481" spans="2:11" ht="15.75" customHeight="1" x14ac:dyDescent="0.2">
      <c r="B7481" s="189">
        <v>41161</v>
      </c>
      <c r="C7481" s="143">
        <v>279562</v>
      </c>
      <c r="D7481" s="143" t="s">
        <v>1363</v>
      </c>
      <c r="E7481" s="143" t="s">
        <v>24</v>
      </c>
      <c r="F7481" s="248" t="s">
        <v>3351</v>
      </c>
      <c r="G7481" s="216">
        <v>13.975000000000001</v>
      </c>
      <c r="H7481" s="216">
        <v>271.99999999604188</v>
      </c>
      <c r="I7481" s="216">
        <v>3801.1999999446857</v>
      </c>
      <c r="J7481" s="216">
        <v>3.8214105998972104E-3</v>
      </c>
      <c r="K7481" s="216">
        <v>1.4049303676297129E-5</v>
      </c>
    </row>
    <row r="7482" spans="2:11" ht="15.75" customHeight="1" x14ac:dyDescent="0.2">
      <c r="B7482" s="189">
        <v>41161</v>
      </c>
      <c r="C7482" s="143">
        <v>279563</v>
      </c>
      <c r="D7482" s="143" t="s">
        <v>3352</v>
      </c>
      <c r="E7482" s="143" t="s">
        <v>24</v>
      </c>
      <c r="F7482" s="248" t="s">
        <v>3353</v>
      </c>
      <c r="G7482" s="216">
        <v>0.79800000000000004</v>
      </c>
      <c r="H7482" s="216">
        <v>103.00000000046566</v>
      </c>
      <c r="I7482" s="216">
        <v>82.194000000371602</v>
      </c>
      <c r="J7482" s="216">
        <v>8.2631017271898879E-5</v>
      </c>
      <c r="K7482" s="216">
        <v>8.0224288613131367E-7</v>
      </c>
    </row>
    <row r="7483" spans="2:11" ht="15.75" customHeight="1" x14ac:dyDescent="0.2">
      <c r="B7483" s="189">
        <v>41161</v>
      </c>
      <c r="C7483" s="143">
        <v>279564</v>
      </c>
      <c r="D7483" s="143" t="s">
        <v>809</v>
      </c>
      <c r="E7483" s="143" t="s">
        <v>24</v>
      </c>
      <c r="F7483" s="248" t="s">
        <v>3354</v>
      </c>
      <c r="G7483" s="216">
        <v>17.161200000000001</v>
      </c>
      <c r="H7483" s="216">
        <v>384.00000000488944</v>
      </c>
      <c r="I7483" s="216">
        <v>6589.9008000839094</v>
      </c>
      <c r="J7483" s="216">
        <v>6.624938643080662E-3</v>
      </c>
      <c r="K7483" s="216">
        <v>1.7252444382802881E-5</v>
      </c>
    </row>
    <row r="7484" spans="2:11" ht="15.75" customHeight="1" x14ac:dyDescent="0.2">
      <c r="B7484" s="189">
        <v>41161</v>
      </c>
      <c r="C7484" s="143">
        <v>279565</v>
      </c>
      <c r="D7484" s="143" t="s">
        <v>1637</v>
      </c>
      <c r="E7484" s="143" t="s">
        <v>24</v>
      </c>
      <c r="F7484" s="248" t="s">
        <v>3355</v>
      </c>
      <c r="G7484" s="216">
        <v>3.04</v>
      </c>
      <c r="H7484" s="216">
        <v>116.00000000093132</v>
      </c>
      <c r="I7484" s="216">
        <v>352.64000000283124</v>
      </c>
      <c r="J7484" s="216">
        <v>3.5451495158849344E-4</v>
      </c>
      <c r="K7484" s="216">
        <v>3.0561633757383373E-6</v>
      </c>
    </row>
    <row r="7485" spans="2:11" ht="15.75" customHeight="1" x14ac:dyDescent="0.2">
      <c r="B7485" s="189">
        <v>41161</v>
      </c>
      <c r="C7485" s="143">
        <v>279566</v>
      </c>
      <c r="D7485" s="143" t="s">
        <v>2650</v>
      </c>
      <c r="E7485" s="143" t="s">
        <v>24</v>
      </c>
      <c r="F7485" s="248" t="s">
        <v>3356</v>
      </c>
      <c r="G7485" s="216">
        <v>5.0076000000000001</v>
      </c>
      <c r="H7485" s="216">
        <v>94.000000002561137</v>
      </c>
      <c r="I7485" s="216">
        <v>470.71440001282519</v>
      </c>
      <c r="J7485" s="216">
        <v>4.7321714136573748E-4</v>
      </c>
      <c r="K7485" s="216">
        <v>5.0342249080089796E-6</v>
      </c>
    </row>
    <row r="7486" spans="2:11" ht="15.75" customHeight="1" x14ac:dyDescent="0.2">
      <c r="B7486" s="189">
        <v>41161</v>
      </c>
      <c r="C7486" s="143">
        <v>279567</v>
      </c>
      <c r="D7486" s="143" t="s">
        <v>1692</v>
      </c>
      <c r="E7486" s="143" t="s">
        <v>24</v>
      </c>
      <c r="F7486" s="248" t="s">
        <v>3357</v>
      </c>
      <c r="G7486" s="216">
        <v>6.125</v>
      </c>
      <c r="H7486" s="216">
        <v>59.00000000372529</v>
      </c>
      <c r="I7486" s="216">
        <v>361.3750000228174</v>
      </c>
      <c r="J7486" s="216">
        <v>3.63296394729334E-4</v>
      </c>
      <c r="K7486" s="216">
        <v>6.1575660119728019E-6</v>
      </c>
    </row>
    <row r="7487" spans="2:11" ht="15.75" customHeight="1" x14ac:dyDescent="0.2">
      <c r="B7487" s="189">
        <v>41161</v>
      </c>
      <c r="C7487" s="143">
        <v>279568</v>
      </c>
      <c r="D7487" s="143" t="s">
        <v>1196</v>
      </c>
      <c r="E7487" s="143" t="s">
        <v>24</v>
      </c>
      <c r="F7487" s="248" t="s">
        <v>3358</v>
      </c>
      <c r="G7487" s="216">
        <v>24.342500000000001</v>
      </c>
      <c r="H7487" s="216">
        <v>296.00000000093132</v>
      </c>
      <c r="I7487" s="216">
        <v>7205.3800000226711</v>
      </c>
      <c r="J7487" s="216">
        <v>7.2436902843246017E-3</v>
      </c>
      <c r="K7487" s="216">
        <v>2.4471926636154764E-5</v>
      </c>
    </row>
    <row r="7488" spans="2:11" ht="15.75" customHeight="1" x14ac:dyDescent="0.2">
      <c r="B7488" s="189">
        <v>41161</v>
      </c>
      <c r="C7488" s="143">
        <v>279569</v>
      </c>
      <c r="D7488" s="143" t="s">
        <v>1781</v>
      </c>
      <c r="E7488" s="143" t="s">
        <v>24</v>
      </c>
      <c r="F7488" s="248" t="s">
        <v>3359</v>
      </c>
      <c r="G7488" s="216">
        <v>0.96600000000000008</v>
      </c>
      <c r="H7488" s="216">
        <v>393.00000000279397</v>
      </c>
      <c r="I7488" s="216">
        <v>379.63800000269902</v>
      </c>
      <c r="J7488" s="216">
        <v>3.8165649725223669E-4</v>
      </c>
      <c r="K7488" s="216">
        <v>9.711361253168534E-7</v>
      </c>
    </row>
    <row r="7489" spans="2:11" ht="15.75" customHeight="1" x14ac:dyDescent="0.2">
      <c r="B7489" s="189">
        <v>41161</v>
      </c>
      <c r="C7489" s="143">
        <v>279571</v>
      </c>
      <c r="D7489" s="143" t="s">
        <v>2636</v>
      </c>
      <c r="E7489" s="143" t="s">
        <v>24</v>
      </c>
      <c r="F7489" s="248" t="s">
        <v>2637</v>
      </c>
      <c r="G7489" s="216">
        <v>1</v>
      </c>
      <c r="H7489" s="216">
        <v>570.00000000349246</v>
      </c>
      <c r="I7489" s="216">
        <v>570.00000000349246</v>
      </c>
      <c r="J7489" s="216">
        <v>5.7303063295444936E-4</v>
      </c>
      <c r="K7489" s="216">
        <v>1.0053168999139269E-6</v>
      </c>
    </row>
    <row r="7490" spans="2:11" ht="15.75" customHeight="1" x14ac:dyDescent="0.2">
      <c r="B7490" s="189">
        <v>41162</v>
      </c>
      <c r="C7490" s="143">
        <v>279620</v>
      </c>
      <c r="D7490" s="143" t="s">
        <v>972</v>
      </c>
      <c r="E7490" s="143" t="s">
        <v>25</v>
      </c>
      <c r="F7490" s="248" t="s">
        <v>3360</v>
      </c>
      <c r="G7490" s="216">
        <v>1</v>
      </c>
      <c r="H7490" s="216">
        <v>290.00000000232831</v>
      </c>
      <c r="I7490" s="216">
        <v>290.00000000232831</v>
      </c>
      <c r="J7490" s="216">
        <v>8.4018465289256836E-4</v>
      </c>
      <c r="K7490" s="216">
        <v>2.8971884582269754E-6</v>
      </c>
    </row>
    <row r="7491" spans="2:11" ht="15.75" customHeight="1" x14ac:dyDescent="0.2">
      <c r="B7491" s="189">
        <v>41162</v>
      </c>
      <c r="C7491" s="143">
        <v>279641</v>
      </c>
      <c r="D7491" s="143" t="s">
        <v>625</v>
      </c>
      <c r="E7491" s="143" t="s">
        <v>25</v>
      </c>
      <c r="F7491" s="248" t="s">
        <v>2243</v>
      </c>
      <c r="G7491" s="216">
        <v>52.99</v>
      </c>
      <c r="H7491" s="216">
        <v>354.00000000139698</v>
      </c>
      <c r="I7491" s="216">
        <v>18758.460000074025</v>
      </c>
      <c r="J7491" s="216">
        <v>5.434679380632685E-2</v>
      </c>
      <c r="K7491" s="216">
        <v>1.5352201640144743E-4</v>
      </c>
    </row>
    <row r="7492" spans="2:11" ht="15.75" customHeight="1" x14ac:dyDescent="0.2">
      <c r="B7492" s="189">
        <v>41162</v>
      </c>
      <c r="C7492" s="143">
        <v>279647</v>
      </c>
      <c r="D7492" s="143" t="s">
        <v>1361</v>
      </c>
      <c r="E7492" s="143" t="s">
        <v>24</v>
      </c>
      <c r="F7492" s="248" t="s">
        <v>3361</v>
      </c>
      <c r="G7492" s="216">
        <v>5</v>
      </c>
      <c r="H7492" s="216">
        <v>293.99999999441206</v>
      </c>
      <c r="I7492" s="216">
        <v>1469.9999999720603</v>
      </c>
      <c r="J7492" s="216">
        <v>1.4779377226723663E-3</v>
      </c>
      <c r="K7492" s="216">
        <v>5.026999056804275E-6</v>
      </c>
    </row>
    <row r="7493" spans="2:11" ht="15.75" customHeight="1" x14ac:dyDescent="0.2">
      <c r="B7493" s="189">
        <v>41162</v>
      </c>
      <c r="C7493" s="143">
        <v>279650</v>
      </c>
      <c r="D7493" s="143" t="s">
        <v>1417</v>
      </c>
      <c r="E7493" s="143" t="s">
        <v>24</v>
      </c>
      <c r="F7493" s="248" t="s">
        <v>3362</v>
      </c>
      <c r="G7493" s="216">
        <v>13.308900000000001</v>
      </c>
      <c r="H7493" s="216">
        <v>186.99999999138527</v>
      </c>
      <c r="I7493" s="216">
        <v>2488.7642998853476</v>
      </c>
      <c r="J7493" s="216">
        <v>2.5022031576263587E-3</v>
      </c>
      <c r="K7493" s="216">
        <v>1.3380765549420484E-5</v>
      </c>
    </row>
    <row r="7494" spans="2:11" ht="15.75" customHeight="1" x14ac:dyDescent="0.2">
      <c r="B7494" s="189">
        <v>41162</v>
      </c>
      <c r="C7494" s="143">
        <v>279651</v>
      </c>
      <c r="D7494" s="143" t="s">
        <v>706</v>
      </c>
      <c r="E7494" s="143" t="s">
        <v>24</v>
      </c>
      <c r="F7494" s="248" t="s">
        <v>3363</v>
      </c>
      <c r="G7494" s="216">
        <v>8.7190000000000012</v>
      </c>
      <c r="H7494" s="216">
        <v>223.99999999674037</v>
      </c>
      <c r="I7494" s="216">
        <v>1953.0559999715792</v>
      </c>
      <c r="J7494" s="216">
        <v>1.9636021339486118E-3</v>
      </c>
      <c r="K7494" s="216">
        <v>8.7660809552552969E-6</v>
      </c>
    </row>
    <row r="7495" spans="2:11" ht="15.75" customHeight="1" x14ac:dyDescent="0.2">
      <c r="B7495" s="189">
        <v>41162</v>
      </c>
      <c r="C7495" s="143">
        <v>279652</v>
      </c>
      <c r="D7495" s="143" t="s">
        <v>541</v>
      </c>
      <c r="E7495" s="143" t="s">
        <v>25</v>
      </c>
      <c r="F7495" s="248" t="s">
        <v>3364</v>
      </c>
      <c r="G7495" s="216">
        <v>5.98</v>
      </c>
      <c r="H7495" s="216">
        <v>82.000000005355105</v>
      </c>
      <c r="I7495" s="216">
        <v>490.36000003202355</v>
      </c>
      <c r="J7495" s="216">
        <v>1.420665332468958E-3</v>
      </c>
      <c r="K7495" s="216">
        <v>1.7325186980197314E-5</v>
      </c>
    </row>
    <row r="7496" spans="2:11" ht="15.75" customHeight="1" x14ac:dyDescent="0.2">
      <c r="B7496" s="189">
        <v>41162</v>
      </c>
      <c r="C7496" s="143">
        <v>279653</v>
      </c>
      <c r="D7496" s="143" t="s">
        <v>930</v>
      </c>
      <c r="E7496" s="143" t="s">
        <v>24</v>
      </c>
      <c r="F7496" s="248" t="s">
        <v>3365</v>
      </c>
      <c r="G7496" s="216">
        <v>1.155</v>
      </c>
      <c r="H7496" s="216">
        <v>351.99999999487773</v>
      </c>
      <c r="I7496" s="216">
        <v>406.5599999940838</v>
      </c>
      <c r="J7496" s="216">
        <v>4.0875534730092105E-4</v>
      </c>
      <c r="K7496" s="216">
        <v>1.1612367821217877E-6</v>
      </c>
    </row>
    <row r="7497" spans="2:11" ht="15.75" customHeight="1" x14ac:dyDescent="0.2">
      <c r="B7497" s="189">
        <v>41162</v>
      </c>
      <c r="C7497" s="143">
        <v>279654</v>
      </c>
      <c r="D7497" s="143" t="s">
        <v>822</v>
      </c>
      <c r="E7497" s="143" t="s">
        <v>24</v>
      </c>
      <c r="F7497" s="248" t="s">
        <v>3366</v>
      </c>
      <c r="G7497" s="216">
        <v>21.2</v>
      </c>
      <c r="H7497" s="216">
        <v>288.99999999906868</v>
      </c>
      <c r="I7497" s="216">
        <v>6126.799999980256</v>
      </c>
      <c r="J7497" s="216">
        <v>6.1598835642258359E-3</v>
      </c>
      <c r="K7497" s="216">
        <v>2.1314476000850128E-5</v>
      </c>
    </row>
    <row r="7498" spans="2:11" ht="15.75" customHeight="1" x14ac:dyDescent="0.2">
      <c r="B7498" s="189">
        <v>41162</v>
      </c>
      <c r="C7498" s="143">
        <v>279655</v>
      </c>
      <c r="D7498" s="143" t="s">
        <v>1606</v>
      </c>
      <c r="E7498" s="143" t="s">
        <v>24</v>
      </c>
      <c r="F7498" s="248" t="s">
        <v>3367</v>
      </c>
      <c r="G7498" s="216">
        <v>42.795000000000002</v>
      </c>
      <c r="H7498" s="216">
        <v>71.000000000931323</v>
      </c>
      <c r="I7498" s="216">
        <v>3038.445000039856</v>
      </c>
      <c r="J7498" s="216">
        <v>3.0548520298704046E-3</v>
      </c>
      <c r="K7498" s="216">
        <v>4.3026084927187791E-5</v>
      </c>
    </row>
    <row r="7499" spans="2:11" ht="15.75" customHeight="1" x14ac:dyDescent="0.2">
      <c r="B7499" s="189">
        <v>41162</v>
      </c>
      <c r="C7499" s="143">
        <v>279656</v>
      </c>
      <c r="D7499" s="143" t="s">
        <v>1339</v>
      </c>
      <c r="E7499" s="143" t="s">
        <v>24</v>
      </c>
      <c r="F7499" s="248" t="s">
        <v>3368</v>
      </c>
      <c r="G7499" s="216">
        <v>9.3000000000000007</v>
      </c>
      <c r="H7499" s="216">
        <v>188.99999999790452</v>
      </c>
      <c r="I7499" s="216">
        <v>1757.6999999805123</v>
      </c>
      <c r="J7499" s="216">
        <v>1.767191248409382E-3</v>
      </c>
      <c r="K7499" s="216">
        <v>9.3502182456559532E-6</v>
      </c>
    </row>
    <row r="7500" spans="2:11" ht="15.75" customHeight="1" x14ac:dyDescent="0.2">
      <c r="B7500" s="189">
        <v>41162</v>
      </c>
      <c r="C7500" s="143">
        <v>279657</v>
      </c>
      <c r="D7500" s="143" t="s">
        <v>1634</v>
      </c>
      <c r="E7500" s="143" t="s">
        <v>24</v>
      </c>
      <c r="F7500" s="248" t="s">
        <v>3369</v>
      </c>
      <c r="G7500" s="216">
        <v>3.42</v>
      </c>
      <c r="H7500" s="216">
        <v>5.9999999986030161</v>
      </c>
      <c r="I7500" s="216">
        <v>20.519999995222314</v>
      </c>
      <c r="J7500" s="216">
        <v>2.0630804124321262E-5</v>
      </c>
      <c r="K7500" s="216">
        <v>3.438467354854124E-6</v>
      </c>
    </row>
    <row r="7501" spans="2:11" ht="15.75" customHeight="1" x14ac:dyDescent="0.2">
      <c r="B7501" s="189">
        <v>41162</v>
      </c>
      <c r="C7501" s="143">
        <v>279658</v>
      </c>
      <c r="D7501" s="143" t="s">
        <v>1199</v>
      </c>
      <c r="E7501" s="143" t="s">
        <v>24</v>
      </c>
      <c r="F7501" s="248" t="s">
        <v>3370</v>
      </c>
      <c r="G7501" s="216">
        <v>4.97</v>
      </c>
      <c r="H7501" s="216">
        <v>72.999999996973202</v>
      </c>
      <c r="I7501" s="216">
        <v>362.80999998495679</v>
      </c>
      <c r="J7501" s="216">
        <v>3.6476910554470739E-4</v>
      </c>
      <c r="K7501" s="216">
        <v>4.9968370624634491E-6</v>
      </c>
    </row>
    <row r="7502" spans="2:11" ht="15.75" customHeight="1" x14ac:dyDescent="0.2">
      <c r="B7502" s="189">
        <v>41162</v>
      </c>
      <c r="C7502" s="143">
        <v>279659</v>
      </c>
      <c r="D7502" s="143" t="s">
        <v>602</v>
      </c>
      <c r="E7502" s="143" t="s">
        <v>25</v>
      </c>
      <c r="F7502" s="248" t="s">
        <v>3371</v>
      </c>
      <c r="G7502" s="216">
        <v>4.085</v>
      </c>
      <c r="H7502" s="216">
        <v>45</v>
      </c>
      <c r="I7502" s="216">
        <v>183.82499999999999</v>
      </c>
      <c r="J7502" s="216">
        <v>5.3257566833357368E-4</v>
      </c>
      <c r="K7502" s="216">
        <v>1.1835014851857194E-5</v>
      </c>
    </row>
    <row r="7503" spans="2:11" ht="15.75" customHeight="1" x14ac:dyDescent="0.2">
      <c r="B7503" s="189">
        <v>41163</v>
      </c>
      <c r="C7503" s="143">
        <v>279701</v>
      </c>
      <c r="D7503" s="143" t="s">
        <v>1340</v>
      </c>
      <c r="E7503" s="143" t="s">
        <v>25</v>
      </c>
      <c r="F7503" s="248" t="s">
        <v>3372</v>
      </c>
      <c r="G7503" s="216">
        <v>13.5</v>
      </c>
      <c r="H7503" s="216">
        <v>211.99999999953434</v>
      </c>
      <c r="I7503" s="216">
        <v>2861.9999999937136</v>
      </c>
      <c r="J7503" s="216">
        <v>8.2887143998158792E-3</v>
      </c>
      <c r="K7503" s="216">
        <v>3.909770943317965E-5</v>
      </c>
    </row>
    <row r="7504" spans="2:11" ht="15.75" customHeight="1" x14ac:dyDescent="0.2">
      <c r="B7504" s="189">
        <v>41163</v>
      </c>
      <c r="C7504" s="143">
        <v>279703</v>
      </c>
      <c r="D7504" s="143" t="s">
        <v>606</v>
      </c>
      <c r="E7504" s="143" t="s">
        <v>25</v>
      </c>
      <c r="F7504" s="248" t="s">
        <v>3373</v>
      </c>
      <c r="G7504" s="216">
        <v>5.2042999999999999</v>
      </c>
      <c r="H7504" s="216">
        <v>243.99999999906868</v>
      </c>
      <c r="I7504" s="216">
        <v>1269.8491999951532</v>
      </c>
      <c r="J7504" s="216">
        <v>3.6776440774345287E-3</v>
      </c>
      <c r="K7504" s="216">
        <v>1.507231179282199E-5</v>
      </c>
    </row>
    <row r="7505" spans="2:11" ht="15.75" customHeight="1" x14ac:dyDescent="0.2">
      <c r="B7505" s="189">
        <v>41163</v>
      </c>
      <c r="C7505" s="143">
        <v>279704</v>
      </c>
      <c r="D7505" s="143" t="s">
        <v>791</v>
      </c>
      <c r="E7505" s="143" t="s">
        <v>25</v>
      </c>
      <c r="F7505" s="248" t="s">
        <v>3374</v>
      </c>
      <c r="G7505" s="216">
        <v>3</v>
      </c>
      <c r="H7505" s="216">
        <v>211.99999999953434</v>
      </c>
      <c r="I7505" s="216">
        <v>635.99999999860302</v>
      </c>
      <c r="J7505" s="216">
        <v>1.8419365332924178E-3</v>
      </c>
      <c r="K7505" s="216">
        <v>8.6883798740399225E-6</v>
      </c>
    </row>
    <row r="7506" spans="2:11" ht="15.75" customHeight="1" x14ac:dyDescent="0.2">
      <c r="B7506" s="189">
        <v>41163</v>
      </c>
      <c r="C7506" s="143">
        <v>279705</v>
      </c>
      <c r="D7506" s="143" t="s">
        <v>1095</v>
      </c>
      <c r="E7506" s="143" t="s">
        <v>25</v>
      </c>
      <c r="F7506" s="248" t="s">
        <v>3375</v>
      </c>
      <c r="G7506" s="216">
        <v>34.989999999999995</v>
      </c>
      <c r="H7506" s="216">
        <v>344.99999999301508</v>
      </c>
      <c r="I7506" s="216">
        <v>12071.549999755598</v>
      </c>
      <c r="J7506" s="216">
        <v>3.4960737355447725E-2</v>
      </c>
      <c r="K7506" s="216">
        <v>1.0133547059755228E-4</v>
      </c>
    </row>
    <row r="7507" spans="2:11" ht="15.75" customHeight="1" x14ac:dyDescent="0.2">
      <c r="B7507" s="189">
        <v>41163</v>
      </c>
      <c r="C7507" s="143">
        <v>279706</v>
      </c>
      <c r="D7507" s="143" t="s">
        <v>1095</v>
      </c>
      <c r="E7507" s="143" t="s">
        <v>25</v>
      </c>
      <c r="F7507" s="248" t="s">
        <v>3375</v>
      </c>
      <c r="G7507" s="216">
        <v>18</v>
      </c>
      <c r="H7507" s="216">
        <v>364.99999999534339</v>
      </c>
      <c r="I7507" s="216">
        <v>6569.999999916181</v>
      </c>
      <c r="J7507" s="216">
        <v>1.9027551923904679E-2</v>
      </c>
      <c r="K7507" s="216">
        <v>5.2130279244239538E-5</v>
      </c>
    </row>
    <row r="7508" spans="2:11" ht="15.75" customHeight="1" x14ac:dyDescent="0.2">
      <c r="B7508" s="189">
        <v>41163</v>
      </c>
      <c r="C7508" s="143">
        <v>279720</v>
      </c>
      <c r="D7508" s="143" t="s">
        <v>565</v>
      </c>
      <c r="E7508" s="143" t="s">
        <v>25</v>
      </c>
      <c r="F7508" s="248" t="s">
        <v>3376</v>
      </c>
      <c r="G7508" s="216">
        <v>1.25</v>
      </c>
      <c r="H7508" s="216">
        <v>319.00000000256114</v>
      </c>
      <c r="I7508" s="216">
        <v>398.75000000320142</v>
      </c>
      <c r="J7508" s="216">
        <v>1.1548304916004113E-3</v>
      </c>
      <c r="K7508" s="216">
        <v>3.6201582808499679E-6</v>
      </c>
    </row>
    <row r="7509" spans="2:11" ht="15.75" customHeight="1" x14ac:dyDescent="0.2">
      <c r="B7509" s="189">
        <v>41163</v>
      </c>
      <c r="C7509" s="143">
        <v>279721</v>
      </c>
      <c r="D7509" s="143" t="s">
        <v>587</v>
      </c>
      <c r="E7509" s="143" t="s">
        <v>25</v>
      </c>
      <c r="F7509" s="248" t="s">
        <v>3241</v>
      </c>
      <c r="G7509" s="216">
        <v>7</v>
      </c>
      <c r="H7509" s="216">
        <v>278.00000000512227</v>
      </c>
      <c r="I7509" s="216">
        <v>1946.0000000358559</v>
      </c>
      <c r="J7509" s="216">
        <v>5.635862411731073E-3</v>
      </c>
      <c r="K7509" s="216">
        <v>2.0272886372759819E-5</v>
      </c>
    </row>
    <row r="7510" spans="2:11" ht="15.75" customHeight="1" x14ac:dyDescent="0.2">
      <c r="B7510" s="189">
        <v>41163</v>
      </c>
      <c r="C7510" s="143">
        <v>279723</v>
      </c>
      <c r="D7510" s="143" t="s">
        <v>528</v>
      </c>
      <c r="E7510" s="143" t="s">
        <v>25</v>
      </c>
      <c r="F7510" s="248" t="s">
        <v>3377</v>
      </c>
      <c r="G7510" s="216">
        <v>2</v>
      </c>
      <c r="H7510" s="216">
        <v>161.00000000093132</v>
      </c>
      <c r="I7510" s="216">
        <v>322.00000000186265</v>
      </c>
      <c r="J7510" s="216">
        <v>9.3255277315234619E-4</v>
      </c>
      <c r="K7510" s="216">
        <v>5.7922532493599481E-6</v>
      </c>
    </row>
    <row r="7511" spans="2:11" ht="15.75" customHeight="1" x14ac:dyDescent="0.2">
      <c r="B7511" s="189">
        <v>41163</v>
      </c>
      <c r="C7511" s="143">
        <v>279724</v>
      </c>
      <c r="D7511" s="143" t="s">
        <v>841</v>
      </c>
      <c r="E7511" s="143" t="s">
        <v>25</v>
      </c>
      <c r="F7511" s="248" t="s">
        <v>3378</v>
      </c>
      <c r="G7511" s="216">
        <v>10</v>
      </c>
      <c r="H7511" s="216">
        <v>229.99999999534339</v>
      </c>
      <c r="I7511" s="216">
        <v>2299.9999999534339</v>
      </c>
      <c r="J7511" s="216">
        <v>6.6610912366290792E-3</v>
      </c>
      <c r="K7511" s="216">
        <v>2.8961266246799743E-5</v>
      </c>
    </row>
    <row r="7512" spans="2:11" ht="15.75" customHeight="1" x14ac:dyDescent="0.2">
      <c r="B7512" s="189">
        <v>41163</v>
      </c>
      <c r="C7512" s="143">
        <v>279726</v>
      </c>
      <c r="D7512" s="143" t="s">
        <v>605</v>
      </c>
      <c r="E7512" s="143" t="s">
        <v>24</v>
      </c>
      <c r="F7512" s="248" t="s">
        <v>3379</v>
      </c>
      <c r="G7512" s="216">
        <v>1</v>
      </c>
      <c r="H7512" s="216">
        <v>419.99999999650754</v>
      </c>
      <c r="I7512" s="216">
        <v>419.99999999650754</v>
      </c>
      <c r="J7512" s="216">
        <v>4.2230239688736141E-4</v>
      </c>
      <c r="K7512" s="216">
        <v>1.0054818973592214E-6</v>
      </c>
    </row>
    <row r="7513" spans="2:11" ht="15.75" customHeight="1" x14ac:dyDescent="0.2">
      <c r="B7513" s="189">
        <v>41163</v>
      </c>
      <c r="C7513" s="143">
        <v>279727</v>
      </c>
      <c r="D7513" s="143" t="s">
        <v>1164</v>
      </c>
      <c r="E7513" s="143" t="s">
        <v>25</v>
      </c>
      <c r="F7513" s="248" t="s">
        <v>2284</v>
      </c>
      <c r="G7513" s="216">
        <v>38.209999999999994</v>
      </c>
      <c r="H7513" s="216">
        <v>479.99999999301508</v>
      </c>
      <c r="I7513" s="216">
        <v>18340.799999733106</v>
      </c>
      <c r="J7513" s="216">
        <v>5.3117279197157516E-2</v>
      </c>
      <c r="K7513" s="216">
        <v>1.106609983290218E-4</v>
      </c>
    </row>
    <row r="7514" spans="2:11" ht="15.75" customHeight="1" x14ac:dyDescent="0.2">
      <c r="B7514" s="189">
        <v>41163</v>
      </c>
      <c r="C7514" s="143">
        <v>279728</v>
      </c>
      <c r="D7514" s="143" t="s">
        <v>1291</v>
      </c>
      <c r="E7514" s="143" t="s">
        <v>24</v>
      </c>
      <c r="F7514" s="248" t="s">
        <v>2679</v>
      </c>
      <c r="G7514" s="216">
        <v>9.57</v>
      </c>
      <c r="H7514" s="216">
        <v>415.9999999939464</v>
      </c>
      <c r="I7514" s="216">
        <v>3981.1199999420674</v>
      </c>
      <c r="J7514" s="216">
        <v>4.0029440911564934E-3</v>
      </c>
      <c r="K7514" s="216">
        <v>9.6224617577277494E-6</v>
      </c>
    </row>
    <row r="7515" spans="2:11" ht="15.75" customHeight="1" x14ac:dyDescent="0.2">
      <c r="B7515" s="189">
        <v>41163</v>
      </c>
      <c r="C7515" s="143">
        <v>279729</v>
      </c>
      <c r="D7515" s="143" t="s">
        <v>630</v>
      </c>
      <c r="E7515" s="143" t="s">
        <v>24</v>
      </c>
      <c r="F7515" s="248" t="s">
        <v>3380</v>
      </c>
      <c r="G7515" s="216">
        <v>4.2</v>
      </c>
      <c r="H7515" s="216">
        <v>45.99999999278225</v>
      </c>
      <c r="I7515" s="216">
        <v>193.19999996968545</v>
      </c>
      <c r="J7515" s="216">
        <v>1.9425910253932085E-4</v>
      </c>
      <c r="K7515" s="216">
        <v>4.2230239689087306E-6</v>
      </c>
    </row>
    <row r="7516" spans="2:11" ht="15.75" customHeight="1" x14ac:dyDescent="0.2">
      <c r="B7516" s="189">
        <v>41163</v>
      </c>
      <c r="C7516" s="143">
        <v>279730</v>
      </c>
      <c r="D7516" s="143" t="s">
        <v>630</v>
      </c>
      <c r="E7516" s="143" t="s">
        <v>24</v>
      </c>
      <c r="F7516" s="248" t="s">
        <v>3381</v>
      </c>
      <c r="G7516" s="216">
        <v>2.08</v>
      </c>
      <c r="H7516" s="216">
        <v>98.000000005122274</v>
      </c>
      <c r="I7516" s="216">
        <v>203.84000001065434</v>
      </c>
      <c r="J7516" s="216">
        <v>2.0495742996841644E-4</v>
      </c>
      <c r="K7516" s="216">
        <v>2.0914023465071807E-6</v>
      </c>
    </row>
    <row r="7517" spans="2:11" ht="15.75" customHeight="1" x14ac:dyDescent="0.2">
      <c r="B7517" s="189">
        <v>41163</v>
      </c>
      <c r="C7517" s="143">
        <v>279731</v>
      </c>
      <c r="D7517" s="143" t="s">
        <v>1268</v>
      </c>
      <c r="E7517" s="143" t="s">
        <v>24</v>
      </c>
      <c r="F7517" s="248" t="s">
        <v>3382</v>
      </c>
      <c r="G7517" s="216">
        <v>17.400000000000002</v>
      </c>
      <c r="H7517" s="216">
        <v>288.99999999906868</v>
      </c>
      <c r="I7517" s="216">
        <v>5028.5999999837959</v>
      </c>
      <c r="J7517" s="216">
        <v>5.0561662690442877E-3</v>
      </c>
      <c r="K7517" s="216">
        <v>1.7495385014050455E-5</v>
      </c>
    </row>
    <row r="7518" spans="2:11" ht="15.75" customHeight="1" x14ac:dyDescent="0.2">
      <c r="B7518" s="189">
        <v>41163</v>
      </c>
      <c r="C7518" s="143">
        <v>279732</v>
      </c>
      <c r="D7518" s="143" t="s">
        <v>893</v>
      </c>
      <c r="E7518" s="143" t="s">
        <v>24</v>
      </c>
      <c r="F7518" s="248" t="s">
        <v>3383</v>
      </c>
      <c r="G7518" s="216">
        <v>24.025000000000002</v>
      </c>
      <c r="H7518" s="216">
        <v>211.99999999953434</v>
      </c>
      <c r="I7518" s="216">
        <v>5093.2999999888125</v>
      </c>
      <c r="J7518" s="216">
        <v>5.1212209478084742E-3</v>
      </c>
      <c r="K7518" s="216">
        <v>2.4156702584055296E-5</v>
      </c>
    </row>
    <row r="7519" spans="2:11" ht="15.75" customHeight="1" x14ac:dyDescent="0.2">
      <c r="B7519" s="189">
        <v>41163</v>
      </c>
      <c r="C7519" s="143">
        <v>279733</v>
      </c>
      <c r="D7519" s="143" t="s">
        <v>1076</v>
      </c>
      <c r="E7519" s="143" t="s">
        <v>24</v>
      </c>
      <c r="F7519" s="248" t="s">
        <v>3384</v>
      </c>
      <c r="G7519" s="216">
        <v>7.8869000000000007</v>
      </c>
      <c r="H7519" s="216">
        <v>93.999999992083758</v>
      </c>
      <c r="I7519" s="216">
        <v>741.36859993756548</v>
      </c>
      <c r="J7519" s="216">
        <v>7.4543270650777294E-4</v>
      </c>
      <c r="K7519" s="216">
        <v>7.9301351762824451E-6</v>
      </c>
    </row>
    <row r="7520" spans="2:11" ht="15.75" customHeight="1" x14ac:dyDescent="0.2">
      <c r="B7520" s="189">
        <v>41163</v>
      </c>
      <c r="C7520" s="143">
        <v>279734</v>
      </c>
      <c r="D7520" s="143" t="s">
        <v>543</v>
      </c>
      <c r="E7520" s="143" t="s">
        <v>25</v>
      </c>
      <c r="F7520" s="248" t="s">
        <v>3385</v>
      </c>
      <c r="G7520" s="216">
        <v>1</v>
      </c>
      <c r="H7520" s="216">
        <v>374.99999999650754</v>
      </c>
      <c r="I7520" s="216">
        <v>374.99999999650754</v>
      </c>
      <c r="J7520" s="216">
        <v>1.0860474842448757E-3</v>
      </c>
      <c r="K7520" s="216">
        <v>2.896126624679974E-6</v>
      </c>
    </row>
    <row r="7521" spans="2:11" ht="15.75" customHeight="1" x14ac:dyDescent="0.2">
      <c r="B7521" s="189">
        <v>41163</v>
      </c>
      <c r="C7521" s="143">
        <v>279735</v>
      </c>
      <c r="D7521" s="143" t="s">
        <v>1091</v>
      </c>
      <c r="E7521" s="143" t="s">
        <v>25</v>
      </c>
      <c r="F7521" s="248" t="s">
        <v>3386</v>
      </c>
      <c r="G7521" s="216">
        <v>5.98</v>
      </c>
      <c r="H7521" s="216">
        <v>302.99999999231659</v>
      </c>
      <c r="I7521" s="216">
        <v>1811.9399999540533</v>
      </c>
      <c r="J7521" s="216">
        <v>5.2476076761895649E-3</v>
      </c>
      <c r="K7521" s="216">
        <v>1.7318837215586249E-5</v>
      </c>
    </row>
    <row r="7522" spans="2:11" ht="15.75" customHeight="1" x14ac:dyDescent="0.2">
      <c r="B7522" s="189">
        <v>41163</v>
      </c>
      <c r="C7522" s="143">
        <v>279736</v>
      </c>
      <c r="D7522" s="143" t="s">
        <v>519</v>
      </c>
      <c r="E7522" s="143" t="s">
        <v>24</v>
      </c>
      <c r="F7522" s="248" t="s">
        <v>3387</v>
      </c>
      <c r="G7522" s="216">
        <v>7.8</v>
      </c>
      <c r="H7522" s="216">
        <v>55.999999993946403</v>
      </c>
      <c r="I7522" s="216">
        <v>436.79999995278195</v>
      </c>
      <c r="J7522" s="216">
        <v>4.3919449271903106E-4</v>
      </c>
      <c r="K7522" s="216">
        <v>7.8427587994019271E-6</v>
      </c>
    </row>
    <row r="7523" spans="2:11" ht="15.75" customHeight="1" x14ac:dyDescent="0.2">
      <c r="B7523" s="189">
        <v>41163</v>
      </c>
      <c r="C7523" s="143">
        <v>279737</v>
      </c>
      <c r="D7523" s="143" t="s">
        <v>1531</v>
      </c>
      <c r="E7523" s="143" t="s">
        <v>25</v>
      </c>
      <c r="F7523" s="248" t="s">
        <v>2836</v>
      </c>
      <c r="G7523" s="216">
        <v>6.2350000000000003</v>
      </c>
      <c r="H7523" s="216">
        <v>59.99999999650754</v>
      </c>
      <c r="I7523" s="216">
        <v>374.09999997822456</v>
      </c>
      <c r="J7523" s="216">
        <v>1.083440970229714E-3</v>
      </c>
      <c r="K7523" s="216">
        <v>1.8057349504879641E-5</v>
      </c>
    </row>
    <row r="7524" spans="2:11" ht="15.75" customHeight="1" x14ac:dyDescent="0.2">
      <c r="B7524" s="189">
        <v>41163</v>
      </c>
      <c r="C7524" s="143">
        <v>279738</v>
      </c>
      <c r="D7524" s="143" t="s">
        <v>3388</v>
      </c>
      <c r="E7524" s="143" t="s">
        <v>24</v>
      </c>
      <c r="F7524" s="248" t="s">
        <v>3389</v>
      </c>
      <c r="G7524" s="216">
        <v>3.2750000000000004</v>
      </c>
      <c r="H7524" s="216">
        <v>329.99999999650754</v>
      </c>
      <c r="I7524" s="216">
        <v>1080.7499999885624</v>
      </c>
      <c r="J7524" s="216">
        <v>1.0866745605594783E-3</v>
      </c>
      <c r="K7524" s="216">
        <v>3.2929532138514507E-6</v>
      </c>
    </row>
    <row r="7525" spans="2:11" ht="15.75" customHeight="1" x14ac:dyDescent="0.2">
      <c r="B7525" s="189">
        <v>41163</v>
      </c>
      <c r="C7525" s="143">
        <v>279739</v>
      </c>
      <c r="D7525" s="143" t="s">
        <v>678</v>
      </c>
      <c r="E7525" s="143" t="s">
        <v>24</v>
      </c>
      <c r="F7525" s="248" t="s">
        <v>3390</v>
      </c>
      <c r="G7525" s="216">
        <v>3</v>
      </c>
      <c r="H7525" s="216">
        <v>194.99999999650754</v>
      </c>
      <c r="I7525" s="216">
        <v>584.99999998952262</v>
      </c>
      <c r="J7525" s="216">
        <v>5.8820690994460976E-4</v>
      </c>
      <c r="K7525" s="216">
        <v>3.0164456920776642E-6</v>
      </c>
    </row>
    <row r="7526" spans="2:11" ht="15.75" customHeight="1" x14ac:dyDescent="0.2">
      <c r="B7526" s="189">
        <v>41163</v>
      </c>
      <c r="C7526" s="143">
        <v>279740</v>
      </c>
      <c r="D7526" s="143" t="s">
        <v>697</v>
      </c>
      <c r="E7526" s="143" t="s">
        <v>25</v>
      </c>
      <c r="F7526" s="248" t="s">
        <v>3391</v>
      </c>
      <c r="G7526" s="216">
        <v>22.5</v>
      </c>
      <c r="H7526" s="216">
        <v>182.99999999930151</v>
      </c>
      <c r="I7526" s="216">
        <v>4117.4999999842839</v>
      </c>
      <c r="J7526" s="216">
        <v>1.1924801377074279E-2</v>
      </c>
      <c r="K7526" s="216">
        <v>6.5162849055299427E-5</v>
      </c>
    </row>
    <row r="7527" spans="2:11" ht="15.75" customHeight="1" x14ac:dyDescent="0.2">
      <c r="B7527" s="189">
        <v>41163</v>
      </c>
      <c r="C7527" s="143">
        <v>279741</v>
      </c>
      <c r="D7527" s="143" t="s">
        <v>1009</v>
      </c>
      <c r="E7527" s="143" t="s">
        <v>24</v>
      </c>
      <c r="F7527" s="248" t="s">
        <v>3392</v>
      </c>
      <c r="G7527" s="216">
        <v>4.03</v>
      </c>
      <c r="H7527" s="216">
        <v>233.99999999790452</v>
      </c>
      <c r="I7527" s="216">
        <v>943.01999999155532</v>
      </c>
      <c r="J7527" s="216">
        <v>9.481895388392021E-4</v>
      </c>
      <c r="K7527" s="216">
        <v>4.0520920463576629E-6</v>
      </c>
    </row>
    <row r="7528" spans="2:11" ht="15.75" customHeight="1" x14ac:dyDescent="0.2">
      <c r="B7528" s="189">
        <v>41163</v>
      </c>
      <c r="C7528" s="143">
        <v>279741</v>
      </c>
      <c r="D7528" s="143" t="s">
        <v>1668</v>
      </c>
      <c r="E7528" s="143" t="s">
        <v>24</v>
      </c>
      <c r="F7528" s="248" t="s">
        <v>3392</v>
      </c>
      <c r="G7528" s="216">
        <v>19</v>
      </c>
      <c r="H7528" s="216">
        <v>233.99999999790452</v>
      </c>
      <c r="I7528" s="216">
        <v>4445.999999960186</v>
      </c>
      <c r="J7528" s="216">
        <v>4.4703725156190659E-3</v>
      </c>
      <c r="K7528" s="216">
        <v>1.9104156049825208E-5</v>
      </c>
    </row>
    <row r="7529" spans="2:11" ht="15.75" customHeight="1" x14ac:dyDescent="0.2">
      <c r="B7529" s="189">
        <v>41163</v>
      </c>
      <c r="C7529" s="143">
        <v>279742</v>
      </c>
      <c r="D7529" s="143" t="s">
        <v>1009</v>
      </c>
      <c r="E7529" s="143" t="s">
        <v>24</v>
      </c>
      <c r="F7529" s="248" t="s">
        <v>3393</v>
      </c>
      <c r="G7529" s="216">
        <v>13.775</v>
      </c>
      <c r="H7529" s="216">
        <v>223.00000000395812</v>
      </c>
      <c r="I7529" s="216">
        <v>3071.8250000545231</v>
      </c>
      <c r="J7529" s="216">
        <v>3.0886644294103125E-3</v>
      </c>
      <c r="K7529" s="216">
        <v>1.3850513136123276E-5</v>
      </c>
    </row>
    <row r="7530" spans="2:11" ht="15.75" customHeight="1" x14ac:dyDescent="0.2">
      <c r="B7530" s="189">
        <v>41163</v>
      </c>
      <c r="C7530" s="143">
        <v>279743</v>
      </c>
      <c r="D7530" s="143" t="s">
        <v>868</v>
      </c>
      <c r="E7530" s="143" t="s">
        <v>24</v>
      </c>
      <c r="F7530" s="248" t="s">
        <v>3394</v>
      </c>
      <c r="G7530" s="216">
        <v>33</v>
      </c>
      <c r="H7530" s="216">
        <v>107.99999999580905</v>
      </c>
      <c r="I7530" s="216">
        <v>3563.9999998616986</v>
      </c>
      <c r="J7530" s="216">
        <v>3.5835374820492056E-3</v>
      </c>
      <c r="K7530" s="216">
        <v>3.3180902612854309E-5</v>
      </c>
    </row>
    <row r="7531" spans="2:11" ht="15.75" customHeight="1" x14ac:dyDescent="0.2">
      <c r="B7531" s="189">
        <v>41163</v>
      </c>
      <c r="C7531" s="143">
        <v>279744</v>
      </c>
      <c r="D7531" s="143" t="s">
        <v>1215</v>
      </c>
      <c r="E7531" s="143" t="s">
        <v>24</v>
      </c>
      <c r="F7531" s="248" t="s">
        <v>3395</v>
      </c>
      <c r="G7531" s="216">
        <v>17.590000000000003</v>
      </c>
      <c r="H7531" s="216">
        <v>367.9999999946449</v>
      </c>
      <c r="I7531" s="216">
        <v>6473.1199999058044</v>
      </c>
      <c r="J7531" s="216">
        <v>6.5086049793392116E-3</v>
      </c>
      <c r="K7531" s="216">
        <v>1.7686426574548708E-5</v>
      </c>
    </row>
    <row r="7532" spans="2:11" ht="15.75" customHeight="1" x14ac:dyDescent="0.2">
      <c r="B7532" s="189">
        <v>41163</v>
      </c>
      <c r="C7532" s="143">
        <v>279745</v>
      </c>
      <c r="D7532" s="143" t="s">
        <v>799</v>
      </c>
      <c r="E7532" s="143" t="s">
        <v>25</v>
      </c>
      <c r="F7532" s="248" t="s">
        <v>3396</v>
      </c>
      <c r="G7532" s="216">
        <v>3.4449000000000001</v>
      </c>
      <c r="H7532" s="216">
        <v>53.999999997904524</v>
      </c>
      <c r="I7532" s="216">
        <v>186.0245999927813</v>
      </c>
      <c r="J7532" s="216">
        <v>5.3875079688453606E-4</v>
      </c>
      <c r="K7532" s="216">
        <v>9.9768666093600437E-6</v>
      </c>
    </row>
    <row r="7533" spans="2:11" ht="15.75" customHeight="1" x14ac:dyDescent="0.2">
      <c r="B7533" s="189">
        <v>41163</v>
      </c>
      <c r="C7533" s="143">
        <v>279746</v>
      </c>
      <c r="D7533" s="143" t="s">
        <v>765</v>
      </c>
      <c r="E7533" s="143" t="s">
        <v>24</v>
      </c>
      <c r="F7533" s="248" t="s">
        <v>3397</v>
      </c>
      <c r="G7533" s="216">
        <v>1.32</v>
      </c>
      <c r="H7533" s="216">
        <v>328.00000000046566</v>
      </c>
      <c r="I7533" s="216">
        <v>432.96000000061468</v>
      </c>
      <c r="J7533" s="216">
        <v>4.3533344228126656E-4</v>
      </c>
      <c r="K7533" s="216">
        <v>1.3272361045141724E-6</v>
      </c>
    </row>
    <row r="7534" spans="2:11" ht="15.75" customHeight="1" x14ac:dyDescent="0.2">
      <c r="B7534" s="189">
        <v>41163</v>
      </c>
      <c r="C7534" s="143">
        <v>279746</v>
      </c>
      <c r="D7534" s="143" t="s">
        <v>1864</v>
      </c>
      <c r="E7534" s="143" t="s">
        <v>24</v>
      </c>
      <c r="F7534" s="248" t="s">
        <v>3397</v>
      </c>
      <c r="G7534" s="216">
        <v>6.8900000000000006</v>
      </c>
      <c r="H7534" s="216">
        <v>328.00000000046566</v>
      </c>
      <c r="I7534" s="216">
        <v>2259.9200000032088</v>
      </c>
      <c r="J7534" s="216">
        <v>2.2723086494832781E-3</v>
      </c>
      <c r="K7534" s="216">
        <v>6.9277702728050368E-6</v>
      </c>
    </row>
    <row r="7535" spans="2:11" ht="15.75" customHeight="1" x14ac:dyDescent="0.2">
      <c r="B7535" s="189">
        <v>41163</v>
      </c>
      <c r="C7535" s="143">
        <v>279747</v>
      </c>
      <c r="D7535" s="143" t="s">
        <v>1088</v>
      </c>
      <c r="E7535" s="143" t="s">
        <v>24</v>
      </c>
      <c r="F7535" s="248" t="s">
        <v>2986</v>
      </c>
      <c r="G7535" s="216">
        <v>57.859200000000001</v>
      </c>
      <c r="H7535" s="216">
        <v>219.99999999417923</v>
      </c>
      <c r="I7535" s="216">
        <v>12729.023999663215</v>
      </c>
      <c r="J7535" s="216">
        <v>1.2798803202712436E-2</v>
      </c>
      <c r="K7535" s="216">
        <v>5.8176378195686668E-5</v>
      </c>
    </row>
    <row r="7536" spans="2:11" ht="15.75" customHeight="1" x14ac:dyDescent="0.2">
      <c r="B7536" s="189">
        <v>41163</v>
      </c>
      <c r="C7536" s="143">
        <v>279748</v>
      </c>
      <c r="D7536" s="143" t="s">
        <v>865</v>
      </c>
      <c r="E7536" s="143" t="s">
        <v>24</v>
      </c>
      <c r="F7536" s="248" t="s">
        <v>3398</v>
      </c>
      <c r="G7536" s="216">
        <v>6.8</v>
      </c>
      <c r="H7536" s="216">
        <v>239.99999999650754</v>
      </c>
      <c r="I7536" s="216">
        <v>1631.9999999762513</v>
      </c>
      <c r="J7536" s="216">
        <v>1.6409464564663705E-3</v>
      </c>
      <c r="K7536" s="216">
        <v>6.8372769020427057E-6</v>
      </c>
    </row>
    <row r="7537" spans="2:11" ht="15.75" customHeight="1" x14ac:dyDescent="0.2">
      <c r="B7537" s="189">
        <v>41163</v>
      </c>
      <c r="C7537" s="143">
        <v>279749</v>
      </c>
      <c r="D7537" s="143" t="s">
        <v>1648</v>
      </c>
      <c r="E7537" s="143" t="s">
        <v>25</v>
      </c>
      <c r="F7537" s="248" t="s">
        <v>3399</v>
      </c>
      <c r="G7537" s="216">
        <v>3.5</v>
      </c>
      <c r="H7537" s="216">
        <v>271.99999999604188</v>
      </c>
      <c r="I7537" s="216">
        <v>951.99999998614658</v>
      </c>
      <c r="J7537" s="216">
        <v>2.7571125466552141E-3</v>
      </c>
      <c r="K7537" s="216">
        <v>1.0136443186379909E-5</v>
      </c>
    </row>
    <row r="7538" spans="2:11" ht="15.75" customHeight="1" x14ac:dyDescent="0.2">
      <c r="B7538" s="189">
        <v>41164</v>
      </c>
      <c r="C7538" s="143">
        <v>279761</v>
      </c>
      <c r="D7538" s="143" t="s">
        <v>620</v>
      </c>
      <c r="E7538" s="143" t="s">
        <v>25</v>
      </c>
      <c r="F7538" s="248" t="s">
        <v>3400</v>
      </c>
      <c r="G7538" s="216">
        <v>11</v>
      </c>
      <c r="H7538" s="216">
        <v>355.00000000465661</v>
      </c>
      <c r="I7538" s="216">
        <v>3905.0000000512227</v>
      </c>
      <c r="J7538" s="216">
        <v>1.1305153152404242E-2</v>
      </c>
      <c r="K7538" s="216">
        <v>3.1845501837340703E-5</v>
      </c>
    </row>
    <row r="7539" spans="2:11" ht="15.75" customHeight="1" x14ac:dyDescent="0.2">
      <c r="B7539" s="189">
        <v>41164</v>
      </c>
      <c r="C7539" s="143">
        <v>279763</v>
      </c>
      <c r="D7539" s="143" t="s">
        <v>1748</v>
      </c>
      <c r="E7539" s="143" t="s">
        <v>24</v>
      </c>
      <c r="F7539" s="248" t="s">
        <v>3401</v>
      </c>
      <c r="G7539" s="216">
        <v>2</v>
      </c>
      <c r="H7539" s="216">
        <v>274.99999999534339</v>
      </c>
      <c r="I7539" s="216">
        <v>549.99999999068677</v>
      </c>
      <c r="J7539" s="216">
        <v>5.530598089141021E-4</v>
      </c>
      <c r="K7539" s="216">
        <v>2.0111265779035172E-6</v>
      </c>
    </row>
    <row r="7540" spans="2:11" ht="15.75" customHeight="1" x14ac:dyDescent="0.2">
      <c r="B7540" s="189">
        <v>41164</v>
      </c>
      <c r="C7540" s="143">
        <v>279764</v>
      </c>
      <c r="D7540" s="143" t="s">
        <v>723</v>
      </c>
      <c r="E7540" s="143" t="s">
        <v>25</v>
      </c>
      <c r="F7540" s="248" t="s">
        <v>3188</v>
      </c>
      <c r="G7540" s="216">
        <v>22.56</v>
      </c>
      <c r="H7540" s="216">
        <v>405</v>
      </c>
      <c r="I7540" s="216">
        <v>9136.7999999999993</v>
      </c>
      <c r="J7540" s="216">
        <v>2.6451452835219501E-2</v>
      </c>
      <c r="K7540" s="216">
        <v>6.5312229222764197E-5</v>
      </c>
    </row>
    <row r="7541" spans="2:11" ht="15.75" customHeight="1" x14ac:dyDescent="0.2">
      <c r="B7541" s="189">
        <v>41164</v>
      </c>
      <c r="C7541" s="143">
        <v>279765</v>
      </c>
      <c r="D7541" s="143" t="s">
        <v>1257</v>
      </c>
      <c r="E7541" s="143" t="s">
        <v>25</v>
      </c>
      <c r="F7541" s="248" t="s">
        <v>2993</v>
      </c>
      <c r="G7541" s="216">
        <v>55</v>
      </c>
      <c r="H7541" s="216">
        <v>432.9999999969732</v>
      </c>
      <c r="I7541" s="216">
        <v>23814.999999833526</v>
      </c>
      <c r="J7541" s="216">
        <v>6.8945511477360666E-2</v>
      </c>
      <c r="K7541" s="216">
        <v>1.592275091867035E-4</v>
      </c>
    </row>
    <row r="7542" spans="2:11" ht="15.75" customHeight="1" x14ac:dyDescent="0.2">
      <c r="B7542" s="189">
        <v>41164</v>
      </c>
      <c r="C7542" s="143">
        <v>279766</v>
      </c>
      <c r="D7542" s="143" t="s">
        <v>537</v>
      </c>
      <c r="E7542" s="143" t="s">
        <v>25</v>
      </c>
      <c r="F7542" s="248" t="s">
        <v>2966</v>
      </c>
      <c r="G7542" s="216">
        <v>3.4359999999999999</v>
      </c>
      <c r="H7542" s="216">
        <v>377.99999999580905</v>
      </c>
      <c r="I7542" s="216">
        <v>1298.8079999856</v>
      </c>
      <c r="J7542" s="216">
        <v>3.7601084136267477E-3</v>
      </c>
      <c r="K7542" s="216">
        <v>9.9473767557366056E-6</v>
      </c>
    </row>
    <row r="7543" spans="2:11" ht="15.75" customHeight="1" x14ac:dyDescent="0.2">
      <c r="B7543" s="189">
        <v>41164</v>
      </c>
      <c r="C7543" s="143">
        <v>279767</v>
      </c>
      <c r="D7543" s="143" t="s">
        <v>652</v>
      </c>
      <c r="E7543" s="143" t="s">
        <v>25</v>
      </c>
      <c r="F7543" s="248" t="s">
        <v>3402</v>
      </c>
      <c r="G7543" s="216">
        <v>1</v>
      </c>
      <c r="H7543" s="216">
        <v>132.00000000069849</v>
      </c>
      <c r="I7543" s="216">
        <v>132.00000000069849</v>
      </c>
      <c r="J7543" s="216">
        <v>3.8214602205011058E-4</v>
      </c>
      <c r="K7543" s="216">
        <v>2.8950456215764275E-6</v>
      </c>
    </row>
    <row r="7544" spans="2:11" ht="15.75" customHeight="1" x14ac:dyDescent="0.2">
      <c r="B7544" s="189">
        <v>41164</v>
      </c>
      <c r="C7544" s="143">
        <v>279769</v>
      </c>
      <c r="D7544" s="143" t="s">
        <v>785</v>
      </c>
      <c r="E7544" s="143" t="s">
        <v>25</v>
      </c>
      <c r="F7544" s="248" t="s">
        <v>3403</v>
      </c>
      <c r="G7544" s="216">
        <v>1.5</v>
      </c>
      <c r="H7544" s="216">
        <v>484.99999999883585</v>
      </c>
      <c r="I7544" s="216">
        <v>727.49999999825377</v>
      </c>
      <c r="J7544" s="216">
        <v>2.1061456896917957E-3</v>
      </c>
      <c r="K7544" s="216">
        <v>4.3425684323646413E-6</v>
      </c>
    </row>
    <row r="7545" spans="2:11" ht="15.75" customHeight="1" x14ac:dyDescent="0.2">
      <c r="B7545" s="189">
        <v>41164</v>
      </c>
      <c r="C7545" s="143">
        <v>279770</v>
      </c>
      <c r="D7545" s="143" t="s">
        <v>957</v>
      </c>
      <c r="E7545" s="143" t="s">
        <v>25</v>
      </c>
      <c r="F7545" s="248" t="s">
        <v>3404</v>
      </c>
      <c r="G7545" s="216">
        <v>54.5</v>
      </c>
      <c r="H7545" s="216">
        <v>534.99999999417923</v>
      </c>
      <c r="I7545" s="216">
        <v>29157.499999682768</v>
      </c>
      <c r="J7545" s="216">
        <v>8.4412292710196291E-2</v>
      </c>
      <c r="K7545" s="216">
        <v>1.5777998637591531E-4</v>
      </c>
    </row>
    <row r="7546" spans="2:11" ht="15.75" customHeight="1" x14ac:dyDescent="0.2">
      <c r="B7546" s="189">
        <v>41164</v>
      </c>
      <c r="C7546" s="143">
        <v>279770</v>
      </c>
      <c r="D7546" s="143" t="s">
        <v>920</v>
      </c>
      <c r="E7546" s="143" t="s">
        <v>25</v>
      </c>
      <c r="F7546" s="248" t="s">
        <v>3404</v>
      </c>
      <c r="G7546" s="216">
        <v>58</v>
      </c>
      <c r="H7546" s="216">
        <v>534.99999999417923</v>
      </c>
      <c r="I7546" s="216">
        <v>31029.999999662396</v>
      </c>
      <c r="J7546" s="216">
        <v>8.9833265636539164E-2</v>
      </c>
      <c r="K7546" s="216">
        <v>1.679126460514328E-4</v>
      </c>
    </row>
    <row r="7547" spans="2:11" ht="15.75" customHeight="1" x14ac:dyDescent="0.2">
      <c r="B7547" s="189">
        <v>41164</v>
      </c>
      <c r="C7547" s="143">
        <v>279771</v>
      </c>
      <c r="D7547" s="143" t="s">
        <v>630</v>
      </c>
      <c r="E7547" s="143" t="s">
        <v>24</v>
      </c>
      <c r="F7547" s="248" t="s">
        <v>3405</v>
      </c>
      <c r="G7547" s="216">
        <v>14.16</v>
      </c>
      <c r="H7547" s="216">
        <v>120.00000000349246</v>
      </c>
      <c r="I7547" s="216">
        <v>1699.2000000494531</v>
      </c>
      <c r="J7547" s="216">
        <v>1.7086531406365563E-3</v>
      </c>
      <c r="K7547" s="216">
        <v>1.42387761715569E-5</v>
      </c>
    </row>
    <row r="7548" spans="2:11" ht="15.75" customHeight="1" x14ac:dyDescent="0.2">
      <c r="B7548" s="189">
        <v>41164</v>
      </c>
      <c r="C7548" s="143">
        <v>279772</v>
      </c>
      <c r="D7548" s="143" t="s">
        <v>630</v>
      </c>
      <c r="E7548" s="143" t="s">
        <v>24</v>
      </c>
      <c r="F7548" s="248" t="s">
        <v>3406</v>
      </c>
      <c r="G7548" s="216">
        <v>1.04</v>
      </c>
      <c r="H7548" s="216">
        <v>82.999999998137355</v>
      </c>
      <c r="I7548" s="216">
        <v>86.319999998062855</v>
      </c>
      <c r="J7548" s="216">
        <v>8.6800223100367874E-5</v>
      </c>
      <c r="K7548" s="216">
        <v>1.0457858205098289E-6</v>
      </c>
    </row>
    <row r="7549" spans="2:11" ht="15.75" customHeight="1" x14ac:dyDescent="0.2">
      <c r="B7549" s="189">
        <v>41164</v>
      </c>
      <c r="C7549" s="143">
        <v>279773</v>
      </c>
      <c r="D7549" s="143" t="s">
        <v>816</v>
      </c>
      <c r="E7549" s="143" t="s">
        <v>25</v>
      </c>
      <c r="F7549" s="248" t="s">
        <v>3407</v>
      </c>
      <c r="G7549" s="216">
        <v>76.36</v>
      </c>
      <c r="H7549" s="216">
        <v>145.9999999939464</v>
      </c>
      <c r="I7549" s="216">
        <v>11148.559999537747</v>
      </c>
      <c r="J7549" s="216">
        <v>3.2275589813543851E-2</v>
      </c>
      <c r="K7549" s="216">
        <v>2.21065683663576E-4</v>
      </c>
    </row>
    <row r="7550" spans="2:11" ht="15.75" customHeight="1" x14ac:dyDescent="0.2">
      <c r="B7550" s="189">
        <v>41164</v>
      </c>
      <c r="C7550" s="143">
        <v>279774</v>
      </c>
      <c r="D7550" s="143" t="s">
        <v>1522</v>
      </c>
      <c r="E7550" s="143" t="s">
        <v>24</v>
      </c>
      <c r="F7550" s="248" t="s">
        <v>3193</v>
      </c>
      <c r="G7550" s="216">
        <v>27.060000000000002</v>
      </c>
      <c r="H7550" s="216">
        <v>226.99999999604188</v>
      </c>
      <c r="I7550" s="216">
        <v>6142.6199998928942</v>
      </c>
      <c r="J7550" s="216">
        <v>6.1767931698731493E-3</v>
      </c>
      <c r="K7550" s="216">
        <v>2.7210542599034587E-5</v>
      </c>
    </row>
    <row r="7551" spans="2:11" ht="15.75" customHeight="1" x14ac:dyDescent="0.2">
      <c r="B7551" s="189">
        <v>41164</v>
      </c>
      <c r="C7551" s="143">
        <v>279776</v>
      </c>
      <c r="D7551" s="143" t="s">
        <v>1645</v>
      </c>
      <c r="E7551" s="143" t="s">
        <v>24</v>
      </c>
      <c r="F7551" s="248" t="s">
        <v>3408</v>
      </c>
      <c r="G7551" s="216">
        <v>14.812600000000002</v>
      </c>
      <c r="H7551" s="216">
        <v>229.99999999534339</v>
      </c>
      <c r="I7551" s="216">
        <v>3406.8979999310236</v>
      </c>
      <c r="J7551" s="216">
        <v>3.4258515579338078E-3</v>
      </c>
      <c r="K7551" s="216">
        <v>1.489500677392682E-5</v>
      </c>
    </row>
    <row r="7552" spans="2:11" ht="15.75" customHeight="1" x14ac:dyDescent="0.2">
      <c r="B7552" s="189">
        <v>41164</v>
      </c>
      <c r="C7552" s="143">
        <v>279777</v>
      </c>
      <c r="D7552" s="143" t="s">
        <v>1606</v>
      </c>
      <c r="E7552" s="143" t="s">
        <v>24</v>
      </c>
      <c r="F7552" s="248" t="s">
        <v>3409</v>
      </c>
      <c r="G7552" s="216">
        <v>26.200000000000003</v>
      </c>
      <c r="H7552" s="216">
        <v>344.99999999301508</v>
      </c>
      <c r="I7552" s="216">
        <v>9038.9999998169951</v>
      </c>
      <c r="J7552" s="216">
        <v>9.0892865686509217E-3</v>
      </c>
      <c r="K7552" s="216">
        <v>2.6345758170536077E-5</v>
      </c>
    </row>
    <row r="7553" spans="2:11" ht="15.75" customHeight="1" x14ac:dyDescent="0.2">
      <c r="B7553" s="189">
        <v>41164</v>
      </c>
      <c r="C7553" s="143">
        <v>279778</v>
      </c>
      <c r="D7553" s="143" t="s">
        <v>1046</v>
      </c>
      <c r="E7553" s="143" t="s">
        <v>24</v>
      </c>
      <c r="F7553" s="248" t="s">
        <v>3410</v>
      </c>
      <c r="G7553" s="216">
        <v>58.32</v>
      </c>
      <c r="H7553" s="216">
        <v>400.00000000465661</v>
      </c>
      <c r="I7553" s="216">
        <v>23328.000000271575</v>
      </c>
      <c r="J7553" s="216">
        <v>2.3457780404939708E-2</v>
      </c>
      <c r="K7553" s="216">
        <v>5.8644451011666554E-5</v>
      </c>
    </row>
    <row r="7554" spans="2:11" ht="15.75" customHeight="1" x14ac:dyDescent="0.2">
      <c r="B7554" s="189">
        <v>41164</v>
      </c>
      <c r="C7554" s="143">
        <v>279779</v>
      </c>
      <c r="D7554" s="143" t="s">
        <v>697</v>
      </c>
      <c r="E7554" s="143" t="s">
        <v>25</v>
      </c>
      <c r="F7554" s="248" t="s">
        <v>2143</v>
      </c>
      <c r="G7554" s="216">
        <v>9.5</v>
      </c>
      <c r="H7554" s="216">
        <v>297.9999999969732</v>
      </c>
      <c r="I7554" s="216">
        <v>2830.9999999712454</v>
      </c>
      <c r="J7554" s="216">
        <v>8.1958741545996201E-3</v>
      </c>
      <c r="K7554" s="216">
        <v>2.7502933404976062E-5</v>
      </c>
    </row>
    <row r="7555" spans="2:11" ht="15.75" customHeight="1" x14ac:dyDescent="0.2">
      <c r="B7555" s="189">
        <v>41164</v>
      </c>
      <c r="C7555" s="143">
        <v>279780</v>
      </c>
      <c r="D7555" s="143" t="s">
        <v>1690</v>
      </c>
      <c r="E7555" s="143" t="s">
        <v>24</v>
      </c>
      <c r="F7555" s="248" t="s">
        <v>3411</v>
      </c>
      <c r="G7555" s="216">
        <v>22.05</v>
      </c>
      <c r="H7555" s="216">
        <v>178.99999999674037</v>
      </c>
      <c r="I7555" s="216">
        <v>3946.9499999281252</v>
      </c>
      <c r="J7555" s="216">
        <v>3.9689080232558687E-3</v>
      </c>
      <c r="K7555" s="216">
        <v>2.2172670521386275E-5</v>
      </c>
    </row>
    <row r="7556" spans="2:11" ht="15.75" customHeight="1" x14ac:dyDescent="0.2">
      <c r="B7556" s="189">
        <v>41164</v>
      </c>
      <c r="C7556" s="143">
        <v>279782</v>
      </c>
      <c r="D7556" s="143" t="s">
        <v>1741</v>
      </c>
      <c r="E7556" s="143" t="s">
        <v>24</v>
      </c>
      <c r="F7556" s="248" t="s">
        <v>3252</v>
      </c>
      <c r="G7556" s="216">
        <v>5.1100000000000003</v>
      </c>
      <c r="H7556" s="216">
        <v>296.99999999371357</v>
      </c>
      <c r="I7556" s="216">
        <v>1517.6699999678765</v>
      </c>
      <c r="J7556" s="216">
        <v>1.5261132367111131E-3</v>
      </c>
      <c r="K7556" s="216">
        <v>5.1384284065434865E-6</v>
      </c>
    </row>
    <row r="7557" spans="2:11" ht="15.75" customHeight="1" x14ac:dyDescent="0.2">
      <c r="B7557" s="189">
        <v>41164</v>
      </c>
      <c r="C7557" s="143">
        <v>279783</v>
      </c>
      <c r="D7557" s="143" t="s">
        <v>1474</v>
      </c>
      <c r="E7557" s="143" t="s">
        <v>24</v>
      </c>
      <c r="F7557" s="248" t="s">
        <v>3412</v>
      </c>
      <c r="G7557" s="216">
        <v>1.4450000000000001</v>
      </c>
      <c r="H7557" s="216">
        <v>34.999999998835847</v>
      </c>
      <c r="I7557" s="216">
        <v>50.5749999983178</v>
      </c>
      <c r="J7557" s="216">
        <v>5.0856363337043627E-5</v>
      </c>
      <c r="K7557" s="216">
        <v>1.4530389525352911E-6</v>
      </c>
    </row>
    <row r="7558" spans="2:11" ht="15.75" customHeight="1" x14ac:dyDescent="0.2">
      <c r="B7558" s="189">
        <v>41164</v>
      </c>
      <c r="C7558" s="143">
        <v>279784</v>
      </c>
      <c r="D7558" s="143" t="s">
        <v>1372</v>
      </c>
      <c r="E7558" s="143" t="s">
        <v>24</v>
      </c>
      <c r="F7558" s="248" t="s">
        <v>3413</v>
      </c>
      <c r="G7558" s="216">
        <v>6.6060000000000008</v>
      </c>
      <c r="H7558" s="216">
        <v>375.99999999976717</v>
      </c>
      <c r="I7558" s="216">
        <v>2483.8559999984623</v>
      </c>
      <c r="J7558" s="216">
        <v>2.4976744086410126E-3</v>
      </c>
      <c r="K7558" s="216">
        <v>6.6427510868153175E-6</v>
      </c>
    </row>
    <row r="7559" spans="2:11" ht="15.75" customHeight="1" x14ac:dyDescent="0.2">
      <c r="B7559" s="189">
        <v>41164</v>
      </c>
      <c r="C7559" s="143">
        <v>279785</v>
      </c>
      <c r="D7559" s="143" t="s">
        <v>1521</v>
      </c>
      <c r="E7559" s="143" t="s">
        <v>24</v>
      </c>
      <c r="F7559" s="248" t="s">
        <v>3414</v>
      </c>
      <c r="G7559" s="216">
        <v>6.93</v>
      </c>
      <c r="H7559" s="216">
        <v>335.00000000232831</v>
      </c>
      <c r="I7559" s="216">
        <v>2321.5500000161351</v>
      </c>
      <c r="J7559" s="216">
        <v>2.3344654534821797E-3</v>
      </c>
      <c r="K7559" s="216">
        <v>6.9685535924356865E-6</v>
      </c>
    </row>
    <row r="7560" spans="2:11" ht="15.75" customHeight="1" x14ac:dyDescent="0.2">
      <c r="B7560" s="189">
        <v>41164</v>
      </c>
      <c r="C7560" s="143">
        <v>279786</v>
      </c>
      <c r="D7560" s="143" t="s">
        <v>865</v>
      </c>
      <c r="E7560" s="143" t="s">
        <v>24</v>
      </c>
      <c r="F7560" s="248" t="s">
        <v>3415</v>
      </c>
      <c r="G7560" s="216">
        <v>2.7800000000000002</v>
      </c>
      <c r="H7560" s="216">
        <v>352.0000000053551</v>
      </c>
      <c r="I7560" s="216">
        <v>978.56000001488724</v>
      </c>
      <c r="J7560" s="216">
        <v>9.840040120516029E-4</v>
      </c>
      <c r="K7560" s="216">
        <v>2.7954659432858888E-6</v>
      </c>
    </row>
    <row r="7561" spans="2:11" ht="15.75" customHeight="1" x14ac:dyDescent="0.2">
      <c r="B7561" s="189">
        <v>41164</v>
      </c>
      <c r="C7561" s="143">
        <v>279787</v>
      </c>
      <c r="D7561" s="143" t="s">
        <v>501</v>
      </c>
      <c r="E7561" s="143" t="s">
        <v>24</v>
      </c>
      <c r="F7561" s="248" t="s">
        <v>3416</v>
      </c>
      <c r="G7561" s="216">
        <v>15.042300000000001</v>
      </c>
      <c r="H7561" s="216">
        <v>303.99999999557622</v>
      </c>
      <c r="I7561" s="216">
        <v>4572.8591999334567</v>
      </c>
      <c r="J7561" s="216">
        <v>4.5982993369983937E-3</v>
      </c>
      <c r="K7561" s="216">
        <v>1.5125984661399038E-5</v>
      </c>
    </row>
    <row r="7562" spans="2:11" ht="15.75" customHeight="1" x14ac:dyDescent="0.2">
      <c r="B7562" s="189">
        <v>41164</v>
      </c>
      <c r="C7562" s="143">
        <v>279788</v>
      </c>
      <c r="D7562" s="143" t="s">
        <v>3339</v>
      </c>
      <c r="E7562" s="143" t="s">
        <v>24</v>
      </c>
      <c r="F7562" s="248" t="s">
        <v>3417</v>
      </c>
      <c r="G7562" s="216">
        <v>8.9600000000000009</v>
      </c>
      <c r="H7562" s="216">
        <v>375.99999999976717</v>
      </c>
      <c r="I7562" s="216">
        <v>3368.9599999979137</v>
      </c>
      <c r="J7562" s="216">
        <v>3.3877024979448184E-3</v>
      </c>
      <c r="K7562" s="216">
        <v>9.0098470690077572E-6</v>
      </c>
    </row>
    <row r="7563" spans="2:11" ht="15.75" customHeight="1" x14ac:dyDescent="0.2">
      <c r="B7563" s="189">
        <v>41164</v>
      </c>
      <c r="C7563" s="143">
        <v>279788</v>
      </c>
      <c r="D7563" s="143" t="s">
        <v>1648</v>
      </c>
      <c r="E7563" s="143" t="s">
        <v>25</v>
      </c>
      <c r="F7563" s="248" t="s">
        <v>3417</v>
      </c>
      <c r="G7563" s="216">
        <v>18.760000000000002</v>
      </c>
      <c r="H7563" s="216">
        <v>375.99999999976717</v>
      </c>
      <c r="I7563" s="216">
        <v>7053.7599999956328</v>
      </c>
      <c r="J7563" s="216">
        <v>2.0420957003638298E-2</v>
      </c>
      <c r="K7563" s="216">
        <v>5.4311055860773786E-5</v>
      </c>
    </row>
    <row r="7564" spans="2:11" ht="15.75" customHeight="1" x14ac:dyDescent="0.2">
      <c r="B7564" s="189">
        <v>41164</v>
      </c>
      <c r="C7564" s="143">
        <v>279789</v>
      </c>
      <c r="D7564" s="143" t="s">
        <v>1208</v>
      </c>
      <c r="E7564" s="143" t="s">
        <v>24</v>
      </c>
      <c r="F7564" s="248" t="s">
        <v>3418</v>
      </c>
      <c r="G7564" s="216">
        <v>23.1</v>
      </c>
      <c r="H7564" s="216">
        <v>250.00000000814907</v>
      </c>
      <c r="I7564" s="216">
        <v>5775.0000001882436</v>
      </c>
      <c r="J7564" s="216">
        <v>5.8071279938856964E-3</v>
      </c>
      <c r="K7564" s="216">
        <v>2.3228511974785624E-5</v>
      </c>
    </row>
    <row r="7565" spans="2:11" ht="15.75" customHeight="1" x14ac:dyDescent="0.2">
      <c r="B7565" s="189">
        <v>41164</v>
      </c>
      <c r="C7565" s="143">
        <v>279790</v>
      </c>
      <c r="D7565" s="143" t="s">
        <v>657</v>
      </c>
      <c r="E7565" s="143" t="s">
        <v>25</v>
      </c>
      <c r="F7565" s="248" t="s">
        <v>2747</v>
      </c>
      <c r="G7565" s="216">
        <v>2.0100000000000002</v>
      </c>
      <c r="H7565" s="216">
        <v>387.9999999969732</v>
      </c>
      <c r="I7565" s="216">
        <v>779.87999999391627</v>
      </c>
      <c r="J7565" s="216">
        <v>2.2577881793374118E-3</v>
      </c>
      <c r="K7565" s="216">
        <v>5.8190416993686197E-6</v>
      </c>
    </row>
    <row r="7566" spans="2:11" ht="15.75" customHeight="1" x14ac:dyDescent="0.2">
      <c r="B7566" s="189">
        <v>41164</v>
      </c>
      <c r="C7566" s="143">
        <v>279791</v>
      </c>
      <c r="D7566" s="143" t="s">
        <v>666</v>
      </c>
      <c r="E7566" s="143" t="s">
        <v>25</v>
      </c>
      <c r="F7566" s="248" t="s">
        <v>3419</v>
      </c>
      <c r="G7566" s="216">
        <v>3</v>
      </c>
      <c r="H7566" s="216">
        <v>384.99999999767169</v>
      </c>
      <c r="I7566" s="216">
        <v>1154.9999999930151</v>
      </c>
      <c r="J7566" s="216">
        <v>3.3437776929005521E-3</v>
      </c>
      <c r="K7566" s="216">
        <v>8.6851368647292826E-6</v>
      </c>
    </row>
    <row r="7567" spans="2:11" ht="15.75" customHeight="1" x14ac:dyDescent="0.2">
      <c r="B7567" s="189">
        <v>41164</v>
      </c>
      <c r="C7567" s="143">
        <v>279792</v>
      </c>
      <c r="D7567" s="143" t="s">
        <v>2069</v>
      </c>
      <c r="E7567" s="143" t="s">
        <v>24</v>
      </c>
      <c r="F7567" s="248" t="s">
        <v>2105</v>
      </c>
      <c r="G7567" s="216">
        <v>8.3699999999999992</v>
      </c>
      <c r="H7567" s="216">
        <v>155.00000000232831</v>
      </c>
      <c r="I7567" s="216">
        <v>1297.3500000194879</v>
      </c>
      <c r="J7567" s="216">
        <v>1.3045675329411601E-3</v>
      </c>
      <c r="K7567" s="216">
        <v>8.4165647285262175E-6</v>
      </c>
    </row>
    <row r="7568" spans="2:11" ht="15.75" customHeight="1" x14ac:dyDescent="0.2">
      <c r="B7568" s="189">
        <v>41164</v>
      </c>
      <c r="C7568" s="143">
        <v>280927</v>
      </c>
      <c r="D7568" s="143" t="s">
        <v>1541</v>
      </c>
      <c r="E7568" s="143" t="s">
        <v>25</v>
      </c>
      <c r="F7568" s="248" t="s">
        <v>3420</v>
      </c>
      <c r="G7568" s="216">
        <v>7.9050000000000002</v>
      </c>
      <c r="H7568" s="216">
        <v>129.00000000139698</v>
      </c>
      <c r="I7568" s="216">
        <v>1019.7450000110432</v>
      </c>
      <c r="J7568" s="216">
        <v>2.9522082974064246E-3</v>
      </c>
      <c r="K7568" s="216">
        <v>2.2885335638561661E-5</v>
      </c>
    </row>
    <row r="7569" spans="2:11" ht="15.75" customHeight="1" x14ac:dyDescent="0.2">
      <c r="B7569" s="189">
        <v>41165</v>
      </c>
      <c r="C7569" s="143">
        <v>279821</v>
      </c>
      <c r="D7569" s="143" t="s">
        <v>919</v>
      </c>
      <c r="E7569" s="143" t="s">
        <v>25</v>
      </c>
      <c r="F7569" s="248" t="s">
        <v>3421</v>
      </c>
      <c r="G7569" s="216">
        <v>1</v>
      </c>
      <c r="H7569" s="216">
        <v>239.99999999650754</v>
      </c>
      <c r="I7569" s="216">
        <v>239.99999999650754</v>
      </c>
      <c r="J7569" s="216">
        <v>6.9454975232502718E-4</v>
      </c>
      <c r="K7569" s="216">
        <v>2.8939573013963925E-6</v>
      </c>
    </row>
    <row r="7570" spans="2:11" ht="15.75" customHeight="1" x14ac:dyDescent="0.2">
      <c r="B7570" s="189">
        <v>41165</v>
      </c>
      <c r="C7570" s="143">
        <v>279841</v>
      </c>
      <c r="D7570" s="143" t="s">
        <v>1164</v>
      </c>
      <c r="E7570" s="143" t="s">
        <v>25</v>
      </c>
      <c r="F7570" s="248" t="s">
        <v>2284</v>
      </c>
      <c r="G7570" s="216">
        <v>5.5940000000000003</v>
      </c>
      <c r="H7570" s="216">
        <v>444.99999999417923</v>
      </c>
      <c r="I7570" s="216">
        <v>2489.3299999674387</v>
      </c>
      <c r="J7570" s="216">
        <v>7.2040147289908502E-3</v>
      </c>
      <c r="K7570" s="216">
        <v>1.6188797144011422E-5</v>
      </c>
    </row>
    <row r="7571" spans="2:11" ht="15.75" customHeight="1" x14ac:dyDescent="0.2">
      <c r="B7571" s="189">
        <v>41165</v>
      </c>
      <c r="C7571" s="143">
        <v>279842</v>
      </c>
      <c r="D7571" s="143" t="s">
        <v>657</v>
      </c>
      <c r="E7571" s="143" t="s">
        <v>25</v>
      </c>
      <c r="F7571" s="248" t="s">
        <v>3422</v>
      </c>
      <c r="G7571" s="216">
        <v>2</v>
      </c>
      <c r="H7571" s="216">
        <v>402.00000000069849</v>
      </c>
      <c r="I7571" s="216">
        <v>804.00000000139698</v>
      </c>
      <c r="J7571" s="216">
        <v>2.3267416703267423E-3</v>
      </c>
      <c r="K7571" s="216">
        <v>5.7879146027927851E-6</v>
      </c>
    </row>
    <row r="7572" spans="2:11" ht="15.75" customHeight="1" x14ac:dyDescent="0.2">
      <c r="B7572" s="189">
        <v>41165</v>
      </c>
      <c r="C7572" s="143">
        <v>279843</v>
      </c>
      <c r="D7572" s="143" t="s">
        <v>950</v>
      </c>
      <c r="E7572" s="143" t="s">
        <v>25</v>
      </c>
      <c r="F7572" s="248" t="s">
        <v>2352</v>
      </c>
      <c r="G7572" s="216">
        <v>18</v>
      </c>
      <c r="H7572" s="216">
        <v>501.99999999138527</v>
      </c>
      <c r="I7572" s="216">
        <v>9035.9999998449348</v>
      </c>
      <c r="J7572" s="216">
        <v>2.6149798174969052E-2</v>
      </c>
      <c r="K7572" s="216">
        <v>5.2091231425135064E-5</v>
      </c>
    </row>
    <row r="7573" spans="2:11" ht="15.75" customHeight="1" x14ac:dyDescent="0.2">
      <c r="B7573" s="189">
        <v>41165</v>
      </c>
      <c r="C7573" s="143">
        <v>279844</v>
      </c>
      <c r="D7573" s="143" t="s">
        <v>540</v>
      </c>
      <c r="E7573" s="143" t="s">
        <v>25</v>
      </c>
      <c r="F7573" s="248" t="s">
        <v>3423</v>
      </c>
      <c r="G7573" s="216">
        <v>2.0100000000000002</v>
      </c>
      <c r="H7573" s="216">
        <v>419.00000000372529</v>
      </c>
      <c r="I7573" s="216">
        <v>842.19000000748792</v>
      </c>
      <c r="J7573" s="216">
        <v>2.4372618996846974E-3</v>
      </c>
      <c r="K7573" s="216">
        <v>5.8168541758067494E-6</v>
      </c>
    </row>
    <row r="7574" spans="2:11" ht="15.75" customHeight="1" x14ac:dyDescent="0.2">
      <c r="B7574" s="189">
        <v>41165</v>
      </c>
      <c r="C7574" s="143">
        <v>279845</v>
      </c>
      <c r="D7574" s="143" t="s">
        <v>524</v>
      </c>
      <c r="E7574" s="143" t="s">
        <v>25</v>
      </c>
      <c r="F7574" s="248" t="s">
        <v>3424</v>
      </c>
      <c r="G7574" s="216">
        <v>4</v>
      </c>
      <c r="H7574" s="216">
        <v>480.00000000349246</v>
      </c>
      <c r="I7574" s="216">
        <v>1920.0000000139698</v>
      </c>
      <c r="J7574" s="216">
        <v>5.5563980187215015E-3</v>
      </c>
      <c r="K7574" s="216">
        <v>1.157582920558557E-5</v>
      </c>
    </row>
    <row r="7575" spans="2:11" ht="15.75" customHeight="1" x14ac:dyDescent="0.2">
      <c r="B7575" s="189">
        <v>41165</v>
      </c>
      <c r="C7575" s="143">
        <v>279846</v>
      </c>
      <c r="D7575" s="143" t="s">
        <v>1040</v>
      </c>
      <c r="E7575" s="143" t="s">
        <v>25</v>
      </c>
      <c r="F7575" s="248" t="s">
        <v>3166</v>
      </c>
      <c r="G7575" s="216">
        <v>9</v>
      </c>
      <c r="H7575" s="216">
        <v>403.99999999674037</v>
      </c>
      <c r="I7575" s="216">
        <v>3635.9999999706633</v>
      </c>
      <c r="J7575" s="216">
        <v>1.0522428747792384E-2</v>
      </c>
      <c r="K7575" s="216">
        <v>2.6045615712567532E-5</v>
      </c>
    </row>
    <row r="7576" spans="2:11" ht="15.75" customHeight="1" x14ac:dyDescent="0.2">
      <c r="B7576" s="189">
        <v>41165</v>
      </c>
      <c r="C7576" s="143">
        <v>279847</v>
      </c>
      <c r="D7576" s="143" t="s">
        <v>1165</v>
      </c>
      <c r="E7576" s="143" t="s">
        <v>25</v>
      </c>
      <c r="F7576" s="248" t="s">
        <v>3425</v>
      </c>
      <c r="G7576" s="216">
        <v>33.575000000000003</v>
      </c>
      <c r="H7576" s="216">
        <v>317.99999999930151</v>
      </c>
      <c r="I7576" s="216">
        <v>10676.849999976548</v>
      </c>
      <c r="J7576" s="216">
        <v>3.0898348013346205E-2</v>
      </c>
      <c r="K7576" s="216">
        <v>9.7164616394383892E-5</v>
      </c>
    </row>
    <row r="7577" spans="2:11" ht="15.75" customHeight="1" x14ac:dyDescent="0.2">
      <c r="B7577" s="189">
        <v>41165</v>
      </c>
      <c r="C7577" s="143">
        <v>279848</v>
      </c>
      <c r="D7577" s="143" t="s">
        <v>948</v>
      </c>
      <c r="E7577" s="143" t="s">
        <v>25</v>
      </c>
      <c r="F7577" s="248" t="s">
        <v>3426</v>
      </c>
      <c r="G7577" s="216">
        <v>3.67</v>
      </c>
      <c r="H7577" s="216">
        <v>272.99999999930151</v>
      </c>
      <c r="I7577" s="216">
        <v>1001.9099999974366</v>
      </c>
      <c r="J7577" s="216">
        <v>2.8994847598346413E-3</v>
      </c>
      <c r="K7577" s="216">
        <v>1.0620823296124761E-5</v>
      </c>
    </row>
    <row r="7578" spans="2:11" ht="15.75" customHeight="1" x14ac:dyDescent="0.2">
      <c r="B7578" s="189">
        <v>41165</v>
      </c>
      <c r="C7578" s="143">
        <v>279850</v>
      </c>
      <c r="D7578" s="143" t="s">
        <v>1095</v>
      </c>
      <c r="E7578" s="143" t="s">
        <v>25</v>
      </c>
      <c r="F7578" s="248" t="s">
        <v>3375</v>
      </c>
      <c r="G7578" s="216">
        <v>130.69999999999999</v>
      </c>
      <c r="H7578" s="216">
        <v>8.0000000051222742</v>
      </c>
      <c r="I7578" s="216">
        <v>1045.6000006694812</v>
      </c>
      <c r="J7578" s="216">
        <v>3.025921756277518E-3</v>
      </c>
      <c r="K7578" s="216">
        <v>3.7824021929250848E-4</v>
      </c>
    </row>
    <row r="7579" spans="2:11" ht="15.75" customHeight="1" x14ac:dyDescent="0.2">
      <c r="B7579" s="189">
        <v>41165</v>
      </c>
      <c r="C7579" s="143">
        <v>279853</v>
      </c>
      <c r="D7579" s="143" t="s">
        <v>993</v>
      </c>
      <c r="E7579" s="143" t="s">
        <v>24</v>
      </c>
      <c r="F7579" s="248" t="s">
        <v>3427</v>
      </c>
      <c r="G7579" s="216">
        <v>29.832500000000003</v>
      </c>
      <c r="H7579" s="216">
        <v>267.00000000069849</v>
      </c>
      <c r="I7579" s="216">
        <v>7965.2775000208385</v>
      </c>
      <c r="J7579" s="216">
        <v>8.0102304325947345E-3</v>
      </c>
      <c r="K7579" s="216">
        <v>3.0000863043347485E-5</v>
      </c>
    </row>
    <row r="7580" spans="2:11" ht="15.75" customHeight="1" x14ac:dyDescent="0.2">
      <c r="B7580" s="189">
        <v>41165</v>
      </c>
      <c r="C7580" s="143">
        <v>279854</v>
      </c>
      <c r="D7580" s="143" t="s">
        <v>914</v>
      </c>
      <c r="E7580" s="143" t="s">
        <v>24</v>
      </c>
      <c r="F7580" s="248" t="s">
        <v>3428</v>
      </c>
      <c r="G7580" s="216">
        <v>1.2</v>
      </c>
      <c r="H7580" s="216">
        <v>281.00000000442378</v>
      </c>
      <c r="I7580" s="216">
        <v>337.20000000530854</v>
      </c>
      <c r="J7580" s="216">
        <v>3.3910302584014187E-4</v>
      </c>
      <c r="K7580" s="216">
        <v>1.2067723339316845E-6</v>
      </c>
    </row>
    <row r="7581" spans="2:11" ht="15.75" customHeight="1" x14ac:dyDescent="0.2">
      <c r="B7581" s="189">
        <v>41165</v>
      </c>
      <c r="C7581" s="143">
        <v>279854</v>
      </c>
      <c r="D7581" s="143" t="s">
        <v>850</v>
      </c>
      <c r="E7581" s="143" t="s">
        <v>24</v>
      </c>
      <c r="F7581" s="248" t="s">
        <v>3428</v>
      </c>
      <c r="G7581" s="216">
        <v>6.7002000000000006</v>
      </c>
      <c r="H7581" s="216">
        <v>281.00000000442378</v>
      </c>
      <c r="I7581" s="216">
        <v>1882.7562000296405</v>
      </c>
      <c r="J7581" s="216">
        <v>1.8933817447784323E-3</v>
      </c>
      <c r="K7581" s="216">
        <v>6.7380133265075607E-6</v>
      </c>
    </row>
    <row r="7582" spans="2:11" ht="15.75" customHeight="1" x14ac:dyDescent="0.2">
      <c r="B7582" s="189">
        <v>41165</v>
      </c>
      <c r="C7582" s="143">
        <v>279855</v>
      </c>
      <c r="D7582" s="143" t="s">
        <v>942</v>
      </c>
      <c r="E7582" s="143" t="s">
        <v>24</v>
      </c>
      <c r="F7582" s="248" t="s">
        <v>3429</v>
      </c>
      <c r="G7582" s="216">
        <v>1.8</v>
      </c>
      <c r="H7582" s="216">
        <v>278.00000000512227</v>
      </c>
      <c r="I7582" s="216">
        <v>500.40000000922009</v>
      </c>
      <c r="J7582" s="216">
        <v>5.0322406325878453E-4</v>
      </c>
      <c r="K7582" s="216">
        <v>1.8101585008975268E-6</v>
      </c>
    </row>
    <row r="7583" spans="2:11" ht="15.75" customHeight="1" x14ac:dyDescent="0.2">
      <c r="B7583" s="189">
        <v>41165</v>
      </c>
      <c r="C7583" s="143">
        <v>279856</v>
      </c>
      <c r="D7583" s="143" t="s">
        <v>1541</v>
      </c>
      <c r="E7583" s="143" t="s">
        <v>25</v>
      </c>
      <c r="F7583" s="248" t="s">
        <v>3430</v>
      </c>
      <c r="G7583" s="216">
        <v>3.0532000000000004</v>
      </c>
      <c r="H7583" s="216">
        <v>185.00000000582077</v>
      </c>
      <c r="I7583" s="216">
        <v>564.84200001777208</v>
      </c>
      <c r="J7583" s="216">
        <v>1.6346286300867729E-3</v>
      </c>
      <c r="K7583" s="216">
        <v>8.8358304326234667E-6</v>
      </c>
    </row>
    <row r="7584" spans="2:11" ht="15.75" customHeight="1" x14ac:dyDescent="0.2">
      <c r="B7584" s="189">
        <v>41165</v>
      </c>
      <c r="C7584" s="143">
        <v>279857</v>
      </c>
      <c r="D7584" s="143" t="s">
        <v>1541</v>
      </c>
      <c r="E7584" s="143" t="s">
        <v>25</v>
      </c>
      <c r="F7584" s="248" t="s">
        <v>3431</v>
      </c>
      <c r="G7584" s="216">
        <v>1.9566000000000001</v>
      </c>
      <c r="H7584" s="216">
        <v>90</v>
      </c>
      <c r="I7584" s="216">
        <v>176.09400000000002</v>
      </c>
      <c r="J7584" s="216">
        <v>5.0960851703209643E-4</v>
      </c>
      <c r="K7584" s="216">
        <v>5.6623168559121815E-6</v>
      </c>
    </row>
    <row r="7585" spans="2:11" ht="15.75" customHeight="1" x14ac:dyDescent="0.2">
      <c r="B7585" s="189">
        <v>41165</v>
      </c>
      <c r="C7585" s="143">
        <v>279858</v>
      </c>
      <c r="D7585" s="143" t="s">
        <v>565</v>
      </c>
      <c r="E7585" s="143" t="s">
        <v>25</v>
      </c>
      <c r="F7585" s="248" t="s">
        <v>3432</v>
      </c>
      <c r="G7585" s="216">
        <v>2.125</v>
      </c>
      <c r="H7585" s="216">
        <v>40.999999997438863</v>
      </c>
      <c r="I7585" s="216">
        <v>87.124999994557584</v>
      </c>
      <c r="J7585" s="216">
        <v>2.5213602986841056E-4</v>
      </c>
      <c r="K7585" s="216">
        <v>6.149659265467334E-6</v>
      </c>
    </row>
    <row r="7586" spans="2:11" ht="15.75" customHeight="1" x14ac:dyDescent="0.2">
      <c r="B7586" s="189">
        <v>41165</v>
      </c>
      <c r="C7586" s="143">
        <v>279859</v>
      </c>
      <c r="D7586" s="143" t="s">
        <v>822</v>
      </c>
      <c r="E7586" s="143" t="s">
        <v>24</v>
      </c>
      <c r="F7586" s="248" t="s">
        <v>3433</v>
      </c>
      <c r="G7586" s="216">
        <v>24.6</v>
      </c>
      <c r="H7586" s="216">
        <v>492.00000000069849</v>
      </c>
      <c r="I7586" s="216">
        <v>12103.200000017183</v>
      </c>
      <c r="J7586" s="216">
        <v>1.2171505760052249E-2</v>
      </c>
      <c r="K7586" s="216">
        <v>2.4738832845599532E-5</v>
      </c>
    </row>
    <row r="7587" spans="2:11" ht="15.75" customHeight="1" x14ac:dyDescent="0.2">
      <c r="B7587" s="189">
        <v>41165</v>
      </c>
      <c r="C7587" s="143">
        <v>279860</v>
      </c>
      <c r="D7587" s="143" t="s">
        <v>1339</v>
      </c>
      <c r="E7587" s="143" t="s">
        <v>24</v>
      </c>
      <c r="F7587" s="248" t="s">
        <v>3434</v>
      </c>
      <c r="G7587" s="216">
        <v>12.485000000000001</v>
      </c>
      <c r="H7587" s="216">
        <v>199.99999999185093</v>
      </c>
      <c r="I7587" s="216">
        <v>2496.9999998982589</v>
      </c>
      <c r="J7587" s="216">
        <v>2.5110920980871984E-3</v>
      </c>
      <c r="K7587" s="216">
        <v>1.2555460490947568E-5</v>
      </c>
    </row>
    <row r="7588" spans="2:11" ht="15.75" customHeight="1" x14ac:dyDescent="0.2">
      <c r="B7588" s="189">
        <v>41165</v>
      </c>
      <c r="C7588" s="143">
        <v>279861</v>
      </c>
      <c r="D7588" s="143" t="s">
        <v>697</v>
      </c>
      <c r="E7588" s="143" t="s">
        <v>25</v>
      </c>
      <c r="F7588" s="248" t="s">
        <v>3435</v>
      </c>
      <c r="G7588" s="216">
        <v>48.22</v>
      </c>
      <c r="H7588" s="216">
        <v>317.99999999930151</v>
      </c>
      <c r="I7588" s="216">
        <v>15333.959999966319</v>
      </c>
      <c r="J7588" s="216">
        <v>4.4375825501222751E-2</v>
      </c>
      <c r="K7588" s="216">
        <v>1.3954662107333403E-4</v>
      </c>
    </row>
    <row r="7589" spans="2:11" ht="15.75" customHeight="1" x14ac:dyDescent="0.2">
      <c r="B7589" s="189">
        <v>41165</v>
      </c>
      <c r="C7589" s="143">
        <v>279862</v>
      </c>
      <c r="D7589" s="143" t="s">
        <v>911</v>
      </c>
      <c r="E7589" s="143" t="s">
        <v>24</v>
      </c>
      <c r="F7589" s="248" t="s">
        <v>3436</v>
      </c>
      <c r="G7589" s="216">
        <v>3.3256000000000001</v>
      </c>
      <c r="H7589" s="216">
        <v>121.00000000675209</v>
      </c>
      <c r="I7589" s="216">
        <v>402.39760002245475</v>
      </c>
      <c r="J7589" s="216">
        <v>4.0466857578967181E-4</v>
      </c>
      <c r="K7589" s="216">
        <v>3.3443683947693418E-6</v>
      </c>
    </row>
    <row r="7590" spans="2:11" ht="15.75" customHeight="1" x14ac:dyDescent="0.2">
      <c r="B7590" s="189">
        <v>41165</v>
      </c>
      <c r="C7590" s="143">
        <v>279863</v>
      </c>
      <c r="D7590" s="143" t="s">
        <v>1502</v>
      </c>
      <c r="E7590" s="143" t="s">
        <v>24</v>
      </c>
      <c r="F7590" s="248" t="s">
        <v>3437</v>
      </c>
      <c r="G7590" s="216">
        <v>1.1400000000000001</v>
      </c>
      <c r="H7590" s="216">
        <v>297.9999999969732</v>
      </c>
      <c r="I7590" s="216">
        <v>339.71999999654946</v>
      </c>
      <c r="J7590" s="216">
        <v>3.4163724773258986E-4</v>
      </c>
      <c r="K7590" s="216">
        <v>1.1464337172351003E-6</v>
      </c>
    </row>
    <row r="7591" spans="2:11" ht="15.75" customHeight="1" x14ac:dyDescent="0.2">
      <c r="B7591" s="189">
        <v>41165</v>
      </c>
      <c r="C7591" s="143">
        <v>279863</v>
      </c>
      <c r="D7591" s="143" t="s">
        <v>1196</v>
      </c>
      <c r="E7591" s="143" t="s">
        <v>24</v>
      </c>
      <c r="F7591" s="248" t="s">
        <v>3437</v>
      </c>
      <c r="G7591" s="216">
        <v>41.515600000000006</v>
      </c>
      <c r="H7591" s="216">
        <v>297.9999999969732</v>
      </c>
      <c r="I7591" s="216">
        <v>12371.648799874343</v>
      </c>
      <c r="J7591" s="216">
        <v>1.2441469580672904E-2</v>
      </c>
      <c r="K7591" s="216">
        <v>4.174989792214521E-5</v>
      </c>
    </row>
    <row r="7592" spans="2:11" ht="15.75" customHeight="1" x14ac:dyDescent="0.2">
      <c r="B7592" s="189">
        <v>41165</v>
      </c>
      <c r="C7592" s="143">
        <v>279864</v>
      </c>
      <c r="D7592" s="143" t="s">
        <v>1396</v>
      </c>
      <c r="E7592" s="143" t="s">
        <v>24</v>
      </c>
      <c r="F7592" s="248" t="s">
        <v>3438</v>
      </c>
      <c r="G7592" s="216">
        <v>15.950000000000001</v>
      </c>
      <c r="H7592" s="216">
        <v>242.99999999580905</v>
      </c>
      <c r="I7592" s="216">
        <v>3875.8499999331548</v>
      </c>
      <c r="J7592" s="216">
        <v>3.897723791990377E-3</v>
      </c>
      <c r="K7592" s="216">
        <v>1.6040015605175307E-5</v>
      </c>
    </row>
    <row r="7593" spans="2:11" ht="15.75" customHeight="1" x14ac:dyDescent="0.2">
      <c r="B7593" s="189">
        <v>41165</v>
      </c>
      <c r="C7593" s="143">
        <v>279865</v>
      </c>
      <c r="D7593" s="143" t="s">
        <v>896</v>
      </c>
      <c r="E7593" s="143" t="s">
        <v>24</v>
      </c>
      <c r="F7593" s="248" t="s">
        <v>3439</v>
      </c>
      <c r="G7593" s="216">
        <v>23.885000000000002</v>
      </c>
      <c r="H7593" s="216">
        <v>368.00000000512227</v>
      </c>
      <c r="I7593" s="216">
        <v>8789.6800001223455</v>
      </c>
      <c r="J7593" s="216">
        <v>8.8392855402169099E-3</v>
      </c>
      <c r="K7593" s="216">
        <v>2.4019797663298574E-5</v>
      </c>
    </row>
    <row r="7594" spans="2:11" ht="15.75" customHeight="1" x14ac:dyDescent="0.2">
      <c r="B7594" s="189">
        <v>41165</v>
      </c>
      <c r="C7594" s="143">
        <v>279866</v>
      </c>
      <c r="D7594" s="143" t="s">
        <v>2028</v>
      </c>
      <c r="E7594" s="143" t="s">
        <v>24</v>
      </c>
      <c r="F7594" s="248" t="s">
        <v>3440</v>
      </c>
      <c r="G7594" s="216">
        <v>79.2</v>
      </c>
      <c r="H7594" s="216">
        <v>294.99999999767169</v>
      </c>
      <c r="I7594" s="216">
        <v>23363.999999815598</v>
      </c>
      <c r="J7594" s="216">
        <v>2.3495857341464456E-2</v>
      </c>
      <c r="K7594" s="216">
        <v>7.9646974039491184E-5</v>
      </c>
    </row>
    <row r="7595" spans="2:11" ht="15.75" customHeight="1" x14ac:dyDescent="0.2">
      <c r="B7595" s="189">
        <v>41165</v>
      </c>
      <c r="C7595" s="143">
        <v>279867</v>
      </c>
      <c r="D7595" s="143" t="s">
        <v>992</v>
      </c>
      <c r="E7595" s="143" t="s">
        <v>24</v>
      </c>
      <c r="F7595" s="248" t="s">
        <v>3441</v>
      </c>
      <c r="G7595" s="216">
        <v>23.76</v>
      </c>
      <c r="H7595" s="216">
        <v>213.99999999557622</v>
      </c>
      <c r="I7595" s="216">
        <v>5084.6399998948909</v>
      </c>
      <c r="J7595" s="216">
        <v>5.1133357332296316E-3</v>
      </c>
      <c r="K7595" s="216">
        <v>2.3894092211847355E-5</v>
      </c>
    </row>
    <row r="7596" spans="2:11" ht="15.75" customHeight="1" x14ac:dyDescent="0.2">
      <c r="B7596" s="189">
        <v>41165</v>
      </c>
      <c r="C7596" s="143">
        <v>279868</v>
      </c>
      <c r="D7596" s="143" t="s">
        <v>1095</v>
      </c>
      <c r="E7596" s="143" t="s">
        <v>25</v>
      </c>
      <c r="F7596" s="248" t="s">
        <v>3442</v>
      </c>
      <c r="G7596" s="216">
        <v>11</v>
      </c>
      <c r="H7596" s="216">
        <v>545.00000000582077</v>
      </c>
      <c r="I7596" s="216">
        <v>5995.0000000640284</v>
      </c>
      <c r="J7596" s="216">
        <v>1.7349274022056667E-2</v>
      </c>
      <c r="K7596" s="216">
        <v>3.1833530315360315E-5</v>
      </c>
    </row>
    <row r="7597" spans="2:11" ht="15.75" customHeight="1" x14ac:dyDescent="0.2">
      <c r="B7597" s="189">
        <v>41165</v>
      </c>
      <c r="C7597" s="143">
        <v>279938</v>
      </c>
      <c r="D7597" s="143" t="s">
        <v>1555</v>
      </c>
      <c r="E7597" s="143" t="s">
        <v>24</v>
      </c>
      <c r="F7597" s="248" t="s">
        <v>3443</v>
      </c>
      <c r="G7597" s="216">
        <v>0.88500000000000001</v>
      </c>
      <c r="H7597" s="216">
        <v>1637.999999995809</v>
      </c>
      <c r="I7597" s="216">
        <v>1449.629999996291</v>
      </c>
      <c r="J7597" s="216">
        <v>1.4578111486940931E-3</v>
      </c>
      <c r="K7597" s="216">
        <v>8.8999459627461733E-7</v>
      </c>
    </row>
    <row r="7598" spans="2:11" ht="15.75" customHeight="1" x14ac:dyDescent="0.2">
      <c r="B7598" s="189">
        <v>41166</v>
      </c>
      <c r="C7598" s="143">
        <v>279880</v>
      </c>
      <c r="D7598" s="143" t="s">
        <v>511</v>
      </c>
      <c r="E7598" s="143" t="s">
        <v>25</v>
      </c>
      <c r="F7598" s="248" t="s">
        <v>3444</v>
      </c>
      <c r="G7598" s="216">
        <v>11.96</v>
      </c>
      <c r="H7598" s="216">
        <v>155.00000000232831</v>
      </c>
      <c r="I7598" s="216">
        <v>1853.8000000278466</v>
      </c>
      <c r="J7598" s="216">
        <v>5.3628074636343373E-3</v>
      </c>
      <c r="K7598" s="216">
        <v>3.4598757829379236E-5</v>
      </c>
    </row>
    <row r="7599" spans="2:11" ht="15.75" customHeight="1" x14ac:dyDescent="0.2">
      <c r="B7599" s="189">
        <v>41166</v>
      </c>
      <c r="C7599" s="143">
        <v>279901</v>
      </c>
      <c r="D7599" s="143" t="s">
        <v>723</v>
      </c>
      <c r="E7599" s="143" t="s">
        <v>25</v>
      </c>
      <c r="F7599" s="248" t="s">
        <v>3188</v>
      </c>
      <c r="G7599" s="216">
        <v>29.710000000000004</v>
      </c>
      <c r="H7599" s="216">
        <v>258.99999999557622</v>
      </c>
      <c r="I7599" s="216">
        <v>7694.8899998685692</v>
      </c>
      <c r="J7599" s="216">
        <v>2.2260337427187676E-2</v>
      </c>
      <c r="K7599" s="216">
        <v>8.5947248755088396E-5</v>
      </c>
    </row>
    <row r="7600" spans="2:11" ht="15.75" customHeight="1" x14ac:dyDescent="0.2">
      <c r="B7600" s="189">
        <v>41166</v>
      </c>
      <c r="C7600" s="143">
        <v>279902</v>
      </c>
      <c r="D7600" s="143" t="s">
        <v>622</v>
      </c>
      <c r="E7600" s="143" t="s">
        <v>24</v>
      </c>
      <c r="F7600" s="248" t="s">
        <v>3445</v>
      </c>
      <c r="G7600" s="216">
        <v>28</v>
      </c>
      <c r="H7600" s="216">
        <v>204.00000000488944</v>
      </c>
      <c r="I7600" s="216">
        <v>5712.0000001369044</v>
      </c>
      <c r="J7600" s="216">
        <v>5.7447028123899686E-3</v>
      </c>
      <c r="K7600" s="216">
        <v>2.816030790319745E-5</v>
      </c>
    </row>
    <row r="7601" spans="2:11" ht="15.75" customHeight="1" x14ac:dyDescent="0.2">
      <c r="B7601" s="189">
        <v>41166</v>
      </c>
      <c r="C7601" s="143">
        <v>279903</v>
      </c>
      <c r="D7601" s="143" t="s">
        <v>869</v>
      </c>
      <c r="E7601" s="143" t="s">
        <v>25</v>
      </c>
      <c r="F7601" s="248" t="s">
        <v>3446</v>
      </c>
      <c r="G7601" s="216">
        <v>12</v>
      </c>
      <c r="H7601" s="216">
        <v>270</v>
      </c>
      <c r="I7601" s="216">
        <v>3240</v>
      </c>
      <c r="J7601" s="216">
        <v>9.372907639397049E-3</v>
      </c>
      <c r="K7601" s="216">
        <v>3.4714472738507587E-5</v>
      </c>
    </row>
    <row r="7602" spans="2:11" ht="15.75" customHeight="1" x14ac:dyDescent="0.2">
      <c r="B7602" s="189">
        <v>41166</v>
      </c>
      <c r="C7602" s="143">
        <v>279904</v>
      </c>
      <c r="D7602" s="143" t="s">
        <v>606</v>
      </c>
      <c r="E7602" s="143" t="s">
        <v>25</v>
      </c>
      <c r="F7602" s="248" t="s">
        <v>3041</v>
      </c>
      <c r="G7602" s="216">
        <v>36.770000000000003</v>
      </c>
      <c r="H7602" s="216">
        <v>227.99999999930151</v>
      </c>
      <c r="I7602" s="216">
        <v>8383.5599999743172</v>
      </c>
      <c r="J7602" s="216">
        <v>2.4252572089229259E-2</v>
      </c>
      <c r="K7602" s="216">
        <v>1.0637093021624369E-4</v>
      </c>
    </row>
    <row r="7603" spans="2:11" ht="15.75" customHeight="1" x14ac:dyDescent="0.2">
      <c r="B7603" s="189">
        <v>41166</v>
      </c>
      <c r="C7603" s="143">
        <v>279905</v>
      </c>
      <c r="D7603" s="143" t="s">
        <v>565</v>
      </c>
      <c r="E7603" s="143" t="s">
        <v>25</v>
      </c>
      <c r="F7603" s="248" t="s">
        <v>1899</v>
      </c>
      <c r="G7603" s="216">
        <v>6.0200000000000005</v>
      </c>
      <c r="H7603" s="216">
        <v>266.00000000791624</v>
      </c>
      <c r="I7603" s="216">
        <v>1601.3200000476559</v>
      </c>
      <c r="J7603" s="216">
        <v>4.6324149572734433E-3</v>
      </c>
      <c r="K7603" s="216">
        <v>1.7415093823817976E-5</v>
      </c>
    </row>
    <row r="7604" spans="2:11" ht="15.75" customHeight="1" x14ac:dyDescent="0.2">
      <c r="B7604" s="189">
        <v>41166</v>
      </c>
      <c r="C7604" s="143">
        <v>279906</v>
      </c>
      <c r="D7604" s="143" t="s">
        <v>652</v>
      </c>
      <c r="E7604" s="143" t="s">
        <v>25</v>
      </c>
      <c r="F7604" s="248" t="s">
        <v>3447</v>
      </c>
      <c r="G7604" s="216">
        <v>0.4</v>
      </c>
      <c r="H7604" s="216">
        <v>347.99999999231659</v>
      </c>
      <c r="I7604" s="216">
        <v>139.19999999692664</v>
      </c>
      <c r="J7604" s="216">
        <v>4.0268788375779718E-4</v>
      </c>
      <c r="K7604" s="216">
        <v>1.1571490912835864E-6</v>
      </c>
    </row>
    <row r="7605" spans="2:11" ht="15.75" customHeight="1" x14ac:dyDescent="0.2">
      <c r="B7605" s="189">
        <v>41166</v>
      </c>
      <c r="C7605" s="143">
        <v>279907</v>
      </c>
      <c r="D7605" s="143" t="s">
        <v>643</v>
      </c>
      <c r="E7605" s="143" t="s">
        <v>25</v>
      </c>
      <c r="F7605" s="248" t="s">
        <v>3448</v>
      </c>
      <c r="G7605" s="216">
        <v>30.07</v>
      </c>
      <c r="H7605" s="216">
        <v>272.99999999930151</v>
      </c>
      <c r="I7605" s="216">
        <v>8209.1099999789967</v>
      </c>
      <c r="J7605" s="216">
        <v>2.3747910441806745E-2</v>
      </c>
      <c r="K7605" s="216">
        <v>8.698868293724361E-5</v>
      </c>
    </row>
    <row r="7606" spans="2:11" ht="15.75" customHeight="1" x14ac:dyDescent="0.2">
      <c r="B7606" s="189">
        <v>41166</v>
      </c>
      <c r="C7606" s="143">
        <v>279908</v>
      </c>
      <c r="D7606" s="143" t="s">
        <v>801</v>
      </c>
      <c r="E7606" s="143" t="s">
        <v>25</v>
      </c>
      <c r="F7606" s="248" t="s">
        <v>2485</v>
      </c>
      <c r="G7606" s="216">
        <v>51.35</v>
      </c>
      <c r="H7606" s="216">
        <v>294.99999999767169</v>
      </c>
      <c r="I7606" s="216">
        <v>15148.249999880441</v>
      </c>
      <c r="J7606" s="216">
        <v>4.3821959304745597E-2</v>
      </c>
      <c r="K7606" s="216">
        <v>1.4854901459353039E-4</v>
      </c>
    </row>
    <row r="7607" spans="2:11" ht="15.75" customHeight="1" x14ac:dyDescent="0.2">
      <c r="B7607" s="189">
        <v>41166</v>
      </c>
      <c r="C7607" s="143">
        <v>279909</v>
      </c>
      <c r="D7607" s="143" t="s">
        <v>1816</v>
      </c>
      <c r="E7607" s="143" t="s">
        <v>25</v>
      </c>
      <c r="F7607" s="248" t="s">
        <v>3449</v>
      </c>
      <c r="G7607" s="216">
        <v>45.5</v>
      </c>
      <c r="H7607" s="216">
        <v>383.99999999441206</v>
      </c>
      <c r="I7607" s="216">
        <v>17471.999999745749</v>
      </c>
      <c r="J7607" s="216">
        <v>5.0544272306531537E-2</v>
      </c>
      <c r="K7607" s="216">
        <v>1.3162570913350795E-4</v>
      </c>
    </row>
    <row r="7608" spans="2:11" ht="15.75" customHeight="1" x14ac:dyDescent="0.2">
      <c r="B7608" s="189">
        <v>41166</v>
      </c>
      <c r="C7608" s="143">
        <v>279924</v>
      </c>
      <c r="D7608" s="143" t="s">
        <v>3450</v>
      </c>
      <c r="E7608" s="143" t="s">
        <v>24</v>
      </c>
      <c r="F7608" s="248" t="s">
        <v>3451</v>
      </c>
      <c r="G7608" s="216">
        <v>1.0974000000000002</v>
      </c>
      <c r="H7608" s="216">
        <v>433.00000000745058</v>
      </c>
      <c r="I7608" s="216">
        <v>475.17420000817634</v>
      </c>
      <c r="J7608" s="216">
        <v>4.7789470642449196E-4</v>
      </c>
      <c r="K7608" s="216">
        <v>1.1036829247488889E-6</v>
      </c>
    </row>
    <row r="7609" spans="2:11" ht="15.75" customHeight="1" x14ac:dyDescent="0.2">
      <c r="B7609" s="189">
        <v>41166</v>
      </c>
      <c r="C7609" s="143">
        <v>279925</v>
      </c>
      <c r="D7609" s="143" t="s">
        <v>2711</v>
      </c>
      <c r="E7609" s="143" t="s">
        <v>24</v>
      </c>
      <c r="F7609" s="248" t="s">
        <v>2712</v>
      </c>
      <c r="G7609" s="216">
        <v>3.27</v>
      </c>
      <c r="H7609" s="216">
        <v>274.99999999534339</v>
      </c>
      <c r="I7609" s="216">
        <v>899.2499999847729</v>
      </c>
      <c r="J7609" s="216">
        <v>9.0439846005433962E-4</v>
      </c>
      <c r="K7609" s="216">
        <v>3.2887216729805594E-6</v>
      </c>
    </row>
    <row r="7610" spans="2:11" ht="15.75" customHeight="1" x14ac:dyDescent="0.2">
      <c r="B7610" s="189">
        <v>41166</v>
      </c>
      <c r="C7610" s="143">
        <v>279926</v>
      </c>
      <c r="D7610" s="143" t="s">
        <v>990</v>
      </c>
      <c r="E7610" s="143" t="s">
        <v>24</v>
      </c>
      <c r="F7610" s="248" t="s">
        <v>3452</v>
      </c>
      <c r="G7610" s="216">
        <v>46.53</v>
      </c>
      <c r="H7610" s="216">
        <v>349.99999999883585</v>
      </c>
      <c r="I7610" s="216">
        <v>16285.499999945832</v>
      </c>
      <c r="J7610" s="216">
        <v>1.6378739084142741E-2</v>
      </c>
      <c r="K7610" s="216">
        <v>4.6796397383420621E-5</v>
      </c>
    </row>
    <row r="7611" spans="2:11" ht="15.75" customHeight="1" x14ac:dyDescent="0.2">
      <c r="B7611" s="189">
        <v>41166</v>
      </c>
      <c r="C7611" s="143">
        <v>279927</v>
      </c>
      <c r="D7611" s="143" t="s">
        <v>878</v>
      </c>
      <c r="E7611" s="143" t="s">
        <v>24</v>
      </c>
      <c r="F7611" s="248" t="s">
        <v>3453</v>
      </c>
      <c r="G7611" s="216">
        <v>4.9400000000000004</v>
      </c>
      <c r="H7611" s="216">
        <v>294.99999999767169</v>
      </c>
      <c r="I7611" s="216">
        <v>1457.2999999884983</v>
      </c>
      <c r="J7611" s="216">
        <v>1.4656434538216341E-3</v>
      </c>
      <c r="K7611" s="216">
        <v>4.9682828943498368E-6</v>
      </c>
    </row>
    <row r="7612" spans="2:11" ht="15.75" customHeight="1" x14ac:dyDescent="0.2">
      <c r="B7612" s="189">
        <v>41166</v>
      </c>
      <c r="C7612" s="143">
        <v>279928</v>
      </c>
      <c r="D7612" s="143" t="s">
        <v>652</v>
      </c>
      <c r="E7612" s="143" t="s">
        <v>25</v>
      </c>
      <c r="F7612" s="248" t="s">
        <v>2528</v>
      </c>
      <c r="G7612" s="216">
        <v>3.375</v>
      </c>
      <c r="H7612" s="216">
        <v>272.99999999930151</v>
      </c>
      <c r="I7612" s="216">
        <v>921.37499999764259</v>
      </c>
      <c r="J7612" s="216">
        <v>2.6654206099467163E-3</v>
      </c>
      <c r="K7612" s="216">
        <v>9.7634454577052596E-6</v>
      </c>
    </row>
    <row r="7613" spans="2:11" ht="15.75" customHeight="1" x14ac:dyDescent="0.2">
      <c r="B7613" s="189">
        <v>41166</v>
      </c>
      <c r="C7613" s="143">
        <v>279929</v>
      </c>
      <c r="D7613" s="143" t="s">
        <v>3454</v>
      </c>
      <c r="E7613" s="143" t="s">
        <v>24</v>
      </c>
      <c r="F7613" s="248" t="s">
        <v>3455</v>
      </c>
      <c r="G7613" s="216">
        <v>34.89</v>
      </c>
      <c r="H7613" s="216">
        <v>129.00000000139698</v>
      </c>
      <c r="I7613" s="216">
        <v>4500.8100000487411</v>
      </c>
      <c r="J7613" s="216">
        <v>4.5265784076843818E-3</v>
      </c>
      <c r="K7613" s="216">
        <v>3.508975509794854E-5</v>
      </c>
    </row>
    <row r="7614" spans="2:11" ht="15.75" customHeight="1" x14ac:dyDescent="0.2">
      <c r="B7614" s="189">
        <v>41166</v>
      </c>
      <c r="C7614" s="143">
        <v>279929</v>
      </c>
      <c r="D7614" s="143" t="s">
        <v>674</v>
      </c>
      <c r="E7614" s="143" t="s">
        <v>24</v>
      </c>
      <c r="F7614" s="248" t="s">
        <v>3455</v>
      </c>
      <c r="G7614" s="216">
        <v>3.8664000000000001</v>
      </c>
      <c r="H7614" s="216">
        <v>129.00000000139698</v>
      </c>
      <c r="I7614" s="216">
        <v>498.76560000540132</v>
      </c>
      <c r="J7614" s="216">
        <v>5.0162117384554001E-4</v>
      </c>
      <c r="K7614" s="216">
        <v>3.8885362313186656E-6</v>
      </c>
    </row>
    <row r="7615" spans="2:11" ht="15.75" customHeight="1" x14ac:dyDescent="0.2">
      <c r="B7615" s="189">
        <v>41166</v>
      </c>
      <c r="C7615" s="143">
        <v>279930</v>
      </c>
      <c r="D7615" s="143" t="s">
        <v>890</v>
      </c>
      <c r="E7615" s="143" t="s">
        <v>25</v>
      </c>
      <c r="F7615" s="248" t="s">
        <v>2060</v>
      </c>
      <c r="G7615" s="216">
        <v>6.2649999999999997</v>
      </c>
      <c r="H7615" s="216">
        <v>126.99999999487773</v>
      </c>
      <c r="I7615" s="216">
        <v>795.65499996790891</v>
      </c>
      <c r="J7615" s="216">
        <v>2.3017286504702695E-3</v>
      </c>
      <c r="K7615" s="216">
        <v>1.8123847642229169E-5</v>
      </c>
    </row>
    <row r="7616" spans="2:11" ht="15.75" customHeight="1" x14ac:dyDescent="0.2">
      <c r="B7616" s="189">
        <v>41166</v>
      </c>
      <c r="C7616" s="143">
        <v>279931</v>
      </c>
      <c r="D7616" s="143" t="s">
        <v>793</v>
      </c>
      <c r="E7616" s="143" t="s">
        <v>24</v>
      </c>
      <c r="F7616" s="248" t="s">
        <v>3456</v>
      </c>
      <c r="G7616" s="216">
        <v>46.06</v>
      </c>
      <c r="H7616" s="216">
        <v>229.99999999534339</v>
      </c>
      <c r="I7616" s="216">
        <v>10593.799999785517</v>
      </c>
      <c r="J7616" s="216">
        <v>1.0654452494959044E-2</v>
      </c>
      <c r="K7616" s="216">
        <v>4.6323706500759808E-5</v>
      </c>
    </row>
    <row r="7617" spans="2:11" ht="15.75" customHeight="1" x14ac:dyDescent="0.2">
      <c r="B7617" s="189">
        <v>41166</v>
      </c>
      <c r="C7617" s="143">
        <v>279932</v>
      </c>
      <c r="D7617" s="143" t="s">
        <v>3081</v>
      </c>
      <c r="E7617" s="143" t="s">
        <v>24</v>
      </c>
      <c r="F7617" s="248" t="s">
        <v>3457</v>
      </c>
      <c r="G7617" s="216">
        <v>5</v>
      </c>
      <c r="H7617" s="216">
        <v>245.00000000232831</v>
      </c>
      <c r="I7617" s="216">
        <v>1225.0000000116415</v>
      </c>
      <c r="J7617" s="216">
        <v>1.2320134707765966E-3</v>
      </c>
      <c r="K7617" s="216">
        <v>5.0286264112852593E-6</v>
      </c>
    </row>
    <row r="7618" spans="2:11" ht="15.75" customHeight="1" x14ac:dyDescent="0.2">
      <c r="B7618" s="189">
        <v>41166</v>
      </c>
      <c r="C7618" s="143">
        <v>279933</v>
      </c>
      <c r="D7618" s="143" t="s">
        <v>629</v>
      </c>
      <c r="E7618" s="143" t="s">
        <v>25</v>
      </c>
      <c r="F7618" s="248" t="s">
        <v>3458</v>
      </c>
      <c r="G7618" s="216">
        <v>3.375</v>
      </c>
      <c r="H7618" s="216">
        <v>70.000000008149073</v>
      </c>
      <c r="I7618" s="216">
        <v>236.25000002750312</v>
      </c>
      <c r="J7618" s="216">
        <v>6.8344118211893117E-4</v>
      </c>
      <c r="K7618" s="216">
        <v>9.7634454577052596E-6</v>
      </c>
    </row>
    <row r="7619" spans="2:11" ht="15.75" customHeight="1" x14ac:dyDescent="0.2">
      <c r="B7619" s="189">
        <v>41166</v>
      </c>
      <c r="C7619" s="143">
        <v>279934</v>
      </c>
      <c r="D7619" s="143" t="s">
        <v>1738</v>
      </c>
      <c r="E7619" s="143" t="s">
        <v>24</v>
      </c>
      <c r="F7619" s="248" t="s">
        <v>3256</v>
      </c>
      <c r="G7619" s="216">
        <v>23.729400000000002</v>
      </c>
      <c r="H7619" s="216">
        <v>97.000000001862645</v>
      </c>
      <c r="I7619" s="216">
        <v>2301.7518000441996</v>
      </c>
      <c r="J7619" s="216">
        <v>2.3149299787851296E-3</v>
      </c>
      <c r="K7619" s="216">
        <v>2.3865257512790489E-5</v>
      </c>
    </row>
    <row r="7620" spans="2:11" ht="15.75" customHeight="1" x14ac:dyDescent="0.2">
      <c r="B7620" s="189">
        <v>41166</v>
      </c>
      <c r="C7620" s="143">
        <v>279935</v>
      </c>
      <c r="D7620" s="143" t="s">
        <v>1173</v>
      </c>
      <c r="E7620" s="143" t="s">
        <v>24</v>
      </c>
      <c r="F7620" s="248" t="s">
        <v>3459</v>
      </c>
      <c r="G7620" s="216">
        <v>22.56</v>
      </c>
      <c r="H7620" s="216">
        <v>265.00000000465661</v>
      </c>
      <c r="I7620" s="216">
        <v>5978.4000001050526</v>
      </c>
      <c r="J7620" s="216">
        <v>6.0126280275512129E-3</v>
      </c>
      <c r="K7620" s="216">
        <v>2.2689162367719089E-5</v>
      </c>
    </row>
    <row r="7621" spans="2:11" ht="15.75" customHeight="1" x14ac:dyDescent="0.2">
      <c r="B7621" s="189">
        <v>41166</v>
      </c>
      <c r="C7621" s="143">
        <v>279936</v>
      </c>
      <c r="D7621" s="143" t="s">
        <v>3460</v>
      </c>
      <c r="E7621" s="143" t="s">
        <v>24</v>
      </c>
      <c r="F7621" s="248" t="s">
        <v>3461</v>
      </c>
      <c r="G7621" s="216">
        <v>3.4875000000000003</v>
      </c>
      <c r="H7621" s="216">
        <v>232.00000000186265</v>
      </c>
      <c r="I7621" s="216">
        <v>809.10000000649609</v>
      </c>
      <c r="J7621" s="216">
        <v>8.1373232588071397E-4</v>
      </c>
      <c r="K7621" s="216">
        <v>3.5074669218714686E-6</v>
      </c>
    </row>
    <row r="7622" spans="2:11" ht="15.75" customHeight="1" x14ac:dyDescent="0.2">
      <c r="B7622" s="189">
        <v>41166</v>
      </c>
      <c r="C7622" s="143">
        <v>279937</v>
      </c>
      <c r="D7622" s="143" t="s">
        <v>865</v>
      </c>
      <c r="E7622" s="143" t="s">
        <v>24</v>
      </c>
      <c r="F7622" s="248" t="s">
        <v>3398</v>
      </c>
      <c r="G7622" s="216">
        <v>13.440000000000001</v>
      </c>
      <c r="H7622" s="216">
        <v>329.99999999650754</v>
      </c>
      <c r="I7622" s="216">
        <v>4435.1999999530617</v>
      </c>
      <c r="J7622" s="216">
        <v>4.4605927718192693E-3</v>
      </c>
      <c r="K7622" s="216">
        <v>1.3516947793534778E-5</v>
      </c>
    </row>
    <row r="7623" spans="2:11" ht="15.75" customHeight="1" x14ac:dyDescent="0.2">
      <c r="B7623" s="189">
        <v>41166</v>
      </c>
      <c r="C7623" s="143">
        <v>279939</v>
      </c>
      <c r="D7623" s="143" t="s">
        <v>666</v>
      </c>
      <c r="E7623" s="143" t="s">
        <v>25</v>
      </c>
      <c r="F7623" s="248" t="s">
        <v>3462</v>
      </c>
      <c r="G7623" s="216">
        <v>4.9800000000000004</v>
      </c>
      <c r="H7623" s="216">
        <v>133.99999999674037</v>
      </c>
      <c r="I7623" s="216">
        <v>667.31999998376716</v>
      </c>
      <c r="J7623" s="216">
        <v>1.9304718289414476E-3</v>
      </c>
      <c r="K7623" s="216">
        <v>1.4406506186480651E-5</v>
      </c>
    </row>
    <row r="7624" spans="2:11" ht="15.75" customHeight="1" x14ac:dyDescent="0.2">
      <c r="B7624" s="189">
        <v>41166</v>
      </c>
      <c r="C7624" s="143">
        <v>279940</v>
      </c>
      <c r="D7624" s="143" t="s">
        <v>1418</v>
      </c>
      <c r="E7624" s="143" t="s">
        <v>25</v>
      </c>
      <c r="F7624" s="248" t="s">
        <v>3463</v>
      </c>
      <c r="G7624" s="216">
        <v>4.1100000000000003</v>
      </c>
      <c r="H7624" s="216">
        <v>362.00000000651926</v>
      </c>
      <c r="I7624" s="216">
        <v>1487.8200000267941</v>
      </c>
      <c r="J7624" s="216">
        <v>4.3040739025613757E-3</v>
      </c>
      <c r="K7624" s="216">
        <v>1.188970691293885E-5</v>
      </c>
    </row>
    <row r="7625" spans="2:11" ht="15.75" customHeight="1" x14ac:dyDescent="0.2">
      <c r="B7625" s="189">
        <v>41166</v>
      </c>
      <c r="C7625" s="143">
        <v>280161</v>
      </c>
      <c r="D7625" s="143" t="s">
        <v>1418</v>
      </c>
      <c r="E7625" s="143" t="s">
        <v>25</v>
      </c>
      <c r="F7625" s="248" t="s">
        <v>2343</v>
      </c>
      <c r="G7625" s="216">
        <v>2.0100000000000002</v>
      </c>
      <c r="H7625" s="216">
        <v>450</v>
      </c>
      <c r="I7625" s="216">
        <v>904.50000000000011</v>
      </c>
      <c r="J7625" s="216">
        <v>2.6166033826650098E-3</v>
      </c>
      <c r="K7625" s="216">
        <v>5.8146741837000224E-6</v>
      </c>
    </row>
    <row r="7626" spans="2:11" ht="15.75" customHeight="1" x14ac:dyDescent="0.2">
      <c r="B7626" s="189">
        <v>41167</v>
      </c>
      <c r="C7626" s="143">
        <v>279946</v>
      </c>
      <c r="D7626" s="143" t="s">
        <v>802</v>
      </c>
      <c r="E7626" s="143" t="s">
        <v>25</v>
      </c>
      <c r="F7626" s="248" t="s">
        <v>3464</v>
      </c>
      <c r="G7626" s="216">
        <v>5</v>
      </c>
      <c r="H7626" s="216">
        <v>76.999999999534339</v>
      </c>
      <c r="I7626" s="216">
        <v>384.99999999767169</v>
      </c>
      <c r="J7626" s="216">
        <v>1.1132735606570617E-3</v>
      </c>
      <c r="K7626" s="216">
        <v>1.4458098190438888E-5</v>
      </c>
    </row>
    <row r="7627" spans="2:11" ht="15.75" customHeight="1" x14ac:dyDescent="0.2">
      <c r="B7627" s="189">
        <v>41167</v>
      </c>
      <c r="C7627" s="143">
        <v>279988</v>
      </c>
      <c r="D7627" s="143" t="s">
        <v>909</v>
      </c>
      <c r="E7627" s="143" t="s">
        <v>24</v>
      </c>
      <c r="F7627" s="248" t="s">
        <v>3465</v>
      </c>
      <c r="G7627" s="216">
        <v>4.04</v>
      </c>
      <c r="H7627" s="216">
        <v>206.00000000093132</v>
      </c>
      <c r="I7627" s="216">
        <v>832.24000000376259</v>
      </c>
      <c r="J7627" s="216">
        <v>8.370897800955196E-4</v>
      </c>
      <c r="K7627" s="216">
        <v>4.0635426218045395E-6</v>
      </c>
    </row>
    <row r="7628" spans="2:11" ht="15.75" customHeight="1" x14ac:dyDescent="0.2">
      <c r="B7628" s="189">
        <v>41167</v>
      </c>
      <c r="C7628" s="143">
        <v>279988</v>
      </c>
      <c r="D7628" s="143" t="s">
        <v>865</v>
      </c>
      <c r="E7628" s="143" t="s">
        <v>24</v>
      </c>
      <c r="F7628" s="248" t="s">
        <v>3465</v>
      </c>
      <c r="G7628" s="216">
        <v>2.0699999999999998</v>
      </c>
      <c r="H7628" s="216">
        <v>206.00000000093132</v>
      </c>
      <c r="I7628" s="216">
        <v>426.4200000019278</v>
      </c>
      <c r="J7628" s="216">
        <v>4.2890491207864489E-4</v>
      </c>
      <c r="K7628" s="216">
        <v>2.0820626799840089E-6</v>
      </c>
    </row>
    <row r="7629" spans="2:11" ht="15.75" customHeight="1" x14ac:dyDescent="0.2">
      <c r="B7629" s="189">
        <v>41168</v>
      </c>
      <c r="C7629" s="143">
        <v>279970</v>
      </c>
      <c r="D7629" s="143" t="s">
        <v>922</v>
      </c>
      <c r="E7629" s="143" t="s">
        <v>25</v>
      </c>
      <c r="F7629" s="248" t="s">
        <v>3466</v>
      </c>
      <c r="G7629" s="216">
        <v>16.100000000000001</v>
      </c>
      <c r="H7629" s="216">
        <v>79.999999998835847</v>
      </c>
      <c r="I7629" s="216">
        <v>1287.9999999812571</v>
      </c>
      <c r="J7629" s="216">
        <v>3.7228003979270625E-3</v>
      </c>
      <c r="K7629" s="216">
        <v>4.653500497476546E-5</v>
      </c>
    </row>
    <row r="7630" spans="2:11" ht="15.75" customHeight="1" x14ac:dyDescent="0.2">
      <c r="B7630" s="189">
        <v>41168</v>
      </c>
      <c r="C7630" s="143">
        <v>279972</v>
      </c>
      <c r="D7630" s="143" t="s">
        <v>1002</v>
      </c>
      <c r="E7630" s="143" t="s">
        <v>24</v>
      </c>
      <c r="F7630" s="248" t="s">
        <v>3467</v>
      </c>
      <c r="G7630" s="216">
        <v>8</v>
      </c>
      <c r="H7630" s="216">
        <v>214.99999999883585</v>
      </c>
      <c r="I7630" s="216">
        <v>1719.9999999906868</v>
      </c>
      <c r="J7630" s="216">
        <v>1.7301994739838372E-3</v>
      </c>
      <c r="K7630" s="216">
        <v>8.047439413921886E-6</v>
      </c>
    </row>
    <row r="7631" spans="2:11" ht="15.75" customHeight="1" x14ac:dyDescent="0.2">
      <c r="B7631" s="189">
        <v>41168</v>
      </c>
      <c r="C7631" s="143">
        <v>279974</v>
      </c>
      <c r="D7631" s="143" t="s">
        <v>835</v>
      </c>
      <c r="E7631" s="143" t="s">
        <v>24</v>
      </c>
      <c r="F7631" s="248" t="s">
        <v>3468</v>
      </c>
      <c r="G7631" s="216">
        <v>42</v>
      </c>
      <c r="H7631" s="216">
        <v>355.00000000465661</v>
      </c>
      <c r="I7631" s="216">
        <v>14910.000000195578</v>
      </c>
      <c r="J7631" s="216">
        <v>1.4998415207893655E-2</v>
      </c>
      <c r="K7631" s="216">
        <v>4.2249056923089907E-5</v>
      </c>
    </row>
    <row r="7632" spans="2:11" ht="15.75" customHeight="1" x14ac:dyDescent="0.2">
      <c r="B7632" s="189">
        <v>41168</v>
      </c>
      <c r="C7632" s="143">
        <v>279975</v>
      </c>
      <c r="D7632" s="143" t="s">
        <v>517</v>
      </c>
      <c r="E7632" s="143" t="s">
        <v>25</v>
      </c>
      <c r="F7632" s="248" t="s">
        <v>3469</v>
      </c>
      <c r="G7632" s="216">
        <v>4.1099999999999994</v>
      </c>
      <c r="H7632" s="216">
        <v>275.99999999860302</v>
      </c>
      <c r="I7632" s="216">
        <v>1134.3599999942585</v>
      </c>
      <c r="J7632" s="216">
        <v>3.2787234933483083E-3</v>
      </c>
      <c r="K7632" s="216">
        <v>1.1879432946974286E-5</v>
      </c>
    </row>
    <row r="7633" spans="2:11" ht="15.75" customHeight="1" x14ac:dyDescent="0.2">
      <c r="B7633" s="189">
        <v>41168</v>
      </c>
      <c r="C7633" s="143">
        <v>279976</v>
      </c>
      <c r="D7633" s="143" t="s">
        <v>709</v>
      </c>
      <c r="E7633" s="143" t="s">
        <v>24</v>
      </c>
      <c r="F7633" s="248" t="s">
        <v>3470</v>
      </c>
      <c r="G7633" s="216">
        <v>18.05</v>
      </c>
      <c r="H7633" s="216">
        <v>362.99999999930151</v>
      </c>
      <c r="I7633" s="216">
        <v>6552.1499999873922</v>
      </c>
      <c r="J7633" s="216">
        <v>6.5910037694783541E-3</v>
      </c>
      <c r="K7633" s="216">
        <v>1.8157035177661259E-5</v>
      </c>
    </row>
    <row r="7634" spans="2:11" ht="15.75" customHeight="1" x14ac:dyDescent="0.2">
      <c r="B7634" s="189">
        <v>41168</v>
      </c>
      <c r="C7634" s="143">
        <v>279977</v>
      </c>
      <c r="D7634" s="143" t="s">
        <v>1690</v>
      </c>
      <c r="E7634" s="143" t="s">
        <v>24</v>
      </c>
      <c r="F7634" s="248" t="s">
        <v>3411</v>
      </c>
      <c r="G7634" s="216">
        <v>45</v>
      </c>
      <c r="H7634" s="216">
        <v>394.99999999883585</v>
      </c>
      <c r="I7634" s="216">
        <v>17774.999999947613</v>
      </c>
      <c r="J7634" s="216">
        <v>1.7880404447754995E-2</v>
      </c>
      <c r="K7634" s="216">
        <v>4.5266846703310617E-5</v>
      </c>
    </row>
    <row r="7635" spans="2:11" ht="15.75" customHeight="1" x14ac:dyDescent="0.2">
      <c r="B7635" s="189">
        <v>41168</v>
      </c>
      <c r="C7635" s="143">
        <v>279978</v>
      </c>
      <c r="D7635" s="143" t="s">
        <v>964</v>
      </c>
      <c r="E7635" s="143" t="s">
        <v>25</v>
      </c>
      <c r="F7635" s="248" t="s">
        <v>3471</v>
      </c>
      <c r="G7635" s="216">
        <v>21.05</v>
      </c>
      <c r="H7635" s="216">
        <v>349.99999999883585</v>
      </c>
      <c r="I7635" s="216">
        <v>7367.4999999754946</v>
      </c>
      <c r="J7635" s="216">
        <v>2.1294822928599015E-2</v>
      </c>
      <c r="K7635" s="216">
        <v>6.0842351224770985E-5</v>
      </c>
    </row>
    <row r="7636" spans="2:11" ht="15.75" customHeight="1" x14ac:dyDescent="0.2">
      <c r="B7636" s="189">
        <v>41168</v>
      </c>
      <c r="C7636" s="143">
        <v>279979</v>
      </c>
      <c r="D7636" s="143" t="s">
        <v>590</v>
      </c>
      <c r="E7636" s="143" t="s">
        <v>25</v>
      </c>
      <c r="F7636" s="248" t="s">
        <v>3472</v>
      </c>
      <c r="G7636" s="216">
        <v>0.4</v>
      </c>
      <c r="H7636" s="216">
        <v>225</v>
      </c>
      <c r="I7636" s="216">
        <v>90</v>
      </c>
      <c r="J7636" s="216">
        <v>2.6013356818191868E-4</v>
      </c>
      <c r="K7636" s="216">
        <v>1.1561491919196388E-6</v>
      </c>
    </row>
    <row r="7637" spans="2:11" ht="15.75" customHeight="1" x14ac:dyDescent="0.2">
      <c r="B7637" s="189">
        <v>41168</v>
      </c>
      <c r="C7637" s="143">
        <v>279980</v>
      </c>
      <c r="D7637" s="143" t="s">
        <v>906</v>
      </c>
      <c r="E7637" s="143" t="s">
        <v>24</v>
      </c>
      <c r="F7637" s="248" t="s">
        <v>3473</v>
      </c>
      <c r="G7637" s="216">
        <v>2.0329999999999999</v>
      </c>
      <c r="H7637" s="216">
        <v>393.99999999557622</v>
      </c>
      <c r="I7637" s="216">
        <v>801.00199999100641</v>
      </c>
      <c r="J7637" s="216">
        <v>8.0575188316973554E-4</v>
      </c>
      <c r="K7637" s="216">
        <v>2.0450555410628995E-6</v>
      </c>
    </row>
    <row r="7638" spans="2:11" ht="15.75" customHeight="1" x14ac:dyDescent="0.2">
      <c r="B7638" s="189">
        <v>41168</v>
      </c>
      <c r="C7638" s="143">
        <v>279981</v>
      </c>
      <c r="D7638" s="143" t="s">
        <v>974</v>
      </c>
      <c r="E7638" s="143" t="s">
        <v>24</v>
      </c>
      <c r="F7638" s="248" t="s">
        <v>3474</v>
      </c>
      <c r="G7638" s="216">
        <v>40.688500000000005</v>
      </c>
      <c r="H7638" s="216">
        <v>386.00000000093132</v>
      </c>
      <c r="I7638" s="216">
        <v>15705.761000037895</v>
      </c>
      <c r="J7638" s="216">
        <v>1.5798895012167774E-2</v>
      </c>
      <c r="K7638" s="216">
        <v>4.092977982417009E-5</v>
      </c>
    </row>
    <row r="7639" spans="2:11" ht="15.75" customHeight="1" x14ac:dyDescent="0.2">
      <c r="B7639" s="189">
        <v>41168</v>
      </c>
      <c r="C7639" s="143">
        <v>279982</v>
      </c>
      <c r="D7639" s="143" t="s">
        <v>1692</v>
      </c>
      <c r="E7639" s="143" t="s">
        <v>24</v>
      </c>
      <c r="F7639" s="248" t="s">
        <v>3475</v>
      </c>
      <c r="G7639" s="216">
        <v>1.02</v>
      </c>
      <c r="H7639" s="216">
        <v>33.000000002793968</v>
      </c>
      <c r="I7639" s="216">
        <v>33.660000002849848</v>
      </c>
      <c r="J7639" s="216">
        <v>3.3859601336943086E-5</v>
      </c>
      <c r="K7639" s="216">
        <v>1.0260485252750407E-6</v>
      </c>
    </row>
    <row r="7640" spans="2:11" ht="15.75" customHeight="1" x14ac:dyDescent="0.2">
      <c r="B7640" s="189">
        <v>41168</v>
      </c>
      <c r="C7640" s="143">
        <v>279983</v>
      </c>
      <c r="D7640" s="143" t="s">
        <v>896</v>
      </c>
      <c r="E7640" s="143" t="s">
        <v>24</v>
      </c>
      <c r="F7640" s="248" t="s">
        <v>3088</v>
      </c>
      <c r="G7640" s="216">
        <v>37.799999999999997</v>
      </c>
      <c r="H7640" s="216">
        <v>348.99999999557622</v>
      </c>
      <c r="I7640" s="216">
        <v>13192.199999832781</v>
      </c>
      <c r="J7640" s="216">
        <v>1.327042877937433E-2</v>
      </c>
      <c r="K7640" s="216">
        <v>3.802415123078091E-5</v>
      </c>
    </row>
    <row r="7641" spans="2:11" ht="15.75" customHeight="1" x14ac:dyDescent="0.2">
      <c r="B7641" s="189">
        <v>41168</v>
      </c>
      <c r="C7641" s="143">
        <v>279984</v>
      </c>
      <c r="D7641" s="143" t="s">
        <v>1692</v>
      </c>
      <c r="E7641" s="143" t="s">
        <v>24</v>
      </c>
      <c r="F7641" s="248" t="s">
        <v>3475</v>
      </c>
      <c r="G7641" s="216">
        <v>1.02</v>
      </c>
      <c r="H7641" s="216">
        <v>43.999999996740371</v>
      </c>
      <c r="I7641" s="216">
        <v>44.879999996675181</v>
      </c>
      <c r="J7641" s="216">
        <v>4.5146135108757249E-5</v>
      </c>
      <c r="K7641" s="216">
        <v>1.0260485252750407E-6</v>
      </c>
    </row>
    <row r="7642" spans="2:11" ht="15.75" customHeight="1" x14ac:dyDescent="0.2">
      <c r="B7642" s="189">
        <v>41168</v>
      </c>
      <c r="C7642" s="143">
        <v>279985</v>
      </c>
      <c r="D7642" s="143" t="s">
        <v>896</v>
      </c>
      <c r="E7642" s="143" t="s">
        <v>24</v>
      </c>
      <c r="F7642" s="248" t="s">
        <v>3476</v>
      </c>
      <c r="G7642" s="216">
        <v>5.42</v>
      </c>
      <c r="H7642" s="216">
        <v>322.9999999946449</v>
      </c>
      <c r="I7642" s="216">
        <v>1750.6599999709754</v>
      </c>
      <c r="J7642" s="216">
        <v>1.7610412855178646E-3</v>
      </c>
      <c r="K7642" s="216">
        <v>5.4521402029320782E-6</v>
      </c>
    </row>
    <row r="7643" spans="2:11" ht="15.75" customHeight="1" x14ac:dyDescent="0.2">
      <c r="B7643" s="189">
        <v>41168</v>
      </c>
      <c r="C7643" s="143">
        <v>279986</v>
      </c>
      <c r="D7643" s="143" t="s">
        <v>584</v>
      </c>
      <c r="E7643" s="143" t="s">
        <v>24</v>
      </c>
      <c r="F7643" s="248" t="s">
        <v>3477</v>
      </c>
      <c r="G7643" s="216">
        <v>18</v>
      </c>
      <c r="H7643" s="216">
        <v>194.99999999650754</v>
      </c>
      <c r="I7643" s="216">
        <v>3509.9999999371357</v>
      </c>
      <c r="J7643" s="216">
        <v>3.5308140427949908E-3</v>
      </c>
      <c r="K7643" s="216">
        <v>1.8106738681324244E-5</v>
      </c>
    </row>
    <row r="7644" spans="2:11" ht="15.75" customHeight="1" x14ac:dyDescent="0.2">
      <c r="B7644" s="189">
        <v>41168</v>
      </c>
      <c r="C7644" s="143">
        <v>279987</v>
      </c>
      <c r="D7644" s="143" t="s">
        <v>707</v>
      </c>
      <c r="E7644" s="143" t="s">
        <v>25</v>
      </c>
      <c r="F7644" s="248" t="s">
        <v>3478</v>
      </c>
      <c r="G7644" s="216">
        <v>23.9133</v>
      </c>
      <c r="H7644" s="216">
        <v>246.99999999837019</v>
      </c>
      <c r="I7644" s="216">
        <v>5906.5850999610257</v>
      </c>
      <c r="J7644" s="216">
        <v>1.7072233975811296E-2</v>
      </c>
      <c r="K7644" s="216">
        <v>6.9118356177829741E-5</v>
      </c>
    </row>
    <row r="7645" spans="2:11" ht="15.75" customHeight="1" x14ac:dyDescent="0.2">
      <c r="B7645" s="189">
        <v>41169</v>
      </c>
      <c r="C7645" s="143">
        <v>280024</v>
      </c>
      <c r="D7645" s="143" t="s">
        <v>621</v>
      </c>
      <c r="E7645" s="143" t="s">
        <v>25</v>
      </c>
      <c r="F7645" s="248" t="s">
        <v>3479</v>
      </c>
      <c r="G7645" s="216">
        <v>6</v>
      </c>
      <c r="H7645" s="216">
        <v>66.000000005587935</v>
      </c>
      <c r="I7645" s="216">
        <v>396.00000003352761</v>
      </c>
      <c r="J7645" s="216">
        <v>1.1441669416814284E-3</v>
      </c>
      <c r="K7645" s="216">
        <v>1.7335862751281162E-5</v>
      </c>
    </row>
    <row r="7646" spans="2:11" ht="15.75" customHeight="1" x14ac:dyDescent="0.2">
      <c r="B7646" s="189">
        <v>41169</v>
      </c>
      <c r="C7646" s="143">
        <v>280029</v>
      </c>
      <c r="D7646" s="143" t="s">
        <v>1574</v>
      </c>
      <c r="E7646" s="143" t="s">
        <v>25</v>
      </c>
      <c r="F7646" s="248" t="s">
        <v>3480</v>
      </c>
      <c r="G7646" s="216">
        <v>1</v>
      </c>
      <c r="H7646" s="216">
        <v>85.000000004656613</v>
      </c>
      <c r="I7646" s="216">
        <v>85.000000004656613</v>
      </c>
      <c r="J7646" s="216">
        <v>2.4559138898993751E-4</v>
      </c>
      <c r="K7646" s="216">
        <v>2.8893104585468602E-6</v>
      </c>
    </row>
    <row r="7647" spans="2:11" ht="15.75" customHeight="1" x14ac:dyDescent="0.2">
      <c r="B7647" s="189">
        <v>41169</v>
      </c>
      <c r="C7647" s="143">
        <v>280032</v>
      </c>
      <c r="D7647" s="143" t="s">
        <v>920</v>
      </c>
      <c r="E7647" s="143" t="s">
        <v>25</v>
      </c>
      <c r="F7647" s="248" t="s">
        <v>3481</v>
      </c>
      <c r="G7647" s="216">
        <v>14</v>
      </c>
      <c r="H7647" s="216">
        <v>197.0000000030268</v>
      </c>
      <c r="I7647" s="216">
        <v>2758.0000000423752</v>
      </c>
      <c r="J7647" s="216">
        <v>7.9687182447946755E-3</v>
      </c>
      <c r="K7647" s="216">
        <v>4.0450346419656044E-5</v>
      </c>
    </row>
    <row r="7648" spans="2:11" ht="15.75" customHeight="1" x14ac:dyDescent="0.2">
      <c r="B7648" s="189">
        <v>41169</v>
      </c>
      <c r="C7648" s="143">
        <v>280040</v>
      </c>
      <c r="D7648" s="143" t="s">
        <v>791</v>
      </c>
      <c r="E7648" s="143" t="s">
        <v>25</v>
      </c>
      <c r="F7648" s="248" t="s">
        <v>2205</v>
      </c>
      <c r="G7648" s="216">
        <v>14</v>
      </c>
      <c r="H7648" s="216">
        <v>290.99999999511056</v>
      </c>
      <c r="I7648" s="216">
        <v>4073.9999999315478</v>
      </c>
      <c r="J7648" s="216">
        <v>1.177105080792213E-2</v>
      </c>
      <c r="K7648" s="216">
        <v>4.0450346419656044E-5</v>
      </c>
    </row>
    <row r="7649" spans="2:11" ht="15.75" customHeight="1" x14ac:dyDescent="0.2">
      <c r="B7649" s="189">
        <v>41169</v>
      </c>
      <c r="C7649" s="143">
        <v>280041</v>
      </c>
      <c r="D7649" s="143" t="s">
        <v>872</v>
      </c>
      <c r="E7649" s="143" t="s">
        <v>25</v>
      </c>
      <c r="F7649" s="248" t="s">
        <v>3482</v>
      </c>
      <c r="G7649" s="216">
        <v>4</v>
      </c>
      <c r="H7649" s="216">
        <v>322.00000000186265</v>
      </c>
      <c r="I7649" s="216">
        <v>1288.0000000074506</v>
      </c>
      <c r="J7649" s="216">
        <v>3.7214318706298832E-3</v>
      </c>
      <c r="K7649" s="216">
        <v>1.1557241834187441E-5</v>
      </c>
    </row>
    <row r="7650" spans="2:11" ht="15.75" customHeight="1" x14ac:dyDescent="0.2">
      <c r="B7650" s="189">
        <v>41169</v>
      </c>
      <c r="C7650" s="143">
        <v>280042</v>
      </c>
      <c r="D7650" s="143" t="s">
        <v>655</v>
      </c>
      <c r="E7650" s="143" t="s">
        <v>25</v>
      </c>
      <c r="F7650" s="248" t="s">
        <v>3483</v>
      </c>
      <c r="G7650" s="216">
        <v>11.040000000000001</v>
      </c>
      <c r="H7650" s="216">
        <v>375.99999999976717</v>
      </c>
      <c r="I7650" s="216">
        <v>4151.0399999974297</v>
      </c>
      <c r="J7650" s="216">
        <v>1.1993643285838932E-2</v>
      </c>
      <c r="K7650" s="216">
        <v>3.1897987462357342E-5</v>
      </c>
    </row>
    <row r="7651" spans="2:11" ht="15.75" customHeight="1" x14ac:dyDescent="0.2">
      <c r="B7651" s="189">
        <v>41169</v>
      </c>
      <c r="C7651" s="143">
        <v>280043</v>
      </c>
      <c r="D7651" s="143" t="s">
        <v>1164</v>
      </c>
      <c r="E7651" s="143" t="s">
        <v>25</v>
      </c>
      <c r="F7651" s="248" t="s">
        <v>2284</v>
      </c>
      <c r="G7651" s="216">
        <v>3</v>
      </c>
      <c r="H7651" s="216">
        <v>524.99999999301508</v>
      </c>
      <c r="I7651" s="216">
        <v>1574.9999999790452</v>
      </c>
      <c r="J7651" s="216">
        <v>4.55066397215076E-3</v>
      </c>
      <c r="K7651" s="216">
        <v>8.667931375640581E-6</v>
      </c>
    </row>
    <row r="7652" spans="2:11" ht="15.75" customHeight="1" x14ac:dyDescent="0.2">
      <c r="B7652" s="189">
        <v>41169</v>
      </c>
      <c r="C7652" s="143">
        <v>280044</v>
      </c>
      <c r="D7652" s="143" t="s">
        <v>565</v>
      </c>
      <c r="E7652" s="143" t="s">
        <v>25</v>
      </c>
      <c r="F7652" s="248" t="s">
        <v>1899</v>
      </c>
      <c r="G7652" s="216">
        <v>13.03</v>
      </c>
      <c r="H7652" s="216">
        <v>384.99999999767169</v>
      </c>
      <c r="I7652" s="216">
        <v>5016.5499999696622</v>
      </c>
      <c r="J7652" s="216">
        <v>1.4494370380735597E-2</v>
      </c>
      <c r="K7652" s="216">
        <v>3.7647715274865589E-5</v>
      </c>
    </row>
    <row r="7653" spans="2:11" ht="15.75" customHeight="1" x14ac:dyDescent="0.2">
      <c r="B7653" s="189">
        <v>41169</v>
      </c>
      <c r="C7653" s="143">
        <v>280045</v>
      </c>
      <c r="D7653" s="143" t="s">
        <v>1012</v>
      </c>
      <c r="E7653" s="143" t="s">
        <v>24</v>
      </c>
      <c r="F7653" s="248" t="s">
        <v>3484</v>
      </c>
      <c r="G7653" s="216">
        <v>88.350000000000009</v>
      </c>
      <c r="H7653" s="216">
        <v>391.00000000675209</v>
      </c>
      <c r="I7653" s="216">
        <v>34544.850000596547</v>
      </c>
      <c r="J7653" s="216">
        <v>3.4752562591952391E-2</v>
      </c>
      <c r="K7653" s="216">
        <v>8.8881234248982751E-5</v>
      </c>
    </row>
    <row r="7654" spans="2:11" ht="15.75" customHeight="1" x14ac:dyDescent="0.2">
      <c r="B7654" s="189">
        <v>41169</v>
      </c>
      <c r="C7654" s="143">
        <v>280048</v>
      </c>
      <c r="D7654" s="143" t="s">
        <v>1322</v>
      </c>
      <c r="E7654" s="143" t="s">
        <v>24</v>
      </c>
      <c r="F7654" s="248" t="s">
        <v>3485</v>
      </c>
      <c r="G7654" s="216">
        <v>16.490600000000001</v>
      </c>
      <c r="H7654" s="216">
        <v>187.00000000186265</v>
      </c>
      <c r="I7654" s="216">
        <v>3083.742200030716</v>
      </c>
      <c r="J7654" s="216">
        <v>3.1022842427210354E-3</v>
      </c>
      <c r="K7654" s="216">
        <v>1.6589755308503394E-5</v>
      </c>
    </row>
    <row r="7655" spans="2:11" ht="15.75" customHeight="1" x14ac:dyDescent="0.2">
      <c r="B7655" s="189">
        <v>41169</v>
      </c>
      <c r="C7655" s="143">
        <v>280049</v>
      </c>
      <c r="D7655" s="143" t="s">
        <v>526</v>
      </c>
      <c r="E7655" s="143" t="s">
        <v>25</v>
      </c>
      <c r="F7655" s="248" t="s">
        <v>3486</v>
      </c>
      <c r="G7655" s="216">
        <v>1</v>
      </c>
      <c r="H7655" s="216">
        <v>110.00000000232831</v>
      </c>
      <c r="I7655" s="216">
        <v>110.00000000232831</v>
      </c>
      <c r="J7655" s="216">
        <v>3.1782415044688187E-4</v>
      </c>
      <c r="K7655" s="216">
        <v>2.8893104585468602E-6</v>
      </c>
    </row>
    <row r="7656" spans="2:11" ht="15.75" customHeight="1" x14ac:dyDescent="0.2">
      <c r="B7656" s="189">
        <v>41169</v>
      </c>
      <c r="C7656" s="143">
        <v>280049</v>
      </c>
      <c r="D7656" s="143" t="s">
        <v>579</v>
      </c>
      <c r="E7656" s="143" t="s">
        <v>25</v>
      </c>
      <c r="F7656" s="248" t="s">
        <v>3486</v>
      </c>
      <c r="G7656" s="216">
        <v>2</v>
      </c>
      <c r="H7656" s="216">
        <v>110.00000000232831</v>
      </c>
      <c r="I7656" s="216">
        <v>220.00000000465661</v>
      </c>
      <c r="J7656" s="216">
        <v>6.3564830089376373E-4</v>
      </c>
      <c r="K7656" s="216">
        <v>5.7786209170937204E-6</v>
      </c>
    </row>
    <row r="7657" spans="2:11" ht="15.75" customHeight="1" x14ac:dyDescent="0.2">
      <c r="B7657" s="189">
        <v>41169</v>
      </c>
      <c r="C7657" s="143">
        <v>280050</v>
      </c>
      <c r="D7657" s="143" t="s">
        <v>850</v>
      </c>
      <c r="E7657" s="143" t="s">
        <v>24</v>
      </c>
      <c r="F7657" s="248" t="s">
        <v>1954</v>
      </c>
      <c r="G7657" s="216">
        <v>5.5834999999999999</v>
      </c>
      <c r="H7657" s="216">
        <v>290.00000000232831</v>
      </c>
      <c r="I7657" s="216">
        <v>1619.215000013</v>
      </c>
      <c r="J7657" s="216">
        <v>1.6289510777093611E-3</v>
      </c>
      <c r="K7657" s="216">
        <v>5.6170726817113208E-6</v>
      </c>
    </row>
    <row r="7658" spans="2:11" ht="15.75" customHeight="1" x14ac:dyDescent="0.2">
      <c r="B7658" s="189">
        <v>41169</v>
      </c>
      <c r="C7658" s="143">
        <v>280051</v>
      </c>
      <c r="D7658" s="143" t="s">
        <v>874</v>
      </c>
      <c r="E7658" s="143" t="s">
        <v>25</v>
      </c>
      <c r="F7658" s="248" t="s">
        <v>3487</v>
      </c>
      <c r="G7658" s="216">
        <v>1.04</v>
      </c>
      <c r="H7658" s="216">
        <v>551.00000000442378</v>
      </c>
      <c r="I7658" s="216">
        <v>573.04000000460076</v>
      </c>
      <c r="J7658" s="216">
        <v>1.6556904651789859E-3</v>
      </c>
      <c r="K7658" s="216">
        <v>3.0048828768887349E-6</v>
      </c>
    </row>
    <row r="7659" spans="2:11" ht="15.75" customHeight="1" x14ac:dyDescent="0.2">
      <c r="B7659" s="189">
        <v>41169</v>
      </c>
      <c r="C7659" s="143">
        <v>280052</v>
      </c>
      <c r="D7659" s="143" t="s">
        <v>518</v>
      </c>
      <c r="E7659" s="143" t="s">
        <v>24</v>
      </c>
      <c r="F7659" s="248" t="s">
        <v>2909</v>
      </c>
      <c r="G7659" s="216">
        <v>22.525000000000002</v>
      </c>
      <c r="H7659" s="216">
        <v>141.99999999138527</v>
      </c>
      <c r="I7659" s="216">
        <v>3198.5499998059536</v>
      </c>
      <c r="J7659" s="216">
        <v>3.2177823632126394E-3</v>
      </c>
      <c r="K7659" s="216">
        <v>2.2660439178928542E-5</v>
      </c>
    </row>
    <row r="7660" spans="2:11" ht="15.75" customHeight="1" x14ac:dyDescent="0.2">
      <c r="B7660" s="189">
        <v>41169</v>
      </c>
      <c r="C7660" s="143">
        <v>280053</v>
      </c>
      <c r="D7660" s="143" t="s">
        <v>1046</v>
      </c>
      <c r="E7660" s="143" t="s">
        <v>24</v>
      </c>
      <c r="F7660" s="248" t="s">
        <v>3488</v>
      </c>
      <c r="G7660" s="216">
        <v>19.739700000000003</v>
      </c>
      <c r="H7660" s="216">
        <v>300.99999999627471</v>
      </c>
      <c r="I7660" s="216">
        <v>5941.6496999264646</v>
      </c>
      <c r="J7660" s="216">
        <v>5.9773758778105509E-3</v>
      </c>
      <c r="K7660" s="216">
        <v>1.9858391620878835E-5</v>
      </c>
    </row>
    <row r="7661" spans="2:11" ht="15.75" customHeight="1" x14ac:dyDescent="0.2">
      <c r="B7661" s="189">
        <v>41169</v>
      </c>
      <c r="C7661" s="143">
        <v>280054</v>
      </c>
      <c r="D7661" s="143" t="s">
        <v>1377</v>
      </c>
      <c r="E7661" s="143" t="s">
        <v>24</v>
      </c>
      <c r="F7661" s="248" t="s">
        <v>3489</v>
      </c>
      <c r="G7661" s="216">
        <v>30.1</v>
      </c>
      <c r="H7661" s="216">
        <v>55.000000001164153</v>
      </c>
      <c r="I7661" s="216">
        <v>1655.500000035041</v>
      </c>
      <c r="J7661" s="216">
        <v>1.6654542535631627E-3</v>
      </c>
      <c r="K7661" s="216">
        <v>3.0280986427780202E-5</v>
      </c>
    </row>
    <row r="7662" spans="2:11" ht="15.75" customHeight="1" x14ac:dyDescent="0.2">
      <c r="B7662" s="189">
        <v>41169</v>
      </c>
      <c r="C7662" s="143">
        <v>280055</v>
      </c>
      <c r="D7662" s="143" t="s">
        <v>2023</v>
      </c>
      <c r="E7662" s="143" t="s">
        <v>24</v>
      </c>
      <c r="F7662" s="248" t="s">
        <v>2908</v>
      </c>
      <c r="G7662" s="216">
        <v>7.3250000000000002</v>
      </c>
      <c r="H7662" s="216">
        <v>198.00000000628643</v>
      </c>
      <c r="I7662" s="216">
        <v>1450.3500000460481</v>
      </c>
      <c r="J7662" s="216">
        <v>1.4590707198314085E-3</v>
      </c>
      <c r="K7662" s="216">
        <v>7.3690440393186041E-6</v>
      </c>
    </row>
    <row r="7663" spans="2:11" ht="15.75" customHeight="1" x14ac:dyDescent="0.2">
      <c r="B7663" s="189">
        <v>41169</v>
      </c>
      <c r="C7663" s="143">
        <v>280056</v>
      </c>
      <c r="D7663" s="143" t="s">
        <v>1085</v>
      </c>
      <c r="E7663" s="143" t="s">
        <v>24</v>
      </c>
      <c r="F7663" s="248" t="s">
        <v>3490</v>
      </c>
      <c r="G7663" s="216">
        <v>7.0625</v>
      </c>
      <c r="H7663" s="216">
        <v>360</v>
      </c>
      <c r="I7663" s="216">
        <v>2542.5</v>
      </c>
      <c r="J7663" s="216">
        <v>2.5577876409512011E-3</v>
      </c>
      <c r="K7663" s="216">
        <v>7.1049656693088922E-6</v>
      </c>
    </row>
    <row r="7664" spans="2:11" ht="15.75" customHeight="1" x14ac:dyDescent="0.2">
      <c r="B7664" s="189">
        <v>41169</v>
      </c>
      <c r="C7664" s="143">
        <v>280058</v>
      </c>
      <c r="D7664" s="143" t="s">
        <v>943</v>
      </c>
      <c r="E7664" s="143" t="s">
        <v>24</v>
      </c>
      <c r="F7664" s="248" t="s">
        <v>3491</v>
      </c>
      <c r="G7664" s="216">
        <v>6.37</v>
      </c>
      <c r="H7664" s="216">
        <v>335.00000000232831</v>
      </c>
      <c r="I7664" s="216">
        <v>2133.9500000148314</v>
      </c>
      <c r="J7664" s="216">
        <v>2.1467810959471981E-3</v>
      </c>
      <c r="K7664" s="216">
        <v>6.4083017789023218E-6</v>
      </c>
    </row>
    <row r="7665" spans="2:11" ht="15.75" customHeight="1" x14ac:dyDescent="0.2">
      <c r="B7665" s="189">
        <v>41169</v>
      </c>
      <c r="C7665" s="143">
        <v>280059</v>
      </c>
      <c r="D7665" s="143" t="s">
        <v>1330</v>
      </c>
      <c r="E7665" s="143" t="s">
        <v>24</v>
      </c>
      <c r="F7665" s="248" t="s">
        <v>3492</v>
      </c>
      <c r="G7665" s="216">
        <v>20.57</v>
      </c>
      <c r="H7665" s="216">
        <v>220.00000000465661</v>
      </c>
      <c r="I7665" s="216">
        <v>4525.4000000957867</v>
      </c>
      <c r="J7665" s="216">
        <v>4.5526104977799678E-3</v>
      </c>
      <c r="K7665" s="216">
        <v>2.0693684080380023E-5</v>
      </c>
    </row>
    <row r="7666" spans="2:11" ht="15.75" customHeight="1" x14ac:dyDescent="0.2">
      <c r="B7666" s="189">
        <v>41169</v>
      </c>
      <c r="C7666" s="143">
        <v>280060</v>
      </c>
      <c r="D7666" s="143" t="s">
        <v>1426</v>
      </c>
      <c r="E7666" s="143" t="s">
        <v>24</v>
      </c>
      <c r="F7666" s="248" t="s">
        <v>3493</v>
      </c>
      <c r="G7666" s="216">
        <v>11.13</v>
      </c>
      <c r="H7666" s="216">
        <v>276.99999999138527</v>
      </c>
      <c r="I7666" s="216">
        <v>3083.0099999041181</v>
      </c>
      <c r="J7666" s="216">
        <v>3.101547639993596E-3</v>
      </c>
      <c r="K7666" s="216">
        <v>1.119692288841175E-5</v>
      </c>
    </row>
    <row r="7667" spans="2:11" ht="15.75" customHeight="1" x14ac:dyDescent="0.2">
      <c r="B7667" s="189">
        <v>41169</v>
      </c>
      <c r="C7667" s="143">
        <v>280060</v>
      </c>
      <c r="D7667" s="143" t="s">
        <v>1427</v>
      </c>
      <c r="E7667" s="143" t="s">
        <v>24</v>
      </c>
      <c r="F7667" s="248" t="s">
        <v>3493</v>
      </c>
      <c r="G7667" s="216">
        <v>0.94330000000000003</v>
      </c>
      <c r="H7667" s="216">
        <v>276.99999999138527</v>
      </c>
      <c r="I7667" s="216">
        <v>261.29409999187374</v>
      </c>
      <c r="J7667" s="216">
        <v>2.6286521912003227E-4</v>
      </c>
      <c r="K7667" s="216">
        <v>9.48971910210135E-7</v>
      </c>
    </row>
    <row r="7668" spans="2:11" ht="15.75" customHeight="1" x14ac:dyDescent="0.2">
      <c r="B7668" s="189">
        <v>41169</v>
      </c>
      <c r="C7668" s="143">
        <v>280061</v>
      </c>
      <c r="D7668" s="143" t="s">
        <v>920</v>
      </c>
      <c r="E7668" s="143" t="s">
        <v>25</v>
      </c>
      <c r="F7668" s="248" t="s">
        <v>3494</v>
      </c>
      <c r="G7668" s="216">
        <v>7.04</v>
      </c>
      <c r="H7668" s="216">
        <v>319.00000000256114</v>
      </c>
      <c r="I7668" s="216">
        <v>2245.7600000180305</v>
      </c>
      <c r="J7668" s="216">
        <v>6.488697855438293E-3</v>
      </c>
      <c r="K7668" s="216">
        <v>2.0340745628169896E-5</v>
      </c>
    </row>
    <row r="7669" spans="2:11" ht="15.75" customHeight="1" x14ac:dyDescent="0.2">
      <c r="B7669" s="189">
        <v>41169</v>
      </c>
      <c r="C7669" s="143">
        <v>280063</v>
      </c>
      <c r="D7669" s="143" t="s">
        <v>874</v>
      </c>
      <c r="E7669" s="143" t="s">
        <v>25</v>
      </c>
      <c r="F7669" s="248" t="s">
        <v>2900</v>
      </c>
      <c r="G7669" s="216">
        <v>39</v>
      </c>
      <c r="H7669" s="216">
        <v>614.00000000023283</v>
      </c>
      <c r="I7669" s="216">
        <v>23946.00000000908</v>
      </c>
      <c r="J7669" s="216">
        <v>6.9187428240389356E-2</v>
      </c>
      <c r="K7669" s="216">
        <v>1.1268310788332756E-4</v>
      </c>
    </row>
    <row r="7670" spans="2:11" ht="15.75" customHeight="1" x14ac:dyDescent="0.2">
      <c r="B7670" s="189">
        <v>41170</v>
      </c>
      <c r="C7670" s="143">
        <v>280080</v>
      </c>
      <c r="D7670" s="143" t="s">
        <v>1822</v>
      </c>
      <c r="E7670" s="143" t="s">
        <v>24</v>
      </c>
      <c r="F7670" s="248" t="s">
        <v>3495</v>
      </c>
      <c r="G7670" s="216">
        <v>3.5</v>
      </c>
      <c r="H7670" s="216">
        <v>164.00000000023283</v>
      </c>
      <c r="I7670" s="216">
        <v>574.00000000081491</v>
      </c>
      <c r="J7670" s="216">
        <v>5.7750023469832381E-4</v>
      </c>
      <c r="K7670" s="216">
        <v>3.521342894496975E-6</v>
      </c>
    </row>
    <row r="7671" spans="2:11" ht="15.75" customHeight="1" x14ac:dyDescent="0.2">
      <c r="B7671" s="189">
        <v>41170</v>
      </c>
      <c r="C7671" s="143">
        <v>280100</v>
      </c>
      <c r="D7671" s="143" t="s">
        <v>512</v>
      </c>
      <c r="E7671" s="143" t="s">
        <v>25</v>
      </c>
      <c r="F7671" s="248" t="s">
        <v>3496</v>
      </c>
      <c r="G7671" s="216">
        <v>18.900000000000002</v>
      </c>
      <c r="H7671" s="216">
        <v>148.00000000046566</v>
      </c>
      <c r="I7671" s="216">
        <v>2797.2000000088015</v>
      </c>
      <c r="J7671" s="216">
        <v>8.0789885471666874E-3</v>
      </c>
      <c r="K7671" s="216">
        <v>5.4587760453657216E-5</v>
      </c>
    </row>
    <row r="7672" spans="2:11" ht="15.75" customHeight="1" x14ac:dyDescent="0.2">
      <c r="B7672" s="189">
        <v>41170</v>
      </c>
      <c r="C7672" s="143">
        <v>280120</v>
      </c>
      <c r="D7672" s="143" t="s">
        <v>697</v>
      </c>
      <c r="E7672" s="143" t="s">
        <v>25</v>
      </c>
      <c r="F7672" s="248" t="s">
        <v>3497</v>
      </c>
      <c r="G7672" s="216">
        <v>29.509999999999998</v>
      </c>
      <c r="H7672" s="216">
        <v>351.00000000209548</v>
      </c>
      <c r="I7672" s="216">
        <v>10358.010000061837</v>
      </c>
      <c r="J7672" s="216">
        <v>2.9916432204230764E-2</v>
      </c>
      <c r="K7672" s="216">
        <v>8.5232000581345193E-5</v>
      </c>
    </row>
    <row r="7673" spans="2:11" ht="15.75" customHeight="1" x14ac:dyDescent="0.2">
      <c r="B7673" s="189">
        <v>41170</v>
      </c>
      <c r="C7673" s="143">
        <v>280140</v>
      </c>
      <c r="D7673" s="143" t="s">
        <v>726</v>
      </c>
      <c r="E7673" s="143" t="s">
        <v>24</v>
      </c>
      <c r="F7673" s="248" t="s">
        <v>3498</v>
      </c>
      <c r="G7673" s="216">
        <v>17.5</v>
      </c>
      <c r="H7673" s="216">
        <v>335.00000000232831</v>
      </c>
      <c r="I7673" s="216">
        <v>5862.5000000407454</v>
      </c>
      <c r="J7673" s="216">
        <v>5.8982493483234269E-3</v>
      </c>
      <c r="K7673" s="216">
        <v>1.7606714472484875E-5</v>
      </c>
    </row>
    <row r="7674" spans="2:11" ht="15.75" customHeight="1" x14ac:dyDescent="0.2">
      <c r="B7674" s="189">
        <v>41170</v>
      </c>
      <c r="C7674" s="143">
        <v>280141</v>
      </c>
      <c r="D7674" s="143" t="s">
        <v>588</v>
      </c>
      <c r="E7674" s="143" t="s">
        <v>25</v>
      </c>
      <c r="F7674" s="248" t="s">
        <v>2308</v>
      </c>
      <c r="G7674" s="216">
        <v>12</v>
      </c>
      <c r="H7674" s="216">
        <v>374.00000000372529</v>
      </c>
      <c r="I7674" s="216">
        <v>4488.0000000447035</v>
      </c>
      <c r="J7674" s="216">
        <v>1.296242692690232E-2</v>
      </c>
      <c r="K7674" s="216">
        <v>3.4658895526131562E-5</v>
      </c>
    </row>
    <row r="7675" spans="2:11" ht="15.75" customHeight="1" x14ac:dyDescent="0.2">
      <c r="B7675" s="189">
        <v>41170</v>
      </c>
      <c r="C7675" s="143">
        <v>280162</v>
      </c>
      <c r="D7675" s="143" t="s">
        <v>818</v>
      </c>
      <c r="E7675" s="143" t="s">
        <v>25</v>
      </c>
      <c r="F7675" s="248" t="s">
        <v>1914</v>
      </c>
      <c r="G7675" s="216">
        <v>9.01</v>
      </c>
      <c r="H7675" s="216">
        <v>595.00000000116415</v>
      </c>
      <c r="I7675" s="216">
        <v>5360.950000010489</v>
      </c>
      <c r="J7675" s="216">
        <v>1.5483717164264879E-2</v>
      </c>
      <c r="K7675" s="216">
        <v>2.6023054057537114E-5</v>
      </c>
    </row>
    <row r="7676" spans="2:11" ht="15.75" customHeight="1" x14ac:dyDescent="0.2">
      <c r="B7676" s="189">
        <v>41170</v>
      </c>
      <c r="C7676" s="143">
        <v>280166</v>
      </c>
      <c r="D7676" s="143" t="s">
        <v>537</v>
      </c>
      <c r="E7676" s="143" t="s">
        <v>25</v>
      </c>
      <c r="F7676" s="248" t="s">
        <v>2966</v>
      </c>
      <c r="G7676" s="216">
        <v>8</v>
      </c>
      <c r="H7676" s="216">
        <v>415.00000000116415</v>
      </c>
      <c r="I7676" s="216">
        <v>3320.0000000093132</v>
      </c>
      <c r="J7676" s="216">
        <v>9.5889610955899648E-3</v>
      </c>
      <c r="K7676" s="216">
        <v>2.3105930350754375E-5</v>
      </c>
    </row>
    <row r="7677" spans="2:11" ht="15.75" customHeight="1" x14ac:dyDescent="0.2">
      <c r="B7677" s="189">
        <v>41170</v>
      </c>
      <c r="C7677" s="143">
        <v>280168</v>
      </c>
      <c r="D7677" s="143" t="s">
        <v>906</v>
      </c>
      <c r="E7677" s="143" t="s">
        <v>24</v>
      </c>
      <c r="F7677" s="248" t="s">
        <v>2455</v>
      </c>
      <c r="G7677" s="216">
        <v>69.0749</v>
      </c>
      <c r="H7677" s="216">
        <v>384.99999999767169</v>
      </c>
      <c r="I7677" s="216">
        <v>26593.836499839173</v>
      </c>
      <c r="J7677" s="216">
        <v>2.6756004913177995E-2</v>
      </c>
      <c r="K7677" s="216">
        <v>6.9496116658025457E-5</v>
      </c>
    </row>
    <row r="7678" spans="2:11" ht="15.75" customHeight="1" x14ac:dyDescent="0.2">
      <c r="B7678" s="189">
        <v>41170</v>
      </c>
      <c r="C7678" s="143">
        <v>280169</v>
      </c>
      <c r="D7678" s="143" t="s">
        <v>1474</v>
      </c>
      <c r="E7678" s="143" t="s">
        <v>24</v>
      </c>
      <c r="F7678" s="248" t="s">
        <v>3499</v>
      </c>
      <c r="G7678" s="216">
        <v>4.9800000000000004</v>
      </c>
      <c r="H7678" s="216">
        <v>206.99999999371357</v>
      </c>
      <c r="I7678" s="216">
        <v>1030.8599999686937</v>
      </c>
      <c r="J7678" s="216">
        <v>1.0371461531745463E-3</v>
      </c>
      <c r="K7678" s="216">
        <v>5.0103678898842679E-6</v>
      </c>
    </row>
    <row r="7679" spans="2:11" ht="15.75" customHeight="1" x14ac:dyDescent="0.2">
      <c r="B7679" s="189">
        <v>41170</v>
      </c>
      <c r="C7679" s="143">
        <v>280170</v>
      </c>
      <c r="D7679" s="143" t="s">
        <v>3191</v>
      </c>
      <c r="E7679" s="143" t="s">
        <v>24</v>
      </c>
      <c r="F7679" s="248" t="s">
        <v>3500</v>
      </c>
      <c r="G7679" s="216">
        <v>5.23</v>
      </c>
      <c r="H7679" s="216">
        <v>309.99999999417923</v>
      </c>
      <c r="I7679" s="216">
        <v>1621.2999999695576</v>
      </c>
      <c r="J7679" s="216">
        <v>1.6311866384973565E-3</v>
      </c>
      <c r="K7679" s="216">
        <v>5.2618923823483373E-6</v>
      </c>
    </row>
    <row r="7680" spans="2:11" ht="15.75" customHeight="1" x14ac:dyDescent="0.2">
      <c r="B7680" s="189">
        <v>41170</v>
      </c>
      <c r="C7680" s="143">
        <v>280171</v>
      </c>
      <c r="D7680" s="143" t="s">
        <v>630</v>
      </c>
      <c r="E7680" s="143" t="s">
        <v>24</v>
      </c>
      <c r="F7680" s="248" t="s">
        <v>3501</v>
      </c>
      <c r="G7680" s="216">
        <v>39.020000000000003</v>
      </c>
      <c r="H7680" s="216">
        <v>262.99999999813735</v>
      </c>
      <c r="I7680" s="216">
        <v>10262.259999927321</v>
      </c>
      <c r="J7680" s="216">
        <v>1.0324838952064172E-2</v>
      </c>
      <c r="K7680" s="216">
        <v>3.9257942783791994E-5</v>
      </c>
    </row>
    <row r="7681" spans="2:11" ht="15.75" customHeight="1" x14ac:dyDescent="0.2">
      <c r="B7681" s="189">
        <v>41170</v>
      </c>
      <c r="C7681" s="143">
        <v>280172</v>
      </c>
      <c r="D7681" s="143" t="s">
        <v>893</v>
      </c>
      <c r="E7681" s="143" t="s">
        <v>24</v>
      </c>
      <c r="F7681" s="248" t="s">
        <v>3244</v>
      </c>
      <c r="G7681" s="216">
        <v>12.540000000000001</v>
      </c>
      <c r="H7681" s="216">
        <v>203.00000000162981</v>
      </c>
      <c r="I7681" s="216">
        <v>2545.6200000204381</v>
      </c>
      <c r="J7681" s="216">
        <v>2.5611431140461025E-3</v>
      </c>
      <c r="K7681" s="216">
        <v>1.2616468541997734E-5</v>
      </c>
    </row>
    <row r="7682" spans="2:11" ht="15.75" customHeight="1" x14ac:dyDescent="0.2">
      <c r="B7682" s="189">
        <v>41170</v>
      </c>
      <c r="C7682" s="143">
        <v>280173</v>
      </c>
      <c r="D7682" s="143" t="s">
        <v>1003</v>
      </c>
      <c r="E7682" s="143" t="s">
        <v>24</v>
      </c>
      <c r="F7682" s="248" t="s">
        <v>3502</v>
      </c>
      <c r="G7682" s="216">
        <v>32.67</v>
      </c>
      <c r="H7682" s="216">
        <v>246.00000000558794</v>
      </c>
      <c r="I7682" s="216">
        <v>8036.820000182558</v>
      </c>
      <c r="J7682" s="216">
        <v>8.0858282862840084E-3</v>
      </c>
      <c r="K7682" s="216">
        <v>3.2869220675204625E-5</v>
      </c>
    </row>
    <row r="7683" spans="2:11" ht="15.75" customHeight="1" x14ac:dyDescent="0.2">
      <c r="B7683" s="189">
        <v>41170</v>
      </c>
      <c r="C7683" s="143">
        <v>280174</v>
      </c>
      <c r="D7683" s="143" t="s">
        <v>1077</v>
      </c>
      <c r="E7683" s="143" t="s">
        <v>24</v>
      </c>
      <c r="F7683" s="248" t="s">
        <v>3503</v>
      </c>
      <c r="G7683" s="216">
        <v>41.230000000000004</v>
      </c>
      <c r="H7683" s="216">
        <v>220.00000000465661</v>
      </c>
      <c r="I7683" s="216">
        <v>9070.6000001919929</v>
      </c>
      <c r="J7683" s="216">
        <v>9.1259122455715248E-3</v>
      </c>
      <c r="K7683" s="216">
        <v>4.1481419297174372E-5</v>
      </c>
    </row>
    <row r="7684" spans="2:11" ht="15.75" customHeight="1" x14ac:dyDescent="0.2">
      <c r="B7684" s="189">
        <v>41170</v>
      </c>
      <c r="C7684" s="143">
        <v>280175</v>
      </c>
      <c r="D7684" s="143" t="s">
        <v>536</v>
      </c>
      <c r="E7684" s="143" t="s">
        <v>25</v>
      </c>
      <c r="F7684" s="248" t="s">
        <v>3504</v>
      </c>
      <c r="G7684" s="216">
        <v>11.96</v>
      </c>
      <c r="H7684" s="216">
        <v>129.00000000139698</v>
      </c>
      <c r="I7684" s="216">
        <v>1542.840000016708</v>
      </c>
      <c r="J7684" s="216">
        <v>4.4560941978429918E-3</v>
      </c>
      <c r="K7684" s="216">
        <v>3.4543365874377796E-5</v>
      </c>
    </row>
    <row r="7685" spans="2:11" ht="15.75" customHeight="1" x14ac:dyDescent="0.2">
      <c r="B7685" s="189">
        <v>41170</v>
      </c>
      <c r="C7685" s="143">
        <v>280176</v>
      </c>
      <c r="D7685" s="143" t="s">
        <v>676</v>
      </c>
      <c r="E7685" s="143" t="s">
        <v>25</v>
      </c>
      <c r="F7685" s="248" t="s">
        <v>3505</v>
      </c>
      <c r="G7685" s="216">
        <v>1.04</v>
      </c>
      <c r="H7685" s="216">
        <v>193.99999999324791</v>
      </c>
      <c r="I7685" s="216">
        <v>201.75999999297784</v>
      </c>
      <c r="J7685" s="216">
        <v>5.8273156342574363E-4</v>
      </c>
      <c r="K7685" s="216">
        <v>3.0037709455980691E-6</v>
      </c>
    </row>
    <row r="7686" spans="2:11" ht="15.75" customHeight="1" x14ac:dyDescent="0.2">
      <c r="B7686" s="189">
        <v>41170</v>
      </c>
      <c r="C7686" s="143">
        <v>280177</v>
      </c>
      <c r="D7686" s="143" t="s">
        <v>1620</v>
      </c>
      <c r="E7686" s="143" t="s">
        <v>24</v>
      </c>
      <c r="F7686" s="248" t="s">
        <v>3506</v>
      </c>
      <c r="G7686" s="216">
        <v>16.376100000000001</v>
      </c>
      <c r="H7686" s="216">
        <v>429.99999999767169</v>
      </c>
      <c r="I7686" s="216">
        <v>7041.7229999618721</v>
      </c>
      <c r="J7686" s="216">
        <v>7.0846632145519037E-3</v>
      </c>
      <c r="K7686" s="216">
        <v>1.6475960964163404E-5</v>
      </c>
    </row>
    <row r="7687" spans="2:11" ht="15.75" customHeight="1" x14ac:dyDescent="0.2">
      <c r="B7687" s="189">
        <v>41170</v>
      </c>
      <c r="C7687" s="143">
        <v>280178</v>
      </c>
      <c r="D7687" s="143" t="s">
        <v>1117</v>
      </c>
      <c r="E7687" s="143" t="s">
        <v>25</v>
      </c>
      <c r="F7687" s="248" t="s">
        <v>3507</v>
      </c>
      <c r="G7687" s="216">
        <v>2.65</v>
      </c>
      <c r="H7687" s="216">
        <v>248.00000000162981</v>
      </c>
      <c r="I7687" s="216">
        <v>657.20000000431901</v>
      </c>
      <c r="J7687" s="216">
        <v>1.8981521783269463E-3</v>
      </c>
      <c r="K7687" s="216">
        <v>7.6538394286873873E-6</v>
      </c>
    </row>
    <row r="7688" spans="2:11" ht="15.75" customHeight="1" x14ac:dyDescent="0.2">
      <c r="B7688" s="189">
        <v>41170</v>
      </c>
      <c r="C7688" s="143">
        <v>280179</v>
      </c>
      <c r="D7688" s="143" t="s">
        <v>3508</v>
      </c>
      <c r="E7688" s="143" t="s">
        <v>24</v>
      </c>
      <c r="F7688" s="248" t="s">
        <v>3509</v>
      </c>
      <c r="G7688" s="216">
        <v>1.83</v>
      </c>
      <c r="H7688" s="216">
        <v>82.000000005355105</v>
      </c>
      <c r="I7688" s="216">
        <v>150.06000000979984</v>
      </c>
      <c r="J7688" s="216">
        <v>1.5097506136649278E-4</v>
      </c>
      <c r="K7688" s="216">
        <v>1.8411592848369898E-6</v>
      </c>
    </row>
    <row r="7689" spans="2:11" ht="15.75" customHeight="1" x14ac:dyDescent="0.2">
      <c r="B7689" s="189">
        <v>41170</v>
      </c>
      <c r="C7689" s="143">
        <v>280180</v>
      </c>
      <c r="D7689" s="143" t="s">
        <v>697</v>
      </c>
      <c r="E7689" s="143" t="s">
        <v>25</v>
      </c>
      <c r="F7689" s="248" t="s">
        <v>3510</v>
      </c>
      <c r="G7689" s="216">
        <v>1.21</v>
      </c>
      <c r="H7689" s="216">
        <v>293.00000000162981</v>
      </c>
      <c r="I7689" s="216">
        <v>354.53000000197204</v>
      </c>
      <c r="J7689" s="216">
        <v>1.0239681859123143E-3</v>
      </c>
      <c r="K7689" s="216">
        <v>3.4947719655515991E-6</v>
      </c>
    </row>
    <row r="7690" spans="2:11" ht="15.75" customHeight="1" x14ac:dyDescent="0.2">
      <c r="B7690" s="189">
        <v>41170</v>
      </c>
      <c r="C7690" s="143">
        <v>280181</v>
      </c>
      <c r="D7690" s="143" t="s">
        <v>3511</v>
      </c>
      <c r="E7690" s="143" t="s">
        <v>24</v>
      </c>
      <c r="F7690" s="248" t="s">
        <v>3512</v>
      </c>
      <c r="G7690" s="216">
        <v>13.115000000000002</v>
      </c>
      <c r="H7690" s="216">
        <v>124.99999999883585</v>
      </c>
      <c r="I7690" s="216">
        <v>1639.3749999847323</v>
      </c>
      <c r="J7690" s="216">
        <v>1.649371859317776E-3</v>
      </c>
      <c r="K7690" s="216">
        <v>1.3194974874665095E-5</v>
      </c>
    </row>
    <row r="7691" spans="2:11" ht="15.75" customHeight="1" x14ac:dyDescent="0.2">
      <c r="B7691" s="189">
        <v>41170</v>
      </c>
      <c r="C7691" s="143">
        <v>280182</v>
      </c>
      <c r="D7691" s="143" t="s">
        <v>1131</v>
      </c>
      <c r="E7691" s="143" t="s">
        <v>24</v>
      </c>
      <c r="F7691" s="248" t="s">
        <v>3513</v>
      </c>
      <c r="G7691" s="216">
        <v>6.9350000000000005</v>
      </c>
      <c r="H7691" s="216">
        <v>271.00000000325963</v>
      </c>
      <c r="I7691" s="216">
        <v>1879.3850000226057</v>
      </c>
      <c r="J7691" s="216">
        <v>1.8908454331010857E-3</v>
      </c>
      <c r="K7691" s="216">
        <v>6.9772894209532926E-6</v>
      </c>
    </row>
    <row r="7692" spans="2:11" ht="15.75" customHeight="1" x14ac:dyDescent="0.2">
      <c r="B7692" s="189">
        <v>41170</v>
      </c>
      <c r="C7692" s="143">
        <v>280183</v>
      </c>
      <c r="D7692" s="143" t="s">
        <v>1196</v>
      </c>
      <c r="E7692" s="143" t="s">
        <v>24</v>
      </c>
      <c r="F7692" s="248" t="s">
        <v>3514</v>
      </c>
      <c r="G7692" s="216">
        <v>15.46</v>
      </c>
      <c r="H7692" s="216">
        <v>120.00000000349246</v>
      </c>
      <c r="I7692" s="216">
        <v>1855.2000000539933</v>
      </c>
      <c r="J7692" s="216">
        <v>1.8665129537316907E-3</v>
      </c>
      <c r="K7692" s="216">
        <v>1.5554274613978069E-5</v>
      </c>
    </row>
    <row r="7693" spans="2:11" ht="15.75" customHeight="1" x14ac:dyDescent="0.2">
      <c r="B7693" s="189">
        <v>41170</v>
      </c>
      <c r="C7693" s="143">
        <v>280184</v>
      </c>
      <c r="D7693" s="143" t="s">
        <v>1502</v>
      </c>
      <c r="E7693" s="143" t="s">
        <v>24</v>
      </c>
      <c r="F7693" s="248" t="s">
        <v>3515</v>
      </c>
      <c r="G7693" s="216">
        <v>9.5250000000000004</v>
      </c>
      <c r="H7693" s="216">
        <v>209.00000000023283</v>
      </c>
      <c r="I7693" s="216">
        <v>1990.7250000022177</v>
      </c>
      <c r="J7693" s="216">
        <v>2.0028643810443714E-3</v>
      </c>
      <c r="K7693" s="216">
        <v>9.5830831628810543E-6</v>
      </c>
    </row>
    <row r="7694" spans="2:11" ht="15.75" customHeight="1" x14ac:dyDescent="0.2">
      <c r="B7694" s="189">
        <v>41170</v>
      </c>
      <c r="C7694" s="143">
        <v>280185</v>
      </c>
      <c r="D7694" s="143" t="s">
        <v>498</v>
      </c>
      <c r="E7694" s="143" t="s">
        <v>24</v>
      </c>
      <c r="F7694" s="248" t="s">
        <v>3516</v>
      </c>
      <c r="G7694" s="216">
        <v>7.07</v>
      </c>
      <c r="H7694" s="216">
        <v>75.99999999627471</v>
      </c>
      <c r="I7694" s="216">
        <v>537.31999997366222</v>
      </c>
      <c r="J7694" s="216">
        <v>5.4059656113667723E-4</v>
      </c>
      <c r="K7694" s="216">
        <v>7.1131126468838899E-6</v>
      </c>
    </row>
    <row r="7695" spans="2:11" ht="15.75" customHeight="1" x14ac:dyDescent="0.2">
      <c r="B7695" s="189">
        <v>41170</v>
      </c>
      <c r="C7695" s="143">
        <v>280186</v>
      </c>
      <c r="D7695" s="143" t="s">
        <v>1093</v>
      </c>
      <c r="E7695" s="143" t="s">
        <v>24</v>
      </c>
      <c r="F7695" s="248" t="s">
        <v>3517</v>
      </c>
      <c r="G7695" s="216">
        <v>25.5</v>
      </c>
      <c r="H7695" s="216">
        <v>339.99999999767169</v>
      </c>
      <c r="I7695" s="216">
        <v>8669.9999999406282</v>
      </c>
      <c r="J7695" s="216">
        <v>8.7228693985942022E-3</v>
      </c>
      <c r="K7695" s="216">
        <v>2.5655498231335106E-5</v>
      </c>
    </row>
    <row r="7696" spans="2:11" ht="15.75" customHeight="1" x14ac:dyDescent="0.2">
      <c r="B7696" s="189">
        <v>41170</v>
      </c>
      <c r="C7696" s="143">
        <v>280187</v>
      </c>
      <c r="D7696" s="143" t="s">
        <v>765</v>
      </c>
      <c r="E7696" s="143" t="s">
        <v>24</v>
      </c>
      <c r="F7696" s="248" t="s">
        <v>3337</v>
      </c>
      <c r="G7696" s="216">
        <v>2.64</v>
      </c>
      <c r="H7696" s="216">
        <v>136.99999999604188</v>
      </c>
      <c r="I7696" s="216">
        <v>361.67999998955059</v>
      </c>
      <c r="J7696" s="216">
        <v>3.6388551372710571E-4</v>
      </c>
      <c r="K7696" s="216">
        <v>2.6560986404205756E-6</v>
      </c>
    </row>
    <row r="7697" spans="2:11" ht="15.75" customHeight="1" x14ac:dyDescent="0.2">
      <c r="B7697" s="189">
        <v>41170</v>
      </c>
      <c r="C7697" s="143">
        <v>280188</v>
      </c>
      <c r="D7697" s="143" t="s">
        <v>1163</v>
      </c>
      <c r="E7697" s="143" t="s">
        <v>24</v>
      </c>
      <c r="F7697" s="248" t="s">
        <v>3518</v>
      </c>
      <c r="G7697" s="216">
        <v>15.075000000000001</v>
      </c>
      <c r="H7697" s="216">
        <v>236.00000000442378</v>
      </c>
      <c r="I7697" s="216">
        <v>3557.700000066689</v>
      </c>
      <c r="J7697" s="216">
        <v>3.579394747424778E-3</v>
      </c>
      <c r="K7697" s="216">
        <v>1.5166926895583402E-5</v>
      </c>
    </row>
    <row r="7698" spans="2:11" ht="15.75" customHeight="1" x14ac:dyDescent="0.2">
      <c r="B7698" s="189">
        <v>41170</v>
      </c>
      <c r="C7698" s="143">
        <v>280189</v>
      </c>
      <c r="D7698" s="143" t="s">
        <v>599</v>
      </c>
      <c r="E7698" s="143" t="s">
        <v>24</v>
      </c>
      <c r="F7698" s="248" t="s">
        <v>3030</v>
      </c>
      <c r="G7698" s="216">
        <v>12.36</v>
      </c>
      <c r="H7698" s="216">
        <v>68.000000001629815</v>
      </c>
      <c r="I7698" s="216">
        <v>840.48000002014453</v>
      </c>
      <c r="J7698" s="216">
        <v>8.4560522172507247E-4</v>
      </c>
      <c r="K7698" s="216">
        <v>1.2435370907423604E-5</v>
      </c>
    </row>
    <row r="7699" spans="2:11" ht="15.75" customHeight="1" x14ac:dyDescent="0.2">
      <c r="B7699" s="189">
        <v>41170</v>
      </c>
      <c r="C7699" s="143">
        <v>280190</v>
      </c>
      <c r="D7699" s="143" t="s">
        <v>1571</v>
      </c>
      <c r="E7699" s="143" t="s">
        <v>24</v>
      </c>
      <c r="F7699" s="248" t="s">
        <v>3519</v>
      </c>
      <c r="G7699" s="216">
        <v>6.93</v>
      </c>
      <c r="H7699" s="216">
        <v>60.999999999767169</v>
      </c>
      <c r="I7699" s="216">
        <v>422.72999999838646</v>
      </c>
      <c r="J7699" s="216">
        <v>4.253077947957213E-4</v>
      </c>
      <c r="K7699" s="216">
        <v>6.9722589311040109E-6</v>
      </c>
    </row>
    <row r="7700" spans="2:11" ht="15.75" customHeight="1" x14ac:dyDescent="0.2">
      <c r="B7700" s="189">
        <v>41170</v>
      </c>
      <c r="C7700" s="143">
        <v>280191</v>
      </c>
      <c r="D7700" s="143" t="s">
        <v>754</v>
      </c>
      <c r="E7700" s="143" t="s">
        <v>24</v>
      </c>
      <c r="F7700" s="248" t="s">
        <v>3520</v>
      </c>
      <c r="G7700" s="216">
        <v>1.95</v>
      </c>
      <c r="H7700" s="216">
        <v>209.99999999301508</v>
      </c>
      <c r="I7700" s="216">
        <v>409.49999998637941</v>
      </c>
      <c r="J7700" s="216">
        <v>4.1199711864244243E-4</v>
      </c>
      <c r="K7700" s="216">
        <v>1.9618910412197434E-6</v>
      </c>
    </row>
    <row r="7701" spans="2:11" ht="15.75" customHeight="1" x14ac:dyDescent="0.2">
      <c r="B7701" s="189">
        <v>41170</v>
      </c>
      <c r="C7701" s="143">
        <v>280192</v>
      </c>
      <c r="D7701" s="143" t="s">
        <v>953</v>
      </c>
      <c r="E7701" s="143" t="s">
        <v>25</v>
      </c>
      <c r="F7701" s="248" t="s">
        <v>3521</v>
      </c>
      <c r="G7701" s="216">
        <v>8.4550000000000001</v>
      </c>
      <c r="H7701" s="216">
        <v>49.000000002561137</v>
      </c>
      <c r="I7701" s="216">
        <v>414.2950000216544</v>
      </c>
      <c r="J7701" s="216">
        <v>1.1965839268957661E-3</v>
      </c>
      <c r="K7701" s="216">
        <v>2.4420080139453531E-5</v>
      </c>
    </row>
    <row r="7702" spans="2:11" ht="15.75" customHeight="1" x14ac:dyDescent="0.2">
      <c r="B7702" s="189">
        <v>41170</v>
      </c>
      <c r="C7702" s="143">
        <v>280193</v>
      </c>
      <c r="D7702" s="143" t="s">
        <v>1208</v>
      </c>
      <c r="E7702" s="143" t="s">
        <v>24</v>
      </c>
      <c r="F7702" s="248" t="s">
        <v>3522</v>
      </c>
      <c r="G7702" s="216">
        <v>38.625</v>
      </c>
      <c r="H7702" s="216">
        <v>329.99999999650754</v>
      </c>
      <c r="I7702" s="216">
        <v>12746.249999865104</v>
      </c>
      <c r="J7702" s="216">
        <v>1.2823976248144872E-2</v>
      </c>
      <c r="K7702" s="216">
        <v>3.886053408569876E-5</v>
      </c>
    </row>
    <row r="7703" spans="2:11" ht="15.75" customHeight="1" x14ac:dyDescent="0.2">
      <c r="B7703" s="189">
        <v>41170</v>
      </c>
      <c r="C7703" s="143">
        <v>280194</v>
      </c>
      <c r="D7703" s="143" t="s">
        <v>1208</v>
      </c>
      <c r="E7703" s="143" t="s">
        <v>24</v>
      </c>
      <c r="F7703" s="248" t="s">
        <v>3418</v>
      </c>
      <c r="G7703" s="216">
        <v>17.535</v>
      </c>
      <c r="H7703" s="216">
        <v>155.00000000232831</v>
      </c>
      <c r="I7703" s="216">
        <v>2717.9250000408269</v>
      </c>
      <c r="J7703" s="216">
        <v>2.7344988247627018E-3</v>
      </c>
      <c r="K7703" s="216">
        <v>1.7641927901429845E-5</v>
      </c>
    </row>
    <row r="7704" spans="2:11" ht="15.75" customHeight="1" x14ac:dyDescent="0.2">
      <c r="B7704" s="189">
        <v>41170</v>
      </c>
      <c r="C7704" s="143">
        <v>280200</v>
      </c>
      <c r="D7704" s="143" t="s">
        <v>1774</v>
      </c>
      <c r="E7704" s="143" t="s">
        <v>23</v>
      </c>
      <c r="F7704" s="248" t="s">
        <v>3523</v>
      </c>
      <c r="G7704" s="216">
        <v>2.6</v>
      </c>
      <c r="H7704" s="216">
        <v>299.00000000023283</v>
      </c>
      <c r="I7704" s="216">
        <v>777.40000000060536</v>
      </c>
      <c r="J7704" s="216">
        <v>0.20634427695909091</v>
      </c>
      <c r="K7704" s="216">
        <v>6.9011463865862959E-4</v>
      </c>
    </row>
    <row r="7705" spans="2:11" ht="15.75" customHeight="1" x14ac:dyDescent="0.2">
      <c r="B7705" s="189">
        <v>41170</v>
      </c>
      <c r="C7705" s="143">
        <v>280284</v>
      </c>
      <c r="D7705" s="143" t="s">
        <v>712</v>
      </c>
      <c r="E7705" s="143" t="s">
        <v>24</v>
      </c>
      <c r="F7705" s="248" t="s">
        <v>2880</v>
      </c>
      <c r="G7705" s="216">
        <v>4.8051000000000004</v>
      </c>
      <c r="H7705" s="216">
        <v>265.00000000465661</v>
      </c>
      <c r="I7705" s="216">
        <v>1273.3515000223756</v>
      </c>
      <c r="J7705" s="216">
        <v>1.2811163590859592E-3</v>
      </c>
      <c r="K7705" s="216">
        <v>4.8344013549564047E-6</v>
      </c>
    </row>
    <row r="7706" spans="2:11" ht="15.75" customHeight="1" x14ac:dyDescent="0.2">
      <c r="B7706" s="189">
        <v>41170</v>
      </c>
      <c r="C7706" s="143">
        <v>280548</v>
      </c>
      <c r="D7706" s="143" t="s">
        <v>1357</v>
      </c>
      <c r="E7706" s="143" t="s">
        <v>25</v>
      </c>
      <c r="F7706" s="248" t="s">
        <v>2130</v>
      </c>
      <c r="G7706" s="216">
        <v>18.02</v>
      </c>
      <c r="H7706" s="216">
        <v>201.99999999837019</v>
      </c>
      <c r="I7706" s="216">
        <v>3640.0399999706306</v>
      </c>
      <c r="J7706" s="216">
        <v>1.0513313839160168E-2</v>
      </c>
      <c r="K7706" s="216">
        <v>5.2046108115074228E-5</v>
      </c>
    </row>
    <row r="7707" spans="2:11" ht="15.75" customHeight="1" x14ac:dyDescent="0.2">
      <c r="B7707" s="189">
        <v>41171</v>
      </c>
      <c r="C7707" s="143">
        <v>280198</v>
      </c>
      <c r="D7707" s="143" t="s">
        <v>3524</v>
      </c>
      <c r="E7707" s="143" t="s">
        <v>24</v>
      </c>
      <c r="F7707" s="248" t="s">
        <v>3525</v>
      </c>
      <c r="G7707" s="216">
        <v>11</v>
      </c>
      <c r="H7707" s="216">
        <v>150.00000000698492</v>
      </c>
      <c r="I7707" s="216">
        <v>1650.0000000768341</v>
      </c>
      <c r="J7707" s="216">
        <v>1.6599553832934908E-3</v>
      </c>
      <c r="K7707" s="216">
        <v>1.1066369221441287E-5</v>
      </c>
    </row>
    <row r="7708" spans="2:11" ht="15.75" customHeight="1" x14ac:dyDescent="0.2">
      <c r="B7708" s="189">
        <v>41171</v>
      </c>
      <c r="C7708" s="143">
        <v>280222</v>
      </c>
      <c r="D7708" s="143" t="s">
        <v>919</v>
      </c>
      <c r="E7708" s="143" t="s">
        <v>25</v>
      </c>
      <c r="F7708" s="248" t="s">
        <v>3421</v>
      </c>
      <c r="G7708" s="216">
        <v>1</v>
      </c>
      <c r="H7708" s="216">
        <v>130.00000000465661</v>
      </c>
      <c r="I7708" s="216">
        <v>130.00000000465661</v>
      </c>
      <c r="J7708" s="216">
        <v>3.752433056079235E-4</v>
      </c>
      <c r="K7708" s="216">
        <v>2.8864869661114015E-6</v>
      </c>
    </row>
    <row r="7709" spans="2:11" ht="15.75" customHeight="1" x14ac:dyDescent="0.2">
      <c r="B7709" s="189">
        <v>41171</v>
      </c>
      <c r="C7709" s="143">
        <v>280223</v>
      </c>
      <c r="D7709" s="143" t="s">
        <v>625</v>
      </c>
      <c r="E7709" s="143" t="s">
        <v>25</v>
      </c>
      <c r="F7709" s="248" t="s">
        <v>2243</v>
      </c>
      <c r="G7709" s="216">
        <v>2.0100000000000002</v>
      </c>
      <c r="H7709" s="216">
        <v>148.99999999324791</v>
      </c>
      <c r="I7709" s="216">
        <v>299.48999998642836</v>
      </c>
      <c r="J7709" s="216">
        <v>8.6447398144152933E-4</v>
      </c>
      <c r="K7709" s="216">
        <v>5.8018388018839184E-6</v>
      </c>
    </row>
    <row r="7710" spans="2:11" ht="15.75" customHeight="1" x14ac:dyDescent="0.2">
      <c r="B7710" s="189">
        <v>41171</v>
      </c>
      <c r="C7710" s="143">
        <v>280240</v>
      </c>
      <c r="D7710" s="143" t="s">
        <v>1418</v>
      </c>
      <c r="E7710" s="143" t="s">
        <v>25</v>
      </c>
      <c r="F7710" s="248" t="s">
        <v>3526</v>
      </c>
      <c r="G7710" s="216">
        <v>3</v>
      </c>
      <c r="H7710" s="216">
        <v>185.00000000582077</v>
      </c>
      <c r="I7710" s="216">
        <v>555.0000000174623</v>
      </c>
      <c r="J7710" s="216">
        <v>1.6020002662422326E-3</v>
      </c>
      <c r="K7710" s="216">
        <v>8.6594608983342054E-6</v>
      </c>
    </row>
    <row r="7711" spans="2:11" ht="15.75" customHeight="1" x14ac:dyDescent="0.2">
      <c r="B7711" s="189">
        <v>41171</v>
      </c>
      <c r="C7711" s="143">
        <v>280241</v>
      </c>
      <c r="D7711" s="143" t="s">
        <v>597</v>
      </c>
      <c r="E7711" s="143" t="s">
        <v>25</v>
      </c>
      <c r="F7711" s="248" t="s">
        <v>3527</v>
      </c>
      <c r="G7711" s="216">
        <v>3</v>
      </c>
      <c r="H7711" s="216">
        <v>182.00000000651926</v>
      </c>
      <c r="I7711" s="216">
        <v>546.00000001955777</v>
      </c>
      <c r="J7711" s="216">
        <v>1.5760218835532787E-3</v>
      </c>
      <c r="K7711" s="216">
        <v>8.6594608983342054E-6</v>
      </c>
    </row>
    <row r="7712" spans="2:11" ht="15.75" customHeight="1" x14ac:dyDescent="0.2">
      <c r="B7712" s="189">
        <v>41171</v>
      </c>
      <c r="C7712" s="143">
        <v>280262</v>
      </c>
      <c r="D7712" s="143" t="s">
        <v>728</v>
      </c>
      <c r="E7712" s="143" t="s">
        <v>25</v>
      </c>
      <c r="F7712" s="248" t="s">
        <v>2393</v>
      </c>
      <c r="G7712" s="216">
        <v>17.009999999999998</v>
      </c>
      <c r="H7712" s="216">
        <v>315</v>
      </c>
      <c r="I7712" s="216">
        <v>5358.15</v>
      </c>
      <c r="J7712" s="216">
        <v>1.5466230137469806E-2</v>
      </c>
      <c r="K7712" s="216">
        <v>4.9099143293554938E-5</v>
      </c>
    </row>
    <row r="7713" spans="2:11" ht="15.75" customHeight="1" x14ac:dyDescent="0.2">
      <c r="B7713" s="189">
        <v>41171</v>
      </c>
      <c r="C7713" s="143">
        <v>280263</v>
      </c>
      <c r="D7713" s="143" t="s">
        <v>526</v>
      </c>
      <c r="E7713" s="143" t="s">
        <v>25</v>
      </c>
      <c r="F7713" s="248" t="s">
        <v>2995</v>
      </c>
      <c r="G7713" s="216">
        <v>4</v>
      </c>
      <c r="H7713" s="216">
        <v>235.00000000116415</v>
      </c>
      <c r="I7713" s="216">
        <v>940.00000000465661</v>
      </c>
      <c r="J7713" s="216">
        <v>2.7132977481581591E-3</v>
      </c>
      <c r="K7713" s="216">
        <v>1.1545947864445606E-5</v>
      </c>
    </row>
    <row r="7714" spans="2:11" ht="15.75" customHeight="1" x14ac:dyDescent="0.2">
      <c r="B7714" s="189">
        <v>41171</v>
      </c>
      <c r="C7714" s="143">
        <v>280264</v>
      </c>
      <c r="D7714" s="143" t="s">
        <v>1820</v>
      </c>
      <c r="E7714" s="143" t="s">
        <v>25</v>
      </c>
      <c r="F7714" s="248" t="s">
        <v>3528</v>
      </c>
      <c r="G7714" s="216">
        <v>11.02</v>
      </c>
      <c r="H7714" s="216">
        <v>351.00000000209548</v>
      </c>
      <c r="I7714" s="216">
        <v>3868.0200000230925</v>
      </c>
      <c r="J7714" s="216">
        <v>1.116498931472488E-2</v>
      </c>
      <c r="K7714" s="216">
        <v>3.1809086366547648E-5</v>
      </c>
    </row>
    <row r="7715" spans="2:11" ht="15.75" customHeight="1" x14ac:dyDescent="0.2">
      <c r="B7715" s="189">
        <v>41171</v>
      </c>
      <c r="C7715" s="143">
        <v>280265</v>
      </c>
      <c r="D7715" s="143" t="s">
        <v>1285</v>
      </c>
      <c r="E7715" s="143" t="s">
        <v>24</v>
      </c>
      <c r="F7715" s="248" t="s">
        <v>3529</v>
      </c>
      <c r="G7715" s="216">
        <v>10.5</v>
      </c>
      <c r="H7715" s="216">
        <v>336.99999999837019</v>
      </c>
      <c r="I7715" s="216">
        <v>3538.4999999828869</v>
      </c>
      <c r="J7715" s="216">
        <v>3.5598497718073289E-3</v>
      </c>
      <c r="K7715" s="216">
        <v>1.0563352438648502E-5</v>
      </c>
    </row>
    <row r="7716" spans="2:11" ht="15.75" customHeight="1" x14ac:dyDescent="0.2">
      <c r="B7716" s="189">
        <v>41171</v>
      </c>
      <c r="C7716" s="143">
        <v>280266</v>
      </c>
      <c r="D7716" s="143" t="s">
        <v>960</v>
      </c>
      <c r="E7716" s="143" t="s">
        <v>25</v>
      </c>
      <c r="F7716" s="248" t="s">
        <v>3530</v>
      </c>
      <c r="G7716" s="216">
        <v>2.0100000000000002</v>
      </c>
      <c r="H7716" s="216">
        <v>341.00000000093132</v>
      </c>
      <c r="I7716" s="216">
        <v>685.41000000187205</v>
      </c>
      <c r="J7716" s="216">
        <v>1.9784270314478197E-3</v>
      </c>
      <c r="K7716" s="216">
        <v>5.8018388018839184E-6</v>
      </c>
    </row>
    <row r="7717" spans="2:11" ht="15.75" customHeight="1" x14ac:dyDescent="0.2">
      <c r="B7717" s="189">
        <v>41171</v>
      </c>
      <c r="C7717" s="143">
        <v>280270</v>
      </c>
      <c r="D7717" s="143" t="s">
        <v>968</v>
      </c>
      <c r="E7717" s="143" t="s">
        <v>25</v>
      </c>
      <c r="F7717" s="248" t="s">
        <v>2548</v>
      </c>
      <c r="G7717" s="216">
        <v>4.01</v>
      </c>
      <c r="H7717" s="216">
        <v>463.00000000046566</v>
      </c>
      <c r="I7717" s="216">
        <v>1856.6300000018673</v>
      </c>
      <c r="J7717" s="216">
        <v>5.3591382958968021E-3</v>
      </c>
      <c r="K7717" s="216">
        <v>1.1574812734106721E-5</v>
      </c>
    </row>
    <row r="7718" spans="2:11" ht="15.75" customHeight="1" x14ac:dyDescent="0.2">
      <c r="B7718" s="189">
        <v>41171</v>
      </c>
      <c r="C7718" s="143">
        <v>280272</v>
      </c>
      <c r="D7718" s="143" t="s">
        <v>769</v>
      </c>
      <c r="E7718" s="143" t="s">
        <v>25</v>
      </c>
      <c r="F7718" s="248" t="s">
        <v>2998</v>
      </c>
      <c r="G7718" s="216">
        <v>20.900000000000002</v>
      </c>
      <c r="H7718" s="216">
        <v>316.99999999604188</v>
      </c>
      <c r="I7718" s="216">
        <v>6625.2999999172762</v>
      </c>
      <c r="J7718" s="216">
        <v>1.9123842096339088E-2</v>
      </c>
      <c r="K7718" s="216">
        <v>6.0327577591728305E-5</v>
      </c>
    </row>
    <row r="7719" spans="2:11" ht="15.75" customHeight="1" x14ac:dyDescent="0.2">
      <c r="B7719" s="189">
        <v>41171</v>
      </c>
      <c r="C7719" s="143">
        <v>280273</v>
      </c>
      <c r="D7719" s="143" t="s">
        <v>1312</v>
      </c>
      <c r="E7719" s="143" t="s">
        <v>25</v>
      </c>
      <c r="F7719" s="248" t="s">
        <v>3531</v>
      </c>
      <c r="G7719" s="216">
        <v>11.43</v>
      </c>
      <c r="H7719" s="216">
        <v>473.00000000162981</v>
      </c>
      <c r="I7719" s="216">
        <v>5406.3900000186295</v>
      </c>
      <c r="J7719" s="216">
        <v>1.5605474268768795E-2</v>
      </c>
      <c r="K7719" s="216">
        <v>3.2992546022653319E-5</v>
      </c>
    </row>
    <row r="7720" spans="2:11" ht="15.75" customHeight="1" x14ac:dyDescent="0.2">
      <c r="B7720" s="189">
        <v>41171</v>
      </c>
      <c r="C7720" s="143">
        <v>280274</v>
      </c>
      <c r="D7720" s="143" t="s">
        <v>1164</v>
      </c>
      <c r="E7720" s="143" t="s">
        <v>25</v>
      </c>
      <c r="F7720" s="248" t="s">
        <v>2284</v>
      </c>
      <c r="G7720" s="216">
        <v>9.8000000000000007</v>
      </c>
      <c r="H7720" s="216">
        <v>512.99999999580905</v>
      </c>
      <c r="I7720" s="216">
        <v>5027.3999999589287</v>
      </c>
      <c r="J7720" s="216">
        <v>1.451152457330991E-2</v>
      </c>
      <c r="K7720" s="216">
        <v>2.8287572267891741E-5</v>
      </c>
    </row>
    <row r="7721" spans="2:11" ht="15.75" customHeight="1" x14ac:dyDescent="0.2">
      <c r="B7721" s="189">
        <v>41171</v>
      </c>
      <c r="C7721" s="143">
        <v>280275</v>
      </c>
      <c r="D7721" s="143" t="s">
        <v>950</v>
      </c>
      <c r="E7721" s="143" t="s">
        <v>25</v>
      </c>
      <c r="F7721" s="248" t="s">
        <v>2352</v>
      </c>
      <c r="G7721" s="216">
        <v>95.17</v>
      </c>
      <c r="H7721" s="216">
        <v>540</v>
      </c>
      <c r="I7721" s="216">
        <v>51391.799999999996</v>
      </c>
      <c r="J7721" s="216">
        <v>0.14834176086500392</v>
      </c>
      <c r="K7721" s="216">
        <v>2.7470696456482211E-4</v>
      </c>
    </row>
    <row r="7722" spans="2:11" ht="15.75" customHeight="1" x14ac:dyDescent="0.2">
      <c r="B7722" s="189">
        <v>41171</v>
      </c>
      <c r="C7722" s="143">
        <v>280281</v>
      </c>
      <c r="D7722" s="143" t="s">
        <v>906</v>
      </c>
      <c r="E7722" s="143" t="s">
        <v>24</v>
      </c>
      <c r="F7722" s="248" t="s">
        <v>2455</v>
      </c>
      <c r="G7722" s="216">
        <v>9.1231000000000009</v>
      </c>
      <c r="H7722" s="216">
        <v>360</v>
      </c>
      <c r="I7722" s="216">
        <v>3284.3160000000003</v>
      </c>
      <c r="J7722" s="216">
        <v>3.3041321359897425E-3</v>
      </c>
      <c r="K7722" s="216">
        <v>9.1781448221937296E-6</v>
      </c>
    </row>
    <row r="7723" spans="2:11" ht="15.75" customHeight="1" x14ac:dyDescent="0.2">
      <c r="B7723" s="189">
        <v>41171</v>
      </c>
      <c r="C7723" s="143">
        <v>280282</v>
      </c>
      <c r="D7723" s="143" t="s">
        <v>1654</v>
      </c>
      <c r="E7723" s="143" t="s">
        <v>24</v>
      </c>
      <c r="F7723" s="248" t="s">
        <v>3532</v>
      </c>
      <c r="G7723" s="216">
        <v>7.7187000000000001</v>
      </c>
      <c r="H7723" s="216">
        <v>258.99999999557622</v>
      </c>
      <c r="I7723" s="216">
        <v>1999.1432999658541</v>
      </c>
      <c r="J7723" s="216">
        <v>2.0112052621811542E-3</v>
      </c>
      <c r="K7723" s="216">
        <v>7.7652712826853511E-6</v>
      </c>
    </row>
    <row r="7724" spans="2:11" ht="15.75" customHeight="1" x14ac:dyDescent="0.2">
      <c r="B7724" s="189">
        <v>41171</v>
      </c>
      <c r="C7724" s="143">
        <v>280283</v>
      </c>
      <c r="D7724" s="143" t="s">
        <v>712</v>
      </c>
      <c r="E7724" s="143" t="s">
        <v>24</v>
      </c>
      <c r="F7724" s="248" t="s">
        <v>3320</v>
      </c>
      <c r="G7724" s="216">
        <v>1.385</v>
      </c>
      <c r="H7724" s="216">
        <v>120.00000000349246</v>
      </c>
      <c r="I7724" s="216">
        <v>166.20000000483705</v>
      </c>
      <c r="J7724" s="216">
        <v>1.6720277860518825E-4</v>
      </c>
      <c r="K7724" s="216">
        <v>1.3933564883360167E-6</v>
      </c>
    </row>
    <row r="7725" spans="2:11" ht="15.75" customHeight="1" x14ac:dyDescent="0.2">
      <c r="B7725" s="189">
        <v>41171</v>
      </c>
      <c r="C7725" s="143">
        <v>280285</v>
      </c>
      <c r="D7725" s="143" t="s">
        <v>1746</v>
      </c>
      <c r="E7725" s="143" t="s">
        <v>25</v>
      </c>
      <c r="F7725" s="248" t="s">
        <v>3533</v>
      </c>
      <c r="G7725" s="216">
        <v>16.875</v>
      </c>
      <c r="H7725" s="216">
        <v>194.99999999650754</v>
      </c>
      <c r="I7725" s="216">
        <v>3290.6249999410647</v>
      </c>
      <c r="J7725" s="216">
        <v>9.4983461726902158E-3</v>
      </c>
      <c r="K7725" s="216">
        <v>4.8709467553129904E-5</v>
      </c>
    </row>
    <row r="7726" spans="2:11" ht="15.75" customHeight="1" x14ac:dyDescent="0.2">
      <c r="B7726" s="189">
        <v>41171</v>
      </c>
      <c r="C7726" s="143">
        <v>280286</v>
      </c>
      <c r="D7726" s="143" t="s">
        <v>1002</v>
      </c>
      <c r="E7726" s="143" t="s">
        <v>24</v>
      </c>
      <c r="F7726" s="248" t="s">
        <v>3324</v>
      </c>
      <c r="G7726" s="216">
        <v>27.830000000000002</v>
      </c>
      <c r="H7726" s="216">
        <v>180.99999999278225</v>
      </c>
      <c r="I7726" s="216">
        <v>5037.2299997991304</v>
      </c>
      <c r="J7726" s="216">
        <v>5.0676224573725269E-3</v>
      </c>
      <c r="K7726" s="216">
        <v>2.7997914130246461E-5</v>
      </c>
    </row>
    <row r="7727" spans="2:11" ht="15.75" customHeight="1" x14ac:dyDescent="0.2">
      <c r="B7727" s="189">
        <v>41171</v>
      </c>
      <c r="C7727" s="143">
        <v>280286</v>
      </c>
      <c r="D7727" s="143" t="s">
        <v>1179</v>
      </c>
      <c r="E7727" s="143" t="s">
        <v>25</v>
      </c>
      <c r="F7727" s="248" t="s">
        <v>3324</v>
      </c>
      <c r="G7727" s="216">
        <v>5.34</v>
      </c>
      <c r="H7727" s="216">
        <v>180.99999999278225</v>
      </c>
      <c r="I7727" s="216">
        <v>966.53999996145717</v>
      </c>
      <c r="J7727" s="216">
        <v>2.7899051121140607E-3</v>
      </c>
      <c r="K7727" s="216">
        <v>1.5413840399034884E-5</v>
      </c>
    </row>
    <row r="7728" spans="2:11" ht="15.75" customHeight="1" x14ac:dyDescent="0.2">
      <c r="B7728" s="189">
        <v>41171</v>
      </c>
      <c r="C7728" s="143">
        <v>280287</v>
      </c>
      <c r="D7728" s="143" t="s">
        <v>1117</v>
      </c>
      <c r="E7728" s="143" t="s">
        <v>25</v>
      </c>
      <c r="F7728" s="248" t="s">
        <v>3534</v>
      </c>
      <c r="G7728" s="216">
        <v>31.64</v>
      </c>
      <c r="H7728" s="216">
        <v>174.99999999417923</v>
      </c>
      <c r="I7728" s="216">
        <v>5536.999999815831</v>
      </c>
      <c r="J7728" s="216">
        <v>1.5982478330827228E-2</v>
      </c>
      <c r="K7728" s="216">
        <v>9.1328447607764754E-5</v>
      </c>
    </row>
    <row r="7729" spans="2:11" ht="15.75" customHeight="1" x14ac:dyDescent="0.2">
      <c r="B7729" s="189">
        <v>41171</v>
      </c>
      <c r="C7729" s="143">
        <v>280288</v>
      </c>
      <c r="D7729" s="143" t="s">
        <v>1109</v>
      </c>
      <c r="E7729" s="143" t="s">
        <v>24</v>
      </c>
      <c r="F7729" s="248" t="s">
        <v>1922</v>
      </c>
      <c r="G7729" s="216">
        <v>11.61</v>
      </c>
      <c r="H7729" s="216">
        <v>320.00000000582077</v>
      </c>
      <c r="I7729" s="216">
        <v>3715.2000000675789</v>
      </c>
      <c r="J7729" s="216">
        <v>3.7376159029315023E-3</v>
      </c>
      <c r="K7729" s="216">
        <v>1.1680049696448486E-5</v>
      </c>
    </row>
    <row r="7730" spans="2:11" ht="15.75" customHeight="1" x14ac:dyDescent="0.2">
      <c r="B7730" s="189">
        <v>41171</v>
      </c>
      <c r="C7730" s="143">
        <v>280289</v>
      </c>
      <c r="D7730" s="143" t="s">
        <v>1312</v>
      </c>
      <c r="E7730" s="143" t="s">
        <v>25</v>
      </c>
      <c r="F7730" s="248" t="s">
        <v>3535</v>
      </c>
      <c r="G7730" s="216">
        <v>6.45</v>
      </c>
      <c r="H7730" s="216">
        <v>455.00000000582077</v>
      </c>
      <c r="I7730" s="216">
        <v>2934.7500000375439</v>
      </c>
      <c r="J7730" s="216">
        <v>8.4711176239038056E-3</v>
      </c>
      <c r="K7730" s="216">
        <v>1.8617840931418543E-5</v>
      </c>
    </row>
    <row r="7731" spans="2:11" ht="15.75" customHeight="1" x14ac:dyDescent="0.2">
      <c r="B7731" s="189">
        <v>41171</v>
      </c>
      <c r="C7731" s="143">
        <v>280290</v>
      </c>
      <c r="D7731" s="143" t="s">
        <v>839</v>
      </c>
      <c r="E7731" s="143" t="s">
        <v>24</v>
      </c>
      <c r="F7731" s="248" t="s">
        <v>3536</v>
      </c>
      <c r="G7731" s="216">
        <v>7.2263999999999999</v>
      </c>
      <c r="H7731" s="216">
        <v>177.00000000069849</v>
      </c>
      <c r="I7731" s="216">
        <v>1279.0728000050476</v>
      </c>
      <c r="J7731" s="216">
        <v>1.2867901696325989E-3</v>
      </c>
      <c r="K7731" s="216">
        <v>7.2700009583475742E-6</v>
      </c>
    </row>
    <row r="7732" spans="2:11" ht="15.75" customHeight="1" x14ac:dyDescent="0.2">
      <c r="B7732" s="189">
        <v>41171</v>
      </c>
      <c r="C7732" s="143">
        <v>280291</v>
      </c>
      <c r="D7732" s="143" t="s">
        <v>1105</v>
      </c>
      <c r="E7732" s="143" t="s">
        <v>24</v>
      </c>
      <c r="F7732" s="248" t="s">
        <v>3537</v>
      </c>
      <c r="G7732" s="216">
        <v>45.244</v>
      </c>
      <c r="H7732" s="216">
        <v>219.99999999417923</v>
      </c>
      <c r="I7732" s="216">
        <v>9953.6799997366452</v>
      </c>
      <c r="J7732" s="216">
        <v>1.0013736180832849E-2</v>
      </c>
      <c r="K7732" s="216">
        <v>4.5516982641353604E-5</v>
      </c>
    </row>
    <row r="7733" spans="2:11" ht="15.75" customHeight="1" x14ac:dyDescent="0.2">
      <c r="B7733" s="189">
        <v>41171</v>
      </c>
      <c r="C7733" s="143">
        <v>280292</v>
      </c>
      <c r="D7733" s="143" t="s">
        <v>1047</v>
      </c>
      <c r="E7733" s="143" t="s">
        <v>24</v>
      </c>
      <c r="F7733" s="248" t="s">
        <v>3538</v>
      </c>
      <c r="G7733" s="216">
        <v>16.126300000000001</v>
      </c>
      <c r="H7733" s="216">
        <v>191.99999999720603</v>
      </c>
      <c r="I7733" s="216">
        <v>3096.2495999549437</v>
      </c>
      <c r="J7733" s="216">
        <v>3.1149310249855718E-3</v>
      </c>
      <c r="K7733" s="216">
        <v>1.6223599088702604E-5</v>
      </c>
    </row>
    <row r="7734" spans="2:11" ht="15.75" customHeight="1" x14ac:dyDescent="0.2">
      <c r="B7734" s="189">
        <v>41171</v>
      </c>
      <c r="C7734" s="143">
        <v>280293</v>
      </c>
      <c r="D7734" s="143" t="s">
        <v>947</v>
      </c>
      <c r="E7734" s="143" t="s">
        <v>24</v>
      </c>
      <c r="F7734" s="248" t="s">
        <v>2919</v>
      </c>
      <c r="G7734" s="216">
        <v>17.699400000000001</v>
      </c>
      <c r="H7734" s="216">
        <v>375.99999999976717</v>
      </c>
      <c r="I7734" s="216">
        <v>6654.9743999958791</v>
      </c>
      <c r="J7734" s="216">
        <v>6.6951276245085546E-3</v>
      </c>
      <c r="K7734" s="216">
        <v>1.7806190490725267E-5</v>
      </c>
    </row>
    <row r="7735" spans="2:11" ht="15.75" customHeight="1" x14ac:dyDescent="0.2">
      <c r="B7735" s="189">
        <v>41171</v>
      </c>
      <c r="C7735" s="143">
        <v>280294</v>
      </c>
      <c r="D7735" s="143" t="s">
        <v>754</v>
      </c>
      <c r="E7735" s="143" t="s">
        <v>24</v>
      </c>
      <c r="F7735" s="248" t="s">
        <v>3520</v>
      </c>
      <c r="G7735" s="216">
        <v>25.91</v>
      </c>
      <c r="H7735" s="216">
        <v>402.00000000069849</v>
      </c>
      <c r="I7735" s="216">
        <v>10415.820000018099</v>
      </c>
      <c r="J7735" s="216">
        <v>1.0478664533115717E-2</v>
      </c>
      <c r="K7735" s="216">
        <v>2.6066329684322161E-5</v>
      </c>
    </row>
    <row r="7736" spans="2:11" ht="15.75" customHeight="1" x14ac:dyDescent="0.2">
      <c r="B7736" s="189">
        <v>41171</v>
      </c>
      <c r="C7736" s="143">
        <v>280295</v>
      </c>
      <c r="D7736" s="143" t="s">
        <v>2365</v>
      </c>
      <c r="E7736" s="143" t="s">
        <v>24</v>
      </c>
      <c r="F7736" s="248" t="s">
        <v>3539</v>
      </c>
      <c r="G7736" s="216">
        <v>19</v>
      </c>
      <c r="H7736" s="216">
        <v>516.00000000558794</v>
      </c>
      <c r="I7736" s="216">
        <v>9804.0000001061708</v>
      </c>
      <c r="J7736" s="216">
        <v>9.8631530771077554E-3</v>
      </c>
      <c r="K7736" s="216">
        <v>1.9114637746125861E-5</v>
      </c>
    </row>
    <row r="7737" spans="2:11" ht="15.75" customHeight="1" x14ac:dyDescent="0.2">
      <c r="B7737" s="189">
        <v>41171</v>
      </c>
      <c r="C7737" s="143">
        <v>280296</v>
      </c>
      <c r="D7737" s="143" t="s">
        <v>564</v>
      </c>
      <c r="E7737" s="143" t="s">
        <v>25</v>
      </c>
      <c r="F7737" s="248" t="s">
        <v>3540</v>
      </c>
      <c r="G7737" s="216">
        <v>5.29</v>
      </c>
      <c r="H7737" s="216">
        <v>405</v>
      </c>
      <c r="I7737" s="216">
        <v>2142.4499999999998</v>
      </c>
      <c r="J7737" s="216">
        <v>6.1841540005453718E-3</v>
      </c>
      <c r="K7737" s="216">
        <v>1.5269516050729315E-5</v>
      </c>
    </row>
    <row r="7738" spans="2:11" ht="15.75" customHeight="1" x14ac:dyDescent="0.2">
      <c r="B7738" s="189">
        <v>41171</v>
      </c>
      <c r="C7738" s="143">
        <v>280297</v>
      </c>
      <c r="D7738" s="143" t="s">
        <v>978</v>
      </c>
      <c r="E7738" s="143" t="s">
        <v>25</v>
      </c>
      <c r="F7738" s="248" t="s">
        <v>3541</v>
      </c>
      <c r="G7738" s="216">
        <v>1.1599999999999999</v>
      </c>
      <c r="H7738" s="216">
        <v>233.99999999790452</v>
      </c>
      <c r="I7738" s="216">
        <v>271.4399999975692</v>
      </c>
      <c r="J7738" s="216">
        <v>7.8350802207426237E-4</v>
      </c>
      <c r="K7738" s="216">
        <v>3.3483248806892259E-6</v>
      </c>
    </row>
    <row r="7739" spans="2:11" ht="15.75" customHeight="1" x14ac:dyDescent="0.2">
      <c r="B7739" s="189">
        <v>41171</v>
      </c>
      <c r="C7739" s="143">
        <v>280402</v>
      </c>
      <c r="D7739" s="143" t="s">
        <v>1055</v>
      </c>
      <c r="E7739" s="143" t="s">
        <v>25</v>
      </c>
      <c r="F7739" s="248" t="s">
        <v>3542</v>
      </c>
      <c r="G7739" s="216">
        <v>1.0450000000000002</v>
      </c>
      <c r="H7739" s="216">
        <v>290.99999999511056</v>
      </c>
      <c r="I7739" s="216">
        <v>304.0949999948906</v>
      </c>
      <c r="J7739" s="216">
        <v>8.7776625394489851E-4</v>
      </c>
      <c r="K7739" s="216">
        <v>3.0163788795864151E-6</v>
      </c>
    </row>
    <row r="7740" spans="2:11" ht="15.75" customHeight="1" x14ac:dyDescent="0.2">
      <c r="B7740" s="189">
        <v>41172</v>
      </c>
      <c r="C7740" s="143">
        <v>280322</v>
      </c>
      <c r="D7740" s="143" t="s">
        <v>1257</v>
      </c>
      <c r="E7740" s="143" t="s">
        <v>25</v>
      </c>
      <c r="F7740" s="248" t="s">
        <v>3543</v>
      </c>
      <c r="G7740" s="216">
        <v>2.0100000000000002</v>
      </c>
      <c r="H7740" s="216">
        <v>169.99999999883585</v>
      </c>
      <c r="I7740" s="216">
        <v>341.69999999766009</v>
      </c>
      <c r="J7740" s="216">
        <v>9.8569993723961712E-4</v>
      </c>
      <c r="K7740" s="216">
        <v>5.7982349249786295E-6</v>
      </c>
    </row>
    <row r="7741" spans="2:11" ht="15.75" customHeight="1" x14ac:dyDescent="0.2">
      <c r="B7741" s="189">
        <v>41172</v>
      </c>
      <c r="C7741" s="143">
        <v>280340</v>
      </c>
      <c r="D7741" s="143" t="s">
        <v>582</v>
      </c>
      <c r="E7741" s="143" t="s">
        <v>25</v>
      </c>
      <c r="F7741" s="248" t="s">
        <v>2756</v>
      </c>
      <c r="G7741" s="216">
        <v>11.98</v>
      </c>
      <c r="H7741" s="216">
        <v>274.99999999534339</v>
      </c>
      <c r="I7741" s="216">
        <v>3294.4999999442139</v>
      </c>
      <c r="J7741" s="216">
        <v>9.5036243582182246E-3</v>
      </c>
      <c r="K7741" s="216">
        <v>3.4558634030469643E-5</v>
      </c>
    </row>
    <row r="7742" spans="2:11" ht="15.75" customHeight="1" x14ac:dyDescent="0.2">
      <c r="B7742" s="189">
        <v>41172</v>
      </c>
      <c r="C7742" s="143">
        <v>280341</v>
      </c>
      <c r="D7742" s="143" t="s">
        <v>3544</v>
      </c>
      <c r="E7742" s="143" t="s">
        <v>24</v>
      </c>
      <c r="F7742" s="248" t="s">
        <v>3545</v>
      </c>
      <c r="G7742" s="216">
        <v>106.5</v>
      </c>
      <c r="H7742" s="216">
        <v>178.00000000395812</v>
      </c>
      <c r="I7742" s="216">
        <v>18957.00000042154</v>
      </c>
      <c r="J7742" s="216">
        <v>1.9070209344685798E-2</v>
      </c>
      <c r="K7742" s="216">
        <v>1.0713600755203225E-4</v>
      </c>
    </row>
    <row r="7743" spans="2:11" ht="15.75" customHeight="1" x14ac:dyDescent="0.2">
      <c r="B7743" s="189">
        <v>41172</v>
      </c>
      <c r="C7743" s="143">
        <v>280342</v>
      </c>
      <c r="D7743" s="143" t="s">
        <v>643</v>
      </c>
      <c r="E7743" s="143" t="s">
        <v>25</v>
      </c>
      <c r="F7743" s="248" t="s">
        <v>3546</v>
      </c>
      <c r="G7743" s="216">
        <v>18</v>
      </c>
      <c r="H7743" s="216">
        <v>251.99999999371357</v>
      </c>
      <c r="I7743" s="216">
        <v>4535.9999998868443</v>
      </c>
      <c r="J7743" s="216">
        <v>1.3084971949774607E-2</v>
      </c>
      <c r="K7743" s="216">
        <v>5.1924491865480264E-5</v>
      </c>
    </row>
    <row r="7744" spans="2:11" ht="15.75" customHeight="1" x14ac:dyDescent="0.2">
      <c r="B7744" s="189">
        <v>41172</v>
      </c>
      <c r="C7744" s="143">
        <v>280343</v>
      </c>
      <c r="D7744" s="143" t="s">
        <v>643</v>
      </c>
      <c r="E7744" s="143" t="s">
        <v>25</v>
      </c>
      <c r="F7744" s="248" t="s">
        <v>3547</v>
      </c>
      <c r="G7744" s="216">
        <v>17.5</v>
      </c>
      <c r="H7744" s="216">
        <v>210.00000000349246</v>
      </c>
      <c r="I7744" s="216">
        <v>3675.000000061118</v>
      </c>
      <c r="J7744" s="216">
        <v>1.060125042271186E-2</v>
      </c>
      <c r="K7744" s="216">
        <v>5.0482144869216919E-5</v>
      </c>
    </row>
    <row r="7745" spans="2:11" ht="15.75" customHeight="1" x14ac:dyDescent="0.2">
      <c r="B7745" s="189">
        <v>41172</v>
      </c>
      <c r="C7745" s="143">
        <v>280344</v>
      </c>
      <c r="D7745" s="143" t="s">
        <v>1060</v>
      </c>
      <c r="E7745" s="143" t="s">
        <v>24</v>
      </c>
      <c r="F7745" s="248" t="s">
        <v>3548</v>
      </c>
      <c r="G7745" s="216">
        <v>1</v>
      </c>
      <c r="H7745" s="216">
        <v>276.99999999138527</v>
      </c>
      <c r="I7745" s="216">
        <v>276.99999999138527</v>
      </c>
      <c r="J7745" s="216">
        <v>2.7865421681680738E-4</v>
      </c>
      <c r="K7745" s="216">
        <v>1.0059719018970166E-6</v>
      </c>
    </row>
    <row r="7746" spans="2:11" ht="15.75" customHeight="1" x14ac:dyDescent="0.2">
      <c r="B7746" s="189">
        <v>41172</v>
      </c>
      <c r="C7746" s="143">
        <v>280345</v>
      </c>
      <c r="D7746" s="143" t="s">
        <v>950</v>
      </c>
      <c r="E7746" s="143" t="s">
        <v>25</v>
      </c>
      <c r="F7746" s="248" t="s">
        <v>2352</v>
      </c>
      <c r="G7746" s="216">
        <v>25.66</v>
      </c>
      <c r="H7746" s="216">
        <v>304.99999999883585</v>
      </c>
      <c r="I7746" s="216">
        <v>7826.2999999701278</v>
      </c>
      <c r="J7746" s="216">
        <v>2.2576480593625391E-2</v>
      </c>
      <c r="K7746" s="216">
        <v>7.402124784823464E-5</v>
      </c>
    </row>
    <row r="7747" spans="2:11" ht="15.75" customHeight="1" x14ac:dyDescent="0.2">
      <c r="B7747" s="189">
        <v>41172</v>
      </c>
      <c r="C7747" s="143">
        <v>280346</v>
      </c>
      <c r="D7747" s="143" t="s">
        <v>723</v>
      </c>
      <c r="E7747" s="143" t="s">
        <v>25</v>
      </c>
      <c r="F7747" s="248" t="s">
        <v>3188</v>
      </c>
      <c r="G7747" s="216">
        <v>16.760000000000002</v>
      </c>
      <c r="H7747" s="216">
        <v>368.99999999790452</v>
      </c>
      <c r="I7747" s="216">
        <v>6184.4399999648795</v>
      </c>
      <c r="J7747" s="216">
        <v>1.7840216915040397E-2</v>
      </c>
      <c r="K7747" s="216">
        <v>4.8347471314747182E-5</v>
      </c>
    </row>
    <row r="7748" spans="2:11" ht="15.75" customHeight="1" x14ac:dyDescent="0.2">
      <c r="B7748" s="189">
        <v>41172</v>
      </c>
      <c r="C7748" s="143">
        <v>280347</v>
      </c>
      <c r="D7748" s="143" t="s">
        <v>564</v>
      </c>
      <c r="E7748" s="143" t="s">
        <v>25</v>
      </c>
      <c r="F7748" s="248" t="s">
        <v>2424</v>
      </c>
      <c r="G7748" s="216">
        <v>10.99</v>
      </c>
      <c r="H7748" s="216">
        <v>399.99999999417923</v>
      </c>
      <c r="I7748" s="216">
        <v>4395.9999999360298</v>
      </c>
      <c r="J7748" s="216">
        <v>1.2681114790962756E-2</v>
      </c>
      <c r="K7748" s="216">
        <v>3.1702786977868224E-5</v>
      </c>
    </row>
    <row r="7749" spans="2:11" ht="15.75" customHeight="1" x14ac:dyDescent="0.2">
      <c r="B7749" s="189">
        <v>41172</v>
      </c>
      <c r="C7749" s="143">
        <v>280360</v>
      </c>
      <c r="D7749" s="143" t="s">
        <v>540</v>
      </c>
      <c r="E7749" s="143" t="s">
        <v>25</v>
      </c>
      <c r="F7749" s="248" t="s">
        <v>3423</v>
      </c>
      <c r="G7749" s="216">
        <v>2.0100000000000002</v>
      </c>
      <c r="H7749" s="216">
        <v>450</v>
      </c>
      <c r="I7749" s="216">
        <v>904.50000000000011</v>
      </c>
      <c r="J7749" s="216">
        <v>2.6092057162403833E-3</v>
      </c>
      <c r="K7749" s="216">
        <v>5.7982349249786295E-6</v>
      </c>
    </row>
    <row r="7750" spans="2:11" ht="15.75" customHeight="1" x14ac:dyDescent="0.2">
      <c r="B7750" s="189">
        <v>41172</v>
      </c>
      <c r="C7750" s="143">
        <v>280361</v>
      </c>
      <c r="D7750" s="143" t="s">
        <v>697</v>
      </c>
      <c r="E7750" s="143" t="s">
        <v>25</v>
      </c>
      <c r="F7750" s="248" t="s">
        <v>3510</v>
      </c>
      <c r="G7750" s="216">
        <v>58.685000000000002</v>
      </c>
      <c r="H7750" s="216">
        <v>418.00000000046566</v>
      </c>
      <c r="I7750" s="216">
        <v>24530.330000027327</v>
      </c>
      <c r="J7750" s="216">
        <v>7.0762495585775853E-2</v>
      </c>
      <c r="K7750" s="216">
        <v>1.692882669514283E-4</v>
      </c>
    </row>
    <row r="7751" spans="2:11" ht="15.75" customHeight="1" x14ac:dyDescent="0.2">
      <c r="B7751" s="189">
        <v>41172</v>
      </c>
      <c r="C7751" s="143">
        <v>280363</v>
      </c>
      <c r="D7751" s="143" t="s">
        <v>621</v>
      </c>
      <c r="E7751" s="143" t="s">
        <v>25</v>
      </c>
      <c r="F7751" s="248" t="s">
        <v>2085</v>
      </c>
      <c r="G7751" s="216">
        <v>48.839999999999989</v>
      </c>
      <c r="H7751" s="216">
        <v>503.00000000512227</v>
      </c>
      <c r="I7751" s="216">
        <v>24566.520000250173</v>
      </c>
      <c r="J7751" s="216">
        <v>7.0866892662008241E-2</v>
      </c>
      <c r="K7751" s="216">
        <v>1.4088845459500309E-4</v>
      </c>
    </row>
    <row r="7752" spans="2:11" ht="15.75" customHeight="1" x14ac:dyDescent="0.2">
      <c r="B7752" s="189">
        <v>41172</v>
      </c>
      <c r="C7752" s="143">
        <v>280381</v>
      </c>
      <c r="D7752" s="143" t="s">
        <v>1164</v>
      </c>
      <c r="E7752" s="143" t="s">
        <v>25</v>
      </c>
      <c r="F7752" s="248" t="s">
        <v>2284</v>
      </c>
      <c r="G7752" s="216">
        <v>5.5940000000000003</v>
      </c>
      <c r="H7752" s="216">
        <v>677.99999999930151</v>
      </c>
      <c r="I7752" s="216">
        <v>3792.7319999960928</v>
      </c>
      <c r="J7752" s="216">
        <v>1.0940871215652433E-2</v>
      </c>
      <c r="K7752" s="216">
        <v>1.6136978194194254E-5</v>
      </c>
    </row>
    <row r="7753" spans="2:11" ht="15.75" customHeight="1" x14ac:dyDescent="0.2">
      <c r="B7753" s="189">
        <v>41172</v>
      </c>
      <c r="C7753" s="143">
        <v>280382</v>
      </c>
      <c r="D7753" s="143" t="s">
        <v>1570</v>
      </c>
      <c r="E7753" s="143" t="s">
        <v>25</v>
      </c>
      <c r="F7753" s="248" t="s">
        <v>3549</v>
      </c>
      <c r="G7753" s="216">
        <v>0.4</v>
      </c>
      <c r="H7753" s="216">
        <v>329.99999999650754</v>
      </c>
      <c r="I7753" s="216">
        <v>131.99999999860302</v>
      </c>
      <c r="J7753" s="216">
        <v>3.8077960700949202E-4</v>
      </c>
      <c r="K7753" s="216">
        <v>1.1538775970106726E-6</v>
      </c>
    </row>
    <row r="7754" spans="2:11" ht="15.75" customHeight="1" x14ac:dyDescent="0.2">
      <c r="B7754" s="189">
        <v>41172</v>
      </c>
      <c r="C7754" s="143">
        <v>280383</v>
      </c>
      <c r="D7754" s="143" t="s">
        <v>3550</v>
      </c>
      <c r="E7754" s="143" t="s">
        <v>24</v>
      </c>
      <c r="F7754" s="248" t="s">
        <v>3551</v>
      </c>
      <c r="G7754" s="216">
        <v>6.36</v>
      </c>
      <c r="H7754" s="216">
        <v>309.99999999417923</v>
      </c>
      <c r="I7754" s="216">
        <v>1971.5999999629801</v>
      </c>
      <c r="J7754" s="216">
        <v>1.9833742017429166E-3</v>
      </c>
      <c r="K7754" s="216">
        <v>6.3979812960650253E-6</v>
      </c>
    </row>
    <row r="7755" spans="2:11" ht="15.75" customHeight="1" x14ac:dyDescent="0.2">
      <c r="B7755" s="189">
        <v>41172</v>
      </c>
      <c r="C7755" s="143">
        <v>280384</v>
      </c>
      <c r="D7755" s="143" t="s">
        <v>914</v>
      </c>
      <c r="E7755" s="143" t="s">
        <v>24</v>
      </c>
      <c r="F7755" s="248" t="s">
        <v>2150</v>
      </c>
      <c r="G7755" s="216">
        <v>2.82</v>
      </c>
      <c r="H7755" s="216">
        <v>317.99999999930151</v>
      </c>
      <c r="I7755" s="216">
        <v>896.75999999803025</v>
      </c>
      <c r="J7755" s="216">
        <v>9.0211536274318704E-4</v>
      </c>
      <c r="K7755" s="216">
        <v>2.8368407633495864E-6</v>
      </c>
    </row>
    <row r="7756" spans="2:11" ht="15.75" customHeight="1" x14ac:dyDescent="0.2">
      <c r="B7756" s="189">
        <v>41172</v>
      </c>
      <c r="C7756" s="143">
        <v>280384</v>
      </c>
      <c r="D7756" s="143" t="s">
        <v>1291</v>
      </c>
      <c r="E7756" s="143" t="s">
        <v>24</v>
      </c>
      <c r="F7756" s="248" t="s">
        <v>2150</v>
      </c>
      <c r="G7756" s="216">
        <v>0.85500000000000009</v>
      </c>
      <c r="H7756" s="216">
        <v>317.99999999930151</v>
      </c>
      <c r="I7756" s="216">
        <v>271.88999999940285</v>
      </c>
      <c r="J7756" s="216">
        <v>2.7351370040617909E-4</v>
      </c>
      <c r="K7756" s="216">
        <v>8.6010597612194924E-7</v>
      </c>
    </row>
    <row r="7757" spans="2:11" ht="15.75" customHeight="1" x14ac:dyDescent="0.2">
      <c r="B7757" s="189">
        <v>41172</v>
      </c>
      <c r="C7757" s="143">
        <v>280385</v>
      </c>
      <c r="D7757" s="143" t="s">
        <v>1592</v>
      </c>
      <c r="E7757" s="143" t="s">
        <v>24</v>
      </c>
      <c r="F7757" s="248" t="s">
        <v>2878</v>
      </c>
      <c r="G7757" s="216">
        <v>9.31</v>
      </c>
      <c r="H7757" s="216">
        <v>325.00000000116415</v>
      </c>
      <c r="I7757" s="216">
        <v>3025.7500000108384</v>
      </c>
      <c r="J7757" s="216">
        <v>3.0438194821758007E-3</v>
      </c>
      <c r="K7757" s="216">
        <v>9.3655984066612245E-6</v>
      </c>
    </row>
    <row r="7758" spans="2:11" ht="15.75" customHeight="1" x14ac:dyDescent="0.2">
      <c r="B7758" s="189">
        <v>41172</v>
      </c>
      <c r="C7758" s="143">
        <v>280386</v>
      </c>
      <c r="D7758" s="143" t="s">
        <v>989</v>
      </c>
      <c r="E7758" s="143" t="s">
        <v>24</v>
      </c>
      <c r="F7758" s="248" t="s">
        <v>3552</v>
      </c>
      <c r="G7758" s="216">
        <v>18.75</v>
      </c>
      <c r="H7758" s="216">
        <v>339.00000000488944</v>
      </c>
      <c r="I7758" s="216">
        <v>6356.2500000916771</v>
      </c>
      <c r="J7758" s="216">
        <v>6.394208901525136E-3</v>
      </c>
      <c r="K7758" s="216">
        <v>1.886197316056906E-5</v>
      </c>
    </row>
    <row r="7759" spans="2:11" ht="15.75" customHeight="1" x14ac:dyDescent="0.2">
      <c r="B7759" s="189">
        <v>41172</v>
      </c>
      <c r="C7759" s="143">
        <v>280387</v>
      </c>
      <c r="D7759" s="143" t="s">
        <v>1109</v>
      </c>
      <c r="E7759" s="143" t="s">
        <v>24</v>
      </c>
      <c r="F7759" s="248" t="s">
        <v>1922</v>
      </c>
      <c r="G7759" s="216">
        <v>6.45</v>
      </c>
      <c r="H7759" s="216">
        <v>274.00000000256114</v>
      </c>
      <c r="I7759" s="216">
        <v>1767.3000000165193</v>
      </c>
      <c r="J7759" s="216">
        <v>1.7778541422392151E-3</v>
      </c>
      <c r="K7759" s="216">
        <v>6.4885187672357562E-6</v>
      </c>
    </row>
    <row r="7760" spans="2:11" ht="15.75" customHeight="1" x14ac:dyDescent="0.2">
      <c r="B7760" s="189">
        <v>41172</v>
      </c>
      <c r="C7760" s="143">
        <v>280388</v>
      </c>
      <c r="D7760" s="143" t="s">
        <v>1002</v>
      </c>
      <c r="E7760" s="143" t="s">
        <v>24</v>
      </c>
      <c r="F7760" s="248" t="s">
        <v>3553</v>
      </c>
      <c r="G7760" s="216">
        <v>11.97</v>
      </c>
      <c r="H7760" s="216">
        <v>213.99999999557622</v>
      </c>
      <c r="I7760" s="216">
        <v>2561.5799999470473</v>
      </c>
      <c r="J7760" s="216">
        <v>2.5768775044080908E-3</v>
      </c>
      <c r="K7760" s="216">
        <v>1.2041483665707288E-5</v>
      </c>
    </row>
    <row r="7761" spans="2:11" ht="15.75" customHeight="1" x14ac:dyDescent="0.2">
      <c r="B7761" s="189">
        <v>41172</v>
      </c>
      <c r="C7761" s="143">
        <v>280389</v>
      </c>
      <c r="D7761" s="143" t="s">
        <v>1164</v>
      </c>
      <c r="E7761" s="143" t="s">
        <v>25</v>
      </c>
      <c r="F7761" s="248" t="s">
        <v>3554</v>
      </c>
      <c r="G7761" s="216">
        <v>12.375</v>
      </c>
      <c r="H7761" s="216">
        <v>471.99999999837019</v>
      </c>
      <c r="I7761" s="216">
        <v>5840.999999979831</v>
      </c>
      <c r="J7761" s="216">
        <v>1.6849497610290164E-2</v>
      </c>
      <c r="K7761" s="216">
        <v>3.5698088157517679E-5</v>
      </c>
    </row>
    <row r="7762" spans="2:11" ht="15.75" customHeight="1" x14ac:dyDescent="0.2">
      <c r="B7762" s="189">
        <v>41172</v>
      </c>
      <c r="C7762" s="143">
        <v>280390</v>
      </c>
      <c r="D7762" s="143" t="s">
        <v>1046</v>
      </c>
      <c r="E7762" s="143" t="s">
        <v>24</v>
      </c>
      <c r="F7762" s="248" t="s">
        <v>3555</v>
      </c>
      <c r="G7762" s="216">
        <v>11.462100000000001</v>
      </c>
      <c r="H7762" s="216">
        <v>381.99999999837019</v>
      </c>
      <c r="I7762" s="216">
        <v>4378.5221999813193</v>
      </c>
      <c r="J7762" s="216">
        <v>4.4046703050135165E-3</v>
      </c>
      <c r="K7762" s="216">
        <v>1.1530550536733793E-5</v>
      </c>
    </row>
    <row r="7763" spans="2:11" ht="15.75" customHeight="1" x14ac:dyDescent="0.2">
      <c r="B7763" s="189">
        <v>41172</v>
      </c>
      <c r="C7763" s="143">
        <v>280391</v>
      </c>
      <c r="D7763" s="143" t="s">
        <v>1196</v>
      </c>
      <c r="E7763" s="143" t="s">
        <v>24</v>
      </c>
      <c r="F7763" s="248" t="s">
        <v>3556</v>
      </c>
      <c r="G7763" s="216">
        <v>19.475000000000001</v>
      </c>
      <c r="H7763" s="216">
        <v>360</v>
      </c>
      <c r="I7763" s="216">
        <v>7011.0000000000009</v>
      </c>
      <c r="J7763" s="216">
        <v>7.0528690041999839E-3</v>
      </c>
      <c r="K7763" s="216">
        <v>1.9591302789444399E-5</v>
      </c>
    </row>
    <row r="7764" spans="2:11" ht="15.75" customHeight="1" x14ac:dyDescent="0.2">
      <c r="B7764" s="189">
        <v>41172</v>
      </c>
      <c r="C7764" s="143">
        <v>280392</v>
      </c>
      <c r="D7764" s="143" t="s">
        <v>1247</v>
      </c>
      <c r="E7764" s="143" t="s">
        <v>24</v>
      </c>
      <c r="F7764" s="248" t="s">
        <v>3557</v>
      </c>
      <c r="G7764" s="216">
        <v>24.75</v>
      </c>
      <c r="H7764" s="216">
        <v>326.99999999720603</v>
      </c>
      <c r="I7764" s="216">
        <v>8093.2499999308493</v>
      </c>
      <c r="J7764" s="216">
        <v>8.1415820949584643E-3</v>
      </c>
      <c r="K7764" s="216">
        <v>2.4897804571951159E-5</v>
      </c>
    </row>
    <row r="7765" spans="2:11" ht="15.75" customHeight="1" x14ac:dyDescent="0.2">
      <c r="B7765" s="189">
        <v>41172</v>
      </c>
      <c r="C7765" s="143">
        <v>280393</v>
      </c>
      <c r="D7765" s="143" t="s">
        <v>1196</v>
      </c>
      <c r="E7765" s="143" t="s">
        <v>24</v>
      </c>
      <c r="F7765" s="248" t="s">
        <v>3558</v>
      </c>
      <c r="G7765" s="216">
        <v>46.65</v>
      </c>
      <c r="H7765" s="216">
        <v>360</v>
      </c>
      <c r="I7765" s="216">
        <v>16794</v>
      </c>
      <c r="J7765" s="216">
        <v>1.6894292120458496E-2</v>
      </c>
      <c r="K7765" s="216">
        <v>4.6928589223495816E-5</v>
      </c>
    </row>
    <row r="7766" spans="2:11" ht="15.75" customHeight="1" x14ac:dyDescent="0.2">
      <c r="B7766" s="189">
        <v>41172</v>
      </c>
      <c r="C7766" s="143">
        <v>280394</v>
      </c>
      <c r="D7766" s="143" t="s">
        <v>567</v>
      </c>
      <c r="E7766" s="143" t="s">
        <v>24</v>
      </c>
      <c r="F7766" s="248" t="s">
        <v>3559</v>
      </c>
      <c r="G7766" s="216">
        <v>22.135000000000002</v>
      </c>
      <c r="H7766" s="216">
        <v>229.00000000256114</v>
      </c>
      <c r="I7766" s="216">
        <v>5068.9150000566915</v>
      </c>
      <c r="J7766" s="216">
        <v>5.0991860631613454E-3</v>
      </c>
      <c r="K7766" s="216">
        <v>2.2267188048490461E-5</v>
      </c>
    </row>
    <row r="7767" spans="2:11" ht="15.75" customHeight="1" x14ac:dyDescent="0.2">
      <c r="B7767" s="189">
        <v>41172</v>
      </c>
      <c r="C7767" s="143">
        <v>280395</v>
      </c>
      <c r="D7767" s="143" t="s">
        <v>1723</v>
      </c>
      <c r="E7767" s="143" t="s">
        <v>24</v>
      </c>
      <c r="F7767" s="248" t="s">
        <v>3560</v>
      </c>
      <c r="G7767" s="216">
        <v>23.44</v>
      </c>
      <c r="H7767" s="216">
        <v>328.00000000046566</v>
      </c>
      <c r="I7767" s="216">
        <v>7688.3200000109155</v>
      </c>
      <c r="J7767" s="216">
        <v>7.7342338928038509E-3</v>
      </c>
      <c r="K7767" s="216">
        <v>2.3579981380466067E-5</v>
      </c>
    </row>
    <row r="7768" spans="2:11" ht="15.75" customHeight="1" x14ac:dyDescent="0.2">
      <c r="B7768" s="189">
        <v>41172</v>
      </c>
      <c r="C7768" s="143">
        <v>280396</v>
      </c>
      <c r="D7768" s="143" t="s">
        <v>978</v>
      </c>
      <c r="E7768" s="143" t="s">
        <v>25</v>
      </c>
      <c r="F7768" s="248" t="s">
        <v>3561</v>
      </c>
      <c r="G7768" s="216">
        <v>23.782500000000002</v>
      </c>
      <c r="H7768" s="216">
        <v>274.99999999534339</v>
      </c>
      <c r="I7768" s="216">
        <v>6540.1874998892545</v>
      </c>
      <c r="J7768" s="216">
        <v>1.8866439590928628E-2</v>
      </c>
      <c r="K7768" s="216">
        <v>6.8605234877265801E-5</v>
      </c>
    </row>
    <row r="7769" spans="2:11" ht="15.75" customHeight="1" x14ac:dyDescent="0.2">
      <c r="B7769" s="189">
        <v>41172</v>
      </c>
      <c r="C7769" s="143">
        <v>280397</v>
      </c>
      <c r="D7769" s="143" t="s">
        <v>1218</v>
      </c>
      <c r="E7769" s="143" t="s">
        <v>25</v>
      </c>
      <c r="F7769" s="248" t="s">
        <v>3562</v>
      </c>
      <c r="G7769" s="216">
        <v>5.82</v>
      </c>
      <c r="H7769" s="216">
        <v>60.000000006984919</v>
      </c>
      <c r="I7769" s="216">
        <v>349.20000004065218</v>
      </c>
      <c r="J7769" s="216">
        <v>1.0073351423075861E-3</v>
      </c>
      <c r="K7769" s="216">
        <v>1.6788919036505287E-5</v>
      </c>
    </row>
    <row r="7770" spans="2:11" ht="15.75" customHeight="1" x14ac:dyDescent="0.2">
      <c r="B7770" s="189">
        <v>41172</v>
      </c>
      <c r="C7770" s="143">
        <v>280398</v>
      </c>
      <c r="D7770" s="143" t="s">
        <v>1218</v>
      </c>
      <c r="E7770" s="143" t="s">
        <v>25</v>
      </c>
      <c r="F7770" s="248" t="s">
        <v>3563</v>
      </c>
      <c r="G7770" s="216">
        <v>8.02</v>
      </c>
      <c r="H7770" s="216">
        <v>75.00000000349246</v>
      </c>
      <c r="I7770" s="216">
        <v>601.50000002800948</v>
      </c>
      <c r="J7770" s="216">
        <v>1.7351434365855975E-3</v>
      </c>
      <c r="K7770" s="216">
        <v>2.3135245820063982E-5</v>
      </c>
    </row>
    <row r="7771" spans="2:11" ht="15.75" customHeight="1" x14ac:dyDescent="0.2">
      <c r="B7771" s="189">
        <v>41172</v>
      </c>
      <c r="C7771" s="143">
        <v>280549</v>
      </c>
      <c r="D7771" s="143" t="s">
        <v>1262</v>
      </c>
      <c r="E7771" s="143" t="s">
        <v>25</v>
      </c>
      <c r="F7771" s="248" t="s">
        <v>3564</v>
      </c>
      <c r="G7771" s="216">
        <v>26.447200000000002</v>
      </c>
      <c r="H7771" s="216">
        <v>239.00000000372529</v>
      </c>
      <c r="I7771" s="216">
        <v>6320.8808000985237</v>
      </c>
      <c r="J7771" s="216">
        <v>1.8233806871521454E-2</v>
      </c>
      <c r="K7771" s="216">
        <v>7.6292078959151643E-5</v>
      </c>
    </row>
    <row r="7772" spans="2:11" ht="15.75" customHeight="1" x14ac:dyDescent="0.2">
      <c r="B7772" s="189">
        <v>41173</v>
      </c>
      <c r="C7772" s="143">
        <v>280420</v>
      </c>
      <c r="D7772" s="143" t="s">
        <v>588</v>
      </c>
      <c r="E7772" s="143" t="s">
        <v>25</v>
      </c>
      <c r="F7772" s="248" t="s">
        <v>2308</v>
      </c>
      <c r="G7772" s="216">
        <v>13</v>
      </c>
      <c r="H7772" s="216">
        <v>199.99999999185093</v>
      </c>
      <c r="I7772" s="216">
        <v>2599.9999998940621</v>
      </c>
      <c r="J7772" s="216">
        <v>7.4955475723638525E-3</v>
      </c>
      <c r="K7772" s="216">
        <v>3.7477737863346304E-5</v>
      </c>
    </row>
    <row r="7773" spans="2:11" ht="15.75" customHeight="1" x14ac:dyDescent="0.2">
      <c r="B7773" s="189">
        <v>41173</v>
      </c>
      <c r="C7773" s="143">
        <v>280421</v>
      </c>
      <c r="D7773" s="143" t="s">
        <v>972</v>
      </c>
      <c r="E7773" s="143" t="s">
        <v>25</v>
      </c>
      <c r="F7773" s="248" t="s">
        <v>3565</v>
      </c>
      <c r="G7773" s="216">
        <v>3</v>
      </c>
      <c r="H7773" s="216">
        <v>161.00000000093132</v>
      </c>
      <c r="I7773" s="216">
        <v>483.00000000279397</v>
      </c>
      <c r="J7773" s="216">
        <v>1.3924421067769983E-3</v>
      </c>
      <c r="K7773" s="216">
        <v>8.6487087376953011E-6</v>
      </c>
    </row>
    <row r="7774" spans="2:11" ht="15.75" customHeight="1" x14ac:dyDescent="0.2">
      <c r="B7774" s="189">
        <v>41173</v>
      </c>
      <c r="C7774" s="143">
        <v>280422</v>
      </c>
      <c r="D7774" s="143" t="s">
        <v>516</v>
      </c>
      <c r="E7774" s="143" t="s">
        <v>25</v>
      </c>
      <c r="F7774" s="248" t="s">
        <v>2677</v>
      </c>
      <c r="G7774" s="216">
        <v>25</v>
      </c>
      <c r="H7774" s="216">
        <v>200.99999999511056</v>
      </c>
      <c r="I7774" s="216">
        <v>5024.9999998777639</v>
      </c>
      <c r="J7774" s="216">
        <v>1.4486587135287235E-2</v>
      </c>
      <c r="K7774" s="216">
        <v>7.2072572814127508E-5</v>
      </c>
    </row>
    <row r="7775" spans="2:11" ht="15.75" customHeight="1" x14ac:dyDescent="0.2">
      <c r="B7775" s="189">
        <v>41173</v>
      </c>
      <c r="C7775" s="143">
        <v>280423</v>
      </c>
      <c r="D7775" s="143" t="s">
        <v>732</v>
      </c>
      <c r="E7775" s="143" t="s">
        <v>25</v>
      </c>
      <c r="F7775" s="248" t="s">
        <v>2609</v>
      </c>
      <c r="G7775" s="216">
        <v>30</v>
      </c>
      <c r="H7775" s="216">
        <v>227.99999999930151</v>
      </c>
      <c r="I7775" s="216">
        <v>6839.9999999790452</v>
      </c>
      <c r="J7775" s="216">
        <v>1.9719055921884877E-2</v>
      </c>
      <c r="K7775" s="216">
        <v>8.6487087376953018E-5</v>
      </c>
    </row>
    <row r="7776" spans="2:11" ht="15.75" customHeight="1" x14ac:dyDescent="0.2">
      <c r="B7776" s="189">
        <v>41173</v>
      </c>
      <c r="C7776" s="143">
        <v>280428</v>
      </c>
      <c r="D7776" s="143" t="s">
        <v>652</v>
      </c>
      <c r="E7776" s="143" t="s">
        <v>25</v>
      </c>
      <c r="F7776" s="248" t="s">
        <v>2903</v>
      </c>
      <c r="G7776" s="216">
        <v>136</v>
      </c>
      <c r="H7776" s="216">
        <v>315</v>
      </c>
      <c r="I7776" s="216">
        <v>42840</v>
      </c>
      <c r="J7776" s="216">
        <v>0.1235035607742889</v>
      </c>
      <c r="K7776" s="216">
        <v>3.9207479610885366E-4</v>
      </c>
    </row>
    <row r="7777" spans="2:11" ht="15.75" customHeight="1" x14ac:dyDescent="0.2">
      <c r="B7777" s="189">
        <v>41173</v>
      </c>
      <c r="C7777" s="143">
        <v>280429</v>
      </c>
      <c r="D7777" s="143" t="s">
        <v>522</v>
      </c>
      <c r="E7777" s="143" t="s">
        <v>25</v>
      </c>
      <c r="F7777" s="248" t="s">
        <v>3566</v>
      </c>
      <c r="G7777" s="216">
        <v>10.25</v>
      </c>
      <c r="H7777" s="216">
        <v>239.99999999650754</v>
      </c>
      <c r="I7777" s="216">
        <v>2459.9999999642023</v>
      </c>
      <c r="J7777" s="216">
        <v>7.0919411648069459E-3</v>
      </c>
      <c r="K7777" s="216">
        <v>2.9549754853792281E-5</v>
      </c>
    </row>
    <row r="7778" spans="2:11" ht="15.75" customHeight="1" x14ac:dyDescent="0.2">
      <c r="B7778" s="189">
        <v>41173</v>
      </c>
      <c r="C7778" s="143">
        <v>280430</v>
      </c>
      <c r="D7778" s="143" t="s">
        <v>972</v>
      </c>
      <c r="E7778" s="143" t="s">
        <v>25</v>
      </c>
      <c r="F7778" s="248" t="s">
        <v>3567</v>
      </c>
      <c r="G7778" s="216">
        <v>1</v>
      </c>
      <c r="H7778" s="216">
        <v>187.00000000186265</v>
      </c>
      <c r="I7778" s="216">
        <v>187.00000000186265</v>
      </c>
      <c r="J7778" s="216">
        <v>5.3910284465504357E-4</v>
      </c>
      <c r="K7778" s="216">
        <v>2.8829029125651005E-6</v>
      </c>
    </row>
    <row r="7779" spans="2:11" ht="15.75" customHeight="1" x14ac:dyDescent="0.2">
      <c r="B7779" s="189">
        <v>41173</v>
      </c>
      <c r="C7779" s="143">
        <v>280431</v>
      </c>
      <c r="D7779" s="143" t="s">
        <v>841</v>
      </c>
      <c r="E7779" s="143" t="s">
        <v>25</v>
      </c>
      <c r="F7779" s="248" t="s">
        <v>3568</v>
      </c>
      <c r="G7779" s="216">
        <v>5</v>
      </c>
      <c r="H7779" s="216">
        <v>60.999999999767169</v>
      </c>
      <c r="I7779" s="216">
        <v>304.99999999883585</v>
      </c>
      <c r="J7779" s="216">
        <v>8.7928538832899954E-4</v>
      </c>
      <c r="K7779" s="216">
        <v>1.4414514562825501E-5</v>
      </c>
    </row>
    <row r="7780" spans="2:11" ht="15.75" customHeight="1" x14ac:dyDescent="0.2">
      <c r="B7780" s="189">
        <v>41173</v>
      </c>
      <c r="C7780" s="143">
        <v>280441</v>
      </c>
      <c r="D7780" s="143" t="s">
        <v>649</v>
      </c>
      <c r="E7780" s="143" t="s">
        <v>25</v>
      </c>
      <c r="F7780" s="248" t="s">
        <v>3569</v>
      </c>
      <c r="G7780" s="216">
        <v>13.950000000000001</v>
      </c>
      <c r="H7780" s="216">
        <v>329.99999999650754</v>
      </c>
      <c r="I7780" s="216">
        <v>4603.4999999512802</v>
      </c>
      <c r="J7780" s="216">
        <v>1.3271443557852985E-2</v>
      </c>
      <c r="K7780" s="216">
        <v>4.0216495630283155E-5</v>
      </c>
    </row>
    <row r="7781" spans="2:11" ht="15.75" customHeight="1" x14ac:dyDescent="0.2">
      <c r="B7781" s="189">
        <v>41173</v>
      </c>
      <c r="C7781" s="143">
        <v>280442</v>
      </c>
      <c r="D7781" s="143" t="s">
        <v>533</v>
      </c>
      <c r="E7781" s="143" t="s">
        <v>25</v>
      </c>
      <c r="F7781" s="248" t="s">
        <v>3570</v>
      </c>
      <c r="G7781" s="216">
        <v>21.040000000000003</v>
      </c>
      <c r="H7781" s="216">
        <v>354.99999999417923</v>
      </c>
      <c r="I7781" s="216">
        <v>7469.1999998775318</v>
      </c>
      <c r="J7781" s="216">
        <v>2.1532978434178184E-2</v>
      </c>
      <c r="K7781" s="216">
        <v>6.0656277280369723E-5</v>
      </c>
    </row>
    <row r="7782" spans="2:11" ht="15.75" customHeight="1" x14ac:dyDescent="0.2">
      <c r="B7782" s="189">
        <v>41173</v>
      </c>
      <c r="C7782" s="143">
        <v>280442</v>
      </c>
      <c r="D7782" s="143" t="s">
        <v>965</v>
      </c>
      <c r="E7782" s="143" t="s">
        <v>25</v>
      </c>
      <c r="F7782" s="248" t="s">
        <v>3570</v>
      </c>
      <c r="G7782" s="216">
        <v>19.3</v>
      </c>
      <c r="H7782" s="216">
        <v>354.99999999417923</v>
      </c>
      <c r="I7782" s="216">
        <v>6851.4999998876592</v>
      </c>
      <c r="J7782" s="216">
        <v>1.9752209305115918E-2</v>
      </c>
      <c r="K7782" s="216">
        <v>5.5640026212506438E-5</v>
      </c>
    </row>
    <row r="7783" spans="2:11" ht="15.75" customHeight="1" x14ac:dyDescent="0.2">
      <c r="B7783" s="189">
        <v>41173</v>
      </c>
      <c r="C7783" s="143">
        <v>280443</v>
      </c>
      <c r="D7783" s="143" t="s">
        <v>1218</v>
      </c>
      <c r="E7783" s="143" t="s">
        <v>25</v>
      </c>
      <c r="F7783" s="248" t="s">
        <v>3571</v>
      </c>
      <c r="G7783" s="216">
        <v>0.99</v>
      </c>
      <c r="H7783" s="216">
        <v>323.99999999790452</v>
      </c>
      <c r="I7783" s="216">
        <v>320.75999999792549</v>
      </c>
      <c r="J7783" s="216">
        <v>9.2471993822840096E-4</v>
      </c>
      <c r="K7783" s="216">
        <v>2.8540738834394493E-6</v>
      </c>
    </row>
    <row r="7784" spans="2:11" ht="15.75" customHeight="1" x14ac:dyDescent="0.2">
      <c r="B7784" s="189">
        <v>41173</v>
      </c>
      <c r="C7784" s="143">
        <v>280444</v>
      </c>
      <c r="D7784" s="143" t="s">
        <v>1418</v>
      </c>
      <c r="E7784" s="143" t="s">
        <v>25</v>
      </c>
      <c r="F7784" s="248" t="s">
        <v>2343</v>
      </c>
      <c r="G7784" s="216">
        <v>2.0100000000000002</v>
      </c>
      <c r="H7784" s="216">
        <v>389.99999999301508</v>
      </c>
      <c r="I7784" s="216">
        <v>783.89999998596045</v>
      </c>
      <c r="J7784" s="216">
        <v>2.2599075931193074E-3</v>
      </c>
      <c r="K7784" s="216">
        <v>5.7946348542558522E-6</v>
      </c>
    </row>
    <row r="7785" spans="2:11" ht="15.75" customHeight="1" x14ac:dyDescent="0.2">
      <c r="B7785" s="189">
        <v>41173</v>
      </c>
      <c r="C7785" s="143">
        <v>280445</v>
      </c>
      <c r="D7785" s="143" t="s">
        <v>594</v>
      </c>
      <c r="E7785" s="143" t="s">
        <v>25</v>
      </c>
      <c r="F7785" s="248" t="s">
        <v>3572</v>
      </c>
      <c r="G7785" s="216">
        <v>8</v>
      </c>
      <c r="H7785" s="216">
        <v>320.99999999860302</v>
      </c>
      <c r="I7785" s="216">
        <v>2567.9999999888241</v>
      </c>
      <c r="J7785" s="216">
        <v>7.4032946794349592E-3</v>
      </c>
      <c r="K7785" s="216">
        <v>2.3063223300520804E-5</v>
      </c>
    </row>
    <row r="7786" spans="2:11" ht="15.75" customHeight="1" x14ac:dyDescent="0.2">
      <c r="B7786" s="189">
        <v>41173</v>
      </c>
      <c r="C7786" s="143">
        <v>280446</v>
      </c>
      <c r="D7786" s="143" t="s">
        <v>590</v>
      </c>
      <c r="E7786" s="143" t="s">
        <v>25</v>
      </c>
      <c r="F7786" s="248" t="s">
        <v>3573</v>
      </c>
      <c r="G7786" s="216">
        <v>0.99</v>
      </c>
      <c r="H7786" s="216">
        <v>339.00000000488944</v>
      </c>
      <c r="I7786" s="216">
        <v>335.61000000484057</v>
      </c>
      <c r="J7786" s="216">
        <v>9.6753104649992825E-4</v>
      </c>
      <c r="K7786" s="216">
        <v>2.8540738834394493E-6</v>
      </c>
    </row>
    <row r="7787" spans="2:11" ht="15.75" customHeight="1" x14ac:dyDescent="0.2">
      <c r="B7787" s="189">
        <v>41173</v>
      </c>
      <c r="C7787" s="143">
        <v>280463</v>
      </c>
      <c r="D7787" s="143" t="s">
        <v>968</v>
      </c>
      <c r="E7787" s="143" t="s">
        <v>25</v>
      </c>
      <c r="F7787" s="248" t="s">
        <v>2548</v>
      </c>
      <c r="G7787" s="216">
        <v>2</v>
      </c>
      <c r="H7787" s="216">
        <v>470.99999999511056</v>
      </c>
      <c r="I7787" s="216">
        <v>941.99999999022111</v>
      </c>
      <c r="J7787" s="216">
        <v>2.7156945436081332E-3</v>
      </c>
      <c r="K7787" s="216">
        <v>5.765805825130201E-6</v>
      </c>
    </row>
    <row r="7788" spans="2:11" ht="15.75" customHeight="1" x14ac:dyDescent="0.2">
      <c r="B7788" s="189">
        <v>41173</v>
      </c>
      <c r="C7788" s="143">
        <v>280472</v>
      </c>
      <c r="D7788" s="143" t="s">
        <v>1319</v>
      </c>
      <c r="E7788" s="143" t="s">
        <v>24</v>
      </c>
      <c r="F7788" s="248" t="s">
        <v>3574</v>
      </c>
      <c r="G7788" s="216">
        <v>13.14</v>
      </c>
      <c r="H7788" s="216">
        <v>315</v>
      </c>
      <c r="I7788" s="216">
        <v>4139.1000000000004</v>
      </c>
      <c r="J7788" s="216">
        <v>4.1635741131733506E-3</v>
      </c>
      <c r="K7788" s="216">
        <v>1.3217695597375716E-5</v>
      </c>
    </row>
    <row r="7789" spans="2:11" ht="15.75" customHeight="1" x14ac:dyDescent="0.2">
      <c r="B7789" s="189">
        <v>41173</v>
      </c>
      <c r="C7789" s="143">
        <v>280474</v>
      </c>
      <c r="D7789" s="143" t="s">
        <v>3315</v>
      </c>
      <c r="E7789" s="143" t="s">
        <v>24</v>
      </c>
      <c r="F7789" s="248" t="s">
        <v>3575</v>
      </c>
      <c r="G7789" s="216">
        <v>26.564399999999999</v>
      </c>
      <c r="H7789" s="216">
        <v>255.99999999627471</v>
      </c>
      <c r="I7789" s="216">
        <v>6800.4863999010395</v>
      </c>
      <c r="J7789" s="216">
        <v>6.8406970432256763E-3</v>
      </c>
      <c r="K7789" s="216">
        <v>2.672147282548915E-5</v>
      </c>
    </row>
    <row r="7790" spans="2:11" ht="15.75" customHeight="1" x14ac:dyDescent="0.2">
      <c r="B7790" s="189">
        <v>41173</v>
      </c>
      <c r="C7790" s="143">
        <v>280475</v>
      </c>
      <c r="D7790" s="143" t="s">
        <v>863</v>
      </c>
      <c r="E7790" s="143" t="s">
        <v>24</v>
      </c>
      <c r="F7790" s="248" t="s">
        <v>3034</v>
      </c>
      <c r="G7790" s="216">
        <v>15.834</v>
      </c>
      <c r="H7790" s="216">
        <v>182.00000000651926</v>
      </c>
      <c r="I7790" s="216">
        <v>2881.7880001032258</v>
      </c>
      <c r="J7790" s="216">
        <v>2.8988277444090237E-3</v>
      </c>
      <c r="K7790" s="216">
        <v>1.5927624968709822E-5</v>
      </c>
    </row>
    <row r="7791" spans="2:11" ht="15.75" customHeight="1" x14ac:dyDescent="0.2">
      <c r="B7791" s="189">
        <v>41173</v>
      </c>
      <c r="C7791" s="143">
        <v>280476</v>
      </c>
      <c r="D7791" s="143" t="s">
        <v>1525</v>
      </c>
      <c r="E7791" s="143" t="s">
        <v>24</v>
      </c>
      <c r="F7791" s="248" t="s">
        <v>3576</v>
      </c>
      <c r="G7791" s="216">
        <v>11.775</v>
      </c>
      <c r="H7791" s="216">
        <v>255.00000000349246</v>
      </c>
      <c r="I7791" s="216">
        <v>3002.6250000411237</v>
      </c>
      <c r="J7791" s="216">
        <v>3.0203792422841564E-3</v>
      </c>
      <c r="K7791" s="216">
        <v>1.1844624479383488E-5</v>
      </c>
    </row>
    <row r="7792" spans="2:11" ht="15.75" customHeight="1" x14ac:dyDescent="0.2">
      <c r="B7792" s="189">
        <v>41173</v>
      </c>
      <c r="C7792" s="143">
        <v>280477</v>
      </c>
      <c r="D7792" s="143" t="s">
        <v>3577</v>
      </c>
      <c r="E7792" s="143" t="s">
        <v>24</v>
      </c>
      <c r="F7792" s="248" t="s">
        <v>3578</v>
      </c>
      <c r="G7792" s="216">
        <v>33.660000000000004</v>
      </c>
      <c r="H7792" s="216">
        <v>187.00000000186265</v>
      </c>
      <c r="I7792" s="216">
        <v>6294.420000062697</v>
      </c>
      <c r="J7792" s="216">
        <v>6.3316383198525382E-3</v>
      </c>
      <c r="K7792" s="216">
        <v>3.3859028448072039E-5</v>
      </c>
    </row>
    <row r="7793" spans="2:11" ht="15.75" customHeight="1" x14ac:dyDescent="0.2">
      <c r="B7793" s="189">
        <v>41173</v>
      </c>
      <c r="C7793" s="143">
        <v>280478</v>
      </c>
      <c r="D7793" s="143" t="s">
        <v>1362</v>
      </c>
      <c r="E7793" s="143" t="s">
        <v>25</v>
      </c>
      <c r="F7793" s="248" t="s">
        <v>3579</v>
      </c>
      <c r="G7793" s="216">
        <v>3.0100000000000002</v>
      </c>
      <c r="H7793" s="216">
        <v>312.99999999348074</v>
      </c>
      <c r="I7793" s="216">
        <v>942.12999998037708</v>
      </c>
      <c r="J7793" s="216">
        <v>2.7160693209583872E-3</v>
      </c>
      <c r="K7793" s="216">
        <v>8.6775377668209523E-6</v>
      </c>
    </row>
    <row r="7794" spans="2:11" ht="15.75" customHeight="1" x14ac:dyDescent="0.2">
      <c r="B7794" s="189">
        <v>41173</v>
      </c>
      <c r="C7794" s="143">
        <v>280479</v>
      </c>
      <c r="D7794" s="143" t="s">
        <v>2159</v>
      </c>
      <c r="E7794" s="143" t="s">
        <v>24</v>
      </c>
      <c r="F7794" s="248" t="s">
        <v>3580</v>
      </c>
      <c r="G7794" s="216">
        <v>5.88</v>
      </c>
      <c r="H7794" s="216">
        <v>365.00000000582077</v>
      </c>
      <c r="I7794" s="216">
        <v>2146.2000000342259</v>
      </c>
      <c r="J7794" s="216">
        <v>2.1588902809391284E-3</v>
      </c>
      <c r="K7794" s="216">
        <v>5.9147678928895893E-6</v>
      </c>
    </row>
    <row r="7795" spans="2:11" ht="15.75" customHeight="1" x14ac:dyDescent="0.2">
      <c r="B7795" s="189">
        <v>41173</v>
      </c>
      <c r="C7795" s="143">
        <v>280480</v>
      </c>
      <c r="D7795" s="143" t="s">
        <v>1460</v>
      </c>
      <c r="E7795" s="143" t="s">
        <v>24</v>
      </c>
      <c r="F7795" s="248" t="s">
        <v>3581</v>
      </c>
      <c r="G7795" s="216">
        <v>6.6000000000000005</v>
      </c>
      <c r="H7795" s="216">
        <v>68.999999994412065</v>
      </c>
      <c r="I7795" s="216">
        <v>455.39999996311968</v>
      </c>
      <c r="J7795" s="216">
        <v>4.5809273778975854E-4</v>
      </c>
      <c r="K7795" s="216">
        <v>6.6390251858964781E-6</v>
      </c>
    </row>
    <row r="7796" spans="2:11" ht="15.75" customHeight="1" x14ac:dyDescent="0.2">
      <c r="B7796" s="189">
        <v>41173</v>
      </c>
      <c r="C7796" s="143">
        <v>280481</v>
      </c>
      <c r="D7796" s="143" t="s">
        <v>1709</v>
      </c>
      <c r="E7796" s="143" t="s">
        <v>24</v>
      </c>
      <c r="F7796" s="248" t="s">
        <v>3582</v>
      </c>
      <c r="G7796" s="216">
        <v>130.47</v>
      </c>
      <c r="H7796" s="216">
        <v>315</v>
      </c>
      <c r="I7796" s="216">
        <v>41098.050000000003</v>
      </c>
      <c r="J7796" s="216">
        <v>4.1341058945641322E-2</v>
      </c>
      <c r="K7796" s="216">
        <v>1.3124145697028991E-4</v>
      </c>
    </row>
    <row r="7797" spans="2:11" ht="15.75" customHeight="1" x14ac:dyDescent="0.2">
      <c r="B7797" s="189">
        <v>41173</v>
      </c>
      <c r="C7797" s="143">
        <v>280482</v>
      </c>
      <c r="D7797" s="143" t="s">
        <v>737</v>
      </c>
      <c r="E7797" s="143" t="s">
        <v>25</v>
      </c>
      <c r="F7797" s="248" t="s">
        <v>3583</v>
      </c>
      <c r="G7797" s="216">
        <v>3.22</v>
      </c>
      <c r="H7797" s="216">
        <v>254.00000000023283</v>
      </c>
      <c r="I7797" s="216">
        <v>817.88000000074976</v>
      </c>
      <c r="J7797" s="216">
        <v>2.3578686341309057E-3</v>
      </c>
      <c r="K7797" s="216">
        <v>9.282947378459624E-6</v>
      </c>
    </row>
    <row r="7798" spans="2:11" ht="15.75" customHeight="1" x14ac:dyDescent="0.2">
      <c r="B7798" s="189">
        <v>41173</v>
      </c>
      <c r="C7798" s="143">
        <v>280483</v>
      </c>
      <c r="D7798" s="143" t="s">
        <v>1047</v>
      </c>
      <c r="E7798" s="143" t="s">
        <v>24</v>
      </c>
      <c r="F7798" s="248" t="s">
        <v>3584</v>
      </c>
      <c r="G7798" s="216">
        <v>32.75</v>
      </c>
      <c r="H7798" s="216">
        <v>269.00000000721775</v>
      </c>
      <c r="I7798" s="216">
        <v>8809.7500002363813</v>
      </c>
      <c r="J7798" s="216">
        <v>8.8618412322758848E-3</v>
      </c>
      <c r="K7798" s="216">
        <v>3.2943647702743883E-5</v>
      </c>
    </row>
    <row r="7799" spans="2:11" ht="15.75" customHeight="1" x14ac:dyDescent="0.2">
      <c r="B7799" s="189">
        <v>41173</v>
      </c>
      <c r="C7799" s="143">
        <v>280484</v>
      </c>
      <c r="D7799" s="143" t="s">
        <v>636</v>
      </c>
      <c r="E7799" s="143" t="s">
        <v>25</v>
      </c>
      <c r="F7799" s="248" t="s">
        <v>3585</v>
      </c>
      <c r="G7799" s="216">
        <v>6.0200000000000005</v>
      </c>
      <c r="H7799" s="216">
        <v>105.00000000698492</v>
      </c>
      <c r="I7799" s="216">
        <v>632.10000004204926</v>
      </c>
      <c r="J7799" s="216">
        <v>1.822282931153624E-3</v>
      </c>
      <c r="K7799" s="216">
        <v>1.7355075533641905E-5</v>
      </c>
    </row>
    <row r="7800" spans="2:11" ht="15.75" customHeight="1" x14ac:dyDescent="0.2">
      <c r="B7800" s="189">
        <v>41173</v>
      </c>
      <c r="C7800" s="143">
        <v>280485</v>
      </c>
      <c r="D7800" s="143" t="s">
        <v>782</v>
      </c>
      <c r="E7800" s="143" t="s">
        <v>24</v>
      </c>
      <c r="F7800" s="248" t="s">
        <v>3586</v>
      </c>
      <c r="G7800" s="216">
        <v>34.85</v>
      </c>
      <c r="H7800" s="216">
        <v>129.00000000139698</v>
      </c>
      <c r="I7800" s="216">
        <v>4495.6500000486849</v>
      </c>
      <c r="J7800" s="216">
        <v>4.5222323601967753E-3</v>
      </c>
      <c r="K7800" s="216">
        <v>3.5056064807347312E-5</v>
      </c>
    </row>
    <row r="7801" spans="2:11" ht="15.75" customHeight="1" x14ac:dyDescent="0.2">
      <c r="B7801" s="189">
        <v>41173</v>
      </c>
      <c r="C7801" s="143">
        <v>280486</v>
      </c>
      <c r="D7801" s="143" t="s">
        <v>649</v>
      </c>
      <c r="E7801" s="143" t="s">
        <v>25</v>
      </c>
      <c r="F7801" s="248" t="s">
        <v>3587</v>
      </c>
      <c r="G7801" s="216">
        <v>18.04</v>
      </c>
      <c r="H7801" s="216">
        <v>239.99999999650754</v>
      </c>
      <c r="I7801" s="216">
        <v>4329.599999936996</v>
      </c>
      <c r="J7801" s="216">
        <v>1.2481816450060225E-2</v>
      </c>
      <c r="K7801" s="216">
        <v>5.2007568542674411E-5</v>
      </c>
    </row>
    <row r="7802" spans="2:11" ht="15.75" customHeight="1" x14ac:dyDescent="0.2">
      <c r="B7802" s="189">
        <v>41173</v>
      </c>
      <c r="C7802" s="143">
        <v>280487</v>
      </c>
      <c r="D7802" s="143" t="s">
        <v>896</v>
      </c>
      <c r="E7802" s="143" t="s">
        <v>24</v>
      </c>
      <c r="F7802" s="248" t="s">
        <v>2959</v>
      </c>
      <c r="G7802" s="216">
        <v>81.31</v>
      </c>
      <c r="H7802" s="216">
        <v>362.99999999930151</v>
      </c>
      <c r="I7802" s="216">
        <v>29515.52999994321</v>
      </c>
      <c r="J7802" s="216">
        <v>2.9690052582531216E-2</v>
      </c>
      <c r="K7802" s="216">
        <v>8.1790778464430695E-5</v>
      </c>
    </row>
    <row r="7803" spans="2:11" ht="15.75" customHeight="1" x14ac:dyDescent="0.2">
      <c r="B7803" s="189">
        <v>41173</v>
      </c>
      <c r="C7803" s="143">
        <v>280487</v>
      </c>
      <c r="D7803" s="143" t="s">
        <v>554</v>
      </c>
      <c r="E7803" s="143" t="s">
        <v>24</v>
      </c>
      <c r="F7803" s="248" t="s">
        <v>2959</v>
      </c>
      <c r="G7803" s="216">
        <v>7.8</v>
      </c>
      <c r="H7803" s="216">
        <v>362.99999999930151</v>
      </c>
      <c r="I7803" s="216">
        <v>2831.3999999945518</v>
      </c>
      <c r="J7803" s="216">
        <v>2.8481418047441084E-3</v>
      </c>
      <c r="K7803" s="216">
        <v>7.8461206742412913E-6</v>
      </c>
    </row>
    <row r="7804" spans="2:11" ht="15.75" customHeight="1" x14ac:dyDescent="0.2">
      <c r="B7804" s="189">
        <v>41173</v>
      </c>
      <c r="C7804" s="143">
        <v>280488</v>
      </c>
      <c r="D7804" s="143" t="s">
        <v>1233</v>
      </c>
      <c r="E7804" s="143" t="s">
        <v>24</v>
      </c>
      <c r="F7804" s="248" t="s">
        <v>3307</v>
      </c>
      <c r="G7804" s="216">
        <v>11.11</v>
      </c>
      <c r="H7804" s="216">
        <v>65.000000002328306</v>
      </c>
      <c r="I7804" s="216">
        <v>722.15000002586748</v>
      </c>
      <c r="J7804" s="216">
        <v>7.2642000578286006E-4</v>
      </c>
      <c r="K7804" s="216">
        <v>1.117569239625907E-5</v>
      </c>
    </row>
    <row r="7805" spans="2:11" ht="15.75" customHeight="1" x14ac:dyDescent="0.2">
      <c r="B7805" s="189">
        <v>41173</v>
      </c>
      <c r="C7805" s="143">
        <v>280488</v>
      </c>
      <c r="D7805" s="143" t="s">
        <v>735</v>
      </c>
      <c r="E7805" s="143" t="s">
        <v>24</v>
      </c>
      <c r="F7805" s="248" t="s">
        <v>3307</v>
      </c>
      <c r="G7805" s="216">
        <v>1.1200000000000001</v>
      </c>
      <c r="H7805" s="216">
        <v>65.000000002328306</v>
      </c>
      <c r="I7805" s="216">
        <v>72.800000002607703</v>
      </c>
      <c r="J7805" s="216">
        <v>7.3230459628875177E-5</v>
      </c>
      <c r="K7805" s="216">
        <v>1.1266224557884932E-6</v>
      </c>
    </row>
    <row r="7806" spans="2:11" ht="15.75" customHeight="1" x14ac:dyDescent="0.2">
      <c r="B7806" s="189">
        <v>41173</v>
      </c>
      <c r="C7806" s="143">
        <v>280489</v>
      </c>
      <c r="D7806" s="143" t="s">
        <v>642</v>
      </c>
      <c r="E7806" s="143" t="s">
        <v>24</v>
      </c>
      <c r="F7806" s="248" t="s">
        <v>3588</v>
      </c>
      <c r="G7806" s="216">
        <v>4.4249999999999998</v>
      </c>
      <c r="H7806" s="216">
        <v>227.99999999930151</v>
      </c>
      <c r="I7806" s="216">
        <v>1008.8999999969092</v>
      </c>
      <c r="J7806" s="216">
        <v>1.0148655318227933E-3</v>
      </c>
      <c r="K7806" s="216">
        <v>4.4511646132715021E-6</v>
      </c>
    </row>
    <row r="7807" spans="2:11" ht="15.75" customHeight="1" x14ac:dyDescent="0.2">
      <c r="B7807" s="189">
        <v>41173</v>
      </c>
      <c r="C7807" s="143">
        <v>280490</v>
      </c>
      <c r="D7807" s="143" t="s">
        <v>1125</v>
      </c>
      <c r="E7807" s="143" t="s">
        <v>24</v>
      </c>
      <c r="F7807" s="248" t="s">
        <v>3589</v>
      </c>
      <c r="G7807" s="216">
        <v>17.86</v>
      </c>
      <c r="H7807" s="216">
        <v>79.999999998835847</v>
      </c>
      <c r="I7807" s="216">
        <v>1428.7999999792082</v>
      </c>
      <c r="J7807" s="216">
        <v>1.4372483614349773E-3</v>
      </c>
      <c r="K7807" s="216">
        <v>1.796560451819865E-5</v>
      </c>
    </row>
    <row r="7808" spans="2:11" ht="15.75" customHeight="1" x14ac:dyDescent="0.2">
      <c r="B7808" s="189">
        <v>41173</v>
      </c>
      <c r="C7808" s="143">
        <v>280491</v>
      </c>
      <c r="D7808" s="143" t="s">
        <v>1452</v>
      </c>
      <c r="E7808" s="143" t="s">
        <v>24</v>
      </c>
      <c r="F7808" s="248" t="s">
        <v>3590</v>
      </c>
      <c r="G7808" s="216">
        <v>7.17</v>
      </c>
      <c r="H7808" s="216">
        <v>211.99999999953434</v>
      </c>
      <c r="I7808" s="216">
        <v>1520.0399999966612</v>
      </c>
      <c r="J7808" s="216">
        <v>1.5290278550830175E-3</v>
      </c>
      <c r="K7808" s="216">
        <v>7.2123955428602643E-6</v>
      </c>
    </row>
    <row r="7809" spans="2:11" ht="15.75" customHeight="1" x14ac:dyDescent="0.2">
      <c r="B7809" s="189">
        <v>41173</v>
      </c>
      <c r="C7809" s="143">
        <v>280492</v>
      </c>
      <c r="D7809" s="143" t="s">
        <v>1338</v>
      </c>
      <c r="E7809" s="143" t="s">
        <v>24</v>
      </c>
      <c r="F7809" s="248" t="s">
        <v>3591</v>
      </c>
      <c r="G7809" s="216">
        <v>4.4400000000000004</v>
      </c>
      <c r="H7809" s="216">
        <v>240.99999999976717</v>
      </c>
      <c r="I7809" s="216">
        <v>1070.0399999989663</v>
      </c>
      <c r="J7809" s="216">
        <v>1.076367046956031E-3</v>
      </c>
      <c r="K7809" s="216">
        <v>4.4662533068758123E-6</v>
      </c>
    </row>
    <row r="7810" spans="2:11" ht="15.75" customHeight="1" x14ac:dyDescent="0.2">
      <c r="B7810" s="189">
        <v>41173</v>
      </c>
      <c r="C7810" s="143">
        <v>280493</v>
      </c>
      <c r="D7810" s="143" t="s">
        <v>2023</v>
      </c>
      <c r="E7810" s="143" t="s">
        <v>24</v>
      </c>
      <c r="F7810" s="248" t="s">
        <v>3592</v>
      </c>
      <c r="G7810" s="216">
        <v>2.74</v>
      </c>
      <c r="H7810" s="216">
        <v>154.99999999185093</v>
      </c>
      <c r="I7810" s="216">
        <v>424.69999997767155</v>
      </c>
      <c r="J7810" s="216">
        <v>4.2721121156090832E-4</v>
      </c>
      <c r="K7810" s="216">
        <v>2.7562013650539926E-6</v>
      </c>
    </row>
    <row r="7811" spans="2:11" ht="15.75" customHeight="1" x14ac:dyDescent="0.2">
      <c r="B7811" s="189">
        <v>41173</v>
      </c>
      <c r="C7811" s="143">
        <v>280494</v>
      </c>
      <c r="D7811" s="143" t="s">
        <v>1083</v>
      </c>
      <c r="E7811" s="143" t="s">
        <v>24</v>
      </c>
      <c r="F7811" s="248" t="s">
        <v>3593</v>
      </c>
      <c r="G7811" s="216">
        <v>1.27</v>
      </c>
      <c r="H7811" s="216">
        <v>182.00000000651926</v>
      </c>
      <c r="I7811" s="216">
        <v>231.14000000827946</v>
      </c>
      <c r="J7811" s="216">
        <v>2.3250670932167868E-4</v>
      </c>
      <c r="K7811" s="216">
        <v>1.2775093918315948E-6</v>
      </c>
    </row>
    <row r="7812" spans="2:11" ht="15.75" customHeight="1" x14ac:dyDescent="0.2">
      <c r="B7812" s="189">
        <v>41173</v>
      </c>
      <c r="C7812" s="143">
        <v>280496</v>
      </c>
      <c r="D7812" s="143" t="s">
        <v>1967</v>
      </c>
      <c r="E7812" s="143" t="s">
        <v>24</v>
      </c>
      <c r="F7812" s="248" t="s">
        <v>3594</v>
      </c>
      <c r="G7812" s="216">
        <v>14.03</v>
      </c>
      <c r="H7812" s="216">
        <v>23.999999994412065</v>
      </c>
      <c r="I7812" s="216">
        <v>336.71999992160124</v>
      </c>
      <c r="J7812" s="216">
        <v>3.3871099395069252E-4</v>
      </c>
      <c r="K7812" s="216">
        <v>1.4112958084564785E-5</v>
      </c>
    </row>
    <row r="7813" spans="2:11" ht="15.75" customHeight="1" x14ac:dyDescent="0.2">
      <c r="B7813" s="189">
        <v>41173</v>
      </c>
      <c r="C7813" s="143">
        <v>280497</v>
      </c>
      <c r="D7813" s="143" t="s">
        <v>1373</v>
      </c>
      <c r="E7813" s="143" t="s">
        <v>24</v>
      </c>
      <c r="F7813" s="248" t="s">
        <v>3595</v>
      </c>
      <c r="G7813" s="216">
        <v>6.42</v>
      </c>
      <c r="H7813" s="216">
        <v>194.00000000372529</v>
      </c>
      <c r="I7813" s="216">
        <v>1245.4800000239163</v>
      </c>
      <c r="J7813" s="216">
        <v>1.2528444073771402E-3</v>
      </c>
      <c r="K7813" s="216">
        <v>6.4579608626447551E-6</v>
      </c>
    </row>
    <row r="7814" spans="2:11" ht="15.75" customHeight="1" x14ac:dyDescent="0.2">
      <c r="B7814" s="189">
        <v>41173</v>
      </c>
      <c r="C7814" s="143">
        <v>280498</v>
      </c>
      <c r="D7814" s="143" t="s">
        <v>767</v>
      </c>
      <c r="E7814" s="143" t="s">
        <v>24</v>
      </c>
      <c r="F7814" s="248" t="s">
        <v>3596</v>
      </c>
      <c r="G7814" s="216">
        <v>16.71</v>
      </c>
      <c r="H7814" s="216">
        <v>269.00000000721775</v>
      </c>
      <c r="I7814" s="216">
        <v>4494.9900001206088</v>
      </c>
      <c r="J7814" s="216">
        <v>4.5215684577505355E-3</v>
      </c>
      <c r="K7814" s="216">
        <v>1.6808804675201538E-5</v>
      </c>
    </row>
    <row r="7815" spans="2:11" ht="15.75" customHeight="1" x14ac:dyDescent="0.2">
      <c r="B7815" s="189">
        <v>41173</v>
      </c>
      <c r="C7815" s="143">
        <v>280499</v>
      </c>
      <c r="D7815" s="143" t="s">
        <v>765</v>
      </c>
      <c r="E7815" s="143" t="s">
        <v>24</v>
      </c>
      <c r="F7815" s="248" t="s">
        <v>3337</v>
      </c>
      <c r="G7815" s="216">
        <v>14.52</v>
      </c>
      <c r="H7815" s="216">
        <v>304.0000000060536</v>
      </c>
      <c r="I7815" s="216">
        <v>4414.080000087898</v>
      </c>
      <c r="J7815" s="216">
        <v>4.4401800444159823E-3</v>
      </c>
      <c r="K7815" s="216">
        <v>1.4605855408972251E-5</v>
      </c>
    </row>
    <row r="7816" spans="2:11" ht="15.75" customHeight="1" x14ac:dyDescent="0.2">
      <c r="B7816" s="189">
        <v>41173</v>
      </c>
      <c r="C7816" s="143">
        <v>280500</v>
      </c>
      <c r="D7816" s="143" t="s">
        <v>1652</v>
      </c>
      <c r="E7816" s="143" t="s">
        <v>25</v>
      </c>
      <c r="F7816" s="248" t="s">
        <v>3597</v>
      </c>
      <c r="G7816" s="216">
        <v>6.25</v>
      </c>
      <c r="H7816" s="216">
        <v>31.999999999534339</v>
      </c>
      <c r="I7816" s="216">
        <v>199.99999999708962</v>
      </c>
      <c r="J7816" s="216">
        <v>5.7658058250462975E-4</v>
      </c>
      <c r="K7816" s="216">
        <v>1.8018143203531877E-5</v>
      </c>
    </row>
    <row r="7817" spans="2:11" ht="15.75" customHeight="1" x14ac:dyDescent="0.2">
      <c r="B7817" s="189">
        <v>41173</v>
      </c>
      <c r="C7817" s="143">
        <v>280500</v>
      </c>
      <c r="D7817" s="143" t="s">
        <v>3598</v>
      </c>
      <c r="E7817" s="143" t="s">
        <v>24</v>
      </c>
      <c r="F7817" s="248" t="s">
        <v>3597</v>
      </c>
      <c r="G7817" s="216">
        <v>0.73</v>
      </c>
      <c r="H7817" s="216">
        <v>31.999999999534339</v>
      </c>
      <c r="I7817" s="216">
        <v>23.359999999660065</v>
      </c>
      <c r="J7817" s="216">
        <v>2.3498125506103771E-5</v>
      </c>
      <c r="K7817" s="216">
        <v>7.3431642207642859E-7</v>
      </c>
    </row>
    <row r="7818" spans="2:11" ht="15.75" customHeight="1" x14ac:dyDescent="0.2">
      <c r="B7818" s="189">
        <v>41173</v>
      </c>
      <c r="C7818" s="143">
        <v>280501</v>
      </c>
      <c r="D7818" s="143" t="s">
        <v>1218</v>
      </c>
      <c r="E7818" s="143" t="s">
        <v>25</v>
      </c>
      <c r="F7818" s="248" t="s">
        <v>3563</v>
      </c>
      <c r="G7818" s="216">
        <v>12.25</v>
      </c>
      <c r="H7818" s="216">
        <v>43.000000003958121</v>
      </c>
      <c r="I7818" s="216">
        <v>526.75000004848698</v>
      </c>
      <c r="J7818" s="216">
        <v>1.5185691093334498E-3</v>
      </c>
      <c r="K7818" s="216">
        <v>3.5315560678922483E-5</v>
      </c>
    </row>
    <row r="7819" spans="2:11" ht="15.75" customHeight="1" x14ac:dyDescent="0.2">
      <c r="B7819" s="189">
        <v>41173</v>
      </c>
      <c r="C7819" s="143">
        <v>280502</v>
      </c>
      <c r="D7819" s="143" t="s">
        <v>855</v>
      </c>
      <c r="E7819" s="143" t="s">
        <v>24</v>
      </c>
      <c r="F7819" s="248" t="s">
        <v>3599</v>
      </c>
      <c r="G7819" s="216">
        <v>22.080000000000002</v>
      </c>
      <c r="H7819" s="216">
        <v>233.00000000512227</v>
      </c>
      <c r="I7819" s="216">
        <v>5144.6400001131005</v>
      </c>
      <c r="J7819" s="216">
        <v>5.1750597777456562E-3</v>
      </c>
      <c r="K7819" s="216">
        <v>2.2210556985544583E-5</v>
      </c>
    </row>
    <row r="7820" spans="2:11" ht="15.75" customHeight="1" x14ac:dyDescent="0.2">
      <c r="B7820" s="189">
        <v>41173</v>
      </c>
      <c r="C7820" s="143">
        <v>280503</v>
      </c>
      <c r="D7820" s="143" t="s">
        <v>1418</v>
      </c>
      <c r="E7820" s="143" t="s">
        <v>25</v>
      </c>
      <c r="F7820" s="248" t="s">
        <v>2034</v>
      </c>
      <c r="G7820" s="216">
        <v>8.8800000000000008</v>
      </c>
      <c r="H7820" s="216">
        <v>345.00000000349246</v>
      </c>
      <c r="I7820" s="216">
        <v>3063.6000000310132</v>
      </c>
      <c r="J7820" s="216">
        <v>8.8320613630238493E-3</v>
      </c>
      <c r="K7820" s="216">
        <v>2.5600177863578092E-5</v>
      </c>
    </row>
    <row r="7821" spans="2:11" ht="15.75" customHeight="1" x14ac:dyDescent="0.2">
      <c r="B7821" s="189">
        <v>41173</v>
      </c>
      <c r="C7821" s="143">
        <v>280504</v>
      </c>
      <c r="D7821" s="143" t="s">
        <v>1218</v>
      </c>
      <c r="E7821" s="143" t="s">
        <v>25</v>
      </c>
      <c r="F7821" s="248" t="s">
        <v>3562</v>
      </c>
      <c r="G7821" s="216">
        <v>9.93</v>
      </c>
      <c r="H7821" s="216">
        <v>39.000000001396984</v>
      </c>
      <c r="I7821" s="216">
        <v>387.27000001387205</v>
      </c>
      <c r="J7821" s="216">
        <v>1.1164618109890782E-3</v>
      </c>
      <c r="K7821" s="216">
        <v>2.8627225921771446E-5</v>
      </c>
    </row>
    <row r="7822" spans="2:11" ht="15.75" customHeight="1" x14ac:dyDescent="0.2">
      <c r="B7822" s="189">
        <v>41174</v>
      </c>
      <c r="C7822" s="143">
        <v>280524</v>
      </c>
      <c r="D7822" s="143" t="s">
        <v>3600</v>
      </c>
      <c r="E7822" s="143" t="s">
        <v>24</v>
      </c>
      <c r="F7822" s="248" t="s">
        <v>3601</v>
      </c>
      <c r="G7822" s="216">
        <v>1.3860000000000001</v>
      </c>
      <c r="H7822" s="216">
        <v>155.00000000232831</v>
      </c>
      <c r="I7822" s="216">
        <v>214.83000000322704</v>
      </c>
      <c r="J7822" s="216">
        <v>2.1608666714205838E-4</v>
      </c>
      <c r="K7822" s="216">
        <v>1.3941075299278223E-6</v>
      </c>
    </row>
    <row r="7823" spans="2:11" ht="15.75" customHeight="1" x14ac:dyDescent="0.2">
      <c r="B7823" s="189">
        <v>41174</v>
      </c>
      <c r="C7823" s="143">
        <v>280542</v>
      </c>
      <c r="D7823" s="143" t="s">
        <v>1569</v>
      </c>
      <c r="E7823" s="143" t="s">
        <v>24</v>
      </c>
      <c r="F7823" s="248" t="s">
        <v>3602</v>
      </c>
      <c r="G7823" s="216">
        <v>3</v>
      </c>
      <c r="H7823" s="216">
        <v>464.99999999650754</v>
      </c>
      <c r="I7823" s="216">
        <v>1394.9999999895226</v>
      </c>
      <c r="J7823" s="216">
        <v>1.4031601762155162E-3</v>
      </c>
      <c r="K7823" s="216">
        <v>3.0175487660775374E-6</v>
      </c>
    </row>
    <row r="7824" spans="2:11" ht="15.75" customHeight="1" x14ac:dyDescent="0.2">
      <c r="B7824" s="189">
        <v>41174</v>
      </c>
      <c r="C7824" s="143">
        <v>280542</v>
      </c>
      <c r="D7824" s="143" t="s">
        <v>1593</v>
      </c>
      <c r="E7824" s="143" t="s">
        <v>24</v>
      </c>
      <c r="F7824" s="248" t="s">
        <v>3602</v>
      </c>
      <c r="G7824" s="216">
        <v>9.984</v>
      </c>
      <c r="H7824" s="216">
        <v>464.99999999650754</v>
      </c>
      <c r="I7824" s="216">
        <v>4642.5599999651313</v>
      </c>
      <c r="J7824" s="216">
        <v>4.6697170664452376E-3</v>
      </c>
      <c r="K7824" s="216">
        <v>1.0042402293506045E-5</v>
      </c>
    </row>
    <row r="7825" spans="2:11" ht="15.75" customHeight="1" x14ac:dyDescent="0.2">
      <c r="B7825" s="189">
        <v>41174</v>
      </c>
      <c r="C7825" s="143">
        <v>280543</v>
      </c>
      <c r="D7825" s="143" t="s">
        <v>1418</v>
      </c>
      <c r="E7825" s="143" t="s">
        <v>25</v>
      </c>
      <c r="F7825" s="248" t="s">
        <v>3463</v>
      </c>
      <c r="G7825" s="216">
        <v>4.1100000000000003</v>
      </c>
      <c r="H7825" s="216">
        <v>142.9999999946449</v>
      </c>
      <c r="I7825" s="216">
        <v>587.72999997799047</v>
      </c>
      <c r="J7825" s="216">
        <v>1.6933647805537496E-3</v>
      </c>
      <c r="K7825" s="216">
        <v>1.1841711752567578E-5</v>
      </c>
    </row>
    <row r="7826" spans="2:11" ht="15.75" customHeight="1" x14ac:dyDescent="0.2">
      <c r="B7826" s="189">
        <v>41174</v>
      </c>
      <c r="C7826" s="143">
        <v>280544</v>
      </c>
      <c r="D7826" s="143" t="s">
        <v>1317</v>
      </c>
      <c r="E7826" s="143" t="s">
        <v>24</v>
      </c>
      <c r="F7826" s="248" t="s">
        <v>3603</v>
      </c>
      <c r="G7826" s="216">
        <v>3.911</v>
      </c>
      <c r="H7826" s="216">
        <v>239.99999999650754</v>
      </c>
      <c r="I7826" s="216">
        <v>938.63999998634097</v>
      </c>
      <c r="J7826" s="216">
        <v>9.4413065791660092E-4</v>
      </c>
      <c r="K7826" s="216">
        <v>3.9338777413764165E-6</v>
      </c>
    </row>
    <row r="7827" spans="2:11" ht="15.75" customHeight="1" x14ac:dyDescent="0.2">
      <c r="B7827" s="189">
        <v>41175</v>
      </c>
      <c r="C7827" s="143">
        <v>280550</v>
      </c>
      <c r="D7827" s="143" t="s">
        <v>998</v>
      </c>
      <c r="E7827" s="143" t="s">
        <v>25</v>
      </c>
      <c r="F7827" s="248" t="s">
        <v>3604</v>
      </c>
      <c r="G7827" s="216">
        <v>27.192</v>
      </c>
      <c r="H7827" s="216">
        <v>323.99999999790452</v>
      </c>
      <c r="I7827" s="216">
        <v>8810.2079999430207</v>
      </c>
      <c r="J7827" s="216">
        <v>2.5368946769382717E-2</v>
      </c>
      <c r="K7827" s="216">
        <v>7.8299218424527126E-5</v>
      </c>
    </row>
    <row r="7828" spans="2:11" ht="15.75" customHeight="1" x14ac:dyDescent="0.2">
      <c r="B7828" s="189">
        <v>41175</v>
      </c>
      <c r="C7828" s="143">
        <v>280552</v>
      </c>
      <c r="D7828" s="143" t="s">
        <v>1262</v>
      </c>
      <c r="E7828" s="143" t="s">
        <v>25</v>
      </c>
      <c r="F7828" s="248" t="s">
        <v>3564</v>
      </c>
      <c r="G7828" s="216">
        <v>10.414100000000001</v>
      </c>
      <c r="H7828" s="216">
        <v>319.00000000256114</v>
      </c>
      <c r="I7828" s="216">
        <v>3322.0979000266721</v>
      </c>
      <c r="J7828" s="216">
        <v>9.565963117896854E-3</v>
      </c>
      <c r="K7828" s="216">
        <v>2.9987345196928069E-5</v>
      </c>
    </row>
    <row r="7829" spans="2:11" ht="15.75" customHeight="1" x14ac:dyDescent="0.2">
      <c r="B7829" s="189">
        <v>41175</v>
      </c>
      <c r="C7829" s="143">
        <v>280553</v>
      </c>
      <c r="D7829" s="143" t="s">
        <v>1648</v>
      </c>
      <c r="E7829" s="143" t="s">
        <v>25</v>
      </c>
      <c r="F7829" s="248" t="s">
        <v>3187</v>
      </c>
      <c r="G7829" s="216">
        <v>72</v>
      </c>
      <c r="H7829" s="216">
        <v>312.00000000069849</v>
      </c>
      <c r="I7829" s="216">
        <v>22464.000000050291</v>
      </c>
      <c r="J7829" s="216">
        <v>6.4684967736559101E-2</v>
      </c>
      <c r="K7829" s="216">
        <v>2.073236145397894E-4</v>
      </c>
    </row>
    <row r="7830" spans="2:11" ht="15.75" customHeight="1" x14ac:dyDescent="0.2">
      <c r="B7830" s="189">
        <v>41175</v>
      </c>
      <c r="C7830" s="143">
        <v>280554</v>
      </c>
      <c r="D7830" s="143" t="s">
        <v>1058</v>
      </c>
      <c r="E7830" s="143" t="s">
        <v>24</v>
      </c>
      <c r="F7830" s="248" t="s">
        <v>3605</v>
      </c>
      <c r="G7830" s="216">
        <v>1</v>
      </c>
      <c r="H7830" s="216">
        <v>418.00000000046566</v>
      </c>
      <c r="I7830" s="216">
        <v>418.00000000046566</v>
      </c>
      <c r="J7830" s="216">
        <v>4.2041843603282263E-4</v>
      </c>
      <c r="K7830" s="216">
        <v>1.0057857321348189E-6</v>
      </c>
    </row>
    <row r="7831" spans="2:11" ht="15.75" customHeight="1" x14ac:dyDescent="0.2">
      <c r="B7831" s="189">
        <v>41175</v>
      </c>
      <c r="C7831" s="143">
        <v>280555</v>
      </c>
      <c r="D7831" s="143" t="s">
        <v>3606</v>
      </c>
      <c r="E7831" s="143" t="s">
        <v>24</v>
      </c>
      <c r="F7831" s="248" t="s">
        <v>3607</v>
      </c>
      <c r="G7831" s="216">
        <v>1</v>
      </c>
      <c r="H7831" s="216">
        <v>561.99999999837019</v>
      </c>
      <c r="I7831" s="216">
        <v>561.99999999837019</v>
      </c>
      <c r="J7831" s="216">
        <v>5.6525158145812895E-4</v>
      </c>
      <c r="K7831" s="216">
        <v>1.0057857321348189E-6</v>
      </c>
    </row>
    <row r="7832" spans="2:11" ht="15.75" customHeight="1" x14ac:dyDescent="0.2">
      <c r="B7832" s="189">
        <v>41175</v>
      </c>
      <c r="C7832" s="143">
        <v>280560</v>
      </c>
      <c r="D7832" s="143" t="s">
        <v>993</v>
      </c>
      <c r="E7832" s="143" t="s">
        <v>24</v>
      </c>
      <c r="F7832" s="248" t="s">
        <v>3216</v>
      </c>
      <c r="G7832" s="216">
        <v>7.12</v>
      </c>
      <c r="H7832" s="216">
        <v>270</v>
      </c>
      <c r="I7832" s="216">
        <v>1922.4</v>
      </c>
      <c r="J7832" s="216">
        <v>1.933522491455976E-3</v>
      </c>
      <c r="K7832" s="216">
        <v>7.1611944127999106E-6</v>
      </c>
    </row>
    <row r="7833" spans="2:11" ht="15.75" customHeight="1" x14ac:dyDescent="0.2">
      <c r="B7833" s="189">
        <v>41175</v>
      </c>
      <c r="C7833" s="143">
        <v>280562</v>
      </c>
      <c r="D7833" s="143" t="s">
        <v>2999</v>
      </c>
      <c r="E7833" s="143" t="s">
        <v>24</v>
      </c>
      <c r="F7833" s="248" t="s">
        <v>3608</v>
      </c>
      <c r="G7833" s="216">
        <v>21.615000000000002</v>
      </c>
      <c r="H7833" s="216">
        <v>450</v>
      </c>
      <c r="I7833" s="216">
        <v>9726.75</v>
      </c>
      <c r="J7833" s="216">
        <v>9.7830263700423494E-3</v>
      </c>
      <c r="K7833" s="216">
        <v>2.1740058600094112E-5</v>
      </c>
    </row>
    <row r="7834" spans="2:11" ht="15.75" customHeight="1" x14ac:dyDescent="0.2">
      <c r="B7834" s="189">
        <v>41175</v>
      </c>
      <c r="C7834" s="143">
        <v>280562</v>
      </c>
      <c r="D7834" s="143" t="s">
        <v>3609</v>
      </c>
      <c r="E7834" s="143" t="s">
        <v>24</v>
      </c>
      <c r="F7834" s="248" t="s">
        <v>3608</v>
      </c>
      <c r="G7834" s="216">
        <v>22.366</v>
      </c>
      <c r="H7834" s="216">
        <v>450</v>
      </c>
      <c r="I7834" s="216">
        <v>10064.700000000001</v>
      </c>
      <c r="J7834" s="216">
        <v>1.0122931658217312E-2</v>
      </c>
      <c r="K7834" s="216">
        <v>2.2495403684927358E-5</v>
      </c>
    </row>
    <row r="7835" spans="2:11" ht="15.75" customHeight="1" x14ac:dyDescent="0.2">
      <c r="B7835" s="189">
        <v>41175</v>
      </c>
      <c r="C7835" s="143">
        <v>280563</v>
      </c>
      <c r="D7835" s="143" t="s">
        <v>1588</v>
      </c>
      <c r="E7835" s="143" t="s">
        <v>24</v>
      </c>
      <c r="F7835" s="248" t="s">
        <v>3610</v>
      </c>
      <c r="G7835" s="216">
        <v>1.03</v>
      </c>
      <c r="H7835" s="216">
        <v>369.0000000083819</v>
      </c>
      <c r="I7835" s="216">
        <v>380.07000000863337</v>
      </c>
      <c r="J7835" s="216">
        <v>3.8226898322116394E-4</v>
      </c>
      <c r="K7835" s="216">
        <v>1.0359593040988634E-6</v>
      </c>
    </row>
    <row r="7836" spans="2:11" ht="15.75" customHeight="1" x14ac:dyDescent="0.2">
      <c r="B7836" s="189">
        <v>41175</v>
      </c>
      <c r="C7836" s="143">
        <v>280564</v>
      </c>
      <c r="D7836" s="143" t="s">
        <v>1745</v>
      </c>
      <c r="E7836" s="143" t="s">
        <v>24</v>
      </c>
      <c r="F7836" s="248" t="s">
        <v>3611</v>
      </c>
      <c r="G7836" s="216">
        <v>3.145</v>
      </c>
      <c r="H7836" s="216">
        <v>119.99999999301508</v>
      </c>
      <c r="I7836" s="216">
        <v>377.39999997803244</v>
      </c>
      <c r="J7836" s="216">
        <v>3.79583535285586E-4</v>
      </c>
      <c r="K7836" s="216">
        <v>3.1631961275640054E-6</v>
      </c>
    </row>
    <row r="7837" spans="2:11" ht="15.75" customHeight="1" x14ac:dyDescent="0.2">
      <c r="B7837" s="189">
        <v>41175</v>
      </c>
      <c r="C7837" s="143">
        <v>280565</v>
      </c>
      <c r="D7837" s="143" t="s">
        <v>1588</v>
      </c>
      <c r="E7837" s="143" t="s">
        <v>24</v>
      </c>
      <c r="F7837" s="248" t="s">
        <v>3612</v>
      </c>
      <c r="G7837" s="216">
        <v>5.5600000000000005</v>
      </c>
      <c r="H7837" s="216">
        <v>259.99999999883585</v>
      </c>
      <c r="I7837" s="216">
        <v>1445.5999999935275</v>
      </c>
      <c r="J7837" s="216">
        <v>1.4539638543675842E-3</v>
      </c>
      <c r="K7837" s="216">
        <v>5.5921686706695936E-6</v>
      </c>
    </row>
    <row r="7838" spans="2:11" ht="15.75" customHeight="1" x14ac:dyDescent="0.2">
      <c r="B7838" s="189">
        <v>41175</v>
      </c>
      <c r="C7838" s="143">
        <v>280566</v>
      </c>
      <c r="D7838" s="143" t="s">
        <v>896</v>
      </c>
      <c r="E7838" s="143" t="s">
        <v>24</v>
      </c>
      <c r="F7838" s="248" t="s">
        <v>3613</v>
      </c>
      <c r="G7838" s="216">
        <v>3.0449999999999999</v>
      </c>
      <c r="H7838" s="216">
        <v>345.00000000349246</v>
      </c>
      <c r="I7838" s="216">
        <v>1050.5250000106346</v>
      </c>
      <c r="J7838" s="216">
        <v>1.0566030562616268E-3</v>
      </c>
      <c r="K7838" s="216">
        <v>3.0626175543505235E-6</v>
      </c>
    </row>
    <row r="7839" spans="2:11" ht="15.75" customHeight="1" x14ac:dyDescent="0.2">
      <c r="B7839" s="189">
        <v>41175</v>
      </c>
      <c r="C7839" s="143">
        <v>280567</v>
      </c>
      <c r="D7839" s="143" t="s">
        <v>883</v>
      </c>
      <c r="E7839" s="143" t="s">
        <v>25</v>
      </c>
      <c r="F7839" s="248" t="s">
        <v>3614</v>
      </c>
      <c r="G7839" s="216">
        <v>1.125</v>
      </c>
      <c r="H7839" s="216">
        <v>228.99999999208376</v>
      </c>
      <c r="I7839" s="216">
        <v>257.62499999109423</v>
      </c>
      <c r="J7839" s="216">
        <v>7.4182980824953984E-4</v>
      </c>
      <c r="K7839" s="216">
        <v>3.2394314771842093E-6</v>
      </c>
    </row>
    <row r="7840" spans="2:11" ht="15.75" customHeight="1" x14ac:dyDescent="0.2">
      <c r="B7840" s="189">
        <v>41175</v>
      </c>
      <c r="C7840" s="143">
        <v>280568</v>
      </c>
      <c r="D7840" s="143" t="s">
        <v>1711</v>
      </c>
      <c r="E7840" s="143" t="s">
        <v>24</v>
      </c>
      <c r="F7840" s="248" t="s">
        <v>3615</v>
      </c>
      <c r="G7840" s="216">
        <v>7.5250000000000004</v>
      </c>
      <c r="H7840" s="216">
        <v>302.99999999231659</v>
      </c>
      <c r="I7840" s="216">
        <v>2280.0749999421823</v>
      </c>
      <c r="J7840" s="216">
        <v>2.293266903139145E-3</v>
      </c>
      <c r="K7840" s="216">
        <v>7.5685376343145122E-6</v>
      </c>
    </row>
    <row r="7841" spans="2:11" ht="15.75" customHeight="1" x14ac:dyDescent="0.2">
      <c r="B7841" s="189">
        <v>41175</v>
      </c>
      <c r="C7841" s="143">
        <v>280569</v>
      </c>
      <c r="D7841" s="143" t="s">
        <v>1284</v>
      </c>
      <c r="E7841" s="143" t="s">
        <v>24</v>
      </c>
      <c r="F7841" s="248" t="s">
        <v>2519</v>
      </c>
      <c r="G7841" s="216">
        <v>10.88</v>
      </c>
      <c r="H7841" s="216">
        <v>287.99999999580905</v>
      </c>
      <c r="I7841" s="216">
        <v>3133.4399999544025</v>
      </c>
      <c r="J7841" s="216">
        <v>3.1515692444546656E-3</v>
      </c>
      <c r="K7841" s="216">
        <v>1.0942948765626831E-5</v>
      </c>
    </row>
    <row r="7842" spans="2:11" ht="15.75" customHeight="1" x14ac:dyDescent="0.2">
      <c r="B7842" s="189">
        <v>41175</v>
      </c>
      <c r="C7842" s="143">
        <v>280570</v>
      </c>
      <c r="D7842" s="143" t="s">
        <v>1238</v>
      </c>
      <c r="E7842" s="143" t="s">
        <v>24</v>
      </c>
      <c r="F7842" s="248" t="s">
        <v>3616</v>
      </c>
      <c r="G7842" s="216">
        <v>25.950000000000003</v>
      </c>
      <c r="H7842" s="216">
        <v>344.99999999301508</v>
      </c>
      <c r="I7842" s="216">
        <v>8952.7499998187413</v>
      </c>
      <c r="J7842" s="216">
        <v>9.0045482131876926E-3</v>
      </c>
      <c r="K7842" s="216">
        <v>2.6100139748898554E-5</v>
      </c>
    </row>
    <row r="7843" spans="2:11" ht="15.75" customHeight="1" x14ac:dyDescent="0.2">
      <c r="B7843" s="189">
        <v>41175</v>
      </c>
      <c r="C7843" s="143">
        <v>280941</v>
      </c>
      <c r="D7843" s="143" t="s">
        <v>923</v>
      </c>
      <c r="E7843" s="143" t="s">
        <v>24</v>
      </c>
      <c r="F7843" s="248" t="s">
        <v>3617</v>
      </c>
      <c r="G7843" s="216">
        <v>2.9037000000000002</v>
      </c>
      <c r="H7843" s="216">
        <v>174.50000000040745</v>
      </c>
      <c r="I7843" s="216">
        <v>54.172500004280707</v>
      </c>
      <c r="J7843" s="216">
        <v>5.4485927578378952E-5</v>
      </c>
      <c r="K7843" s="216">
        <v>2.9205000303998738E-6</v>
      </c>
    </row>
    <row r="7844" spans="2:11" ht="15.75" customHeight="1" x14ac:dyDescent="0.2">
      <c r="B7844" s="189">
        <v>41175</v>
      </c>
      <c r="C7844" s="143">
        <v>281062</v>
      </c>
      <c r="D7844" s="143" t="s">
        <v>1339</v>
      </c>
      <c r="E7844" s="143" t="s">
        <v>24</v>
      </c>
      <c r="F7844" s="248" t="s">
        <v>3618</v>
      </c>
      <c r="G7844" s="216">
        <v>245.5</v>
      </c>
      <c r="H7844" s="216">
        <v>362.99999999930151</v>
      </c>
      <c r="I7844" s="216">
        <v>89116.49999982852</v>
      </c>
      <c r="J7844" s="216">
        <v>8.9632104197620119E-2</v>
      </c>
      <c r="K7844" s="216">
        <v>2.4692039723909803E-4</v>
      </c>
    </row>
    <row r="7845" spans="2:11" ht="15.75" customHeight="1" x14ac:dyDescent="0.2">
      <c r="B7845" s="189">
        <v>41176</v>
      </c>
      <c r="C7845" s="143">
        <v>280601</v>
      </c>
      <c r="D7845" s="143" t="s">
        <v>1186</v>
      </c>
      <c r="E7845" s="143" t="s">
        <v>24</v>
      </c>
      <c r="F7845" s="248" t="s">
        <v>3619</v>
      </c>
      <c r="G7845" s="216">
        <v>0.26400000000000001</v>
      </c>
      <c r="H7845" s="216">
        <v>386.00000000093132</v>
      </c>
      <c r="I7845" s="216">
        <v>101.90400000024587</v>
      </c>
      <c r="J7845" s="216">
        <v>1.0248716323262747E-4</v>
      </c>
      <c r="K7845" s="216">
        <v>2.6551078557611453E-7</v>
      </c>
    </row>
    <row r="7846" spans="2:11" ht="15.75" customHeight="1" x14ac:dyDescent="0.2">
      <c r="B7846" s="189">
        <v>41176</v>
      </c>
      <c r="C7846" s="143">
        <v>280602</v>
      </c>
      <c r="D7846" s="143" t="s">
        <v>647</v>
      </c>
      <c r="E7846" s="143" t="s">
        <v>25</v>
      </c>
      <c r="F7846" s="248" t="s">
        <v>3620</v>
      </c>
      <c r="G7846" s="216">
        <v>7.04</v>
      </c>
      <c r="H7846" s="216">
        <v>379.99999999185093</v>
      </c>
      <c r="I7846" s="216">
        <v>2675.1999999426307</v>
      </c>
      <c r="J7846" s="216">
        <v>7.6987119217588199E-3</v>
      </c>
      <c r="K7846" s="216">
        <v>2.025976821558926E-5</v>
      </c>
    </row>
    <row r="7847" spans="2:11" ht="15.75" customHeight="1" x14ac:dyDescent="0.2">
      <c r="B7847" s="189">
        <v>41176</v>
      </c>
      <c r="C7847" s="143">
        <v>280607</v>
      </c>
      <c r="D7847" s="143" t="s">
        <v>601</v>
      </c>
      <c r="E7847" s="143" t="s">
        <v>25</v>
      </c>
      <c r="F7847" s="248" t="s">
        <v>3621</v>
      </c>
      <c r="G7847" s="216">
        <v>1</v>
      </c>
      <c r="H7847" s="216">
        <v>368.00000000512227</v>
      </c>
      <c r="I7847" s="216">
        <v>368.00000000512227</v>
      </c>
      <c r="J7847" s="216">
        <v>1.0590333385569067E-3</v>
      </c>
      <c r="K7847" s="216">
        <v>2.8778079851689287E-6</v>
      </c>
    </row>
    <row r="7848" spans="2:11" ht="15.75" customHeight="1" x14ac:dyDescent="0.2">
      <c r="B7848" s="189">
        <v>41176</v>
      </c>
      <c r="C7848" s="143">
        <v>280611</v>
      </c>
      <c r="D7848" s="143" t="s">
        <v>536</v>
      </c>
      <c r="E7848" s="143" t="s">
        <v>25</v>
      </c>
      <c r="F7848" s="248" t="s">
        <v>2615</v>
      </c>
      <c r="G7848" s="216">
        <v>91.174999999999997</v>
      </c>
      <c r="H7848" s="216">
        <v>420.00000000698492</v>
      </c>
      <c r="I7848" s="216">
        <v>38293.50000063685</v>
      </c>
      <c r="J7848" s="216">
        <v>0.11020134008189911</v>
      </c>
      <c r="K7848" s="216">
        <v>2.6238414304777707E-4</v>
      </c>
    </row>
    <row r="7849" spans="2:11" ht="15.75" customHeight="1" x14ac:dyDescent="0.2">
      <c r="B7849" s="189">
        <v>41176</v>
      </c>
      <c r="C7849" s="143">
        <v>280612</v>
      </c>
      <c r="D7849" s="143" t="s">
        <v>543</v>
      </c>
      <c r="E7849" s="143" t="s">
        <v>25</v>
      </c>
      <c r="F7849" s="248" t="s">
        <v>2769</v>
      </c>
      <c r="G7849" s="216">
        <v>18.98</v>
      </c>
      <c r="H7849" s="216">
        <v>219.99999999417923</v>
      </c>
      <c r="I7849" s="216">
        <v>4175.5999998895222</v>
      </c>
      <c r="J7849" s="216">
        <v>1.2016575022553445E-2</v>
      </c>
      <c r="K7849" s="216">
        <v>5.4620795558506268E-5</v>
      </c>
    </row>
    <row r="7850" spans="2:11" ht="15.75" customHeight="1" x14ac:dyDescent="0.2">
      <c r="B7850" s="189">
        <v>41176</v>
      </c>
      <c r="C7850" s="143">
        <v>280613</v>
      </c>
      <c r="D7850" s="143" t="s">
        <v>565</v>
      </c>
      <c r="E7850" s="143" t="s">
        <v>25</v>
      </c>
      <c r="F7850" s="248" t="s">
        <v>3622</v>
      </c>
      <c r="G7850" s="216">
        <v>3</v>
      </c>
      <c r="H7850" s="216">
        <v>225</v>
      </c>
      <c r="I7850" s="216">
        <v>675</v>
      </c>
      <c r="J7850" s="216">
        <v>1.9425203899890268E-3</v>
      </c>
      <c r="K7850" s="216">
        <v>8.6334239555067857E-6</v>
      </c>
    </row>
    <row r="7851" spans="2:11" ht="15.75" customHeight="1" x14ac:dyDescent="0.2">
      <c r="B7851" s="189">
        <v>41176</v>
      </c>
      <c r="C7851" s="143">
        <v>280614</v>
      </c>
      <c r="D7851" s="143" t="s">
        <v>697</v>
      </c>
      <c r="E7851" s="143" t="s">
        <v>25</v>
      </c>
      <c r="F7851" s="248" t="s">
        <v>3497</v>
      </c>
      <c r="G7851" s="216">
        <v>34</v>
      </c>
      <c r="H7851" s="216">
        <v>432.9999999969732</v>
      </c>
      <c r="I7851" s="216">
        <v>14721.999999897089</v>
      </c>
      <c r="J7851" s="216">
        <v>4.2367089157360809E-2</v>
      </c>
      <c r="K7851" s="216">
        <v>9.784547149574358E-5</v>
      </c>
    </row>
    <row r="7852" spans="2:11" ht="15.75" customHeight="1" x14ac:dyDescent="0.2">
      <c r="B7852" s="189">
        <v>41176</v>
      </c>
      <c r="C7852" s="143">
        <v>280655</v>
      </c>
      <c r="D7852" s="143" t="s">
        <v>734</v>
      </c>
      <c r="E7852" s="143" t="s">
        <v>24</v>
      </c>
      <c r="F7852" s="248" t="s">
        <v>3623</v>
      </c>
      <c r="G7852" s="216">
        <v>19.98</v>
      </c>
      <c r="H7852" s="216">
        <v>187.00000000186265</v>
      </c>
      <c r="I7852" s="216">
        <v>3736.2600000372158</v>
      </c>
      <c r="J7852" s="216">
        <v>3.7576413929033894E-3</v>
      </c>
      <c r="K7852" s="216">
        <v>2.0094338999283212E-5</v>
      </c>
    </row>
    <row r="7853" spans="2:11" ht="15.75" customHeight="1" x14ac:dyDescent="0.2">
      <c r="B7853" s="189">
        <v>41176</v>
      </c>
      <c r="C7853" s="143">
        <v>280656</v>
      </c>
      <c r="D7853" s="143" t="s">
        <v>893</v>
      </c>
      <c r="E7853" s="143" t="s">
        <v>24</v>
      </c>
      <c r="F7853" s="248" t="s">
        <v>3383</v>
      </c>
      <c r="G7853" s="216">
        <v>16.940000000000001</v>
      </c>
      <c r="H7853" s="216">
        <v>301.00000000675209</v>
      </c>
      <c r="I7853" s="216">
        <v>5098.9400001143804</v>
      </c>
      <c r="J7853" s="216">
        <v>5.1281195645297064E-3</v>
      </c>
      <c r="K7853" s="216">
        <v>1.703694207446735E-5</v>
      </c>
    </row>
    <row r="7854" spans="2:11" ht="15.75" customHeight="1" x14ac:dyDescent="0.2">
      <c r="B7854" s="189">
        <v>41176</v>
      </c>
      <c r="C7854" s="143">
        <v>280658</v>
      </c>
      <c r="D7854" s="143" t="s">
        <v>1080</v>
      </c>
      <c r="E7854" s="143" t="s">
        <v>24</v>
      </c>
      <c r="F7854" s="248" t="s">
        <v>3624</v>
      </c>
      <c r="G7854" s="216">
        <v>15.389999999999999</v>
      </c>
      <c r="H7854" s="216">
        <v>294.99999999767169</v>
      </c>
      <c r="I7854" s="216">
        <v>4540.049999964167</v>
      </c>
      <c r="J7854" s="216">
        <v>4.5660312198686536E-3</v>
      </c>
      <c r="K7854" s="216">
        <v>1.547807193188031E-5</v>
      </c>
    </row>
    <row r="7855" spans="2:11" ht="15.75" customHeight="1" x14ac:dyDescent="0.2">
      <c r="B7855" s="189">
        <v>41176</v>
      </c>
      <c r="C7855" s="143">
        <v>280659</v>
      </c>
      <c r="D7855" s="143" t="s">
        <v>3625</v>
      </c>
      <c r="E7855" s="143" t="s">
        <v>24</v>
      </c>
      <c r="F7855" s="248" t="s">
        <v>3626</v>
      </c>
      <c r="G7855" s="216">
        <v>12.0402</v>
      </c>
      <c r="H7855" s="216">
        <v>327.00000000768341</v>
      </c>
      <c r="I7855" s="216">
        <v>3937.14540009251</v>
      </c>
      <c r="J7855" s="216">
        <v>3.9596763943407116E-3</v>
      </c>
      <c r="K7855" s="216">
        <v>1.2109102123081568E-5</v>
      </c>
    </row>
    <row r="7856" spans="2:11" ht="15.75" customHeight="1" x14ac:dyDescent="0.2">
      <c r="B7856" s="189">
        <v>41176</v>
      </c>
      <c r="C7856" s="143">
        <v>280661</v>
      </c>
      <c r="D7856" s="143" t="s">
        <v>565</v>
      </c>
      <c r="E7856" s="143" t="s">
        <v>25</v>
      </c>
      <c r="F7856" s="248" t="s">
        <v>3627</v>
      </c>
      <c r="G7856" s="216">
        <v>3</v>
      </c>
      <c r="H7856" s="216">
        <v>45</v>
      </c>
      <c r="I7856" s="216">
        <v>135</v>
      </c>
      <c r="J7856" s="216">
        <v>3.8850407799780539E-4</v>
      </c>
      <c r="K7856" s="216">
        <v>8.6334239555067857E-6</v>
      </c>
    </row>
    <row r="7857" spans="2:11" ht="15.75" customHeight="1" x14ac:dyDescent="0.2">
      <c r="B7857" s="189">
        <v>41176</v>
      </c>
      <c r="C7857" s="143">
        <v>280662</v>
      </c>
      <c r="D7857" s="143" t="s">
        <v>651</v>
      </c>
      <c r="E7857" s="143" t="s">
        <v>25</v>
      </c>
      <c r="F7857" s="248" t="s">
        <v>3628</v>
      </c>
      <c r="G7857" s="216">
        <v>7.1750000000000007</v>
      </c>
      <c r="H7857" s="216">
        <v>322.9999999946449</v>
      </c>
      <c r="I7857" s="216">
        <v>2317.5249999615776</v>
      </c>
      <c r="J7857" s="216">
        <v>6.6693919507180488E-3</v>
      </c>
      <c r="K7857" s="216">
        <v>2.0648272293587064E-5</v>
      </c>
    </row>
    <row r="7858" spans="2:11" ht="15.75" customHeight="1" x14ac:dyDescent="0.2">
      <c r="B7858" s="189">
        <v>41176</v>
      </c>
      <c r="C7858" s="143">
        <v>280663</v>
      </c>
      <c r="D7858" s="143" t="s">
        <v>1672</v>
      </c>
      <c r="E7858" s="143" t="s">
        <v>24</v>
      </c>
      <c r="F7858" s="248" t="s">
        <v>3629</v>
      </c>
      <c r="G7858" s="216">
        <v>12.463200000000001</v>
      </c>
      <c r="H7858" s="216">
        <v>384.99999999767169</v>
      </c>
      <c r="I7858" s="216">
        <v>4798.331999970982</v>
      </c>
      <c r="J7858" s="216">
        <v>4.8257912832094848E-3</v>
      </c>
      <c r="K7858" s="216">
        <v>1.2534522813606933E-5</v>
      </c>
    </row>
    <row r="7859" spans="2:11" ht="15.75" customHeight="1" x14ac:dyDescent="0.2">
      <c r="B7859" s="189">
        <v>41176</v>
      </c>
      <c r="C7859" s="143">
        <v>280665</v>
      </c>
      <c r="D7859" s="143" t="s">
        <v>1339</v>
      </c>
      <c r="E7859" s="143" t="s">
        <v>24</v>
      </c>
      <c r="F7859" s="248" t="s">
        <v>3368</v>
      </c>
      <c r="G7859" s="216">
        <v>9.3000000000000007</v>
      </c>
      <c r="H7859" s="216">
        <v>391.99999999953434</v>
      </c>
      <c r="I7859" s="216">
        <v>3645.5999999956698</v>
      </c>
      <c r="J7859" s="216">
        <v>3.6664625753603537E-3</v>
      </c>
      <c r="K7859" s="216">
        <v>9.3532208555222166E-6</v>
      </c>
    </row>
    <row r="7860" spans="2:11" ht="15.75" customHeight="1" x14ac:dyDescent="0.2">
      <c r="B7860" s="189">
        <v>41176</v>
      </c>
      <c r="C7860" s="143">
        <v>280666</v>
      </c>
      <c r="D7860" s="143" t="s">
        <v>824</v>
      </c>
      <c r="E7860" s="143" t="s">
        <v>24</v>
      </c>
      <c r="F7860" s="248" t="s">
        <v>3630</v>
      </c>
      <c r="G7860" s="216">
        <v>15.98</v>
      </c>
      <c r="H7860" s="216">
        <v>464.00000000372529</v>
      </c>
      <c r="I7860" s="216">
        <v>7414.7200000595303</v>
      </c>
      <c r="J7860" s="216">
        <v>7.457152015313385E-3</v>
      </c>
      <c r="K7860" s="216">
        <v>1.6071448308736023E-5</v>
      </c>
    </row>
    <row r="7861" spans="2:11" ht="15.75" customHeight="1" x14ac:dyDescent="0.2">
      <c r="B7861" s="189">
        <v>41176</v>
      </c>
      <c r="C7861" s="143">
        <v>280667</v>
      </c>
      <c r="D7861" s="143" t="s">
        <v>3631</v>
      </c>
      <c r="E7861" s="143" t="s">
        <v>24</v>
      </c>
      <c r="F7861" s="248" t="s">
        <v>3632</v>
      </c>
      <c r="G7861" s="216">
        <v>8</v>
      </c>
      <c r="H7861" s="216">
        <v>40.000000004656613</v>
      </c>
      <c r="I7861" s="216">
        <v>320.0000000372529</v>
      </c>
      <c r="J7861" s="216">
        <v>3.2183125528124126E-4</v>
      </c>
      <c r="K7861" s="216">
        <v>8.0457813810943783E-6</v>
      </c>
    </row>
    <row r="7862" spans="2:11" ht="15.75" customHeight="1" x14ac:dyDescent="0.2">
      <c r="B7862" s="189">
        <v>41176</v>
      </c>
      <c r="C7862" s="143">
        <v>280668</v>
      </c>
      <c r="D7862" s="143" t="s">
        <v>1215</v>
      </c>
      <c r="E7862" s="143" t="s">
        <v>24</v>
      </c>
      <c r="F7862" s="248" t="s">
        <v>3633</v>
      </c>
      <c r="G7862" s="216">
        <v>2.57</v>
      </c>
      <c r="H7862" s="216">
        <v>153.00000000628643</v>
      </c>
      <c r="I7862" s="216">
        <v>393.21000001615607</v>
      </c>
      <c r="J7862" s="216">
        <v>3.9546021212376363E-4</v>
      </c>
      <c r="K7862" s="216">
        <v>2.5847072686765689E-6</v>
      </c>
    </row>
    <row r="7863" spans="2:11" ht="15.75" customHeight="1" x14ac:dyDescent="0.2">
      <c r="B7863" s="189">
        <v>41176</v>
      </c>
      <c r="C7863" s="143">
        <v>280669</v>
      </c>
      <c r="D7863" s="143" t="s">
        <v>1420</v>
      </c>
      <c r="E7863" s="143" t="s">
        <v>24</v>
      </c>
      <c r="F7863" s="248" t="s">
        <v>3634</v>
      </c>
      <c r="G7863" s="216">
        <v>22.115000000000002</v>
      </c>
      <c r="H7863" s="216">
        <v>230.00000000582077</v>
      </c>
      <c r="I7863" s="216">
        <v>5086.450000128727</v>
      </c>
      <c r="J7863" s="216">
        <v>5.1155580883629013E-3</v>
      </c>
      <c r="K7863" s="216">
        <v>2.2241556905362777E-5</v>
      </c>
    </row>
    <row r="7864" spans="2:11" ht="15.75" customHeight="1" x14ac:dyDescent="0.2">
      <c r="B7864" s="189">
        <v>41176</v>
      </c>
      <c r="C7864" s="143">
        <v>280670</v>
      </c>
      <c r="D7864" s="143" t="s">
        <v>855</v>
      </c>
      <c r="E7864" s="143" t="s">
        <v>24</v>
      </c>
      <c r="F7864" s="248" t="s">
        <v>3599</v>
      </c>
      <c r="G7864" s="216">
        <v>20.240000000000002</v>
      </c>
      <c r="H7864" s="216">
        <v>177.99999999348074</v>
      </c>
      <c r="I7864" s="216">
        <v>3602.7199998680508</v>
      </c>
      <c r="J7864" s="216">
        <v>3.6233371870293381E-3</v>
      </c>
      <c r="K7864" s="216">
        <v>2.0355826894168779E-5</v>
      </c>
    </row>
    <row r="7865" spans="2:11" ht="15.75" customHeight="1" x14ac:dyDescent="0.2">
      <c r="B7865" s="189">
        <v>41176</v>
      </c>
      <c r="C7865" s="143">
        <v>280671</v>
      </c>
      <c r="D7865" s="143" t="s">
        <v>602</v>
      </c>
      <c r="E7865" s="143" t="s">
        <v>25</v>
      </c>
      <c r="F7865" s="248" t="s">
        <v>3635</v>
      </c>
      <c r="G7865" s="216">
        <v>6.0200000000000005</v>
      </c>
      <c r="H7865" s="216">
        <v>280.00000000116415</v>
      </c>
      <c r="I7865" s="216">
        <v>1685.6000000070082</v>
      </c>
      <c r="J7865" s="216">
        <v>4.850833139820915E-3</v>
      </c>
      <c r="K7865" s="216">
        <v>1.7324404070716952E-5</v>
      </c>
    </row>
    <row r="7866" spans="2:11" ht="15.75" customHeight="1" x14ac:dyDescent="0.2">
      <c r="B7866" s="189">
        <v>41177</v>
      </c>
      <c r="C7866" s="143">
        <v>280706</v>
      </c>
      <c r="D7866" s="143" t="s">
        <v>1418</v>
      </c>
      <c r="E7866" s="143" t="s">
        <v>25</v>
      </c>
      <c r="F7866" s="248" t="s">
        <v>2925</v>
      </c>
      <c r="G7866" s="216">
        <v>5</v>
      </c>
      <c r="H7866" s="216">
        <v>226.99999999604188</v>
      </c>
      <c r="I7866" s="216">
        <v>1134.9999999802094</v>
      </c>
      <c r="J7866" s="216">
        <v>3.2650704431906202E-3</v>
      </c>
      <c r="K7866" s="216">
        <v>1.4383570234570715E-5</v>
      </c>
    </row>
    <row r="7867" spans="2:11" ht="15.75" customHeight="1" x14ac:dyDescent="0.2">
      <c r="B7867" s="189">
        <v>41177</v>
      </c>
      <c r="C7867" s="143">
        <v>280707</v>
      </c>
      <c r="D7867" s="143" t="s">
        <v>1364</v>
      </c>
      <c r="E7867" s="143" t="s">
        <v>25</v>
      </c>
      <c r="F7867" s="248" t="s">
        <v>3636</v>
      </c>
      <c r="G7867" s="216">
        <v>4.1339000000000006</v>
      </c>
      <c r="H7867" s="216">
        <v>198.99999999906868</v>
      </c>
      <c r="I7867" s="216">
        <v>822.64609999615016</v>
      </c>
      <c r="J7867" s="216">
        <v>2.3665175914980617E-3</v>
      </c>
      <c r="K7867" s="216">
        <v>1.1892048198538377E-5</v>
      </c>
    </row>
    <row r="7868" spans="2:11" ht="15.75" customHeight="1" x14ac:dyDescent="0.2">
      <c r="B7868" s="189">
        <v>41177</v>
      </c>
      <c r="C7868" s="143">
        <v>280720</v>
      </c>
      <c r="D7868" s="143" t="s">
        <v>811</v>
      </c>
      <c r="E7868" s="143" t="s">
        <v>24</v>
      </c>
      <c r="F7868" s="248" t="s">
        <v>3637</v>
      </c>
      <c r="G7868" s="216">
        <v>33.950000000000003</v>
      </c>
      <c r="H7868" s="216">
        <v>357.00000000069849</v>
      </c>
      <c r="I7868" s="216">
        <v>12120.150000023716</v>
      </c>
      <c r="J7868" s="216">
        <v>1.218787142005439E-2</v>
      </c>
      <c r="K7868" s="216">
        <v>3.4139695854427295E-5</v>
      </c>
    </row>
    <row r="7869" spans="2:11" ht="15.75" customHeight="1" x14ac:dyDescent="0.2">
      <c r="B7869" s="189">
        <v>41177</v>
      </c>
      <c r="C7869" s="143">
        <v>280721</v>
      </c>
      <c r="D7869" s="143" t="s">
        <v>524</v>
      </c>
      <c r="E7869" s="143" t="s">
        <v>25</v>
      </c>
      <c r="F7869" s="248" t="s">
        <v>3638</v>
      </c>
      <c r="G7869" s="216">
        <v>1</v>
      </c>
      <c r="H7869" s="216">
        <v>406.00000000325963</v>
      </c>
      <c r="I7869" s="216">
        <v>406.00000000325963</v>
      </c>
      <c r="J7869" s="216">
        <v>1.167945903056519E-3</v>
      </c>
      <c r="K7869" s="216">
        <v>2.8767140469141428E-6</v>
      </c>
    </row>
    <row r="7870" spans="2:11" ht="15.75" customHeight="1" x14ac:dyDescent="0.2">
      <c r="B7870" s="189">
        <v>41177</v>
      </c>
      <c r="C7870" s="143">
        <v>280722</v>
      </c>
      <c r="D7870" s="143" t="s">
        <v>515</v>
      </c>
      <c r="E7870" s="143" t="s">
        <v>25</v>
      </c>
      <c r="F7870" s="248" t="s">
        <v>3639</v>
      </c>
      <c r="G7870" s="216">
        <v>5.5</v>
      </c>
      <c r="H7870" s="216">
        <v>371.00000000442378</v>
      </c>
      <c r="I7870" s="216">
        <v>2040.5000000243308</v>
      </c>
      <c r="J7870" s="216">
        <v>5.8699350127983012E-3</v>
      </c>
      <c r="K7870" s="216">
        <v>1.5821927258027787E-5</v>
      </c>
    </row>
    <row r="7871" spans="2:11" ht="15.75" customHeight="1" x14ac:dyDescent="0.2">
      <c r="B7871" s="189">
        <v>41177</v>
      </c>
      <c r="C7871" s="143">
        <v>280724</v>
      </c>
      <c r="D7871" s="143" t="s">
        <v>606</v>
      </c>
      <c r="E7871" s="143" t="s">
        <v>25</v>
      </c>
      <c r="F7871" s="248" t="s">
        <v>3041</v>
      </c>
      <c r="G7871" s="216">
        <v>28.05</v>
      </c>
      <c r="H7871" s="216">
        <v>329.99999999650754</v>
      </c>
      <c r="I7871" s="216">
        <v>9256.4999999020365</v>
      </c>
      <c r="J7871" s="216">
        <v>2.6628303574978949E-2</v>
      </c>
      <c r="K7871" s="216">
        <v>8.0691829015941714E-5</v>
      </c>
    </row>
    <row r="7872" spans="2:11" ht="15.75" customHeight="1" x14ac:dyDescent="0.2">
      <c r="B7872" s="189">
        <v>41177</v>
      </c>
      <c r="C7872" s="143">
        <v>280726</v>
      </c>
      <c r="D7872" s="143" t="s">
        <v>877</v>
      </c>
      <c r="E7872" s="143" t="s">
        <v>25</v>
      </c>
      <c r="F7872" s="248" t="s">
        <v>3640</v>
      </c>
      <c r="G7872" s="216">
        <v>3.71</v>
      </c>
      <c r="H7872" s="216">
        <v>426.99999999837019</v>
      </c>
      <c r="I7872" s="216">
        <v>1584.1699999939533</v>
      </c>
      <c r="J7872" s="216">
        <v>4.557204091682583E-3</v>
      </c>
      <c r="K7872" s="216">
        <v>1.067260911405147E-5</v>
      </c>
    </row>
    <row r="7873" spans="2:11" ht="15.75" customHeight="1" x14ac:dyDescent="0.2">
      <c r="B7873" s="189">
        <v>41177</v>
      </c>
      <c r="C7873" s="143">
        <v>280727</v>
      </c>
      <c r="D7873" s="143" t="s">
        <v>1398</v>
      </c>
      <c r="E7873" s="143" t="s">
        <v>25</v>
      </c>
      <c r="F7873" s="248" t="s">
        <v>3641</v>
      </c>
      <c r="G7873" s="216">
        <v>23.5</v>
      </c>
      <c r="H7873" s="216">
        <v>521.99999999371357</v>
      </c>
      <c r="I7873" s="216">
        <v>12266.999999852269</v>
      </c>
      <c r="J7873" s="216">
        <v>3.5288651213070808E-2</v>
      </c>
      <c r="K7873" s="216">
        <v>6.7602780102482362E-5</v>
      </c>
    </row>
    <row r="7874" spans="2:11" ht="15.75" customHeight="1" x14ac:dyDescent="0.2">
      <c r="B7874" s="189">
        <v>41177</v>
      </c>
      <c r="C7874" s="143">
        <v>280727</v>
      </c>
      <c r="D7874" s="143" t="s">
        <v>1165</v>
      </c>
      <c r="E7874" s="143" t="s">
        <v>25</v>
      </c>
      <c r="F7874" s="248" t="s">
        <v>3641</v>
      </c>
      <c r="G7874" s="216">
        <v>1</v>
      </c>
      <c r="H7874" s="216">
        <v>521.99999999371357</v>
      </c>
      <c r="I7874" s="216">
        <v>521.99999999371357</v>
      </c>
      <c r="J7874" s="216">
        <v>1.5016447324710984E-3</v>
      </c>
      <c r="K7874" s="216">
        <v>2.8767140469141428E-6</v>
      </c>
    </row>
    <row r="7875" spans="2:11" ht="15.75" customHeight="1" x14ac:dyDescent="0.2">
      <c r="B7875" s="189">
        <v>41177</v>
      </c>
      <c r="C7875" s="143">
        <v>280727</v>
      </c>
      <c r="D7875" s="143" t="s">
        <v>517</v>
      </c>
      <c r="E7875" s="143" t="s">
        <v>25</v>
      </c>
      <c r="F7875" s="248" t="s">
        <v>3641</v>
      </c>
      <c r="G7875" s="216">
        <v>37.83</v>
      </c>
      <c r="H7875" s="216">
        <v>521.99999999371357</v>
      </c>
      <c r="I7875" s="216">
        <v>19747.259999762184</v>
      </c>
      <c r="J7875" s="216">
        <v>5.6807220229381644E-2</v>
      </c>
      <c r="K7875" s="216">
        <v>1.0882609239476203E-4</v>
      </c>
    </row>
    <row r="7876" spans="2:11" ht="15.75" customHeight="1" x14ac:dyDescent="0.2">
      <c r="B7876" s="189">
        <v>41177</v>
      </c>
      <c r="C7876" s="143">
        <v>280728</v>
      </c>
      <c r="D7876" s="143" t="s">
        <v>906</v>
      </c>
      <c r="E7876" s="143" t="s">
        <v>24</v>
      </c>
      <c r="F7876" s="248" t="s">
        <v>3642</v>
      </c>
      <c r="G7876" s="216">
        <v>6.4710000000000001</v>
      </c>
      <c r="H7876" s="216">
        <v>274.99999999534339</v>
      </c>
      <c r="I7876" s="216">
        <v>1779.5249999698669</v>
      </c>
      <c r="J7876" s="216">
        <v>1.7894681079328716E-3</v>
      </c>
      <c r="K7876" s="216">
        <v>6.50715675622972E-6</v>
      </c>
    </row>
    <row r="7877" spans="2:11" ht="15.75" customHeight="1" x14ac:dyDescent="0.2">
      <c r="B7877" s="189">
        <v>41177</v>
      </c>
      <c r="C7877" s="143">
        <v>280729</v>
      </c>
      <c r="D7877" s="143" t="s">
        <v>941</v>
      </c>
      <c r="E7877" s="143" t="s">
        <v>25</v>
      </c>
      <c r="F7877" s="248" t="s">
        <v>3643</v>
      </c>
      <c r="G7877" s="216">
        <v>28.96</v>
      </c>
      <c r="H7877" s="216">
        <v>462.00000000768341</v>
      </c>
      <c r="I7877" s="216">
        <v>13379.520000222512</v>
      </c>
      <c r="J7877" s="216">
        <v>3.8489053125608817E-2</v>
      </c>
      <c r="K7877" s="216">
        <v>8.3309638798633576E-5</v>
      </c>
    </row>
    <row r="7878" spans="2:11" ht="15.75" customHeight="1" x14ac:dyDescent="0.2">
      <c r="B7878" s="189">
        <v>41177</v>
      </c>
      <c r="C7878" s="143">
        <v>280731</v>
      </c>
      <c r="D7878" s="143" t="s">
        <v>3644</v>
      </c>
      <c r="E7878" s="143" t="s">
        <v>24</v>
      </c>
      <c r="F7878" s="248" t="s">
        <v>3645</v>
      </c>
      <c r="G7878" s="216">
        <v>15.294600000000001</v>
      </c>
      <c r="H7878" s="216">
        <v>301.99999999953434</v>
      </c>
      <c r="I7878" s="216">
        <v>4618.9691999928782</v>
      </c>
      <c r="J7878" s="216">
        <v>4.6447777216119058E-3</v>
      </c>
      <c r="K7878" s="216">
        <v>1.538005868085784E-5</v>
      </c>
    </row>
    <row r="7879" spans="2:11" ht="15.75" customHeight="1" x14ac:dyDescent="0.2">
      <c r="B7879" s="189">
        <v>41177</v>
      </c>
      <c r="C7879" s="143">
        <v>280732</v>
      </c>
      <c r="D7879" s="143" t="s">
        <v>1080</v>
      </c>
      <c r="E7879" s="143" t="s">
        <v>24</v>
      </c>
      <c r="F7879" s="248" t="s">
        <v>3646</v>
      </c>
      <c r="G7879" s="216">
        <v>19.8</v>
      </c>
      <c r="H7879" s="216">
        <v>204.99999999767169</v>
      </c>
      <c r="I7879" s="216">
        <v>4058.9999999538995</v>
      </c>
      <c r="J7879" s="216">
        <v>4.08167968988355E-3</v>
      </c>
      <c r="K7879" s="216">
        <v>1.991063263380443E-5</v>
      </c>
    </row>
    <row r="7880" spans="2:11" ht="15.75" customHeight="1" x14ac:dyDescent="0.2">
      <c r="B7880" s="189">
        <v>41177</v>
      </c>
      <c r="C7880" s="143">
        <v>280733</v>
      </c>
      <c r="D7880" s="143" t="s">
        <v>1569</v>
      </c>
      <c r="E7880" s="143" t="s">
        <v>24</v>
      </c>
      <c r="F7880" s="248" t="s">
        <v>3647</v>
      </c>
      <c r="G7880" s="216">
        <v>9</v>
      </c>
      <c r="H7880" s="216">
        <v>272.99999999930151</v>
      </c>
      <c r="I7880" s="216">
        <v>2456.9999999937136</v>
      </c>
      <c r="J7880" s="216">
        <v>2.4707285040975915E-3</v>
      </c>
      <c r="K7880" s="216">
        <v>9.050287560820194E-6</v>
      </c>
    </row>
    <row r="7881" spans="2:11" ht="15.75" customHeight="1" x14ac:dyDescent="0.2">
      <c r="B7881" s="189">
        <v>41177</v>
      </c>
      <c r="C7881" s="143">
        <v>280734</v>
      </c>
      <c r="D7881" s="143" t="s">
        <v>536</v>
      </c>
      <c r="E7881" s="143" t="s">
        <v>25</v>
      </c>
      <c r="F7881" s="248" t="s">
        <v>3648</v>
      </c>
      <c r="G7881" s="216">
        <v>3.1875</v>
      </c>
      <c r="H7881" s="216">
        <v>79.000000006053597</v>
      </c>
      <c r="I7881" s="216">
        <v>251.81250001929584</v>
      </c>
      <c r="J7881" s="216">
        <v>7.2439255599407622E-4</v>
      </c>
      <c r="K7881" s="216">
        <v>9.1695260245388311E-6</v>
      </c>
    </row>
    <row r="7882" spans="2:11" ht="15.75" customHeight="1" x14ac:dyDescent="0.2">
      <c r="B7882" s="189">
        <v>41177</v>
      </c>
      <c r="C7882" s="143">
        <v>280735</v>
      </c>
      <c r="D7882" s="143" t="s">
        <v>1642</v>
      </c>
      <c r="E7882" s="143" t="s">
        <v>24</v>
      </c>
      <c r="F7882" s="248" t="s">
        <v>3649</v>
      </c>
      <c r="G7882" s="216">
        <v>18.375</v>
      </c>
      <c r="H7882" s="216">
        <v>375.00000000698492</v>
      </c>
      <c r="I7882" s="216">
        <v>6890.6250001283479</v>
      </c>
      <c r="J7882" s="216">
        <v>6.9291264138820266E-3</v>
      </c>
      <c r="K7882" s="216">
        <v>1.8477670436674564E-5</v>
      </c>
    </row>
    <row r="7883" spans="2:11" ht="15.75" customHeight="1" x14ac:dyDescent="0.2">
      <c r="B7883" s="189">
        <v>41177</v>
      </c>
      <c r="C7883" s="143">
        <v>280736</v>
      </c>
      <c r="D7883" s="143" t="s">
        <v>1046</v>
      </c>
      <c r="E7883" s="143" t="s">
        <v>24</v>
      </c>
      <c r="F7883" s="248" t="s">
        <v>3650</v>
      </c>
      <c r="G7883" s="216">
        <v>45.634999999999998</v>
      </c>
      <c r="H7883" s="216">
        <v>64.999999991850927</v>
      </c>
      <c r="I7883" s="216">
        <v>2966.2749996281173</v>
      </c>
      <c r="J7883" s="216">
        <v>2.9828490812340309E-3</v>
      </c>
      <c r="K7883" s="216">
        <v>4.5889985870892173E-5</v>
      </c>
    </row>
    <row r="7884" spans="2:11" ht="15.75" customHeight="1" x14ac:dyDescent="0.2">
      <c r="B7884" s="189">
        <v>41177</v>
      </c>
      <c r="C7884" s="143">
        <v>280737</v>
      </c>
      <c r="D7884" s="143" t="s">
        <v>3651</v>
      </c>
      <c r="E7884" s="143" t="s">
        <v>24</v>
      </c>
      <c r="F7884" s="248" t="s">
        <v>3652</v>
      </c>
      <c r="G7884" s="216">
        <v>2.25</v>
      </c>
      <c r="H7884" s="216">
        <v>21.000000005587935</v>
      </c>
      <c r="I7884" s="216">
        <v>47.250000012572855</v>
      </c>
      <c r="J7884" s="216">
        <v>4.7514009706949125E-5</v>
      </c>
      <c r="K7884" s="216">
        <v>2.2625718902050485E-6</v>
      </c>
    </row>
    <row r="7885" spans="2:11" ht="15.75" customHeight="1" x14ac:dyDescent="0.2">
      <c r="B7885" s="189">
        <v>41177</v>
      </c>
      <c r="C7885" s="143">
        <v>280738</v>
      </c>
      <c r="D7885" s="143" t="s">
        <v>1883</v>
      </c>
      <c r="E7885" s="143" t="s">
        <v>24</v>
      </c>
      <c r="F7885" s="248" t="s">
        <v>3653</v>
      </c>
      <c r="G7885" s="216">
        <v>8.61</v>
      </c>
      <c r="H7885" s="216">
        <v>394.99999999883585</v>
      </c>
      <c r="I7885" s="216">
        <v>3400.9499999899763</v>
      </c>
      <c r="J7885" s="216">
        <v>3.419952831097858E-3</v>
      </c>
      <c r="K7885" s="216">
        <v>8.6581084331846529E-6</v>
      </c>
    </row>
    <row r="7886" spans="2:11" ht="15.75" customHeight="1" x14ac:dyDescent="0.2">
      <c r="B7886" s="189">
        <v>41177</v>
      </c>
      <c r="C7886" s="143">
        <v>280739</v>
      </c>
      <c r="D7886" s="143" t="s">
        <v>1439</v>
      </c>
      <c r="E7886" s="143" t="s">
        <v>24</v>
      </c>
      <c r="F7886" s="248" t="s">
        <v>3654</v>
      </c>
      <c r="G7886" s="216">
        <v>1.0350000000000001</v>
      </c>
      <c r="H7886" s="216">
        <v>26.999999993713573</v>
      </c>
      <c r="I7886" s="216">
        <v>27.94499999349355</v>
      </c>
      <c r="J7886" s="216">
        <v>2.8101142869803899E-5</v>
      </c>
      <c r="K7886" s="216">
        <v>1.0407830694943224E-6</v>
      </c>
    </row>
    <row r="7887" spans="2:11" ht="15.75" customHeight="1" x14ac:dyDescent="0.2">
      <c r="B7887" s="189">
        <v>41177</v>
      </c>
      <c r="C7887" s="143">
        <v>280740</v>
      </c>
      <c r="D7887" s="143" t="s">
        <v>896</v>
      </c>
      <c r="E7887" s="143" t="s">
        <v>24</v>
      </c>
      <c r="F7887" s="248" t="s">
        <v>3439</v>
      </c>
      <c r="G7887" s="216">
        <v>11.85</v>
      </c>
      <c r="H7887" s="216">
        <v>161.99999999371357</v>
      </c>
      <c r="I7887" s="216">
        <v>1919.6999999255058</v>
      </c>
      <c r="J7887" s="216">
        <v>1.9304263366480372E-3</v>
      </c>
      <c r="K7887" s="216">
        <v>1.1916211955079922E-5</v>
      </c>
    </row>
    <row r="7888" spans="2:11" ht="15.75" customHeight="1" x14ac:dyDescent="0.2">
      <c r="B7888" s="189">
        <v>41177</v>
      </c>
      <c r="C7888" s="143">
        <v>280741</v>
      </c>
      <c r="D7888" s="143" t="s">
        <v>522</v>
      </c>
      <c r="E7888" s="143" t="s">
        <v>25</v>
      </c>
      <c r="F7888" s="248" t="s">
        <v>3655</v>
      </c>
      <c r="G7888" s="216">
        <v>2</v>
      </c>
      <c r="H7888" s="216">
        <v>348.00000000279397</v>
      </c>
      <c r="I7888" s="216">
        <v>696.00000000558794</v>
      </c>
      <c r="J7888" s="216">
        <v>2.0021929766683181E-3</v>
      </c>
      <c r="K7888" s="216">
        <v>5.7534280938282856E-6</v>
      </c>
    </row>
    <row r="7889" spans="2:11" ht="15.75" customHeight="1" x14ac:dyDescent="0.2">
      <c r="B7889" s="189">
        <v>41177</v>
      </c>
      <c r="C7889" s="143">
        <v>280742</v>
      </c>
      <c r="D7889" s="143" t="s">
        <v>1214</v>
      </c>
      <c r="E7889" s="143" t="s">
        <v>24</v>
      </c>
      <c r="F7889" s="248" t="s">
        <v>3656</v>
      </c>
      <c r="G7889" s="216">
        <v>5.3370000000000006</v>
      </c>
      <c r="H7889" s="216">
        <v>34.000000006053597</v>
      </c>
      <c r="I7889" s="216">
        <v>181.45800003230806</v>
      </c>
      <c r="J7889" s="216">
        <v>1.8247189783374536E-4</v>
      </c>
      <c r="K7889" s="216">
        <v>5.3668205235663762E-6</v>
      </c>
    </row>
    <row r="7890" spans="2:11" ht="15.75" customHeight="1" x14ac:dyDescent="0.2">
      <c r="B7890" s="189">
        <v>41177</v>
      </c>
      <c r="C7890" s="143">
        <v>280743</v>
      </c>
      <c r="D7890" s="143" t="s">
        <v>567</v>
      </c>
      <c r="E7890" s="143" t="s">
        <v>24</v>
      </c>
      <c r="F7890" s="248" t="s">
        <v>3657</v>
      </c>
      <c r="G7890" s="216">
        <v>13.065000000000001</v>
      </c>
      <c r="H7890" s="216">
        <v>184.99999999534339</v>
      </c>
      <c r="I7890" s="216">
        <v>2417.0249999391617</v>
      </c>
      <c r="J7890" s="216">
        <v>2.4305301434600921E-3</v>
      </c>
      <c r="K7890" s="216">
        <v>1.3138000775790651E-5</v>
      </c>
    </row>
    <row r="7891" spans="2:11" ht="15.75" customHeight="1" x14ac:dyDescent="0.2">
      <c r="B7891" s="189">
        <v>41177</v>
      </c>
      <c r="C7891" s="143">
        <v>280744</v>
      </c>
      <c r="D7891" s="143" t="s">
        <v>1741</v>
      </c>
      <c r="E7891" s="143" t="s">
        <v>24</v>
      </c>
      <c r="F7891" s="248" t="s">
        <v>3658</v>
      </c>
      <c r="G7891" s="216">
        <v>5.2250000000000005</v>
      </c>
      <c r="H7891" s="216">
        <v>171.99999999487773</v>
      </c>
      <c r="I7891" s="216">
        <v>898.69999997323623</v>
      </c>
      <c r="J7891" s="216">
        <v>9.0372149229632102E-4</v>
      </c>
      <c r="K7891" s="216">
        <v>5.2541947228095023E-6</v>
      </c>
    </row>
    <row r="7892" spans="2:11" ht="15.75" customHeight="1" x14ac:dyDescent="0.2">
      <c r="B7892" s="189">
        <v>41177</v>
      </c>
      <c r="C7892" s="143">
        <v>280745</v>
      </c>
      <c r="D7892" s="143" t="s">
        <v>926</v>
      </c>
      <c r="E7892" s="143" t="s">
        <v>24</v>
      </c>
      <c r="F7892" s="248" t="s">
        <v>3659</v>
      </c>
      <c r="G7892" s="216">
        <v>9.31</v>
      </c>
      <c r="H7892" s="216">
        <v>275.00000000582077</v>
      </c>
      <c r="I7892" s="216">
        <v>2560.2500000541913</v>
      </c>
      <c r="J7892" s="216">
        <v>2.5745554142311499E-3</v>
      </c>
      <c r="K7892" s="216">
        <v>9.3620196879151126E-6</v>
      </c>
    </row>
    <row r="7893" spans="2:11" ht="15.75" customHeight="1" x14ac:dyDescent="0.2">
      <c r="B7893" s="189">
        <v>41177</v>
      </c>
      <c r="C7893" s="143">
        <v>280746</v>
      </c>
      <c r="D7893" s="143" t="s">
        <v>1420</v>
      </c>
      <c r="E7893" s="143" t="s">
        <v>24</v>
      </c>
      <c r="F7893" s="248" t="s">
        <v>3634</v>
      </c>
      <c r="G7893" s="216">
        <v>22.115000000000002</v>
      </c>
      <c r="H7893" s="216">
        <v>278.00000000512227</v>
      </c>
      <c r="I7893" s="216">
        <v>6147.9700001132796</v>
      </c>
      <c r="J7893" s="216">
        <v>6.1823218240356602E-3</v>
      </c>
      <c r="K7893" s="216">
        <v>2.2238567711948736E-5</v>
      </c>
    </row>
    <row r="7894" spans="2:11" ht="15.75" customHeight="1" x14ac:dyDescent="0.2">
      <c r="B7894" s="189">
        <v>41177</v>
      </c>
      <c r="C7894" s="143">
        <v>280747</v>
      </c>
      <c r="D7894" s="143" t="s">
        <v>872</v>
      </c>
      <c r="E7894" s="143" t="s">
        <v>25</v>
      </c>
      <c r="F7894" s="248" t="s">
        <v>3660</v>
      </c>
      <c r="G7894" s="216">
        <v>3</v>
      </c>
      <c r="H7894" s="216">
        <v>194.00000000372529</v>
      </c>
      <c r="I7894" s="216">
        <v>582.00000001117587</v>
      </c>
      <c r="J7894" s="216">
        <v>1.6742475753361808E-3</v>
      </c>
      <c r="K7894" s="216">
        <v>8.6301421407424292E-6</v>
      </c>
    </row>
    <row r="7895" spans="2:11" ht="15.75" customHeight="1" x14ac:dyDescent="0.2">
      <c r="B7895" s="189">
        <v>41177</v>
      </c>
      <c r="C7895" s="143">
        <v>280748</v>
      </c>
      <c r="D7895" s="143" t="s">
        <v>855</v>
      </c>
      <c r="E7895" s="143" t="s">
        <v>24</v>
      </c>
      <c r="F7895" s="248" t="s">
        <v>3661</v>
      </c>
      <c r="G7895" s="216">
        <v>28.635000000000002</v>
      </c>
      <c r="H7895" s="216">
        <v>239.00000000372529</v>
      </c>
      <c r="I7895" s="216">
        <v>6843.7650001066741</v>
      </c>
      <c r="J7895" s="216">
        <v>6.8820045832935607E-3</v>
      </c>
      <c r="K7895" s="216">
        <v>2.8794998256009588E-5</v>
      </c>
    </row>
    <row r="7896" spans="2:11" ht="15.75" customHeight="1" x14ac:dyDescent="0.2">
      <c r="B7896" s="189">
        <v>41177</v>
      </c>
      <c r="C7896" s="143">
        <v>280749</v>
      </c>
      <c r="D7896" s="143" t="s">
        <v>1317</v>
      </c>
      <c r="E7896" s="143" t="s">
        <v>24</v>
      </c>
      <c r="F7896" s="248" t="s">
        <v>3662</v>
      </c>
      <c r="G7896" s="216">
        <v>18.132000000000001</v>
      </c>
      <c r="H7896" s="216">
        <v>335.00000000232831</v>
      </c>
      <c r="I7896" s="216">
        <v>6074.2200000422172</v>
      </c>
      <c r="J7896" s="216">
        <v>6.1081597453408135E-3</v>
      </c>
      <c r="K7896" s="216">
        <v>1.823331267253242E-5</v>
      </c>
    </row>
    <row r="7897" spans="2:11" ht="15.75" customHeight="1" x14ac:dyDescent="0.2">
      <c r="B7897" s="189">
        <v>41177</v>
      </c>
      <c r="C7897" s="143">
        <v>280750</v>
      </c>
      <c r="D7897" s="143" t="s">
        <v>872</v>
      </c>
      <c r="E7897" s="143" t="s">
        <v>25</v>
      </c>
      <c r="F7897" s="248" t="s">
        <v>3663</v>
      </c>
      <c r="G7897" s="216">
        <v>2.0100000000000002</v>
      </c>
      <c r="H7897" s="216">
        <v>152.99999999580905</v>
      </c>
      <c r="I7897" s="216">
        <v>307.52999999157623</v>
      </c>
      <c r="J7897" s="216">
        <v>8.8467587082327354E-4</v>
      </c>
      <c r="K7897" s="216">
        <v>5.7821952342974277E-6</v>
      </c>
    </row>
    <row r="7898" spans="2:11" ht="15.75" customHeight="1" x14ac:dyDescent="0.2">
      <c r="B7898" s="189">
        <v>41177</v>
      </c>
      <c r="C7898" s="143">
        <v>280751</v>
      </c>
      <c r="D7898" s="143" t="s">
        <v>978</v>
      </c>
      <c r="E7898" s="143" t="s">
        <v>25</v>
      </c>
      <c r="F7898" s="248" t="s">
        <v>3664</v>
      </c>
      <c r="G7898" s="216">
        <v>2.88</v>
      </c>
      <c r="H7898" s="216">
        <v>225</v>
      </c>
      <c r="I7898" s="216">
        <v>648</v>
      </c>
      <c r="J7898" s="216">
        <v>1.8641107024003646E-3</v>
      </c>
      <c r="K7898" s="216">
        <v>8.2849364551127315E-6</v>
      </c>
    </row>
    <row r="7899" spans="2:11" ht="15.75" customHeight="1" x14ac:dyDescent="0.2">
      <c r="B7899" s="189">
        <v>41177</v>
      </c>
      <c r="C7899" s="143">
        <v>280752</v>
      </c>
      <c r="D7899" s="143" t="s">
        <v>978</v>
      </c>
      <c r="E7899" s="143" t="s">
        <v>25</v>
      </c>
      <c r="F7899" s="248" t="s">
        <v>3665</v>
      </c>
      <c r="G7899" s="216">
        <v>7.2</v>
      </c>
      <c r="H7899" s="216">
        <v>432.9999999969732</v>
      </c>
      <c r="I7899" s="216">
        <v>3117.5999999782071</v>
      </c>
      <c r="J7899" s="216">
        <v>8.9684437125968405E-3</v>
      </c>
      <c r="K7899" s="216">
        <v>2.0712341137781829E-5</v>
      </c>
    </row>
    <row r="7900" spans="2:11" ht="15.75" customHeight="1" x14ac:dyDescent="0.2">
      <c r="B7900" s="189">
        <v>41177</v>
      </c>
      <c r="C7900" s="143">
        <v>280874</v>
      </c>
      <c r="D7900" s="143" t="s">
        <v>942</v>
      </c>
      <c r="E7900" s="143" t="s">
        <v>24</v>
      </c>
      <c r="F7900" s="248" t="s">
        <v>3666</v>
      </c>
      <c r="G7900" s="216">
        <v>10.2141</v>
      </c>
      <c r="H7900" s="216">
        <v>349.99999999883585</v>
      </c>
      <c r="I7900" s="216">
        <v>3574.9349999881092</v>
      </c>
      <c r="J7900" s="216">
        <v>3.5949099734592363E-3</v>
      </c>
      <c r="K7900" s="216">
        <v>1.027117135277484E-5</v>
      </c>
    </row>
    <row r="7901" spans="2:11" ht="15.75" customHeight="1" x14ac:dyDescent="0.2">
      <c r="B7901" s="189">
        <v>41178</v>
      </c>
      <c r="C7901" s="143">
        <v>280801</v>
      </c>
      <c r="D7901" s="143" t="s">
        <v>855</v>
      </c>
      <c r="E7901" s="143" t="s">
        <v>24</v>
      </c>
      <c r="F7901" s="248" t="s">
        <v>3667</v>
      </c>
      <c r="G7901" s="216">
        <v>16</v>
      </c>
      <c r="H7901" s="216">
        <v>194.99999999650754</v>
      </c>
      <c r="I7901" s="216">
        <v>3119.9999999441206</v>
      </c>
      <c r="J7901" s="216">
        <v>3.1370083573362606E-3</v>
      </c>
      <c r="K7901" s="216">
        <v>1.6087222345602281E-5</v>
      </c>
    </row>
    <row r="7902" spans="2:11" ht="15.75" customHeight="1" x14ac:dyDescent="0.2">
      <c r="B7902" s="189">
        <v>41178</v>
      </c>
      <c r="C7902" s="143">
        <v>280802</v>
      </c>
      <c r="D7902" s="143" t="s">
        <v>1251</v>
      </c>
      <c r="E7902" s="143" t="s">
        <v>25</v>
      </c>
      <c r="F7902" s="248" t="s">
        <v>3668</v>
      </c>
      <c r="G7902" s="216">
        <v>4.0200000000000005</v>
      </c>
      <c r="H7902" s="216">
        <v>60.999999999767169</v>
      </c>
      <c r="I7902" s="216">
        <v>245.21999999906404</v>
      </c>
      <c r="J7902" s="216">
        <v>7.0515700914928147E-4</v>
      </c>
      <c r="K7902" s="216">
        <v>1.1559950969704475E-5</v>
      </c>
    </row>
    <row r="7903" spans="2:11" ht="15.75" customHeight="1" x14ac:dyDescent="0.2">
      <c r="B7903" s="189">
        <v>41178</v>
      </c>
      <c r="C7903" s="143">
        <v>280803</v>
      </c>
      <c r="D7903" s="143" t="s">
        <v>948</v>
      </c>
      <c r="E7903" s="143" t="s">
        <v>25</v>
      </c>
      <c r="F7903" s="248" t="s">
        <v>3669</v>
      </c>
      <c r="G7903" s="216">
        <v>1.25</v>
      </c>
      <c r="H7903" s="216">
        <v>204.00000000488944</v>
      </c>
      <c r="I7903" s="216">
        <v>255.0000000061118</v>
      </c>
      <c r="J7903" s="216">
        <v>7.33280471976441E-4</v>
      </c>
      <c r="K7903" s="216">
        <v>3.5945121174454206E-6</v>
      </c>
    </row>
    <row r="7904" spans="2:11" ht="15.75" customHeight="1" x14ac:dyDescent="0.2">
      <c r="B7904" s="189">
        <v>41178</v>
      </c>
      <c r="C7904" s="143">
        <v>280804</v>
      </c>
      <c r="D7904" s="143" t="s">
        <v>526</v>
      </c>
      <c r="E7904" s="143" t="s">
        <v>25</v>
      </c>
      <c r="F7904" s="248" t="s">
        <v>3670</v>
      </c>
      <c r="G7904" s="216">
        <v>30.909999999999997</v>
      </c>
      <c r="H7904" s="216">
        <v>249.99999999767169</v>
      </c>
      <c r="I7904" s="216">
        <v>7727.4999999280317</v>
      </c>
      <c r="J7904" s="216">
        <v>2.222127390984064E-2</v>
      </c>
      <c r="K7904" s="216">
        <v>8.8885095640190361E-5</v>
      </c>
    </row>
    <row r="7905" spans="2:11" ht="15.75" customHeight="1" x14ac:dyDescent="0.2">
      <c r="B7905" s="189">
        <v>41178</v>
      </c>
      <c r="C7905" s="143">
        <v>280821</v>
      </c>
      <c r="D7905" s="143" t="s">
        <v>537</v>
      </c>
      <c r="E7905" s="143" t="s">
        <v>25</v>
      </c>
      <c r="F7905" s="248" t="s">
        <v>2966</v>
      </c>
      <c r="G7905" s="216">
        <v>45.468400000000003</v>
      </c>
      <c r="H7905" s="216">
        <v>304.99999999883585</v>
      </c>
      <c r="I7905" s="216">
        <v>13867.861999947068</v>
      </c>
      <c r="J7905" s="216">
        <v>3.9878558401496497E-2</v>
      </c>
      <c r="K7905" s="216">
        <v>1.3074937180868431E-4</v>
      </c>
    </row>
    <row r="7906" spans="2:11" ht="15.75" customHeight="1" x14ac:dyDescent="0.2">
      <c r="B7906" s="189">
        <v>41178</v>
      </c>
      <c r="C7906" s="143">
        <v>280822</v>
      </c>
      <c r="D7906" s="143" t="s">
        <v>625</v>
      </c>
      <c r="E7906" s="143" t="s">
        <v>25</v>
      </c>
      <c r="F7906" s="248" t="s">
        <v>3671</v>
      </c>
      <c r="G7906" s="216">
        <v>18.525000000000002</v>
      </c>
      <c r="H7906" s="216">
        <v>303.00000000279397</v>
      </c>
      <c r="I7906" s="216">
        <v>5613.0750000517592</v>
      </c>
      <c r="J7906" s="216">
        <v>1.6141012883052804E-2</v>
      </c>
      <c r="K7906" s="216">
        <v>5.3270669580541142E-5</v>
      </c>
    </row>
    <row r="7907" spans="2:11" ht="15.75" customHeight="1" x14ac:dyDescent="0.2">
      <c r="B7907" s="189">
        <v>41178</v>
      </c>
      <c r="C7907" s="143">
        <v>280840</v>
      </c>
      <c r="D7907" s="143" t="s">
        <v>1125</v>
      </c>
      <c r="E7907" s="143" t="s">
        <v>24</v>
      </c>
      <c r="F7907" s="248" t="s">
        <v>3589</v>
      </c>
      <c r="G7907" s="216">
        <v>19</v>
      </c>
      <c r="H7907" s="216">
        <v>329.99999999650754</v>
      </c>
      <c r="I7907" s="216">
        <v>6269.9999999336433</v>
      </c>
      <c r="J7907" s="216">
        <v>6.3041802566161749E-3</v>
      </c>
      <c r="K7907" s="216">
        <v>1.9103576535402708E-5</v>
      </c>
    </row>
    <row r="7908" spans="2:11" ht="15.75" customHeight="1" x14ac:dyDescent="0.2">
      <c r="B7908" s="189">
        <v>41178</v>
      </c>
      <c r="C7908" s="143">
        <v>280841</v>
      </c>
      <c r="D7908" s="143" t="s">
        <v>950</v>
      </c>
      <c r="E7908" s="143" t="s">
        <v>25</v>
      </c>
      <c r="F7908" s="248" t="s">
        <v>3116</v>
      </c>
      <c r="G7908" s="216">
        <v>11.5</v>
      </c>
      <c r="H7908" s="216">
        <v>407.99999999930151</v>
      </c>
      <c r="I7908" s="216">
        <v>4691.9999999919673</v>
      </c>
      <c r="J7908" s="216">
        <v>1.3492360684020033E-2</v>
      </c>
      <c r="K7908" s="216">
        <v>3.3069511480497873E-5</v>
      </c>
    </row>
    <row r="7909" spans="2:11" ht="15.75" customHeight="1" x14ac:dyDescent="0.2">
      <c r="B7909" s="189">
        <v>41178</v>
      </c>
      <c r="C7909" s="143">
        <v>280860</v>
      </c>
      <c r="D7909" s="143" t="s">
        <v>1312</v>
      </c>
      <c r="E7909" s="143" t="s">
        <v>25</v>
      </c>
      <c r="F7909" s="248" t="s">
        <v>3672</v>
      </c>
      <c r="G7909" s="216">
        <v>9</v>
      </c>
      <c r="H7909" s="216">
        <v>473.00000000162981</v>
      </c>
      <c r="I7909" s="216">
        <v>4257.0000000146683</v>
      </c>
      <c r="J7909" s="216">
        <v>1.2241470467214306E-2</v>
      </c>
      <c r="K7909" s="216">
        <v>2.588048724560703E-5</v>
      </c>
    </row>
    <row r="7910" spans="2:11" ht="15.75" customHeight="1" x14ac:dyDescent="0.2">
      <c r="B7910" s="189">
        <v>41178</v>
      </c>
      <c r="C7910" s="143">
        <v>280862</v>
      </c>
      <c r="D7910" s="143" t="s">
        <v>1295</v>
      </c>
      <c r="E7910" s="143" t="s">
        <v>25</v>
      </c>
      <c r="F7910" s="248" t="s">
        <v>3673</v>
      </c>
      <c r="G7910" s="216">
        <v>1</v>
      </c>
      <c r="H7910" s="216">
        <v>339.99999999767169</v>
      </c>
      <c r="I7910" s="216">
        <v>339.99999999767169</v>
      </c>
      <c r="J7910" s="216">
        <v>9.7770729593845925E-4</v>
      </c>
      <c r="K7910" s="216">
        <v>2.8756096939563366E-6</v>
      </c>
    </row>
    <row r="7911" spans="2:11" ht="15.75" customHeight="1" x14ac:dyDescent="0.2">
      <c r="B7911" s="189">
        <v>41178</v>
      </c>
      <c r="C7911" s="143">
        <v>280863</v>
      </c>
      <c r="D7911" s="143" t="s">
        <v>536</v>
      </c>
      <c r="E7911" s="143" t="s">
        <v>25</v>
      </c>
      <c r="F7911" s="248" t="s">
        <v>2615</v>
      </c>
      <c r="G7911" s="216">
        <v>81</v>
      </c>
      <c r="H7911" s="216">
        <v>394.99999999883585</v>
      </c>
      <c r="I7911" s="216">
        <v>31994.999999905704</v>
      </c>
      <c r="J7911" s="216">
        <v>9.2005132157861838E-2</v>
      </c>
      <c r="K7911" s="216">
        <v>2.3292438521046327E-4</v>
      </c>
    </row>
    <row r="7912" spans="2:11" ht="15.75" customHeight="1" x14ac:dyDescent="0.2">
      <c r="B7912" s="189">
        <v>41178</v>
      </c>
      <c r="C7912" s="143">
        <v>280865</v>
      </c>
      <c r="D7912" s="143" t="s">
        <v>874</v>
      </c>
      <c r="E7912" s="143" t="s">
        <v>25</v>
      </c>
      <c r="F7912" s="248" t="s">
        <v>2900</v>
      </c>
      <c r="G7912" s="216">
        <v>39</v>
      </c>
      <c r="H7912" s="216">
        <v>374.99999999650754</v>
      </c>
      <c r="I7912" s="216">
        <v>14624.999999863794</v>
      </c>
      <c r="J7912" s="216">
        <v>4.205579177371975E-2</v>
      </c>
      <c r="K7912" s="216">
        <v>1.1214877806429712E-4</v>
      </c>
    </row>
    <row r="7913" spans="2:11" ht="15.75" customHeight="1" x14ac:dyDescent="0.2">
      <c r="B7913" s="189">
        <v>41178</v>
      </c>
      <c r="C7913" s="143">
        <v>280867</v>
      </c>
      <c r="D7913" s="143" t="s">
        <v>1556</v>
      </c>
      <c r="E7913" s="143" t="s">
        <v>24</v>
      </c>
      <c r="F7913" s="248" t="s">
        <v>2295</v>
      </c>
      <c r="G7913" s="216">
        <v>38.18</v>
      </c>
      <c r="H7913" s="216">
        <v>501.99999999138527</v>
      </c>
      <c r="I7913" s="216">
        <v>19166.359999671091</v>
      </c>
      <c r="J7913" s="216">
        <v>1.9270843429410406E-2</v>
      </c>
      <c r="K7913" s="216">
        <v>3.8388134322193443E-5</v>
      </c>
    </row>
    <row r="7914" spans="2:11" ht="15.75" customHeight="1" x14ac:dyDescent="0.2">
      <c r="B7914" s="189">
        <v>41178</v>
      </c>
      <c r="C7914" s="143">
        <v>280868</v>
      </c>
      <c r="D7914" s="143" t="s">
        <v>1269</v>
      </c>
      <c r="E7914" s="143" t="s">
        <v>25</v>
      </c>
      <c r="F7914" s="248" t="s">
        <v>3674</v>
      </c>
      <c r="G7914" s="216">
        <v>17.080000000000002</v>
      </c>
      <c r="H7914" s="216">
        <v>213.00000000279397</v>
      </c>
      <c r="I7914" s="216">
        <v>3638.0400000477212</v>
      </c>
      <c r="J7914" s="216">
        <v>1.0461583091138139E-2</v>
      </c>
      <c r="K7914" s="216">
        <v>4.9115413572774233E-5</v>
      </c>
    </row>
    <row r="7915" spans="2:11" ht="15.75" customHeight="1" x14ac:dyDescent="0.2">
      <c r="B7915" s="189">
        <v>41178</v>
      </c>
      <c r="C7915" s="143">
        <v>280869</v>
      </c>
      <c r="D7915" s="143" t="s">
        <v>1598</v>
      </c>
      <c r="E7915" s="143" t="s">
        <v>24</v>
      </c>
      <c r="F7915" s="248" t="s">
        <v>3675</v>
      </c>
      <c r="G7915" s="216">
        <v>1</v>
      </c>
      <c r="H7915" s="216">
        <v>348.00000000279397</v>
      </c>
      <c r="I7915" s="216">
        <v>348.00000000279397</v>
      </c>
      <c r="J7915" s="216">
        <v>3.4989708601965879E-4</v>
      </c>
      <c r="K7915" s="216">
        <v>1.0054513966001426E-6</v>
      </c>
    </row>
    <row r="7916" spans="2:11" ht="15.75" customHeight="1" x14ac:dyDescent="0.2">
      <c r="B7916" s="189">
        <v>41178</v>
      </c>
      <c r="C7916" s="143">
        <v>280870</v>
      </c>
      <c r="D7916" s="143" t="s">
        <v>611</v>
      </c>
      <c r="E7916" s="143" t="s">
        <v>25</v>
      </c>
      <c r="F7916" s="248" t="s">
        <v>3676</v>
      </c>
      <c r="G7916" s="216">
        <v>27</v>
      </c>
      <c r="H7916" s="216">
        <v>364.99999999534339</v>
      </c>
      <c r="I7916" s="216">
        <v>9854.9999998742715</v>
      </c>
      <c r="J7916" s="216">
        <v>2.8339133533578153E-2</v>
      </c>
      <c r="K7916" s="216">
        <v>7.7641461736821084E-5</v>
      </c>
    </row>
    <row r="7917" spans="2:11" ht="15.75" customHeight="1" x14ac:dyDescent="0.2">
      <c r="B7917" s="189">
        <v>41178</v>
      </c>
      <c r="C7917" s="143">
        <v>280871</v>
      </c>
      <c r="D7917" s="143" t="s">
        <v>863</v>
      </c>
      <c r="E7917" s="143" t="s">
        <v>24</v>
      </c>
      <c r="F7917" s="248" t="s">
        <v>3677</v>
      </c>
      <c r="G7917" s="216">
        <v>28.867699999999999</v>
      </c>
      <c r="H7917" s="216">
        <v>272.99999999930151</v>
      </c>
      <c r="I7917" s="216">
        <v>7880.8820999798354</v>
      </c>
      <c r="J7917" s="216">
        <v>7.9238439138657885E-3</v>
      </c>
      <c r="K7917" s="216">
        <v>2.9025069281633931E-5</v>
      </c>
    </row>
    <row r="7918" spans="2:11" ht="15.75" customHeight="1" x14ac:dyDescent="0.2">
      <c r="B7918" s="189">
        <v>41178</v>
      </c>
      <c r="C7918" s="143">
        <v>280872</v>
      </c>
      <c r="D7918" s="143" t="s">
        <v>1213</v>
      </c>
      <c r="E7918" s="143" t="s">
        <v>24</v>
      </c>
      <c r="F7918" s="248" t="s">
        <v>3678</v>
      </c>
      <c r="G7918" s="216">
        <v>6.7</v>
      </c>
      <c r="H7918" s="216">
        <v>360.99999999278225</v>
      </c>
      <c r="I7918" s="216">
        <v>2418.6999999516411</v>
      </c>
      <c r="J7918" s="216">
        <v>2.4318852929081421E-3</v>
      </c>
      <c r="K7918" s="216">
        <v>6.7365243572209544E-6</v>
      </c>
    </row>
    <row r="7919" spans="2:11" ht="15.75" customHeight="1" x14ac:dyDescent="0.2">
      <c r="B7919" s="189">
        <v>41178</v>
      </c>
      <c r="C7919" s="143">
        <v>280873</v>
      </c>
      <c r="D7919" s="143" t="s">
        <v>1363</v>
      </c>
      <c r="E7919" s="143" t="s">
        <v>24</v>
      </c>
      <c r="F7919" s="248" t="s">
        <v>3679</v>
      </c>
      <c r="G7919" s="216">
        <v>17.600000000000001</v>
      </c>
      <c r="H7919" s="216">
        <v>370.00000000116415</v>
      </c>
      <c r="I7919" s="216">
        <v>6512.00000002049</v>
      </c>
      <c r="J7919" s="216">
        <v>6.5474994946807296E-3</v>
      </c>
      <c r="K7919" s="216">
        <v>1.769594458016251E-5</v>
      </c>
    </row>
    <row r="7920" spans="2:11" ht="15.75" customHeight="1" x14ac:dyDescent="0.2">
      <c r="B7920" s="189">
        <v>41178</v>
      </c>
      <c r="C7920" s="143">
        <v>280875</v>
      </c>
      <c r="D7920" s="143" t="s">
        <v>651</v>
      </c>
      <c r="E7920" s="143" t="s">
        <v>25</v>
      </c>
      <c r="F7920" s="248" t="s">
        <v>3680</v>
      </c>
      <c r="G7920" s="216">
        <v>5.04</v>
      </c>
      <c r="H7920" s="216">
        <v>374.00000000372529</v>
      </c>
      <c r="I7920" s="216">
        <v>1884.9600000187754</v>
      </c>
      <c r="J7920" s="216">
        <v>5.420409248773927E-3</v>
      </c>
      <c r="K7920" s="216">
        <v>1.4493072857539937E-5</v>
      </c>
    </row>
    <row r="7921" spans="2:11" ht="15.75" customHeight="1" x14ac:dyDescent="0.2">
      <c r="B7921" s="189">
        <v>41178</v>
      </c>
      <c r="C7921" s="143">
        <v>280876</v>
      </c>
      <c r="D7921" s="143" t="s">
        <v>1339</v>
      </c>
      <c r="E7921" s="143" t="s">
        <v>24</v>
      </c>
      <c r="F7921" s="248" t="s">
        <v>3434</v>
      </c>
      <c r="G7921" s="216">
        <v>10.395000000000001</v>
      </c>
      <c r="H7921" s="216">
        <v>166.99999999953434</v>
      </c>
      <c r="I7921" s="216">
        <v>1735.9649999951596</v>
      </c>
      <c r="J7921" s="216">
        <v>1.7454284336940996E-3</v>
      </c>
      <c r="K7921" s="216">
        <v>1.0451667267658483E-5</v>
      </c>
    </row>
    <row r="7922" spans="2:11" ht="15.75" customHeight="1" x14ac:dyDescent="0.2">
      <c r="B7922" s="189">
        <v>41178</v>
      </c>
      <c r="C7922" s="143">
        <v>280877</v>
      </c>
      <c r="D7922" s="143" t="s">
        <v>824</v>
      </c>
      <c r="E7922" s="143" t="s">
        <v>24</v>
      </c>
      <c r="F7922" s="248" t="s">
        <v>3681</v>
      </c>
      <c r="G7922" s="216">
        <v>21.275000000000002</v>
      </c>
      <c r="H7922" s="216">
        <v>201.00000000558794</v>
      </c>
      <c r="I7922" s="216">
        <v>4276.2750001188833</v>
      </c>
      <c r="J7922" s="216">
        <v>4.2995866711158055E-3</v>
      </c>
      <c r="K7922" s="216">
        <v>2.1390978462668033E-5</v>
      </c>
    </row>
    <row r="7923" spans="2:11" ht="15.75" customHeight="1" x14ac:dyDescent="0.2">
      <c r="B7923" s="189">
        <v>41178</v>
      </c>
      <c r="C7923" s="143">
        <v>280878</v>
      </c>
      <c r="D7923" s="143" t="s">
        <v>1176</v>
      </c>
      <c r="E7923" s="143" t="s">
        <v>24</v>
      </c>
      <c r="F7923" s="248" t="s">
        <v>3682</v>
      </c>
      <c r="G7923" s="216">
        <v>8.0400000000000009</v>
      </c>
      <c r="H7923" s="216">
        <v>207.9999999969732</v>
      </c>
      <c r="I7923" s="216">
        <v>1672.3199999756648</v>
      </c>
      <c r="J7923" s="216">
        <v>1.6814364795378824E-3</v>
      </c>
      <c r="K7923" s="216">
        <v>8.0838292286651463E-6</v>
      </c>
    </row>
    <row r="7924" spans="2:11" ht="15.75" customHeight="1" x14ac:dyDescent="0.2">
      <c r="B7924" s="189">
        <v>41178</v>
      </c>
      <c r="C7924" s="143">
        <v>280879</v>
      </c>
      <c r="D7924" s="143" t="s">
        <v>699</v>
      </c>
      <c r="E7924" s="143" t="s">
        <v>25</v>
      </c>
      <c r="F7924" s="248" t="s">
        <v>3683</v>
      </c>
      <c r="G7924" s="216">
        <v>1.8150000000000002</v>
      </c>
      <c r="H7924" s="216">
        <v>259.99999999883585</v>
      </c>
      <c r="I7924" s="216">
        <v>471.89999999788711</v>
      </c>
      <c r="J7924" s="216">
        <v>1.3570002145719194E-3</v>
      </c>
      <c r="K7924" s="216">
        <v>5.2192315945307517E-6</v>
      </c>
    </row>
    <row r="7925" spans="2:11" ht="15.75" customHeight="1" x14ac:dyDescent="0.2">
      <c r="B7925" s="189">
        <v>41178</v>
      </c>
      <c r="C7925" s="143">
        <v>280880</v>
      </c>
      <c r="D7925" s="143" t="s">
        <v>674</v>
      </c>
      <c r="E7925" s="143" t="s">
        <v>24</v>
      </c>
      <c r="F7925" s="248" t="s">
        <v>3684</v>
      </c>
      <c r="G7925" s="216">
        <v>21.35</v>
      </c>
      <c r="H7925" s="216">
        <v>203.00000000162981</v>
      </c>
      <c r="I7925" s="216">
        <v>4334.0500000347965</v>
      </c>
      <c r="J7925" s="216">
        <v>4.3576766254698335E-3</v>
      </c>
      <c r="K7925" s="216">
        <v>2.1466387317413043E-5</v>
      </c>
    </row>
    <row r="7926" spans="2:11" ht="15.75" customHeight="1" x14ac:dyDescent="0.2">
      <c r="B7926" s="189">
        <v>41178</v>
      </c>
      <c r="C7926" s="143">
        <v>280881</v>
      </c>
      <c r="D7926" s="143" t="s">
        <v>1085</v>
      </c>
      <c r="E7926" s="143" t="s">
        <v>24</v>
      </c>
      <c r="F7926" s="248" t="s">
        <v>3490</v>
      </c>
      <c r="G7926" s="216">
        <v>46.942500000000003</v>
      </c>
      <c r="H7926" s="216">
        <v>230.00000000582077</v>
      </c>
      <c r="I7926" s="216">
        <v>10796.775000273243</v>
      </c>
      <c r="J7926" s="216">
        <v>1.0855632502802236E-2</v>
      </c>
      <c r="K7926" s="216">
        <v>4.7198402184902194E-5</v>
      </c>
    </row>
    <row r="7927" spans="2:11" ht="15.75" customHeight="1" x14ac:dyDescent="0.2">
      <c r="B7927" s="189">
        <v>41178</v>
      </c>
      <c r="C7927" s="143">
        <v>280882</v>
      </c>
      <c r="D7927" s="143" t="s">
        <v>1588</v>
      </c>
      <c r="E7927" s="143" t="s">
        <v>24</v>
      </c>
      <c r="F7927" s="248" t="s">
        <v>1902</v>
      </c>
      <c r="G7927" s="216">
        <v>15.675000000000001</v>
      </c>
      <c r="H7927" s="216">
        <v>240.00000000698492</v>
      </c>
      <c r="I7927" s="216">
        <v>3762.0000001094886</v>
      </c>
      <c r="J7927" s="216">
        <v>3.7825081541198215E-3</v>
      </c>
      <c r="K7927" s="216">
        <v>1.5760450641707234E-5</v>
      </c>
    </row>
    <row r="7928" spans="2:11" ht="15.75" customHeight="1" x14ac:dyDescent="0.2">
      <c r="B7928" s="189">
        <v>41178</v>
      </c>
      <c r="C7928" s="143">
        <v>280883</v>
      </c>
      <c r="D7928" s="143" t="s">
        <v>1009</v>
      </c>
      <c r="E7928" s="143" t="s">
        <v>24</v>
      </c>
      <c r="F7928" s="248" t="s">
        <v>3393</v>
      </c>
      <c r="G7928" s="216">
        <v>2.7600000000000002</v>
      </c>
      <c r="H7928" s="216">
        <v>307.99999999813735</v>
      </c>
      <c r="I7928" s="216">
        <v>850.07999999485912</v>
      </c>
      <c r="J7928" s="216">
        <v>8.5471412321668026E-4</v>
      </c>
      <c r="K7928" s="216">
        <v>2.7750458546163933E-6</v>
      </c>
    </row>
    <row r="7929" spans="2:11" ht="15.75" customHeight="1" x14ac:dyDescent="0.2">
      <c r="B7929" s="189">
        <v>41178</v>
      </c>
      <c r="C7929" s="143">
        <v>280884</v>
      </c>
      <c r="D7929" s="143" t="s">
        <v>1376</v>
      </c>
      <c r="E7929" s="143" t="s">
        <v>24</v>
      </c>
      <c r="F7929" s="248" t="s">
        <v>3685</v>
      </c>
      <c r="G7929" s="216">
        <v>4.875</v>
      </c>
      <c r="H7929" s="216">
        <v>229.00000000256114</v>
      </c>
      <c r="I7929" s="216">
        <v>1116.3750000124855</v>
      </c>
      <c r="J7929" s="216">
        <v>1.1224608028920376E-3</v>
      </c>
      <c r="K7929" s="216">
        <v>4.9015755584256945E-6</v>
      </c>
    </row>
    <row r="7930" spans="2:11" ht="15.75" customHeight="1" x14ac:dyDescent="0.2">
      <c r="B7930" s="189">
        <v>41178</v>
      </c>
      <c r="C7930" s="143">
        <v>280885</v>
      </c>
      <c r="D7930" s="143" t="s">
        <v>947</v>
      </c>
      <c r="E7930" s="143" t="s">
        <v>24</v>
      </c>
      <c r="F7930" s="248" t="s">
        <v>2919</v>
      </c>
      <c r="G7930" s="216">
        <v>7.8664000000000005</v>
      </c>
      <c r="H7930" s="216">
        <v>336.99999999837019</v>
      </c>
      <c r="I7930" s="216">
        <v>2650.9767999871792</v>
      </c>
      <c r="J7930" s="216">
        <v>2.6654283259016859E-3</v>
      </c>
      <c r="K7930" s="216">
        <v>7.9092828662153616E-6</v>
      </c>
    </row>
    <row r="7931" spans="2:11" ht="15.75" customHeight="1" x14ac:dyDescent="0.2">
      <c r="B7931" s="189">
        <v>41178</v>
      </c>
      <c r="C7931" s="143">
        <v>280886</v>
      </c>
      <c r="D7931" s="143" t="s">
        <v>1420</v>
      </c>
      <c r="E7931" s="143" t="s">
        <v>24</v>
      </c>
      <c r="F7931" s="248" t="s">
        <v>3686</v>
      </c>
      <c r="G7931" s="216">
        <v>0.82000000000000006</v>
      </c>
      <c r="H7931" s="216">
        <v>225</v>
      </c>
      <c r="I7931" s="216">
        <v>184.5</v>
      </c>
      <c r="J7931" s="216">
        <v>1.8550578267272628E-4</v>
      </c>
      <c r="K7931" s="216">
        <v>8.2447014521211687E-7</v>
      </c>
    </row>
    <row r="7932" spans="2:11" ht="15.75" customHeight="1" x14ac:dyDescent="0.2">
      <c r="B7932" s="189">
        <v>41178</v>
      </c>
      <c r="C7932" s="143">
        <v>280887</v>
      </c>
      <c r="D7932" s="143" t="s">
        <v>754</v>
      </c>
      <c r="E7932" s="143" t="s">
        <v>24</v>
      </c>
      <c r="F7932" s="248" t="s">
        <v>3258</v>
      </c>
      <c r="G7932" s="216">
        <v>19.05</v>
      </c>
      <c r="H7932" s="216">
        <v>194.99999999650754</v>
      </c>
      <c r="I7932" s="216">
        <v>3714.7499999334686</v>
      </c>
      <c r="J7932" s="216">
        <v>3.7350005754534852E-3</v>
      </c>
      <c r="K7932" s="216">
        <v>1.9153849105232714E-5</v>
      </c>
    </row>
    <row r="7933" spans="2:11" ht="15.75" customHeight="1" x14ac:dyDescent="0.2">
      <c r="B7933" s="189">
        <v>41178</v>
      </c>
      <c r="C7933" s="143">
        <v>280889</v>
      </c>
      <c r="D7933" s="143" t="s">
        <v>517</v>
      </c>
      <c r="E7933" s="143" t="s">
        <v>25</v>
      </c>
      <c r="F7933" s="248" t="s">
        <v>3469</v>
      </c>
      <c r="G7933" s="216">
        <v>37.83</v>
      </c>
      <c r="H7933" s="216">
        <v>707.99999999231659</v>
      </c>
      <c r="I7933" s="216">
        <v>26783.639999709336</v>
      </c>
      <c r="J7933" s="216">
        <v>7.7019294822600864E-2</v>
      </c>
      <c r="K7933" s="216">
        <v>1.0878431472236821E-4</v>
      </c>
    </row>
    <row r="7934" spans="2:11" ht="15.75" customHeight="1" x14ac:dyDescent="0.2">
      <c r="B7934" s="189">
        <v>41179</v>
      </c>
      <c r="C7934" s="143">
        <v>280901</v>
      </c>
      <c r="D7934" s="143" t="s">
        <v>1398</v>
      </c>
      <c r="E7934" s="143" t="s">
        <v>25</v>
      </c>
      <c r="F7934" s="248" t="s">
        <v>1948</v>
      </c>
      <c r="G7934" s="216">
        <v>40.47</v>
      </c>
      <c r="H7934" s="216">
        <v>59.00000000372529</v>
      </c>
      <c r="I7934" s="216">
        <v>2387.7300001507624</v>
      </c>
      <c r="J7934" s="216">
        <v>6.863516843893424E-3</v>
      </c>
      <c r="K7934" s="216">
        <v>1.1633079395695013E-4</v>
      </c>
    </row>
    <row r="7935" spans="2:11" ht="15.75" customHeight="1" x14ac:dyDescent="0.2">
      <c r="B7935" s="189">
        <v>41179</v>
      </c>
      <c r="C7935" s="143">
        <v>280902</v>
      </c>
      <c r="D7935" s="143" t="s">
        <v>776</v>
      </c>
      <c r="E7935" s="143" t="s">
        <v>24</v>
      </c>
      <c r="F7935" s="248" t="s">
        <v>3687</v>
      </c>
      <c r="G7935" s="216">
        <v>35.5</v>
      </c>
      <c r="H7935" s="216">
        <v>85.999999997438863</v>
      </c>
      <c r="I7935" s="216">
        <v>3052.9999999090796</v>
      </c>
      <c r="J7935" s="216">
        <v>3.069226324255628E-3</v>
      </c>
      <c r="K7935" s="216">
        <v>3.5688678190081758E-5</v>
      </c>
    </row>
    <row r="7936" spans="2:11" ht="15.75" customHeight="1" x14ac:dyDescent="0.2">
      <c r="B7936" s="189">
        <v>41179</v>
      </c>
      <c r="C7936" s="143">
        <v>280904</v>
      </c>
      <c r="D7936" s="143" t="s">
        <v>1257</v>
      </c>
      <c r="E7936" s="143" t="s">
        <v>25</v>
      </c>
      <c r="F7936" s="248" t="s">
        <v>2993</v>
      </c>
      <c r="G7936" s="216">
        <v>4.9000000000000004</v>
      </c>
      <c r="H7936" s="216">
        <v>152.99999999580905</v>
      </c>
      <c r="I7936" s="216">
        <v>749.69999997946434</v>
      </c>
      <c r="J7936" s="216">
        <v>2.1550085551553392E-3</v>
      </c>
      <c r="K7936" s="216">
        <v>1.4085023236695223E-5</v>
      </c>
    </row>
    <row r="7937" spans="2:11" ht="15.75" customHeight="1" x14ac:dyDescent="0.2">
      <c r="B7937" s="189">
        <v>41179</v>
      </c>
      <c r="C7937" s="143">
        <v>280906</v>
      </c>
      <c r="D7937" s="143" t="s">
        <v>1257</v>
      </c>
      <c r="E7937" s="143" t="s">
        <v>25</v>
      </c>
      <c r="F7937" s="248" t="s">
        <v>2993</v>
      </c>
      <c r="G7937" s="216">
        <v>16</v>
      </c>
      <c r="H7937" s="216">
        <v>178.00000000395812</v>
      </c>
      <c r="I7937" s="216">
        <v>2848.0000000633299</v>
      </c>
      <c r="J7937" s="216">
        <v>8.1865604446938762E-3</v>
      </c>
      <c r="K7937" s="216">
        <v>4.5991912609617055E-5</v>
      </c>
    </row>
    <row r="7938" spans="2:11" ht="15.75" customHeight="1" x14ac:dyDescent="0.2">
      <c r="B7938" s="189">
        <v>41179</v>
      </c>
      <c r="C7938" s="143">
        <v>280921</v>
      </c>
      <c r="D7938" s="143" t="s">
        <v>601</v>
      </c>
      <c r="E7938" s="143" t="s">
        <v>25</v>
      </c>
      <c r="F7938" s="248" t="s">
        <v>3621</v>
      </c>
      <c r="G7938" s="216">
        <v>1</v>
      </c>
      <c r="H7938" s="216">
        <v>360</v>
      </c>
      <c r="I7938" s="216">
        <v>360</v>
      </c>
      <c r="J7938" s="216">
        <v>1.0348180337163837E-3</v>
      </c>
      <c r="K7938" s="216">
        <v>2.8744945381010659E-6</v>
      </c>
    </row>
    <row r="7939" spans="2:11" ht="15.75" customHeight="1" x14ac:dyDescent="0.2">
      <c r="B7939" s="189">
        <v>41179</v>
      </c>
      <c r="C7939" s="143">
        <v>280922</v>
      </c>
      <c r="D7939" s="143" t="s">
        <v>3688</v>
      </c>
      <c r="E7939" s="143" t="s">
        <v>24</v>
      </c>
      <c r="F7939" s="248" t="s">
        <v>3689</v>
      </c>
      <c r="G7939" s="216">
        <v>57.45</v>
      </c>
      <c r="H7939" s="216">
        <v>209.00000000023283</v>
      </c>
      <c r="I7939" s="216">
        <v>12007.050000013376</v>
      </c>
      <c r="J7939" s="216">
        <v>1.2070866013033763E-2</v>
      </c>
      <c r="K7939" s="216">
        <v>5.7755339775216824E-5</v>
      </c>
    </row>
    <row r="7940" spans="2:11" ht="15.75" customHeight="1" x14ac:dyDescent="0.2">
      <c r="B7940" s="189">
        <v>41179</v>
      </c>
      <c r="C7940" s="143">
        <v>280923</v>
      </c>
      <c r="D7940" s="143" t="s">
        <v>948</v>
      </c>
      <c r="E7940" s="143" t="s">
        <v>25</v>
      </c>
      <c r="F7940" s="248" t="s">
        <v>3690</v>
      </c>
      <c r="G7940" s="216">
        <v>3.5</v>
      </c>
      <c r="H7940" s="216">
        <v>178.00000000395812</v>
      </c>
      <c r="I7940" s="216">
        <v>623.00000001385342</v>
      </c>
      <c r="J7940" s="216">
        <v>1.7908100972767855E-3</v>
      </c>
      <c r="K7940" s="216">
        <v>1.0060730883353731E-5</v>
      </c>
    </row>
    <row r="7941" spans="2:11" ht="15.75" customHeight="1" x14ac:dyDescent="0.2">
      <c r="B7941" s="189">
        <v>41179</v>
      </c>
      <c r="C7941" s="143">
        <v>280924</v>
      </c>
      <c r="D7941" s="143" t="s">
        <v>1328</v>
      </c>
      <c r="E7941" s="143" t="s">
        <v>25</v>
      </c>
      <c r="F7941" s="248" t="s">
        <v>3110</v>
      </c>
      <c r="G7941" s="216">
        <v>9</v>
      </c>
      <c r="H7941" s="216">
        <v>130.00000000465661</v>
      </c>
      <c r="I7941" s="216">
        <v>1170.0000000419095</v>
      </c>
      <c r="J7941" s="216">
        <v>3.3631586096987158E-3</v>
      </c>
      <c r="K7941" s="216">
        <v>2.5870450842909593E-5</v>
      </c>
    </row>
    <row r="7942" spans="2:11" ht="15.75" customHeight="1" x14ac:dyDescent="0.2">
      <c r="B7942" s="189">
        <v>41179</v>
      </c>
      <c r="C7942" s="143">
        <v>280925</v>
      </c>
      <c r="D7942" s="143" t="s">
        <v>784</v>
      </c>
      <c r="E7942" s="143" t="s">
        <v>25</v>
      </c>
      <c r="F7942" s="248" t="s">
        <v>3691</v>
      </c>
      <c r="G7942" s="216">
        <v>12</v>
      </c>
      <c r="H7942" s="216">
        <v>29.000000000232831</v>
      </c>
      <c r="I7942" s="216">
        <v>348.00000000279397</v>
      </c>
      <c r="J7942" s="216">
        <v>1.0003240992672022E-3</v>
      </c>
      <c r="K7942" s="216">
        <v>3.4493934457212791E-5</v>
      </c>
    </row>
    <row r="7943" spans="2:11" ht="15.75" customHeight="1" x14ac:dyDescent="0.2">
      <c r="B7943" s="189">
        <v>41179</v>
      </c>
      <c r="C7943" s="143">
        <v>280928</v>
      </c>
      <c r="D7943" s="143" t="s">
        <v>1130</v>
      </c>
      <c r="E7943" s="143" t="s">
        <v>24</v>
      </c>
      <c r="F7943" s="248" t="s">
        <v>3692</v>
      </c>
      <c r="G7943" s="216">
        <v>1</v>
      </c>
      <c r="H7943" s="216">
        <v>381.99999999837019</v>
      </c>
      <c r="I7943" s="216">
        <v>381.99999999837019</v>
      </c>
      <c r="J7943" s="216">
        <v>3.8403028362121315E-4</v>
      </c>
      <c r="K7943" s="216">
        <v>1.0053148785938524E-6</v>
      </c>
    </row>
    <row r="7944" spans="2:11" ht="15.75" customHeight="1" x14ac:dyDescent="0.2">
      <c r="B7944" s="189">
        <v>41179</v>
      </c>
      <c r="C7944" s="143">
        <v>280940</v>
      </c>
      <c r="D7944" s="143" t="s">
        <v>968</v>
      </c>
      <c r="E7944" s="143" t="s">
        <v>25</v>
      </c>
      <c r="F7944" s="248" t="s">
        <v>2548</v>
      </c>
      <c r="G7944" s="216">
        <v>3.0100000000000002</v>
      </c>
      <c r="H7944" s="216">
        <v>461.99999999720603</v>
      </c>
      <c r="I7944" s="216">
        <v>1390.6199999915902</v>
      </c>
      <c r="J7944" s="216">
        <v>3.9973295945499301E-3</v>
      </c>
      <c r="K7944" s="216">
        <v>8.6522285596842094E-6</v>
      </c>
    </row>
    <row r="7945" spans="2:11" ht="15.75" customHeight="1" x14ac:dyDescent="0.2">
      <c r="B7945" s="189">
        <v>41179</v>
      </c>
      <c r="C7945" s="143">
        <v>280942</v>
      </c>
      <c r="D7945" s="143" t="s">
        <v>863</v>
      </c>
      <c r="E7945" s="143" t="s">
        <v>24</v>
      </c>
      <c r="F7945" s="248" t="s">
        <v>3693</v>
      </c>
      <c r="G7945" s="216">
        <v>24.571000000000002</v>
      </c>
      <c r="H7945" s="216">
        <v>415.00000000116415</v>
      </c>
      <c r="I7945" s="216">
        <v>10196.965000028606</v>
      </c>
      <c r="J7945" s="216">
        <v>1.0251160631029521E-2</v>
      </c>
      <c r="K7945" s="216">
        <v>2.4701591881929549E-5</v>
      </c>
    </row>
    <row r="7946" spans="2:11" ht="15.75" customHeight="1" x14ac:dyDescent="0.2">
      <c r="B7946" s="189">
        <v>41179</v>
      </c>
      <c r="C7946" s="143">
        <v>280943</v>
      </c>
      <c r="D7946" s="143" t="s">
        <v>1768</v>
      </c>
      <c r="E7946" s="143" t="s">
        <v>25</v>
      </c>
      <c r="F7946" s="248" t="s">
        <v>3694</v>
      </c>
      <c r="G7946" s="216">
        <v>1.9000000000000001</v>
      </c>
      <c r="H7946" s="216">
        <v>246.99999999837019</v>
      </c>
      <c r="I7946" s="216">
        <v>469.29999999690341</v>
      </c>
      <c r="J7946" s="216">
        <v>1.3490002867219291E-3</v>
      </c>
      <c r="K7946" s="216">
        <v>5.4615396223920256E-6</v>
      </c>
    </row>
    <row r="7947" spans="2:11" ht="15.75" customHeight="1" x14ac:dyDescent="0.2">
      <c r="B7947" s="189">
        <v>41179</v>
      </c>
      <c r="C7947" s="143">
        <v>280944</v>
      </c>
      <c r="D7947" s="143" t="s">
        <v>850</v>
      </c>
      <c r="E7947" s="143" t="s">
        <v>24</v>
      </c>
      <c r="F7947" s="248" t="s">
        <v>1954</v>
      </c>
      <c r="G7947" s="216">
        <v>16.450299999999999</v>
      </c>
      <c r="H7947" s="216">
        <v>258.00000000279397</v>
      </c>
      <c r="I7947" s="216">
        <v>4244.1774000459618</v>
      </c>
      <c r="J7947" s="216">
        <v>4.2667346876579786E-3</v>
      </c>
      <c r="K7947" s="216">
        <v>1.6537731347332451E-5</v>
      </c>
    </row>
    <row r="7948" spans="2:11" ht="15.75" customHeight="1" x14ac:dyDescent="0.2">
      <c r="B7948" s="189">
        <v>41179</v>
      </c>
      <c r="C7948" s="143">
        <v>280945</v>
      </c>
      <c r="D7948" s="143" t="s">
        <v>3644</v>
      </c>
      <c r="E7948" s="143" t="s">
        <v>24</v>
      </c>
      <c r="F7948" s="248" t="s">
        <v>3695</v>
      </c>
      <c r="G7948" s="216">
        <v>16.559999999999999</v>
      </c>
      <c r="H7948" s="216">
        <v>320.00000000582077</v>
      </c>
      <c r="I7948" s="216">
        <v>5299.2000000963917</v>
      </c>
      <c r="J7948" s="216">
        <v>5.3273646047414473E-3</v>
      </c>
      <c r="K7948" s="216">
        <v>1.6648014389514195E-5</v>
      </c>
    </row>
    <row r="7949" spans="2:11" ht="15.75" customHeight="1" x14ac:dyDescent="0.2">
      <c r="B7949" s="189">
        <v>41179</v>
      </c>
      <c r="C7949" s="143">
        <v>280946</v>
      </c>
      <c r="D7949" s="143" t="s">
        <v>989</v>
      </c>
      <c r="E7949" s="143" t="s">
        <v>24</v>
      </c>
      <c r="F7949" s="248" t="s">
        <v>3696</v>
      </c>
      <c r="G7949" s="216">
        <v>51</v>
      </c>
      <c r="H7949" s="216">
        <v>138.99999999208376</v>
      </c>
      <c r="I7949" s="216">
        <v>7088.9999995962717</v>
      </c>
      <c r="J7949" s="216">
        <v>7.1266771739459459E-3</v>
      </c>
      <c r="K7949" s="216">
        <v>5.1271058808286472E-5</v>
      </c>
    </row>
    <row r="7950" spans="2:11" ht="15.75" customHeight="1" x14ac:dyDescent="0.2">
      <c r="B7950" s="189">
        <v>41179</v>
      </c>
      <c r="C7950" s="143">
        <v>280947</v>
      </c>
      <c r="D7950" s="143" t="s">
        <v>1659</v>
      </c>
      <c r="E7950" s="143" t="s">
        <v>24</v>
      </c>
      <c r="F7950" s="248" t="s">
        <v>3697</v>
      </c>
      <c r="G7950" s="216">
        <v>23.03</v>
      </c>
      <c r="H7950" s="216">
        <v>399.99999999417923</v>
      </c>
      <c r="I7950" s="216">
        <v>9211.9999998659478</v>
      </c>
      <c r="J7950" s="216">
        <v>9.2609606614718031E-3</v>
      </c>
      <c r="K7950" s="216">
        <v>2.3152401654016424E-5</v>
      </c>
    </row>
    <row r="7951" spans="2:11" ht="15.75" customHeight="1" x14ac:dyDescent="0.2">
      <c r="B7951" s="189">
        <v>41179</v>
      </c>
      <c r="C7951" s="143">
        <v>280948</v>
      </c>
      <c r="D7951" s="143" t="s">
        <v>961</v>
      </c>
      <c r="E7951" s="143" t="s">
        <v>24</v>
      </c>
      <c r="F7951" s="248" t="s">
        <v>3698</v>
      </c>
      <c r="G7951" s="216">
        <v>14.1</v>
      </c>
      <c r="H7951" s="216">
        <v>381.00000000558794</v>
      </c>
      <c r="I7951" s="216">
        <v>5372.1000000787899</v>
      </c>
      <c r="J7951" s="216">
        <v>5.400652059373243E-3</v>
      </c>
      <c r="K7951" s="216">
        <v>1.4174939788173319E-5</v>
      </c>
    </row>
    <row r="7952" spans="2:11" ht="15.75" customHeight="1" x14ac:dyDescent="0.2">
      <c r="B7952" s="189">
        <v>41179</v>
      </c>
      <c r="C7952" s="143">
        <v>280949</v>
      </c>
      <c r="D7952" s="143" t="s">
        <v>890</v>
      </c>
      <c r="E7952" s="143" t="s">
        <v>25</v>
      </c>
      <c r="F7952" s="248" t="s">
        <v>3699</v>
      </c>
      <c r="G7952" s="216">
        <v>15.08</v>
      </c>
      <c r="H7952" s="216">
        <v>82.999999998137355</v>
      </c>
      <c r="I7952" s="216">
        <v>1251.6399999719113</v>
      </c>
      <c r="J7952" s="216">
        <v>3.5978323435880773E-3</v>
      </c>
      <c r="K7952" s="216">
        <v>4.3347377634564072E-5</v>
      </c>
    </row>
    <row r="7953" spans="2:11" ht="15.75" customHeight="1" x14ac:dyDescent="0.2">
      <c r="B7953" s="189">
        <v>41179</v>
      </c>
      <c r="C7953" s="143">
        <v>280950</v>
      </c>
      <c r="D7953" s="143" t="s">
        <v>1033</v>
      </c>
      <c r="E7953" s="143" t="s">
        <v>24</v>
      </c>
      <c r="F7953" s="248" t="s">
        <v>3700</v>
      </c>
      <c r="G7953" s="216">
        <v>11.165000000000001</v>
      </c>
      <c r="H7953" s="216">
        <v>284.00000000372529</v>
      </c>
      <c r="I7953" s="216">
        <v>3170.8600000415931</v>
      </c>
      <c r="J7953" s="216">
        <v>3.1877127359799173E-3</v>
      </c>
      <c r="K7953" s="216">
        <v>1.1224340619500363E-5</v>
      </c>
    </row>
    <row r="7954" spans="2:11" ht="15.75" customHeight="1" x14ac:dyDescent="0.2">
      <c r="B7954" s="189">
        <v>41179</v>
      </c>
      <c r="C7954" s="143">
        <v>280951</v>
      </c>
      <c r="D7954" s="143" t="s">
        <v>1131</v>
      </c>
      <c r="E7954" s="143" t="s">
        <v>24</v>
      </c>
      <c r="F7954" s="248" t="s">
        <v>3701</v>
      </c>
      <c r="G7954" s="216">
        <v>5.8050000000000006</v>
      </c>
      <c r="H7954" s="216">
        <v>182.99999999930151</v>
      </c>
      <c r="I7954" s="216">
        <v>1062.3149999959453</v>
      </c>
      <c r="J7954" s="216">
        <v>1.0679610752493522E-3</v>
      </c>
      <c r="K7954" s="216">
        <v>5.8358528702373139E-6</v>
      </c>
    </row>
    <row r="7955" spans="2:11" ht="15.75" customHeight="1" x14ac:dyDescent="0.2">
      <c r="B7955" s="189">
        <v>41179</v>
      </c>
      <c r="C7955" s="143">
        <v>280952</v>
      </c>
      <c r="D7955" s="143" t="s">
        <v>958</v>
      </c>
      <c r="E7955" s="143" t="s">
        <v>24</v>
      </c>
      <c r="F7955" s="248" t="s">
        <v>3702</v>
      </c>
      <c r="G7955" s="216">
        <v>7.12</v>
      </c>
      <c r="H7955" s="216">
        <v>181.99999999604188</v>
      </c>
      <c r="I7955" s="216">
        <v>1295.8399999718181</v>
      </c>
      <c r="J7955" s="216">
        <v>1.3027272322487259E-3</v>
      </c>
      <c r="K7955" s="216">
        <v>7.1578419355882293E-6</v>
      </c>
    </row>
    <row r="7956" spans="2:11" ht="15.75" customHeight="1" x14ac:dyDescent="0.2">
      <c r="B7956" s="189">
        <v>41179</v>
      </c>
      <c r="C7956" s="143">
        <v>280953</v>
      </c>
      <c r="D7956" s="143" t="s">
        <v>803</v>
      </c>
      <c r="E7956" s="143" t="s">
        <v>24</v>
      </c>
      <c r="F7956" s="248" t="s">
        <v>3703</v>
      </c>
      <c r="G7956" s="216">
        <v>2.9981</v>
      </c>
      <c r="H7956" s="216">
        <v>338.00000000162981</v>
      </c>
      <c r="I7956" s="216">
        <v>1013.3578000048864</v>
      </c>
      <c r="J7956" s="216">
        <v>1.0187436736840457E-3</v>
      </c>
      <c r="K7956" s="216">
        <v>3.0140345375122289E-6</v>
      </c>
    </row>
    <row r="7957" spans="2:11" ht="15.75" customHeight="1" x14ac:dyDescent="0.2">
      <c r="B7957" s="189">
        <v>41179</v>
      </c>
      <c r="C7957" s="143">
        <v>280954</v>
      </c>
      <c r="D7957" s="143" t="s">
        <v>1761</v>
      </c>
      <c r="E7957" s="143" t="s">
        <v>24</v>
      </c>
      <c r="F7957" s="248" t="s">
        <v>3704</v>
      </c>
      <c r="G7957" s="216">
        <v>2.8200000000000003</v>
      </c>
      <c r="H7957" s="216">
        <v>269.00000000721775</v>
      </c>
      <c r="I7957" s="216">
        <v>758.58000002035419</v>
      </c>
      <c r="J7957" s="216">
        <v>7.6261176062418696E-4</v>
      </c>
      <c r="K7957" s="216">
        <v>2.8349879576346642E-6</v>
      </c>
    </row>
    <row r="7958" spans="2:11" ht="15.75" customHeight="1" x14ac:dyDescent="0.2">
      <c r="B7958" s="189">
        <v>41179</v>
      </c>
      <c r="C7958" s="143">
        <v>280954</v>
      </c>
      <c r="D7958" s="143" t="s">
        <v>616</v>
      </c>
      <c r="E7958" s="143" t="s">
        <v>24</v>
      </c>
      <c r="F7958" s="248" t="s">
        <v>3704</v>
      </c>
      <c r="G7958" s="216">
        <v>36.480000000000004</v>
      </c>
      <c r="H7958" s="216">
        <v>269.00000000721775</v>
      </c>
      <c r="I7958" s="216">
        <v>9813.120000263305</v>
      </c>
      <c r="J7958" s="216">
        <v>9.8652755416916097E-3</v>
      </c>
      <c r="K7958" s="216">
        <v>3.6673886771103738E-5</v>
      </c>
    </row>
    <row r="7959" spans="2:11" ht="15.75" customHeight="1" x14ac:dyDescent="0.2">
      <c r="B7959" s="189">
        <v>41179</v>
      </c>
      <c r="C7959" s="143">
        <v>280955</v>
      </c>
      <c r="D7959" s="143" t="s">
        <v>950</v>
      </c>
      <c r="E7959" s="143" t="s">
        <v>25</v>
      </c>
      <c r="F7959" s="248" t="s">
        <v>2352</v>
      </c>
      <c r="G7959" s="216">
        <v>65.16</v>
      </c>
      <c r="H7959" s="216">
        <v>522.9999999969732</v>
      </c>
      <c r="I7959" s="216">
        <v>34078.679999802771</v>
      </c>
      <c r="J7959" s="216">
        <v>9.7958979525127096E-2</v>
      </c>
      <c r="K7959" s="216">
        <v>1.8730206410266543E-4</v>
      </c>
    </row>
    <row r="7960" spans="2:11" ht="15.75" customHeight="1" x14ac:dyDescent="0.2">
      <c r="B7960" s="189">
        <v>41179</v>
      </c>
      <c r="C7960" s="143">
        <v>280956</v>
      </c>
      <c r="D7960" s="143" t="s">
        <v>803</v>
      </c>
      <c r="E7960" s="143" t="s">
        <v>24</v>
      </c>
      <c r="F7960" s="248" t="s">
        <v>3705</v>
      </c>
      <c r="G7960" s="216">
        <v>1.96</v>
      </c>
      <c r="H7960" s="216">
        <v>73.000000007450581</v>
      </c>
      <c r="I7960" s="216">
        <v>143.08000001460314</v>
      </c>
      <c r="J7960" s="216">
        <v>1.4384045284388916E-4</v>
      </c>
      <c r="K7960" s="216">
        <v>1.9704171620439509E-6</v>
      </c>
    </row>
    <row r="7961" spans="2:11" ht="15.75" customHeight="1" x14ac:dyDescent="0.2">
      <c r="B7961" s="189">
        <v>41179</v>
      </c>
      <c r="C7961" s="143">
        <v>280957</v>
      </c>
      <c r="D7961" s="143" t="s">
        <v>924</v>
      </c>
      <c r="E7961" s="143" t="s">
        <v>24</v>
      </c>
      <c r="F7961" s="248" t="s">
        <v>2579</v>
      </c>
      <c r="G7961" s="216">
        <v>31.2</v>
      </c>
      <c r="H7961" s="216">
        <v>365.00000000582077</v>
      </c>
      <c r="I7961" s="216">
        <v>11388.000000181608</v>
      </c>
      <c r="J7961" s="216">
        <v>1.1448525837609365E-2</v>
      </c>
      <c r="K7961" s="216">
        <v>3.1365824212128197E-5</v>
      </c>
    </row>
    <row r="7962" spans="2:11" ht="15.75" customHeight="1" x14ac:dyDescent="0.2">
      <c r="B7962" s="189">
        <v>41179</v>
      </c>
      <c r="C7962" s="143">
        <v>280958</v>
      </c>
      <c r="D7962" s="143" t="s">
        <v>564</v>
      </c>
      <c r="E7962" s="143" t="s">
        <v>25</v>
      </c>
      <c r="F7962" s="248" t="s">
        <v>3706</v>
      </c>
      <c r="G7962" s="216">
        <v>7.04</v>
      </c>
      <c r="H7962" s="216">
        <v>299.00000000023283</v>
      </c>
      <c r="I7962" s="216">
        <v>2104.9600000016389</v>
      </c>
      <c r="J7962" s="216">
        <v>6.0506960229259306E-3</v>
      </c>
      <c r="K7962" s="216">
        <v>2.0236441548231505E-5</v>
      </c>
    </row>
    <row r="7963" spans="2:11" ht="15.75" customHeight="1" x14ac:dyDescent="0.2">
      <c r="B7963" s="189">
        <v>41179</v>
      </c>
      <c r="C7963" s="143">
        <v>280959</v>
      </c>
      <c r="D7963" s="143" t="s">
        <v>825</v>
      </c>
      <c r="E7963" s="143" t="s">
        <v>24</v>
      </c>
      <c r="F7963" s="248" t="s">
        <v>3707</v>
      </c>
      <c r="G7963" s="216">
        <v>6.12</v>
      </c>
      <c r="H7963" s="216">
        <v>184.99999999534339</v>
      </c>
      <c r="I7963" s="216">
        <v>1132.1999999715015</v>
      </c>
      <c r="J7963" s="216">
        <v>1.1382175055153097E-3</v>
      </c>
      <c r="K7963" s="216">
        <v>6.1525270569943767E-6</v>
      </c>
    </row>
    <row r="7964" spans="2:11" ht="15.75" customHeight="1" x14ac:dyDescent="0.2">
      <c r="B7964" s="189">
        <v>41179</v>
      </c>
      <c r="C7964" s="143">
        <v>281021</v>
      </c>
      <c r="D7964" s="143" t="s">
        <v>3329</v>
      </c>
      <c r="E7964" s="143" t="s">
        <v>24</v>
      </c>
      <c r="F7964" s="248" t="s">
        <v>3708</v>
      </c>
      <c r="G7964" s="216">
        <v>23</v>
      </c>
      <c r="H7964" s="216">
        <v>312.00000000069849</v>
      </c>
      <c r="I7964" s="216">
        <v>7176.0000000160653</v>
      </c>
      <c r="J7964" s="216">
        <v>7.2141395688056359E-3</v>
      </c>
      <c r="K7964" s="216">
        <v>2.3122242207658606E-5</v>
      </c>
    </row>
    <row r="7965" spans="2:11" ht="15.75" customHeight="1" x14ac:dyDescent="0.2">
      <c r="B7965" s="189">
        <v>41179</v>
      </c>
      <c r="C7965" s="143">
        <v>281063</v>
      </c>
      <c r="D7965" s="143" t="s">
        <v>590</v>
      </c>
      <c r="E7965" s="143" t="s">
        <v>25</v>
      </c>
      <c r="F7965" s="248" t="s">
        <v>2394</v>
      </c>
      <c r="G7965" s="216">
        <v>64.330000000000013</v>
      </c>
      <c r="H7965" s="216">
        <v>218.00000000861473</v>
      </c>
      <c r="I7965" s="216">
        <v>14023.940000554187</v>
      </c>
      <c r="J7965" s="216">
        <v>4.0311738934250066E-2</v>
      </c>
      <c r="K7965" s="216">
        <v>1.8491623363604159E-4</v>
      </c>
    </row>
    <row r="7966" spans="2:11" ht="15.75" customHeight="1" x14ac:dyDescent="0.2">
      <c r="B7966" s="189">
        <v>41180</v>
      </c>
      <c r="C7966" s="143">
        <v>280971</v>
      </c>
      <c r="D7966" s="143" t="s">
        <v>544</v>
      </c>
      <c r="E7966" s="143" t="s">
        <v>25</v>
      </c>
      <c r="F7966" s="248" t="s">
        <v>3709</v>
      </c>
      <c r="G7966" s="216">
        <v>11</v>
      </c>
      <c r="H7966" s="216">
        <v>45</v>
      </c>
      <c r="I7966" s="216">
        <v>495</v>
      </c>
      <c r="J7966" s="216">
        <v>1.4223289438250752E-3</v>
      </c>
      <c r="K7966" s="216">
        <v>3.1607309862779448E-5</v>
      </c>
    </row>
    <row r="7967" spans="2:11" ht="15.75" customHeight="1" x14ac:dyDescent="0.2">
      <c r="B7967" s="189">
        <v>41180</v>
      </c>
      <c r="C7967" s="143">
        <v>280980</v>
      </c>
      <c r="D7967" s="143" t="s">
        <v>883</v>
      </c>
      <c r="E7967" s="143" t="s">
        <v>25</v>
      </c>
      <c r="F7967" s="248" t="s">
        <v>3710</v>
      </c>
      <c r="G7967" s="216">
        <v>7.04</v>
      </c>
      <c r="H7967" s="216">
        <v>201.99999999837019</v>
      </c>
      <c r="I7967" s="216">
        <v>1422.0799999885262</v>
      </c>
      <c r="J7967" s="216">
        <v>4.0861930190271584E-3</v>
      </c>
      <c r="K7967" s="216">
        <v>2.0228678312178849E-5</v>
      </c>
    </row>
    <row r="7968" spans="2:11" ht="15.75" customHeight="1" x14ac:dyDescent="0.2">
      <c r="B7968" s="189">
        <v>41180</v>
      </c>
      <c r="C7968" s="143">
        <v>280982</v>
      </c>
      <c r="D7968" s="143" t="s">
        <v>883</v>
      </c>
      <c r="E7968" s="143" t="s">
        <v>25</v>
      </c>
      <c r="F7968" s="248" t="s">
        <v>3711</v>
      </c>
      <c r="G7968" s="216">
        <v>8</v>
      </c>
      <c r="H7968" s="216">
        <v>158.00000000162981</v>
      </c>
      <c r="I7968" s="216">
        <v>1264.0000000130385</v>
      </c>
      <c r="J7968" s="216">
        <v>3.6319672424513943E-3</v>
      </c>
      <c r="K7968" s="216">
        <v>2.2987134445657781E-5</v>
      </c>
    </row>
    <row r="7969" spans="2:11" ht="15.75" customHeight="1" x14ac:dyDescent="0.2">
      <c r="B7969" s="189">
        <v>41180</v>
      </c>
      <c r="C7969" s="143">
        <v>280983</v>
      </c>
      <c r="D7969" s="143" t="s">
        <v>574</v>
      </c>
      <c r="E7969" s="143" t="s">
        <v>25</v>
      </c>
      <c r="F7969" s="248" t="s">
        <v>3712</v>
      </c>
      <c r="G7969" s="216">
        <v>19.080000000000002</v>
      </c>
      <c r="H7969" s="216">
        <v>66.000000005587935</v>
      </c>
      <c r="I7969" s="216">
        <v>1259.280000106618</v>
      </c>
      <c r="J7969" s="216">
        <v>3.6184048333973468E-3</v>
      </c>
      <c r="K7969" s="216">
        <v>5.4824315652893813E-5</v>
      </c>
    </row>
    <row r="7970" spans="2:11" ht="15.75" customHeight="1" x14ac:dyDescent="0.2">
      <c r="B7970" s="189">
        <v>41180</v>
      </c>
      <c r="C7970" s="143">
        <v>280984</v>
      </c>
      <c r="D7970" s="143" t="s">
        <v>723</v>
      </c>
      <c r="E7970" s="143" t="s">
        <v>25</v>
      </c>
      <c r="F7970" s="248" t="s">
        <v>3713</v>
      </c>
      <c r="G7970" s="216">
        <v>0.5</v>
      </c>
      <c r="H7970" s="216">
        <v>69.999999997671694</v>
      </c>
      <c r="I7970" s="216">
        <v>34.999999998835847</v>
      </c>
      <c r="J7970" s="216">
        <v>1.0056871319640772E-4</v>
      </c>
      <c r="K7970" s="216">
        <v>1.4366959028536113E-6</v>
      </c>
    </row>
    <row r="7971" spans="2:11" ht="15.75" customHeight="1" x14ac:dyDescent="0.2">
      <c r="B7971" s="189">
        <v>41180</v>
      </c>
      <c r="C7971" s="143">
        <v>280985</v>
      </c>
      <c r="D7971" s="143" t="s">
        <v>495</v>
      </c>
      <c r="E7971" s="143" t="s">
        <v>25</v>
      </c>
      <c r="F7971" s="248" t="s">
        <v>3714</v>
      </c>
      <c r="G7971" s="216">
        <v>7.04</v>
      </c>
      <c r="H7971" s="216">
        <v>250.00000000814907</v>
      </c>
      <c r="I7971" s="216">
        <v>1760.0000000573696</v>
      </c>
      <c r="J7971" s="216">
        <v>5.0571695782095569E-3</v>
      </c>
      <c r="K7971" s="216">
        <v>2.0228678312178849E-5</v>
      </c>
    </row>
    <row r="7972" spans="2:11" ht="15.75" customHeight="1" x14ac:dyDescent="0.2">
      <c r="B7972" s="189">
        <v>41180</v>
      </c>
      <c r="C7972" s="143">
        <v>280986</v>
      </c>
      <c r="D7972" s="143" t="s">
        <v>723</v>
      </c>
      <c r="E7972" s="143" t="s">
        <v>25</v>
      </c>
      <c r="F7972" s="248" t="s">
        <v>3715</v>
      </c>
      <c r="G7972" s="216">
        <v>3</v>
      </c>
      <c r="H7972" s="216">
        <v>191.00000000442378</v>
      </c>
      <c r="I7972" s="216">
        <v>573.00000001327135</v>
      </c>
      <c r="J7972" s="216">
        <v>1.6464535047083723E-3</v>
      </c>
      <c r="K7972" s="216">
        <v>8.6201754171216688E-6</v>
      </c>
    </row>
    <row r="7973" spans="2:11" ht="15.75" customHeight="1" x14ac:dyDescent="0.2">
      <c r="B7973" s="189">
        <v>41180</v>
      </c>
      <c r="C7973" s="143">
        <v>281000</v>
      </c>
      <c r="D7973" s="143" t="s">
        <v>565</v>
      </c>
      <c r="E7973" s="143" t="s">
        <v>25</v>
      </c>
      <c r="F7973" s="248" t="s">
        <v>1899</v>
      </c>
      <c r="G7973" s="216">
        <v>15</v>
      </c>
      <c r="H7973" s="216">
        <v>371.00000000442378</v>
      </c>
      <c r="I7973" s="216">
        <v>5565.0000000663567</v>
      </c>
      <c r="J7973" s="216">
        <v>1.5990425398951364E-2</v>
      </c>
      <c r="K7973" s="216">
        <v>4.3100877085608342E-5</v>
      </c>
    </row>
    <row r="7974" spans="2:11" ht="15.75" customHeight="1" x14ac:dyDescent="0.2">
      <c r="B7974" s="189">
        <v>41180</v>
      </c>
      <c r="C7974" s="143">
        <v>281001</v>
      </c>
      <c r="D7974" s="143" t="s">
        <v>649</v>
      </c>
      <c r="E7974" s="143" t="s">
        <v>25</v>
      </c>
      <c r="F7974" s="248" t="s">
        <v>3716</v>
      </c>
      <c r="G7974" s="216">
        <v>14.5</v>
      </c>
      <c r="H7974" s="216">
        <v>336.99999999837019</v>
      </c>
      <c r="I7974" s="216">
        <v>4886.4999999763677</v>
      </c>
      <c r="J7974" s="216">
        <v>1.4040829058520438E-2</v>
      </c>
      <c r="K7974" s="216">
        <v>4.1664181182754726E-5</v>
      </c>
    </row>
    <row r="7975" spans="2:11" ht="15.75" customHeight="1" x14ac:dyDescent="0.2">
      <c r="B7975" s="189">
        <v>41180</v>
      </c>
      <c r="C7975" s="143">
        <v>281002</v>
      </c>
      <c r="D7975" s="143" t="s">
        <v>1648</v>
      </c>
      <c r="E7975" s="143" t="s">
        <v>25</v>
      </c>
      <c r="F7975" s="248" t="s">
        <v>3717</v>
      </c>
      <c r="G7975" s="216">
        <v>1</v>
      </c>
      <c r="H7975" s="216">
        <v>489.99999999417923</v>
      </c>
      <c r="I7975" s="216">
        <v>489.99999999417923</v>
      </c>
      <c r="J7975" s="216">
        <v>1.4079619847798138E-3</v>
      </c>
      <c r="K7975" s="216">
        <v>2.8733918057072227E-6</v>
      </c>
    </row>
    <row r="7976" spans="2:11" ht="15.75" customHeight="1" x14ac:dyDescent="0.2">
      <c r="B7976" s="189">
        <v>41180</v>
      </c>
      <c r="C7976" s="143">
        <v>281004</v>
      </c>
      <c r="D7976" s="143" t="s">
        <v>1202</v>
      </c>
      <c r="E7976" s="143" t="s">
        <v>24</v>
      </c>
      <c r="F7976" s="248" t="s">
        <v>3718</v>
      </c>
      <c r="G7976" s="216">
        <v>2.335</v>
      </c>
      <c r="H7976" s="216">
        <v>195.00000000698492</v>
      </c>
      <c r="I7976" s="216">
        <v>455.32500001630979</v>
      </c>
      <c r="J7976" s="216">
        <v>4.5768346579974921E-4</v>
      </c>
      <c r="K7976" s="216">
        <v>2.347094696324897E-6</v>
      </c>
    </row>
    <row r="7977" spans="2:11" ht="15.75" customHeight="1" x14ac:dyDescent="0.2">
      <c r="B7977" s="189">
        <v>41180</v>
      </c>
      <c r="C7977" s="143">
        <v>281005</v>
      </c>
      <c r="D7977" s="143" t="s">
        <v>906</v>
      </c>
      <c r="E7977" s="143" t="s">
        <v>24</v>
      </c>
      <c r="F7977" s="248" t="s">
        <v>3719</v>
      </c>
      <c r="G7977" s="216">
        <v>11.1</v>
      </c>
      <c r="H7977" s="216">
        <v>316.00000000325963</v>
      </c>
      <c r="I7977" s="216">
        <v>3507.6000000361819</v>
      </c>
      <c r="J7977" s="216">
        <v>3.5257684612051954E-3</v>
      </c>
      <c r="K7977" s="216">
        <v>1.1157495130281095E-5</v>
      </c>
    </row>
    <row r="7978" spans="2:11" ht="15.75" customHeight="1" x14ac:dyDescent="0.2">
      <c r="B7978" s="189">
        <v>41180</v>
      </c>
      <c r="C7978" s="143">
        <v>281006</v>
      </c>
      <c r="D7978" s="143" t="s">
        <v>596</v>
      </c>
      <c r="E7978" s="143" t="s">
        <v>24</v>
      </c>
      <c r="F7978" s="248" t="s">
        <v>3720</v>
      </c>
      <c r="G7978" s="216">
        <v>7.0200000000000005</v>
      </c>
      <c r="H7978" s="216">
        <v>111.99999999837019</v>
      </c>
      <c r="I7978" s="216">
        <v>786.23999998855879</v>
      </c>
      <c r="J7978" s="216">
        <v>7.903125199193291E-4</v>
      </c>
      <c r="K7978" s="216">
        <v>7.0563617850966935E-6</v>
      </c>
    </row>
    <row r="7979" spans="2:11" ht="15.75" customHeight="1" x14ac:dyDescent="0.2">
      <c r="B7979" s="189">
        <v>41180</v>
      </c>
      <c r="C7979" s="143">
        <v>281007</v>
      </c>
      <c r="D7979" s="143" t="s">
        <v>1415</v>
      </c>
      <c r="E7979" s="143" t="s">
        <v>24</v>
      </c>
      <c r="F7979" s="248" t="s">
        <v>3721</v>
      </c>
      <c r="G7979" s="216">
        <v>23.495000000000001</v>
      </c>
      <c r="H7979" s="216">
        <v>164.00000000023283</v>
      </c>
      <c r="I7979" s="216">
        <v>3853.1800000054704</v>
      </c>
      <c r="J7979" s="216">
        <v>3.8731384762304096E-3</v>
      </c>
      <c r="K7979" s="216">
        <v>2.3616698025761652E-5</v>
      </c>
    </row>
    <row r="7980" spans="2:11" ht="15.75" customHeight="1" x14ac:dyDescent="0.2">
      <c r="B7980" s="189">
        <v>41180</v>
      </c>
      <c r="C7980" s="143">
        <v>281008</v>
      </c>
      <c r="D7980" s="143" t="s">
        <v>732</v>
      </c>
      <c r="E7980" s="143" t="s">
        <v>25</v>
      </c>
      <c r="F7980" s="248" t="s">
        <v>3722</v>
      </c>
      <c r="G7980" s="216">
        <v>3</v>
      </c>
      <c r="H7980" s="216">
        <v>225</v>
      </c>
      <c r="I7980" s="216">
        <v>675</v>
      </c>
      <c r="J7980" s="216">
        <v>1.9395394688523752E-3</v>
      </c>
      <c r="K7980" s="216">
        <v>8.6201754171216688E-6</v>
      </c>
    </row>
    <row r="7981" spans="2:11" ht="15.75" customHeight="1" x14ac:dyDescent="0.2">
      <c r="B7981" s="189">
        <v>41180</v>
      </c>
      <c r="C7981" s="143">
        <v>281009</v>
      </c>
      <c r="D7981" s="143" t="s">
        <v>594</v>
      </c>
      <c r="E7981" s="143" t="s">
        <v>25</v>
      </c>
      <c r="F7981" s="248" t="s">
        <v>3723</v>
      </c>
      <c r="G7981" s="216">
        <v>30.94</v>
      </c>
      <c r="H7981" s="216">
        <v>310.00000000465661</v>
      </c>
      <c r="I7981" s="216">
        <v>9591.4000001440763</v>
      </c>
      <c r="J7981" s="216">
        <v>2.7559850165674242E-2</v>
      </c>
      <c r="K7981" s="216">
        <v>8.8902742468581472E-5</v>
      </c>
    </row>
    <row r="7982" spans="2:11" ht="15.75" customHeight="1" x14ac:dyDescent="0.2">
      <c r="B7982" s="189">
        <v>41180</v>
      </c>
      <c r="C7982" s="143">
        <v>281010</v>
      </c>
      <c r="D7982" s="143" t="s">
        <v>635</v>
      </c>
      <c r="E7982" s="143" t="s">
        <v>25</v>
      </c>
      <c r="F7982" s="248" t="s">
        <v>3724</v>
      </c>
      <c r="G7982" s="216">
        <v>2.97</v>
      </c>
      <c r="H7982" s="216">
        <v>139.99999999534339</v>
      </c>
      <c r="I7982" s="216">
        <v>415.79999998616989</v>
      </c>
      <c r="J7982" s="216">
        <v>1.1947563127733239E-3</v>
      </c>
      <c r="K7982" s="216">
        <v>8.5339736629504526E-6</v>
      </c>
    </row>
    <row r="7983" spans="2:11" ht="15.75" customHeight="1" x14ac:dyDescent="0.2">
      <c r="B7983" s="189">
        <v>41180</v>
      </c>
      <c r="C7983" s="143">
        <v>281011</v>
      </c>
      <c r="D7983" s="143" t="s">
        <v>1075</v>
      </c>
      <c r="E7983" s="143" t="s">
        <v>25</v>
      </c>
      <c r="F7983" s="248" t="s">
        <v>3725</v>
      </c>
      <c r="G7983" s="216">
        <v>22</v>
      </c>
      <c r="H7983" s="216">
        <v>134.00000000721775</v>
      </c>
      <c r="I7983" s="216">
        <v>2948.0000001587905</v>
      </c>
      <c r="J7983" s="216">
        <v>8.470759043681159E-3</v>
      </c>
      <c r="K7983" s="216">
        <v>6.3214619725558897E-5</v>
      </c>
    </row>
    <row r="7984" spans="2:11" ht="15.75" customHeight="1" x14ac:dyDescent="0.2">
      <c r="B7984" s="189">
        <v>41180</v>
      </c>
      <c r="C7984" s="143">
        <v>281012</v>
      </c>
      <c r="D7984" s="143" t="s">
        <v>1531</v>
      </c>
      <c r="E7984" s="143" t="s">
        <v>25</v>
      </c>
      <c r="F7984" s="248" t="s">
        <v>2531</v>
      </c>
      <c r="G7984" s="216">
        <v>28</v>
      </c>
      <c r="H7984" s="216">
        <v>283.00000000046566</v>
      </c>
      <c r="I7984" s="216">
        <v>7924.0000000130385</v>
      </c>
      <c r="J7984" s="216">
        <v>2.2768756668461496E-2</v>
      </c>
      <c r="K7984" s="216">
        <v>8.0454970559802231E-5</v>
      </c>
    </row>
    <row r="7985" spans="2:11" ht="15.75" customHeight="1" x14ac:dyDescent="0.2">
      <c r="B7985" s="189">
        <v>41180</v>
      </c>
      <c r="C7985" s="143">
        <v>281013</v>
      </c>
      <c r="D7985" s="143" t="s">
        <v>3726</v>
      </c>
      <c r="E7985" s="143" t="s">
        <v>24</v>
      </c>
      <c r="F7985" s="248" t="s">
        <v>3727</v>
      </c>
      <c r="G7985" s="216">
        <v>73.740000000000009</v>
      </c>
      <c r="H7985" s="216">
        <v>59.00000000372529</v>
      </c>
      <c r="I7985" s="216">
        <v>4350.6600002747036</v>
      </c>
      <c r="J7985" s="216">
        <v>4.3731952942859236E-3</v>
      </c>
      <c r="K7985" s="216">
        <v>7.4121954135759283E-5</v>
      </c>
    </row>
    <row r="7986" spans="2:11" ht="15.75" customHeight="1" x14ac:dyDescent="0.2">
      <c r="B7986" s="189">
        <v>41180</v>
      </c>
      <c r="C7986" s="143">
        <v>281014</v>
      </c>
      <c r="D7986" s="143" t="s">
        <v>649</v>
      </c>
      <c r="E7986" s="143" t="s">
        <v>25</v>
      </c>
      <c r="F7986" s="248" t="s">
        <v>3728</v>
      </c>
      <c r="G7986" s="216">
        <v>19.505000000000003</v>
      </c>
      <c r="H7986" s="216">
        <v>363.99999999208376</v>
      </c>
      <c r="I7986" s="216">
        <v>7099.8199998455948</v>
      </c>
      <c r="J7986" s="216">
        <v>2.0400564609552588E-2</v>
      </c>
      <c r="K7986" s="216">
        <v>5.6045507170319382E-5</v>
      </c>
    </row>
    <row r="7987" spans="2:11" ht="15.75" customHeight="1" x14ac:dyDescent="0.2">
      <c r="B7987" s="189">
        <v>41180</v>
      </c>
      <c r="C7987" s="143">
        <v>281015</v>
      </c>
      <c r="D7987" s="143" t="s">
        <v>1739</v>
      </c>
      <c r="E7987" s="143" t="s">
        <v>24</v>
      </c>
      <c r="F7987" s="248" t="s">
        <v>2979</v>
      </c>
      <c r="G7987" s="216">
        <v>15.598100000000001</v>
      </c>
      <c r="H7987" s="216">
        <v>438.00000000279397</v>
      </c>
      <c r="I7987" s="216">
        <v>6831.9678000435806</v>
      </c>
      <c r="J7987" s="216">
        <v>6.8673556269570717E-3</v>
      </c>
      <c r="K7987" s="216">
        <v>1.5678894125372752E-5</v>
      </c>
    </row>
    <row r="7988" spans="2:11" ht="15.75" customHeight="1" x14ac:dyDescent="0.2">
      <c r="B7988" s="189">
        <v>41180</v>
      </c>
      <c r="C7988" s="143">
        <v>281016</v>
      </c>
      <c r="D7988" s="143" t="s">
        <v>991</v>
      </c>
      <c r="E7988" s="143" t="s">
        <v>25</v>
      </c>
      <c r="F7988" s="248" t="s">
        <v>3729</v>
      </c>
      <c r="G7988" s="216">
        <v>16.400000000000002</v>
      </c>
      <c r="H7988" s="216">
        <v>438.99999999557622</v>
      </c>
      <c r="I7988" s="216">
        <v>7199.5999999274509</v>
      </c>
      <c r="J7988" s="216">
        <v>2.0687271644161259E-2</v>
      </c>
      <c r="K7988" s="216">
        <v>4.7123625613598459E-5</v>
      </c>
    </row>
    <row r="7989" spans="2:11" ht="15.75" customHeight="1" x14ac:dyDescent="0.2">
      <c r="B7989" s="189">
        <v>41180</v>
      </c>
      <c r="C7989" s="143">
        <v>281017</v>
      </c>
      <c r="D7989" s="143" t="s">
        <v>991</v>
      </c>
      <c r="E7989" s="143" t="s">
        <v>25</v>
      </c>
      <c r="F7989" s="248" t="s">
        <v>3730</v>
      </c>
      <c r="G7989" s="216">
        <v>2.0699999999999998</v>
      </c>
      <c r="H7989" s="216">
        <v>463.00000000046566</v>
      </c>
      <c r="I7989" s="216">
        <v>958.41000000096381</v>
      </c>
      <c r="J7989" s="216">
        <v>2.7538874405106288E-3</v>
      </c>
      <c r="K7989" s="216">
        <v>5.9479210378139506E-6</v>
      </c>
    </row>
    <row r="7990" spans="2:11" ht="15.75" customHeight="1" x14ac:dyDescent="0.2">
      <c r="B7990" s="189">
        <v>41180</v>
      </c>
      <c r="C7990" s="143">
        <v>281018</v>
      </c>
      <c r="D7990" s="143" t="s">
        <v>941</v>
      </c>
      <c r="E7990" s="143" t="s">
        <v>25</v>
      </c>
      <c r="F7990" s="248" t="s">
        <v>3731</v>
      </c>
      <c r="G7990" s="216">
        <v>8.58</v>
      </c>
      <c r="H7990" s="216">
        <v>55.000000001164153</v>
      </c>
      <c r="I7990" s="216">
        <v>471.90000000998845</v>
      </c>
      <c r="J7990" s="216">
        <v>1.355953593141939E-3</v>
      </c>
      <c r="K7990" s="216">
        <v>2.4653701692967971E-5</v>
      </c>
    </row>
    <row r="7991" spans="2:11" ht="15.75" customHeight="1" x14ac:dyDescent="0.2">
      <c r="B7991" s="189">
        <v>41180</v>
      </c>
      <c r="C7991" s="143">
        <v>281019</v>
      </c>
      <c r="D7991" s="143" t="s">
        <v>941</v>
      </c>
      <c r="E7991" s="143" t="s">
        <v>25</v>
      </c>
      <c r="F7991" s="248" t="s">
        <v>3732</v>
      </c>
      <c r="G7991" s="216">
        <v>9.4499999999999993</v>
      </c>
      <c r="H7991" s="216">
        <v>59.99999999650754</v>
      </c>
      <c r="I7991" s="216">
        <v>566.99999996699626</v>
      </c>
      <c r="J7991" s="216">
        <v>1.6292131537411626E-3</v>
      </c>
      <c r="K7991" s="216">
        <v>2.7153552563933251E-5</v>
      </c>
    </row>
    <row r="7992" spans="2:11" ht="15.75" customHeight="1" x14ac:dyDescent="0.2">
      <c r="B7992" s="189">
        <v>41180</v>
      </c>
      <c r="C7992" s="143">
        <v>281020</v>
      </c>
      <c r="D7992" s="143" t="s">
        <v>2625</v>
      </c>
      <c r="E7992" s="143" t="s">
        <v>24</v>
      </c>
      <c r="F7992" s="248" t="s">
        <v>3733</v>
      </c>
      <c r="G7992" s="216">
        <v>3.27</v>
      </c>
      <c r="H7992" s="216">
        <v>299.99999999301508</v>
      </c>
      <c r="I7992" s="216">
        <v>980.99999997715929</v>
      </c>
      <c r="J7992" s="216">
        <v>9.860813263559377E-4</v>
      </c>
      <c r="K7992" s="216">
        <v>3.2869377545963228E-6</v>
      </c>
    </row>
    <row r="7993" spans="2:11" ht="15.75" customHeight="1" x14ac:dyDescent="0.2">
      <c r="B7993" s="189">
        <v>41180</v>
      </c>
      <c r="C7993" s="143">
        <v>281022</v>
      </c>
      <c r="D7993" s="143" t="s">
        <v>1420</v>
      </c>
      <c r="E7993" s="143" t="s">
        <v>24</v>
      </c>
      <c r="F7993" s="248" t="s">
        <v>3634</v>
      </c>
      <c r="G7993" s="216">
        <v>22.115000000000002</v>
      </c>
      <c r="H7993" s="216">
        <v>230.99999999860302</v>
      </c>
      <c r="I7993" s="216">
        <v>5108.5649999691059</v>
      </c>
      <c r="J7993" s="216">
        <v>5.1350260459351125E-3</v>
      </c>
      <c r="K7993" s="216">
        <v>2.2229549982537519E-5</v>
      </c>
    </row>
    <row r="7994" spans="2:11" ht="15.75" customHeight="1" x14ac:dyDescent="0.2">
      <c r="B7994" s="189">
        <v>41180</v>
      </c>
      <c r="C7994" s="143">
        <v>281023</v>
      </c>
      <c r="D7994" s="143" t="s">
        <v>584</v>
      </c>
      <c r="E7994" s="143" t="s">
        <v>24</v>
      </c>
      <c r="F7994" s="248" t="s">
        <v>3734</v>
      </c>
      <c r="G7994" s="216">
        <v>12.72</v>
      </c>
      <c r="H7994" s="216">
        <v>55.000000001164153</v>
      </c>
      <c r="I7994" s="216">
        <v>699.60000001480807</v>
      </c>
      <c r="J7994" s="216">
        <v>7.0322374714503377E-4</v>
      </c>
      <c r="K7994" s="216">
        <v>1.2785886311457256E-5</v>
      </c>
    </row>
    <row r="7995" spans="2:11" ht="15.75" customHeight="1" x14ac:dyDescent="0.2">
      <c r="B7995" s="189">
        <v>41180</v>
      </c>
      <c r="C7995" s="143">
        <v>281024</v>
      </c>
      <c r="D7995" s="143" t="s">
        <v>870</v>
      </c>
      <c r="E7995" s="143" t="s">
        <v>24</v>
      </c>
      <c r="F7995" s="248" t="s">
        <v>3735</v>
      </c>
      <c r="G7995" s="216">
        <v>26.752500000000001</v>
      </c>
      <c r="H7995" s="216">
        <v>39.000000001396984</v>
      </c>
      <c r="I7995" s="216">
        <v>1043.3475000373728</v>
      </c>
      <c r="J7995" s="216">
        <v>1.0487517703475623E-3</v>
      </c>
      <c r="K7995" s="216">
        <v>2.6891071033589642E-5</v>
      </c>
    </row>
    <row r="7996" spans="2:11" ht="15.75" customHeight="1" x14ac:dyDescent="0.2">
      <c r="B7996" s="189">
        <v>41180</v>
      </c>
      <c r="C7996" s="143">
        <v>281025</v>
      </c>
      <c r="D7996" s="143" t="s">
        <v>723</v>
      </c>
      <c r="E7996" s="143" t="s">
        <v>25</v>
      </c>
      <c r="F7996" s="248" t="s">
        <v>3736</v>
      </c>
      <c r="G7996" s="216">
        <v>3.33</v>
      </c>
      <c r="H7996" s="216">
        <v>91.000000003259629</v>
      </c>
      <c r="I7996" s="216">
        <v>303.03000001085456</v>
      </c>
      <c r="J7996" s="216">
        <v>8.7072391891464913E-4</v>
      </c>
      <c r="K7996" s="216">
        <v>9.5683947130050521E-6</v>
      </c>
    </row>
    <row r="7997" spans="2:11" ht="15.75" customHeight="1" x14ac:dyDescent="0.2">
      <c r="B7997" s="189">
        <v>41180</v>
      </c>
      <c r="C7997" s="143">
        <v>281026</v>
      </c>
      <c r="D7997" s="143" t="s">
        <v>855</v>
      </c>
      <c r="E7997" s="143" t="s">
        <v>24</v>
      </c>
      <c r="F7997" s="248" t="s">
        <v>3661</v>
      </c>
      <c r="G7997" s="216">
        <v>27.39</v>
      </c>
      <c r="H7997" s="216">
        <v>309.99999999417923</v>
      </c>
      <c r="I7997" s="216">
        <v>8490.8999998405689</v>
      </c>
      <c r="J7997" s="216">
        <v>8.5348806666599008E-3</v>
      </c>
      <c r="K7997" s="216">
        <v>2.7531873118774703E-5</v>
      </c>
    </row>
    <row r="7998" spans="2:11" ht="15.75" customHeight="1" x14ac:dyDescent="0.2">
      <c r="B7998" s="189">
        <v>41180</v>
      </c>
      <c r="C7998" s="143">
        <v>281027</v>
      </c>
      <c r="D7998" s="143" t="s">
        <v>1648</v>
      </c>
      <c r="E7998" s="143" t="s">
        <v>25</v>
      </c>
      <c r="F7998" s="248" t="s">
        <v>3399</v>
      </c>
      <c r="G7998" s="216">
        <v>3.5</v>
      </c>
      <c r="H7998" s="216">
        <v>232.9999999946449</v>
      </c>
      <c r="I7998" s="216">
        <v>815.49999998125713</v>
      </c>
      <c r="J7998" s="216">
        <v>2.3432510175003846E-3</v>
      </c>
      <c r="K7998" s="216">
        <v>1.0056871319975279E-5</v>
      </c>
    </row>
    <row r="7999" spans="2:11" ht="15.75" customHeight="1" x14ac:dyDescent="0.2">
      <c r="B7999" s="189">
        <v>41180</v>
      </c>
      <c r="C7999" s="143">
        <v>281028</v>
      </c>
      <c r="D7999" s="143" t="s">
        <v>516</v>
      </c>
      <c r="E7999" s="143" t="s">
        <v>25</v>
      </c>
      <c r="F7999" s="248" t="s">
        <v>3737</v>
      </c>
      <c r="G7999" s="216">
        <v>2.0703</v>
      </c>
      <c r="H7999" s="216">
        <v>46.000000003259629</v>
      </c>
      <c r="I7999" s="216">
        <v>95.23380000674841</v>
      </c>
      <c r="J7999" s="216">
        <v>2.7364402056575133E-4</v>
      </c>
      <c r="K7999" s="216">
        <v>5.9487830553556629E-6</v>
      </c>
    </row>
    <row r="8000" spans="2:11" ht="15.75" customHeight="1" x14ac:dyDescent="0.2">
      <c r="B8000" s="189">
        <v>41180</v>
      </c>
      <c r="C8000" s="143">
        <v>281064</v>
      </c>
      <c r="D8000" s="143" t="s">
        <v>991</v>
      </c>
      <c r="E8000" s="143" t="s">
        <v>25</v>
      </c>
      <c r="F8000" s="248" t="s">
        <v>3042</v>
      </c>
      <c r="G8000" s="216">
        <v>94.944999999999993</v>
      </c>
      <c r="H8000" s="216">
        <v>503.99999999790452</v>
      </c>
      <c r="I8000" s="216">
        <v>47852.279999801045</v>
      </c>
      <c r="J8000" s="216">
        <v>0.13749834923583595</v>
      </c>
      <c r="K8000" s="216">
        <v>2.7281418499287222E-4</v>
      </c>
    </row>
    <row r="8001" spans="2:11" ht="15.75" customHeight="1" x14ac:dyDescent="0.2">
      <c r="B8001" s="189">
        <v>41181</v>
      </c>
      <c r="C8001" s="143">
        <v>281051</v>
      </c>
      <c r="D8001" s="143" t="s">
        <v>1319</v>
      </c>
      <c r="E8001" s="143" t="s">
        <v>24</v>
      </c>
      <c r="F8001" s="248" t="s">
        <v>2929</v>
      </c>
      <c r="G8001" s="216">
        <v>5.2</v>
      </c>
      <c r="H8001" s="216">
        <v>529.99999999883585</v>
      </c>
      <c r="I8001" s="216">
        <v>2755.9999999939464</v>
      </c>
      <c r="J8001" s="216">
        <v>2.7698997446988093E-3</v>
      </c>
      <c r="K8001" s="216">
        <v>5.2262259334054594E-6</v>
      </c>
    </row>
    <row r="8002" spans="2:11" ht="15.75" customHeight="1" x14ac:dyDescent="0.2">
      <c r="B8002" s="189">
        <v>41181</v>
      </c>
      <c r="C8002" s="143">
        <v>281052</v>
      </c>
      <c r="D8002" s="143" t="s">
        <v>659</v>
      </c>
      <c r="E8002" s="143" t="s">
        <v>24</v>
      </c>
      <c r="F8002" s="248" t="s">
        <v>3738</v>
      </c>
      <c r="G8002" s="216">
        <v>2.08</v>
      </c>
      <c r="H8002" s="216">
        <v>276.0000000090804</v>
      </c>
      <c r="I8002" s="216">
        <v>574.08000001888729</v>
      </c>
      <c r="J8002" s="216">
        <v>5.7697534306694527E-4</v>
      </c>
      <c r="K8002" s="216">
        <v>2.0904903733621839E-6</v>
      </c>
    </row>
    <row r="8003" spans="2:11" ht="15.75" customHeight="1" x14ac:dyDescent="0.2">
      <c r="B8003" s="189">
        <v>41182</v>
      </c>
      <c r="C8003" s="143">
        <v>281061</v>
      </c>
      <c r="D8003" s="143" t="s">
        <v>1738</v>
      </c>
      <c r="E8003" s="143" t="s">
        <v>24</v>
      </c>
      <c r="F8003" s="248" t="s">
        <v>3739</v>
      </c>
      <c r="G8003" s="216">
        <v>1.8</v>
      </c>
      <c r="H8003" s="216">
        <v>79.999999998835847</v>
      </c>
      <c r="I8003" s="216">
        <v>143.99999999790452</v>
      </c>
      <c r="J8003" s="216">
        <v>1.4470638421243753E-4</v>
      </c>
      <c r="K8003" s="216">
        <v>1.8088298026817913E-6</v>
      </c>
    </row>
    <row r="8004" spans="2:11" ht="15.75" customHeight="1" x14ac:dyDescent="0.2">
      <c r="B8004" s="189">
        <v>41182</v>
      </c>
      <c r="C8004" s="143">
        <v>281069</v>
      </c>
      <c r="D8004" s="143" t="s">
        <v>674</v>
      </c>
      <c r="E8004" s="143" t="s">
        <v>24</v>
      </c>
      <c r="F8004" s="248" t="s">
        <v>3740</v>
      </c>
      <c r="G8004" s="216">
        <v>42.77</v>
      </c>
      <c r="H8004" s="216">
        <v>338.99999999441206</v>
      </c>
      <c r="I8004" s="216">
        <v>14499.029999761005</v>
      </c>
      <c r="J8004" s="216">
        <v>1.4570154207525039E-2</v>
      </c>
      <c r="K8004" s="216">
        <v>4.2979805922611229E-5</v>
      </c>
    </row>
    <row r="8005" spans="2:11" ht="15.75" customHeight="1" x14ac:dyDescent="0.2">
      <c r="B8005" s="189">
        <v>41182</v>
      </c>
      <c r="C8005" s="143">
        <v>281070</v>
      </c>
      <c r="D8005" s="143" t="s">
        <v>1491</v>
      </c>
      <c r="E8005" s="143" t="s">
        <v>24</v>
      </c>
      <c r="F8005" s="248" t="s">
        <v>3741</v>
      </c>
      <c r="G8005" s="216">
        <v>1.6400000000000001</v>
      </c>
      <c r="H8005" s="216">
        <v>348.99999999557622</v>
      </c>
      <c r="I8005" s="216">
        <v>572.35999999274509</v>
      </c>
      <c r="J8005" s="216">
        <v>5.7516768102768175E-4</v>
      </c>
      <c r="K8005" s="216">
        <v>1.6480449313322988E-6</v>
      </c>
    </row>
    <row r="8006" spans="2:11" ht="15.75" customHeight="1" x14ac:dyDescent="0.2">
      <c r="B8006" s="189">
        <v>41184</v>
      </c>
      <c r="C8006" s="143">
        <v>281086</v>
      </c>
      <c r="D8006" s="143" t="s">
        <v>613</v>
      </c>
      <c r="E8006" s="143" t="s">
        <v>25</v>
      </c>
      <c r="F8006" s="248" t="s">
        <v>3742</v>
      </c>
      <c r="G8006" s="216">
        <v>3</v>
      </c>
      <c r="H8006" s="216">
        <v>8.9999999979045242</v>
      </c>
      <c r="I8006" s="216">
        <v>26.999999993713573</v>
      </c>
      <c r="J8006" s="216">
        <v>7.747867627197625E-5</v>
      </c>
      <c r="K8006" s="216">
        <v>8.6087418100017408E-6</v>
      </c>
    </row>
    <row r="8007" spans="2:11" ht="15.75" customHeight="1" x14ac:dyDescent="0.2">
      <c r="B8007" s="189">
        <v>41184</v>
      </c>
      <c r="C8007" s="143">
        <v>281088</v>
      </c>
      <c r="D8007" s="143" t="s">
        <v>613</v>
      </c>
      <c r="E8007" s="143" t="s">
        <v>25</v>
      </c>
      <c r="F8007" s="248" t="s">
        <v>3743</v>
      </c>
      <c r="G8007" s="216">
        <v>1</v>
      </c>
      <c r="H8007" s="216">
        <v>20.999999995110556</v>
      </c>
      <c r="I8007" s="216">
        <v>20.999999995110556</v>
      </c>
      <c r="J8007" s="216">
        <v>6.0261192655981525E-5</v>
      </c>
      <c r="K8007" s="216">
        <v>2.8695806033339132E-6</v>
      </c>
    </row>
    <row r="8008" spans="2:11" ht="15.75" customHeight="1" x14ac:dyDescent="0.2">
      <c r="B8008" s="189">
        <v>41184</v>
      </c>
      <c r="C8008" s="143">
        <v>281100</v>
      </c>
      <c r="D8008" s="143" t="s">
        <v>611</v>
      </c>
      <c r="E8008" s="143" t="s">
        <v>25</v>
      </c>
      <c r="F8008" s="248" t="s">
        <v>3744</v>
      </c>
      <c r="G8008" s="216">
        <v>3.35</v>
      </c>
      <c r="H8008" s="216">
        <v>201.99999999837019</v>
      </c>
      <c r="I8008" s="216">
        <v>676.69999999454012</v>
      </c>
      <c r="J8008" s="216">
        <v>1.9418451942603916E-3</v>
      </c>
      <c r="K8008" s="216">
        <v>9.6130950211686095E-6</v>
      </c>
    </row>
    <row r="8009" spans="2:11" ht="15.75" customHeight="1" x14ac:dyDescent="0.2">
      <c r="B8009" s="189">
        <v>41184</v>
      </c>
      <c r="C8009" s="143">
        <v>281103</v>
      </c>
      <c r="D8009" s="143" t="s">
        <v>621</v>
      </c>
      <c r="E8009" s="143" t="s">
        <v>25</v>
      </c>
      <c r="F8009" s="248" t="s">
        <v>3745</v>
      </c>
      <c r="G8009" s="216">
        <v>2.0100000000000002</v>
      </c>
      <c r="H8009" s="216">
        <v>229.00000000256114</v>
      </c>
      <c r="I8009" s="216">
        <v>460.29000000514793</v>
      </c>
      <c r="J8009" s="216">
        <v>1.3208392559233395E-3</v>
      </c>
      <c r="K8009" s="216">
        <v>5.7678570127011669E-6</v>
      </c>
    </row>
    <row r="8010" spans="2:11" ht="15.75" customHeight="1" x14ac:dyDescent="0.2">
      <c r="B8010" s="189">
        <v>41184</v>
      </c>
      <c r="C8010" s="143">
        <v>281107</v>
      </c>
      <c r="D8010" s="143" t="s">
        <v>1135</v>
      </c>
      <c r="E8010" s="143" t="s">
        <v>25</v>
      </c>
      <c r="F8010" s="248" t="s">
        <v>3746</v>
      </c>
      <c r="G8010" s="216">
        <v>2</v>
      </c>
      <c r="H8010" s="216">
        <v>62.999999995809048</v>
      </c>
      <c r="I8010" s="216">
        <v>125.9999999916181</v>
      </c>
      <c r="J8010" s="216">
        <v>3.6156715599602055E-4</v>
      </c>
      <c r="K8010" s="216">
        <v>5.7391612066678263E-6</v>
      </c>
    </row>
    <row r="8011" spans="2:11" ht="15.75" customHeight="1" x14ac:dyDescent="0.2">
      <c r="B8011" s="189">
        <v>41184</v>
      </c>
      <c r="C8011" s="143">
        <v>281109</v>
      </c>
      <c r="D8011" s="143" t="s">
        <v>874</v>
      </c>
      <c r="E8011" s="143" t="s">
        <v>25</v>
      </c>
      <c r="F8011" s="248" t="s">
        <v>2900</v>
      </c>
      <c r="G8011" s="216">
        <v>66.800000000000011</v>
      </c>
      <c r="H8011" s="216">
        <v>256.99999999953434</v>
      </c>
      <c r="I8011" s="216">
        <v>17167.599999968894</v>
      </c>
      <c r="J8011" s="216">
        <v>4.9263811965706027E-2</v>
      </c>
      <c r="K8011" s="216">
        <v>1.9168798430270543E-4</v>
      </c>
    </row>
    <row r="8012" spans="2:11" ht="15.75" customHeight="1" x14ac:dyDescent="0.2">
      <c r="B8012" s="189">
        <v>41184</v>
      </c>
      <c r="C8012" s="143">
        <v>281110</v>
      </c>
      <c r="D8012" s="143" t="s">
        <v>1418</v>
      </c>
      <c r="E8012" s="143" t="s">
        <v>25</v>
      </c>
      <c r="F8012" s="248" t="s">
        <v>3747</v>
      </c>
      <c r="G8012" s="216">
        <v>35</v>
      </c>
      <c r="H8012" s="216">
        <v>258.00000000279397</v>
      </c>
      <c r="I8012" s="216">
        <v>9030.0000000977889</v>
      </c>
      <c r="J8012" s="216">
        <v>2.5912312848385851E-2</v>
      </c>
      <c r="K8012" s="216">
        <v>1.0043532111668696E-4</v>
      </c>
    </row>
    <row r="8013" spans="2:11" ht="15.75" customHeight="1" x14ac:dyDescent="0.2">
      <c r="B8013" s="189">
        <v>41184</v>
      </c>
      <c r="C8013" s="143">
        <v>281111</v>
      </c>
      <c r="D8013" s="143" t="s">
        <v>1397</v>
      </c>
      <c r="E8013" s="143" t="s">
        <v>24</v>
      </c>
      <c r="F8013" s="248" t="s">
        <v>3748</v>
      </c>
      <c r="G8013" s="216">
        <v>41.325000000000003</v>
      </c>
      <c r="H8013" s="216">
        <v>419.00000000372529</v>
      </c>
      <c r="I8013" s="216">
        <v>17315.175000153948</v>
      </c>
      <c r="J8013" s="216">
        <v>1.7394358817970228E-2</v>
      </c>
      <c r="K8013" s="216">
        <v>4.1513982858748396E-5</v>
      </c>
    </row>
    <row r="8014" spans="2:11" ht="15.75" customHeight="1" x14ac:dyDescent="0.2">
      <c r="B8014" s="189">
        <v>41184</v>
      </c>
      <c r="C8014" s="143">
        <v>281112</v>
      </c>
      <c r="D8014" s="143" t="s">
        <v>548</v>
      </c>
      <c r="E8014" s="143" t="s">
        <v>25</v>
      </c>
      <c r="F8014" s="248" t="s">
        <v>2661</v>
      </c>
      <c r="G8014" s="216">
        <v>29</v>
      </c>
      <c r="H8014" s="216">
        <v>467.99999999580905</v>
      </c>
      <c r="I8014" s="216">
        <v>13571.999999878462</v>
      </c>
      <c r="J8014" s="216">
        <v>3.8945947948099108E-2</v>
      </c>
      <c r="K8014" s="216">
        <v>8.321783749668348E-5</v>
      </c>
    </row>
    <row r="8015" spans="2:11" ht="15.75" customHeight="1" x14ac:dyDescent="0.2">
      <c r="B8015" s="189">
        <v>41184</v>
      </c>
      <c r="C8015" s="143">
        <v>281113</v>
      </c>
      <c r="D8015" s="143" t="s">
        <v>818</v>
      </c>
      <c r="E8015" s="143" t="s">
        <v>25</v>
      </c>
      <c r="F8015" s="248" t="s">
        <v>1914</v>
      </c>
      <c r="G8015" s="216">
        <v>18</v>
      </c>
      <c r="H8015" s="216">
        <v>530.9999999916181</v>
      </c>
      <c r="I8015" s="216">
        <v>9557.9999998491257</v>
      </c>
      <c r="J8015" s="216">
        <v>2.7427451406232598E-2</v>
      </c>
      <c r="K8015" s="216">
        <v>5.1652450860010438E-5</v>
      </c>
    </row>
    <row r="8016" spans="2:11" ht="15.75" customHeight="1" x14ac:dyDescent="0.2">
      <c r="B8016" s="189">
        <v>41184</v>
      </c>
      <c r="C8016" s="143">
        <v>281114</v>
      </c>
      <c r="D8016" s="143" t="s">
        <v>844</v>
      </c>
      <c r="E8016" s="143" t="s">
        <v>24</v>
      </c>
      <c r="F8016" s="248" t="s">
        <v>3749</v>
      </c>
      <c r="G8016" s="216">
        <v>1.98</v>
      </c>
      <c r="H8016" s="216">
        <v>352.0000000053551</v>
      </c>
      <c r="I8016" s="216">
        <v>696.96000001060315</v>
      </c>
      <c r="J8016" s="216">
        <v>7.001472593750384E-4</v>
      </c>
      <c r="K8016" s="216">
        <v>1.9890547141033715E-6</v>
      </c>
    </row>
    <row r="8017" spans="2:11" ht="15.75" customHeight="1" x14ac:dyDescent="0.2">
      <c r="B8017" s="189">
        <v>41184</v>
      </c>
      <c r="C8017" s="143">
        <v>281115</v>
      </c>
      <c r="D8017" s="143" t="s">
        <v>1319</v>
      </c>
      <c r="E8017" s="143" t="s">
        <v>24</v>
      </c>
      <c r="F8017" s="248" t="s">
        <v>2355</v>
      </c>
      <c r="G8017" s="216">
        <v>4.625</v>
      </c>
      <c r="H8017" s="216">
        <v>225.99999999278225</v>
      </c>
      <c r="I8017" s="216">
        <v>1045.2499999666179</v>
      </c>
      <c r="J8017" s="216">
        <v>1.0500300201263385E-3</v>
      </c>
      <c r="K8017" s="216">
        <v>4.6461505316808551E-6</v>
      </c>
    </row>
    <row r="8018" spans="2:11" ht="15.75" customHeight="1" x14ac:dyDescent="0.2">
      <c r="B8018" s="189">
        <v>41184</v>
      </c>
      <c r="C8018" s="143">
        <v>281116</v>
      </c>
      <c r="D8018" s="143" t="s">
        <v>630</v>
      </c>
      <c r="E8018" s="143" t="s">
        <v>24</v>
      </c>
      <c r="F8018" s="248" t="s">
        <v>3750</v>
      </c>
      <c r="G8018" s="216">
        <v>2.04</v>
      </c>
      <c r="H8018" s="216">
        <v>82.999999998137355</v>
      </c>
      <c r="I8018" s="216">
        <v>169.31999999620021</v>
      </c>
      <c r="J8018" s="216">
        <v>1.7009431524465902E-4</v>
      </c>
      <c r="K8018" s="216">
        <v>2.0493290993792313E-6</v>
      </c>
    </row>
    <row r="8019" spans="2:11" ht="15.75" customHeight="1" x14ac:dyDescent="0.2">
      <c r="B8019" s="189">
        <v>41184</v>
      </c>
      <c r="C8019" s="143">
        <v>281117</v>
      </c>
      <c r="D8019" s="143" t="s">
        <v>968</v>
      </c>
      <c r="E8019" s="143" t="s">
        <v>25</v>
      </c>
      <c r="F8019" s="248" t="s">
        <v>3751</v>
      </c>
      <c r="G8019" s="216">
        <v>4</v>
      </c>
      <c r="H8019" s="216">
        <v>230.00000000582077</v>
      </c>
      <c r="I8019" s="216">
        <v>920.00000002328306</v>
      </c>
      <c r="J8019" s="216">
        <v>2.6400141551340128E-3</v>
      </c>
      <c r="K8019" s="216">
        <v>1.1478322413335653E-5</v>
      </c>
    </row>
    <row r="8020" spans="2:11" ht="15.75" customHeight="1" x14ac:dyDescent="0.2">
      <c r="B8020" s="189">
        <v>41184</v>
      </c>
      <c r="C8020" s="143">
        <v>281118</v>
      </c>
      <c r="D8020" s="143" t="s">
        <v>1165</v>
      </c>
      <c r="E8020" s="143" t="s">
        <v>25</v>
      </c>
      <c r="F8020" s="248" t="s">
        <v>3221</v>
      </c>
      <c r="G8020" s="216">
        <v>2.04</v>
      </c>
      <c r="H8020" s="216">
        <v>125.00000000931323</v>
      </c>
      <c r="I8020" s="216">
        <v>255.00000001899897</v>
      </c>
      <c r="J8020" s="216">
        <v>7.3174305390466695E-4</v>
      </c>
      <c r="K8020" s="216">
        <v>5.8539444308011835E-6</v>
      </c>
    </row>
    <row r="8021" spans="2:11" ht="15.75" customHeight="1" x14ac:dyDescent="0.2">
      <c r="B8021" s="189">
        <v>41184</v>
      </c>
      <c r="C8021" s="143">
        <v>281119</v>
      </c>
      <c r="D8021" s="143" t="s">
        <v>1468</v>
      </c>
      <c r="E8021" s="143" t="s">
        <v>25</v>
      </c>
      <c r="F8021" s="248" t="s">
        <v>3752</v>
      </c>
      <c r="G8021" s="216">
        <v>2.2400000000000002</v>
      </c>
      <c r="H8021" s="216">
        <v>299.00000000023283</v>
      </c>
      <c r="I8021" s="216">
        <v>669.76000000052159</v>
      </c>
      <c r="J8021" s="216">
        <v>1.9219303048904185E-3</v>
      </c>
      <c r="K8021" s="216">
        <v>6.4278605514679667E-6</v>
      </c>
    </row>
    <row r="8022" spans="2:11" ht="15.75" customHeight="1" x14ac:dyDescent="0.2">
      <c r="B8022" s="189">
        <v>41184</v>
      </c>
      <c r="C8022" s="143">
        <v>281120</v>
      </c>
      <c r="D8022" s="143" t="s">
        <v>3249</v>
      </c>
      <c r="E8022" s="143" t="s">
        <v>24</v>
      </c>
      <c r="F8022" s="248" t="s">
        <v>3753</v>
      </c>
      <c r="G8022" s="216">
        <v>1.68</v>
      </c>
      <c r="H8022" s="216">
        <v>205.00000000814907</v>
      </c>
      <c r="I8022" s="216">
        <v>344.40000001369043</v>
      </c>
      <c r="J8022" s="216">
        <v>3.4597497149718796E-4</v>
      </c>
      <c r="K8022" s="216">
        <v>1.6876827877240726E-6</v>
      </c>
    </row>
    <row r="8023" spans="2:11" ht="15.75" customHeight="1" x14ac:dyDescent="0.2">
      <c r="B8023" s="189">
        <v>41184</v>
      </c>
      <c r="C8023" s="143">
        <v>281121</v>
      </c>
      <c r="D8023" s="143" t="s">
        <v>998</v>
      </c>
      <c r="E8023" s="143" t="s">
        <v>25</v>
      </c>
      <c r="F8023" s="248" t="s">
        <v>3754</v>
      </c>
      <c r="G8023" s="216">
        <v>11.375</v>
      </c>
      <c r="H8023" s="216">
        <v>283.99999999324791</v>
      </c>
      <c r="I8023" s="216">
        <v>3230.499999923195</v>
      </c>
      <c r="J8023" s="216">
        <v>9.2701801388498095E-3</v>
      </c>
      <c r="K8023" s="216">
        <v>3.2641479362923265E-5</v>
      </c>
    </row>
    <row r="8024" spans="2:11" ht="15.75" customHeight="1" x14ac:dyDescent="0.2">
      <c r="B8024" s="189">
        <v>41184</v>
      </c>
      <c r="C8024" s="143">
        <v>281122</v>
      </c>
      <c r="D8024" s="143" t="s">
        <v>818</v>
      </c>
      <c r="E8024" s="143" t="s">
        <v>25</v>
      </c>
      <c r="F8024" s="248" t="s">
        <v>3755</v>
      </c>
      <c r="G8024" s="216">
        <v>3</v>
      </c>
      <c r="H8024" s="216">
        <v>78.999999995576218</v>
      </c>
      <c r="I8024" s="216">
        <v>236.99999998672865</v>
      </c>
      <c r="J8024" s="216">
        <v>6.8009060295205423E-4</v>
      </c>
      <c r="K8024" s="216">
        <v>8.6087418100017408E-6</v>
      </c>
    </row>
    <row r="8025" spans="2:11" ht="15.75" customHeight="1" x14ac:dyDescent="0.2">
      <c r="B8025" s="189">
        <v>41184</v>
      </c>
      <c r="C8025" s="143">
        <v>281123</v>
      </c>
      <c r="D8025" s="143" t="s">
        <v>1556</v>
      </c>
      <c r="E8025" s="143" t="s">
        <v>24</v>
      </c>
      <c r="F8025" s="248" t="s">
        <v>2957</v>
      </c>
      <c r="G8025" s="216">
        <v>1.8375000000000001</v>
      </c>
      <c r="H8025" s="216">
        <v>457.00000000186265</v>
      </c>
      <c r="I8025" s="216">
        <v>839.73750000342272</v>
      </c>
      <c r="J8025" s="216">
        <v>8.435776934298928E-4</v>
      </c>
      <c r="K8025" s="216">
        <v>1.8459030490732047E-6</v>
      </c>
    </row>
    <row r="8026" spans="2:11" ht="15.75" customHeight="1" x14ac:dyDescent="0.2">
      <c r="B8026" s="189">
        <v>41185</v>
      </c>
      <c r="C8026" s="143">
        <v>281162</v>
      </c>
      <c r="D8026" s="143" t="s">
        <v>960</v>
      </c>
      <c r="E8026" s="143" t="s">
        <v>25</v>
      </c>
      <c r="F8026" s="248" t="s">
        <v>3756</v>
      </c>
      <c r="G8026" s="216">
        <v>8.01</v>
      </c>
      <c r="H8026" s="216">
        <v>180</v>
      </c>
      <c r="I8026" s="216">
        <v>1441.8</v>
      </c>
      <c r="J8026" s="216">
        <v>4.13616621799868E-3</v>
      </c>
      <c r="K8026" s="216">
        <v>2.2978701211103779E-5</v>
      </c>
    </row>
    <row r="8027" spans="2:11" ht="15.75" customHeight="1" x14ac:dyDescent="0.2">
      <c r="B8027" s="189">
        <v>41185</v>
      </c>
      <c r="C8027" s="143">
        <v>281172</v>
      </c>
      <c r="D8027" s="143" t="s">
        <v>625</v>
      </c>
      <c r="E8027" s="143" t="s">
        <v>25</v>
      </c>
      <c r="F8027" s="248" t="s">
        <v>2243</v>
      </c>
      <c r="G8027" s="216">
        <v>1</v>
      </c>
      <c r="H8027" s="216">
        <v>158.00000000162981</v>
      </c>
      <c r="I8027" s="216">
        <v>158.00000000162981</v>
      </c>
      <c r="J8027" s="216">
        <v>4.5326277046090489E-4</v>
      </c>
      <c r="K8027" s="216">
        <v>2.8687517117482869E-6</v>
      </c>
    </row>
    <row r="8028" spans="2:11" ht="15.75" customHeight="1" x14ac:dyDescent="0.2">
      <c r="B8028" s="189">
        <v>41185</v>
      </c>
      <c r="C8028" s="143">
        <v>281173</v>
      </c>
      <c r="D8028" s="143" t="s">
        <v>534</v>
      </c>
      <c r="E8028" s="143" t="s">
        <v>25</v>
      </c>
      <c r="F8028" s="248" t="s">
        <v>2005</v>
      </c>
      <c r="G8028" s="216">
        <v>14</v>
      </c>
      <c r="H8028" s="216">
        <v>252.9999999969732</v>
      </c>
      <c r="I8028" s="216">
        <v>3541.9999999576248</v>
      </c>
      <c r="J8028" s="216">
        <v>1.016111856289087E-2</v>
      </c>
      <c r="K8028" s="216">
        <v>4.016252396447602E-5</v>
      </c>
    </row>
    <row r="8029" spans="2:11" ht="15.75" customHeight="1" x14ac:dyDescent="0.2">
      <c r="B8029" s="189">
        <v>41185</v>
      </c>
      <c r="C8029" s="143">
        <v>281181</v>
      </c>
      <c r="D8029" s="143" t="s">
        <v>740</v>
      </c>
      <c r="E8029" s="143" t="s">
        <v>25</v>
      </c>
      <c r="F8029" s="248" t="s">
        <v>3757</v>
      </c>
      <c r="G8029" s="216">
        <v>16.509999999999998</v>
      </c>
      <c r="H8029" s="216">
        <v>325.00000000116415</v>
      </c>
      <c r="I8029" s="216">
        <v>5365.7500000192204</v>
      </c>
      <c r="J8029" s="216">
        <v>1.5393004497368509E-2</v>
      </c>
      <c r="K8029" s="216">
        <v>4.7363090760964215E-5</v>
      </c>
    </row>
    <row r="8030" spans="2:11" ht="15.75" customHeight="1" x14ac:dyDescent="0.2">
      <c r="B8030" s="189">
        <v>41185</v>
      </c>
      <c r="C8030" s="143">
        <v>281182</v>
      </c>
      <c r="D8030" s="143" t="s">
        <v>777</v>
      </c>
      <c r="E8030" s="143" t="s">
        <v>25</v>
      </c>
      <c r="F8030" s="248" t="s">
        <v>3758</v>
      </c>
      <c r="G8030" s="216">
        <v>20.96</v>
      </c>
      <c r="H8030" s="216">
        <v>349.99999999883585</v>
      </c>
      <c r="I8030" s="216">
        <v>7335.9999999756001</v>
      </c>
      <c r="J8030" s="216">
        <v>2.1045162557315436E-2</v>
      </c>
      <c r="K8030" s="216">
        <v>6.0129035878244101E-5</v>
      </c>
    </row>
    <row r="8031" spans="2:11" ht="15.75" customHeight="1" x14ac:dyDescent="0.2">
      <c r="B8031" s="189">
        <v>41185</v>
      </c>
      <c r="C8031" s="143">
        <v>281183</v>
      </c>
      <c r="D8031" s="143" t="s">
        <v>1164</v>
      </c>
      <c r="E8031" s="143" t="s">
        <v>25</v>
      </c>
      <c r="F8031" s="248" t="s">
        <v>2284</v>
      </c>
      <c r="G8031" s="216">
        <v>15</v>
      </c>
      <c r="H8031" s="216">
        <v>364.99999999534339</v>
      </c>
      <c r="I8031" s="216">
        <v>5474.9999999301508</v>
      </c>
      <c r="J8031" s="216">
        <v>1.5706415621621492E-2</v>
      </c>
      <c r="K8031" s="216">
        <v>4.3031275676224309E-5</v>
      </c>
    </row>
    <row r="8032" spans="2:11" ht="15.75" customHeight="1" x14ac:dyDescent="0.2">
      <c r="B8032" s="189">
        <v>41185</v>
      </c>
      <c r="C8032" s="143">
        <v>281185</v>
      </c>
      <c r="D8032" s="143" t="s">
        <v>565</v>
      </c>
      <c r="E8032" s="143" t="s">
        <v>25</v>
      </c>
      <c r="F8032" s="248" t="s">
        <v>3759</v>
      </c>
      <c r="G8032" s="216">
        <v>3</v>
      </c>
      <c r="H8032" s="216">
        <v>380.99999999511056</v>
      </c>
      <c r="I8032" s="216">
        <v>1142.9999999853317</v>
      </c>
      <c r="J8032" s="216">
        <v>3.2789832064862123E-3</v>
      </c>
      <c r="K8032" s="216">
        <v>8.6062551352448608E-6</v>
      </c>
    </row>
    <row r="8033" spans="2:11" ht="15.75" customHeight="1" x14ac:dyDescent="0.2">
      <c r="B8033" s="189">
        <v>41185</v>
      </c>
      <c r="C8033" s="143">
        <v>281186</v>
      </c>
      <c r="D8033" s="143" t="s">
        <v>968</v>
      </c>
      <c r="E8033" s="143" t="s">
        <v>25</v>
      </c>
      <c r="F8033" s="248" t="s">
        <v>2548</v>
      </c>
      <c r="G8033" s="216">
        <v>3.0100000000000002</v>
      </c>
      <c r="H8033" s="216">
        <v>400.00000000465661</v>
      </c>
      <c r="I8033" s="216">
        <v>1204.0000000140165</v>
      </c>
      <c r="J8033" s="216">
        <v>3.4539770609851475E-3</v>
      </c>
      <c r="K8033" s="216">
        <v>8.6349426523623457E-6</v>
      </c>
    </row>
    <row r="8034" spans="2:11" ht="15.75" customHeight="1" x14ac:dyDescent="0.2">
      <c r="B8034" s="189">
        <v>41185</v>
      </c>
      <c r="C8034" s="143">
        <v>281188</v>
      </c>
      <c r="D8034" s="143" t="s">
        <v>1110</v>
      </c>
      <c r="E8034" s="143" t="s">
        <v>24</v>
      </c>
      <c r="F8034" s="248" t="s">
        <v>3760</v>
      </c>
      <c r="G8034" s="216">
        <v>1.306</v>
      </c>
      <c r="H8034" s="216">
        <v>525.99999999627471</v>
      </c>
      <c r="I8034" s="216">
        <v>686.95599999513468</v>
      </c>
      <c r="J8034" s="216">
        <v>6.8998308689412571E-4</v>
      </c>
      <c r="K8034" s="216">
        <v>1.311754918058959E-6</v>
      </c>
    </row>
    <row r="8035" spans="2:11" ht="15.75" customHeight="1" x14ac:dyDescent="0.2">
      <c r="B8035" s="189">
        <v>41185</v>
      </c>
      <c r="C8035" s="143">
        <v>281189</v>
      </c>
      <c r="D8035" s="143" t="s">
        <v>3644</v>
      </c>
      <c r="E8035" s="143" t="s">
        <v>24</v>
      </c>
      <c r="F8035" s="248" t="s">
        <v>3761</v>
      </c>
      <c r="G8035" s="216">
        <v>12.8681</v>
      </c>
      <c r="H8035" s="216">
        <v>299.00000000023283</v>
      </c>
      <c r="I8035" s="216">
        <v>3847.561900002996</v>
      </c>
      <c r="J8035" s="216">
        <v>3.8645162671249638E-3</v>
      </c>
      <c r="K8035" s="216">
        <v>1.2924803568969747E-5</v>
      </c>
    </row>
    <row r="8036" spans="2:11" ht="15.75" customHeight="1" x14ac:dyDescent="0.2">
      <c r="B8036" s="189">
        <v>41185</v>
      </c>
      <c r="C8036" s="143">
        <v>281190</v>
      </c>
      <c r="D8036" s="143" t="s">
        <v>1693</v>
      </c>
      <c r="E8036" s="143" t="s">
        <v>24</v>
      </c>
      <c r="F8036" s="248" t="s">
        <v>3762</v>
      </c>
      <c r="G8036" s="216">
        <v>0.8266</v>
      </c>
      <c r="H8036" s="216">
        <v>400.00000000465661</v>
      </c>
      <c r="I8036" s="216">
        <v>330.64000000384914</v>
      </c>
      <c r="J8036" s="216">
        <v>3.3209697252072231E-4</v>
      </c>
      <c r="K8036" s="216">
        <v>8.3024243129214048E-7</v>
      </c>
    </row>
    <row r="8037" spans="2:11" ht="15.75" customHeight="1" x14ac:dyDescent="0.2">
      <c r="B8037" s="189">
        <v>41185</v>
      </c>
      <c r="C8037" s="143">
        <v>281190</v>
      </c>
      <c r="D8037" s="143" t="s">
        <v>893</v>
      </c>
      <c r="E8037" s="143" t="s">
        <v>24</v>
      </c>
      <c r="F8037" s="248" t="s">
        <v>3762</v>
      </c>
      <c r="G8037" s="216">
        <v>15.385000000000002</v>
      </c>
      <c r="H8037" s="216">
        <v>400.00000000465661</v>
      </c>
      <c r="I8037" s="216">
        <v>6154.0000000716427</v>
      </c>
      <c r="J8037" s="216">
        <v>6.1811177380006214E-3</v>
      </c>
      <c r="K8037" s="216">
        <v>1.545279434482166E-5</v>
      </c>
    </row>
    <row r="8038" spans="2:11" ht="15.75" customHeight="1" x14ac:dyDescent="0.2">
      <c r="B8038" s="189">
        <v>41185</v>
      </c>
      <c r="C8038" s="143">
        <v>281191</v>
      </c>
      <c r="D8038" s="143" t="s">
        <v>651</v>
      </c>
      <c r="E8038" s="143" t="s">
        <v>25</v>
      </c>
      <c r="F8038" s="248" t="s">
        <v>3763</v>
      </c>
      <c r="G8038" s="216">
        <v>1</v>
      </c>
      <c r="H8038" s="216">
        <v>217.99999999813735</v>
      </c>
      <c r="I8038" s="216">
        <v>217.99999999813735</v>
      </c>
      <c r="J8038" s="216">
        <v>6.2538787315578317E-4</v>
      </c>
      <c r="K8038" s="216">
        <v>2.8687517117482869E-6</v>
      </c>
    </row>
    <row r="8039" spans="2:11" ht="15.75" customHeight="1" x14ac:dyDescent="0.2">
      <c r="B8039" s="189">
        <v>41185</v>
      </c>
      <c r="C8039" s="143">
        <v>281192</v>
      </c>
      <c r="D8039" s="143" t="s">
        <v>1408</v>
      </c>
      <c r="E8039" s="143" t="s">
        <v>24</v>
      </c>
      <c r="F8039" s="248" t="s">
        <v>3126</v>
      </c>
      <c r="G8039" s="216">
        <v>27.3</v>
      </c>
      <c r="H8039" s="216">
        <v>325.00000000116415</v>
      </c>
      <c r="I8039" s="216">
        <v>8872.5000000317814</v>
      </c>
      <c r="J8039" s="216">
        <v>8.9115968686981645E-3</v>
      </c>
      <c r="K8039" s="216">
        <v>2.7420298057434597E-5</v>
      </c>
    </row>
    <row r="8040" spans="2:11" ht="15.75" customHeight="1" x14ac:dyDescent="0.2">
      <c r="B8040" s="189">
        <v>41185</v>
      </c>
      <c r="C8040" s="143">
        <v>281193</v>
      </c>
      <c r="D8040" s="143" t="s">
        <v>852</v>
      </c>
      <c r="E8040" s="143" t="s">
        <v>25</v>
      </c>
      <c r="F8040" s="248" t="s">
        <v>2492</v>
      </c>
      <c r="G8040" s="216">
        <v>3.1950000000000003</v>
      </c>
      <c r="H8040" s="216">
        <v>242.99999999580905</v>
      </c>
      <c r="I8040" s="216">
        <v>776.38499998660996</v>
      </c>
      <c r="J8040" s="216">
        <v>2.2272557976872813E-3</v>
      </c>
      <c r="K8040" s="216">
        <v>9.1656617190357786E-6</v>
      </c>
    </row>
    <row r="8041" spans="2:11" ht="15.75" customHeight="1" x14ac:dyDescent="0.2">
      <c r="B8041" s="189">
        <v>41185</v>
      </c>
      <c r="C8041" s="143">
        <v>281194</v>
      </c>
      <c r="D8041" s="143" t="s">
        <v>1047</v>
      </c>
      <c r="E8041" s="143" t="s">
        <v>24</v>
      </c>
      <c r="F8041" s="248" t="s">
        <v>3584</v>
      </c>
      <c r="G8041" s="216">
        <v>3.93</v>
      </c>
      <c r="H8041" s="216">
        <v>400.00000000465661</v>
      </c>
      <c r="I8041" s="216">
        <v>1572.0000000183006</v>
      </c>
      <c r="J8041" s="216">
        <v>1.5789270529959337E-3</v>
      </c>
      <c r="K8041" s="216">
        <v>3.9473176324438816E-6</v>
      </c>
    </row>
    <row r="8042" spans="2:11" ht="15.75" customHeight="1" x14ac:dyDescent="0.2">
      <c r="B8042" s="189">
        <v>41185</v>
      </c>
      <c r="C8042" s="143">
        <v>281196</v>
      </c>
      <c r="D8042" s="143" t="s">
        <v>1841</v>
      </c>
      <c r="E8042" s="143" t="s">
        <v>24</v>
      </c>
      <c r="F8042" s="248" t="s">
        <v>3764</v>
      </c>
      <c r="G8042" s="216">
        <v>17</v>
      </c>
      <c r="H8042" s="216">
        <v>422.0000000030268</v>
      </c>
      <c r="I8042" s="216">
        <v>7174.0000000514556</v>
      </c>
      <c r="J8042" s="216">
        <v>7.2056123906757037E-3</v>
      </c>
      <c r="K8042" s="216">
        <v>1.7074910878255976E-5</v>
      </c>
    </row>
    <row r="8043" spans="2:11" ht="15.75" customHeight="1" x14ac:dyDescent="0.2">
      <c r="B8043" s="189">
        <v>41185</v>
      </c>
      <c r="C8043" s="143">
        <v>281198</v>
      </c>
      <c r="D8043" s="143" t="s">
        <v>1531</v>
      </c>
      <c r="E8043" s="143" t="s">
        <v>25</v>
      </c>
      <c r="F8043" s="248" t="s">
        <v>3765</v>
      </c>
      <c r="G8043" s="216">
        <v>26.400000000000002</v>
      </c>
      <c r="H8043" s="216">
        <v>245.99999999511056</v>
      </c>
      <c r="I8043" s="216">
        <v>6494.3999998709196</v>
      </c>
      <c r="J8043" s="216">
        <v>1.8630821116407778E-2</v>
      </c>
      <c r="K8043" s="216">
        <v>7.5735045190154792E-5</v>
      </c>
    </row>
    <row r="8044" spans="2:11" ht="15.75" customHeight="1" x14ac:dyDescent="0.2">
      <c r="B8044" s="189">
        <v>41185</v>
      </c>
      <c r="C8044" s="143">
        <v>281199</v>
      </c>
      <c r="D8044" s="143" t="s">
        <v>1085</v>
      </c>
      <c r="E8044" s="143" t="s">
        <v>24</v>
      </c>
      <c r="F8044" s="248" t="s">
        <v>3490</v>
      </c>
      <c r="G8044" s="216">
        <v>18.622500000000002</v>
      </c>
      <c r="H8044" s="216">
        <v>175.99999999743886</v>
      </c>
      <c r="I8044" s="216">
        <v>3277.5599999523056</v>
      </c>
      <c r="J8044" s="216">
        <v>3.2920026410189576E-3</v>
      </c>
      <c r="K8044" s="216">
        <v>1.8704560460607173E-5</v>
      </c>
    </row>
    <row r="8045" spans="2:11" ht="15.75" customHeight="1" x14ac:dyDescent="0.2">
      <c r="B8045" s="189">
        <v>41185</v>
      </c>
      <c r="C8045" s="143">
        <v>281199</v>
      </c>
      <c r="D8045" s="143" t="s">
        <v>1196</v>
      </c>
      <c r="E8045" s="143" t="s">
        <v>24</v>
      </c>
      <c r="F8045" s="248" t="s">
        <v>3490</v>
      </c>
      <c r="G8045" s="216">
        <v>1.1325000000000001</v>
      </c>
      <c r="H8045" s="216">
        <v>175.99999999743886</v>
      </c>
      <c r="I8045" s="216">
        <v>199.31999999709953</v>
      </c>
      <c r="J8045" s="216">
        <v>2.0019830801202681E-4</v>
      </c>
      <c r="K8045" s="216">
        <v>1.1374903864485232E-6</v>
      </c>
    </row>
    <row r="8046" spans="2:11" ht="15.75" customHeight="1" x14ac:dyDescent="0.2">
      <c r="B8046" s="189">
        <v>41185</v>
      </c>
      <c r="C8046" s="143">
        <v>281200</v>
      </c>
      <c r="D8046" s="143" t="s">
        <v>616</v>
      </c>
      <c r="E8046" s="143" t="s">
        <v>24</v>
      </c>
      <c r="F8046" s="248" t="s">
        <v>3766</v>
      </c>
      <c r="G8046" s="216">
        <v>16.02</v>
      </c>
      <c r="H8046" s="216">
        <v>246.99999999837019</v>
      </c>
      <c r="I8046" s="216">
        <v>3956.9399999738903</v>
      </c>
      <c r="J8046" s="216">
        <v>3.9743763441270809E-3</v>
      </c>
      <c r="K8046" s="216">
        <v>1.6090592486450631E-5</v>
      </c>
    </row>
    <row r="8047" spans="2:11" ht="15.75" customHeight="1" x14ac:dyDescent="0.2">
      <c r="B8047" s="189">
        <v>41185</v>
      </c>
      <c r="C8047" s="143">
        <v>281201</v>
      </c>
      <c r="D8047" s="143" t="s">
        <v>708</v>
      </c>
      <c r="E8047" s="143" t="s">
        <v>24</v>
      </c>
      <c r="F8047" s="248" t="s">
        <v>3767</v>
      </c>
      <c r="G8047" s="216">
        <v>45.26</v>
      </c>
      <c r="H8047" s="216">
        <v>352.99999999813735</v>
      </c>
      <c r="I8047" s="216">
        <v>15976.779999915696</v>
      </c>
      <c r="J8047" s="216">
        <v>1.6047182036474296E-2</v>
      </c>
      <c r="K8047" s="216">
        <v>4.5459439197050906E-5</v>
      </c>
    </row>
    <row r="8048" spans="2:11" ht="15.75" customHeight="1" x14ac:dyDescent="0.2">
      <c r="B8048" s="189">
        <v>41185</v>
      </c>
      <c r="C8048" s="143">
        <v>281202</v>
      </c>
      <c r="D8048" s="143" t="s">
        <v>1036</v>
      </c>
      <c r="E8048" s="143" t="s">
        <v>24</v>
      </c>
      <c r="F8048" s="248" t="s">
        <v>3768</v>
      </c>
      <c r="G8048" s="216">
        <v>11.895000000000001</v>
      </c>
      <c r="H8048" s="216">
        <v>247.99999999115244</v>
      </c>
      <c r="I8048" s="216">
        <v>2949.9599998947588</v>
      </c>
      <c r="J8048" s="216">
        <v>2.9629590642719418E-3</v>
      </c>
      <c r="K8048" s="216">
        <v>1.1947415582167931E-5</v>
      </c>
    </row>
    <row r="8049" spans="2:11" ht="15.75" customHeight="1" x14ac:dyDescent="0.2">
      <c r="B8049" s="189">
        <v>41185</v>
      </c>
      <c r="C8049" s="143">
        <v>281203</v>
      </c>
      <c r="D8049" s="143" t="s">
        <v>616</v>
      </c>
      <c r="E8049" s="143" t="s">
        <v>24</v>
      </c>
      <c r="F8049" s="248" t="s">
        <v>3769</v>
      </c>
      <c r="G8049" s="216">
        <v>10.4419</v>
      </c>
      <c r="H8049" s="216">
        <v>29.999999993015081</v>
      </c>
      <c r="I8049" s="216">
        <v>313.25699992706416</v>
      </c>
      <c r="J8049" s="216">
        <v>3.146373738673211E-4</v>
      </c>
      <c r="K8049" s="216">
        <v>1.0487912464685945E-5</v>
      </c>
    </row>
    <row r="8050" spans="2:11" ht="15.75" customHeight="1" x14ac:dyDescent="0.2">
      <c r="B8050" s="189">
        <v>41185</v>
      </c>
      <c r="C8050" s="143">
        <v>281204</v>
      </c>
      <c r="D8050" s="143" t="s">
        <v>681</v>
      </c>
      <c r="E8050" s="143" t="s">
        <v>24</v>
      </c>
      <c r="F8050" s="248" t="s">
        <v>3770</v>
      </c>
      <c r="G8050" s="216">
        <v>6.2250000000000005</v>
      </c>
      <c r="H8050" s="216">
        <v>14.00000000372529</v>
      </c>
      <c r="I8050" s="216">
        <v>87.150000023189946</v>
      </c>
      <c r="J8050" s="216">
        <v>8.7534028437410269E-5</v>
      </c>
      <c r="K8050" s="216">
        <v>6.2524306010084381E-6</v>
      </c>
    </row>
    <row r="8051" spans="2:11" ht="15.75" customHeight="1" x14ac:dyDescent="0.2">
      <c r="B8051" s="189">
        <v>41185</v>
      </c>
      <c r="C8051" s="143">
        <v>281206</v>
      </c>
      <c r="D8051" s="143" t="s">
        <v>1418</v>
      </c>
      <c r="E8051" s="143" t="s">
        <v>25</v>
      </c>
      <c r="F8051" s="248" t="s">
        <v>3771</v>
      </c>
      <c r="G8051" s="216">
        <v>25.27</v>
      </c>
      <c r="H8051" s="216">
        <v>383.99999999441206</v>
      </c>
      <c r="I8051" s="216">
        <v>9703.6799998587921</v>
      </c>
      <c r="J8051" s="216">
        <v>2.783744860985253E-2</v>
      </c>
      <c r="K8051" s="216">
        <v>7.2493355755879208E-5</v>
      </c>
    </row>
    <row r="8052" spans="2:11" ht="15.75" customHeight="1" x14ac:dyDescent="0.2">
      <c r="B8052" s="189">
        <v>41185</v>
      </c>
      <c r="C8052" s="143">
        <v>281207</v>
      </c>
      <c r="D8052" s="143" t="s">
        <v>957</v>
      </c>
      <c r="E8052" s="143" t="s">
        <v>25</v>
      </c>
      <c r="F8052" s="248" t="s">
        <v>3772</v>
      </c>
      <c r="G8052" s="216">
        <v>35.879999999999995</v>
      </c>
      <c r="H8052" s="216">
        <v>288.99999999906868</v>
      </c>
      <c r="I8052" s="216">
        <v>10369.319999966585</v>
      </c>
      <c r="J8052" s="216">
        <v>2.9747004499569889E-2</v>
      </c>
      <c r="K8052" s="216">
        <v>1.0293081141752852E-4</v>
      </c>
    </row>
    <row r="8053" spans="2:11" ht="15.75" customHeight="1" x14ac:dyDescent="0.2">
      <c r="B8053" s="189">
        <v>41185</v>
      </c>
      <c r="C8053" s="143">
        <v>281397</v>
      </c>
      <c r="D8053" s="143" t="s">
        <v>1328</v>
      </c>
      <c r="E8053" s="143" t="s">
        <v>25</v>
      </c>
      <c r="F8053" s="248" t="s">
        <v>3773</v>
      </c>
      <c r="G8053" s="216">
        <v>4.5</v>
      </c>
      <c r="H8053" s="216">
        <v>130.00000000465661</v>
      </c>
      <c r="I8053" s="216">
        <v>585.00000002095476</v>
      </c>
      <c r="J8053" s="216">
        <v>1.678219751432862E-3</v>
      </c>
      <c r="K8053" s="216">
        <v>1.2909382702867292E-5</v>
      </c>
    </row>
    <row r="8054" spans="2:11" ht="15.75" customHeight="1" x14ac:dyDescent="0.2">
      <c r="B8054" s="189">
        <v>41186</v>
      </c>
      <c r="C8054" s="143">
        <v>281220</v>
      </c>
      <c r="D8054" s="143" t="s">
        <v>1332</v>
      </c>
      <c r="E8054" s="143" t="s">
        <v>25</v>
      </c>
      <c r="F8054" s="248" t="s">
        <v>3774</v>
      </c>
      <c r="G8054" s="216">
        <v>3</v>
      </c>
      <c r="H8054" s="216">
        <v>153.00000000628643</v>
      </c>
      <c r="I8054" s="216">
        <v>459.00000001885928</v>
      </c>
      <c r="J8054" s="216">
        <v>1.3165304278114653E-3</v>
      </c>
      <c r="K8054" s="216">
        <v>8.6047740376298824E-6</v>
      </c>
    </row>
    <row r="8055" spans="2:11" ht="15.75" customHeight="1" x14ac:dyDescent="0.2">
      <c r="B8055" s="189">
        <v>41186</v>
      </c>
      <c r="C8055" s="143">
        <v>281221</v>
      </c>
      <c r="D8055" s="143" t="s">
        <v>1511</v>
      </c>
      <c r="E8055" s="143" t="s">
        <v>25</v>
      </c>
      <c r="F8055" s="248" t="s">
        <v>3775</v>
      </c>
      <c r="G8055" s="216">
        <v>6</v>
      </c>
      <c r="H8055" s="216">
        <v>29.999999993015081</v>
      </c>
      <c r="I8055" s="216">
        <v>179.99999995809048</v>
      </c>
      <c r="J8055" s="216">
        <v>5.1628644213758557E-4</v>
      </c>
      <c r="K8055" s="216">
        <v>1.7209548075259765E-5</v>
      </c>
    </row>
    <row r="8056" spans="2:11" ht="15.75" customHeight="1" x14ac:dyDescent="0.2">
      <c r="B8056" s="189">
        <v>41186</v>
      </c>
      <c r="C8056" s="143">
        <v>281223</v>
      </c>
      <c r="D8056" s="143" t="s">
        <v>732</v>
      </c>
      <c r="E8056" s="143" t="s">
        <v>25</v>
      </c>
      <c r="F8056" s="248" t="s">
        <v>2609</v>
      </c>
      <c r="G8056" s="216">
        <v>78</v>
      </c>
      <c r="H8056" s="216">
        <v>123.99999999557622</v>
      </c>
      <c r="I8056" s="216">
        <v>9671.999999654945</v>
      </c>
      <c r="J8056" s="216">
        <v>2.7741791496329032E-2</v>
      </c>
      <c r="K8056" s="216">
        <v>2.2372412497837692E-4</v>
      </c>
    </row>
    <row r="8057" spans="2:11" ht="15.75" customHeight="1" x14ac:dyDescent="0.2">
      <c r="B8057" s="189">
        <v>41186</v>
      </c>
      <c r="C8057" s="143">
        <v>281224</v>
      </c>
      <c r="D8057" s="143" t="s">
        <v>1165</v>
      </c>
      <c r="E8057" s="143" t="s">
        <v>25</v>
      </c>
      <c r="F8057" s="248" t="s">
        <v>3776</v>
      </c>
      <c r="G8057" s="216">
        <v>4.5</v>
      </c>
      <c r="H8057" s="216">
        <v>143.99999999790452</v>
      </c>
      <c r="I8057" s="216">
        <v>647.99999999057036</v>
      </c>
      <c r="J8057" s="216">
        <v>1.8586311921010078E-3</v>
      </c>
      <c r="K8057" s="216">
        <v>1.2907161056444823E-5</v>
      </c>
    </row>
    <row r="8058" spans="2:11" ht="15.75" customHeight="1" x14ac:dyDescent="0.2">
      <c r="B8058" s="189">
        <v>41186</v>
      </c>
      <c r="C8058" s="143">
        <v>281226</v>
      </c>
      <c r="D8058" s="143" t="s">
        <v>557</v>
      </c>
      <c r="E8058" s="143" t="s">
        <v>25</v>
      </c>
      <c r="F8058" s="248" t="s">
        <v>3777</v>
      </c>
      <c r="G8058" s="216">
        <v>3</v>
      </c>
      <c r="H8058" s="216">
        <v>92.000000006519258</v>
      </c>
      <c r="I8058" s="216">
        <v>276.00000001955777</v>
      </c>
      <c r="J8058" s="216">
        <v>7.9163921151804593E-4</v>
      </c>
      <c r="K8058" s="216">
        <v>8.6047740376298824E-6</v>
      </c>
    </row>
    <row r="8059" spans="2:11" ht="15.75" customHeight="1" x14ac:dyDescent="0.2">
      <c r="B8059" s="189">
        <v>41186</v>
      </c>
      <c r="C8059" s="143">
        <v>281227</v>
      </c>
      <c r="D8059" s="143" t="s">
        <v>1012</v>
      </c>
      <c r="E8059" s="143" t="s">
        <v>24</v>
      </c>
      <c r="F8059" s="248" t="s">
        <v>3778</v>
      </c>
      <c r="G8059" s="216">
        <v>3</v>
      </c>
      <c r="H8059" s="216">
        <v>337.00000000884756</v>
      </c>
      <c r="I8059" s="216">
        <v>1011.0000000265427</v>
      </c>
      <c r="J8059" s="216">
        <v>1.0152451053000401E-3</v>
      </c>
      <c r="K8059" s="216">
        <v>3.0125967515530739E-6</v>
      </c>
    </row>
    <row r="8060" spans="2:11" ht="15.75" customHeight="1" x14ac:dyDescent="0.2">
      <c r="B8060" s="189">
        <v>41186</v>
      </c>
      <c r="C8060" s="143">
        <v>281228</v>
      </c>
      <c r="D8060" s="143" t="s">
        <v>594</v>
      </c>
      <c r="E8060" s="143" t="s">
        <v>25</v>
      </c>
      <c r="F8060" s="248" t="s">
        <v>2990</v>
      </c>
      <c r="G8060" s="216">
        <v>95.5</v>
      </c>
      <c r="H8060" s="216">
        <v>312.99999999348074</v>
      </c>
      <c r="I8060" s="216">
        <v>29891.499999377411</v>
      </c>
      <c r="J8060" s="216">
        <v>8.5736534380152121E-2</v>
      </c>
      <c r="K8060" s="216">
        <v>2.7391864019788456E-4</v>
      </c>
    </row>
    <row r="8061" spans="2:11" ht="15.75" customHeight="1" x14ac:dyDescent="0.2">
      <c r="B8061" s="189">
        <v>41186</v>
      </c>
      <c r="C8061" s="143">
        <v>281229</v>
      </c>
      <c r="D8061" s="143" t="s">
        <v>621</v>
      </c>
      <c r="E8061" s="143" t="s">
        <v>25</v>
      </c>
      <c r="F8061" s="248" t="s">
        <v>3779</v>
      </c>
      <c r="G8061" s="216">
        <v>1</v>
      </c>
      <c r="H8061" s="216">
        <v>174.00000000139698</v>
      </c>
      <c r="I8061" s="216">
        <v>174.00000000139698</v>
      </c>
      <c r="J8061" s="216">
        <v>4.9907689418654002E-4</v>
      </c>
      <c r="K8061" s="216">
        <v>2.868258012543294E-6</v>
      </c>
    </row>
    <row r="8062" spans="2:11" ht="15.75" customHeight="1" x14ac:dyDescent="0.2">
      <c r="B8062" s="189">
        <v>41186</v>
      </c>
      <c r="C8062" s="143">
        <v>281230</v>
      </c>
      <c r="D8062" s="143" t="s">
        <v>950</v>
      </c>
      <c r="E8062" s="143" t="s">
        <v>25</v>
      </c>
      <c r="F8062" s="248" t="s">
        <v>2352</v>
      </c>
      <c r="G8062" s="216">
        <v>18</v>
      </c>
      <c r="H8062" s="216">
        <v>386.00000000093132</v>
      </c>
      <c r="I8062" s="216">
        <v>6948.0000000167638</v>
      </c>
      <c r="J8062" s="216">
        <v>1.9928656671198891E-2</v>
      </c>
      <c r="K8062" s="216">
        <v>5.1628644225779291E-5</v>
      </c>
    </row>
    <row r="8063" spans="2:11" ht="15.75" customHeight="1" x14ac:dyDescent="0.2">
      <c r="B8063" s="189">
        <v>41186</v>
      </c>
      <c r="C8063" s="143">
        <v>281231</v>
      </c>
      <c r="D8063" s="143" t="s">
        <v>1113</v>
      </c>
      <c r="E8063" s="143" t="s">
        <v>25</v>
      </c>
      <c r="F8063" s="248" t="s">
        <v>3780</v>
      </c>
      <c r="G8063" s="216">
        <v>1</v>
      </c>
      <c r="H8063" s="216">
        <v>293.00000000162981</v>
      </c>
      <c r="I8063" s="216">
        <v>293.00000000162981</v>
      </c>
      <c r="J8063" s="216">
        <v>8.4039959767985984E-4</v>
      </c>
      <c r="K8063" s="216">
        <v>2.868258012543294E-6</v>
      </c>
    </row>
    <row r="8064" spans="2:11" ht="15.75" customHeight="1" x14ac:dyDescent="0.2">
      <c r="B8064" s="189">
        <v>41186</v>
      </c>
      <c r="C8064" s="143">
        <v>281234</v>
      </c>
      <c r="D8064" s="143" t="s">
        <v>565</v>
      </c>
      <c r="E8064" s="143" t="s">
        <v>25</v>
      </c>
      <c r="F8064" s="248" t="s">
        <v>1899</v>
      </c>
      <c r="G8064" s="216">
        <v>17.5</v>
      </c>
      <c r="H8064" s="216">
        <v>364.99999999534339</v>
      </c>
      <c r="I8064" s="216">
        <v>6387.4999999185093</v>
      </c>
      <c r="J8064" s="216">
        <v>1.8320998054886555E-2</v>
      </c>
      <c r="K8064" s="216">
        <v>5.0194515219507643E-5</v>
      </c>
    </row>
    <row r="8065" spans="2:11" ht="15.75" customHeight="1" x14ac:dyDescent="0.2">
      <c r="B8065" s="189">
        <v>41186</v>
      </c>
      <c r="C8065" s="143">
        <v>281235</v>
      </c>
      <c r="D8065" s="143" t="s">
        <v>968</v>
      </c>
      <c r="E8065" s="143" t="s">
        <v>25</v>
      </c>
      <c r="F8065" s="248" t="s">
        <v>2548</v>
      </c>
      <c r="G8065" s="216">
        <v>2</v>
      </c>
      <c r="H8065" s="216">
        <v>516.00000000558794</v>
      </c>
      <c r="I8065" s="216">
        <v>1032.0000000111759</v>
      </c>
      <c r="J8065" s="216">
        <v>2.9600422689767345E-3</v>
      </c>
      <c r="K8065" s="216">
        <v>5.736516025086588E-6</v>
      </c>
    </row>
    <row r="8066" spans="2:11" ht="15.75" customHeight="1" x14ac:dyDescent="0.2">
      <c r="B8066" s="189">
        <v>41186</v>
      </c>
      <c r="C8066" s="143">
        <v>281236</v>
      </c>
      <c r="D8066" s="143" t="s">
        <v>1519</v>
      </c>
      <c r="E8066" s="143" t="s">
        <v>24</v>
      </c>
      <c r="F8066" s="248" t="s">
        <v>3781</v>
      </c>
      <c r="G8066" s="216">
        <v>0.76500000000000001</v>
      </c>
      <c r="H8066" s="216">
        <v>217.99999999813735</v>
      </c>
      <c r="I8066" s="216">
        <v>166.76999999857509</v>
      </c>
      <c r="J8066" s="216">
        <v>1.6747025341740449E-4</v>
      </c>
      <c r="K8066" s="216">
        <v>7.6821217164603384E-7</v>
      </c>
    </row>
    <row r="8067" spans="2:11" ht="15.75" customHeight="1" x14ac:dyDescent="0.2">
      <c r="B8067" s="189">
        <v>41186</v>
      </c>
      <c r="C8067" s="143">
        <v>281237</v>
      </c>
      <c r="D8067" s="143" t="s">
        <v>893</v>
      </c>
      <c r="E8067" s="143" t="s">
        <v>24</v>
      </c>
      <c r="F8067" s="248" t="s">
        <v>3782</v>
      </c>
      <c r="G8067" s="216">
        <v>1.8980000000000001</v>
      </c>
      <c r="H8067" s="216">
        <v>245.00000000232831</v>
      </c>
      <c r="I8067" s="216">
        <v>465.01000000441917</v>
      </c>
      <c r="J8067" s="216">
        <v>4.6696253848433603E-4</v>
      </c>
      <c r="K8067" s="216">
        <v>1.9059695448159116E-6</v>
      </c>
    </row>
    <row r="8068" spans="2:11" ht="15.75" customHeight="1" x14ac:dyDescent="0.2">
      <c r="B8068" s="189">
        <v>41186</v>
      </c>
      <c r="C8068" s="143">
        <v>281238</v>
      </c>
      <c r="D8068" s="143" t="s">
        <v>1291</v>
      </c>
      <c r="E8068" s="143" t="s">
        <v>24</v>
      </c>
      <c r="F8068" s="248" t="s">
        <v>2679</v>
      </c>
      <c r="G8068" s="216">
        <v>16.215</v>
      </c>
      <c r="H8068" s="216">
        <v>341.99999999371357</v>
      </c>
      <c r="I8068" s="216">
        <v>5545.5299998980654</v>
      </c>
      <c r="J8068" s="216">
        <v>5.5688152211110101E-3</v>
      </c>
      <c r="K8068" s="216">
        <v>1.6283085442144364E-5</v>
      </c>
    </row>
    <row r="8069" spans="2:11" ht="15.75" customHeight="1" x14ac:dyDescent="0.2">
      <c r="B8069" s="189">
        <v>41186</v>
      </c>
      <c r="C8069" s="143">
        <v>281239</v>
      </c>
      <c r="D8069" s="143" t="s">
        <v>1015</v>
      </c>
      <c r="E8069" s="143" t="s">
        <v>24</v>
      </c>
      <c r="F8069" s="248" t="s">
        <v>3783</v>
      </c>
      <c r="G8069" s="216">
        <v>57.75</v>
      </c>
      <c r="H8069" s="216">
        <v>386.00000000093132</v>
      </c>
      <c r="I8069" s="216">
        <v>22291.50000005378</v>
      </c>
      <c r="J8069" s="216">
        <v>2.2385100162469123E-2</v>
      </c>
      <c r="K8069" s="216">
        <v>5.7992487467396672E-5</v>
      </c>
    </row>
    <row r="8070" spans="2:11" ht="15.75" customHeight="1" x14ac:dyDescent="0.2">
      <c r="B8070" s="189">
        <v>41186</v>
      </c>
      <c r="C8070" s="143">
        <v>281239</v>
      </c>
      <c r="D8070" s="143" t="s">
        <v>1548</v>
      </c>
      <c r="E8070" s="143" t="s">
        <v>24</v>
      </c>
      <c r="F8070" s="248" t="s">
        <v>3783</v>
      </c>
      <c r="G8070" s="216">
        <v>2.72</v>
      </c>
      <c r="H8070" s="216">
        <v>386.00000000093132</v>
      </c>
      <c r="I8070" s="216">
        <v>1049.9200000025332</v>
      </c>
      <c r="J8070" s="216">
        <v>1.054328527132745E-3</v>
      </c>
      <c r="K8070" s="216">
        <v>2.7314210547414538E-6</v>
      </c>
    </row>
    <row r="8071" spans="2:11" ht="15.75" customHeight="1" x14ac:dyDescent="0.2">
      <c r="B8071" s="189">
        <v>41186</v>
      </c>
      <c r="C8071" s="143">
        <v>281240</v>
      </c>
      <c r="D8071" s="143" t="s">
        <v>808</v>
      </c>
      <c r="E8071" s="143" t="s">
        <v>24</v>
      </c>
      <c r="F8071" s="248" t="s">
        <v>3784</v>
      </c>
      <c r="G8071" s="216">
        <v>7.72</v>
      </c>
      <c r="H8071" s="216">
        <v>240.99999999976717</v>
      </c>
      <c r="I8071" s="216">
        <v>1860.5199999982026</v>
      </c>
      <c r="J8071" s="216">
        <v>1.8683321693980367E-3</v>
      </c>
      <c r="K8071" s="216">
        <v>7.7524156406632425E-6</v>
      </c>
    </row>
    <row r="8072" spans="2:11" ht="15.75" customHeight="1" x14ac:dyDescent="0.2">
      <c r="B8072" s="189">
        <v>41186</v>
      </c>
      <c r="C8072" s="143">
        <v>281241</v>
      </c>
      <c r="D8072" s="143" t="s">
        <v>540</v>
      </c>
      <c r="E8072" s="143" t="s">
        <v>25</v>
      </c>
      <c r="F8072" s="248" t="s">
        <v>3785</v>
      </c>
      <c r="G8072" s="216">
        <v>6.9</v>
      </c>
      <c r="H8072" s="216">
        <v>304.99999999883585</v>
      </c>
      <c r="I8072" s="216">
        <v>2104.4999999919673</v>
      </c>
      <c r="J8072" s="216">
        <v>6.0362489873743222E-3</v>
      </c>
      <c r="K8072" s="216">
        <v>1.9790980286548728E-5</v>
      </c>
    </row>
    <row r="8073" spans="2:11" ht="15.75" customHeight="1" x14ac:dyDescent="0.2">
      <c r="B8073" s="189">
        <v>41186</v>
      </c>
      <c r="C8073" s="143">
        <v>281242</v>
      </c>
      <c r="D8073" s="143" t="s">
        <v>2116</v>
      </c>
      <c r="E8073" s="143" t="s">
        <v>24</v>
      </c>
      <c r="F8073" s="248" t="s">
        <v>3786</v>
      </c>
      <c r="G8073" s="216">
        <v>1.1611</v>
      </c>
      <c r="H8073" s="216">
        <v>283.00000000046566</v>
      </c>
      <c r="I8073" s="216">
        <v>328.59130000054068</v>
      </c>
      <c r="J8073" s="216">
        <v>3.2997102765674346E-4</v>
      </c>
      <c r="K8073" s="216">
        <v>1.165975362742758E-6</v>
      </c>
    </row>
    <row r="8074" spans="2:11" ht="15.75" customHeight="1" x14ac:dyDescent="0.2">
      <c r="B8074" s="189">
        <v>41186</v>
      </c>
      <c r="C8074" s="143">
        <v>281243</v>
      </c>
      <c r="D8074" s="143" t="s">
        <v>594</v>
      </c>
      <c r="E8074" s="143" t="s">
        <v>25</v>
      </c>
      <c r="F8074" s="248" t="s">
        <v>3787</v>
      </c>
      <c r="G8074" s="216">
        <v>5.18</v>
      </c>
      <c r="H8074" s="216">
        <v>276.99999999138527</v>
      </c>
      <c r="I8074" s="216">
        <v>1434.8599999553755</v>
      </c>
      <c r="J8074" s="216">
        <v>4.1155486917498763E-3</v>
      </c>
      <c r="K8074" s="216">
        <v>1.4857576504974263E-5</v>
      </c>
    </row>
    <row r="8075" spans="2:11" ht="15.75" customHeight="1" x14ac:dyDescent="0.2">
      <c r="B8075" s="189">
        <v>41186</v>
      </c>
      <c r="C8075" s="143">
        <v>281244</v>
      </c>
      <c r="D8075" s="143" t="s">
        <v>588</v>
      </c>
      <c r="E8075" s="143" t="s">
        <v>25</v>
      </c>
      <c r="F8075" s="248" t="s">
        <v>3788</v>
      </c>
      <c r="G8075" s="216">
        <v>3.105</v>
      </c>
      <c r="H8075" s="216">
        <v>317.00000000651926</v>
      </c>
      <c r="I8075" s="216">
        <v>984.28500002024225</v>
      </c>
      <c r="J8075" s="216">
        <v>2.8231833379342361E-3</v>
      </c>
      <c r="K8075" s="216">
        <v>8.9059411289469285E-6</v>
      </c>
    </row>
    <row r="8076" spans="2:11" ht="15.75" customHeight="1" x14ac:dyDescent="0.2">
      <c r="B8076" s="189">
        <v>41186</v>
      </c>
      <c r="C8076" s="143">
        <v>281245</v>
      </c>
      <c r="D8076" s="143" t="s">
        <v>1033</v>
      </c>
      <c r="E8076" s="143" t="s">
        <v>24</v>
      </c>
      <c r="F8076" s="248" t="s">
        <v>2183</v>
      </c>
      <c r="G8076" s="216">
        <v>24.374700000000001</v>
      </c>
      <c r="H8076" s="216">
        <v>336.99999999837019</v>
      </c>
      <c r="I8076" s="216">
        <v>8214.2738999602734</v>
      </c>
      <c r="J8076" s="216">
        <v>8.2487649557958405E-3</v>
      </c>
      <c r="K8076" s="216">
        <v>2.4477047346693572E-5</v>
      </c>
    </row>
    <row r="8077" spans="2:11" ht="15.75" customHeight="1" x14ac:dyDescent="0.2">
      <c r="B8077" s="189">
        <v>41186</v>
      </c>
      <c r="C8077" s="143">
        <v>281246</v>
      </c>
      <c r="D8077" s="143" t="s">
        <v>570</v>
      </c>
      <c r="E8077" s="143" t="s">
        <v>24</v>
      </c>
      <c r="F8077" s="248" t="s">
        <v>3789</v>
      </c>
      <c r="G8077" s="216">
        <v>9.8949999999999996</v>
      </c>
      <c r="H8077" s="216">
        <v>296.00000000093132</v>
      </c>
      <c r="I8077" s="216">
        <v>2928.9200000092155</v>
      </c>
      <c r="J8077" s="216">
        <v>2.9412182925288638E-3</v>
      </c>
      <c r="K8077" s="216">
        <v>9.9365482855392214E-6</v>
      </c>
    </row>
    <row r="8078" spans="2:11" ht="15.75" customHeight="1" x14ac:dyDescent="0.2">
      <c r="B8078" s="189">
        <v>41186</v>
      </c>
      <c r="C8078" s="143">
        <v>281247</v>
      </c>
      <c r="D8078" s="143" t="s">
        <v>1143</v>
      </c>
      <c r="E8078" s="143" t="s">
        <v>24</v>
      </c>
      <c r="F8078" s="248" t="s">
        <v>3790</v>
      </c>
      <c r="G8078" s="216">
        <v>13.225000000000001</v>
      </c>
      <c r="H8078" s="216">
        <v>149.99999999650754</v>
      </c>
      <c r="I8078" s="216">
        <v>1983.7499999538122</v>
      </c>
      <c r="J8078" s="216">
        <v>1.9920796019180886E-3</v>
      </c>
      <c r="K8078" s="216">
        <v>1.3280530679763135E-5</v>
      </c>
    </row>
    <row r="8079" spans="2:11" ht="15.75" customHeight="1" x14ac:dyDescent="0.2">
      <c r="B8079" s="189">
        <v>41186</v>
      </c>
      <c r="C8079" s="143">
        <v>281247</v>
      </c>
      <c r="D8079" s="143" t="s">
        <v>1149</v>
      </c>
      <c r="E8079" s="143" t="s">
        <v>24</v>
      </c>
      <c r="F8079" s="248" t="s">
        <v>3790</v>
      </c>
      <c r="G8079" s="216">
        <v>1.1500000000000001</v>
      </c>
      <c r="H8079" s="216">
        <v>149.99999999650754</v>
      </c>
      <c r="I8079" s="216">
        <v>172.4999999959837</v>
      </c>
      <c r="J8079" s="216">
        <v>1.7322431321026857E-4</v>
      </c>
      <c r="K8079" s="216">
        <v>1.1548287547620119E-6</v>
      </c>
    </row>
    <row r="8080" spans="2:11" ht="15.75" customHeight="1" x14ac:dyDescent="0.2">
      <c r="B8080" s="189">
        <v>41186</v>
      </c>
      <c r="C8080" s="143">
        <v>281248</v>
      </c>
      <c r="D8080" s="143" t="s">
        <v>776</v>
      </c>
      <c r="E8080" s="143" t="s">
        <v>24</v>
      </c>
      <c r="F8080" s="248" t="s">
        <v>3791</v>
      </c>
      <c r="G8080" s="216">
        <v>14.372800000000002</v>
      </c>
      <c r="H8080" s="216">
        <v>197.99999999580905</v>
      </c>
      <c r="I8080" s="216">
        <v>2845.8143999397648</v>
      </c>
      <c r="J8080" s="216">
        <v>2.8577637389271653E-3</v>
      </c>
      <c r="K8080" s="216">
        <v>1.4433150196907341E-5</v>
      </c>
    </row>
    <row r="8081" spans="2:11" ht="15.75" customHeight="1" x14ac:dyDescent="0.2">
      <c r="B8081" s="189">
        <v>41186</v>
      </c>
      <c r="C8081" s="143">
        <v>281249</v>
      </c>
      <c r="D8081" s="143" t="s">
        <v>998</v>
      </c>
      <c r="E8081" s="143" t="s">
        <v>25</v>
      </c>
      <c r="F8081" s="248" t="s">
        <v>3792</v>
      </c>
      <c r="G8081" s="216">
        <v>5.16</v>
      </c>
      <c r="H8081" s="216">
        <v>120.00000000349246</v>
      </c>
      <c r="I8081" s="216">
        <v>619.20000001802111</v>
      </c>
      <c r="J8081" s="216">
        <v>1.7760253614184968E-3</v>
      </c>
      <c r="K8081" s="216">
        <v>1.4800211344723398E-5</v>
      </c>
    </row>
    <row r="8082" spans="2:11" ht="15.75" customHeight="1" x14ac:dyDescent="0.2">
      <c r="B8082" s="189">
        <v>41186</v>
      </c>
      <c r="C8082" s="143">
        <v>281250</v>
      </c>
      <c r="D8082" s="143" t="s">
        <v>848</v>
      </c>
      <c r="E8082" s="143" t="s">
        <v>24</v>
      </c>
      <c r="F8082" s="248" t="s">
        <v>3793</v>
      </c>
      <c r="G8082" s="216">
        <v>7.8100000000000005</v>
      </c>
      <c r="H8082" s="216">
        <v>360</v>
      </c>
      <c r="I8082" s="216">
        <v>2811.6000000000004</v>
      </c>
      <c r="J8082" s="216">
        <v>2.8234056755555414E-3</v>
      </c>
      <c r="K8082" s="216">
        <v>7.8427935432098368E-6</v>
      </c>
    </row>
    <row r="8083" spans="2:11" ht="15.75" customHeight="1" x14ac:dyDescent="0.2">
      <c r="B8083" s="189">
        <v>41186</v>
      </c>
      <c r="C8083" s="143">
        <v>281251</v>
      </c>
      <c r="D8083" s="143" t="s">
        <v>1433</v>
      </c>
      <c r="E8083" s="143" t="s">
        <v>24</v>
      </c>
      <c r="F8083" s="248" t="s">
        <v>3794</v>
      </c>
      <c r="G8083" s="216">
        <v>3.0096000000000003</v>
      </c>
      <c r="H8083" s="216">
        <v>18.999999999068677</v>
      </c>
      <c r="I8083" s="216">
        <v>57.182399997197095</v>
      </c>
      <c r="J8083" s="216">
        <v>5.7422504159188159E-5</v>
      </c>
      <c r="K8083" s="216">
        <v>3.0222370611580442E-6</v>
      </c>
    </row>
    <row r="8084" spans="2:11" ht="15.75" customHeight="1" x14ac:dyDescent="0.2">
      <c r="B8084" s="189">
        <v>41186</v>
      </c>
      <c r="C8084" s="143">
        <v>281252</v>
      </c>
      <c r="D8084" s="143" t="s">
        <v>1696</v>
      </c>
      <c r="E8084" s="143" t="s">
        <v>24</v>
      </c>
      <c r="F8084" s="248" t="s">
        <v>3795</v>
      </c>
      <c r="G8084" s="216">
        <v>1.04</v>
      </c>
      <c r="H8084" s="216">
        <v>23.999999994412065</v>
      </c>
      <c r="I8084" s="216">
        <v>24.959999994188546</v>
      </c>
      <c r="J8084" s="216">
        <v>2.5064804967085721E-5</v>
      </c>
      <c r="K8084" s="216">
        <v>1.0443668738717323E-6</v>
      </c>
    </row>
    <row r="8085" spans="2:11" ht="15.75" customHeight="1" x14ac:dyDescent="0.2">
      <c r="B8085" s="189">
        <v>41186</v>
      </c>
      <c r="C8085" s="143">
        <v>281254</v>
      </c>
      <c r="D8085" s="143" t="s">
        <v>947</v>
      </c>
      <c r="E8085" s="143" t="s">
        <v>24</v>
      </c>
      <c r="F8085" s="248" t="s">
        <v>3796</v>
      </c>
      <c r="G8085" s="216">
        <v>16.382999999999999</v>
      </c>
      <c r="H8085" s="216">
        <v>265.00000000465661</v>
      </c>
      <c r="I8085" s="216">
        <v>4341.4950000762892</v>
      </c>
      <c r="J8085" s="216">
        <v>4.3597245780379141E-3</v>
      </c>
      <c r="K8085" s="216">
        <v>1.6451790860231337E-5</v>
      </c>
    </row>
    <row r="8086" spans="2:11" ht="15.75" customHeight="1" x14ac:dyDescent="0.2">
      <c r="B8086" s="189">
        <v>41186</v>
      </c>
      <c r="C8086" s="143">
        <v>281255</v>
      </c>
      <c r="D8086" s="143" t="s">
        <v>705</v>
      </c>
      <c r="E8086" s="143" t="s">
        <v>25</v>
      </c>
      <c r="F8086" s="248" t="s">
        <v>3797</v>
      </c>
      <c r="G8086" s="216">
        <v>2.96</v>
      </c>
      <c r="H8086" s="216">
        <v>175.00000000465661</v>
      </c>
      <c r="I8086" s="216">
        <v>518.00000001378362</v>
      </c>
      <c r="J8086" s="216">
        <v>1.4857576505369612E-3</v>
      </c>
      <c r="K8086" s="216">
        <v>8.4900437171281503E-6</v>
      </c>
    </row>
    <row r="8087" spans="2:11" ht="15.75" customHeight="1" x14ac:dyDescent="0.2">
      <c r="B8087" s="189">
        <v>41186</v>
      </c>
      <c r="C8087" s="143">
        <v>281257</v>
      </c>
      <c r="D8087" s="143" t="s">
        <v>2474</v>
      </c>
      <c r="E8087" s="143" t="s">
        <v>25</v>
      </c>
      <c r="F8087" s="248" t="s">
        <v>3798</v>
      </c>
      <c r="G8087" s="216">
        <v>2.0100000000000002</v>
      </c>
      <c r="H8087" s="216">
        <v>235.00000000116415</v>
      </c>
      <c r="I8087" s="216">
        <v>472.35000000233998</v>
      </c>
      <c r="J8087" s="216">
        <v>1.3548216722315367E-3</v>
      </c>
      <c r="K8087" s="216">
        <v>5.7651986052120219E-6</v>
      </c>
    </row>
    <row r="8088" spans="2:11" ht="15.75" customHeight="1" x14ac:dyDescent="0.2">
      <c r="B8088" s="189">
        <v>41186</v>
      </c>
      <c r="C8088" s="143">
        <v>281258</v>
      </c>
      <c r="D8088" s="143" t="s">
        <v>1648</v>
      </c>
      <c r="E8088" s="143" t="s">
        <v>25</v>
      </c>
      <c r="F8088" s="248" t="s">
        <v>3799</v>
      </c>
      <c r="G8088" s="216">
        <v>1.1400000000000001</v>
      </c>
      <c r="H8088" s="216">
        <v>274.99999999534339</v>
      </c>
      <c r="I8088" s="216">
        <v>313.49999999469151</v>
      </c>
      <c r="J8088" s="216">
        <v>8.9919888691709655E-4</v>
      </c>
      <c r="K8088" s="216">
        <v>3.2698141342993557E-6</v>
      </c>
    </row>
    <row r="8089" spans="2:11" ht="15.75" customHeight="1" x14ac:dyDescent="0.2">
      <c r="B8089" s="189">
        <v>41186</v>
      </c>
      <c r="C8089" s="143">
        <v>281259</v>
      </c>
      <c r="D8089" s="143" t="s">
        <v>1208</v>
      </c>
      <c r="E8089" s="143" t="s">
        <v>24</v>
      </c>
      <c r="F8089" s="248" t="s">
        <v>3800</v>
      </c>
      <c r="G8089" s="216">
        <v>4.55</v>
      </c>
      <c r="H8089" s="216">
        <v>325.00000000116415</v>
      </c>
      <c r="I8089" s="216">
        <v>1478.7500000052969</v>
      </c>
      <c r="J8089" s="216">
        <v>1.4849591487916885E-3</v>
      </c>
      <c r="K8089" s="216">
        <v>4.5691050731888283E-6</v>
      </c>
    </row>
    <row r="8090" spans="2:11" ht="15.75" customHeight="1" x14ac:dyDescent="0.2">
      <c r="B8090" s="189">
        <v>41186</v>
      </c>
      <c r="C8090" s="143">
        <v>281396</v>
      </c>
      <c r="D8090" s="143" t="s">
        <v>1853</v>
      </c>
      <c r="E8090" s="143" t="s">
        <v>24</v>
      </c>
      <c r="F8090" s="248" t="s">
        <v>3801</v>
      </c>
      <c r="G8090" s="216">
        <v>143</v>
      </c>
      <c r="H8090" s="216">
        <v>39.000000001396984</v>
      </c>
      <c r="I8090" s="216">
        <v>5577.0000001997687</v>
      </c>
      <c r="J8090" s="216">
        <v>5.6004173613377721E-3</v>
      </c>
      <c r="K8090" s="216">
        <v>1.436004451573632E-4</v>
      </c>
    </row>
    <row r="8091" spans="2:11" ht="15.75" customHeight="1" x14ac:dyDescent="0.2">
      <c r="B8091" s="189">
        <v>41187</v>
      </c>
      <c r="C8091" s="143">
        <v>281278</v>
      </c>
      <c r="D8091" s="143" t="s">
        <v>606</v>
      </c>
      <c r="E8091" s="143" t="s">
        <v>25</v>
      </c>
      <c r="F8091" s="248" t="s">
        <v>3802</v>
      </c>
      <c r="G8091" s="216">
        <v>8</v>
      </c>
      <c r="H8091" s="216">
        <v>165.00000000349246</v>
      </c>
      <c r="I8091" s="216">
        <v>1320.0000000279397</v>
      </c>
      <c r="J8091" s="216">
        <v>3.7862026588147504E-3</v>
      </c>
      <c r="K8091" s="216">
        <v>2.2946682780209758E-5</v>
      </c>
    </row>
    <row r="8092" spans="2:11" ht="15.75" customHeight="1" x14ac:dyDescent="0.2">
      <c r="B8092" s="189">
        <v>41187</v>
      </c>
      <c r="C8092" s="143">
        <v>281279</v>
      </c>
      <c r="D8092" s="143" t="s">
        <v>593</v>
      </c>
      <c r="E8092" s="143" t="s">
        <v>25</v>
      </c>
      <c r="F8092" s="248" t="s">
        <v>3803</v>
      </c>
      <c r="G8092" s="216">
        <v>36</v>
      </c>
      <c r="H8092" s="216">
        <v>261.00000000209548</v>
      </c>
      <c r="I8092" s="216">
        <v>9396.0000000754371</v>
      </c>
      <c r="J8092" s="216">
        <v>2.6950878925572741E-2</v>
      </c>
      <c r="K8092" s="216">
        <v>1.0326007251094392E-4</v>
      </c>
    </row>
    <row r="8093" spans="2:11" ht="15.75" customHeight="1" x14ac:dyDescent="0.2">
      <c r="B8093" s="189">
        <v>41187</v>
      </c>
      <c r="C8093" s="143">
        <v>281280</v>
      </c>
      <c r="D8093" s="143" t="s">
        <v>1496</v>
      </c>
      <c r="E8093" s="143" t="s">
        <v>25</v>
      </c>
      <c r="F8093" s="248" t="s">
        <v>3804</v>
      </c>
      <c r="G8093" s="216">
        <v>28.5</v>
      </c>
      <c r="H8093" s="216">
        <v>84.999999994179234</v>
      </c>
      <c r="I8093" s="216">
        <v>2422.4999998341082</v>
      </c>
      <c r="J8093" s="216">
        <v>6.9485423789064343E-3</v>
      </c>
      <c r="K8093" s="216">
        <v>8.1747557404497262E-5</v>
      </c>
    </row>
    <row r="8094" spans="2:11" ht="15.75" customHeight="1" x14ac:dyDescent="0.2">
      <c r="B8094" s="189">
        <v>41187</v>
      </c>
      <c r="C8094" s="143">
        <v>281281</v>
      </c>
      <c r="D8094" s="143" t="s">
        <v>507</v>
      </c>
      <c r="E8094" s="143" t="s">
        <v>25</v>
      </c>
      <c r="F8094" s="248" t="s">
        <v>3805</v>
      </c>
      <c r="G8094" s="216">
        <v>6</v>
      </c>
      <c r="H8094" s="216">
        <v>76.999999999534339</v>
      </c>
      <c r="I8094" s="216">
        <v>461.99999999720603</v>
      </c>
      <c r="J8094" s="216">
        <v>1.3251709305490994E-3</v>
      </c>
      <c r="K8094" s="216">
        <v>1.721001208515732E-5</v>
      </c>
    </row>
    <row r="8095" spans="2:11" ht="15.75" customHeight="1" x14ac:dyDescent="0.2">
      <c r="B8095" s="189">
        <v>41187</v>
      </c>
      <c r="C8095" s="143">
        <v>281282</v>
      </c>
      <c r="D8095" s="143" t="s">
        <v>593</v>
      </c>
      <c r="E8095" s="143" t="s">
        <v>25</v>
      </c>
      <c r="F8095" s="248" t="s">
        <v>3806</v>
      </c>
      <c r="G8095" s="216">
        <v>47.55</v>
      </c>
      <c r="H8095" s="216">
        <v>294.99999999767169</v>
      </c>
      <c r="I8095" s="216">
        <v>14027.249999889289</v>
      </c>
      <c r="J8095" s="216">
        <v>4.0234857003269613E-2</v>
      </c>
      <c r="K8095" s="216">
        <v>1.3638934577487173E-4</v>
      </c>
    </row>
    <row r="8096" spans="2:11" ht="15.75" customHeight="1" x14ac:dyDescent="0.2">
      <c r="B8096" s="189">
        <v>41187</v>
      </c>
      <c r="C8096" s="143">
        <v>281283</v>
      </c>
      <c r="D8096" s="143" t="s">
        <v>968</v>
      </c>
      <c r="E8096" s="143" t="s">
        <v>25</v>
      </c>
      <c r="F8096" s="248" t="s">
        <v>3807</v>
      </c>
      <c r="G8096" s="216">
        <v>3</v>
      </c>
      <c r="H8096" s="216">
        <v>121.99999999953434</v>
      </c>
      <c r="I8096" s="216">
        <v>365.99999999860302</v>
      </c>
      <c r="J8096" s="216">
        <v>1.0498107371905894E-3</v>
      </c>
      <c r="K8096" s="216">
        <v>8.6050060425786602E-6</v>
      </c>
    </row>
    <row r="8097" spans="2:11" ht="15.75" customHeight="1" x14ac:dyDescent="0.2">
      <c r="B8097" s="189">
        <v>41187</v>
      </c>
      <c r="C8097" s="143">
        <v>281284</v>
      </c>
      <c r="D8097" s="143" t="s">
        <v>731</v>
      </c>
      <c r="E8097" s="143" t="s">
        <v>24</v>
      </c>
      <c r="F8097" s="248" t="s">
        <v>2447</v>
      </c>
      <c r="G8097" s="216">
        <v>40</v>
      </c>
      <c r="H8097" s="216">
        <v>245.00000000232831</v>
      </c>
      <c r="I8097" s="216">
        <v>9800.0000000931323</v>
      </c>
      <c r="J8097" s="216">
        <v>9.8384430275322027E-3</v>
      </c>
      <c r="K8097" s="216">
        <v>4.015691031607635E-5</v>
      </c>
    </row>
    <row r="8098" spans="2:11" ht="15.75" customHeight="1" x14ac:dyDescent="0.2">
      <c r="B8098" s="189">
        <v>41187</v>
      </c>
      <c r="C8098" s="143">
        <v>281285</v>
      </c>
      <c r="D8098" s="143" t="s">
        <v>611</v>
      </c>
      <c r="E8098" s="143" t="s">
        <v>25</v>
      </c>
      <c r="F8098" s="248" t="s">
        <v>1912</v>
      </c>
      <c r="G8098" s="216">
        <v>23.99</v>
      </c>
      <c r="H8098" s="216">
        <v>251.00000000093132</v>
      </c>
      <c r="I8098" s="216">
        <v>6021.4900000223424</v>
      </c>
      <c r="J8098" s="216">
        <v>1.7271652611839744E-2</v>
      </c>
      <c r="K8098" s="216">
        <v>6.8811364987154014E-5</v>
      </c>
    </row>
    <row r="8099" spans="2:11" ht="15.75" customHeight="1" x14ac:dyDescent="0.2">
      <c r="B8099" s="189">
        <v>41187</v>
      </c>
      <c r="C8099" s="143">
        <v>281288</v>
      </c>
      <c r="D8099" s="143" t="s">
        <v>1418</v>
      </c>
      <c r="E8099" s="143" t="s">
        <v>25</v>
      </c>
      <c r="F8099" s="248" t="s">
        <v>2925</v>
      </c>
      <c r="G8099" s="216">
        <v>15.43</v>
      </c>
      <c r="H8099" s="216">
        <v>345.99999999627471</v>
      </c>
      <c r="I8099" s="216">
        <v>5338.7799999425188</v>
      </c>
      <c r="J8099" s="216">
        <v>1.5313411386501156E-2</v>
      </c>
      <c r="K8099" s="216">
        <v>4.4258414412329568E-5</v>
      </c>
    </row>
    <row r="8100" spans="2:11" ht="15.75" customHeight="1" x14ac:dyDescent="0.2">
      <c r="B8100" s="189">
        <v>41187</v>
      </c>
      <c r="C8100" s="143">
        <v>281289</v>
      </c>
      <c r="D8100" s="143" t="s">
        <v>723</v>
      </c>
      <c r="E8100" s="143" t="s">
        <v>25</v>
      </c>
      <c r="F8100" s="248" t="s">
        <v>3808</v>
      </c>
      <c r="G8100" s="216">
        <v>2.0100000000000002</v>
      </c>
      <c r="H8100" s="216">
        <v>365.99999999860302</v>
      </c>
      <c r="I8100" s="216">
        <v>735.65999999719213</v>
      </c>
      <c r="J8100" s="216">
        <v>2.1101195817530851E-3</v>
      </c>
      <c r="K8100" s="216">
        <v>5.7653540485277024E-6</v>
      </c>
    </row>
    <row r="8101" spans="2:11" ht="15.75" customHeight="1" x14ac:dyDescent="0.2">
      <c r="B8101" s="189">
        <v>41187</v>
      </c>
      <c r="C8101" s="143">
        <v>281301</v>
      </c>
      <c r="D8101" s="143" t="s">
        <v>1639</v>
      </c>
      <c r="E8101" s="143" t="s">
        <v>24</v>
      </c>
      <c r="F8101" s="248" t="s">
        <v>3809</v>
      </c>
      <c r="G8101" s="216">
        <v>1.5</v>
      </c>
      <c r="H8101" s="216">
        <v>398.00000000861473</v>
      </c>
      <c r="I8101" s="216">
        <v>597.0000000129221</v>
      </c>
      <c r="J8101" s="216">
        <v>5.9934188648041228E-4</v>
      </c>
      <c r="K8101" s="216">
        <v>1.505884136852863E-6</v>
      </c>
    </row>
    <row r="8102" spans="2:11" ht="15.75" customHeight="1" x14ac:dyDescent="0.2">
      <c r="B8102" s="189">
        <v>41187</v>
      </c>
      <c r="C8102" s="143">
        <v>281302</v>
      </c>
      <c r="D8102" s="143" t="s">
        <v>1237</v>
      </c>
      <c r="E8102" s="143" t="s">
        <v>24</v>
      </c>
      <c r="F8102" s="248" t="s">
        <v>3810</v>
      </c>
      <c r="G8102" s="216">
        <v>9.7881</v>
      </c>
      <c r="H8102" s="216">
        <v>307.99999999813735</v>
      </c>
      <c r="I8102" s="216">
        <v>3014.7347999817684</v>
      </c>
      <c r="J8102" s="216">
        <v>3.0265608747405562E-3</v>
      </c>
      <c r="K8102" s="216">
        <v>9.8264963466196723E-6</v>
      </c>
    </row>
    <row r="8103" spans="2:11" ht="15.75" customHeight="1" x14ac:dyDescent="0.2">
      <c r="B8103" s="189">
        <v>41187</v>
      </c>
      <c r="C8103" s="143">
        <v>281303</v>
      </c>
      <c r="D8103" s="143" t="s">
        <v>904</v>
      </c>
      <c r="E8103" s="143" t="s">
        <v>25</v>
      </c>
      <c r="F8103" s="248" t="s">
        <v>3811</v>
      </c>
      <c r="G8103" s="216">
        <v>1</v>
      </c>
      <c r="H8103" s="216">
        <v>33.000000002793968</v>
      </c>
      <c r="I8103" s="216">
        <v>33.000000002793968</v>
      </c>
      <c r="J8103" s="216">
        <v>9.4655066476379286E-5</v>
      </c>
      <c r="K8103" s="216">
        <v>2.8683353475262198E-6</v>
      </c>
    </row>
    <row r="8104" spans="2:11" ht="15.75" customHeight="1" x14ac:dyDescent="0.2">
      <c r="B8104" s="189">
        <v>41187</v>
      </c>
      <c r="C8104" s="143">
        <v>281304</v>
      </c>
      <c r="D8104" s="143" t="s">
        <v>529</v>
      </c>
      <c r="E8104" s="143" t="s">
        <v>25</v>
      </c>
      <c r="F8104" s="248" t="s">
        <v>3812</v>
      </c>
      <c r="G8104" s="216">
        <v>71.5</v>
      </c>
      <c r="H8104" s="216">
        <v>46.000000003259629</v>
      </c>
      <c r="I8104" s="216">
        <v>3289.0000002330635</v>
      </c>
      <c r="J8104" s="216">
        <v>9.4339549586822408E-3</v>
      </c>
      <c r="K8104" s="216">
        <v>2.0508597734812472E-4</v>
      </c>
    </row>
    <row r="8105" spans="2:11" ht="15.75" customHeight="1" x14ac:dyDescent="0.2">
      <c r="B8105" s="189">
        <v>41187</v>
      </c>
      <c r="C8105" s="143">
        <v>281305</v>
      </c>
      <c r="D8105" s="143" t="s">
        <v>1114</v>
      </c>
      <c r="E8105" s="143" t="s">
        <v>24</v>
      </c>
      <c r="F8105" s="248" t="s">
        <v>3813</v>
      </c>
      <c r="G8105" s="216">
        <v>22.92</v>
      </c>
      <c r="H8105" s="216">
        <v>219.99999999417923</v>
      </c>
      <c r="I8105" s="216">
        <v>5042.3999998665886</v>
      </c>
      <c r="J8105" s="216">
        <v>5.0621801143106498E-3</v>
      </c>
      <c r="K8105" s="216">
        <v>2.300990961111175E-5</v>
      </c>
    </row>
    <row r="8106" spans="2:11" ht="15.75" customHeight="1" x14ac:dyDescent="0.2">
      <c r="B8106" s="189">
        <v>41187</v>
      </c>
      <c r="C8106" s="143">
        <v>281306</v>
      </c>
      <c r="D8106" s="143" t="s">
        <v>3191</v>
      </c>
      <c r="E8106" s="143" t="s">
        <v>24</v>
      </c>
      <c r="F8106" s="248" t="s">
        <v>3814</v>
      </c>
      <c r="G8106" s="216">
        <v>15.610000000000001</v>
      </c>
      <c r="H8106" s="216">
        <v>373.00000000046566</v>
      </c>
      <c r="I8106" s="216">
        <v>5822.5300000072693</v>
      </c>
      <c r="J8106" s="216">
        <v>5.8453703755738983E-3</v>
      </c>
      <c r="K8106" s="216">
        <v>1.5671234250848797E-5</v>
      </c>
    </row>
    <row r="8107" spans="2:11" ht="15.75" customHeight="1" x14ac:dyDescent="0.2">
      <c r="B8107" s="189">
        <v>41187</v>
      </c>
      <c r="C8107" s="143">
        <v>281307</v>
      </c>
      <c r="D8107" s="143" t="s">
        <v>1066</v>
      </c>
      <c r="E8107" s="143" t="s">
        <v>24</v>
      </c>
      <c r="F8107" s="248" t="s">
        <v>3815</v>
      </c>
      <c r="G8107" s="216">
        <v>6.0750000000000002</v>
      </c>
      <c r="H8107" s="216">
        <v>280.9999999939464</v>
      </c>
      <c r="I8107" s="216">
        <v>1707.0749999632244</v>
      </c>
      <c r="J8107" s="216">
        <v>1.7137714419084809E-3</v>
      </c>
      <c r="K8107" s="216">
        <v>6.0988307542540958E-6</v>
      </c>
    </row>
    <row r="8108" spans="2:11" ht="15.75" customHeight="1" x14ac:dyDescent="0.2">
      <c r="B8108" s="189">
        <v>41187</v>
      </c>
      <c r="C8108" s="143">
        <v>281308</v>
      </c>
      <c r="D8108" s="143" t="s">
        <v>1015</v>
      </c>
      <c r="E8108" s="143" t="s">
        <v>24</v>
      </c>
      <c r="F8108" s="248" t="s">
        <v>3816</v>
      </c>
      <c r="G8108" s="216">
        <v>33.299999999999997</v>
      </c>
      <c r="H8108" s="216">
        <v>188.99999999790452</v>
      </c>
      <c r="I8108" s="216">
        <v>6293.6999999302197</v>
      </c>
      <c r="J8108" s="216">
        <v>6.3183886613371884E-3</v>
      </c>
      <c r="K8108" s="216">
        <v>3.3430627838133557E-5</v>
      </c>
    </row>
    <row r="8109" spans="2:11" ht="15.75" customHeight="1" x14ac:dyDescent="0.2">
      <c r="B8109" s="189">
        <v>41187</v>
      </c>
      <c r="C8109" s="143">
        <v>281309</v>
      </c>
      <c r="D8109" s="143" t="s">
        <v>517</v>
      </c>
      <c r="E8109" s="143" t="s">
        <v>25</v>
      </c>
      <c r="F8109" s="248" t="s">
        <v>3817</v>
      </c>
      <c r="G8109" s="216">
        <v>2.0499999999999998</v>
      </c>
      <c r="H8109" s="216">
        <v>85.000000004656613</v>
      </c>
      <c r="I8109" s="216">
        <v>174.25000000954603</v>
      </c>
      <c r="J8109" s="216">
        <v>4.9980743433382499E-4</v>
      </c>
      <c r="K8109" s="216">
        <v>5.8800874624287497E-6</v>
      </c>
    </row>
    <row r="8110" spans="2:11" ht="15.75" customHeight="1" x14ac:dyDescent="0.2">
      <c r="B8110" s="189">
        <v>41187</v>
      </c>
      <c r="C8110" s="143">
        <v>281310</v>
      </c>
      <c r="D8110" s="143" t="s">
        <v>1164</v>
      </c>
      <c r="E8110" s="143" t="s">
        <v>25</v>
      </c>
      <c r="F8110" s="248" t="s">
        <v>3554</v>
      </c>
      <c r="G8110" s="216">
        <v>2.145</v>
      </c>
      <c r="H8110" s="216">
        <v>216.99999999487773</v>
      </c>
      <c r="I8110" s="216">
        <v>465.46499998901271</v>
      </c>
      <c r="J8110" s="216">
        <v>1.3351097125047767E-3</v>
      </c>
      <c r="K8110" s="216">
        <v>6.1525793204437416E-6</v>
      </c>
    </row>
    <row r="8111" spans="2:11" ht="15.75" customHeight="1" x14ac:dyDescent="0.2">
      <c r="B8111" s="189">
        <v>41187</v>
      </c>
      <c r="C8111" s="143">
        <v>281311</v>
      </c>
      <c r="D8111" s="143" t="s">
        <v>896</v>
      </c>
      <c r="E8111" s="143" t="s">
        <v>24</v>
      </c>
      <c r="F8111" s="248" t="s">
        <v>3199</v>
      </c>
      <c r="G8111" s="216">
        <v>3.88</v>
      </c>
      <c r="H8111" s="216">
        <v>194.00000000372529</v>
      </c>
      <c r="I8111" s="216">
        <v>752.72000001445406</v>
      </c>
      <c r="J8111" s="216">
        <v>7.5567273834243546E-4</v>
      </c>
      <c r="K8111" s="216">
        <v>3.8952203006594058E-6</v>
      </c>
    </row>
    <row r="8112" spans="2:11" ht="15.75" customHeight="1" x14ac:dyDescent="0.2">
      <c r="B8112" s="189">
        <v>41187</v>
      </c>
      <c r="C8112" s="143">
        <v>281312</v>
      </c>
      <c r="D8112" s="143" t="s">
        <v>1085</v>
      </c>
      <c r="E8112" s="143" t="s">
        <v>24</v>
      </c>
      <c r="F8112" s="248" t="s">
        <v>3358</v>
      </c>
      <c r="G8112" s="216">
        <v>34.380000000000003</v>
      </c>
      <c r="H8112" s="216">
        <v>330.99999999976717</v>
      </c>
      <c r="I8112" s="216">
        <v>11379.779999991995</v>
      </c>
      <c r="J8112" s="216">
        <v>1.1424420121908946E-2</v>
      </c>
      <c r="K8112" s="216">
        <v>3.4514864416667621E-5</v>
      </c>
    </row>
    <row r="8113" spans="2:11" ht="15.75" customHeight="1" x14ac:dyDescent="0.2">
      <c r="B8113" s="189">
        <v>41187</v>
      </c>
      <c r="C8113" s="143">
        <v>281312</v>
      </c>
      <c r="D8113" s="143" t="s">
        <v>1196</v>
      </c>
      <c r="E8113" s="143" t="s">
        <v>24</v>
      </c>
      <c r="F8113" s="248" t="s">
        <v>3358</v>
      </c>
      <c r="G8113" s="216">
        <v>12.457500000000001</v>
      </c>
      <c r="H8113" s="216">
        <v>330.99999999976717</v>
      </c>
      <c r="I8113" s="216">
        <v>4123.4324999970995</v>
      </c>
      <c r="J8113" s="216">
        <v>4.1396077274194502E-3</v>
      </c>
      <c r="K8113" s="216">
        <v>1.2506367756563029E-5</v>
      </c>
    </row>
    <row r="8114" spans="2:11" ht="15.75" customHeight="1" x14ac:dyDescent="0.2">
      <c r="B8114" s="189">
        <v>41187</v>
      </c>
      <c r="C8114" s="143">
        <v>281313</v>
      </c>
      <c r="D8114" s="143" t="s">
        <v>642</v>
      </c>
      <c r="E8114" s="143" t="s">
        <v>24</v>
      </c>
      <c r="F8114" s="248" t="s">
        <v>3818</v>
      </c>
      <c r="G8114" s="216">
        <v>3.6749999999999998</v>
      </c>
      <c r="H8114" s="216">
        <v>242.0000000030268</v>
      </c>
      <c r="I8114" s="216">
        <v>889.35000001112348</v>
      </c>
      <c r="J8114" s="216">
        <v>8.9283870475122967E-4</v>
      </c>
      <c r="K8114" s="216">
        <v>3.6894161352895141E-6</v>
      </c>
    </row>
    <row r="8115" spans="2:11" ht="15.75" customHeight="1" x14ac:dyDescent="0.2">
      <c r="B8115" s="189">
        <v>41187</v>
      </c>
      <c r="C8115" s="143">
        <v>281314</v>
      </c>
      <c r="D8115" s="143" t="s">
        <v>1653</v>
      </c>
      <c r="E8115" s="143" t="s">
        <v>24</v>
      </c>
      <c r="F8115" s="248" t="s">
        <v>3172</v>
      </c>
      <c r="G8115" s="216">
        <v>19.18</v>
      </c>
      <c r="H8115" s="216">
        <v>203.00000000162981</v>
      </c>
      <c r="I8115" s="216">
        <v>3893.5400000312598</v>
      </c>
      <c r="J8115" s="216">
        <v>3.9088134148327798E-3</v>
      </c>
      <c r="K8115" s="216">
        <v>1.925523849655861E-5</v>
      </c>
    </row>
    <row r="8116" spans="2:11" ht="15.75" customHeight="1" x14ac:dyDescent="0.2">
      <c r="B8116" s="189">
        <v>41187</v>
      </c>
      <c r="C8116" s="143">
        <v>281315</v>
      </c>
      <c r="D8116" s="143" t="s">
        <v>1477</v>
      </c>
      <c r="E8116" s="143" t="s">
        <v>24</v>
      </c>
      <c r="F8116" s="248" t="s">
        <v>3819</v>
      </c>
      <c r="G8116" s="216">
        <v>12.375</v>
      </c>
      <c r="H8116" s="216">
        <v>284.00000000372529</v>
      </c>
      <c r="I8116" s="216">
        <v>3514.5000000461005</v>
      </c>
      <c r="J8116" s="216">
        <v>3.5282865326925397E-3</v>
      </c>
      <c r="K8116" s="216">
        <v>1.2423544129036121E-5</v>
      </c>
    </row>
    <row r="8117" spans="2:11" ht="15.75" customHeight="1" x14ac:dyDescent="0.2">
      <c r="B8117" s="189">
        <v>41187</v>
      </c>
      <c r="C8117" s="143">
        <v>281316</v>
      </c>
      <c r="D8117" s="143" t="s">
        <v>517</v>
      </c>
      <c r="E8117" s="143" t="s">
        <v>25</v>
      </c>
      <c r="F8117" s="248" t="s">
        <v>3820</v>
      </c>
      <c r="G8117" s="216">
        <v>1.5</v>
      </c>
      <c r="H8117" s="216">
        <v>349.99999999883585</v>
      </c>
      <c r="I8117" s="216">
        <v>524.99999999825377</v>
      </c>
      <c r="J8117" s="216">
        <v>1.5058760574462567E-3</v>
      </c>
      <c r="K8117" s="216">
        <v>4.3025030212893301E-6</v>
      </c>
    </row>
    <row r="8118" spans="2:11" ht="15.75" customHeight="1" x14ac:dyDescent="0.2">
      <c r="B8118" s="189">
        <v>41187</v>
      </c>
      <c r="C8118" s="143">
        <v>281317</v>
      </c>
      <c r="D8118" s="143" t="s">
        <v>3821</v>
      </c>
      <c r="E8118" s="143" t="s">
        <v>24</v>
      </c>
      <c r="F8118" s="248" t="s">
        <v>3822</v>
      </c>
      <c r="G8118" s="216">
        <v>8.2200000000000006</v>
      </c>
      <c r="H8118" s="216">
        <v>235.00000000116415</v>
      </c>
      <c r="I8118" s="216">
        <v>1931.7000000095695</v>
      </c>
      <c r="J8118" s="216">
        <v>1.9392775914487241E-3</v>
      </c>
      <c r="K8118" s="216">
        <v>8.2522450699536899E-6</v>
      </c>
    </row>
    <row r="8119" spans="2:11" ht="15.75" customHeight="1" x14ac:dyDescent="0.2">
      <c r="B8119" s="189">
        <v>41187</v>
      </c>
      <c r="C8119" s="143">
        <v>281318</v>
      </c>
      <c r="D8119" s="143" t="s">
        <v>1864</v>
      </c>
      <c r="E8119" s="143" t="s">
        <v>24</v>
      </c>
      <c r="F8119" s="248" t="s">
        <v>3397</v>
      </c>
      <c r="G8119" s="216">
        <v>6.8900000000000006</v>
      </c>
      <c r="H8119" s="216">
        <v>345.00000000349246</v>
      </c>
      <c r="I8119" s="216">
        <v>2377.0500000240631</v>
      </c>
      <c r="J8119" s="216">
        <v>2.3863745916948898E-3</v>
      </c>
      <c r="K8119" s="216">
        <v>6.9170278019441516E-6</v>
      </c>
    </row>
    <row r="8120" spans="2:11" ht="15.75" customHeight="1" x14ac:dyDescent="0.2">
      <c r="B8120" s="189">
        <v>41187</v>
      </c>
      <c r="C8120" s="143">
        <v>281320</v>
      </c>
      <c r="D8120" s="143" t="s">
        <v>1208</v>
      </c>
      <c r="E8120" s="143" t="s">
        <v>24</v>
      </c>
      <c r="F8120" s="248" t="s">
        <v>3823</v>
      </c>
      <c r="G8120" s="216">
        <v>1.2733000000000001</v>
      </c>
      <c r="H8120" s="216">
        <v>232.9999999946449</v>
      </c>
      <c r="I8120" s="216">
        <v>296.67889999318135</v>
      </c>
      <c r="J8120" s="216">
        <v>2.9784269949245917E-4</v>
      </c>
      <c r="K8120" s="216">
        <v>1.2782948476365005E-6</v>
      </c>
    </row>
    <row r="8121" spans="2:11" ht="15.75" customHeight="1" x14ac:dyDescent="0.2">
      <c r="B8121" s="189">
        <v>41187</v>
      </c>
      <c r="C8121" s="143">
        <v>281321</v>
      </c>
      <c r="D8121" s="143" t="s">
        <v>1418</v>
      </c>
      <c r="E8121" s="143" t="s">
        <v>25</v>
      </c>
      <c r="F8121" s="248" t="s">
        <v>3463</v>
      </c>
      <c r="G8121" s="216">
        <v>3.96</v>
      </c>
      <c r="H8121" s="216">
        <v>347.99999999231659</v>
      </c>
      <c r="I8121" s="216">
        <v>1378.0799999695737</v>
      </c>
      <c r="J8121" s="216">
        <v>3.9527955756316598E-3</v>
      </c>
      <c r="K8121" s="216">
        <v>1.1358607976203831E-5</v>
      </c>
    </row>
    <row r="8122" spans="2:11" ht="15.75" customHeight="1" x14ac:dyDescent="0.2">
      <c r="B8122" s="189">
        <v>41187</v>
      </c>
      <c r="C8122" s="143">
        <v>281323</v>
      </c>
      <c r="D8122" s="143" t="s">
        <v>2488</v>
      </c>
      <c r="E8122" s="143" t="s">
        <v>24</v>
      </c>
      <c r="F8122" s="248" t="s">
        <v>3824</v>
      </c>
      <c r="G8122" s="216">
        <v>5</v>
      </c>
      <c r="H8122" s="216">
        <v>149.99999999650754</v>
      </c>
      <c r="I8122" s="216">
        <v>749.9999999825377</v>
      </c>
      <c r="J8122" s="216">
        <v>7.5294206840890077E-4</v>
      </c>
      <c r="K8122" s="216">
        <v>5.0196137895095438E-6</v>
      </c>
    </row>
    <row r="8123" spans="2:11" ht="15.75" customHeight="1" x14ac:dyDescent="0.2">
      <c r="B8123" s="189">
        <v>41188</v>
      </c>
      <c r="C8123" s="143">
        <v>281327</v>
      </c>
      <c r="D8123" s="143" t="s">
        <v>521</v>
      </c>
      <c r="E8123" s="143" t="s">
        <v>24</v>
      </c>
      <c r="F8123" s="248" t="s">
        <v>2376</v>
      </c>
      <c r="G8123" s="216">
        <v>4.2250000000000005</v>
      </c>
      <c r="H8123" s="216">
        <v>5.0000000058207661</v>
      </c>
      <c r="I8123" s="216">
        <v>21.12500002459274</v>
      </c>
      <c r="J8123" s="216">
        <v>2.1202111042348207E-5</v>
      </c>
      <c r="K8123" s="216">
        <v>4.2404222035331406E-6</v>
      </c>
    </row>
    <row r="8124" spans="2:11" ht="15.75" customHeight="1" x14ac:dyDescent="0.2">
      <c r="B8124" s="189">
        <v>41188</v>
      </c>
      <c r="C8124" s="143">
        <v>281344</v>
      </c>
      <c r="D8124" s="143" t="s">
        <v>684</v>
      </c>
      <c r="E8124" s="143" t="s">
        <v>24</v>
      </c>
      <c r="F8124" s="248" t="s">
        <v>3825</v>
      </c>
      <c r="G8124" s="216">
        <v>1.86</v>
      </c>
      <c r="H8124" s="216">
        <v>310.00000000465661</v>
      </c>
      <c r="I8124" s="216">
        <v>576.60000000866137</v>
      </c>
      <c r="J8124" s="216">
        <v>5.787047201405766E-4</v>
      </c>
      <c r="K8124" s="216">
        <v>1.8667894197802699E-6</v>
      </c>
    </row>
    <row r="8125" spans="2:11" ht="15.75" customHeight="1" x14ac:dyDescent="0.2">
      <c r="B8125" s="189">
        <v>41188</v>
      </c>
      <c r="C8125" s="143">
        <v>281347</v>
      </c>
      <c r="D8125" s="143" t="s">
        <v>864</v>
      </c>
      <c r="E8125" s="143" t="s">
        <v>24</v>
      </c>
      <c r="F8125" s="248" t="s">
        <v>3826</v>
      </c>
      <c r="G8125" s="216">
        <v>2.1</v>
      </c>
      <c r="H8125" s="216">
        <v>323.99999999790452</v>
      </c>
      <c r="I8125" s="216">
        <v>680.3999999955995</v>
      </c>
      <c r="J8125" s="216">
        <v>6.8288361355391439E-4</v>
      </c>
      <c r="K8125" s="216">
        <v>2.107665473945466E-6</v>
      </c>
    </row>
    <row r="8126" spans="2:11" ht="15.75" customHeight="1" x14ac:dyDescent="0.2">
      <c r="B8126" s="189">
        <v>41188</v>
      </c>
      <c r="C8126" s="143">
        <v>281348</v>
      </c>
      <c r="D8126" s="143" t="s">
        <v>1738</v>
      </c>
      <c r="E8126" s="143" t="s">
        <v>24</v>
      </c>
      <c r="F8126" s="248" t="s">
        <v>3827</v>
      </c>
      <c r="G8126" s="216">
        <v>18.900000000000002</v>
      </c>
      <c r="H8126" s="216">
        <v>271.00000000325963</v>
      </c>
      <c r="I8126" s="216">
        <v>5121.9000000616079</v>
      </c>
      <c r="J8126" s="216">
        <v>5.140596091014824E-3</v>
      </c>
      <c r="K8126" s="216">
        <v>1.8968989265509193E-5</v>
      </c>
    </row>
    <row r="8127" spans="2:11" ht="15.75" customHeight="1" x14ac:dyDescent="0.2">
      <c r="B8127" s="189">
        <v>41189</v>
      </c>
      <c r="C8127" s="143">
        <v>281362</v>
      </c>
      <c r="D8127" s="143" t="s">
        <v>1556</v>
      </c>
      <c r="E8127" s="143" t="s">
        <v>24</v>
      </c>
      <c r="F8127" s="248" t="s">
        <v>3229</v>
      </c>
      <c r="G8127" s="216">
        <v>185.85000000000002</v>
      </c>
      <c r="H8127" s="216">
        <v>360</v>
      </c>
      <c r="I8127" s="216">
        <v>66906</v>
      </c>
      <c r="J8127" s="216">
        <v>6.7132045007989555E-2</v>
      </c>
      <c r="K8127" s="216">
        <v>1.8647790279997101E-4</v>
      </c>
    </row>
    <row r="8128" spans="2:11" ht="15.75" customHeight="1" x14ac:dyDescent="0.2">
      <c r="B8128" s="189">
        <v>41189</v>
      </c>
      <c r="C8128" s="143">
        <v>281364</v>
      </c>
      <c r="D8128" s="143" t="s">
        <v>1248</v>
      </c>
      <c r="E8128" s="143" t="s">
        <v>24</v>
      </c>
      <c r="F8128" s="248" t="s">
        <v>3828</v>
      </c>
      <c r="G8128" s="216">
        <v>1.155</v>
      </c>
      <c r="H8128" s="216">
        <v>413.00000000512227</v>
      </c>
      <c r="I8128" s="216">
        <v>477.01500000591625</v>
      </c>
      <c r="J8128" s="216">
        <v>4.7862661719252843E-4</v>
      </c>
      <c r="K8128" s="216">
        <v>1.1589022207907803E-6</v>
      </c>
    </row>
    <row r="8129" spans="2:11" ht="15.75" customHeight="1" x14ac:dyDescent="0.2">
      <c r="B8129" s="189">
        <v>41189</v>
      </c>
      <c r="C8129" s="143">
        <v>281364</v>
      </c>
      <c r="D8129" s="143" t="s">
        <v>880</v>
      </c>
      <c r="E8129" s="143" t="s">
        <v>24</v>
      </c>
      <c r="F8129" s="248" t="s">
        <v>3828</v>
      </c>
      <c r="G8129" s="216">
        <v>1.895</v>
      </c>
      <c r="H8129" s="216">
        <v>413.00000000512227</v>
      </c>
      <c r="I8129" s="216">
        <v>782.63500000970669</v>
      </c>
      <c r="J8129" s="216">
        <v>7.8527916846739504E-4</v>
      </c>
      <c r="K8129" s="216">
        <v>1.9014023449337909E-6</v>
      </c>
    </row>
    <row r="8130" spans="2:11" ht="15.75" customHeight="1" x14ac:dyDescent="0.2">
      <c r="B8130" s="189">
        <v>41189</v>
      </c>
      <c r="C8130" s="143">
        <v>281365</v>
      </c>
      <c r="D8130" s="143" t="s">
        <v>1406</v>
      </c>
      <c r="E8130" s="143" t="s">
        <v>24</v>
      </c>
      <c r="F8130" s="248" t="s">
        <v>3829</v>
      </c>
      <c r="G8130" s="216">
        <v>2.57</v>
      </c>
      <c r="H8130" s="216">
        <v>514.99999999185093</v>
      </c>
      <c r="I8130" s="216">
        <v>1323.5499999790568</v>
      </c>
      <c r="J8130" s="216">
        <v>1.3280216747215288E-3</v>
      </c>
      <c r="K8130" s="216">
        <v>2.5786828635777529E-6</v>
      </c>
    </row>
    <row r="8131" spans="2:11" ht="15.75" customHeight="1" x14ac:dyDescent="0.2">
      <c r="B8131" s="189">
        <v>41189</v>
      </c>
      <c r="C8131" s="143">
        <v>281366</v>
      </c>
      <c r="D8131" s="143" t="s">
        <v>1011</v>
      </c>
      <c r="E8131" s="143" t="s">
        <v>24</v>
      </c>
      <c r="F8131" s="248" t="s">
        <v>3830</v>
      </c>
      <c r="G8131" s="216">
        <v>5.2</v>
      </c>
      <c r="H8131" s="216">
        <v>392.99999999231659</v>
      </c>
      <c r="I8131" s="216">
        <v>2043.5999999600463</v>
      </c>
      <c r="J8131" s="216">
        <v>2.0505043968499876E-3</v>
      </c>
      <c r="K8131" s="216">
        <v>5.217568439923859E-6</v>
      </c>
    </row>
    <row r="8132" spans="2:11" ht="15.75" customHeight="1" x14ac:dyDescent="0.2">
      <c r="B8132" s="189">
        <v>41189</v>
      </c>
      <c r="C8132" s="143">
        <v>281367</v>
      </c>
      <c r="D8132" s="143" t="s">
        <v>1690</v>
      </c>
      <c r="E8132" s="143" t="s">
        <v>24</v>
      </c>
      <c r="F8132" s="248" t="s">
        <v>3831</v>
      </c>
      <c r="G8132" s="216">
        <v>10.07</v>
      </c>
      <c r="H8132" s="216">
        <v>118.00000000745058</v>
      </c>
      <c r="I8132" s="216">
        <v>1188.2600000750274</v>
      </c>
      <c r="J8132" s="216">
        <v>1.1922745913106509E-3</v>
      </c>
      <c r="K8132" s="216">
        <v>1.0104021959621781E-5</v>
      </c>
    </row>
    <row r="8133" spans="2:11" ht="15.75" customHeight="1" x14ac:dyDescent="0.2">
      <c r="B8133" s="189">
        <v>41189</v>
      </c>
      <c r="C8133" s="143">
        <v>281368</v>
      </c>
      <c r="D8133" s="143" t="s">
        <v>3832</v>
      </c>
      <c r="E8133" s="143" t="s">
        <v>24</v>
      </c>
      <c r="F8133" s="248" t="s">
        <v>3833</v>
      </c>
      <c r="G8133" s="216">
        <v>1.2250000000000001</v>
      </c>
      <c r="H8133" s="216">
        <v>374.99999999650754</v>
      </c>
      <c r="I8133" s="216">
        <v>459.37499999572179</v>
      </c>
      <c r="J8133" s="216">
        <v>4.6092701962840396E-4</v>
      </c>
      <c r="K8133" s="216">
        <v>1.2291387190205244E-6</v>
      </c>
    </row>
    <row r="8134" spans="2:11" ht="15.75" customHeight="1" x14ac:dyDescent="0.2">
      <c r="B8134" s="189">
        <v>41189</v>
      </c>
      <c r="C8134" s="143">
        <v>281369</v>
      </c>
      <c r="D8134" s="143" t="s">
        <v>1123</v>
      </c>
      <c r="E8134" s="143" t="s">
        <v>24</v>
      </c>
      <c r="F8134" s="248" t="s">
        <v>3834</v>
      </c>
      <c r="G8134" s="216">
        <v>6.76</v>
      </c>
      <c r="H8134" s="216">
        <v>405</v>
      </c>
      <c r="I8134" s="216">
        <v>2737.7999999999997</v>
      </c>
      <c r="J8134" s="216">
        <v>2.7470497836199113E-3</v>
      </c>
      <c r="K8134" s="216">
        <v>6.7828389719010157E-6</v>
      </c>
    </row>
    <row r="8135" spans="2:11" ht="15.75" customHeight="1" x14ac:dyDescent="0.2">
      <c r="B8135" s="189">
        <v>41190</v>
      </c>
      <c r="C8135" s="143">
        <v>281400</v>
      </c>
      <c r="D8135" s="143" t="s">
        <v>636</v>
      </c>
      <c r="E8135" s="143" t="s">
        <v>25</v>
      </c>
      <c r="F8135" s="248" t="s">
        <v>3585</v>
      </c>
      <c r="G8135" s="216">
        <v>6.0200000000000005</v>
      </c>
      <c r="H8135" s="216">
        <v>383.00000000162981</v>
      </c>
      <c r="I8135" s="216">
        <v>2305.6600000098115</v>
      </c>
      <c r="J8135" s="216">
        <v>6.6137742952489505E-3</v>
      </c>
      <c r="K8135" s="216">
        <v>1.7268340196398973E-5</v>
      </c>
    </row>
    <row r="8136" spans="2:11" ht="15.75" customHeight="1" x14ac:dyDescent="0.2">
      <c r="B8136" s="189">
        <v>41190</v>
      </c>
      <c r="C8136" s="143">
        <v>281401</v>
      </c>
      <c r="D8136" s="143" t="s">
        <v>689</v>
      </c>
      <c r="E8136" s="143" t="s">
        <v>25</v>
      </c>
      <c r="F8136" s="248" t="s">
        <v>3835</v>
      </c>
      <c r="G8136" s="216">
        <v>5</v>
      </c>
      <c r="H8136" s="216">
        <v>111.99999999837019</v>
      </c>
      <c r="I8136" s="216">
        <v>559.99999999185093</v>
      </c>
      <c r="J8136" s="216">
        <v>1.6063572275486218E-3</v>
      </c>
      <c r="K8136" s="216">
        <v>1.4342475246178549E-5</v>
      </c>
    </row>
    <row r="8137" spans="2:11" ht="15.75" customHeight="1" x14ac:dyDescent="0.2">
      <c r="B8137" s="189">
        <v>41190</v>
      </c>
      <c r="C8137" s="143">
        <v>281402</v>
      </c>
      <c r="D8137" s="143" t="s">
        <v>952</v>
      </c>
      <c r="E8137" s="143" t="s">
        <v>25</v>
      </c>
      <c r="F8137" s="248" t="s">
        <v>3836</v>
      </c>
      <c r="G8137" s="216">
        <v>7</v>
      </c>
      <c r="H8137" s="216">
        <v>195.00000000698492</v>
      </c>
      <c r="I8137" s="216">
        <v>1365.0000000488944</v>
      </c>
      <c r="J8137" s="216">
        <v>3.915495742346997E-3</v>
      </c>
      <c r="K8137" s="216">
        <v>2.0079465344649968E-5</v>
      </c>
    </row>
    <row r="8138" spans="2:11" ht="15.75" customHeight="1" x14ac:dyDescent="0.2">
      <c r="B8138" s="189">
        <v>41190</v>
      </c>
      <c r="C8138" s="143">
        <v>281403</v>
      </c>
      <c r="D8138" s="143" t="s">
        <v>678</v>
      </c>
      <c r="E8138" s="143" t="s">
        <v>24</v>
      </c>
      <c r="F8138" s="248" t="s">
        <v>3837</v>
      </c>
      <c r="G8138" s="216">
        <v>2</v>
      </c>
      <c r="H8138" s="216">
        <v>378.99999999906868</v>
      </c>
      <c r="I8138" s="216">
        <v>757.99999999813735</v>
      </c>
      <c r="J8138" s="216">
        <v>7.6035605447565674E-4</v>
      </c>
      <c r="K8138" s="216">
        <v>2.0062165025792222E-6</v>
      </c>
    </row>
    <row r="8139" spans="2:11" ht="15.75" customHeight="1" x14ac:dyDescent="0.2">
      <c r="B8139" s="189">
        <v>41190</v>
      </c>
      <c r="C8139" s="143">
        <v>281405</v>
      </c>
      <c r="D8139" s="143" t="s">
        <v>1385</v>
      </c>
      <c r="E8139" s="143" t="s">
        <v>24</v>
      </c>
      <c r="F8139" s="248" t="s">
        <v>3838</v>
      </c>
      <c r="G8139" s="216">
        <v>2.1549</v>
      </c>
      <c r="H8139" s="216">
        <v>248.99999999441206</v>
      </c>
      <c r="I8139" s="216">
        <v>536.57009998795854</v>
      </c>
      <c r="J8139" s="216">
        <v>5.3823789469321286E-4</v>
      </c>
      <c r="K8139" s="216">
        <v>2.1615979707039829E-6</v>
      </c>
    </row>
    <row r="8140" spans="2:11" ht="15.75" customHeight="1" x14ac:dyDescent="0.2">
      <c r="B8140" s="189">
        <v>41190</v>
      </c>
      <c r="C8140" s="143">
        <v>281407</v>
      </c>
      <c r="D8140" s="143" t="s">
        <v>3191</v>
      </c>
      <c r="E8140" s="143" t="s">
        <v>24</v>
      </c>
      <c r="F8140" s="248" t="s">
        <v>3839</v>
      </c>
      <c r="G8140" s="216">
        <v>6.93</v>
      </c>
      <c r="H8140" s="216">
        <v>315.99999999278225</v>
      </c>
      <c r="I8140" s="216">
        <v>2189.8799999499811</v>
      </c>
      <c r="J8140" s="216">
        <v>2.1966866972839192E-3</v>
      </c>
      <c r="K8140" s="216">
        <v>6.951540181437004E-6</v>
      </c>
    </row>
    <row r="8141" spans="2:11" ht="15.75" customHeight="1" x14ac:dyDescent="0.2">
      <c r="B8141" s="189">
        <v>41190</v>
      </c>
      <c r="C8141" s="143">
        <v>281408</v>
      </c>
      <c r="D8141" s="143" t="s">
        <v>1224</v>
      </c>
      <c r="E8141" s="143" t="s">
        <v>24</v>
      </c>
      <c r="F8141" s="248" t="s">
        <v>3840</v>
      </c>
      <c r="G8141" s="216">
        <v>22.18</v>
      </c>
      <c r="H8141" s="216">
        <v>324.99999999068677</v>
      </c>
      <c r="I8141" s="216">
        <v>7208.4999997934328</v>
      </c>
      <c r="J8141" s="216">
        <v>7.230905829213952E-3</v>
      </c>
      <c r="K8141" s="216">
        <v>2.2248941013603571E-5</v>
      </c>
    </row>
    <row r="8142" spans="2:11" ht="15.75" customHeight="1" x14ac:dyDescent="0.2">
      <c r="B8142" s="189">
        <v>41190</v>
      </c>
      <c r="C8142" s="143">
        <v>281409</v>
      </c>
      <c r="D8142" s="143" t="s">
        <v>906</v>
      </c>
      <c r="E8142" s="143" t="s">
        <v>24</v>
      </c>
      <c r="F8142" s="248" t="s">
        <v>3841</v>
      </c>
      <c r="G8142" s="216">
        <v>2.8683000000000001</v>
      </c>
      <c r="H8142" s="216">
        <v>180</v>
      </c>
      <c r="I8142" s="216">
        <v>516.29399999999998</v>
      </c>
      <c r="J8142" s="216">
        <v>5.1789877149131846E-4</v>
      </c>
      <c r="K8142" s="216">
        <v>2.8772153971739912E-6</v>
      </c>
    </row>
    <row r="8143" spans="2:11" ht="15.75" customHeight="1" x14ac:dyDescent="0.2">
      <c r="B8143" s="189">
        <v>41190</v>
      </c>
      <c r="C8143" s="143">
        <v>281410</v>
      </c>
      <c r="D8143" s="143" t="s">
        <v>651</v>
      </c>
      <c r="E8143" s="143" t="s">
        <v>25</v>
      </c>
      <c r="F8143" s="248" t="s">
        <v>3680</v>
      </c>
      <c r="G8143" s="216">
        <v>11.040000000000001</v>
      </c>
      <c r="H8143" s="216">
        <v>235.00000000116415</v>
      </c>
      <c r="I8143" s="216">
        <v>2594.4000000128526</v>
      </c>
      <c r="J8143" s="216">
        <v>7.4420235557739927E-3</v>
      </c>
      <c r="K8143" s="216">
        <v>3.1668185343562237E-5</v>
      </c>
    </row>
    <row r="8144" spans="2:11" ht="15.75" customHeight="1" x14ac:dyDescent="0.2">
      <c r="B8144" s="189">
        <v>41190</v>
      </c>
      <c r="C8144" s="143">
        <v>281412</v>
      </c>
      <c r="D8144" s="143" t="s">
        <v>1210</v>
      </c>
      <c r="E8144" s="143" t="s">
        <v>24</v>
      </c>
      <c r="F8144" s="248" t="s">
        <v>3842</v>
      </c>
      <c r="G8144" s="216">
        <v>0.99</v>
      </c>
      <c r="H8144" s="216">
        <v>428.00000000162981</v>
      </c>
      <c r="I8144" s="216">
        <v>423.72000000161353</v>
      </c>
      <c r="J8144" s="216">
        <v>4.2503702823805254E-4</v>
      </c>
      <c r="K8144" s="216">
        <v>9.9307716877671486E-7</v>
      </c>
    </row>
    <row r="8145" spans="2:11" ht="15.75" customHeight="1" x14ac:dyDescent="0.2">
      <c r="B8145" s="189">
        <v>41190</v>
      </c>
      <c r="C8145" s="143">
        <v>281413</v>
      </c>
      <c r="D8145" s="143" t="s">
        <v>682</v>
      </c>
      <c r="E8145" s="143" t="s">
        <v>24</v>
      </c>
      <c r="F8145" s="248" t="s">
        <v>3843</v>
      </c>
      <c r="G8145" s="216">
        <v>7.6181000000000001</v>
      </c>
      <c r="H8145" s="216">
        <v>209.99999999301508</v>
      </c>
      <c r="I8145" s="216">
        <v>1599.8009999467881</v>
      </c>
      <c r="J8145" s="216">
        <v>1.6047735834679936E-3</v>
      </c>
      <c r="K8145" s="216">
        <v>7.6417789691493858E-6</v>
      </c>
    </row>
    <row r="8146" spans="2:11" ht="15.75" customHeight="1" x14ac:dyDescent="0.2">
      <c r="B8146" s="189">
        <v>41190</v>
      </c>
      <c r="C8146" s="143">
        <v>281414</v>
      </c>
      <c r="D8146" s="143" t="s">
        <v>1385</v>
      </c>
      <c r="E8146" s="143" t="s">
        <v>24</v>
      </c>
      <c r="F8146" s="248" t="s">
        <v>3838</v>
      </c>
      <c r="G8146" s="216">
        <v>15.084300000000001</v>
      </c>
      <c r="H8146" s="216">
        <v>322.00000000186265</v>
      </c>
      <c r="I8146" s="216">
        <v>4857.1446000280966</v>
      </c>
      <c r="J8146" s="216">
        <v>4.872241825994961E-3</v>
      </c>
      <c r="K8146" s="216">
        <v>1.5131185794927881E-5</v>
      </c>
    </row>
    <row r="8147" spans="2:11" ht="15.75" customHeight="1" x14ac:dyDescent="0.2">
      <c r="B8147" s="189">
        <v>41190</v>
      </c>
      <c r="C8147" s="143">
        <v>281415</v>
      </c>
      <c r="D8147" s="143" t="s">
        <v>1258</v>
      </c>
      <c r="E8147" s="143" t="s">
        <v>25</v>
      </c>
      <c r="F8147" s="248" t="s">
        <v>3844</v>
      </c>
      <c r="G8147" s="216">
        <v>0.98</v>
      </c>
      <c r="H8147" s="216">
        <v>190.00000000116415</v>
      </c>
      <c r="I8147" s="216">
        <v>186.20000000114086</v>
      </c>
      <c r="J8147" s="216">
        <v>5.3411377817096171E-4</v>
      </c>
      <c r="K8147" s="216">
        <v>2.8111251482509956E-6</v>
      </c>
    </row>
    <row r="8148" spans="2:11" ht="15.75" customHeight="1" x14ac:dyDescent="0.2">
      <c r="B8148" s="189">
        <v>41191</v>
      </c>
      <c r="C8148" s="143">
        <v>281441</v>
      </c>
      <c r="D8148" s="143" t="s">
        <v>883</v>
      </c>
      <c r="E8148" s="143" t="s">
        <v>25</v>
      </c>
      <c r="F8148" s="248" t="s">
        <v>2870</v>
      </c>
      <c r="G8148" s="216">
        <v>13.91</v>
      </c>
      <c r="H8148" s="216">
        <v>259.99999999883585</v>
      </c>
      <c r="I8148" s="216">
        <v>3616.5999999838068</v>
      </c>
      <c r="J8148" s="216">
        <v>1.0374471490968425E-2</v>
      </c>
      <c r="K8148" s="216">
        <v>3.9901813426980297E-5</v>
      </c>
    </row>
    <row r="8149" spans="2:11" ht="15.75" customHeight="1" x14ac:dyDescent="0.2">
      <c r="B8149" s="189">
        <v>41191</v>
      </c>
      <c r="C8149" s="143">
        <v>281460</v>
      </c>
      <c r="D8149" s="143" t="s">
        <v>853</v>
      </c>
      <c r="E8149" s="143" t="s">
        <v>25</v>
      </c>
      <c r="F8149" s="248" t="s">
        <v>3845</v>
      </c>
      <c r="G8149" s="216">
        <v>25.04</v>
      </c>
      <c r="H8149" s="216">
        <v>340.00000000814907</v>
      </c>
      <c r="I8149" s="216">
        <v>8513.6000002040528</v>
      </c>
      <c r="J8149" s="216">
        <v>2.4421860445728364E-2</v>
      </c>
      <c r="K8149" s="216">
        <v>7.1829001309244183E-5</v>
      </c>
    </row>
    <row r="8150" spans="2:11" ht="15.75" customHeight="1" x14ac:dyDescent="0.2">
      <c r="B8150" s="189">
        <v>41191</v>
      </c>
      <c r="C8150" s="143">
        <v>281461</v>
      </c>
      <c r="D8150" s="143" t="s">
        <v>564</v>
      </c>
      <c r="E8150" s="143" t="s">
        <v>25</v>
      </c>
      <c r="F8150" s="248" t="s">
        <v>2424</v>
      </c>
      <c r="G8150" s="216">
        <v>18.66</v>
      </c>
      <c r="H8150" s="216">
        <v>409.99999999534339</v>
      </c>
      <c r="I8150" s="216">
        <v>7650.5999999131072</v>
      </c>
      <c r="J8150" s="216">
        <v>2.1946284241623887E-2</v>
      </c>
      <c r="K8150" s="216">
        <v>5.3527522541154014E-5</v>
      </c>
    </row>
    <row r="8151" spans="2:11" ht="15.75" customHeight="1" x14ac:dyDescent="0.2">
      <c r="B8151" s="189">
        <v>41191</v>
      </c>
      <c r="C8151" s="143">
        <v>281462</v>
      </c>
      <c r="D8151" s="143" t="s">
        <v>815</v>
      </c>
      <c r="E8151" s="143" t="s">
        <v>25</v>
      </c>
      <c r="F8151" s="248" t="s">
        <v>3846</v>
      </c>
      <c r="G8151" s="216">
        <v>7</v>
      </c>
      <c r="H8151" s="216">
        <v>304.0000000060536</v>
      </c>
      <c r="I8151" s="216">
        <v>2128.0000000423752</v>
      </c>
      <c r="J8151" s="216">
        <v>6.104317683271381E-3</v>
      </c>
      <c r="K8151" s="216">
        <v>2.0079992378782321E-5</v>
      </c>
    </row>
    <row r="8152" spans="2:11" ht="15.75" customHeight="1" x14ac:dyDescent="0.2">
      <c r="B8152" s="189">
        <v>41191</v>
      </c>
      <c r="C8152" s="143">
        <v>281463</v>
      </c>
      <c r="D8152" s="143" t="s">
        <v>621</v>
      </c>
      <c r="E8152" s="143" t="s">
        <v>25</v>
      </c>
      <c r="F8152" s="248" t="s">
        <v>3847</v>
      </c>
      <c r="G8152" s="216">
        <v>0.5</v>
      </c>
      <c r="H8152" s="216">
        <v>445.00000000465661</v>
      </c>
      <c r="I8152" s="216">
        <v>222.50000000232831</v>
      </c>
      <c r="J8152" s="216">
        <v>6.382569006179741E-4</v>
      </c>
      <c r="K8152" s="216">
        <v>1.4342851699130228E-6</v>
      </c>
    </row>
    <row r="8153" spans="2:11" ht="15.75" customHeight="1" x14ac:dyDescent="0.2">
      <c r="B8153" s="189">
        <v>41191</v>
      </c>
      <c r="C8153" s="143">
        <v>281464</v>
      </c>
      <c r="D8153" s="143" t="s">
        <v>1016</v>
      </c>
      <c r="E8153" s="143" t="s">
        <v>25</v>
      </c>
      <c r="F8153" s="248" t="s">
        <v>3848</v>
      </c>
      <c r="G8153" s="216">
        <v>2</v>
      </c>
      <c r="H8153" s="216">
        <v>341.00000000093132</v>
      </c>
      <c r="I8153" s="216">
        <v>682.00000000186265</v>
      </c>
      <c r="J8153" s="216">
        <v>1.9563649717667061E-3</v>
      </c>
      <c r="K8153" s="216">
        <v>5.7371406796520912E-6</v>
      </c>
    </row>
    <row r="8154" spans="2:11" ht="15.75" customHeight="1" x14ac:dyDescent="0.2">
      <c r="B8154" s="189">
        <v>41191</v>
      </c>
      <c r="C8154" s="143">
        <v>281465</v>
      </c>
      <c r="D8154" s="143" t="s">
        <v>638</v>
      </c>
      <c r="E8154" s="143" t="s">
        <v>25</v>
      </c>
      <c r="F8154" s="248" t="s">
        <v>3849</v>
      </c>
      <c r="G8154" s="216">
        <v>1</v>
      </c>
      <c r="H8154" s="216">
        <v>329.99999999650754</v>
      </c>
      <c r="I8154" s="216">
        <v>329.99999999650754</v>
      </c>
      <c r="J8154" s="216">
        <v>9.4662821213257673E-4</v>
      </c>
      <c r="K8154" s="216">
        <v>2.8685703398260456E-6</v>
      </c>
    </row>
    <row r="8155" spans="2:11" ht="15.75" customHeight="1" x14ac:dyDescent="0.2">
      <c r="B8155" s="189">
        <v>41191</v>
      </c>
      <c r="C8155" s="143">
        <v>281466</v>
      </c>
      <c r="D8155" s="143" t="s">
        <v>540</v>
      </c>
      <c r="E8155" s="143" t="s">
        <v>25</v>
      </c>
      <c r="F8155" s="248" t="s">
        <v>3146</v>
      </c>
      <c r="G8155" s="216">
        <v>25.474999999999998</v>
      </c>
      <c r="H8155" s="216">
        <v>413.99999999790452</v>
      </c>
      <c r="I8155" s="216">
        <v>10546.649999946618</v>
      </c>
      <c r="J8155" s="216">
        <v>3.0253807374373234E-2</v>
      </c>
      <c r="K8155" s="216">
        <v>7.3076829407068514E-5</v>
      </c>
    </row>
    <row r="8156" spans="2:11" ht="15.75" customHeight="1" x14ac:dyDescent="0.2">
      <c r="B8156" s="189">
        <v>41191</v>
      </c>
      <c r="C8156" s="143">
        <v>281469</v>
      </c>
      <c r="D8156" s="143" t="s">
        <v>1322</v>
      </c>
      <c r="E8156" s="143" t="s">
        <v>24</v>
      </c>
      <c r="F8156" s="248" t="s">
        <v>3850</v>
      </c>
      <c r="G8156" s="216">
        <v>12.1464</v>
      </c>
      <c r="H8156" s="216">
        <v>180.99999999278225</v>
      </c>
      <c r="I8156" s="216">
        <v>2198.4983999123301</v>
      </c>
      <c r="J8156" s="216">
        <v>2.2047409917459993E-3</v>
      </c>
      <c r="K8156" s="216">
        <v>1.2180889457645956E-5</v>
      </c>
    </row>
    <row r="8157" spans="2:11" ht="15.75" customHeight="1" x14ac:dyDescent="0.2">
      <c r="B8157" s="189">
        <v>41191</v>
      </c>
      <c r="C8157" s="143">
        <v>281471</v>
      </c>
      <c r="D8157" s="143" t="s">
        <v>950</v>
      </c>
      <c r="E8157" s="143" t="s">
        <v>25</v>
      </c>
      <c r="F8157" s="248" t="s">
        <v>3851</v>
      </c>
      <c r="G8157" s="216">
        <v>77</v>
      </c>
      <c r="H8157" s="216">
        <v>455.00000000582077</v>
      </c>
      <c r="I8157" s="216">
        <v>35035.000000448199</v>
      </c>
      <c r="J8157" s="216">
        <v>0.1005003618570912</v>
      </c>
      <c r="K8157" s="216">
        <v>2.2087991616660552E-4</v>
      </c>
    </row>
    <row r="8158" spans="2:11" ht="15.75" customHeight="1" x14ac:dyDescent="0.2">
      <c r="B8158" s="189">
        <v>41191</v>
      </c>
      <c r="C8158" s="143">
        <v>281471</v>
      </c>
      <c r="D8158" s="143" t="s">
        <v>1258</v>
      </c>
      <c r="E8158" s="143" t="s">
        <v>25</v>
      </c>
      <c r="F8158" s="248" t="s">
        <v>3851</v>
      </c>
      <c r="G8158" s="216">
        <v>4</v>
      </c>
      <c r="H8158" s="216">
        <v>455.00000000582077</v>
      </c>
      <c r="I8158" s="216">
        <v>1820.0000000232831</v>
      </c>
      <c r="J8158" s="216">
        <v>5.2207980185501922E-3</v>
      </c>
      <c r="K8158" s="216">
        <v>1.1474281359304182E-5</v>
      </c>
    </row>
    <row r="8159" spans="2:11" ht="15.75" customHeight="1" x14ac:dyDescent="0.2">
      <c r="B8159" s="189">
        <v>41191</v>
      </c>
      <c r="C8159" s="143">
        <v>281472</v>
      </c>
      <c r="D8159" s="143" t="s">
        <v>914</v>
      </c>
      <c r="E8159" s="143" t="s">
        <v>24</v>
      </c>
      <c r="F8159" s="248" t="s">
        <v>3852</v>
      </c>
      <c r="G8159" s="216">
        <v>18.775000000000002</v>
      </c>
      <c r="H8159" s="216">
        <v>293.00000000162981</v>
      </c>
      <c r="I8159" s="216">
        <v>5501.0750000306007</v>
      </c>
      <c r="J8159" s="216">
        <v>5.5166951914635181E-3</v>
      </c>
      <c r="K8159" s="216">
        <v>1.8828311233559151E-5</v>
      </c>
    </row>
    <row r="8160" spans="2:11" ht="15.75" customHeight="1" x14ac:dyDescent="0.2">
      <c r="B8160" s="189">
        <v>41191</v>
      </c>
      <c r="C8160" s="143">
        <v>281472</v>
      </c>
      <c r="D8160" s="143" t="s">
        <v>850</v>
      </c>
      <c r="E8160" s="143" t="s">
        <v>24</v>
      </c>
      <c r="F8160" s="248" t="s">
        <v>3852</v>
      </c>
      <c r="G8160" s="216">
        <v>7.68</v>
      </c>
      <c r="H8160" s="216">
        <v>293.00000000162981</v>
      </c>
      <c r="I8160" s="216">
        <v>2250.2400000125167</v>
      </c>
      <c r="J8160" s="216">
        <v>2.2566295110753557E-3</v>
      </c>
      <c r="K8160" s="216">
        <v>7.7018072049925041E-6</v>
      </c>
    </row>
    <row r="8161" spans="2:11" ht="15.75" customHeight="1" x14ac:dyDescent="0.2">
      <c r="B8161" s="189">
        <v>41191</v>
      </c>
      <c r="C8161" s="143">
        <v>281473</v>
      </c>
      <c r="D8161" s="143" t="s">
        <v>1272</v>
      </c>
      <c r="E8161" s="143" t="s">
        <v>24</v>
      </c>
      <c r="F8161" s="248" t="s">
        <v>3853</v>
      </c>
      <c r="G8161" s="216">
        <v>9.0747</v>
      </c>
      <c r="H8161" s="216">
        <v>310.00000000465661</v>
      </c>
      <c r="I8161" s="216">
        <v>2813.1570000422576</v>
      </c>
      <c r="J8161" s="216">
        <v>2.8211449025651765E-3</v>
      </c>
      <c r="K8161" s="216">
        <v>9.1004674274929004E-6</v>
      </c>
    </row>
    <row r="8162" spans="2:11" ht="15.75" customHeight="1" x14ac:dyDescent="0.2">
      <c r="B8162" s="189">
        <v>41191</v>
      </c>
      <c r="C8162" s="143">
        <v>281474</v>
      </c>
      <c r="D8162" s="143" t="s">
        <v>2291</v>
      </c>
      <c r="E8162" s="143" t="s">
        <v>24</v>
      </c>
      <c r="F8162" s="248" t="s">
        <v>3854</v>
      </c>
      <c r="G8162" s="216">
        <v>21.3629</v>
      </c>
      <c r="H8162" s="216">
        <v>283.99999999324791</v>
      </c>
      <c r="I8162" s="216">
        <v>6067.0635998557555</v>
      </c>
      <c r="J8162" s="216">
        <v>6.084290904494377E-3</v>
      </c>
      <c r="K8162" s="216">
        <v>2.1423559523376868E-5</v>
      </c>
    </row>
    <row r="8163" spans="2:11" ht="15.75" customHeight="1" x14ac:dyDescent="0.2">
      <c r="B8163" s="189">
        <v>41191</v>
      </c>
      <c r="C8163" s="143">
        <v>281475</v>
      </c>
      <c r="D8163" s="143" t="s">
        <v>1278</v>
      </c>
      <c r="E8163" s="143" t="s">
        <v>25</v>
      </c>
      <c r="F8163" s="248" t="s">
        <v>3855</v>
      </c>
      <c r="G8163" s="216">
        <v>3.15</v>
      </c>
      <c r="H8163" s="216">
        <v>185.00000000582077</v>
      </c>
      <c r="I8163" s="216">
        <v>582.75000001833541</v>
      </c>
      <c r="J8163" s="216">
        <v>1.6716593655862245E-3</v>
      </c>
      <c r="K8163" s="216">
        <v>9.0359965704520433E-6</v>
      </c>
    </row>
    <row r="8164" spans="2:11" ht="15.75" customHeight="1" x14ac:dyDescent="0.2">
      <c r="B8164" s="189">
        <v>41191</v>
      </c>
      <c r="C8164" s="143">
        <v>281476</v>
      </c>
      <c r="D8164" s="143" t="s">
        <v>1522</v>
      </c>
      <c r="E8164" s="143" t="s">
        <v>24</v>
      </c>
      <c r="F8164" s="248" t="s">
        <v>3246</v>
      </c>
      <c r="G8164" s="216">
        <v>27.830000000000002</v>
      </c>
      <c r="H8164" s="216">
        <v>296.00000000093132</v>
      </c>
      <c r="I8164" s="216">
        <v>8237.6800000259191</v>
      </c>
      <c r="J8164" s="216">
        <v>8.2610707261226921E-3</v>
      </c>
      <c r="K8164" s="216">
        <v>2.7909022723299659E-5</v>
      </c>
    </row>
    <row r="8165" spans="2:11" ht="15.75" customHeight="1" x14ac:dyDescent="0.2">
      <c r="B8165" s="189">
        <v>41191</v>
      </c>
      <c r="C8165" s="143">
        <v>281477</v>
      </c>
      <c r="D8165" s="143" t="s">
        <v>1522</v>
      </c>
      <c r="E8165" s="143" t="s">
        <v>24</v>
      </c>
      <c r="F8165" s="248" t="s">
        <v>3193</v>
      </c>
      <c r="G8165" s="216">
        <v>15.99</v>
      </c>
      <c r="H8165" s="216">
        <v>297.00000000419095</v>
      </c>
      <c r="I8165" s="216">
        <v>4749.0300000670131</v>
      </c>
      <c r="J8165" s="216">
        <v>4.7625147749012593E-3</v>
      </c>
      <c r="K8165" s="216">
        <v>1.6035403282269549E-5</v>
      </c>
    </row>
    <row r="8166" spans="2:11" ht="15.75" customHeight="1" x14ac:dyDescent="0.2">
      <c r="B8166" s="189">
        <v>41191</v>
      </c>
      <c r="C8166" s="143">
        <v>281478</v>
      </c>
      <c r="D8166" s="143" t="s">
        <v>527</v>
      </c>
      <c r="E8166" s="143" t="s">
        <v>25</v>
      </c>
      <c r="F8166" s="248" t="s">
        <v>3856</v>
      </c>
      <c r="G8166" s="216">
        <v>4.9800000000000004</v>
      </c>
      <c r="H8166" s="216">
        <v>232.00000000186265</v>
      </c>
      <c r="I8166" s="216">
        <v>1155.3600000092761</v>
      </c>
      <c r="J8166" s="216">
        <v>3.3142314278480291E-3</v>
      </c>
      <c r="K8166" s="216">
        <v>1.4285480292333709E-5</v>
      </c>
    </row>
    <row r="8167" spans="2:11" ht="15.75" customHeight="1" x14ac:dyDescent="0.2">
      <c r="B8167" s="189">
        <v>41191</v>
      </c>
      <c r="C8167" s="143">
        <v>281479</v>
      </c>
      <c r="D8167" s="143" t="s">
        <v>1143</v>
      </c>
      <c r="E8167" s="143" t="s">
        <v>24</v>
      </c>
      <c r="F8167" s="248" t="s">
        <v>3857</v>
      </c>
      <c r="G8167" s="216">
        <v>11.92</v>
      </c>
      <c r="H8167" s="216">
        <v>127.99999999813735</v>
      </c>
      <c r="I8167" s="216">
        <v>1525.7599999777972</v>
      </c>
      <c r="J8167" s="216">
        <v>1.5300923647029116E-3</v>
      </c>
      <c r="K8167" s="216">
        <v>1.1953846599415448E-5</v>
      </c>
    </row>
    <row r="8168" spans="2:11" ht="15.75" customHeight="1" x14ac:dyDescent="0.2">
      <c r="B8168" s="189">
        <v>41191</v>
      </c>
      <c r="C8168" s="143">
        <v>281480</v>
      </c>
      <c r="D8168" s="143" t="s">
        <v>3249</v>
      </c>
      <c r="E8168" s="143" t="s">
        <v>24</v>
      </c>
      <c r="F8168" s="248" t="s">
        <v>3858</v>
      </c>
      <c r="G8168" s="216">
        <v>23.52</v>
      </c>
      <c r="H8168" s="216">
        <v>348.99999999557622</v>
      </c>
      <c r="I8168" s="216">
        <v>8208.4799998959534</v>
      </c>
      <c r="J8168" s="216">
        <v>8.2317878131817086E-3</v>
      </c>
      <c r="K8168" s="216">
        <v>2.358678456528954E-5</v>
      </c>
    </row>
    <row r="8169" spans="2:11" ht="15.75" customHeight="1" x14ac:dyDescent="0.2">
      <c r="B8169" s="189">
        <v>41191</v>
      </c>
      <c r="C8169" s="143">
        <v>281480</v>
      </c>
      <c r="D8169" s="143" t="s">
        <v>1047</v>
      </c>
      <c r="E8169" s="143" t="s">
        <v>24</v>
      </c>
      <c r="F8169" s="248" t="s">
        <v>3858</v>
      </c>
      <c r="G8169" s="216">
        <v>2.62</v>
      </c>
      <c r="H8169" s="216">
        <v>348.99999999557622</v>
      </c>
      <c r="I8169" s="216">
        <v>914.37999998840974</v>
      </c>
      <c r="J8169" s="216">
        <v>9.1697636354320044E-4</v>
      </c>
      <c r="K8169" s="216">
        <v>2.6274394371198385E-6</v>
      </c>
    </row>
    <row r="8170" spans="2:11" ht="15.75" customHeight="1" x14ac:dyDescent="0.2">
      <c r="B8170" s="189">
        <v>41191</v>
      </c>
      <c r="C8170" s="143">
        <v>281481</v>
      </c>
      <c r="D8170" s="143" t="s">
        <v>697</v>
      </c>
      <c r="E8170" s="143" t="s">
        <v>25</v>
      </c>
      <c r="F8170" s="248" t="s">
        <v>3497</v>
      </c>
      <c r="G8170" s="216">
        <v>33.274999999999999</v>
      </c>
      <c r="H8170" s="216">
        <v>406.00000000325963</v>
      </c>
      <c r="I8170" s="216">
        <v>13509.650000108464</v>
      </c>
      <c r="J8170" s="216">
        <v>3.8753381291742078E-2</v>
      </c>
      <c r="K8170" s="216">
        <v>9.5451678057711668E-5</v>
      </c>
    </row>
    <row r="8171" spans="2:11" ht="15.75" customHeight="1" x14ac:dyDescent="0.2">
      <c r="B8171" s="189">
        <v>41191</v>
      </c>
      <c r="C8171" s="143">
        <v>281482</v>
      </c>
      <c r="D8171" s="143" t="s">
        <v>1046</v>
      </c>
      <c r="E8171" s="143" t="s">
        <v>24</v>
      </c>
      <c r="F8171" s="248" t="s">
        <v>3488</v>
      </c>
      <c r="G8171" s="216">
        <v>6.5799000000000003</v>
      </c>
      <c r="H8171" s="216">
        <v>195.00000000698492</v>
      </c>
      <c r="I8171" s="216">
        <v>1283.0805000459602</v>
      </c>
      <c r="J8171" s="216">
        <v>1.2867237812290834E-3</v>
      </c>
      <c r="K8171" s="216">
        <v>6.5985834932461164E-6</v>
      </c>
    </row>
    <row r="8172" spans="2:11" ht="15.75" customHeight="1" x14ac:dyDescent="0.2">
      <c r="B8172" s="189">
        <v>41191</v>
      </c>
      <c r="C8172" s="143">
        <v>281484</v>
      </c>
      <c r="D8172" s="143" t="s">
        <v>823</v>
      </c>
      <c r="E8172" s="143" t="s">
        <v>24</v>
      </c>
      <c r="F8172" s="248" t="s">
        <v>3859</v>
      </c>
      <c r="G8172" s="216">
        <v>13.855</v>
      </c>
      <c r="H8172" s="216">
        <v>345.99999999627471</v>
      </c>
      <c r="I8172" s="216">
        <v>4793.8299999483861</v>
      </c>
      <c r="J8172" s="216">
        <v>4.8074419834780854E-3</v>
      </c>
      <c r="K8172" s="216">
        <v>1.3894340992860826E-5</v>
      </c>
    </row>
    <row r="8173" spans="2:11" ht="15.75" customHeight="1" x14ac:dyDescent="0.2">
      <c r="B8173" s="189">
        <v>41191</v>
      </c>
      <c r="C8173" s="143">
        <v>281485</v>
      </c>
      <c r="D8173" s="143" t="s">
        <v>1474</v>
      </c>
      <c r="E8173" s="143" t="s">
        <v>24</v>
      </c>
      <c r="F8173" s="248" t="s">
        <v>3860</v>
      </c>
      <c r="G8173" s="216">
        <v>0.98</v>
      </c>
      <c r="H8173" s="216">
        <v>201.99999999837019</v>
      </c>
      <c r="I8173" s="216">
        <v>197.95999999840276</v>
      </c>
      <c r="J8173" s="216">
        <v>1.9852210342291855E-4</v>
      </c>
      <c r="K8173" s="216">
        <v>9.8278269022039758E-7</v>
      </c>
    </row>
    <row r="8174" spans="2:11" ht="15.75" customHeight="1" x14ac:dyDescent="0.2">
      <c r="B8174" s="189">
        <v>41191</v>
      </c>
      <c r="C8174" s="143">
        <v>281486</v>
      </c>
      <c r="D8174" s="143" t="s">
        <v>1528</v>
      </c>
      <c r="E8174" s="143" t="s">
        <v>24</v>
      </c>
      <c r="F8174" s="248" t="s">
        <v>3861</v>
      </c>
      <c r="G8174" s="216">
        <v>6.0430999999999999</v>
      </c>
      <c r="H8174" s="216">
        <v>143.00000000512227</v>
      </c>
      <c r="I8174" s="216">
        <v>864.16330003095436</v>
      </c>
      <c r="J8174" s="216">
        <v>8.66617074279753E-4</v>
      </c>
      <c r="K8174" s="216">
        <v>6.0602592604804941E-6</v>
      </c>
    </row>
    <row r="8175" spans="2:11" ht="15.75" customHeight="1" x14ac:dyDescent="0.2">
      <c r="B8175" s="189">
        <v>41191</v>
      </c>
      <c r="C8175" s="143">
        <v>281487</v>
      </c>
      <c r="D8175" s="143" t="s">
        <v>1391</v>
      </c>
      <c r="E8175" s="143" t="s">
        <v>24</v>
      </c>
      <c r="F8175" s="248" t="s">
        <v>3862</v>
      </c>
      <c r="G8175" s="216">
        <v>6.2750000000000004</v>
      </c>
      <c r="H8175" s="216">
        <v>261.99999999487773</v>
      </c>
      <c r="I8175" s="216">
        <v>1644.049999967858</v>
      </c>
      <c r="J8175" s="216">
        <v>1.6487182467604653E-3</v>
      </c>
      <c r="K8175" s="216">
        <v>6.2928177358499948E-6</v>
      </c>
    </row>
    <row r="8176" spans="2:11" ht="15.75" customHeight="1" x14ac:dyDescent="0.2">
      <c r="B8176" s="189">
        <v>41191</v>
      </c>
      <c r="C8176" s="143">
        <v>281488</v>
      </c>
      <c r="D8176" s="143" t="s">
        <v>3863</v>
      </c>
      <c r="E8176" s="143" t="s">
        <v>24</v>
      </c>
      <c r="F8176" s="248" t="s">
        <v>3864</v>
      </c>
      <c r="G8176" s="216">
        <v>4.3550000000000004</v>
      </c>
      <c r="H8176" s="216">
        <v>31.999999999534339</v>
      </c>
      <c r="I8176" s="216">
        <v>139.35999999797207</v>
      </c>
      <c r="J8176" s="216">
        <v>1.3975570990522611E-4</v>
      </c>
      <c r="K8176" s="216">
        <v>4.3673659346018696E-6</v>
      </c>
    </row>
    <row r="8177" spans="2:11" ht="15.75" customHeight="1" x14ac:dyDescent="0.2">
      <c r="B8177" s="189">
        <v>41191</v>
      </c>
      <c r="C8177" s="143">
        <v>281489</v>
      </c>
      <c r="D8177" s="143" t="s">
        <v>855</v>
      </c>
      <c r="E8177" s="143" t="s">
        <v>24</v>
      </c>
      <c r="F8177" s="248" t="s">
        <v>3599</v>
      </c>
      <c r="G8177" s="216">
        <v>22.080000000000002</v>
      </c>
      <c r="H8177" s="216">
        <v>283.00000000046566</v>
      </c>
      <c r="I8177" s="216">
        <v>6248.6400000102822</v>
      </c>
      <c r="J8177" s="216">
        <v>6.2663828871723374E-3</v>
      </c>
      <c r="K8177" s="216">
        <v>2.2142695714353449E-5</v>
      </c>
    </row>
    <row r="8178" spans="2:11" ht="15.75" customHeight="1" x14ac:dyDescent="0.2">
      <c r="B8178" s="189">
        <v>41191</v>
      </c>
      <c r="C8178" s="143">
        <v>281490</v>
      </c>
      <c r="D8178" s="143" t="s">
        <v>2069</v>
      </c>
      <c r="E8178" s="143" t="s">
        <v>24</v>
      </c>
      <c r="F8178" s="248" t="s">
        <v>3865</v>
      </c>
      <c r="G8178" s="216">
        <v>89.37</v>
      </c>
      <c r="H8178" s="216">
        <v>71.000000000931323</v>
      </c>
      <c r="I8178" s="216">
        <v>6345.2700000832319</v>
      </c>
      <c r="J8178" s="216">
        <v>6.3632872661801851E-3</v>
      </c>
      <c r="K8178" s="216">
        <v>8.9623764311221361E-5</v>
      </c>
    </row>
    <row r="8179" spans="2:11" ht="15.75" customHeight="1" x14ac:dyDescent="0.2">
      <c r="B8179" s="189">
        <v>41191</v>
      </c>
      <c r="C8179" s="143">
        <v>281491</v>
      </c>
      <c r="D8179" s="143" t="s">
        <v>2069</v>
      </c>
      <c r="E8179" s="143" t="s">
        <v>24</v>
      </c>
      <c r="F8179" s="248" t="s">
        <v>3866</v>
      </c>
      <c r="G8179" s="216">
        <v>89.38</v>
      </c>
      <c r="H8179" s="216">
        <v>47.000000006519258</v>
      </c>
      <c r="I8179" s="216">
        <v>4200.8600005826911</v>
      </c>
      <c r="J8179" s="216">
        <v>4.2127882577672636E-3</v>
      </c>
      <c r="K8179" s="216">
        <v>8.9633792706019519E-5</v>
      </c>
    </row>
    <row r="8180" spans="2:11" ht="15.75" customHeight="1" x14ac:dyDescent="0.2">
      <c r="B8180" s="189">
        <v>41191</v>
      </c>
      <c r="C8180" s="143">
        <v>281492</v>
      </c>
      <c r="D8180" s="143" t="s">
        <v>1258</v>
      </c>
      <c r="E8180" s="143" t="s">
        <v>25</v>
      </c>
      <c r="F8180" s="248" t="s">
        <v>3867</v>
      </c>
      <c r="G8180" s="216">
        <v>2.12</v>
      </c>
      <c r="H8180" s="216">
        <v>349.0000000060536</v>
      </c>
      <c r="I8180" s="216">
        <v>739.88000001283365</v>
      </c>
      <c r="J8180" s="216">
        <v>2.122397823067309E-3</v>
      </c>
      <c r="K8180" s="216">
        <v>6.0813691204312174E-6</v>
      </c>
    </row>
    <row r="8181" spans="2:11" ht="15.75" customHeight="1" x14ac:dyDescent="0.2">
      <c r="B8181" s="189">
        <v>41191</v>
      </c>
      <c r="C8181" s="143">
        <v>281493</v>
      </c>
      <c r="D8181" s="143" t="s">
        <v>957</v>
      </c>
      <c r="E8181" s="143" t="s">
        <v>25</v>
      </c>
      <c r="F8181" s="248" t="s">
        <v>3868</v>
      </c>
      <c r="G8181" s="216">
        <v>1</v>
      </c>
      <c r="H8181" s="216">
        <v>309.00000000139698</v>
      </c>
      <c r="I8181" s="216">
        <v>309.00000000139698</v>
      </c>
      <c r="J8181" s="216">
        <v>8.863882350102555E-4</v>
      </c>
      <c r="K8181" s="216">
        <v>2.8685703398260456E-6</v>
      </c>
    </row>
    <row r="8182" spans="2:11" ht="15.75" customHeight="1" x14ac:dyDescent="0.2">
      <c r="B8182" s="189">
        <v>41192</v>
      </c>
      <c r="C8182" s="143">
        <v>281502</v>
      </c>
      <c r="D8182" s="143" t="s">
        <v>588</v>
      </c>
      <c r="E8182" s="143" t="s">
        <v>25</v>
      </c>
      <c r="F8182" s="248" t="s">
        <v>3869</v>
      </c>
      <c r="G8182" s="216">
        <v>2</v>
      </c>
      <c r="H8182" s="216">
        <v>24.999999997671694</v>
      </c>
      <c r="I8182" s="216">
        <v>49.999999995343387</v>
      </c>
      <c r="J8182" s="216">
        <v>1.4342697411407995E-4</v>
      </c>
      <c r="K8182" s="216">
        <v>5.7370789650975048E-6</v>
      </c>
    </row>
    <row r="8183" spans="2:11" ht="15.75" customHeight="1" x14ac:dyDescent="0.2">
      <c r="B8183" s="189">
        <v>41192</v>
      </c>
      <c r="C8183" s="143">
        <v>281503</v>
      </c>
      <c r="D8183" s="143" t="s">
        <v>2724</v>
      </c>
      <c r="E8183" s="143" t="s">
        <v>24</v>
      </c>
      <c r="F8183" s="248" t="s">
        <v>3870</v>
      </c>
      <c r="G8183" s="216">
        <v>98</v>
      </c>
      <c r="H8183" s="216">
        <v>69.999999997671694</v>
      </c>
      <c r="I8183" s="216">
        <v>6859.999999771826</v>
      </c>
      <c r="J8183" s="216">
        <v>6.8776762467167504E-3</v>
      </c>
      <c r="K8183" s="216">
        <v>9.8252517813507317E-5</v>
      </c>
    </row>
    <row r="8184" spans="2:11" ht="15.75" customHeight="1" x14ac:dyDescent="0.2">
      <c r="B8184" s="189">
        <v>41192</v>
      </c>
      <c r="C8184" s="143">
        <v>281504</v>
      </c>
      <c r="D8184" s="143" t="s">
        <v>588</v>
      </c>
      <c r="E8184" s="143" t="s">
        <v>25</v>
      </c>
      <c r="F8184" s="248" t="s">
        <v>3871</v>
      </c>
      <c r="G8184" s="216">
        <v>1</v>
      </c>
      <c r="H8184" s="216">
        <v>12.000000007683411</v>
      </c>
      <c r="I8184" s="216">
        <v>12.000000007683411</v>
      </c>
      <c r="J8184" s="216">
        <v>3.4422473812625192E-5</v>
      </c>
      <c r="K8184" s="216">
        <v>2.8685394825487524E-6</v>
      </c>
    </row>
    <row r="8185" spans="2:11" ht="15.75" customHeight="1" x14ac:dyDescent="0.2">
      <c r="B8185" s="189">
        <v>41192</v>
      </c>
      <c r="C8185" s="143">
        <v>281520</v>
      </c>
      <c r="D8185" s="143" t="s">
        <v>588</v>
      </c>
      <c r="E8185" s="143" t="s">
        <v>25</v>
      </c>
      <c r="F8185" s="248" t="s">
        <v>3872</v>
      </c>
      <c r="G8185" s="216">
        <v>4</v>
      </c>
      <c r="H8185" s="216">
        <v>14.99999999650754</v>
      </c>
      <c r="I8185" s="216">
        <v>59.999999986030161</v>
      </c>
      <c r="J8185" s="216">
        <v>1.721123689128521E-4</v>
      </c>
      <c r="K8185" s="216">
        <v>1.147415793019501E-5</v>
      </c>
    </row>
    <row r="8186" spans="2:11" ht="15.75" customHeight="1" x14ac:dyDescent="0.2">
      <c r="B8186" s="189">
        <v>41192</v>
      </c>
      <c r="C8186" s="143">
        <v>281521</v>
      </c>
      <c r="D8186" s="143" t="s">
        <v>883</v>
      </c>
      <c r="E8186" s="143" t="s">
        <v>25</v>
      </c>
      <c r="F8186" s="248" t="s">
        <v>2870</v>
      </c>
      <c r="G8186" s="216">
        <v>34.22</v>
      </c>
      <c r="H8186" s="216">
        <v>259.99999999883585</v>
      </c>
      <c r="I8186" s="216">
        <v>8897.1999999601612</v>
      </c>
      <c r="J8186" s="216">
        <v>2.552196948401848E-2</v>
      </c>
      <c r="K8186" s="216">
        <v>9.81614210928183E-5</v>
      </c>
    </row>
    <row r="8187" spans="2:11" ht="15.75" customHeight="1" x14ac:dyDescent="0.2">
      <c r="B8187" s="189">
        <v>41192</v>
      </c>
      <c r="C8187" s="143">
        <v>281522</v>
      </c>
      <c r="D8187" s="143" t="s">
        <v>777</v>
      </c>
      <c r="E8187" s="143" t="s">
        <v>25</v>
      </c>
      <c r="F8187" s="248" t="s">
        <v>3758</v>
      </c>
      <c r="G8187" s="216">
        <v>46.914999999999999</v>
      </c>
      <c r="H8187" s="216">
        <v>276.0000000090804</v>
      </c>
      <c r="I8187" s="216">
        <v>12948.540000426006</v>
      </c>
      <c r="J8187" s="216">
        <v>3.7143398232583835E-2</v>
      </c>
      <c r="K8187" s="216">
        <v>1.3457752982377471E-4</v>
      </c>
    </row>
    <row r="8188" spans="2:11" ht="15.75" customHeight="1" x14ac:dyDescent="0.2">
      <c r="B8188" s="189">
        <v>41192</v>
      </c>
      <c r="C8188" s="143">
        <v>281523</v>
      </c>
      <c r="D8188" s="143" t="s">
        <v>588</v>
      </c>
      <c r="E8188" s="143" t="s">
        <v>25</v>
      </c>
      <c r="F8188" s="248" t="s">
        <v>3873</v>
      </c>
      <c r="G8188" s="216">
        <v>1</v>
      </c>
      <c r="H8188" s="216">
        <v>49.999999995343387</v>
      </c>
      <c r="I8188" s="216">
        <v>49.999999995343387</v>
      </c>
      <c r="J8188" s="216">
        <v>1.4342697411407995E-4</v>
      </c>
      <c r="K8188" s="216">
        <v>2.8685394825487524E-6</v>
      </c>
    </row>
    <row r="8189" spans="2:11" ht="15.75" customHeight="1" x14ac:dyDescent="0.2">
      <c r="B8189" s="189">
        <v>41192</v>
      </c>
      <c r="C8189" s="143">
        <v>281524</v>
      </c>
      <c r="D8189" s="143" t="s">
        <v>587</v>
      </c>
      <c r="E8189" s="143" t="s">
        <v>25</v>
      </c>
      <c r="F8189" s="248" t="s">
        <v>3874</v>
      </c>
      <c r="G8189" s="216">
        <v>15.5</v>
      </c>
      <c r="H8189" s="216">
        <v>175.99999999743886</v>
      </c>
      <c r="I8189" s="216">
        <v>2727.9999999603024</v>
      </c>
      <c r="J8189" s="216">
        <v>7.8253757082791219E-3</v>
      </c>
      <c r="K8189" s="216">
        <v>4.4462361979505657E-5</v>
      </c>
    </row>
    <row r="8190" spans="2:11" ht="15.75" customHeight="1" x14ac:dyDescent="0.2">
      <c r="B8190" s="189">
        <v>41192</v>
      </c>
      <c r="C8190" s="143">
        <v>281525</v>
      </c>
      <c r="D8190" s="143" t="s">
        <v>948</v>
      </c>
      <c r="E8190" s="143" t="s">
        <v>25</v>
      </c>
      <c r="F8190" s="248" t="s">
        <v>2965</v>
      </c>
      <c r="G8190" s="216">
        <v>26</v>
      </c>
      <c r="H8190" s="216">
        <v>232.00000000186265</v>
      </c>
      <c r="I8190" s="216">
        <v>6032.0000000484288</v>
      </c>
      <c r="J8190" s="216">
        <v>1.7303030158872992E-2</v>
      </c>
      <c r="K8190" s="216">
        <v>7.4582026546267556E-5</v>
      </c>
    </row>
    <row r="8191" spans="2:11" ht="15.75" customHeight="1" x14ac:dyDescent="0.2">
      <c r="B8191" s="189">
        <v>41192</v>
      </c>
      <c r="C8191" s="143">
        <v>281527</v>
      </c>
      <c r="D8191" s="143" t="s">
        <v>1051</v>
      </c>
      <c r="E8191" s="143" t="s">
        <v>25</v>
      </c>
      <c r="F8191" s="248" t="s">
        <v>3875</v>
      </c>
      <c r="G8191" s="216">
        <v>2.7320000000000002</v>
      </c>
      <c r="H8191" s="216">
        <v>370.00000000116415</v>
      </c>
      <c r="I8191" s="216">
        <v>1010.8400000031805</v>
      </c>
      <c r="J8191" s="216">
        <v>2.8996344505487041E-3</v>
      </c>
      <c r="K8191" s="216">
        <v>7.8368498663231925E-6</v>
      </c>
    </row>
    <row r="8192" spans="2:11" ht="15.75" customHeight="1" x14ac:dyDescent="0.2">
      <c r="B8192" s="189">
        <v>41192</v>
      </c>
      <c r="C8192" s="143">
        <v>281528</v>
      </c>
      <c r="D8192" s="143" t="s">
        <v>1125</v>
      </c>
      <c r="E8192" s="143" t="s">
        <v>24</v>
      </c>
      <c r="F8192" s="248" t="s">
        <v>3876</v>
      </c>
      <c r="G8192" s="216">
        <v>10.01</v>
      </c>
      <c r="H8192" s="216">
        <v>319.99999999534339</v>
      </c>
      <c r="I8192" s="216">
        <v>3203.1999999533873</v>
      </c>
      <c r="J8192" s="216">
        <v>3.2114537250576207E-3</v>
      </c>
      <c r="K8192" s="216">
        <v>1.0035792890951104E-5</v>
      </c>
    </row>
    <row r="8193" spans="2:11" ht="15.75" customHeight="1" x14ac:dyDescent="0.2">
      <c r="B8193" s="189">
        <v>41192</v>
      </c>
      <c r="C8193" s="143">
        <v>281529</v>
      </c>
      <c r="D8193" s="143" t="s">
        <v>564</v>
      </c>
      <c r="E8193" s="143" t="s">
        <v>25</v>
      </c>
      <c r="F8193" s="248" t="s">
        <v>2424</v>
      </c>
      <c r="G8193" s="216">
        <v>73</v>
      </c>
      <c r="H8193" s="216">
        <v>357.00000000069849</v>
      </c>
      <c r="I8193" s="216">
        <v>26061.00000005099</v>
      </c>
      <c r="J8193" s="216">
        <v>7.4757007454849297E-2</v>
      </c>
      <c r="K8193" s="216">
        <v>2.0940338222605892E-4</v>
      </c>
    </row>
    <row r="8194" spans="2:11" ht="15.75" customHeight="1" x14ac:dyDescent="0.2">
      <c r="B8194" s="189">
        <v>41192</v>
      </c>
      <c r="C8194" s="143">
        <v>281531</v>
      </c>
      <c r="D8194" s="143" t="s">
        <v>1841</v>
      </c>
      <c r="E8194" s="143" t="s">
        <v>24</v>
      </c>
      <c r="F8194" s="248" t="s">
        <v>3877</v>
      </c>
      <c r="G8194" s="216">
        <v>8</v>
      </c>
      <c r="H8194" s="216">
        <v>396.99999999487773</v>
      </c>
      <c r="I8194" s="216">
        <v>3175.9999999590218</v>
      </c>
      <c r="J8194" s="216">
        <v>3.1841836384864592E-3</v>
      </c>
      <c r="K8194" s="216">
        <v>8.0206136990618221E-6</v>
      </c>
    </row>
    <row r="8195" spans="2:11" ht="15.75" customHeight="1" x14ac:dyDescent="0.2">
      <c r="B8195" s="189">
        <v>41192</v>
      </c>
      <c r="C8195" s="143">
        <v>281534</v>
      </c>
      <c r="D8195" s="143" t="s">
        <v>540</v>
      </c>
      <c r="E8195" s="143" t="s">
        <v>25</v>
      </c>
      <c r="F8195" s="248" t="s">
        <v>3423</v>
      </c>
      <c r="G8195" s="216">
        <v>2.0100000000000002</v>
      </c>
      <c r="H8195" s="216">
        <v>349.99999999883585</v>
      </c>
      <c r="I8195" s="216">
        <v>703.4999999976601</v>
      </c>
      <c r="J8195" s="216">
        <v>2.0180175259663351E-3</v>
      </c>
      <c r="K8195" s="216">
        <v>5.7657643599229922E-6</v>
      </c>
    </row>
    <row r="8196" spans="2:11" ht="15.75" customHeight="1" x14ac:dyDescent="0.2">
      <c r="B8196" s="189">
        <v>41192</v>
      </c>
      <c r="C8196" s="143">
        <v>281535</v>
      </c>
      <c r="D8196" s="143" t="s">
        <v>951</v>
      </c>
      <c r="E8196" s="143" t="s">
        <v>25</v>
      </c>
      <c r="F8196" s="248" t="s">
        <v>3878</v>
      </c>
      <c r="G8196" s="216">
        <v>6.0200000000000005</v>
      </c>
      <c r="H8196" s="216">
        <v>477.9999999969732</v>
      </c>
      <c r="I8196" s="216">
        <v>2877.5599999817787</v>
      </c>
      <c r="J8196" s="216">
        <v>8.2543944733507197E-3</v>
      </c>
      <c r="K8196" s="216">
        <v>1.7268607684943491E-5</v>
      </c>
    </row>
    <row r="8197" spans="2:11" ht="15.75" customHeight="1" x14ac:dyDescent="0.2">
      <c r="B8197" s="189">
        <v>41192</v>
      </c>
      <c r="C8197" s="143">
        <v>281536</v>
      </c>
      <c r="D8197" s="143" t="s">
        <v>565</v>
      </c>
      <c r="E8197" s="143" t="s">
        <v>25</v>
      </c>
      <c r="F8197" s="248" t="s">
        <v>3879</v>
      </c>
      <c r="G8197" s="216">
        <v>3.5</v>
      </c>
      <c r="H8197" s="216">
        <v>66.999999998370185</v>
      </c>
      <c r="I8197" s="216">
        <v>234.49999999429565</v>
      </c>
      <c r="J8197" s="216">
        <v>6.7267250864131919E-4</v>
      </c>
      <c r="K8197" s="216">
        <v>1.0039888188920633E-5</v>
      </c>
    </row>
    <row r="8198" spans="2:11" ht="15.75" customHeight="1" x14ac:dyDescent="0.2">
      <c r="B8198" s="189">
        <v>41192</v>
      </c>
      <c r="C8198" s="143">
        <v>281543</v>
      </c>
      <c r="D8198" s="143" t="s">
        <v>779</v>
      </c>
      <c r="E8198" s="143" t="s">
        <v>24</v>
      </c>
      <c r="F8198" s="248" t="s">
        <v>3880</v>
      </c>
      <c r="G8198" s="216">
        <v>5.9749999999999996</v>
      </c>
      <c r="H8198" s="216">
        <v>230.99999999860302</v>
      </c>
      <c r="I8198" s="216">
        <v>1380.224999991653</v>
      </c>
      <c r="J8198" s="216">
        <v>1.3837814428400818E-3</v>
      </c>
      <c r="K8198" s="216">
        <v>5.990395856486798E-6</v>
      </c>
    </row>
    <row r="8199" spans="2:11" ht="15.75" customHeight="1" x14ac:dyDescent="0.2">
      <c r="B8199" s="189">
        <v>41192</v>
      </c>
      <c r="C8199" s="143">
        <v>281544</v>
      </c>
      <c r="D8199" s="143" t="s">
        <v>1322</v>
      </c>
      <c r="E8199" s="143" t="s">
        <v>24</v>
      </c>
      <c r="F8199" s="248" t="s">
        <v>3104</v>
      </c>
      <c r="G8199" s="216">
        <v>17.170000000000002</v>
      </c>
      <c r="H8199" s="216">
        <v>336.99999999837019</v>
      </c>
      <c r="I8199" s="216">
        <v>5786.2899999720166</v>
      </c>
      <c r="J8199" s="216">
        <v>5.801199605064998E-3</v>
      </c>
      <c r="K8199" s="216">
        <v>1.7214242151611437E-5</v>
      </c>
    </row>
    <row r="8200" spans="2:11" ht="15.75" customHeight="1" x14ac:dyDescent="0.2">
      <c r="B8200" s="189">
        <v>41192</v>
      </c>
      <c r="C8200" s="143">
        <v>281545</v>
      </c>
      <c r="D8200" s="143" t="s">
        <v>596</v>
      </c>
      <c r="E8200" s="143" t="s">
        <v>24</v>
      </c>
      <c r="F8200" s="248" t="s">
        <v>3720</v>
      </c>
      <c r="G8200" s="216">
        <v>3.7800000000000002</v>
      </c>
      <c r="H8200" s="216">
        <v>204.99999999767169</v>
      </c>
      <c r="I8200" s="216">
        <v>774.89999999119902</v>
      </c>
      <c r="J8200" s="216">
        <v>7.7689669441655205E-4</v>
      </c>
      <c r="K8200" s="216">
        <v>3.7897399728067108E-6</v>
      </c>
    </row>
    <row r="8201" spans="2:11" ht="15.75" customHeight="1" x14ac:dyDescent="0.2">
      <c r="B8201" s="189">
        <v>41192</v>
      </c>
      <c r="C8201" s="143">
        <v>281546</v>
      </c>
      <c r="D8201" s="143" t="s">
        <v>521</v>
      </c>
      <c r="E8201" s="143" t="s">
        <v>24</v>
      </c>
      <c r="F8201" s="248" t="s">
        <v>3881</v>
      </c>
      <c r="G8201" s="216">
        <v>6.86</v>
      </c>
      <c r="H8201" s="216">
        <v>220.99999999743886</v>
      </c>
      <c r="I8201" s="216">
        <v>1516.0599999824308</v>
      </c>
      <c r="J8201" s="216">
        <v>1.5199664505573436E-3</v>
      </c>
      <c r="K8201" s="216">
        <v>6.8776762469455122E-6</v>
      </c>
    </row>
    <row r="8202" spans="2:11" ht="15.75" customHeight="1" x14ac:dyDescent="0.2">
      <c r="B8202" s="189">
        <v>41192</v>
      </c>
      <c r="C8202" s="143">
        <v>281547</v>
      </c>
      <c r="D8202" s="143" t="s">
        <v>1039</v>
      </c>
      <c r="E8202" s="143" t="s">
        <v>24</v>
      </c>
      <c r="F8202" s="248" t="s">
        <v>3882</v>
      </c>
      <c r="G8202" s="216">
        <v>13.68</v>
      </c>
      <c r="H8202" s="216">
        <v>426.00000000558794</v>
      </c>
      <c r="I8202" s="216">
        <v>5827.6800000764424</v>
      </c>
      <c r="J8202" s="216">
        <v>5.8426962552952143E-3</v>
      </c>
      <c r="K8202" s="216">
        <v>1.3715249425395714E-5</v>
      </c>
    </row>
    <row r="8203" spans="2:11" ht="15.75" customHeight="1" x14ac:dyDescent="0.2">
      <c r="B8203" s="189">
        <v>41192</v>
      </c>
      <c r="C8203" s="143">
        <v>281547</v>
      </c>
      <c r="D8203" s="143" t="s">
        <v>3191</v>
      </c>
      <c r="E8203" s="143" t="s">
        <v>24</v>
      </c>
      <c r="F8203" s="248" t="s">
        <v>3882</v>
      </c>
      <c r="G8203" s="216">
        <v>16.055</v>
      </c>
      <c r="H8203" s="216">
        <v>426.00000000558794</v>
      </c>
      <c r="I8203" s="216">
        <v>6839.4300000897138</v>
      </c>
      <c r="J8203" s="216">
        <v>6.857053244061744E-3</v>
      </c>
      <c r="K8203" s="216">
        <v>1.6096369117304694E-5</v>
      </c>
    </row>
    <row r="8204" spans="2:11" ht="15.75" customHeight="1" x14ac:dyDescent="0.2">
      <c r="B8204" s="189">
        <v>41192</v>
      </c>
      <c r="C8204" s="143">
        <v>281548</v>
      </c>
      <c r="D8204" s="143" t="s">
        <v>1522</v>
      </c>
      <c r="E8204" s="143" t="s">
        <v>24</v>
      </c>
      <c r="F8204" s="248" t="s">
        <v>3246</v>
      </c>
      <c r="G8204" s="216">
        <v>36.685000000000002</v>
      </c>
      <c r="H8204" s="216">
        <v>211.00000000675209</v>
      </c>
      <c r="I8204" s="216">
        <v>7740.5350002477007</v>
      </c>
      <c r="J8204" s="216">
        <v>7.7604801326317764E-3</v>
      </c>
      <c r="K8204" s="216">
        <v>3.6779526693760371E-5</v>
      </c>
    </row>
    <row r="8205" spans="2:11" ht="15.75" customHeight="1" x14ac:dyDescent="0.2">
      <c r="B8205" s="189">
        <v>41192</v>
      </c>
      <c r="C8205" s="143">
        <v>281549</v>
      </c>
      <c r="D8205" s="143" t="s">
        <v>1522</v>
      </c>
      <c r="E8205" s="143" t="s">
        <v>24</v>
      </c>
      <c r="F8205" s="248" t="s">
        <v>3883</v>
      </c>
      <c r="G8205" s="216">
        <v>15.620000000000001</v>
      </c>
      <c r="H8205" s="216">
        <v>270</v>
      </c>
      <c r="I8205" s="216">
        <v>4217.4000000000005</v>
      </c>
      <c r="J8205" s="216">
        <v>4.2282670268029166E-3</v>
      </c>
      <c r="K8205" s="216">
        <v>1.5660248247418206E-5</v>
      </c>
    </row>
    <row r="8206" spans="2:11" ht="15.75" customHeight="1" x14ac:dyDescent="0.2">
      <c r="B8206" s="189">
        <v>41192</v>
      </c>
      <c r="C8206" s="143">
        <v>281550</v>
      </c>
      <c r="D8206" s="143" t="s">
        <v>731</v>
      </c>
      <c r="E8206" s="143" t="s">
        <v>24</v>
      </c>
      <c r="F8206" s="248" t="s">
        <v>2447</v>
      </c>
      <c r="G8206" s="216">
        <v>11.200000000000001</v>
      </c>
      <c r="H8206" s="216">
        <v>369.99999999068677</v>
      </c>
      <c r="I8206" s="216">
        <v>4143.9999998956919</v>
      </c>
      <c r="J8206" s="216">
        <v>4.154677896009447E-3</v>
      </c>
      <c r="K8206" s="216">
        <v>1.1228859178686552E-5</v>
      </c>
    </row>
    <row r="8207" spans="2:11" ht="15.75" customHeight="1" x14ac:dyDescent="0.2">
      <c r="B8207" s="189">
        <v>41192</v>
      </c>
      <c r="C8207" s="143">
        <v>281551</v>
      </c>
      <c r="D8207" s="143" t="s">
        <v>894</v>
      </c>
      <c r="E8207" s="143" t="s">
        <v>25</v>
      </c>
      <c r="F8207" s="248" t="s">
        <v>3884</v>
      </c>
      <c r="G8207" s="216">
        <v>37.49</v>
      </c>
      <c r="H8207" s="216">
        <v>52.000000001862645</v>
      </c>
      <c r="I8207" s="216">
        <v>1949.4800000698306</v>
      </c>
      <c r="J8207" s="216">
        <v>5.5921603506394529E-3</v>
      </c>
      <c r="K8207" s="216">
        <v>1.0754154520075273E-4</v>
      </c>
    </row>
    <row r="8208" spans="2:11" ht="15.75" customHeight="1" x14ac:dyDescent="0.2">
      <c r="B8208" s="189">
        <v>41192</v>
      </c>
      <c r="C8208" s="143">
        <v>281552</v>
      </c>
      <c r="D8208" s="143" t="s">
        <v>961</v>
      </c>
      <c r="E8208" s="143" t="s">
        <v>24</v>
      </c>
      <c r="F8208" s="248" t="s">
        <v>3698</v>
      </c>
      <c r="G8208" s="216">
        <v>16.45</v>
      </c>
      <c r="H8208" s="216">
        <v>334.99999999185093</v>
      </c>
      <c r="I8208" s="216">
        <v>5510.7499998659478</v>
      </c>
      <c r="J8208" s="216">
        <v>5.5249496176287194E-3</v>
      </c>
      <c r="K8208" s="216">
        <v>1.6492386918695871E-5</v>
      </c>
    </row>
    <row r="8209" spans="2:11" ht="15.75" customHeight="1" x14ac:dyDescent="0.2">
      <c r="B8209" s="189">
        <v>41192</v>
      </c>
      <c r="C8209" s="143">
        <v>281555</v>
      </c>
      <c r="D8209" s="143" t="s">
        <v>824</v>
      </c>
      <c r="E8209" s="143" t="s">
        <v>24</v>
      </c>
      <c r="F8209" s="248" t="s">
        <v>3885</v>
      </c>
      <c r="G8209" s="216">
        <v>1.1000000000000001</v>
      </c>
      <c r="H8209" s="216">
        <v>261.99999999487773</v>
      </c>
      <c r="I8209" s="216">
        <v>288.1999999943655</v>
      </c>
      <c r="J8209" s="216">
        <v>2.8894260850305311E-4</v>
      </c>
      <c r="K8209" s="216">
        <v>1.1028343836210005E-6</v>
      </c>
    </row>
    <row r="8210" spans="2:11" ht="15.75" customHeight="1" x14ac:dyDescent="0.2">
      <c r="B8210" s="189">
        <v>41192</v>
      </c>
      <c r="C8210" s="143">
        <v>281556</v>
      </c>
      <c r="D8210" s="143" t="s">
        <v>1312</v>
      </c>
      <c r="E8210" s="143" t="s">
        <v>25</v>
      </c>
      <c r="F8210" s="248" t="s">
        <v>3886</v>
      </c>
      <c r="G8210" s="216">
        <v>11.31</v>
      </c>
      <c r="H8210" s="216">
        <v>435.00000000349246</v>
      </c>
      <c r="I8210" s="216">
        <v>4919.8500000394997</v>
      </c>
      <c r="J8210" s="216">
        <v>1.4112783973330786E-2</v>
      </c>
      <c r="K8210" s="216">
        <v>3.2443181547626387E-5</v>
      </c>
    </row>
    <row r="8211" spans="2:11" ht="15.75" customHeight="1" x14ac:dyDescent="0.2">
      <c r="B8211" s="189">
        <v>41192</v>
      </c>
      <c r="C8211" s="143">
        <v>281557</v>
      </c>
      <c r="D8211" s="143" t="s">
        <v>1387</v>
      </c>
      <c r="E8211" s="143" t="s">
        <v>24</v>
      </c>
      <c r="F8211" s="248" t="s">
        <v>3887</v>
      </c>
      <c r="G8211" s="216">
        <v>92.625</v>
      </c>
      <c r="H8211" s="216">
        <v>287.99999999580905</v>
      </c>
      <c r="I8211" s="216">
        <v>26675.999999611813</v>
      </c>
      <c r="J8211" s="216">
        <v>2.6744736379132456E-2</v>
      </c>
      <c r="K8211" s="216">
        <v>9.2863667984450151E-5</v>
      </c>
    </row>
    <row r="8212" spans="2:11" ht="15.75" customHeight="1" x14ac:dyDescent="0.2">
      <c r="B8212" s="189">
        <v>41192</v>
      </c>
      <c r="C8212" s="143">
        <v>281559</v>
      </c>
      <c r="D8212" s="143" t="s">
        <v>942</v>
      </c>
      <c r="E8212" s="143" t="s">
        <v>24</v>
      </c>
      <c r="F8212" s="248" t="s">
        <v>3888</v>
      </c>
      <c r="G8212" s="216">
        <v>24.334199999999999</v>
      </c>
      <c r="H8212" s="216">
        <v>461.00000000442378</v>
      </c>
      <c r="I8212" s="216">
        <v>11218.066200107649</v>
      </c>
      <c r="J8212" s="216">
        <v>1.1246971930195726E-2</v>
      </c>
      <c r="K8212" s="216">
        <v>2.439690223446377E-5</v>
      </c>
    </row>
    <row r="8213" spans="2:11" ht="15.75" customHeight="1" x14ac:dyDescent="0.2">
      <c r="B8213" s="189">
        <v>41192</v>
      </c>
      <c r="C8213" s="143">
        <v>281560</v>
      </c>
      <c r="D8213" s="143" t="s">
        <v>1215</v>
      </c>
      <c r="E8213" s="143" t="s">
        <v>24</v>
      </c>
      <c r="F8213" s="248" t="s">
        <v>3334</v>
      </c>
      <c r="G8213" s="216">
        <v>22.2</v>
      </c>
      <c r="H8213" s="216">
        <v>315</v>
      </c>
      <c r="I8213" s="216">
        <v>6993</v>
      </c>
      <c r="J8213" s="216">
        <v>7.0110189496924149E-3</v>
      </c>
      <c r="K8213" s="216">
        <v>2.2257203014896554E-5</v>
      </c>
    </row>
    <row r="8214" spans="2:11" ht="15.75" customHeight="1" x14ac:dyDescent="0.2">
      <c r="B8214" s="189">
        <v>41192</v>
      </c>
      <c r="C8214" s="143">
        <v>281561</v>
      </c>
      <c r="D8214" s="143" t="s">
        <v>907</v>
      </c>
      <c r="E8214" s="143" t="s">
        <v>24</v>
      </c>
      <c r="F8214" s="248" t="s">
        <v>3889</v>
      </c>
      <c r="G8214" s="216">
        <v>2.1750000000000003</v>
      </c>
      <c r="H8214" s="216">
        <v>265.00000000465661</v>
      </c>
      <c r="I8214" s="216">
        <v>576.37500001012825</v>
      </c>
      <c r="J8214" s="216">
        <v>5.7786015260974898E-4</v>
      </c>
      <c r="K8214" s="216">
        <v>2.1806043494324331E-6</v>
      </c>
    </row>
    <row r="8215" spans="2:11" ht="15.75" customHeight="1" x14ac:dyDescent="0.2">
      <c r="B8215" s="189">
        <v>41192</v>
      </c>
      <c r="C8215" s="143">
        <v>281562</v>
      </c>
      <c r="D8215" s="143" t="s">
        <v>1395</v>
      </c>
      <c r="E8215" s="143" t="s">
        <v>25</v>
      </c>
      <c r="F8215" s="248" t="s">
        <v>3890</v>
      </c>
      <c r="G8215" s="216">
        <v>6</v>
      </c>
      <c r="H8215" s="216">
        <v>150.99999999976717</v>
      </c>
      <c r="I8215" s="216">
        <v>905.99999999860302</v>
      </c>
      <c r="J8215" s="216">
        <v>2.598896771185162E-3</v>
      </c>
      <c r="K8215" s="216">
        <v>1.7211236895292515E-5</v>
      </c>
    </row>
    <row r="8216" spans="2:11" ht="15.75" customHeight="1" x14ac:dyDescent="0.2">
      <c r="B8216" s="189">
        <v>41192</v>
      </c>
      <c r="C8216" s="143">
        <v>281563</v>
      </c>
      <c r="D8216" s="143" t="s">
        <v>1381</v>
      </c>
      <c r="E8216" s="143" t="s">
        <v>24</v>
      </c>
      <c r="F8216" s="248" t="s">
        <v>3891</v>
      </c>
      <c r="G8216" s="216">
        <v>3.6866000000000003</v>
      </c>
      <c r="H8216" s="216">
        <v>287.0000000030268</v>
      </c>
      <c r="I8216" s="216">
        <v>1058.0542000111586</v>
      </c>
      <c r="J8216" s="216">
        <v>1.0607805013699244E-3</v>
      </c>
      <c r="K8216" s="216">
        <v>3.6960993078701643E-6</v>
      </c>
    </row>
    <row r="8217" spans="2:11" ht="15.75" customHeight="1" x14ac:dyDescent="0.2">
      <c r="B8217" s="189">
        <v>41192</v>
      </c>
      <c r="C8217" s="143">
        <v>281564</v>
      </c>
      <c r="D8217" s="143" t="s">
        <v>708</v>
      </c>
      <c r="E8217" s="143" t="s">
        <v>24</v>
      </c>
      <c r="F8217" s="248" t="s">
        <v>3767</v>
      </c>
      <c r="G8217" s="216">
        <v>45.26</v>
      </c>
      <c r="H8217" s="216">
        <v>290.00000000232831</v>
      </c>
      <c r="I8217" s="216">
        <v>13125.400000105379</v>
      </c>
      <c r="J8217" s="216">
        <v>1.3159220380813904E-2</v>
      </c>
      <c r="K8217" s="216">
        <v>4.5376622002442256E-5</v>
      </c>
    </row>
    <row r="8218" spans="2:11" ht="15.75" customHeight="1" x14ac:dyDescent="0.2">
      <c r="B8218" s="189">
        <v>41192</v>
      </c>
      <c r="C8218" s="143">
        <v>281566</v>
      </c>
      <c r="D8218" s="143" t="s">
        <v>765</v>
      </c>
      <c r="E8218" s="143" t="s">
        <v>24</v>
      </c>
      <c r="F8218" s="248" t="s">
        <v>3337</v>
      </c>
      <c r="G8218" s="216">
        <v>7.92</v>
      </c>
      <c r="H8218" s="216">
        <v>284.99999999650754</v>
      </c>
      <c r="I8218" s="216">
        <v>2257.1999999723398</v>
      </c>
      <c r="J8218" s="216">
        <v>2.2630161551625617E-3</v>
      </c>
      <c r="K8218" s="216">
        <v>7.9404075620712028E-6</v>
      </c>
    </row>
    <row r="8219" spans="2:11" ht="15.75" customHeight="1" x14ac:dyDescent="0.2">
      <c r="B8219" s="189">
        <v>41192</v>
      </c>
      <c r="C8219" s="143">
        <v>281567</v>
      </c>
      <c r="D8219" s="143" t="s">
        <v>920</v>
      </c>
      <c r="E8219" s="143" t="s">
        <v>25</v>
      </c>
      <c r="F8219" s="248" t="s">
        <v>3892</v>
      </c>
      <c r="G8219" s="216">
        <v>8.91</v>
      </c>
      <c r="H8219" s="216">
        <v>121.99999999953434</v>
      </c>
      <c r="I8219" s="216">
        <v>1087.0199999958509</v>
      </c>
      <c r="J8219" s="216">
        <v>3.1181597883082426E-3</v>
      </c>
      <c r="K8219" s="216">
        <v>2.5558686789509383E-5</v>
      </c>
    </row>
    <row r="8220" spans="2:11" ht="15.75" customHeight="1" x14ac:dyDescent="0.2">
      <c r="B8220" s="189">
        <v>41192</v>
      </c>
      <c r="C8220" s="143">
        <v>281568</v>
      </c>
      <c r="D8220" s="143" t="s">
        <v>503</v>
      </c>
      <c r="E8220" s="143" t="s">
        <v>25</v>
      </c>
      <c r="F8220" s="248" t="s">
        <v>3893</v>
      </c>
      <c r="G8220" s="216">
        <v>3.9</v>
      </c>
      <c r="H8220" s="216">
        <v>164.99999999301508</v>
      </c>
      <c r="I8220" s="216">
        <v>643.49999997275881</v>
      </c>
      <c r="J8220" s="216">
        <v>1.8459051569419797E-3</v>
      </c>
      <c r="K8220" s="216">
        <v>1.1187303981940134E-5</v>
      </c>
    </row>
    <row r="8221" spans="2:11" ht="15.75" customHeight="1" x14ac:dyDescent="0.2">
      <c r="B8221" s="189">
        <v>41192</v>
      </c>
      <c r="C8221" s="143">
        <v>281570</v>
      </c>
      <c r="D8221" s="143" t="s">
        <v>855</v>
      </c>
      <c r="E8221" s="143" t="s">
        <v>24</v>
      </c>
      <c r="F8221" s="248" t="s">
        <v>3599</v>
      </c>
      <c r="G8221" s="216">
        <v>20.240000000000002</v>
      </c>
      <c r="H8221" s="216">
        <v>212.99999999231659</v>
      </c>
      <c r="I8221" s="216">
        <v>4311.1199998444881</v>
      </c>
      <c r="J8221" s="216">
        <v>4.3222285161315125E-3</v>
      </c>
      <c r="K8221" s="216">
        <v>2.029215265862641E-5</v>
      </c>
    </row>
    <row r="8222" spans="2:11" ht="15.75" customHeight="1" x14ac:dyDescent="0.2">
      <c r="B8222" s="189">
        <v>41192</v>
      </c>
      <c r="C8222" s="143">
        <v>281572</v>
      </c>
      <c r="D8222" s="143" t="s">
        <v>853</v>
      </c>
      <c r="E8222" s="143" t="s">
        <v>25</v>
      </c>
      <c r="F8222" s="248" t="s">
        <v>3894</v>
      </c>
      <c r="G8222" s="216">
        <v>2.88</v>
      </c>
      <c r="H8222" s="216">
        <v>274.99999999534339</v>
      </c>
      <c r="I8222" s="216">
        <v>791.99999998658893</v>
      </c>
      <c r="J8222" s="216">
        <v>2.2718832701401417E-3</v>
      </c>
      <c r="K8222" s="216">
        <v>8.2613937097404069E-6</v>
      </c>
    </row>
    <row r="8223" spans="2:11" ht="15.75" customHeight="1" x14ac:dyDescent="0.2">
      <c r="B8223" s="189">
        <v>41192</v>
      </c>
      <c r="C8223" s="143">
        <v>281780</v>
      </c>
      <c r="D8223" s="143" t="s">
        <v>860</v>
      </c>
      <c r="E8223" s="143" t="s">
        <v>25</v>
      </c>
      <c r="F8223" s="248" t="s">
        <v>3895</v>
      </c>
      <c r="G8223" s="216">
        <v>6.0200000000000005</v>
      </c>
      <c r="H8223" s="216">
        <v>373.99999999324791</v>
      </c>
      <c r="I8223" s="216">
        <v>2251.4799999593524</v>
      </c>
      <c r="J8223" s="216">
        <v>6.4584592740522659E-3</v>
      </c>
      <c r="K8223" s="216">
        <v>1.7268607684943491E-5</v>
      </c>
    </row>
    <row r="8224" spans="2:11" ht="15.75" customHeight="1" x14ac:dyDescent="0.2">
      <c r="B8224" s="189">
        <v>41192</v>
      </c>
      <c r="C8224" s="143">
        <v>281781</v>
      </c>
      <c r="D8224" s="143" t="s">
        <v>1312</v>
      </c>
      <c r="E8224" s="143" t="s">
        <v>25</v>
      </c>
      <c r="F8224" s="248" t="s">
        <v>3531</v>
      </c>
      <c r="G8224" s="216">
        <v>8.8000000000000007</v>
      </c>
      <c r="H8224" s="216">
        <v>521.00000000093132</v>
      </c>
      <c r="I8224" s="216">
        <v>4584.8000000081956</v>
      </c>
      <c r="J8224" s="216">
        <v>1.3151679819613028E-2</v>
      </c>
      <c r="K8224" s="216">
        <v>2.5243147446429021E-5</v>
      </c>
    </row>
    <row r="8225" spans="2:11" ht="15.75" customHeight="1" x14ac:dyDescent="0.2">
      <c r="B8225" s="189">
        <v>41193</v>
      </c>
      <c r="C8225" s="143">
        <v>281600</v>
      </c>
      <c r="D8225" s="143" t="s">
        <v>588</v>
      </c>
      <c r="E8225" s="143" t="s">
        <v>25</v>
      </c>
      <c r="F8225" s="248" t="s">
        <v>3896</v>
      </c>
      <c r="G8225" s="216">
        <v>3</v>
      </c>
      <c r="H8225" s="216">
        <v>29.000000000232831</v>
      </c>
      <c r="I8225" s="216">
        <v>87.000000000698492</v>
      </c>
      <c r="J8225" s="216">
        <v>2.4955906928551038E-4</v>
      </c>
      <c r="K8225" s="216">
        <v>8.6054851477071298E-6</v>
      </c>
    </row>
    <row r="8226" spans="2:11" ht="15.75" customHeight="1" x14ac:dyDescent="0.2">
      <c r="B8226" s="189">
        <v>41193</v>
      </c>
      <c r="C8226" s="143">
        <v>281601</v>
      </c>
      <c r="D8226" s="143" t="s">
        <v>588</v>
      </c>
      <c r="E8226" s="143" t="s">
        <v>25</v>
      </c>
      <c r="F8226" s="248" t="s">
        <v>3897</v>
      </c>
      <c r="G8226" s="216">
        <v>0.4</v>
      </c>
      <c r="H8226" s="216">
        <v>24.999999997671694</v>
      </c>
      <c r="I8226" s="216">
        <v>9.9999999990686774</v>
      </c>
      <c r="J8226" s="216">
        <v>2.8684950489685604E-5</v>
      </c>
      <c r="K8226" s="216">
        <v>1.147398019694284E-6</v>
      </c>
    </row>
    <row r="8227" spans="2:11" ht="15.75" customHeight="1" x14ac:dyDescent="0.2">
      <c r="B8227" s="189">
        <v>41193</v>
      </c>
      <c r="C8227" s="143">
        <v>281604</v>
      </c>
      <c r="D8227" s="143" t="s">
        <v>588</v>
      </c>
      <c r="E8227" s="143" t="s">
        <v>25</v>
      </c>
      <c r="F8227" s="248" t="s">
        <v>3898</v>
      </c>
      <c r="G8227" s="216">
        <v>7</v>
      </c>
      <c r="H8227" s="216">
        <v>63.999999999068677</v>
      </c>
      <c r="I8227" s="216">
        <v>447.99999999348074</v>
      </c>
      <c r="J8227" s="216">
        <v>1.2850857820388974E-3</v>
      </c>
      <c r="K8227" s="216">
        <v>2.0079465344649968E-5</v>
      </c>
    </row>
    <row r="8228" spans="2:11" ht="15.75" customHeight="1" x14ac:dyDescent="0.2">
      <c r="B8228" s="189">
        <v>41193</v>
      </c>
      <c r="C8228" s="143">
        <v>281608</v>
      </c>
      <c r="D8228" s="143" t="s">
        <v>588</v>
      </c>
      <c r="E8228" s="143" t="s">
        <v>25</v>
      </c>
      <c r="F8228" s="248" t="s">
        <v>3899</v>
      </c>
      <c r="G8228" s="216">
        <v>2</v>
      </c>
      <c r="H8228" s="216">
        <v>45</v>
      </c>
      <c r="I8228" s="216">
        <v>90</v>
      </c>
      <c r="J8228" s="216">
        <v>2.5816455443121385E-4</v>
      </c>
      <c r="K8228" s="216">
        <v>5.7369900984714193E-6</v>
      </c>
    </row>
    <row r="8229" spans="2:11" ht="15.75" customHeight="1" x14ac:dyDescent="0.2">
      <c r="B8229" s="189">
        <v>41193</v>
      </c>
      <c r="C8229" s="143">
        <v>281609</v>
      </c>
      <c r="D8229" s="143" t="s">
        <v>588</v>
      </c>
      <c r="E8229" s="143" t="s">
        <v>25</v>
      </c>
      <c r="F8229" s="248" t="s">
        <v>3900</v>
      </c>
      <c r="G8229" s="216">
        <v>6.5</v>
      </c>
      <c r="H8229" s="216">
        <v>14.99999999650754</v>
      </c>
      <c r="I8229" s="216">
        <v>97.499999977299012</v>
      </c>
      <c r="J8229" s="216">
        <v>2.7967826723536405E-4</v>
      </c>
      <c r="K8229" s="216">
        <v>1.8645217820032114E-5</v>
      </c>
    </row>
    <row r="8230" spans="2:11" ht="15.75" customHeight="1" x14ac:dyDescent="0.2">
      <c r="B8230" s="189">
        <v>41193</v>
      </c>
      <c r="C8230" s="143">
        <v>281613</v>
      </c>
      <c r="D8230" s="143" t="s">
        <v>588</v>
      </c>
      <c r="E8230" s="143" t="s">
        <v>25</v>
      </c>
      <c r="F8230" s="248" t="s">
        <v>3901</v>
      </c>
      <c r="G8230" s="216">
        <v>2</v>
      </c>
      <c r="H8230" s="216">
        <v>46.999999996041879</v>
      </c>
      <c r="I8230" s="216">
        <v>93.999999992083758</v>
      </c>
      <c r="J8230" s="216">
        <v>2.6963853460544899E-4</v>
      </c>
      <c r="K8230" s="216">
        <v>5.7369900984714193E-6</v>
      </c>
    </row>
    <row r="8231" spans="2:11" ht="15.75" customHeight="1" x14ac:dyDescent="0.2">
      <c r="B8231" s="189">
        <v>41193</v>
      </c>
      <c r="C8231" s="143">
        <v>281616</v>
      </c>
      <c r="D8231" s="143" t="s">
        <v>1113</v>
      </c>
      <c r="E8231" s="143" t="s">
        <v>25</v>
      </c>
      <c r="F8231" s="248" t="s">
        <v>3780</v>
      </c>
      <c r="G8231" s="216">
        <v>1</v>
      </c>
      <c r="H8231" s="216">
        <v>394.99999999883585</v>
      </c>
      <c r="I8231" s="216">
        <v>394.99999999883585</v>
      </c>
      <c r="J8231" s="216">
        <v>1.133055544444766E-3</v>
      </c>
      <c r="K8231" s="216">
        <v>2.8684950492357097E-6</v>
      </c>
    </row>
    <row r="8232" spans="2:11" ht="15.75" customHeight="1" x14ac:dyDescent="0.2">
      <c r="B8232" s="189">
        <v>41193</v>
      </c>
      <c r="C8232" s="143">
        <v>281619</v>
      </c>
      <c r="D8232" s="143" t="s">
        <v>503</v>
      </c>
      <c r="E8232" s="143" t="s">
        <v>25</v>
      </c>
      <c r="F8232" s="248" t="s">
        <v>3290</v>
      </c>
      <c r="G8232" s="216">
        <v>2</v>
      </c>
      <c r="H8232" s="216">
        <v>425.00000000232831</v>
      </c>
      <c r="I8232" s="216">
        <v>850.00000000465661</v>
      </c>
      <c r="J8232" s="216">
        <v>2.4382207918637105E-3</v>
      </c>
      <c r="K8232" s="216">
        <v>5.7369900984714193E-6</v>
      </c>
    </row>
    <row r="8233" spans="2:11" ht="15.75" customHeight="1" x14ac:dyDescent="0.2">
      <c r="B8233" s="189">
        <v>41193</v>
      </c>
      <c r="C8233" s="143">
        <v>281620</v>
      </c>
      <c r="D8233" s="143" t="s">
        <v>626</v>
      </c>
      <c r="E8233" s="143" t="s">
        <v>25</v>
      </c>
      <c r="F8233" s="248" t="s">
        <v>3902</v>
      </c>
      <c r="G8233" s="216">
        <v>6</v>
      </c>
      <c r="H8233" s="216">
        <v>486.00000000209548</v>
      </c>
      <c r="I8233" s="216">
        <v>2916.0000000125729</v>
      </c>
      <c r="J8233" s="216">
        <v>8.3645315636073948E-3</v>
      </c>
      <c r="K8233" s="216">
        <v>1.721097029541426E-5</v>
      </c>
    </row>
    <row r="8234" spans="2:11" ht="15.75" customHeight="1" x14ac:dyDescent="0.2">
      <c r="B8234" s="189">
        <v>41193</v>
      </c>
      <c r="C8234" s="143">
        <v>281620</v>
      </c>
      <c r="D8234" s="143" t="s">
        <v>970</v>
      </c>
      <c r="E8234" s="143" t="s">
        <v>25</v>
      </c>
      <c r="F8234" s="248" t="s">
        <v>3902</v>
      </c>
      <c r="G8234" s="216">
        <v>4.5</v>
      </c>
      <c r="H8234" s="216">
        <v>486.00000000209548</v>
      </c>
      <c r="I8234" s="216">
        <v>2187.0000000094296</v>
      </c>
      <c r="J8234" s="216">
        <v>6.2733986727055461E-3</v>
      </c>
      <c r="K8234" s="216">
        <v>1.2908227721560693E-5</v>
      </c>
    </row>
    <row r="8235" spans="2:11" ht="15.75" customHeight="1" x14ac:dyDescent="0.2">
      <c r="B8235" s="189">
        <v>41193</v>
      </c>
      <c r="C8235" s="143">
        <v>281620</v>
      </c>
      <c r="D8235" s="143" t="s">
        <v>1786</v>
      </c>
      <c r="E8235" s="143" t="s">
        <v>25</v>
      </c>
      <c r="F8235" s="248" t="s">
        <v>3902</v>
      </c>
      <c r="G8235" s="216">
        <v>11.040000000000001</v>
      </c>
      <c r="H8235" s="216">
        <v>486.00000000209548</v>
      </c>
      <c r="I8235" s="216">
        <v>5365.4400000231344</v>
      </c>
      <c r="J8235" s="216">
        <v>1.5390738077037606E-2</v>
      </c>
      <c r="K8235" s="216">
        <v>3.1668185343562237E-5</v>
      </c>
    </row>
    <row r="8236" spans="2:11" ht="15.75" customHeight="1" x14ac:dyDescent="0.2">
      <c r="B8236" s="189">
        <v>41193</v>
      </c>
      <c r="C8236" s="143">
        <v>281624</v>
      </c>
      <c r="D8236" s="143" t="s">
        <v>570</v>
      </c>
      <c r="E8236" s="143" t="s">
        <v>24</v>
      </c>
      <c r="F8236" s="248" t="s">
        <v>3903</v>
      </c>
      <c r="G8236" s="216">
        <v>21</v>
      </c>
      <c r="H8236" s="216">
        <v>458.99999999790452</v>
      </c>
      <c r="I8236" s="216">
        <v>9638.999999955995</v>
      </c>
      <c r="J8236" s="216">
        <v>9.6613113493205487E-3</v>
      </c>
      <c r="K8236" s="216">
        <v>2.1048608604280293E-5</v>
      </c>
    </row>
    <row r="8237" spans="2:11" ht="15.75" customHeight="1" x14ac:dyDescent="0.2">
      <c r="B8237" s="189">
        <v>41193</v>
      </c>
      <c r="C8237" s="143">
        <v>281624</v>
      </c>
      <c r="D8237" s="143" t="s">
        <v>1628</v>
      </c>
      <c r="E8237" s="143" t="s">
        <v>24</v>
      </c>
      <c r="F8237" s="248" t="s">
        <v>3903</v>
      </c>
      <c r="G8237" s="216">
        <v>103.12830000000001</v>
      </c>
      <c r="H8237" s="216">
        <v>458.99999999790452</v>
      </c>
      <c r="I8237" s="216">
        <v>47335.889699783904</v>
      </c>
      <c r="J8237" s="216">
        <v>4.7445457867911163E-2</v>
      </c>
      <c r="K8237" s="216">
        <v>1.0336701060594284E-4</v>
      </c>
    </row>
    <row r="8238" spans="2:11" ht="15.75" customHeight="1" x14ac:dyDescent="0.2">
      <c r="B8238" s="189">
        <v>41193</v>
      </c>
      <c r="C8238" s="143">
        <v>281628</v>
      </c>
      <c r="D8238" s="143" t="s">
        <v>3191</v>
      </c>
      <c r="E8238" s="143" t="s">
        <v>24</v>
      </c>
      <c r="F8238" s="248" t="s">
        <v>3904</v>
      </c>
      <c r="G8238" s="216">
        <v>34.56</v>
      </c>
      <c r="H8238" s="216">
        <v>275.99999999860302</v>
      </c>
      <c r="I8238" s="216">
        <v>9538.5599999517217</v>
      </c>
      <c r="J8238" s="216">
        <v>9.5606388613060783E-3</v>
      </c>
      <c r="K8238" s="216">
        <v>3.4639995874472715E-5</v>
      </c>
    </row>
    <row r="8239" spans="2:11" ht="15.75" customHeight="1" x14ac:dyDescent="0.2">
      <c r="B8239" s="189">
        <v>41193</v>
      </c>
      <c r="C8239" s="143">
        <v>281629</v>
      </c>
      <c r="D8239" s="143" t="s">
        <v>1592</v>
      </c>
      <c r="E8239" s="143" t="s">
        <v>24</v>
      </c>
      <c r="F8239" s="248" t="s">
        <v>3905</v>
      </c>
      <c r="G8239" s="216">
        <v>19.71</v>
      </c>
      <c r="H8239" s="216">
        <v>425.00000000232831</v>
      </c>
      <c r="I8239" s="216">
        <v>8376.7500000458913</v>
      </c>
      <c r="J8239" s="216">
        <v>8.3961396250890902E-3</v>
      </c>
      <c r="K8239" s="216">
        <v>1.975562264716022E-5</v>
      </c>
    </row>
    <row r="8240" spans="2:11" ht="15.75" customHeight="1" x14ac:dyDescent="0.2">
      <c r="B8240" s="189">
        <v>41193</v>
      </c>
      <c r="C8240" s="143">
        <v>281630</v>
      </c>
      <c r="D8240" s="143" t="s">
        <v>1066</v>
      </c>
      <c r="E8240" s="143" t="s">
        <v>24</v>
      </c>
      <c r="F8240" s="248" t="s">
        <v>3906</v>
      </c>
      <c r="G8240" s="216">
        <v>16.625</v>
      </c>
      <c r="H8240" s="216">
        <v>306.99999999487773</v>
      </c>
      <c r="I8240" s="216">
        <v>5103.8749999148422</v>
      </c>
      <c r="J8240" s="216">
        <v>5.1156889161132679E-3</v>
      </c>
      <c r="K8240" s="216">
        <v>1.6663481811721901E-5</v>
      </c>
    </row>
    <row r="8241" spans="2:11" ht="15.75" customHeight="1" x14ac:dyDescent="0.2">
      <c r="B8241" s="189">
        <v>41193</v>
      </c>
      <c r="C8241" s="143">
        <v>281630</v>
      </c>
      <c r="D8241" s="143" t="s">
        <v>1272</v>
      </c>
      <c r="E8241" s="143" t="s">
        <v>24</v>
      </c>
      <c r="F8241" s="248" t="s">
        <v>3906</v>
      </c>
      <c r="G8241" s="216">
        <v>1.1500000000000001</v>
      </c>
      <c r="H8241" s="216">
        <v>306.99999999487773</v>
      </c>
      <c r="I8241" s="216">
        <v>353.04999999410944</v>
      </c>
      <c r="J8241" s="216">
        <v>3.538672032198652E-4</v>
      </c>
      <c r="K8241" s="216">
        <v>1.1526618997582067E-6</v>
      </c>
    </row>
    <row r="8242" spans="2:11" ht="15.75" customHeight="1" x14ac:dyDescent="0.2">
      <c r="B8242" s="189">
        <v>41193</v>
      </c>
      <c r="C8242" s="143">
        <v>281631</v>
      </c>
      <c r="D8242" s="143" t="s">
        <v>1172</v>
      </c>
      <c r="E8242" s="143" t="s">
        <v>24</v>
      </c>
      <c r="F8242" s="248" t="s">
        <v>3907</v>
      </c>
      <c r="G8242" s="216">
        <v>12.120000000000001</v>
      </c>
      <c r="H8242" s="216">
        <v>227.00000000651926</v>
      </c>
      <c r="I8242" s="216">
        <v>2751.2400000790135</v>
      </c>
      <c r="J8242" s="216">
        <v>2.7576082827668212E-3</v>
      </c>
      <c r="K8242" s="216">
        <v>1.2148054108756056E-5</v>
      </c>
    </row>
    <row r="8243" spans="2:11" ht="15.75" customHeight="1" x14ac:dyDescent="0.2">
      <c r="B8243" s="189">
        <v>41193</v>
      </c>
      <c r="C8243" s="143">
        <v>281632</v>
      </c>
      <c r="D8243" s="143" t="s">
        <v>3625</v>
      </c>
      <c r="E8243" s="143" t="s">
        <v>24</v>
      </c>
      <c r="F8243" s="248" t="s">
        <v>3626</v>
      </c>
      <c r="G8243" s="216">
        <v>48.0792</v>
      </c>
      <c r="H8243" s="216">
        <v>315</v>
      </c>
      <c r="I8243" s="216">
        <v>15144.948</v>
      </c>
      <c r="J8243" s="216">
        <v>1.5180003942103696E-2</v>
      </c>
      <c r="K8243" s="216">
        <v>4.8190488705091102E-5</v>
      </c>
    </row>
    <row r="8244" spans="2:11" ht="15.75" customHeight="1" x14ac:dyDescent="0.2">
      <c r="B8244" s="189">
        <v>41193</v>
      </c>
      <c r="C8244" s="143">
        <v>281633</v>
      </c>
      <c r="D8244" s="143" t="s">
        <v>662</v>
      </c>
      <c r="E8244" s="143" t="s">
        <v>24</v>
      </c>
      <c r="F8244" s="248" t="s">
        <v>3908</v>
      </c>
      <c r="G8244" s="216">
        <v>2.42</v>
      </c>
      <c r="H8244" s="216">
        <v>18.000000006286427</v>
      </c>
      <c r="I8244" s="216">
        <v>43.560000015213156</v>
      </c>
      <c r="J8244" s="216">
        <v>4.3660828148698352E-5</v>
      </c>
      <c r="K8244" s="216">
        <v>2.4256015629694433E-6</v>
      </c>
    </row>
    <row r="8245" spans="2:11" ht="15.75" customHeight="1" x14ac:dyDescent="0.2">
      <c r="B8245" s="189">
        <v>41193</v>
      </c>
      <c r="C8245" s="143">
        <v>281634</v>
      </c>
      <c r="D8245" s="143" t="s">
        <v>3688</v>
      </c>
      <c r="E8245" s="143" t="s">
        <v>24</v>
      </c>
      <c r="F8245" s="248" t="s">
        <v>3909</v>
      </c>
      <c r="G8245" s="216">
        <v>0.87</v>
      </c>
      <c r="H8245" s="216">
        <v>129.99999999417923</v>
      </c>
      <c r="I8245" s="216">
        <v>113.09999999493593</v>
      </c>
      <c r="J8245" s="216">
        <v>1.1336179204940522E-4</v>
      </c>
      <c r="K8245" s="216">
        <v>8.7201378503446937E-7</v>
      </c>
    </row>
    <row r="8246" spans="2:11" ht="15.75" customHeight="1" x14ac:dyDescent="0.2">
      <c r="B8246" s="189">
        <v>41193</v>
      </c>
      <c r="C8246" s="143">
        <v>281635</v>
      </c>
      <c r="D8246" s="143" t="s">
        <v>651</v>
      </c>
      <c r="E8246" s="143" t="s">
        <v>25</v>
      </c>
      <c r="F8246" s="248" t="s">
        <v>3628</v>
      </c>
      <c r="G8246" s="216">
        <v>4.2</v>
      </c>
      <c r="H8246" s="216">
        <v>203.99999999441206</v>
      </c>
      <c r="I8246" s="216">
        <v>856.79999997653067</v>
      </c>
      <c r="J8246" s="216">
        <v>2.4577265581178344E-3</v>
      </c>
      <c r="K8246" s="216">
        <v>1.2047679206789981E-5</v>
      </c>
    </row>
    <row r="8247" spans="2:11" ht="15.75" customHeight="1" x14ac:dyDescent="0.2">
      <c r="B8247" s="189">
        <v>41193</v>
      </c>
      <c r="C8247" s="143">
        <v>281636</v>
      </c>
      <c r="D8247" s="143" t="s">
        <v>1002</v>
      </c>
      <c r="E8247" s="143" t="s">
        <v>24</v>
      </c>
      <c r="F8247" s="248" t="s">
        <v>3324</v>
      </c>
      <c r="G8247" s="216">
        <v>22.77</v>
      </c>
      <c r="H8247" s="216">
        <v>166.00000000675209</v>
      </c>
      <c r="I8247" s="216">
        <v>3779.8200001537448</v>
      </c>
      <c r="J8247" s="216">
        <v>3.788569132279374E-3</v>
      </c>
      <c r="K8247" s="216">
        <v>2.2822705615212489E-5</v>
      </c>
    </row>
    <row r="8248" spans="2:11" ht="15.75" customHeight="1" x14ac:dyDescent="0.2">
      <c r="B8248" s="189">
        <v>41193</v>
      </c>
      <c r="C8248" s="143">
        <v>281637</v>
      </c>
      <c r="D8248" s="143" t="s">
        <v>951</v>
      </c>
      <c r="E8248" s="143" t="s">
        <v>25</v>
      </c>
      <c r="F8248" s="248" t="s">
        <v>3910</v>
      </c>
      <c r="G8248" s="216">
        <v>14.85</v>
      </c>
      <c r="H8248" s="216">
        <v>220.00000000465661</v>
      </c>
      <c r="I8248" s="216">
        <v>3267.0000000691507</v>
      </c>
      <c r="J8248" s="216">
        <v>9.3713733260514225E-3</v>
      </c>
      <c r="K8248" s="216">
        <v>4.2597151481150288E-5</v>
      </c>
    </row>
    <row r="8249" spans="2:11" ht="15.75" customHeight="1" x14ac:dyDescent="0.2">
      <c r="B8249" s="189">
        <v>41193</v>
      </c>
      <c r="C8249" s="143">
        <v>281638</v>
      </c>
      <c r="D8249" s="143" t="s">
        <v>1522</v>
      </c>
      <c r="E8249" s="143" t="s">
        <v>24</v>
      </c>
      <c r="F8249" s="248" t="s">
        <v>3911</v>
      </c>
      <c r="G8249" s="216">
        <v>45.66</v>
      </c>
      <c r="H8249" s="216">
        <v>225.99999999278225</v>
      </c>
      <c r="I8249" s="216">
        <v>10319.159999670437</v>
      </c>
      <c r="J8249" s="216">
        <v>1.0343045712286105E-2</v>
      </c>
      <c r="K8249" s="216">
        <v>4.576568899387801E-5</v>
      </c>
    </row>
    <row r="8250" spans="2:11" ht="15.75" customHeight="1" x14ac:dyDescent="0.2">
      <c r="B8250" s="189">
        <v>41193</v>
      </c>
      <c r="C8250" s="143">
        <v>281639</v>
      </c>
      <c r="D8250" s="143" t="s">
        <v>1446</v>
      </c>
      <c r="E8250" s="143" t="s">
        <v>24</v>
      </c>
      <c r="F8250" s="248" t="s">
        <v>3912</v>
      </c>
      <c r="G8250" s="216">
        <v>35.145000000000003</v>
      </c>
      <c r="H8250" s="216">
        <v>240.99999999976717</v>
      </c>
      <c r="I8250" s="216">
        <v>8469.9449999918179</v>
      </c>
      <c r="J8250" s="216">
        <v>8.4895503430766021E-3</v>
      </c>
      <c r="K8250" s="216">
        <v>3.5226349971306239E-5</v>
      </c>
    </row>
    <row r="8251" spans="2:11" ht="15.75" customHeight="1" x14ac:dyDescent="0.2">
      <c r="B8251" s="189">
        <v>41193</v>
      </c>
      <c r="C8251" s="143">
        <v>281640</v>
      </c>
      <c r="D8251" s="143" t="s">
        <v>674</v>
      </c>
      <c r="E8251" s="143" t="s">
        <v>24</v>
      </c>
      <c r="F8251" s="248" t="s">
        <v>3913</v>
      </c>
      <c r="G8251" s="216">
        <v>1.25</v>
      </c>
      <c r="H8251" s="216">
        <v>56.999999997206032</v>
      </c>
      <c r="I8251" s="216">
        <v>71.24999999650754</v>
      </c>
      <c r="J8251" s="216">
        <v>7.1414922046736167E-5</v>
      </c>
      <c r="K8251" s="216">
        <v>1.2528933693023985E-6</v>
      </c>
    </row>
    <row r="8252" spans="2:11" ht="15.75" customHeight="1" x14ac:dyDescent="0.2">
      <c r="B8252" s="189">
        <v>41193</v>
      </c>
      <c r="C8252" s="143">
        <v>281641</v>
      </c>
      <c r="D8252" s="143" t="s">
        <v>3914</v>
      </c>
      <c r="E8252" s="143" t="s">
        <v>24</v>
      </c>
      <c r="F8252" s="248" t="s">
        <v>3915</v>
      </c>
      <c r="G8252" s="216">
        <v>10.795</v>
      </c>
      <c r="H8252" s="216">
        <v>308.00000000861473</v>
      </c>
      <c r="I8252" s="216">
        <v>3324.860000092996</v>
      </c>
      <c r="J8252" s="216">
        <v>3.3325560383802291E-3</v>
      </c>
      <c r="K8252" s="216">
        <v>1.0819987137295514E-5</v>
      </c>
    </row>
    <row r="8253" spans="2:11" ht="15.75" customHeight="1" x14ac:dyDescent="0.2">
      <c r="B8253" s="189">
        <v>41193</v>
      </c>
      <c r="C8253" s="143">
        <v>281642</v>
      </c>
      <c r="D8253" s="143" t="s">
        <v>1572</v>
      </c>
      <c r="E8253" s="143" t="s">
        <v>24</v>
      </c>
      <c r="F8253" s="248" t="s">
        <v>3916</v>
      </c>
      <c r="G8253" s="216">
        <v>14.950000000000001</v>
      </c>
      <c r="H8253" s="216">
        <v>222.99999999348074</v>
      </c>
      <c r="I8253" s="216">
        <v>3333.8499999025371</v>
      </c>
      <c r="J8253" s="216">
        <v>3.3415668473013526E-3</v>
      </c>
      <c r="K8253" s="216">
        <v>1.4984604696856687E-5</v>
      </c>
    </row>
    <row r="8254" spans="2:11" ht="15.75" customHeight="1" x14ac:dyDescent="0.2">
      <c r="B8254" s="189">
        <v>41193</v>
      </c>
      <c r="C8254" s="143">
        <v>281643</v>
      </c>
      <c r="D8254" s="143" t="s">
        <v>2023</v>
      </c>
      <c r="E8254" s="143" t="s">
        <v>24</v>
      </c>
      <c r="F8254" s="248" t="s">
        <v>3917</v>
      </c>
      <c r="G8254" s="216">
        <v>6.96</v>
      </c>
      <c r="H8254" s="216">
        <v>133.99999999674037</v>
      </c>
      <c r="I8254" s="216">
        <v>932.63999997731298</v>
      </c>
      <c r="J8254" s="216">
        <v>9.3479877753421163E-4</v>
      </c>
      <c r="K8254" s="216">
        <v>6.976110280275755E-6</v>
      </c>
    </row>
    <row r="8255" spans="2:11" ht="15.75" customHeight="1" x14ac:dyDescent="0.2">
      <c r="B8255" s="189">
        <v>41193</v>
      </c>
      <c r="C8255" s="143">
        <v>281643</v>
      </c>
      <c r="D8255" s="143" t="s">
        <v>1083</v>
      </c>
      <c r="E8255" s="143" t="s">
        <v>24</v>
      </c>
      <c r="F8255" s="248" t="s">
        <v>3917</v>
      </c>
      <c r="G8255" s="216">
        <v>5.13</v>
      </c>
      <c r="H8255" s="216">
        <v>133.99999999674037</v>
      </c>
      <c r="I8255" s="216">
        <v>687.4199999832781</v>
      </c>
      <c r="J8255" s="216">
        <v>6.8901116792392315E-4</v>
      </c>
      <c r="K8255" s="216">
        <v>5.1418743876170434E-6</v>
      </c>
    </row>
    <row r="8256" spans="2:11" ht="15.75" customHeight="1" x14ac:dyDescent="0.2">
      <c r="B8256" s="189">
        <v>41193</v>
      </c>
      <c r="C8256" s="143">
        <v>281645</v>
      </c>
      <c r="D8256" s="143" t="s">
        <v>799</v>
      </c>
      <c r="E8256" s="143" t="s">
        <v>25</v>
      </c>
      <c r="F8256" s="248" t="s">
        <v>3918</v>
      </c>
      <c r="G8256" s="216">
        <v>17.475000000000001</v>
      </c>
      <c r="H8256" s="216">
        <v>255.00000000349246</v>
      </c>
      <c r="I8256" s="216">
        <v>4456.1250000610307</v>
      </c>
      <c r="J8256" s="216">
        <v>1.2782372501450543E-2</v>
      </c>
      <c r="K8256" s="216">
        <v>5.012695098539403E-5</v>
      </c>
    </row>
    <row r="8257" spans="2:11" ht="15.75" customHeight="1" x14ac:dyDescent="0.2">
      <c r="B8257" s="189">
        <v>41193</v>
      </c>
      <c r="C8257" s="143">
        <v>281646</v>
      </c>
      <c r="D8257" s="143" t="s">
        <v>1196</v>
      </c>
      <c r="E8257" s="143" t="s">
        <v>24</v>
      </c>
      <c r="F8257" s="248" t="s">
        <v>3358</v>
      </c>
      <c r="G8257" s="216">
        <v>1.1325000000000001</v>
      </c>
      <c r="H8257" s="216">
        <v>169.99999999883585</v>
      </c>
      <c r="I8257" s="216">
        <v>192.52499999868161</v>
      </c>
      <c r="J8257" s="216">
        <v>1.9297063673863398E-4</v>
      </c>
      <c r="K8257" s="216">
        <v>1.135121392587973E-6</v>
      </c>
    </row>
    <row r="8258" spans="2:11" ht="15.75" customHeight="1" x14ac:dyDescent="0.2">
      <c r="B8258" s="189">
        <v>41193</v>
      </c>
      <c r="C8258" s="143">
        <v>281647</v>
      </c>
      <c r="D8258" s="143" t="s">
        <v>907</v>
      </c>
      <c r="E8258" s="143" t="s">
        <v>24</v>
      </c>
      <c r="F8258" s="248" t="s">
        <v>3889</v>
      </c>
      <c r="G8258" s="216">
        <v>3.0449999999999999</v>
      </c>
      <c r="H8258" s="216">
        <v>56.999999997206032</v>
      </c>
      <c r="I8258" s="216">
        <v>173.56499999149236</v>
      </c>
      <c r="J8258" s="216">
        <v>1.739667501058493E-4</v>
      </c>
      <c r="K8258" s="216">
        <v>3.0520482476206426E-6</v>
      </c>
    </row>
    <row r="8259" spans="2:11" ht="15.75" customHeight="1" x14ac:dyDescent="0.2">
      <c r="B8259" s="189">
        <v>41193</v>
      </c>
      <c r="C8259" s="143">
        <v>281648</v>
      </c>
      <c r="D8259" s="143" t="s">
        <v>1555</v>
      </c>
      <c r="E8259" s="143" t="s">
        <v>24</v>
      </c>
      <c r="F8259" s="248" t="s">
        <v>3919</v>
      </c>
      <c r="G8259" s="216">
        <v>2.04</v>
      </c>
      <c r="H8259" s="216">
        <v>60.000000006984919</v>
      </c>
      <c r="I8259" s="216">
        <v>122.40000001424924</v>
      </c>
      <c r="J8259" s="216">
        <v>1.2268331873637307E-4</v>
      </c>
      <c r="K8259" s="216">
        <v>2.0447219787015144E-6</v>
      </c>
    </row>
    <row r="8260" spans="2:11" ht="15.75" customHeight="1" x14ac:dyDescent="0.2">
      <c r="B8260" s="189">
        <v>41193</v>
      </c>
      <c r="C8260" s="143">
        <v>281649</v>
      </c>
      <c r="D8260" s="143" t="s">
        <v>947</v>
      </c>
      <c r="E8260" s="143" t="s">
        <v>24</v>
      </c>
      <c r="F8260" s="248" t="s">
        <v>3796</v>
      </c>
      <c r="G8260" s="216">
        <v>36.0426</v>
      </c>
      <c r="H8260" s="216">
        <v>274.99999999534339</v>
      </c>
      <c r="I8260" s="216">
        <v>9911.7149998321638</v>
      </c>
      <c r="J8260" s="216">
        <v>9.9346576013638731E-3</v>
      </c>
      <c r="K8260" s="216">
        <v>3.6126027641934903E-5</v>
      </c>
    </row>
    <row r="8261" spans="2:11" ht="15.75" customHeight="1" x14ac:dyDescent="0.2">
      <c r="B8261" s="189">
        <v>41193</v>
      </c>
      <c r="C8261" s="143">
        <v>281650</v>
      </c>
      <c r="D8261" s="143" t="s">
        <v>804</v>
      </c>
      <c r="E8261" s="143" t="s">
        <v>24</v>
      </c>
      <c r="F8261" s="248" t="s">
        <v>3920</v>
      </c>
      <c r="G8261" s="216">
        <v>9.0350000000000001</v>
      </c>
      <c r="H8261" s="216">
        <v>320.00000000582077</v>
      </c>
      <c r="I8261" s="216">
        <v>2891.2000000525904</v>
      </c>
      <c r="J8261" s="216">
        <v>2.8978922475143879E-3</v>
      </c>
      <c r="K8261" s="216">
        <v>9.0559132733177366E-6</v>
      </c>
    </row>
    <row r="8262" spans="2:11" ht="15.75" customHeight="1" x14ac:dyDescent="0.2">
      <c r="B8262" s="189">
        <v>41193</v>
      </c>
      <c r="C8262" s="143">
        <v>281650</v>
      </c>
      <c r="D8262" s="143" t="s">
        <v>947</v>
      </c>
      <c r="E8262" s="143" t="s">
        <v>24</v>
      </c>
      <c r="F8262" s="248" t="s">
        <v>3920</v>
      </c>
      <c r="G8262" s="216">
        <v>0.88</v>
      </c>
      <c r="H8262" s="216">
        <v>320.00000000582077</v>
      </c>
      <c r="I8262" s="216">
        <v>281.6000000051223</v>
      </c>
      <c r="J8262" s="216">
        <v>2.8225181824157846E-4</v>
      </c>
      <c r="K8262" s="216">
        <v>8.8203693198888853E-7</v>
      </c>
    </row>
    <row r="8263" spans="2:11" ht="15.75" customHeight="1" x14ac:dyDescent="0.2">
      <c r="B8263" s="189">
        <v>41193</v>
      </c>
      <c r="C8263" s="143">
        <v>281651</v>
      </c>
      <c r="D8263" s="143" t="s">
        <v>2384</v>
      </c>
      <c r="E8263" s="143" t="s">
        <v>24</v>
      </c>
      <c r="F8263" s="248" t="s">
        <v>2385</v>
      </c>
      <c r="G8263" s="216">
        <v>29.782500000000002</v>
      </c>
      <c r="H8263" s="216">
        <v>152.99999999580905</v>
      </c>
      <c r="I8263" s="216">
        <v>4556.7224998751835</v>
      </c>
      <c r="J8263" s="216">
        <v>4.5672699246757332E-3</v>
      </c>
      <c r="K8263" s="216">
        <v>2.985143741699895E-5</v>
      </c>
    </row>
    <row r="8264" spans="2:11" ht="15.75" customHeight="1" x14ac:dyDescent="0.2">
      <c r="B8264" s="189">
        <v>41193</v>
      </c>
      <c r="C8264" s="143">
        <v>281652</v>
      </c>
      <c r="D8264" s="143" t="s">
        <v>707</v>
      </c>
      <c r="E8264" s="143" t="s">
        <v>25</v>
      </c>
      <c r="F8264" s="248" t="s">
        <v>3921</v>
      </c>
      <c r="G8264" s="216">
        <v>6.7398000000000007</v>
      </c>
      <c r="H8264" s="216">
        <v>329.00000000372529</v>
      </c>
      <c r="I8264" s="216">
        <v>2217.3942000251081</v>
      </c>
      <c r="J8264" s="216">
        <v>6.3605842849760001E-3</v>
      </c>
      <c r="K8264" s="216">
        <v>1.9333082932838839E-5</v>
      </c>
    </row>
    <row r="8265" spans="2:11" ht="15.75" customHeight="1" x14ac:dyDescent="0.2">
      <c r="B8265" s="189">
        <v>41193</v>
      </c>
      <c r="C8265" s="143">
        <v>281653</v>
      </c>
      <c r="D8265" s="143" t="s">
        <v>895</v>
      </c>
      <c r="E8265" s="143" t="s">
        <v>24</v>
      </c>
      <c r="F8265" s="248" t="s">
        <v>3922</v>
      </c>
      <c r="G8265" s="216">
        <v>34.526000000000003</v>
      </c>
      <c r="H8265" s="216">
        <v>243.99999999906868</v>
      </c>
      <c r="I8265" s="216">
        <v>8424.3439999678467</v>
      </c>
      <c r="J8265" s="216">
        <v>8.4438437906257276E-3</v>
      </c>
      <c r="K8265" s="216">
        <v>3.4605917174827688E-5</v>
      </c>
    </row>
    <row r="8266" spans="2:11" ht="15.75" customHeight="1" x14ac:dyDescent="0.2">
      <c r="B8266" s="189">
        <v>41193</v>
      </c>
      <c r="C8266" s="143">
        <v>281654</v>
      </c>
      <c r="D8266" s="143" t="s">
        <v>853</v>
      </c>
      <c r="E8266" s="143" t="s">
        <v>25</v>
      </c>
      <c r="F8266" s="248" t="s">
        <v>3923</v>
      </c>
      <c r="G8266" s="216">
        <v>19.32</v>
      </c>
      <c r="H8266" s="216">
        <v>344.00000000023283</v>
      </c>
      <c r="I8266" s="216">
        <v>6646.0800000044983</v>
      </c>
      <c r="J8266" s="216">
        <v>1.9064247576837369E-2</v>
      </c>
      <c r="K8266" s="216">
        <v>5.5419324351233913E-5</v>
      </c>
    </row>
    <row r="8267" spans="2:11" ht="15.75" customHeight="1" x14ac:dyDescent="0.2">
      <c r="B8267" s="189">
        <v>41193</v>
      </c>
      <c r="C8267" s="143">
        <v>281655</v>
      </c>
      <c r="D8267" s="143" t="s">
        <v>855</v>
      </c>
      <c r="E8267" s="143" t="s">
        <v>24</v>
      </c>
      <c r="F8267" s="248" t="s">
        <v>3661</v>
      </c>
      <c r="G8267" s="216">
        <v>27.39</v>
      </c>
      <c r="H8267" s="216">
        <v>257.00000001001172</v>
      </c>
      <c r="I8267" s="216">
        <v>7039.2300002742213</v>
      </c>
      <c r="J8267" s="216">
        <v>7.0555236738704744E-3</v>
      </c>
      <c r="K8267" s="216">
        <v>2.7453399508154155E-5</v>
      </c>
    </row>
    <row r="8268" spans="2:11" ht="15.75" customHeight="1" x14ac:dyDescent="0.2">
      <c r="B8268" s="189">
        <v>41193</v>
      </c>
      <c r="C8268" s="143">
        <v>281655</v>
      </c>
      <c r="D8268" s="143" t="s">
        <v>1237</v>
      </c>
      <c r="E8268" s="143" t="s">
        <v>24</v>
      </c>
      <c r="F8268" s="248" t="s">
        <v>3661</v>
      </c>
      <c r="G8268" s="216">
        <v>9.2213000000000012</v>
      </c>
      <c r="H8268" s="216">
        <v>257.00000001001172</v>
      </c>
      <c r="I8268" s="216">
        <v>2369.8741000923214</v>
      </c>
      <c r="J8268" s="216">
        <v>2.3753596368697263E-3</v>
      </c>
      <c r="K8268" s="216">
        <v>9.2426445010785663E-6</v>
      </c>
    </row>
    <row r="8269" spans="2:11" ht="15.75" customHeight="1" x14ac:dyDescent="0.2">
      <c r="B8269" s="189">
        <v>41193</v>
      </c>
      <c r="C8269" s="143">
        <v>281656</v>
      </c>
      <c r="D8269" s="143" t="s">
        <v>1123</v>
      </c>
      <c r="E8269" s="143" t="s">
        <v>24</v>
      </c>
      <c r="F8269" s="248" t="s">
        <v>3924</v>
      </c>
      <c r="G8269" s="216">
        <v>6.04</v>
      </c>
      <c r="H8269" s="216">
        <v>292.00000000884756</v>
      </c>
      <c r="I8269" s="216">
        <v>1763.6800000534392</v>
      </c>
      <c r="J8269" s="216">
        <v>1.7677623821105663E-3</v>
      </c>
      <c r="K8269" s="216">
        <v>6.0539807604691898E-6</v>
      </c>
    </row>
    <row r="8270" spans="2:11" ht="15.75" customHeight="1" x14ac:dyDescent="0.2">
      <c r="B8270" s="189">
        <v>41193</v>
      </c>
      <c r="C8270" s="143">
        <v>281658</v>
      </c>
      <c r="D8270" s="143" t="s">
        <v>1002</v>
      </c>
      <c r="E8270" s="143" t="s">
        <v>24</v>
      </c>
      <c r="F8270" s="248" t="s">
        <v>3925</v>
      </c>
      <c r="G8270" s="216">
        <v>118.34</v>
      </c>
      <c r="H8270" s="216">
        <v>386.99999999371357</v>
      </c>
      <c r="I8270" s="216">
        <v>45797.579999256064</v>
      </c>
      <c r="J8270" s="216">
        <v>4.5903587448931256E-2</v>
      </c>
      <c r="K8270" s="216">
        <v>1.1861392105859667E-4</v>
      </c>
    </row>
    <row r="8271" spans="2:11" ht="15.75" customHeight="1" x14ac:dyDescent="0.2">
      <c r="B8271" s="189">
        <v>41193</v>
      </c>
      <c r="C8271" s="143">
        <v>281659</v>
      </c>
      <c r="D8271" s="143" t="s">
        <v>788</v>
      </c>
      <c r="E8271" s="143" t="s">
        <v>25</v>
      </c>
      <c r="F8271" s="248" t="s">
        <v>3926</v>
      </c>
      <c r="G8271" s="216">
        <v>0.99</v>
      </c>
      <c r="H8271" s="216">
        <v>299.00000000023283</v>
      </c>
      <c r="I8271" s="216">
        <v>296.01000000023049</v>
      </c>
      <c r="J8271" s="216">
        <v>8.4910321952492355E-4</v>
      </c>
      <c r="K8271" s="216">
        <v>2.8398100987433526E-6</v>
      </c>
    </row>
    <row r="8272" spans="2:11" ht="15.75" customHeight="1" x14ac:dyDescent="0.2">
      <c r="B8272" s="189">
        <v>41193</v>
      </c>
      <c r="C8272" s="143">
        <v>281660</v>
      </c>
      <c r="D8272" s="143" t="s">
        <v>948</v>
      </c>
      <c r="E8272" s="143" t="s">
        <v>25</v>
      </c>
      <c r="F8272" s="248" t="s">
        <v>3927</v>
      </c>
      <c r="G8272" s="216">
        <v>1</v>
      </c>
      <c r="H8272" s="216">
        <v>239.99999999650754</v>
      </c>
      <c r="I8272" s="216">
        <v>239.99999999650754</v>
      </c>
      <c r="J8272" s="216">
        <v>6.884388118065522E-4</v>
      </c>
      <c r="K8272" s="216">
        <v>2.8684950492357097E-6</v>
      </c>
    </row>
    <row r="8273" spans="2:11" ht="15.75" customHeight="1" x14ac:dyDescent="0.2">
      <c r="B8273" s="189">
        <v>41193</v>
      </c>
      <c r="C8273" s="143">
        <v>281661</v>
      </c>
      <c r="D8273" s="143" t="s">
        <v>1104</v>
      </c>
      <c r="E8273" s="143" t="s">
        <v>25</v>
      </c>
      <c r="F8273" s="248" t="s">
        <v>3928</v>
      </c>
      <c r="G8273" s="216">
        <v>2</v>
      </c>
      <c r="H8273" s="216">
        <v>207.9999999969732</v>
      </c>
      <c r="I8273" s="216">
        <v>415.9999999939464</v>
      </c>
      <c r="J8273" s="216">
        <v>1.1932939404646905E-3</v>
      </c>
      <c r="K8273" s="216">
        <v>5.7369900984714193E-6</v>
      </c>
    </row>
    <row r="8274" spans="2:11" ht="15.75" customHeight="1" x14ac:dyDescent="0.2">
      <c r="B8274" s="189">
        <v>41193</v>
      </c>
      <c r="C8274" s="143">
        <v>281785</v>
      </c>
      <c r="D8274" s="143" t="s">
        <v>912</v>
      </c>
      <c r="E8274" s="143" t="s">
        <v>25</v>
      </c>
      <c r="F8274" s="248" t="s">
        <v>3929</v>
      </c>
      <c r="G8274" s="216">
        <v>2.0100000000000002</v>
      </c>
      <c r="H8274" s="216">
        <v>259.99999999883585</v>
      </c>
      <c r="I8274" s="216">
        <v>522.59999999766012</v>
      </c>
      <c r="J8274" s="216">
        <v>1.49907551272387E-3</v>
      </c>
      <c r="K8274" s="216">
        <v>5.7656750489637768E-6</v>
      </c>
    </row>
    <row r="8275" spans="2:11" ht="15.75" customHeight="1" x14ac:dyDescent="0.2">
      <c r="B8275" s="189">
        <v>41194</v>
      </c>
      <c r="C8275" s="143">
        <v>281680</v>
      </c>
      <c r="D8275" s="143" t="s">
        <v>1328</v>
      </c>
      <c r="E8275" s="143" t="s">
        <v>25</v>
      </c>
      <c r="F8275" s="248" t="s">
        <v>3930</v>
      </c>
      <c r="G8275" s="216">
        <v>3</v>
      </c>
      <c r="H8275" s="216">
        <v>58.000000000465661</v>
      </c>
      <c r="I8275" s="216">
        <v>174.00000000139698</v>
      </c>
      <c r="J8275" s="216">
        <v>4.9911380050345945E-4</v>
      </c>
      <c r="K8275" s="216">
        <v>8.6054103534388321E-6</v>
      </c>
    </row>
    <row r="8276" spans="2:11" ht="15.75" customHeight="1" x14ac:dyDescent="0.2">
      <c r="B8276" s="189">
        <v>41194</v>
      </c>
      <c r="C8276" s="143">
        <v>281681</v>
      </c>
      <c r="D8276" s="143" t="s">
        <v>588</v>
      </c>
      <c r="E8276" s="143" t="s">
        <v>25</v>
      </c>
      <c r="F8276" s="248" t="s">
        <v>3931</v>
      </c>
      <c r="G8276" s="216">
        <v>5</v>
      </c>
      <c r="H8276" s="216">
        <v>26.000000000931323</v>
      </c>
      <c r="I8276" s="216">
        <v>130.00000000465661</v>
      </c>
      <c r="J8276" s="216">
        <v>3.7290111532904007E-4</v>
      </c>
      <c r="K8276" s="216">
        <v>1.434235058906472E-5</v>
      </c>
    </row>
    <row r="8277" spans="2:11" ht="15.75" customHeight="1" x14ac:dyDescent="0.2">
      <c r="B8277" s="189">
        <v>41194</v>
      </c>
      <c r="C8277" s="143">
        <v>281683</v>
      </c>
      <c r="D8277" s="143" t="s">
        <v>588</v>
      </c>
      <c r="E8277" s="143" t="s">
        <v>25</v>
      </c>
      <c r="F8277" s="248" t="s">
        <v>3932</v>
      </c>
      <c r="G8277" s="216">
        <v>1</v>
      </c>
      <c r="H8277" s="216">
        <v>33.000000002793968</v>
      </c>
      <c r="I8277" s="216">
        <v>33.000000002793968</v>
      </c>
      <c r="J8277" s="216">
        <v>9.465951389584156E-5</v>
      </c>
      <c r="K8277" s="216">
        <v>2.8684701178129442E-6</v>
      </c>
    </row>
    <row r="8278" spans="2:11" ht="15.75" customHeight="1" x14ac:dyDescent="0.2">
      <c r="B8278" s="189">
        <v>41194</v>
      </c>
      <c r="C8278" s="143">
        <v>281702</v>
      </c>
      <c r="D8278" s="143" t="s">
        <v>588</v>
      </c>
      <c r="E8278" s="143" t="s">
        <v>25</v>
      </c>
      <c r="F8278" s="248" t="s">
        <v>3933</v>
      </c>
      <c r="G8278" s="216">
        <v>2</v>
      </c>
      <c r="H8278" s="216">
        <v>13.000000000465661</v>
      </c>
      <c r="I8278" s="216">
        <v>26.000000000931323</v>
      </c>
      <c r="J8278" s="216">
        <v>7.458022306580802E-5</v>
      </c>
      <c r="K8278" s="216">
        <v>5.7369402356258883E-6</v>
      </c>
    </row>
    <row r="8279" spans="2:11" ht="15.75" customHeight="1" x14ac:dyDescent="0.2">
      <c r="B8279" s="189">
        <v>41194</v>
      </c>
      <c r="C8279" s="143">
        <v>281704</v>
      </c>
      <c r="D8279" s="143" t="s">
        <v>588</v>
      </c>
      <c r="E8279" s="143" t="s">
        <v>25</v>
      </c>
      <c r="F8279" s="248" t="s">
        <v>3934</v>
      </c>
      <c r="G8279" s="216">
        <v>5</v>
      </c>
      <c r="H8279" s="216">
        <v>21.999999998370185</v>
      </c>
      <c r="I8279" s="216">
        <v>109.99999999185093</v>
      </c>
      <c r="J8279" s="216">
        <v>3.1553171293604849E-4</v>
      </c>
      <c r="K8279" s="216">
        <v>1.434235058906472E-5</v>
      </c>
    </row>
    <row r="8280" spans="2:11" ht="15.75" customHeight="1" x14ac:dyDescent="0.2">
      <c r="B8280" s="189">
        <v>41194</v>
      </c>
      <c r="C8280" s="143">
        <v>281705</v>
      </c>
      <c r="D8280" s="143" t="s">
        <v>960</v>
      </c>
      <c r="E8280" s="143" t="s">
        <v>25</v>
      </c>
      <c r="F8280" s="248" t="s">
        <v>2754</v>
      </c>
      <c r="G8280" s="216">
        <v>6.9850000000000003</v>
      </c>
      <c r="H8280" s="216">
        <v>117.9999999969732</v>
      </c>
      <c r="I8280" s="216">
        <v>824.22999997885779</v>
      </c>
      <c r="J8280" s="216">
        <v>2.3642791251443172E-3</v>
      </c>
      <c r="K8280" s="216">
        <v>2.0036263772923414E-5</v>
      </c>
    </row>
    <row r="8281" spans="2:11" ht="15.75" customHeight="1" x14ac:dyDescent="0.2">
      <c r="B8281" s="189">
        <v>41194</v>
      </c>
      <c r="C8281" s="143">
        <v>281708</v>
      </c>
      <c r="D8281" s="143" t="s">
        <v>883</v>
      </c>
      <c r="E8281" s="143" t="s">
        <v>25</v>
      </c>
      <c r="F8281" s="248" t="s">
        <v>2870</v>
      </c>
      <c r="G8281" s="216">
        <v>78.959999999999994</v>
      </c>
      <c r="H8281" s="216">
        <v>319.99999999534339</v>
      </c>
      <c r="I8281" s="216">
        <v>25267.199999632314</v>
      </c>
      <c r="J8281" s="216">
        <v>7.2478208159748522E-2</v>
      </c>
      <c r="K8281" s="216">
        <v>2.2649440050251005E-4</v>
      </c>
    </row>
    <row r="8282" spans="2:11" ht="15.75" customHeight="1" x14ac:dyDescent="0.2">
      <c r="B8282" s="189">
        <v>41194</v>
      </c>
      <c r="C8282" s="143">
        <v>281710</v>
      </c>
      <c r="D8282" s="143" t="s">
        <v>1365</v>
      </c>
      <c r="E8282" s="143" t="s">
        <v>25</v>
      </c>
      <c r="F8282" s="248" t="s">
        <v>3935</v>
      </c>
      <c r="G8282" s="216">
        <v>12</v>
      </c>
      <c r="H8282" s="216">
        <v>410.00000000582077</v>
      </c>
      <c r="I8282" s="216">
        <v>4920.0000000698492</v>
      </c>
      <c r="J8282" s="216">
        <v>1.4112872979840044E-2</v>
      </c>
      <c r="K8282" s="216">
        <v>3.4421641413755328E-5</v>
      </c>
    </row>
    <row r="8283" spans="2:11" ht="15.75" customHeight="1" x14ac:dyDescent="0.2">
      <c r="B8283" s="189">
        <v>41194</v>
      </c>
      <c r="C8283" s="143">
        <v>281713</v>
      </c>
      <c r="D8283" s="143" t="s">
        <v>503</v>
      </c>
      <c r="E8283" s="143" t="s">
        <v>25</v>
      </c>
      <c r="F8283" s="248" t="s">
        <v>3936</v>
      </c>
      <c r="G8283" s="216">
        <v>2.0100000000000002</v>
      </c>
      <c r="H8283" s="216">
        <v>309.99999999417923</v>
      </c>
      <c r="I8283" s="216">
        <v>623.09999998830028</v>
      </c>
      <c r="J8283" s="216">
        <v>1.7873437303756851E-3</v>
      </c>
      <c r="K8283" s="216">
        <v>5.7656249368040182E-6</v>
      </c>
    </row>
    <row r="8284" spans="2:11" ht="15.75" customHeight="1" x14ac:dyDescent="0.2">
      <c r="B8284" s="189">
        <v>41194</v>
      </c>
      <c r="C8284" s="143">
        <v>281717</v>
      </c>
      <c r="D8284" s="143" t="s">
        <v>723</v>
      </c>
      <c r="E8284" s="143" t="s">
        <v>25</v>
      </c>
      <c r="F8284" s="248" t="s">
        <v>3188</v>
      </c>
      <c r="G8284" s="216">
        <v>118.83360000000005</v>
      </c>
      <c r="H8284" s="216">
        <v>416.00000000442378</v>
      </c>
      <c r="I8284" s="216">
        <v>49434.777600525689</v>
      </c>
      <c r="J8284" s="216">
        <v>0.14180218232783662</v>
      </c>
      <c r="K8284" s="216">
        <v>3.408706305921364E-4</v>
      </c>
    </row>
    <row r="8285" spans="2:11" ht="15.75" customHeight="1" x14ac:dyDescent="0.2">
      <c r="B8285" s="189">
        <v>41194</v>
      </c>
      <c r="C8285" s="143">
        <v>281718</v>
      </c>
      <c r="D8285" s="143" t="s">
        <v>565</v>
      </c>
      <c r="E8285" s="143" t="s">
        <v>25</v>
      </c>
      <c r="F8285" s="248" t="s">
        <v>3937</v>
      </c>
      <c r="G8285" s="216">
        <v>15.040000000000001</v>
      </c>
      <c r="H8285" s="216">
        <v>368.99999999790452</v>
      </c>
      <c r="I8285" s="216">
        <v>5549.7599999684844</v>
      </c>
      <c r="J8285" s="216">
        <v>1.5919320720943163E-2</v>
      </c>
      <c r="K8285" s="216">
        <v>4.3141790571906678E-5</v>
      </c>
    </row>
    <row r="8286" spans="2:11" ht="15.75" customHeight="1" x14ac:dyDescent="0.2">
      <c r="B8286" s="189">
        <v>41194</v>
      </c>
      <c r="C8286" s="143">
        <v>281719</v>
      </c>
      <c r="D8286" s="143" t="s">
        <v>537</v>
      </c>
      <c r="E8286" s="143" t="s">
        <v>25</v>
      </c>
      <c r="F8286" s="248" t="s">
        <v>3938</v>
      </c>
      <c r="G8286" s="216">
        <v>2.0100000000000002</v>
      </c>
      <c r="H8286" s="216">
        <v>265.99999999743886</v>
      </c>
      <c r="I8286" s="216">
        <v>534.65999999485223</v>
      </c>
      <c r="J8286" s="216">
        <v>1.5336562331751025E-3</v>
      </c>
      <c r="K8286" s="216">
        <v>5.7656249368040182E-6</v>
      </c>
    </row>
    <row r="8287" spans="2:11" ht="15.75" customHeight="1" x14ac:dyDescent="0.2">
      <c r="B8287" s="189">
        <v>41194</v>
      </c>
      <c r="C8287" s="143">
        <v>281720</v>
      </c>
      <c r="D8287" s="143" t="s">
        <v>565</v>
      </c>
      <c r="E8287" s="143" t="s">
        <v>25</v>
      </c>
      <c r="F8287" s="248" t="s">
        <v>1899</v>
      </c>
      <c r="G8287" s="216">
        <v>12</v>
      </c>
      <c r="H8287" s="216">
        <v>219.99999999417923</v>
      </c>
      <c r="I8287" s="216">
        <v>2639.9999999301508</v>
      </c>
      <c r="J8287" s="216">
        <v>7.572761110825812E-3</v>
      </c>
      <c r="K8287" s="216">
        <v>3.4421641413755328E-5</v>
      </c>
    </row>
    <row r="8288" spans="2:11" ht="15.75" customHeight="1" x14ac:dyDescent="0.2">
      <c r="B8288" s="189">
        <v>41194</v>
      </c>
      <c r="C8288" s="143">
        <v>281721</v>
      </c>
      <c r="D8288" s="143" t="s">
        <v>1737</v>
      </c>
      <c r="E8288" s="143" t="s">
        <v>25</v>
      </c>
      <c r="F8288" s="248" t="s">
        <v>3939</v>
      </c>
      <c r="G8288" s="216">
        <v>5.5</v>
      </c>
      <c r="H8288" s="216">
        <v>441.99999999487773</v>
      </c>
      <c r="I8288" s="216">
        <v>2430.9999999718275</v>
      </c>
      <c r="J8288" s="216">
        <v>6.9732508563224551E-3</v>
      </c>
      <c r="K8288" s="216">
        <v>1.5776585647971192E-5</v>
      </c>
    </row>
    <row r="8289" spans="2:11" ht="15.75" customHeight="1" x14ac:dyDescent="0.2">
      <c r="B8289" s="189">
        <v>41194</v>
      </c>
      <c r="C8289" s="143">
        <v>281729</v>
      </c>
      <c r="D8289" s="143" t="s">
        <v>1194</v>
      </c>
      <c r="E8289" s="143" t="s">
        <v>25</v>
      </c>
      <c r="F8289" s="248" t="s">
        <v>3940</v>
      </c>
      <c r="G8289" s="216">
        <v>28.275000000000002</v>
      </c>
      <c r="H8289" s="216">
        <v>251.00000000093132</v>
      </c>
      <c r="I8289" s="216">
        <v>7097.0250000263341</v>
      </c>
      <c r="J8289" s="216">
        <v>2.0357604137946947E-2</v>
      </c>
      <c r="K8289" s="216">
        <v>8.1105992581160998E-5</v>
      </c>
    </row>
    <row r="8290" spans="2:11" ht="15.75" customHeight="1" x14ac:dyDescent="0.2">
      <c r="B8290" s="189">
        <v>41194</v>
      </c>
      <c r="C8290" s="143">
        <v>281730</v>
      </c>
      <c r="D8290" s="143" t="s">
        <v>989</v>
      </c>
      <c r="E8290" s="143" t="s">
        <v>24</v>
      </c>
      <c r="F8290" s="248" t="s">
        <v>3941</v>
      </c>
      <c r="G8290" s="216">
        <v>5.5998000000000001</v>
      </c>
      <c r="H8290" s="216">
        <v>294.99999999767169</v>
      </c>
      <c r="I8290" s="216">
        <v>1651.940999986962</v>
      </c>
      <c r="J8290" s="216">
        <v>1.6553333076409766E-3</v>
      </c>
      <c r="K8290" s="216">
        <v>5.6112993479798022E-6</v>
      </c>
    </row>
    <row r="8291" spans="2:11" ht="15.75" customHeight="1" x14ac:dyDescent="0.2">
      <c r="B8291" s="189">
        <v>41194</v>
      </c>
      <c r="C8291" s="143">
        <v>281731</v>
      </c>
      <c r="D8291" s="143" t="s">
        <v>596</v>
      </c>
      <c r="E8291" s="143" t="s">
        <v>24</v>
      </c>
      <c r="F8291" s="248" t="s">
        <v>3942</v>
      </c>
      <c r="G8291" s="216">
        <v>15.84</v>
      </c>
      <c r="H8291" s="216">
        <v>233.99999999790452</v>
      </c>
      <c r="I8291" s="216">
        <v>3706.5599999668075</v>
      </c>
      <c r="J8291" s="216">
        <v>3.7141715259583845E-3</v>
      </c>
      <c r="K8291" s="216">
        <v>1.5872527888853185E-5</v>
      </c>
    </row>
    <row r="8292" spans="2:11" ht="15.75" customHeight="1" x14ac:dyDescent="0.2">
      <c r="B8292" s="189">
        <v>41194</v>
      </c>
      <c r="C8292" s="143">
        <v>281732</v>
      </c>
      <c r="D8292" s="143" t="s">
        <v>849</v>
      </c>
      <c r="E8292" s="143" t="s">
        <v>24</v>
      </c>
      <c r="F8292" s="248" t="s">
        <v>3943</v>
      </c>
      <c r="G8292" s="216">
        <v>29.75</v>
      </c>
      <c r="H8292" s="216">
        <v>194.00000000372529</v>
      </c>
      <c r="I8292" s="216">
        <v>5771.5000001108274</v>
      </c>
      <c r="J8292" s="216">
        <v>5.7833519389062669E-3</v>
      </c>
      <c r="K8292" s="216">
        <v>2.9811092468016554E-5</v>
      </c>
    </row>
    <row r="8293" spans="2:11" ht="15.75" customHeight="1" x14ac:dyDescent="0.2">
      <c r="B8293" s="189">
        <v>41194</v>
      </c>
      <c r="C8293" s="143">
        <v>281733</v>
      </c>
      <c r="D8293" s="143" t="s">
        <v>986</v>
      </c>
      <c r="E8293" s="143" t="s">
        <v>24</v>
      </c>
      <c r="F8293" s="248" t="s">
        <v>2290</v>
      </c>
      <c r="G8293" s="216">
        <v>4.5650000000000004</v>
      </c>
      <c r="H8293" s="216">
        <v>250.00000000814907</v>
      </c>
      <c r="I8293" s="216">
        <v>1141.2500000372006</v>
      </c>
      <c r="J8293" s="216">
        <v>1.1435935892515254E-3</v>
      </c>
      <c r="K8293" s="216">
        <v>4.5743743568569944E-6</v>
      </c>
    </row>
    <row r="8294" spans="2:11" ht="15.75" customHeight="1" x14ac:dyDescent="0.2">
      <c r="B8294" s="189">
        <v>41194</v>
      </c>
      <c r="C8294" s="143">
        <v>281734</v>
      </c>
      <c r="D8294" s="143" t="s">
        <v>1277</v>
      </c>
      <c r="E8294" s="143" t="s">
        <v>25</v>
      </c>
      <c r="F8294" s="248" t="s">
        <v>3944</v>
      </c>
      <c r="G8294" s="216">
        <v>9</v>
      </c>
      <c r="H8294" s="216">
        <v>80.999999991618097</v>
      </c>
      <c r="I8294" s="216">
        <v>728.99999992456287</v>
      </c>
      <c r="J8294" s="216">
        <v>2.0911147156692472E-3</v>
      </c>
      <c r="K8294" s="216">
        <v>2.5816231060316495E-5</v>
      </c>
    </row>
    <row r="8295" spans="2:11" ht="15.75" customHeight="1" x14ac:dyDescent="0.2">
      <c r="B8295" s="189">
        <v>41194</v>
      </c>
      <c r="C8295" s="143">
        <v>281735</v>
      </c>
      <c r="D8295" s="143" t="s">
        <v>1278</v>
      </c>
      <c r="E8295" s="143" t="s">
        <v>25</v>
      </c>
      <c r="F8295" s="248" t="s">
        <v>3855</v>
      </c>
      <c r="G8295" s="216">
        <v>3.15</v>
      </c>
      <c r="H8295" s="216">
        <v>349.99999999883585</v>
      </c>
      <c r="I8295" s="216">
        <v>1102.4999999963329</v>
      </c>
      <c r="J8295" s="216">
        <v>3.1624883048782517E-3</v>
      </c>
      <c r="K8295" s="216">
        <v>9.0356808711107728E-6</v>
      </c>
    </row>
    <row r="8296" spans="2:11" ht="15.75" customHeight="1" x14ac:dyDescent="0.2">
      <c r="B8296" s="189">
        <v>41194</v>
      </c>
      <c r="C8296" s="143">
        <v>281736</v>
      </c>
      <c r="D8296" s="143" t="s">
        <v>3945</v>
      </c>
      <c r="E8296" s="143" t="s">
        <v>24</v>
      </c>
      <c r="F8296" s="248" t="s">
        <v>3946</v>
      </c>
      <c r="G8296" s="216">
        <v>1.98</v>
      </c>
      <c r="H8296" s="216">
        <v>30.99999999627471</v>
      </c>
      <c r="I8296" s="216">
        <v>61.379999992623922</v>
      </c>
      <c r="J8296" s="216">
        <v>6.1506045561914867E-5</v>
      </c>
      <c r="K8296" s="216">
        <v>1.9840659861066481E-6</v>
      </c>
    </row>
    <row r="8297" spans="2:11" ht="15.75" customHeight="1" x14ac:dyDescent="0.2">
      <c r="B8297" s="189">
        <v>41194</v>
      </c>
      <c r="C8297" s="143">
        <v>281737</v>
      </c>
      <c r="D8297" s="143" t="s">
        <v>1046</v>
      </c>
      <c r="E8297" s="143" t="s">
        <v>24</v>
      </c>
      <c r="F8297" s="248" t="s">
        <v>3947</v>
      </c>
      <c r="G8297" s="216">
        <v>26.380000000000003</v>
      </c>
      <c r="H8297" s="216">
        <v>250.00000000814907</v>
      </c>
      <c r="I8297" s="216">
        <v>6595.0000002149727</v>
      </c>
      <c r="J8297" s="216">
        <v>6.6085430195958906E-3</v>
      </c>
      <c r="K8297" s="216">
        <v>2.6434172077521907E-5</v>
      </c>
    </row>
    <row r="8298" spans="2:11" ht="15.75" customHeight="1" x14ac:dyDescent="0.2">
      <c r="B8298" s="189">
        <v>41194</v>
      </c>
      <c r="C8298" s="143">
        <v>281738</v>
      </c>
      <c r="D8298" s="143" t="s">
        <v>704</v>
      </c>
      <c r="E8298" s="143" t="s">
        <v>25</v>
      </c>
      <c r="F8298" s="248" t="s">
        <v>3948</v>
      </c>
      <c r="G8298" s="216">
        <v>7</v>
      </c>
      <c r="H8298" s="216">
        <v>31.999999999534339</v>
      </c>
      <c r="I8298" s="216">
        <v>223.99999999674037</v>
      </c>
      <c r="J8298" s="216">
        <v>6.4253730638074932E-4</v>
      </c>
      <c r="K8298" s="216">
        <v>2.0079290824690609E-5</v>
      </c>
    </row>
    <row r="8299" spans="2:11" ht="15.75" customHeight="1" x14ac:dyDescent="0.2">
      <c r="B8299" s="189">
        <v>41194</v>
      </c>
      <c r="C8299" s="143">
        <v>281739</v>
      </c>
      <c r="D8299" s="143" t="s">
        <v>547</v>
      </c>
      <c r="E8299" s="143" t="s">
        <v>24</v>
      </c>
      <c r="F8299" s="248" t="s">
        <v>3949</v>
      </c>
      <c r="G8299" s="216">
        <v>42.51</v>
      </c>
      <c r="H8299" s="216">
        <v>191.99999999720603</v>
      </c>
      <c r="I8299" s="216">
        <v>8161.9199998812283</v>
      </c>
      <c r="J8299" s="216">
        <v>8.1786807338827885E-3</v>
      </c>
      <c r="K8299" s="216">
        <v>4.2597295489592727E-5</v>
      </c>
    </row>
    <row r="8300" spans="2:11" ht="15.75" customHeight="1" x14ac:dyDescent="0.2">
      <c r="B8300" s="189">
        <v>41194</v>
      </c>
      <c r="C8300" s="143">
        <v>281740</v>
      </c>
      <c r="D8300" s="143" t="s">
        <v>1653</v>
      </c>
      <c r="E8300" s="143" t="s">
        <v>24</v>
      </c>
      <c r="F8300" s="248" t="s">
        <v>3172</v>
      </c>
      <c r="G8300" s="216">
        <v>28.085000000000001</v>
      </c>
      <c r="H8300" s="216">
        <v>137.00000000651926</v>
      </c>
      <c r="I8300" s="216">
        <v>3847.6450001830935</v>
      </c>
      <c r="J8300" s="216">
        <v>3.8555462482204967E-3</v>
      </c>
      <c r="K8300" s="216">
        <v>2.8142673343335966E-5</v>
      </c>
    </row>
    <row r="8301" spans="2:11" ht="15.75" customHeight="1" x14ac:dyDescent="0.2">
      <c r="B8301" s="189">
        <v>41194</v>
      </c>
      <c r="C8301" s="143">
        <v>281741</v>
      </c>
      <c r="D8301" s="143" t="s">
        <v>1009</v>
      </c>
      <c r="E8301" s="143" t="s">
        <v>24</v>
      </c>
      <c r="F8301" s="248" t="s">
        <v>2573</v>
      </c>
      <c r="G8301" s="216">
        <v>17.86</v>
      </c>
      <c r="H8301" s="216">
        <v>221.99999999022111</v>
      </c>
      <c r="I8301" s="216">
        <v>3964.9199998253489</v>
      </c>
      <c r="J8301" s="216">
        <v>3.9730620753977031E-3</v>
      </c>
      <c r="K8301" s="216">
        <v>1.7896676016093299E-5</v>
      </c>
    </row>
    <row r="8302" spans="2:11" ht="15.75" customHeight="1" x14ac:dyDescent="0.2">
      <c r="B8302" s="189">
        <v>41194</v>
      </c>
      <c r="C8302" s="143">
        <v>281742</v>
      </c>
      <c r="D8302" s="143" t="s">
        <v>667</v>
      </c>
      <c r="E8302" s="143" t="s">
        <v>24</v>
      </c>
      <c r="F8302" s="248" t="s">
        <v>2628</v>
      </c>
      <c r="G8302" s="216">
        <v>10.120000000000001</v>
      </c>
      <c r="H8302" s="216">
        <v>130.00000000465661</v>
      </c>
      <c r="I8302" s="216">
        <v>1315.6000000471251</v>
      </c>
      <c r="J8302" s="216">
        <v>1.3183016219269724E-3</v>
      </c>
      <c r="K8302" s="216">
        <v>1.0140781706767313E-5</v>
      </c>
    </row>
    <row r="8303" spans="2:11" ht="15.75" customHeight="1" x14ac:dyDescent="0.2">
      <c r="B8303" s="189">
        <v>41194</v>
      </c>
      <c r="C8303" s="143">
        <v>281743</v>
      </c>
      <c r="D8303" s="143" t="s">
        <v>1591</v>
      </c>
      <c r="E8303" s="143" t="s">
        <v>24</v>
      </c>
      <c r="F8303" s="248" t="s">
        <v>3950</v>
      </c>
      <c r="G8303" s="216">
        <v>1.43</v>
      </c>
      <c r="H8303" s="216">
        <v>145.00000000116415</v>
      </c>
      <c r="I8303" s="216">
        <v>207.35000000166474</v>
      </c>
      <c r="J8303" s="216">
        <v>2.07775799102281E-4</v>
      </c>
      <c r="K8303" s="216">
        <v>1.432936545521468E-6</v>
      </c>
    </row>
    <row r="8304" spans="2:11" ht="15.75" customHeight="1" x14ac:dyDescent="0.2">
      <c r="B8304" s="189">
        <v>41194</v>
      </c>
      <c r="C8304" s="143">
        <v>281744</v>
      </c>
      <c r="D8304" s="143" t="s">
        <v>1738</v>
      </c>
      <c r="E8304" s="143" t="s">
        <v>24</v>
      </c>
      <c r="F8304" s="248" t="s">
        <v>3951</v>
      </c>
      <c r="G8304" s="216">
        <v>1.6400000000000001</v>
      </c>
      <c r="H8304" s="216">
        <v>240.99999999976717</v>
      </c>
      <c r="I8304" s="216">
        <v>395.23999999961819</v>
      </c>
      <c r="J8304" s="216">
        <v>3.960516365394111E-4</v>
      </c>
      <c r="K8304" s="216">
        <v>1.6433677864721733E-6</v>
      </c>
    </row>
    <row r="8305" spans="2:11" ht="15.75" customHeight="1" x14ac:dyDescent="0.2">
      <c r="B8305" s="189">
        <v>41195</v>
      </c>
      <c r="C8305" s="143">
        <v>281760</v>
      </c>
      <c r="D8305" s="143" t="s">
        <v>1842</v>
      </c>
      <c r="E8305" s="143" t="s">
        <v>24</v>
      </c>
      <c r="F8305" s="248" t="s">
        <v>3952</v>
      </c>
      <c r="G8305" s="216">
        <v>1</v>
      </c>
      <c r="H8305" s="216">
        <v>124.99999999883585</v>
      </c>
      <c r="I8305" s="216">
        <v>124.99999999883585</v>
      </c>
      <c r="J8305" s="216">
        <v>1.2522419011864718E-4</v>
      </c>
      <c r="K8305" s="216">
        <v>1.0017935209585072E-6</v>
      </c>
    </row>
    <row r="8306" spans="2:11" ht="15.75" customHeight="1" x14ac:dyDescent="0.2">
      <c r="B8306" s="189">
        <v>41195</v>
      </c>
      <c r="C8306" s="143">
        <v>281774</v>
      </c>
      <c r="D8306" s="143" t="s">
        <v>719</v>
      </c>
      <c r="E8306" s="143" t="s">
        <v>24</v>
      </c>
      <c r="F8306" s="248" t="s">
        <v>3953</v>
      </c>
      <c r="G8306" s="216">
        <v>36.17</v>
      </c>
      <c r="H8306" s="216">
        <v>264.00000000139698</v>
      </c>
      <c r="I8306" s="216">
        <v>9548.8800000505289</v>
      </c>
      <c r="J8306" s="216">
        <v>9.5660061164608897E-3</v>
      </c>
      <c r="K8306" s="216">
        <v>3.6234871653069207E-5</v>
      </c>
    </row>
    <row r="8307" spans="2:11" ht="15.75" customHeight="1" x14ac:dyDescent="0.2">
      <c r="B8307" s="189">
        <v>41195</v>
      </c>
      <c r="C8307" s="143">
        <v>281775</v>
      </c>
      <c r="D8307" s="143" t="s">
        <v>2057</v>
      </c>
      <c r="E8307" s="143" t="s">
        <v>24</v>
      </c>
      <c r="F8307" s="248" t="s">
        <v>3954</v>
      </c>
      <c r="G8307" s="216">
        <v>86.23</v>
      </c>
      <c r="H8307" s="216">
        <v>295.00000000814907</v>
      </c>
      <c r="I8307" s="216">
        <v>25437.850000702696</v>
      </c>
      <c r="J8307" s="216">
        <v>2.548347331781832E-2</v>
      </c>
      <c r="K8307" s="216">
        <v>8.6384655312252086E-5</v>
      </c>
    </row>
    <row r="8308" spans="2:11" ht="15.75" customHeight="1" x14ac:dyDescent="0.2">
      <c r="B8308" s="189">
        <v>41196</v>
      </c>
      <c r="C8308" s="143">
        <v>281778</v>
      </c>
      <c r="D8308" s="143" t="s">
        <v>713</v>
      </c>
      <c r="E8308" s="143" t="s">
        <v>24</v>
      </c>
      <c r="F8308" s="248" t="s">
        <v>3955</v>
      </c>
      <c r="G8308" s="216">
        <v>1.5</v>
      </c>
      <c r="H8308" s="216">
        <v>310.00000000465661</v>
      </c>
      <c r="I8308" s="216">
        <v>465.00000000698492</v>
      </c>
      <c r="J8308" s="216">
        <v>4.6571263814299772E-4</v>
      </c>
      <c r="K8308" s="216">
        <v>1.5022988326967809E-6</v>
      </c>
    </row>
    <row r="8309" spans="2:11" ht="15.75" customHeight="1" x14ac:dyDescent="0.2">
      <c r="B8309" s="189">
        <v>41196</v>
      </c>
      <c r="C8309" s="143">
        <v>281779</v>
      </c>
      <c r="D8309" s="143" t="s">
        <v>3956</v>
      </c>
      <c r="E8309" s="143" t="s">
        <v>24</v>
      </c>
      <c r="F8309" s="248" t="s">
        <v>3957</v>
      </c>
      <c r="G8309" s="216">
        <v>1</v>
      </c>
      <c r="H8309" s="216">
        <v>249.99999999767169</v>
      </c>
      <c r="I8309" s="216">
        <v>249.99999999767169</v>
      </c>
      <c r="J8309" s="216">
        <v>2.5038313878046495E-4</v>
      </c>
      <c r="K8309" s="216">
        <v>1.0015325551311873E-6</v>
      </c>
    </row>
    <row r="8310" spans="2:11" ht="15.75" customHeight="1" x14ac:dyDescent="0.2">
      <c r="B8310" s="189">
        <v>41196</v>
      </c>
      <c r="C8310" s="143">
        <v>281782</v>
      </c>
      <c r="D8310" s="143" t="s">
        <v>1760</v>
      </c>
      <c r="E8310" s="143" t="s">
        <v>24</v>
      </c>
      <c r="F8310" s="248" t="s">
        <v>3958</v>
      </c>
      <c r="G8310" s="216">
        <v>1</v>
      </c>
      <c r="H8310" s="216">
        <v>211.99999999953434</v>
      </c>
      <c r="I8310" s="216">
        <v>211.99999999953434</v>
      </c>
      <c r="J8310" s="216">
        <v>2.1232490168734532E-4</v>
      </c>
      <c r="K8310" s="216">
        <v>1.0015325551311873E-6</v>
      </c>
    </row>
    <row r="8311" spans="2:11" ht="15.75" customHeight="1" x14ac:dyDescent="0.2">
      <c r="B8311" s="189">
        <v>41196</v>
      </c>
      <c r="C8311" s="143">
        <v>281786</v>
      </c>
      <c r="D8311" s="143" t="s">
        <v>1653</v>
      </c>
      <c r="E8311" s="143" t="s">
        <v>24</v>
      </c>
      <c r="F8311" s="248" t="s">
        <v>3959</v>
      </c>
      <c r="G8311" s="216">
        <v>36.210100000000004</v>
      </c>
      <c r="H8311" s="216">
        <v>373.99999999324791</v>
      </c>
      <c r="I8311" s="216">
        <v>13542.577399755508</v>
      </c>
      <c r="J8311" s="216">
        <v>1.3563332146239004E-2</v>
      </c>
      <c r="K8311" s="216">
        <v>3.6265593974555805E-5</v>
      </c>
    </row>
    <row r="8312" spans="2:11" ht="15.75" customHeight="1" x14ac:dyDescent="0.2">
      <c r="B8312" s="189">
        <v>41196</v>
      </c>
      <c r="C8312" s="143">
        <v>281787</v>
      </c>
      <c r="D8312" s="143" t="s">
        <v>636</v>
      </c>
      <c r="E8312" s="143" t="s">
        <v>25</v>
      </c>
      <c r="F8312" s="248" t="s">
        <v>3960</v>
      </c>
      <c r="G8312" s="216">
        <v>20</v>
      </c>
      <c r="H8312" s="216">
        <v>380.00000000232831</v>
      </c>
      <c r="I8312" s="216">
        <v>7600.0000000465661</v>
      </c>
      <c r="J8312" s="216">
        <v>2.1799701929367032E-2</v>
      </c>
      <c r="K8312" s="216">
        <v>5.7367636655877535E-5</v>
      </c>
    </row>
    <row r="8313" spans="2:11" ht="15.75" customHeight="1" x14ac:dyDescent="0.2">
      <c r="B8313" s="189">
        <v>41196</v>
      </c>
      <c r="C8313" s="143">
        <v>281789</v>
      </c>
      <c r="D8313" s="143" t="s">
        <v>3961</v>
      </c>
      <c r="E8313" s="143" t="s">
        <v>24</v>
      </c>
      <c r="F8313" s="248" t="s">
        <v>3962</v>
      </c>
      <c r="G8313" s="216">
        <v>1</v>
      </c>
      <c r="H8313" s="216">
        <v>271.00000000325963</v>
      </c>
      <c r="I8313" s="216">
        <v>271.00000000325963</v>
      </c>
      <c r="J8313" s="216">
        <v>2.7141532244381639E-4</v>
      </c>
      <c r="K8313" s="216">
        <v>1.0015325551311873E-6</v>
      </c>
    </row>
    <row r="8314" spans="2:11" ht="15.75" customHeight="1" x14ac:dyDescent="0.2">
      <c r="B8314" s="189">
        <v>41196</v>
      </c>
      <c r="C8314" s="143">
        <v>281790</v>
      </c>
      <c r="D8314" s="143" t="s">
        <v>1605</v>
      </c>
      <c r="E8314" s="143" t="s">
        <v>24</v>
      </c>
      <c r="F8314" s="248" t="s">
        <v>3963</v>
      </c>
      <c r="G8314" s="216">
        <v>32.130000000000003</v>
      </c>
      <c r="H8314" s="216">
        <v>365.00000000582077</v>
      </c>
      <c r="I8314" s="216">
        <v>11727.450000187022</v>
      </c>
      <c r="J8314" s="216">
        <v>1.1745422963860551E-2</v>
      </c>
      <c r="K8314" s="216">
        <v>3.2179240996365047E-5</v>
      </c>
    </row>
    <row r="8315" spans="2:11" ht="15.75" customHeight="1" x14ac:dyDescent="0.2">
      <c r="B8315" s="189">
        <v>41196</v>
      </c>
      <c r="C8315" s="143">
        <v>281791</v>
      </c>
      <c r="D8315" s="143" t="s">
        <v>555</v>
      </c>
      <c r="E8315" s="143" t="s">
        <v>25</v>
      </c>
      <c r="F8315" s="248" t="s">
        <v>3964</v>
      </c>
      <c r="G8315" s="216">
        <v>2.6850000000000001</v>
      </c>
      <c r="H8315" s="216">
        <v>243.00000000628643</v>
      </c>
      <c r="I8315" s="216">
        <v>652.45500001687913</v>
      </c>
      <c r="J8315" s="216">
        <v>1.8714900687639446E-3</v>
      </c>
      <c r="K8315" s="216">
        <v>7.70160522105156E-6</v>
      </c>
    </row>
    <row r="8316" spans="2:11" ht="15.75" customHeight="1" x14ac:dyDescent="0.2">
      <c r="B8316" s="189">
        <v>41196</v>
      </c>
      <c r="C8316" s="143">
        <v>281792</v>
      </c>
      <c r="D8316" s="143" t="s">
        <v>2999</v>
      </c>
      <c r="E8316" s="143" t="s">
        <v>24</v>
      </c>
      <c r="F8316" s="248" t="s">
        <v>3965</v>
      </c>
      <c r="G8316" s="216">
        <v>37.335000000000001</v>
      </c>
      <c r="H8316" s="216">
        <v>275.99999999860302</v>
      </c>
      <c r="I8316" s="216">
        <v>10304.459999947843</v>
      </c>
      <c r="J8316" s="216">
        <v>1.0320252152994877E-2</v>
      </c>
      <c r="K8316" s="216">
        <v>3.7392217945822878E-5</v>
      </c>
    </row>
    <row r="8317" spans="2:11" ht="15.75" customHeight="1" x14ac:dyDescent="0.2">
      <c r="B8317" s="189">
        <v>41196</v>
      </c>
      <c r="C8317" s="143">
        <v>281793</v>
      </c>
      <c r="D8317" s="143" t="s">
        <v>636</v>
      </c>
      <c r="E8317" s="143" t="s">
        <v>25</v>
      </c>
      <c r="F8317" s="248" t="s">
        <v>3960</v>
      </c>
      <c r="G8317" s="216">
        <v>2.02</v>
      </c>
      <c r="H8317" s="216">
        <v>372.00000000768341</v>
      </c>
      <c r="I8317" s="216">
        <v>751.44000001552047</v>
      </c>
      <c r="J8317" s="216">
        <v>2.1554168444791492E-3</v>
      </c>
      <c r="K8317" s="216">
        <v>5.7941313022436308E-6</v>
      </c>
    </row>
    <row r="8318" spans="2:11" ht="15.75" customHeight="1" x14ac:dyDescent="0.2">
      <c r="B8318" s="189">
        <v>41196</v>
      </c>
      <c r="C8318" s="143">
        <v>281794</v>
      </c>
      <c r="D8318" s="143" t="s">
        <v>896</v>
      </c>
      <c r="E8318" s="143" t="s">
        <v>24</v>
      </c>
      <c r="F8318" s="248" t="s">
        <v>3966</v>
      </c>
      <c r="G8318" s="216">
        <v>9.7100000000000009</v>
      </c>
      <c r="H8318" s="216">
        <v>285.99999999976717</v>
      </c>
      <c r="I8318" s="216">
        <v>2777.0599999977394</v>
      </c>
      <c r="J8318" s="216">
        <v>2.7813159975503508E-3</v>
      </c>
      <c r="K8318" s="216">
        <v>9.7248811103238293E-6</v>
      </c>
    </row>
    <row r="8319" spans="2:11" ht="15.75" customHeight="1" x14ac:dyDescent="0.2">
      <c r="B8319" s="189">
        <v>41196</v>
      </c>
      <c r="C8319" s="143">
        <v>281795</v>
      </c>
      <c r="D8319" s="143" t="s">
        <v>1653</v>
      </c>
      <c r="E8319" s="143" t="s">
        <v>24</v>
      </c>
      <c r="F8319" s="248" t="s">
        <v>3967</v>
      </c>
      <c r="G8319" s="216">
        <v>11.9915</v>
      </c>
      <c r="H8319" s="216">
        <v>341.00000000093132</v>
      </c>
      <c r="I8319" s="216">
        <v>4089.1015000111679</v>
      </c>
      <c r="J8319" s="216">
        <v>4.0953682734969554E-3</v>
      </c>
      <c r="K8319" s="216">
        <v>1.2009877634855633E-5</v>
      </c>
    </row>
    <row r="8320" spans="2:11" ht="15.75" customHeight="1" x14ac:dyDescent="0.2">
      <c r="B8320" s="189">
        <v>41197</v>
      </c>
      <c r="C8320" s="143">
        <v>281840</v>
      </c>
      <c r="D8320" s="143" t="s">
        <v>594</v>
      </c>
      <c r="E8320" s="143" t="s">
        <v>25</v>
      </c>
      <c r="F8320" s="248" t="s">
        <v>3968</v>
      </c>
      <c r="G8320" s="216">
        <v>23.92</v>
      </c>
      <c r="H8320" s="216">
        <v>159.00000000488944</v>
      </c>
      <c r="I8320" s="216">
        <v>3803.2800001169558</v>
      </c>
      <c r="J8320" s="216">
        <v>1.0909104364553751E-2</v>
      </c>
      <c r="K8320" s="216">
        <v>6.8610719271813099E-5</v>
      </c>
    </row>
    <row r="8321" spans="2:11" ht="15.75" customHeight="1" x14ac:dyDescent="0.2">
      <c r="B8321" s="189">
        <v>41197</v>
      </c>
      <c r="C8321" s="143">
        <v>281841</v>
      </c>
      <c r="D8321" s="143" t="s">
        <v>937</v>
      </c>
      <c r="E8321" s="143" t="s">
        <v>25</v>
      </c>
      <c r="F8321" s="248" t="s">
        <v>3969</v>
      </c>
      <c r="G8321" s="216">
        <v>4.5</v>
      </c>
      <c r="H8321" s="216">
        <v>138.99999999208376</v>
      </c>
      <c r="I8321" s="216">
        <v>625.49999996437691</v>
      </c>
      <c r="J8321" s="216">
        <v>1.7941473621268798E-3</v>
      </c>
      <c r="K8321" s="216">
        <v>1.2907534980065173E-5</v>
      </c>
    </row>
    <row r="8322" spans="2:11" ht="15.75" customHeight="1" x14ac:dyDescent="0.2">
      <c r="B8322" s="189">
        <v>41197</v>
      </c>
      <c r="C8322" s="143">
        <v>281843</v>
      </c>
      <c r="D8322" s="143" t="s">
        <v>1479</v>
      </c>
      <c r="E8322" s="143" t="s">
        <v>25</v>
      </c>
      <c r="F8322" s="248" t="s">
        <v>3970</v>
      </c>
      <c r="G8322" s="216">
        <v>36.375</v>
      </c>
      <c r="H8322" s="216">
        <v>242.0000000030268</v>
      </c>
      <c r="I8322" s="216">
        <v>8802.7500001100998</v>
      </c>
      <c r="J8322" s="216">
        <v>2.5249289677153293E-2</v>
      </c>
      <c r="K8322" s="216">
        <v>1.0433590775552682E-4</v>
      </c>
    </row>
    <row r="8323" spans="2:11" ht="15.75" customHeight="1" x14ac:dyDescent="0.2">
      <c r="B8323" s="189">
        <v>41197</v>
      </c>
      <c r="C8323" s="143">
        <v>281844</v>
      </c>
      <c r="D8323" s="143" t="s">
        <v>948</v>
      </c>
      <c r="E8323" s="143" t="s">
        <v>25</v>
      </c>
      <c r="F8323" s="248" t="s">
        <v>3971</v>
      </c>
      <c r="G8323" s="216">
        <v>7.6295999999999999</v>
      </c>
      <c r="H8323" s="216">
        <v>240.00000000698492</v>
      </c>
      <c r="I8323" s="216">
        <v>1831.1040000532921</v>
      </c>
      <c r="J8323" s="216">
        <v>5.2522308739611397E-3</v>
      </c>
      <c r="K8323" s="216">
        <v>2.1884295307534498E-5</v>
      </c>
    </row>
    <row r="8324" spans="2:11" ht="15.75" customHeight="1" x14ac:dyDescent="0.2">
      <c r="B8324" s="189">
        <v>41197</v>
      </c>
      <c r="C8324" s="143">
        <v>281845</v>
      </c>
      <c r="D8324" s="143" t="s">
        <v>594</v>
      </c>
      <c r="E8324" s="143" t="s">
        <v>25</v>
      </c>
      <c r="F8324" s="248" t="s">
        <v>3972</v>
      </c>
      <c r="G8324" s="216">
        <v>13.950000000000001</v>
      </c>
      <c r="H8324" s="216">
        <v>162.00000000419095</v>
      </c>
      <c r="I8324" s="216">
        <v>2259.9000000584638</v>
      </c>
      <c r="J8324" s="216">
        <v>6.482164067156424E-3</v>
      </c>
      <c r="K8324" s="216">
        <v>4.0013358438202037E-5</v>
      </c>
    </row>
    <row r="8325" spans="2:11" ht="15.75" customHeight="1" x14ac:dyDescent="0.2">
      <c r="B8325" s="189">
        <v>41197</v>
      </c>
      <c r="C8325" s="143">
        <v>281847</v>
      </c>
      <c r="D8325" s="143" t="s">
        <v>614</v>
      </c>
      <c r="E8325" s="143" t="s">
        <v>25</v>
      </c>
      <c r="F8325" s="248" t="s">
        <v>3973</v>
      </c>
      <c r="G8325" s="216">
        <v>36.89</v>
      </c>
      <c r="H8325" s="216">
        <v>222.00000000069849</v>
      </c>
      <c r="I8325" s="216">
        <v>8189.5800000257677</v>
      </c>
      <c r="J8325" s="216">
        <v>2.349050896052772E-2</v>
      </c>
      <c r="K8325" s="216">
        <v>1.0581310342546761E-4</v>
      </c>
    </row>
    <row r="8326" spans="2:11" ht="15.75" customHeight="1" x14ac:dyDescent="0.2">
      <c r="B8326" s="189">
        <v>41197</v>
      </c>
      <c r="C8326" s="143">
        <v>281864</v>
      </c>
      <c r="D8326" s="143" t="s">
        <v>565</v>
      </c>
      <c r="E8326" s="143" t="s">
        <v>25</v>
      </c>
      <c r="F8326" s="248" t="s">
        <v>3974</v>
      </c>
      <c r="G8326" s="216">
        <v>1</v>
      </c>
      <c r="H8326" s="216">
        <v>152.99999999580905</v>
      </c>
      <c r="I8326" s="216">
        <v>152.99999999580905</v>
      </c>
      <c r="J8326" s="216">
        <v>4.388561893101948E-4</v>
      </c>
      <c r="K8326" s="216">
        <v>2.8683411066811495E-6</v>
      </c>
    </row>
    <row r="8327" spans="2:11" ht="15.75" customHeight="1" x14ac:dyDescent="0.2">
      <c r="B8327" s="189">
        <v>41197</v>
      </c>
      <c r="C8327" s="143">
        <v>281865</v>
      </c>
      <c r="D8327" s="143" t="s">
        <v>1408</v>
      </c>
      <c r="E8327" s="143" t="s">
        <v>24</v>
      </c>
      <c r="F8327" s="248" t="s">
        <v>3975</v>
      </c>
      <c r="G8327" s="216">
        <v>184.14000000000001</v>
      </c>
      <c r="H8327" s="216">
        <v>360</v>
      </c>
      <c r="I8327" s="216">
        <v>66290.400000000009</v>
      </c>
      <c r="J8327" s="216">
        <v>6.637478691283738E-2</v>
      </c>
      <c r="K8327" s="216">
        <v>1.8437440809121493E-4</v>
      </c>
    </row>
    <row r="8328" spans="2:11" ht="15.75" customHeight="1" x14ac:dyDescent="0.2">
      <c r="B8328" s="189">
        <v>41197</v>
      </c>
      <c r="C8328" s="143">
        <v>281866</v>
      </c>
      <c r="D8328" s="143" t="s">
        <v>1556</v>
      </c>
      <c r="E8328" s="143" t="s">
        <v>24</v>
      </c>
      <c r="F8328" s="248" t="s">
        <v>2295</v>
      </c>
      <c r="G8328" s="216">
        <v>14.11</v>
      </c>
      <c r="H8328" s="216">
        <v>319.99999999534339</v>
      </c>
      <c r="I8328" s="216">
        <v>4515.1999999342952</v>
      </c>
      <c r="J8328" s="216">
        <v>4.5209477973353939E-3</v>
      </c>
      <c r="K8328" s="216">
        <v>1.4127961866878693E-5</v>
      </c>
    </row>
    <row r="8329" spans="2:11" ht="15.75" customHeight="1" x14ac:dyDescent="0.2">
      <c r="B8329" s="189">
        <v>41197</v>
      </c>
      <c r="C8329" s="143">
        <v>281867</v>
      </c>
      <c r="D8329" s="143" t="s">
        <v>991</v>
      </c>
      <c r="E8329" s="143" t="s">
        <v>25</v>
      </c>
      <c r="F8329" s="248" t="s">
        <v>3042</v>
      </c>
      <c r="G8329" s="216">
        <v>52.489999999999995</v>
      </c>
      <c r="H8329" s="216">
        <v>556.99999999254942</v>
      </c>
      <c r="I8329" s="216">
        <v>29236.929999608921</v>
      </c>
      <c r="J8329" s="216">
        <v>8.3861488151037555E-2</v>
      </c>
      <c r="K8329" s="216">
        <v>1.5055922468969351E-4</v>
      </c>
    </row>
    <row r="8330" spans="2:11" ht="15.75" customHeight="1" x14ac:dyDescent="0.2">
      <c r="B8330" s="189">
        <v>41197</v>
      </c>
      <c r="C8330" s="143">
        <v>281875</v>
      </c>
      <c r="D8330" s="143" t="s">
        <v>554</v>
      </c>
      <c r="E8330" s="143" t="s">
        <v>24</v>
      </c>
      <c r="F8330" s="248" t="s">
        <v>2930</v>
      </c>
      <c r="G8330" s="216">
        <v>2.4736000000000002</v>
      </c>
      <c r="H8330" s="216">
        <v>358.00000000395812</v>
      </c>
      <c r="I8330" s="216">
        <v>885.54880000979085</v>
      </c>
      <c r="J8330" s="216">
        <v>8.8667609339464996E-4</v>
      </c>
      <c r="K8330" s="216">
        <v>2.4767488642034825E-6</v>
      </c>
    </row>
    <row r="8331" spans="2:11" ht="15.75" customHeight="1" x14ac:dyDescent="0.2">
      <c r="B8331" s="189">
        <v>41198</v>
      </c>
      <c r="C8331" s="143">
        <v>281882</v>
      </c>
      <c r="D8331" s="143" t="s">
        <v>3976</v>
      </c>
      <c r="E8331" s="143" t="s">
        <v>24</v>
      </c>
      <c r="F8331" s="248" t="s">
        <v>3977</v>
      </c>
      <c r="G8331" s="216">
        <v>0.99</v>
      </c>
      <c r="H8331" s="216">
        <v>21.999999998370185</v>
      </c>
      <c r="I8331" s="216">
        <v>21.779999998386483</v>
      </c>
      <c r="J8331" s="216">
        <v>2.1802048409943459E-5</v>
      </c>
      <c r="K8331" s="216">
        <v>9.910022005253913E-7</v>
      </c>
    </row>
    <row r="8332" spans="2:11" ht="15.75" customHeight="1" x14ac:dyDescent="0.2">
      <c r="B8332" s="189">
        <v>41198</v>
      </c>
      <c r="C8332" s="143">
        <v>281886</v>
      </c>
      <c r="D8332" s="143" t="s">
        <v>1758</v>
      </c>
      <c r="E8332" s="143" t="s">
        <v>24</v>
      </c>
      <c r="F8332" s="248" t="s">
        <v>3978</v>
      </c>
      <c r="G8332" s="216">
        <v>71</v>
      </c>
      <c r="H8332" s="216">
        <v>277.00000000186265</v>
      </c>
      <c r="I8332" s="216">
        <v>19667.000000132248</v>
      </c>
      <c r="J8332" s="216">
        <v>1.9686909371579728E-2</v>
      </c>
      <c r="K8332" s="216">
        <v>7.1071874987174537E-5</v>
      </c>
    </row>
    <row r="8333" spans="2:11" ht="15.75" customHeight="1" x14ac:dyDescent="0.2">
      <c r="B8333" s="189">
        <v>41198</v>
      </c>
      <c r="C8333" s="143">
        <v>281896</v>
      </c>
      <c r="D8333" s="143" t="s">
        <v>625</v>
      </c>
      <c r="E8333" s="143" t="s">
        <v>25</v>
      </c>
      <c r="F8333" s="248" t="s">
        <v>2243</v>
      </c>
      <c r="G8333" s="216">
        <v>53.99</v>
      </c>
      <c r="H8333" s="216">
        <v>297.9999999969732</v>
      </c>
      <c r="I8333" s="216">
        <v>16089.019999836582</v>
      </c>
      <c r="J8333" s="216">
        <v>4.6148518131697201E-2</v>
      </c>
      <c r="K8333" s="216">
        <v>1.5486079910122797E-4</v>
      </c>
    </row>
    <row r="8334" spans="2:11" ht="15.75" customHeight="1" x14ac:dyDescent="0.2">
      <c r="B8334" s="189">
        <v>41198</v>
      </c>
      <c r="C8334" s="143">
        <v>281897</v>
      </c>
      <c r="D8334" s="143" t="s">
        <v>697</v>
      </c>
      <c r="E8334" s="143" t="s">
        <v>25</v>
      </c>
      <c r="F8334" s="248" t="s">
        <v>3497</v>
      </c>
      <c r="G8334" s="216">
        <v>84.6</v>
      </c>
      <c r="H8334" s="216">
        <v>367.00000000186265</v>
      </c>
      <c r="I8334" s="216">
        <v>31048.20000015758</v>
      </c>
      <c r="J8334" s="216">
        <v>8.9056289362458768E-2</v>
      </c>
      <c r="K8334" s="216">
        <v>2.4266018899729366E-4</v>
      </c>
    </row>
    <row r="8335" spans="2:11" ht="15.75" customHeight="1" x14ac:dyDescent="0.2">
      <c r="B8335" s="189">
        <v>41198</v>
      </c>
      <c r="C8335" s="143">
        <v>281899</v>
      </c>
      <c r="D8335" s="143" t="s">
        <v>548</v>
      </c>
      <c r="E8335" s="143" t="s">
        <v>25</v>
      </c>
      <c r="F8335" s="248" t="s">
        <v>2661</v>
      </c>
      <c r="G8335" s="216">
        <v>20.9</v>
      </c>
      <c r="H8335" s="216">
        <v>430.00000000814907</v>
      </c>
      <c r="I8335" s="216">
        <v>8987.0000001703156</v>
      </c>
      <c r="J8335" s="216">
        <v>2.5777625514893703E-2</v>
      </c>
      <c r="K8335" s="216">
        <v>5.9947966312570184E-5</v>
      </c>
    </row>
    <row r="8336" spans="2:11" ht="15.75" customHeight="1" x14ac:dyDescent="0.2">
      <c r="B8336" s="189">
        <v>41198</v>
      </c>
      <c r="C8336" s="143">
        <v>281900</v>
      </c>
      <c r="D8336" s="143" t="s">
        <v>526</v>
      </c>
      <c r="E8336" s="143" t="s">
        <v>25</v>
      </c>
      <c r="F8336" s="248" t="s">
        <v>3486</v>
      </c>
      <c r="G8336" s="216">
        <v>11.38</v>
      </c>
      <c r="H8336" s="216">
        <v>323.99999999790452</v>
      </c>
      <c r="I8336" s="216">
        <v>3687.1199999761534</v>
      </c>
      <c r="J8336" s="216">
        <v>1.0575853854017906E-2</v>
      </c>
      <c r="K8336" s="216">
        <v>3.2641524241007119E-5</v>
      </c>
    </row>
    <row r="8337" spans="2:11" ht="15.75" customHeight="1" x14ac:dyDescent="0.2">
      <c r="B8337" s="189">
        <v>41198</v>
      </c>
      <c r="C8337" s="143">
        <v>281901</v>
      </c>
      <c r="D8337" s="143" t="s">
        <v>1003</v>
      </c>
      <c r="E8337" s="143" t="s">
        <v>24</v>
      </c>
      <c r="F8337" s="248" t="s">
        <v>3502</v>
      </c>
      <c r="G8337" s="216">
        <v>15</v>
      </c>
      <c r="H8337" s="216">
        <v>303.99999999557622</v>
      </c>
      <c r="I8337" s="216">
        <v>4559.9999999336433</v>
      </c>
      <c r="J8337" s="216">
        <v>4.5646161962929546E-3</v>
      </c>
      <c r="K8337" s="216">
        <v>1.5015184856445324E-5</v>
      </c>
    </row>
    <row r="8338" spans="2:11" ht="15.75" customHeight="1" x14ac:dyDescent="0.2">
      <c r="B8338" s="189">
        <v>41198</v>
      </c>
      <c r="C8338" s="143">
        <v>281902</v>
      </c>
      <c r="D8338" s="143" t="s">
        <v>1039</v>
      </c>
      <c r="E8338" s="143" t="s">
        <v>24</v>
      </c>
      <c r="F8338" s="248" t="s">
        <v>3979</v>
      </c>
      <c r="G8338" s="216">
        <v>1.52</v>
      </c>
      <c r="H8338" s="216">
        <v>393.00000000279397</v>
      </c>
      <c r="I8338" s="216">
        <v>597.36000000424679</v>
      </c>
      <c r="J8338" s="216">
        <v>5.9796472172732968E-4</v>
      </c>
      <c r="K8338" s="216">
        <v>1.5215387321197928E-6</v>
      </c>
    </row>
    <row r="8339" spans="2:11" ht="15.75" customHeight="1" x14ac:dyDescent="0.2">
      <c r="B8339" s="189">
        <v>41198</v>
      </c>
      <c r="C8339" s="143">
        <v>281902</v>
      </c>
      <c r="D8339" s="143" t="s">
        <v>3191</v>
      </c>
      <c r="E8339" s="143" t="s">
        <v>24</v>
      </c>
      <c r="F8339" s="248" t="s">
        <v>3979</v>
      </c>
      <c r="G8339" s="216">
        <v>9.77</v>
      </c>
      <c r="H8339" s="216">
        <v>393.00000000279397</v>
      </c>
      <c r="I8339" s="216">
        <v>3839.6100000272972</v>
      </c>
      <c r="J8339" s="216">
        <v>3.8434969284710601E-3</v>
      </c>
      <c r="K8339" s="216">
        <v>9.7798904031647201E-6</v>
      </c>
    </row>
    <row r="8340" spans="2:11" ht="15.75" customHeight="1" x14ac:dyDescent="0.2">
      <c r="B8340" s="189">
        <v>41198</v>
      </c>
      <c r="C8340" s="143">
        <v>281903</v>
      </c>
      <c r="D8340" s="143" t="s">
        <v>1767</v>
      </c>
      <c r="E8340" s="143" t="s">
        <v>24</v>
      </c>
      <c r="F8340" s="248" t="s">
        <v>3980</v>
      </c>
      <c r="G8340" s="216">
        <v>4.04</v>
      </c>
      <c r="H8340" s="216">
        <v>277.00000000186265</v>
      </c>
      <c r="I8340" s="216">
        <v>1119.0800000075251</v>
      </c>
      <c r="J8340" s="216">
        <v>1.1202128712842548E-3</v>
      </c>
      <c r="K8340" s="216">
        <v>4.0440897880026069E-6</v>
      </c>
    </row>
    <row r="8341" spans="2:11" ht="15.75" customHeight="1" x14ac:dyDescent="0.2">
      <c r="B8341" s="189">
        <v>41198</v>
      </c>
      <c r="C8341" s="143">
        <v>281904</v>
      </c>
      <c r="D8341" s="143" t="s">
        <v>890</v>
      </c>
      <c r="E8341" s="143" t="s">
        <v>25</v>
      </c>
      <c r="F8341" s="248" t="s">
        <v>3981</v>
      </c>
      <c r="G8341" s="216">
        <v>18</v>
      </c>
      <c r="H8341" s="216">
        <v>529.99999999883585</v>
      </c>
      <c r="I8341" s="216">
        <v>9539.9999999790452</v>
      </c>
      <c r="J8341" s="216">
        <v>2.7363808546443224E-2</v>
      </c>
      <c r="K8341" s="216">
        <v>5.1629827446232697E-5</v>
      </c>
    </row>
    <row r="8342" spans="2:11" ht="15.75" customHeight="1" x14ac:dyDescent="0.2">
      <c r="B8342" s="189">
        <v>41198</v>
      </c>
      <c r="C8342" s="143">
        <v>281905</v>
      </c>
      <c r="D8342" s="143" t="s">
        <v>1066</v>
      </c>
      <c r="E8342" s="143" t="s">
        <v>24</v>
      </c>
      <c r="F8342" s="248" t="s">
        <v>3982</v>
      </c>
      <c r="G8342" s="216">
        <v>2.5165999999999999</v>
      </c>
      <c r="H8342" s="216">
        <v>276.99999999138527</v>
      </c>
      <c r="I8342" s="216">
        <v>697.09819997832017</v>
      </c>
      <c r="J8342" s="216">
        <v>6.9780388905131779E-4</v>
      </c>
      <c r="K8342" s="216">
        <v>2.5191476139820199E-6</v>
      </c>
    </row>
    <row r="8343" spans="2:11" ht="15.75" customHeight="1" x14ac:dyDescent="0.2">
      <c r="B8343" s="189">
        <v>41198</v>
      </c>
      <c r="C8343" s="143">
        <v>281906</v>
      </c>
      <c r="D8343" s="143" t="s">
        <v>1268</v>
      </c>
      <c r="E8343" s="143" t="s">
        <v>24</v>
      </c>
      <c r="F8343" s="248" t="s">
        <v>3983</v>
      </c>
      <c r="G8343" s="216">
        <v>39.785000000000004</v>
      </c>
      <c r="H8343" s="216">
        <v>300.99999999627471</v>
      </c>
      <c r="I8343" s="216">
        <v>11975.284999851789</v>
      </c>
      <c r="J8343" s="216">
        <v>1.1987407865426094E-2</v>
      </c>
      <c r="K8343" s="216">
        <v>3.982527530091182E-5</v>
      </c>
    </row>
    <row r="8344" spans="2:11" ht="15.75" customHeight="1" x14ac:dyDescent="0.2">
      <c r="B8344" s="189">
        <v>41198</v>
      </c>
      <c r="C8344" s="143">
        <v>281907</v>
      </c>
      <c r="D8344" s="143" t="s">
        <v>1620</v>
      </c>
      <c r="E8344" s="143" t="s">
        <v>24</v>
      </c>
      <c r="F8344" s="248" t="s">
        <v>3984</v>
      </c>
      <c r="G8344" s="216">
        <v>3.99</v>
      </c>
      <c r="H8344" s="216">
        <v>74.999999993015081</v>
      </c>
      <c r="I8344" s="216">
        <v>299.24999997213018</v>
      </c>
      <c r="J8344" s="216">
        <v>2.9955293785818621E-4</v>
      </c>
      <c r="K8344" s="216">
        <v>3.9940391718144562E-6</v>
      </c>
    </row>
    <row r="8345" spans="2:11" ht="15.75" customHeight="1" x14ac:dyDescent="0.2">
      <c r="B8345" s="189">
        <v>41198</v>
      </c>
      <c r="C8345" s="143">
        <v>281908</v>
      </c>
      <c r="D8345" s="143" t="s">
        <v>731</v>
      </c>
      <c r="E8345" s="143" t="s">
        <v>24</v>
      </c>
      <c r="F8345" s="248" t="s">
        <v>3985</v>
      </c>
      <c r="G8345" s="216">
        <v>27</v>
      </c>
      <c r="H8345" s="216">
        <v>394.99999999883585</v>
      </c>
      <c r="I8345" s="216">
        <v>10664.999999968568</v>
      </c>
      <c r="J8345" s="216">
        <v>1.0675796432901161E-2</v>
      </c>
      <c r="K8345" s="216">
        <v>2.7027332741601583E-5</v>
      </c>
    </row>
    <row r="8346" spans="2:11" ht="15.75" customHeight="1" x14ac:dyDescent="0.2">
      <c r="B8346" s="189">
        <v>41198</v>
      </c>
      <c r="C8346" s="143">
        <v>281909</v>
      </c>
      <c r="D8346" s="143" t="s">
        <v>1408</v>
      </c>
      <c r="E8346" s="143" t="s">
        <v>24</v>
      </c>
      <c r="F8346" s="248" t="s">
        <v>3105</v>
      </c>
      <c r="G8346" s="216">
        <v>15</v>
      </c>
      <c r="H8346" s="216">
        <v>207.9999999969732</v>
      </c>
      <c r="I8346" s="216">
        <v>3119.999999954598</v>
      </c>
      <c r="J8346" s="216">
        <v>3.1231584500951795E-3</v>
      </c>
      <c r="K8346" s="216">
        <v>1.5015184856445324E-5</v>
      </c>
    </row>
    <row r="8347" spans="2:11" ht="15.75" customHeight="1" x14ac:dyDescent="0.2">
      <c r="B8347" s="189">
        <v>41198</v>
      </c>
      <c r="C8347" s="143">
        <v>281910</v>
      </c>
      <c r="D8347" s="143" t="s">
        <v>1496</v>
      </c>
      <c r="E8347" s="143" t="s">
        <v>25</v>
      </c>
      <c r="F8347" s="248" t="s">
        <v>3986</v>
      </c>
      <c r="G8347" s="216">
        <v>118.86</v>
      </c>
      <c r="H8347" s="216">
        <v>56.999999997206032</v>
      </c>
      <c r="I8347" s="216">
        <v>6775.0199996679094</v>
      </c>
      <c r="J8347" s="216">
        <v>1.9432950751534981E-2</v>
      </c>
      <c r="K8347" s="216">
        <v>3.4092896056995658E-4</v>
      </c>
    </row>
    <row r="8348" spans="2:11" ht="15.75" customHeight="1" x14ac:dyDescent="0.2">
      <c r="B8348" s="189">
        <v>41198</v>
      </c>
      <c r="C8348" s="143">
        <v>281911</v>
      </c>
      <c r="D8348" s="143" t="s">
        <v>652</v>
      </c>
      <c r="E8348" s="143" t="s">
        <v>25</v>
      </c>
      <c r="F8348" s="248" t="s">
        <v>2607</v>
      </c>
      <c r="G8348" s="216">
        <v>4.9800000000000004</v>
      </c>
      <c r="H8348" s="216">
        <v>148.00000000046566</v>
      </c>
      <c r="I8348" s="216">
        <v>737.04000000231906</v>
      </c>
      <c r="J8348" s="216">
        <v>2.11406933450506E-3</v>
      </c>
      <c r="K8348" s="216">
        <v>1.4284252260124381E-5</v>
      </c>
    </row>
    <row r="8349" spans="2:11" ht="15.75" customHeight="1" x14ac:dyDescent="0.2">
      <c r="B8349" s="189">
        <v>41198</v>
      </c>
      <c r="C8349" s="143">
        <v>281912</v>
      </c>
      <c r="D8349" s="143" t="s">
        <v>1734</v>
      </c>
      <c r="E8349" s="143" t="s">
        <v>25</v>
      </c>
      <c r="F8349" s="248" t="s">
        <v>3987</v>
      </c>
      <c r="G8349" s="216">
        <v>1</v>
      </c>
      <c r="H8349" s="216">
        <v>65.999999995110556</v>
      </c>
      <c r="I8349" s="216">
        <v>65.999999995110556</v>
      </c>
      <c r="J8349" s="216">
        <v>1.8930936728882872E-4</v>
      </c>
      <c r="K8349" s="216">
        <v>2.8683237470129278E-6</v>
      </c>
    </row>
    <row r="8350" spans="2:11" ht="15.75" customHeight="1" x14ac:dyDescent="0.2">
      <c r="B8350" s="189">
        <v>41198</v>
      </c>
      <c r="C8350" s="143">
        <v>281913</v>
      </c>
      <c r="D8350" s="143" t="s">
        <v>1408</v>
      </c>
      <c r="E8350" s="143" t="s">
        <v>24</v>
      </c>
      <c r="F8350" s="248" t="s">
        <v>3988</v>
      </c>
      <c r="G8350" s="216">
        <v>57</v>
      </c>
      <c r="H8350" s="216">
        <v>265.99999999743886</v>
      </c>
      <c r="I8350" s="216">
        <v>15161.999999854015</v>
      </c>
      <c r="J8350" s="216">
        <v>1.5177348852748801E-2</v>
      </c>
      <c r="K8350" s="216">
        <v>5.7057702454492231E-5</v>
      </c>
    </row>
    <row r="8351" spans="2:11" ht="15.75" customHeight="1" x14ac:dyDescent="0.2">
      <c r="B8351" s="189">
        <v>41198</v>
      </c>
      <c r="C8351" s="143">
        <v>281914</v>
      </c>
      <c r="D8351" s="143" t="s">
        <v>890</v>
      </c>
      <c r="E8351" s="143" t="s">
        <v>25</v>
      </c>
      <c r="F8351" s="248" t="s">
        <v>3699</v>
      </c>
      <c r="G8351" s="216">
        <v>11.96</v>
      </c>
      <c r="H8351" s="216">
        <v>429.99999999767169</v>
      </c>
      <c r="I8351" s="216">
        <v>5142.7999999721542</v>
      </c>
      <c r="J8351" s="216">
        <v>1.4751215366058213E-2</v>
      </c>
      <c r="K8351" s="216">
        <v>3.430515201427462E-5</v>
      </c>
    </row>
    <row r="8352" spans="2:11" ht="15.75" customHeight="1" x14ac:dyDescent="0.2">
      <c r="B8352" s="189">
        <v>41198</v>
      </c>
      <c r="C8352" s="143">
        <v>281915</v>
      </c>
      <c r="D8352" s="143" t="s">
        <v>588</v>
      </c>
      <c r="E8352" s="143" t="s">
        <v>25</v>
      </c>
      <c r="F8352" s="248" t="s">
        <v>3989</v>
      </c>
      <c r="G8352" s="216">
        <v>5.2650000000000006</v>
      </c>
      <c r="H8352" s="216">
        <v>420.00000000698492</v>
      </c>
      <c r="I8352" s="216">
        <v>2211.3000000367761</v>
      </c>
      <c r="J8352" s="216">
        <v>6.3427243018751725E-3</v>
      </c>
      <c r="K8352" s="216">
        <v>1.5101724528023065E-5</v>
      </c>
    </row>
    <row r="8353" spans="2:11" ht="15.75" customHeight="1" x14ac:dyDescent="0.2">
      <c r="B8353" s="189">
        <v>41198</v>
      </c>
      <c r="C8353" s="143">
        <v>281916</v>
      </c>
      <c r="D8353" s="143" t="s">
        <v>1460</v>
      </c>
      <c r="E8353" s="143" t="s">
        <v>24</v>
      </c>
      <c r="F8353" s="248" t="s">
        <v>3990</v>
      </c>
      <c r="G8353" s="216">
        <v>5.28</v>
      </c>
      <c r="H8353" s="216">
        <v>181.99999999604188</v>
      </c>
      <c r="I8353" s="216">
        <v>960.95999997910121</v>
      </c>
      <c r="J8353" s="216">
        <v>9.6193280262239333E-4</v>
      </c>
      <c r="K8353" s="216">
        <v>5.2853450694687539E-6</v>
      </c>
    </row>
    <row r="8354" spans="2:11" ht="15.75" customHeight="1" x14ac:dyDescent="0.2">
      <c r="B8354" s="189">
        <v>41198</v>
      </c>
      <c r="C8354" s="143">
        <v>281917</v>
      </c>
      <c r="D8354" s="143" t="s">
        <v>1181</v>
      </c>
      <c r="E8354" s="143" t="s">
        <v>24</v>
      </c>
      <c r="F8354" s="248" t="s">
        <v>3991</v>
      </c>
      <c r="G8354" s="216">
        <v>28.89</v>
      </c>
      <c r="H8354" s="216">
        <v>358.00000000395812</v>
      </c>
      <c r="I8354" s="216">
        <v>10342.62000011435</v>
      </c>
      <c r="J8354" s="216">
        <v>1.0353090080112369E-2</v>
      </c>
      <c r="K8354" s="216">
        <v>2.8919246033513694E-5</v>
      </c>
    </row>
    <row r="8355" spans="2:11" ht="15.75" customHeight="1" x14ac:dyDescent="0.2">
      <c r="B8355" s="189">
        <v>41198</v>
      </c>
      <c r="C8355" s="143">
        <v>281919</v>
      </c>
      <c r="D8355" s="143" t="s">
        <v>868</v>
      </c>
      <c r="E8355" s="143" t="s">
        <v>24</v>
      </c>
      <c r="F8355" s="248" t="s">
        <v>3992</v>
      </c>
      <c r="G8355" s="216">
        <v>13.32</v>
      </c>
      <c r="H8355" s="216">
        <v>320.00000000582077</v>
      </c>
      <c r="I8355" s="216">
        <v>4262.4000000775322</v>
      </c>
      <c r="J8355" s="216">
        <v>4.2667149288851142E-3</v>
      </c>
      <c r="K8355" s="216">
        <v>1.3333484152523447E-5</v>
      </c>
    </row>
    <row r="8356" spans="2:11" ht="15.75" customHeight="1" x14ac:dyDescent="0.2">
      <c r="B8356" s="189">
        <v>41198</v>
      </c>
      <c r="C8356" s="143">
        <v>281920</v>
      </c>
      <c r="D8356" s="143" t="s">
        <v>1072</v>
      </c>
      <c r="E8356" s="143" t="s">
        <v>24</v>
      </c>
      <c r="F8356" s="248" t="s">
        <v>3993</v>
      </c>
      <c r="G8356" s="216">
        <v>45.35</v>
      </c>
      <c r="H8356" s="216">
        <v>358.00000000395812</v>
      </c>
      <c r="I8356" s="216">
        <v>16235.300000179501</v>
      </c>
      <c r="J8356" s="216">
        <v>1.6251735380169469E-2</v>
      </c>
      <c r="K8356" s="216">
        <v>4.5395908882653033E-5</v>
      </c>
    </row>
    <row r="8357" spans="2:11" ht="15.75" customHeight="1" x14ac:dyDescent="0.2">
      <c r="B8357" s="189">
        <v>41198</v>
      </c>
      <c r="C8357" s="143">
        <v>281921</v>
      </c>
      <c r="D8357" s="143" t="s">
        <v>1652</v>
      </c>
      <c r="E8357" s="143" t="s">
        <v>25</v>
      </c>
      <c r="F8357" s="248" t="s">
        <v>3994</v>
      </c>
      <c r="G8357" s="216">
        <v>4.2799999999999994</v>
      </c>
      <c r="H8357" s="216">
        <v>95.000000005820766</v>
      </c>
      <c r="I8357" s="216">
        <v>406.60000002491284</v>
      </c>
      <c r="J8357" s="216">
        <v>1.1662604356069146E-3</v>
      </c>
      <c r="K8357" s="216">
        <v>1.2276425637215329E-5</v>
      </c>
    </row>
    <row r="8358" spans="2:11" ht="15.75" customHeight="1" x14ac:dyDescent="0.2">
      <c r="B8358" s="189">
        <v>41198</v>
      </c>
      <c r="C8358" s="143">
        <v>281922</v>
      </c>
      <c r="D8358" s="143" t="s">
        <v>1118</v>
      </c>
      <c r="E8358" s="143" t="s">
        <v>25</v>
      </c>
      <c r="F8358" s="248" t="s">
        <v>3995</v>
      </c>
      <c r="G8358" s="216">
        <v>5</v>
      </c>
      <c r="H8358" s="216">
        <v>161.00000000093132</v>
      </c>
      <c r="I8358" s="216">
        <v>805.00000000465661</v>
      </c>
      <c r="J8358" s="216">
        <v>2.3090006163587634E-3</v>
      </c>
      <c r="K8358" s="216">
        <v>1.4341618735064639E-5</v>
      </c>
    </row>
    <row r="8359" spans="2:11" ht="15.75" customHeight="1" x14ac:dyDescent="0.2">
      <c r="B8359" s="189">
        <v>41198</v>
      </c>
      <c r="C8359" s="143">
        <v>281923</v>
      </c>
      <c r="D8359" s="143" t="s">
        <v>821</v>
      </c>
      <c r="E8359" s="143" t="s">
        <v>24</v>
      </c>
      <c r="F8359" s="248" t="s">
        <v>3996</v>
      </c>
      <c r="G8359" s="216">
        <v>1.1300000000000001</v>
      </c>
      <c r="H8359" s="216">
        <v>310.00000000465661</v>
      </c>
      <c r="I8359" s="216">
        <v>350.30000000526201</v>
      </c>
      <c r="J8359" s="216">
        <v>3.5065461701945381E-4</v>
      </c>
      <c r="K8359" s="216">
        <v>1.1311439258522145E-6</v>
      </c>
    </row>
    <row r="8360" spans="2:11" ht="15.75" customHeight="1" x14ac:dyDescent="0.2">
      <c r="B8360" s="189">
        <v>41198</v>
      </c>
      <c r="C8360" s="143">
        <v>281923</v>
      </c>
      <c r="D8360" s="143" t="s">
        <v>1123</v>
      </c>
      <c r="E8360" s="143" t="s">
        <v>24</v>
      </c>
      <c r="F8360" s="248" t="s">
        <v>3996</v>
      </c>
      <c r="G8360" s="216">
        <v>3.04</v>
      </c>
      <c r="H8360" s="216">
        <v>310.00000000465661</v>
      </c>
      <c r="I8360" s="216">
        <v>942.40000001415615</v>
      </c>
      <c r="J8360" s="216">
        <v>9.4335401392844204E-4</v>
      </c>
      <c r="K8360" s="216">
        <v>3.0430774642395855E-6</v>
      </c>
    </row>
    <row r="8361" spans="2:11" ht="15.75" customHeight="1" x14ac:dyDescent="0.2">
      <c r="B8361" s="189">
        <v>41198</v>
      </c>
      <c r="C8361" s="143">
        <v>281924</v>
      </c>
      <c r="D8361" s="143" t="s">
        <v>548</v>
      </c>
      <c r="E8361" s="143" t="s">
        <v>25</v>
      </c>
      <c r="F8361" s="248" t="s">
        <v>3997</v>
      </c>
      <c r="G8361" s="216">
        <v>6.0200000000000005</v>
      </c>
      <c r="H8361" s="216">
        <v>439.0000000060536</v>
      </c>
      <c r="I8361" s="216">
        <v>2642.7800000364427</v>
      </c>
      <c r="J8361" s="216">
        <v>7.580348632235355E-3</v>
      </c>
      <c r="K8361" s="216">
        <v>1.7267308957017826E-5</v>
      </c>
    </row>
    <row r="8362" spans="2:11" ht="15.75" customHeight="1" x14ac:dyDescent="0.2">
      <c r="B8362" s="189">
        <v>41198</v>
      </c>
      <c r="C8362" s="143">
        <v>281926</v>
      </c>
      <c r="D8362" s="143" t="s">
        <v>651</v>
      </c>
      <c r="E8362" s="143" t="s">
        <v>25</v>
      </c>
      <c r="F8362" s="248" t="s">
        <v>2773</v>
      </c>
      <c r="G8362" s="216">
        <v>28.54</v>
      </c>
      <c r="H8362" s="216">
        <v>383.99999999441206</v>
      </c>
      <c r="I8362" s="216">
        <v>10959.359999840521</v>
      </c>
      <c r="J8362" s="216">
        <v>3.143499253960616E-2</v>
      </c>
      <c r="K8362" s="216">
        <v>8.1861959739748958E-5</v>
      </c>
    </row>
    <row r="8363" spans="2:11" ht="15.75" customHeight="1" x14ac:dyDescent="0.2">
      <c r="B8363" s="189">
        <v>41198</v>
      </c>
      <c r="C8363" s="143">
        <v>281933</v>
      </c>
      <c r="D8363" s="143" t="s">
        <v>974</v>
      </c>
      <c r="E8363" s="143" t="s">
        <v>24</v>
      </c>
      <c r="F8363" s="248" t="s">
        <v>3998</v>
      </c>
      <c r="G8363" s="216">
        <v>20.57</v>
      </c>
      <c r="H8363" s="216">
        <v>300.00000000349246</v>
      </c>
      <c r="I8363" s="216">
        <v>6171.0000000718401</v>
      </c>
      <c r="J8363" s="216">
        <v>6.1772470500135188E-3</v>
      </c>
      <c r="K8363" s="216">
        <v>2.0590823499805356E-5</v>
      </c>
    </row>
    <row r="8364" spans="2:11" ht="15.75" customHeight="1" x14ac:dyDescent="0.2">
      <c r="B8364" s="189">
        <v>41199</v>
      </c>
      <c r="C8364" s="143">
        <v>281980</v>
      </c>
      <c r="D8364" s="143" t="s">
        <v>2510</v>
      </c>
      <c r="E8364" s="143" t="s">
        <v>25</v>
      </c>
      <c r="F8364" s="248" t="s">
        <v>3999</v>
      </c>
      <c r="G8364" s="216">
        <v>3</v>
      </c>
      <c r="H8364" s="216">
        <v>216.99999999487773</v>
      </c>
      <c r="I8364" s="216">
        <v>650.99999998463318</v>
      </c>
      <c r="J8364" s="216">
        <v>1.8672367159219422E-3</v>
      </c>
      <c r="K8364" s="216">
        <v>8.6047774929309589E-6</v>
      </c>
    </row>
    <row r="8365" spans="2:11" ht="15.75" customHeight="1" x14ac:dyDescent="0.2">
      <c r="B8365" s="189">
        <v>41199</v>
      </c>
      <c r="C8365" s="143">
        <v>281981</v>
      </c>
      <c r="D8365" s="143" t="s">
        <v>629</v>
      </c>
      <c r="E8365" s="143" t="s">
        <v>25</v>
      </c>
      <c r="F8365" s="248" t="s">
        <v>4000</v>
      </c>
      <c r="G8365" s="216">
        <v>12.200000000000001</v>
      </c>
      <c r="H8365" s="216">
        <v>214.0000000060536</v>
      </c>
      <c r="I8365" s="216">
        <v>2610.8000000738543</v>
      </c>
      <c r="J8365" s="216">
        <v>7.4884510263932167E-3</v>
      </c>
      <c r="K8365" s="216">
        <v>3.4992761804585905E-5</v>
      </c>
    </row>
    <row r="8366" spans="2:11" ht="15.75" customHeight="1" x14ac:dyDescent="0.2">
      <c r="B8366" s="189">
        <v>41199</v>
      </c>
      <c r="C8366" s="143">
        <v>282000</v>
      </c>
      <c r="D8366" s="143" t="s">
        <v>695</v>
      </c>
      <c r="E8366" s="143" t="s">
        <v>25</v>
      </c>
      <c r="F8366" s="248" t="s">
        <v>4001</v>
      </c>
      <c r="G8366" s="216">
        <v>26</v>
      </c>
      <c r="H8366" s="216">
        <v>340.00000000814907</v>
      </c>
      <c r="I8366" s="216">
        <v>8840.0000002118759</v>
      </c>
      <c r="J8366" s="216">
        <v>2.5355411013110941E-2</v>
      </c>
      <c r="K8366" s="216">
        <v>7.4574738272068311E-5</v>
      </c>
    </row>
    <row r="8367" spans="2:11" ht="15.75" customHeight="1" x14ac:dyDescent="0.2">
      <c r="B8367" s="189">
        <v>41199</v>
      </c>
      <c r="C8367" s="143">
        <v>282001</v>
      </c>
      <c r="D8367" s="143" t="s">
        <v>1258</v>
      </c>
      <c r="E8367" s="143" t="s">
        <v>25</v>
      </c>
      <c r="F8367" s="248" t="s">
        <v>3238</v>
      </c>
      <c r="G8367" s="216">
        <v>28.314999999999998</v>
      </c>
      <c r="H8367" s="216">
        <v>419.99999999650754</v>
      </c>
      <c r="I8367" s="216">
        <v>11892.299999901112</v>
      </c>
      <c r="J8367" s="216">
        <v>3.4110198459443977E-2</v>
      </c>
      <c r="K8367" s="216">
        <v>8.1214758237446705E-5</v>
      </c>
    </row>
    <row r="8368" spans="2:11" ht="15.75" customHeight="1" x14ac:dyDescent="0.2">
      <c r="B8368" s="189">
        <v>41199</v>
      </c>
      <c r="C8368" s="143">
        <v>282002</v>
      </c>
      <c r="D8368" s="143" t="s">
        <v>1841</v>
      </c>
      <c r="E8368" s="143" t="s">
        <v>24</v>
      </c>
      <c r="F8368" s="248" t="s">
        <v>3877</v>
      </c>
      <c r="G8368" s="216">
        <v>6.88</v>
      </c>
      <c r="H8368" s="216">
        <v>454.00000000256114</v>
      </c>
      <c r="I8368" s="216">
        <v>3123.5200000176205</v>
      </c>
      <c r="J8368" s="216">
        <v>3.1258728757899562E-3</v>
      </c>
      <c r="K8368" s="216">
        <v>6.8851825457540138E-6</v>
      </c>
    </row>
    <row r="8369" spans="2:11" ht="15.75" customHeight="1" x14ac:dyDescent="0.2">
      <c r="B8369" s="189">
        <v>41199</v>
      </c>
      <c r="C8369" s="143">
        <v>282004</v>
      </c>
      <c r="D8369" s="143" t="s">
        <v>1186</v>
      </c>
      <c r="E8369" s="143" t="s">
        <v>24</v>
      </c>
      <c r="F8369" s="248" t="s">
        <v>4002</v>
      </c>
      <c r="G8369" s="216">
        <v>1</v>
      </c>
      <c r="H8369" s="216">
        <v>599.99999999650754</v>
      </c>
      <c r="I8369" s="216">
        <v>599.99999999650754</v>
      </c>
      <c r="J8369" s="216">
        <v>6.0045196619598292E-4</v>
      </c>
      <c r="K8369" s="216">
        <v>1.0007532769991299E-6</v>
      </c>
    </row>
    <row r="8370" spans="2:11" ht="15.75" customHeight="1" x14ac:dyDescent="0.2">
      <c r="B8370" s="189">
        <v>41199</v>
      </c>
      <c r="C8370" s="143">
        <v>282005</v>
      </c>
      <c r="D8370" s="143" t="s">
        <v>544</v>
      </c>
      <c r="E8370" s="143" t="s">
        <v>25</v>
      </c>
      <c r="F8370" s="248" t="s">
        <v>4003</v>
      </c>
      <c r="G8370" s="216">
        <v>1.1000000000000001</v>
      </c>
      <c r="H8370" s="216">
        <v>70.000000008149073</v>
      </c>
      <c r="I8370" s="216">
        <v>77.00000000896398</v>
      </c>
      <c r="J8370" s="216">
        <v>2.2085595567760565E-4</v>
      </c>
      <c r="K8370" s="216">
        <v>3.1550850807413522E-6</v>
      </c>
    </row>
    <row r="8371" spans="2:11" ht="15.75" customHeight="1" x14ac:dyDescent="0.2">
      <c r="B8371" s="189">
        <v>41199</v>
      </c>
      <c r="C8371" s="143">
        <v>282006</v>
      </c>
      <c r="D8371" s="143" t="s">
        <v>1014</v>
      </c>
      <c r="E8371" s="143" t="s">
        <v>25</v>
      </c>
      <c r="F8371" s="248" t="s">
        <v>4004</v>
      </c>
      <c r="G8371" s="216">
        <v>1</v>
      </c>
      <c r="H8371" s="216">
        <v>158.00000000162981</v>
      </c>
      <c r="I8371" s="216">
        <v>158.00000000162981</v>
      </c>
      <c r="J8371" s="216">
        <v>4.5318494796570526E-4</v>
      </c>
      <c r="K8371" s="216">
        <v>2.8682591643103196E-6</v>
      </c>
    </row>
    <row r="8372" spans="2:11" ht="15.75" customHeight="1" x14ac:dyDescent="0.2">
      <c r="B8372" s="189">
        <v>41199</v>
      </c>
      <c r="C8372" s="143">
        <v>282007</v>
      </c>
      <c r="D8372" s="143" t="s">
        <v>578</v>
      </c>
      <c r="E8372" s="143" t="s">
        <v>25</v>
      </c>
      <c r="F8372" s="248" t="s">
        <v>2643</v>
      </c>
      <c r="G8372" s="216">
        <v>15.999400000000001</v>
      </c>
      <c r="H8372" s="216">
        <v>307.99999999813735</v>
      </c>
      <c r="I8372" s="216">
        <v>4927.8151999701995</v>
      </c>
      <c r="J8372" s="216">
        <v>1.4134251107342215E-2</v>
      </c>
      <c r="K8372" s="216">
        <v>4.5890425673466537E-5</v>
      </c>
    </row>
    <row r="8373" spans="2:11" ht="15.75" customHeight="1" x14ac:dyDescent="0.2">
      <c r="B8373" s="189">
        <v>41199</v>
      </c>
      <c r="C8373" s="143">
        <v>282008</v>
      </c>
      <c r="D8373" s="143" t="s">
        <v>1066</v>
      </c>
      <c r="E8373" s="143" t="s">
        <v>24</v>
      </c>
      <c r="F8373" s="248" t="s">
        <v>4005</v>
      </c>
      <c r="G8373" s="216">
        <v>0.75830000000000009</v>
      </c>
      <c r="H8373" s="216">
        <v>225</v>
      </c>
      <c r="I8373" s="216">
        <v>170.61750000000001</v>
      </c>
      <c r="J8373" s="216">
        <v>1.7074602223839908E-4</v>
      </c>
      <c r="K8373" s="216">
        <v>7.5887120994844038E-7</v>
      </c>
    </row>
    <row r="8374" spans="2:11" ht="15.75" customHeight="1" x14ac:dyDescent="0.2">
      <c r="B8374" s="189">
        <v>41199</v>
      </c>
      <c r="C8374" s="143">
        <v>282008</v>
      </c>
      <c r="D8374" s="143" t="s">
        <v>1268</v>
      </c>
      <c r="E8374" s="143" t="s">
        <v>24</v>
      </c>
      <c r="F8374" s="248" t="s">
        <v>4005</v>
      </c>
      <c r="G8374" s="216">
        <v>42.47</v>
      </c>
      <c r="H8374" s="216">
        <v>225</v>
      </c>
      <c r="I8374" s="216">
        <v>9555.75</v>
      </c>
      <c r="J8374" s="216">
        <v>9.5629481266844354E-3</v>
      </c>
      <c r="K8374" s="216">
        <v>4.2501991674153051E-5</v>
      </c>
    </row>
    <row r="8375" spans="2:11" ht="15.75" customHeight="1" x14ac:dyDescent="0.2">
      <c r="B8375" s="189">
        <v>41199</v>
      </c>
      <c r="C8375" s="143">
        <v>282009</v>
      </c>
      <c r="D8375" s="143" t="s">
        <v>3191</v>
      </c>
      <c r="E8375" s="143" t="s">
        <v>24</v>
      </c>
      <c r="F8375" s="248" t="s">
        <v>4006</v>
      </c>
      <c r="G8375" s="216">
        <v>27.29</v>
      </c>
      <c r="H8375" s="216">
        <v>410.00000000582077</v>
      </c>
      <c r="I8375" s="216">
        <v>11188.900000158848</v>
      </c>
      <c r="J8375" s="216">
        <v>1.1197328341174534E-2</v>
      </c>
      <c r="K8375" s="216">
        <v>2.7310556929306256E-5</v>
      </c>
    </row>
    <row r="8376" spans="2:11" ht="15.75" customHeight="1" x14ac:dyDescent="0.2">
      <c r="B8376" s="189">
        <v>41199</v>
      </c>
      <c r="C8376" s="143">
        <v>282010</v>
      </c>
      <c r="D8376" s="143" t="s">
        <v>536</v>
      </c>
      <c r="E8376" s="143" t="s">
        <v>25</v>
      </c>
      <c r="F8376" s="248" t="s">
        <v>3648</v>
      </c>
      <c r="G8376" s="216">
        <v>3.1875</v>
      </c>
      <c r="H8376" s="216">
        <v>194.99999999650754</v>
      </c>
      <c r="I8376" s="216">
        <v>621.56249998886778</v>
      </c>
      <c r="J8376" s="216">
        <v>1.782802336784703E-3</v>
      </c>
      <c r="K8376" s="216">
        <v>9.1425760862391439E-6</v>
      </c>
    </row>
    <row r="8377" spans="2:11" ht="15.75" customHeight="1" x14ac:dyDescent="0.2">
      <c r="B8377" s="189">
        <v>41199</v>
      </c>
      <c r="C8377" s="143">
        <v>282011</v>
      </c>
      <c r="D8377" s="143" t="s">
        <v>536</v>
      </c>
      <c r="E8377" s="143" t="s">
        <v>25</v>
      </c>
      <c r="F8377" s="248" t="s">
        <v>4007</v>
      </c>
      <c r="G8377" s="216">
        <v>7.04</v>
      </c>
      <c r="H8377" s="216">
        <v>68.000000001629815</v>
      </c>
      <c r="I8377" s="216">
        <v>478.72000001147387</v>
      </c>
      <c r="J8377" s="216">
        <v>1.3730930271715464E-3</v>
      </c>
      <c r="K8377" s="216">
        <v>2.0192544516744651E-5</v>
      </c>
    </row>
    <row r="8378" spans="2:11" ht="15.75" customHeight="1" x14ac:dyDescent="0.2">
      <c r="B8378" s="189">
        <v>41199</v>
      </c>
      <c r="C8378" s="143">
        <v>282012</v>
      </c>
      <c r="D8378" s="143" t="s">
        <v>1841</v>
      </c>
      <c r="E8378" s="143" t="s">
        <v>24</v>
      </c>
      <c r="F8378" s="248" t="s">
        <v>3764</v>
      </c>
      <c r="G8378" s="216">
        <v>17.34</v>
      </c>
      <c r="H8378" s="216">
        <v>370.00000000116415</v>
      </c>
      <c r="I8378" s="216">
        <v>6415.8000000201864</v>
      </c>
      <c r="J8378" s="216">
        <v>6.4206328745912197E-3</v>
      </c>
      <c r="K8378" s="216">
        <v>1.7353061823164912E-5</v>
      </c>
    </row>
    <row r="8379" spans="2:11" ht="15.75" customHeight="1" x14ac:dyDescent="0.2">
      <c r="B8379" s="189">
        <v>41199</v>
      </c>
      <c r="C8379" s="143">
        <v>282013</v>
      </c>
      <c r="D8379" s="143" t="s">
        <v>1739</v>
      </c>
      <c r="E8379" s="143" t="s">
        <v>24</v>
      </c>
      <c r="F8379" s="248" t="s">
        <v>4008</v>
      </c>
      <c r="G8379" s="216">
        <v>19.4771</v>
      </c>
      <c r="H8379" s="216">
        <v>375.99999999976717</v>
      </c>
      <c r="I8379" s="216">
        <v>7323.3895999954657</v>
      </c>
      <c r="J8379" s="216">
        <v>7.3289061409368096E-3</v>
      </c>
      <c r="K8379" s="216">
        <v>1.9491771651439754E-5</v>
      </c>
    </row>
    <row r="8380" spans="2:11" ht="15.75" customHeight="1" x14ac:dyDescent="0.2">
      <c r="B8380" s="189">
        <v>41199</v>
      </c>
      <c r="C8380" s="143">
        <v>282014</v>
      </c>
      <c r="D8380" s="143" t="s">
        <v>890</v>
      </c>
      <c r="E8380" s="143" t="s">
        <v>25</v>
      </c>
      <c r="F8380" s="248" t="s">
        <v>4009</v>
      </c>
      <c r="G8380" s="216">
        <v>2</v>
      </c>
      <c r="H8380" s="216">
        <v>358.99999999674037</v>
      </c>
      <c r="I8380" s="216">
        <v>717.99999999348074</v>
      </c>
      <c r="J8380" s="216">
        <v>2.0594100799561105E-3</v>
      </c>
      <c r="K8380" s="216">
        <v>5.7365183286206393E-6</v>
      </c>
    </row>
    <row r="8381" spans="2:11" ht="15.75" customHeight="1" x14ac:dyDescent="0.2">
      <c r="B8381" s="189">
        <v>41199</v>
      </c>
      <c r="C8381" s="143">
        <v>282015</v>
      </c>
      <c r="D8381" s="143" t="s">
        <v>585</v>
      </c>
      <c r="E8381" s="143" t="s">
        <v>24</v>
      </c>
      <c r="F8381" s="248" t="s">
        <v>4010</v>
      </c>
      <c r="G8381" s="216">
        <v>3.99</v>
      </c>
      <c r="H8381" s="216">
        <v>207.00000000419095</v>
      </c>
      <c r="I8381" s="216">
        <v>825.93000001672192</v>
      </c>
      <c r="J8381" s="216">
        <v>8.265521540886259E-4</v>
      </c>
      <c r="K8381" s="216">
        <v>3.9930055752265289E-6</v>
      </c>
    </row>
    <row r="8382" spans="2:11" ht="15.75" customHeight="1" x14ac:dyDescent="0.2">
      <c r="B8382" s="189">
        <v>41199</v>
      </c>
      <c r="C8382" s="143">
        <v>282015</v>
      </c>
      <c r="D8382" s="143" t="s">
        <v>1105</v>
      </c>
      <c r="E8382" s="143" t="s">
        <v>24</v>
      </c>
      <c r="F8382" s="248" t="s">
        <v>4010</v>
      </c>
      <c r="G8382" s="216">
        <v>26.655000000000001</v>
      </c>
      <c r="H8382" s="216">
        <v>207.00000000419095</v>
      </c>
      <c r="I8382" s="216">
        <v>5517.5850001117105</v>
      </c>
      <c r="J8382" s="216">
        <v>5.5217412699830395E-3</v>
      </c>
      <c r="K8382" s="216">
        <v>2.6675078598411811E-5</v>
      </c>
    </row>
    <row r="8383" spans="2:11" ht="15.75" customHeight="1" x14ac:dyDescent="0.2">
      <c r="B8383" s="189">
        <v>41199</v>
      </c>
      <c r="C8383" s="143">
        <v>282016</v>
      </c>
      <c r="D8383" s="143" t="s">
        <v>642</v>
      </c>
      <c r="E8383" s="143" t="s">
        <v>24</v>
      </c>
      <c r="F8383" s="248" t="s">
        <v>4011</v>
      </c>
      <c r="G8383" s="216">
        <v>1.2250000000000001</v>
      </c>
      <c r="H8383" s="216">
        <v>114.99999999767169</v>
      </c>
      <c r="I8383" s="216">
        <v>140.87499999714782</v>
      </c>
      <c r="J8383" s="216">
        <v>1.4098111789439811E-4</v>
      </c>
      <c r="K8383" s="216">
        <v>1.2259227643239344E-6</v>
      </c>
    </row>
    <row r="8384" spans="2:11" ht="15.75" customHeight="1" x14ac:dyDescent="0.2">
      <c r="B8384" s="189">
        <v>41199</v>
      </c>
      <c r="C8384" s="143">
        <v>282017</v>
      </c>
      <c r="D8384" s="143" t="s">
        <v>1210</v>
      </c>
      <c r="E8384" s="143" t="s">
        <v>24</v>
      </c>
      <c r="F8384" s="248" t="s">
        <v>4012</v>
      </c>
      <c r="G8384" s="216">
        <v>11.125</v>
      </c>
      <c r="H8384" s="216">
        <v>368.00000000512227</v>
      </c>
      <c r="I8384" s="216">
        <v>4094.0000000569853</v>
      </c>
      <c r="J8384" s="216">
        <v>4.0970839160914662E-3</v>
      </c>
      <c r="K8384" s="216">
        <v>1.1133380206615322E-5</v>
      </c>
    </row>
    <row r="8385" spans="2:11" ht="15.75" customHeight="1" x14ac:dyDescent="0.2">
      <c r="B8385" s="189">
        <v>41199</v>
      </c>
      <c r="C8385" s="143">
        <v>282018</v>
      </c>
      <c r="D8385" s="143" t="s">
        <v>883</v>
      </c>
      <c r="E8385" s="143" t="s">
        <v>25</v>
      </c>
      <c r="F8385" s="248" t="s">
        <v>4013</v>
      </c>
      <c r="G8385" s="216">
        <v>6.0200000000000005</v>
      </c>
      <c r="H8385" s="216">
        <v>219.00000000139698</v>
      </c>
      <c r="I8385" s="216">
        <v>1318.38000000841</v>
      </c>
      <c r="J8385" s="216">
        <v>3.7814555170675615E-3</v>
      </c>
      <c r="K8385" s="216">
        <v>1.7266920169148126E-5</v>
      </c>
    </row>
    <row r="8386" spans="2:11" ht="15.75" customHeight="1" x14ac:dyDescent="0.2">
      <c r="B8386" s="189">
        <v>41199</v>
      </c>
      <c r="C8386" s="143">
        <v>282019</v>
      </c>
      <c r="D8386" s="143" t="s">
        <v>868</v>
      </c>
      <c r="E8386" s="143" t="s">
        <v>24</v>
      </c>
      <c r="F8386" s="248" t="s">
        <v>4014</v>
      </c>
      <c r="G8386" s="216">
        <v>12</v>
      </c>
      <c r="H8386" s="216">
        <v>384.99999999767169</v>
      </c>
      <c r="I8386" s="216">
        <v>4619.9999999720603</v>
      </c>
      <c r="J8386" s="216">
        <v>4.6234801397080196E-3</v>
      </c>
      <c r="K8386" s="216">
        <v>1.200903932398956E-5</v>
      </c>
    </row>
    <row r="8387" spans="2:11" ht="15.75" customHeight="1" x14ac:dyDescent="0.2">
      <c r="B8387" s="189">
        <v>41199</v>
      </c>
      <c r="C8387" s="143">
        <v>282020</v>
      </c>
      <c r="D8387" s="143" t="s">
        <v>785</v>
      </c>
      <c r="E8387" s="143" t="s">
        <v>25</v>
      </c>
      <c r="F8387" s="248" t="s">
        <v>2062</v>
      </c>
      <c r="G8387" s="216">
        <v>2.44</v>
      </c>
      <c r="H8387" s="216">
        <v>222.00000000069849</v>
      </c>
      <c r="I8387" s="216">
        <v>541.68000000170434</v>
      </c>
      <c r="J8387" s="216">
        <v>1.5536786241285025E-3</v>
      </c>
      <c r="K8387" s="216">
        <v>6.9985523609171802E-6</v>
      </c>
    </row>
    <row r="8388" spans="2:11" ht="15.75" customHeight="1" x14ac:dyDescent="0.2">
      <c r="B8388" s="189">
        <v>41199</v>
      </c>
      <c r="C8388" s="143">
        <v>282021</v>
      </c>
      <c r="D8388" s="143" t="s">
        <v>1551</v>
      </c>
      <c r="E8388" s="143" t="s">
        <v>24</v>
      </c>
      <c r="F8388" s="248" t="s">
        <v>4015</v>
      </c>
      <c r="G8388" s="216">
        <v>88.681600000000003</v>
      </c>
      <c r="H8388" s="216">
        <v>446.00000000791624</v>
      </c>
      <c r="I8388" s="216">
        <v>39551.99360070203</v>
      </c>
      <c r="J8388" s="216">
        <v>3.9581787207751178E-2</v>
      </c>
      <c r="K8388" s="216">
        <v>8.8748401809526052E-5</v>
      </c>
    </row>
    <row r="8389" spans="2:11" ht="15.75" customHeight="1" x14ac:dyDescent="0.2">
      <c r="B8389" s="189">
        <v>41199</v>
      </c>
      <c r="C8389" s="143">
        <v>282022</v>
      </c>
      <c r="D8389" s="143" t="s">
        <v>1696</v>
      </c>
      <c r="E8389" s="143" t="s">
        <v>24</v>
      </c>
      <c r="F8389" s="248" t="s">
        <v>4016</v>
      </c>
      <c r="G8389" s="216">
        <v>0.92</v>
      </c>
      <c r="H8389" s="216">
        <v>53.999999997904524</v>
      </c>
      <c r="I8389" s="216">
        <v>49.679999998072162</v>
      </c>
      <c r="J8389" s="216">
        <v>4.9717422799387486E-5</v>
      </c>
      <c r="K8389" s="216">
        <v>9.2069301483919958E-7</v>
      </c>
    </row>
    <row r="8390" spans="2:11" ht="15.75" customHeight="1" x14ac:dyDescent="0.2">
      <c r="B8390" s="189">
        <v>41199</v>
      </c>
      <c r="C8390" s="143">
        <v>282023</v>
      </c>
      <c r="D8390" s="143" t="s">
        <v>1198</v>
      </c>
      <c r="E8390" s="143" t="s">
        <v>25</v>
      </c>
      <c r="F8390" s="248" t="s">
        <v>4017</v>
      </c>
      <c r="G8390" s="216">
        <v>4.4399999999999995</v>
      </c>
      <c r="H8390" s="216">
        <v>68.999999994412065</v>
      </c>
      <c r="I8390" s="216">
        <v>306.35999997518957</v>
      </c>
      <c r="J8390" s="216">
        <v>8.787198775069468E-4</v>
      </c>
      <c r="K8390" s="216">
        <v>1.2735070689537819E-5</v>
      </c>
    </row>
    <row r="8391" spans="2:11" ht="15.75" customHeight="1" x14ac:dyDescent="0.2">
      <c r="B8391" s="189">
        <v>41199</v>
      </c>
      <c r="C8391" s="143">
        <v>282024</v>
      </c>
      <c r="D8391" s="143" t="s">
        <v>1195</v>
      </c>
      <c r="E8391" s="143" t="s">
        <v>24</v>
      </c>
      <c r="F8391" s="248" t="s">
        <v>4018</v>
      </c>
      <c r="G8391" s="216">
        <v>29.12</v>
      </c>
      <c r="H8391" s="216">
        <v>270.99999999278225</v>
      </c>
      <c r="I8391" s="216">
        <v>7891.5199997898189</v>
      </c>
      <c r="J8391" s="216">
        <v>7.897464500293834E-3</v>
      </c>
      <c r="K8391" s="216">
        <v>2.9141935426214665E-5</v>
      </c>
    </row>
    <row r="8392" spans="2:11" ht="15.75" customHeight="1" x14ac:dyDescent="0.2">
      <c r="B8392" s="189">
        <v>41199</v>
      </c>
      <c r="C8392" s="143">
        <v>282026</v>
      </c>
      <c r="D8392" s="143" t="s">
        <v>1208</v>
      </c>
      <c r="E8392" s="143" t="s">
        <v>24</v>
      </c>
      <c r="F8392" s="248" t="s">
        <v>4019</v>
      </c>
      <c r="G8392" s="216">
        <v>34.363299999999995</v>
      </c>
      <c r="H8392" s="216">
        <v>242.0000000030268</v>
      </c>
      <c r="I8392" s="216">
        <v>8315.9186001040107</v>
      </c>
      <c r="J8392" s="216">
        <v>8.3221827903121066E-3</v>
      </c>
      <c r="K8392" s="216">
        <v>3.4389185083504199E-5</v>
      </c>
    </row>
    <row r="8393" spans="2:11" ht="15.75" customHeight="1" x14ac:dyDescent="0.2">
      <c r="B8393" s="189">
        <v>41199</v>
      </c>
      <c r="C8393" s="143">
        <v>282027</v>
      </c>
      <c r="D8393" s="143" t="s">
        <v>1258</v>
      </c>
      <c r="E8393" s="143" t="s">
        <v>25</v>
      </c>
      <c r="F8393" s="248" t="s">
        <v>4020</v>
      </c>
      <c r="G8393" s="216">
        <v>6</v>
      </c>
      <c r="H8393" s="216">
        <v>340.00000000814907</v>
      </c>
      <c r="I8393" s="216">
        <v>2040.0000000488944</v>
      </c>
      <c r="J8393" s="216">
        <v>5.8512486953332943E-3</v>
      </c>
      <c r="K8393" s="216">
        <v>1.7209554985861918E-5</v>
      </c>
    </row>
    <row r="8394" spans="2:11" ht="15.75" customHeight="1" x14ac:dyDescent="0.2">
      <c r="B8394" s="189">
        <v>41199</v>
      </c>
      <c r="C8394" s="143">
        <v>282029</v>
      </c>
      <c r="D8394" s="143" t="s">
        <v>1468</v>
      </c>
      <c r="E8394" s="143" t="s">
        <v>25</v>
      </c>
      <c r="F8394" s="248" t="s">
        <v>1949</v>
      </c>
      <c r="G8394" s="216">
        <v>117.9</v>
      </c>
      <c r="H8394" s="216">
        <v>441.00000000209548</v>
      </c>
      <c r="I8394" s="216">
        <v>51993.900000247057</v>
      </c>
      <c r="J8394" s="216">
        <v>0.14913198016394297</v>
      </c>
      <c r="K8394" s="216">
        <v>3.3816775547218671E-4</v>
      </c>
    </row>
    <row r="8395" spans="2:11" ht="15.75" customHeight="1" x14ac:dyDescent="0.2">
      <c r="B8395" s="189">
        <v>41199</v>
      </c>
      <c r="C8395" s="143">
        <v>282030</v>
      </c>
      <c r="D8395" s="143" t="s">
        <v>536</v>
      </c>
      <c r="E8395" s="143" t="s">
        <v>25</v>
      </c>
      <c r="F8395" s="248" t="s">
        <v>2615</v>
      </c>
      <c r="G8395" s="216">
        <v>91.59</v>
      </c>
      <c r="H8395" s="216">
        <v>435.00000000349246</v>
      </c>
      <c r="I8395" s="216">
        <v>39841.650000319874</v>
      </c>
      <c r="J8395" s="216">
        <v>0.11427617773466174</v>
      </c>
      <c r="K8395" s="216">
        <v>2.6270385685918222E-4</v>
      </c>
    </row>
    <row r="8396" spans="2:11" ht="15.75" customHeight="1" x14ac:dyDescent="0.2">
      <c r="B8396" s="189">
        <v>41199</v>
      </c>
      <c r="C8396" s="143">
        <v>282031</v>
      </c>
      <c r="D8396" s="143" t="s">
        <v>524</v>
      </c>
      <c r="E8396" s="143" t="s">
        <v>25</v>
      </c>
      <c r="F8396" s="248" t="s">
        <v>4021</v>
      </c>
      <c r="G8396" s="216">
        <v>5</v>
      </c>
      <c r="H8396" s="216">
        <v>165.00000000349246</v>
      </c>
      <c r="I8396" s="216">
        <v>825.0000000174623</v>
      </c>
      <c r="J8396" s="216">
        <v>2.3663138106061001E-3</v>
      </c>
      <c r="K8396" s="216">
        <v>1.43412958215516E-5</v>
      </c>
    </row>
    <row r="8397" spans="2:11" ht="15.75" customHeight="1" x14ac:dyDescent="0.2">
      <c r="B8397" s="189">
        <v>41199</v>
      </c>
      <c r="C8397" s="143">
        <v>282032</v>
      </c>
      <c r="D8397" s="143" t="s">
        <v>1468</v>
      </c>
      <c r="E8397" s="143" t="s">
        <v>25</v>
      </c>
      <c r="F8397" s="248" t="s">
        <v>1949</v>
      </c>
      <c r="G8397" s="216">
        <v>139.5</v>
      </c>
      <c r="H8397" s="216">
        <v>245.00000000232831</v>
      </c>
      <c r="I8397" s="216">
        <v>34177.500000324799</v>
      </c>
      <c r="J8397" s="216">
        <v>9.8029927589147567E-2</v>
      </c>
      <c r="K8397" s="216">
        <v>4.001221534212896E-4</v>
      </c>
    </row>
    <row r="8398" spans="2:11" ht="15.75" customHeight="1" x14ac:dyDescent="0.2">
      <c r="B8398" s="189">
        <v>41199</v>
      </c>
      <c r="C8398" s="143">
        <v>282033</v>
      </c>
      <c r="D8398" s="143" t="s">
        <v>692</v>
      </c>
      <c r="E8398" s="143" t="s">
        <v>25</v>
      </c>
      <c r="F8398" s="248" t="s">
        <v>2426</v>
      </c>
      <c r="G8398" s="216">
        <v>3</v>
      </c>
      <c r="H8398" s="216">
        <v>359.00000000721775</v>
      </c>
      <c r="I8398" s="216">
        <v>1077.0000000216532</v>
      </c>
      <c r="J8398" s="216">
        <v>3.0891151200243216E-3</v>
      </c>
      <c r="K8398" s="216">
        <v>8.6047774929309589E-6</v>
      </c>
    </row>
    <row r="8399" spans="2:11" ht="15.75" customHeight="1" x14ac:dyDescent="0.2">
      <c r="B8399" s="189">
        <v>41199</v>
      </c>
      <c r="C8399" s="143">
        <v>282035</v>
      </c>
      <c r="D8399" s="143" t="s">
        <v>518</v>
      </c>
      <c r="E8399" s="143" t="s">
        <v>24</v>
      </c>
      <c r="F8399" s="248" t="s">
        <v>4022</v>
      </c>
      <c r="G8399" s="216">
        <v>141.8175</v>
      </c>
      <c r="H8399" s="216">
        <v>326.99999999720603</v>
      </c>
      <c r="I8399" s="216">
        <v>46374.322499603768</v>
      </c>
      <c r="J8399" s="216">
        <v>4.6409255210092953E-2</v>
      </c>
      <c r="K8399" s="216">
        <v>1.4192432786082411E-4</v>
      </c>
    </row>
    <row r="8400" spans="2:11" ht="15.75" customHeight="1" x14ac:dyDescent="0.2">
      <c r="B8400" s="189">
        <v>41199</v>
      </c>
      <c r="C8400" s="143">
        <v>282036</v>
      </c>
      <c r="D8400" s="143" t="s">
        <v>517</v>
      </c>
      <c r="E8400" s="143" t="s">
        <v>25</v>
      </c>
      <c r="F8400" s="248" t="s">
        <v>4023</v>
      </c>
      <c r="G8400" s="216">
        <v>3.11</v>
      </c>
      <c r="H8400" s="216">
        <v>139.99999999534339</v>
      </c>
      <c r="I8400" s="216">
        <v>435.39999998551792</v>
      </c>
      <c r="J8400" s="216">
        <v>1.2488400400991748E-3</v>
      </c>
      <c r="K8400" s="216">
        <v>8.9202860010050944E-6</v>
      </c>
    </row>
    <row r="8401" spans="2:11" ht="15.75" customHeight="1" x14ac:dyDescent="0.2">
      <c r="B8401" s="189">
        <v>41199</v>
      </c>
      <c r="C8401" s="143">
        <v>282037</v>
      </c>
      <c r="D8401" s="143" t="s">
        <v>784</v>
      </c>
      <c r="E8401" s="143" t="s">
        <v>25</v>
      </c>
      <c r="F8401" s="248" t="s">
        <v>4024</v>
      </c>
      <c r="G8401" s="216">
        <v>18.05</v>
      </c>
      <c r="H8401" s="216">
        <v>185.99999999860302</v>
      </c>
      <c r="I8401" s="216">
        <v>3357.2999999747844</v>
      </c>
      <c r="J8401" s="216">
        <v>9.6296064922667124E-3</v>
      </c>
      <c r="K8401" s="216">
        <v>5.1772077915801278E-5</v>
      </c>
    </row>
    <row r="8402" spans="2:11" ht="15.75" customHeight="1" x14ac:dyDescent="0.2">
      <c r="B8402" s="189">
        <v>41199</v>
      </c>
      <c r="C8402" s="143">
        <v>282038</v>
      </c>
      <c r="D8402" s="143" t="s">
        <v>527</v>
      </c>
      <c r="E8402" s="143" t="s">
        <v>25</v>
      </c>
      <c r="F8402" s="248" t="s">
        <v>4025</v>
      </c>
      <c r="G8402" s="216">
        <v>13.02</v>
      </c>
      <c r="H8402" s="216">
        <v>164.00000000023283</v>
      </c>
      <c r="I8402" s="216">
        <v>2135.2800000030315</v>
      </c>
      <c r="J8402" s="216">
        <v>6.1245364283772346E-3</v>
      </c>
      <c r="K8402" s="216">
        <v>3.7344734319320364E-5</v>
      </c>
    </row>
    <row r="8403" spans="2:11" ht="15.75" customHeight="1" x14ac:dyDescent="0.2">
      <c r="B8403" s="189">
        <v>41199</v>
      </c>
      <c r="C8403" s="143">
        <v>282039</v>
      </c>
      <c r="D8403" s="143" t="s">
        <v>524</v>
      </c>
      <c r="E8403" s="143" t="s">
        <v>25</v>
      </c>
      <c r="F8403" s="248" t="s">
        <v>4026</v>
      </c>
      <c r="G8403" s="216">
        <v>8</v>
      </c>
      <c r="H8403" s="216">
        <v>45.99999999278225</v>
      </c>
      <c r="I8403" s="216">
        <v>367.999999942258</v>
      </c>
      <c r="J8403" s="216">
        <v>1.0555193723005786E-3</v>
      </c>
      <c r="K8403" s="216">
        <v>2.2946073314482557E-5</v>
      </c>
    </row>
    <row r="8404" spans="2:11" ht="15.75" customHeight="1" x14ac:dyDescent="0.2">
      <c r="B8404" s="189">
        <v>41199</v>
      </c>
      <c r="C8404" s="143">
        <v>282044</v>
      </c>
      <c r="D8404" s="143" t="s">
        <v>1460</v>
      </c>
      <c r="E8404" s="143" t="s">
        <v>24</v>
      </c>
      <c r="F8404" s="248" t="s">
        <v>3990</v>
      </c>
      <c r="G8404" s="216">
        <v>2.64</v>
      </c>
      <c r="H8404" s="216">
        <v>14.99999999650754</v>
      </c>
      <c r="I8404" s="216">
        <v>39.599999990779907</v>
      </c>
      <c r="J8404" s="216">
        <v>3.962982975993851E-5</v>
      </c>
      <c r="K8404" s="216">
        <v>2.6419886512777034E-6</v>
      </c>
    </row>
    <row r="8405" spans="2:11" ht="15.75" customHeight="1" x14ac:dyDescent="0.2">
      <c r="B8405" s="189">
        <v>41200</v>
      </c>
      <c r="C8405" s="143">
        <v>282060</v>
      </c>
      <c r="D8405" s="143" t="s">
        <v>920</v>
      </c>
      <c r="E8405" s="143" t="s">
        <v>25</v>
      </c>
      <c r="F8405" s="248" t="s">
        <v>4027</v>
      </c>
      <c r="G8405" s="216">
        <v>2.0100000000000002</v>
      </c>
      <c r="H8405" s="216">
        <v>153.99999999906868</v>
      </c>
      <c r="I8405" s="216">
        <v>309.53999999812805</v>
      </c>
      <c r="J8405" s="216">
        <v>8.8782135911679317E-4</v>
      </c>
      <c r="K8405" s="216">
        <v>5.7650737605335221E-6</v>
      </c>
    </row>
    <row r="8406" spans="2:11" ht="15.75" customHeight="1" x14ac:dyDescent="0.2">
      <c r="B8406" s="189">
        <v>41200</v>
      </c>
      <c r="C8406" s="143">
        <v>282080</v>
      </c>
      <c r="D8406" s="143" t="s">
        <v>606</v>
      </c>
      <c r="E8406" s="143" t="s">
        <v>25</v>
      </c>
      <c r="F8406" s="248" t="s">
        <v>3041</v>
      </c>
      <c r="G8406" s="216">
        <v>10</v>
      </c>
      <c r="H8406" s="216">
        <v>349.99999999883585</v>
      </c>
      <c r="I8406" s="216">
        <v>3499.9999999883585</v>
      </c>
      <c r="J8406" s="216">
        <v>1.0038685652636921E-2</v>
      </c>
      <c r="K8406" s="216">
        <v>2.8681959007629462E-5</v>
      </c>
    </row>
    <row r="8407" spans="2:11" ht="15.75" customHeight="1" x14ac:dyDescent="0.2">
      <c r="B8407" s="189">
        <v>41200</v>
      </c>
      <c r="C8407" s="143">
        <v>282081</v>
      </c>
      <c r="D8407" s="143" t="s">
        <v>1051</v>
      </c>
      <c r="E8407" s="143" t="s">
        <v>25</v>
      </c>
      <c r="F8407" s="248" t="s">
        <v>4028</v>
      </c>
      <c r="G8407" s="216">
        <v>3</v>
      </c>
      <c r="H8407" s="216">
        <v>381.99999999837019</v>
      </c>
      <c r="I8407" s="216">
        <v>1145.9999999951106</v>
      </c>
      <c r="J8407" s="216">
        <v>3.2869525022603124E-3</v>
      </c>
      <c r="K8407" s="216">
        <v>8.6045877022888385E-6</v>
      </c>
    </row>
    <row r="8408" spans="2:11" ht="15.75" customHeight="1" x14ac:dyDescent="0.2">
      <c r="B8408" s="189">
        <v>41200</v>
      </c>
      <c r="C8408" s="143">
        <v>282083</v>
      </c>
      <c r="D8408" s="143" t="s">
        <v>883</v>
      </c>
      <c r="E8408" s="143" t="s">
        <v>25</v>
      </c>
      <c r="F8408" s="248" t="s">
        <v>2870</v>
      </c>
      <c r="G8408" s="216">
        <v>41.99</v>
      </c>
      <c r="H8408" s="216">
        <v>367.00000000186265</v>
      </c>
      <c r="I8408" s="216">
        <v>15410.330000078215</v>
      </c>
      <c r="J8408" s="216">
        <v>4.4199845335628589E-2</v>
      </c>
      <c r="K8408" s="216">
        <v>1.2043554587303611E-4</v>
      </c>
    </row>
    <row r="8409" spans="2:11" ht="15.75" customHeight="1" x14ac:dyDescent="0.2">
      <c r="B8409" s="189">
        <v>41200</v>
      </c>
      <c r="C8409" s="143">
        <v>282084</v>
      </c>
      <c r="D8409" s="143" t="s">
        <v>672</v>
      </c>
      <c r="E8409" s="143" t="s">
        <v>25</v>
      </c>
      <c r="F8409" s="248" t="s">
        <v>4029</v>
      </c>
      <c r="G8409" s="216">
        <v>80.95</v>
      </c>
      <c r="H8409" s="216">
        <v>412.00000000186265</v>
      </c>
      <c r="I8409" s="216">
        <v>33351.400000150781</v>
      </c>
      <c r="J8409" s="216">
        <v>9.5658348765137791E-2</v>
      </c>
      <c r="K8409" s="216">
        <v>2.3218045816676049E-4</v>
      </c>
    </row>
    <row r="8410" spans="2:11" ht="15.75" customHeight="1" x14ac:dyDescent="0.2">
      <c r="B8410" s="189">
        <v>41200</v>
      </c>
      <c r="C8410" s="143">
        <v>282085</v>
      </c>
      <c r="D8410" s="143" t="s">
        <v>1312</v>
      </c>
      <c r="E8410" s="143" t="s">
        <v>25</v>
      </c>
      <c r="F8410" s="248" t="s">
        <v>4030</v>
      </c>
      <c r="G8410" s="216">
        <v>45.608999999999995</v>
      </c>
      <c r="H8410" s="216">
        <v>119.00000000180444</v>
      </c>
      <c r="I8410" s="216">
        <v>8444.1580000176054</v>
      </c>
      <c r="J8410" s="216">
        <v>2.4219499361045133E-2</v>
      </c>
      <c r="K8410" s="216">
        <v>1.308155468378972E-4</v>
      </c>
    </row>
    <row r="8411" spans="2:11" ht="15.75" customHeight="1" x14ac:dyDescent="0.2">
      <c r="B8411" s="189">
        <v>41200</v>
      </c>
      <c r="C8411" s="143">
        <v>282085</v>
      </c>
      <c r="D8411" s="143" t="s">
        <v>1185</v>
      </c>
      <c r="E8411" s="143" t="s">
        <v>25</v>
      </c>
      <c r="F8411" s="248" t="s">
        <v>4030</v>
      </c>
      <c r="G8411" s="216">
        <v>1</v>
      </c>
      <c r="H8411" s="216">
        <v>62.000000003026798</v>
      </c>
      <c r="I8411" s="216">
        <v>62.000000003026798</v>
      </c>
      <c r="J8411" s="216">
        <v>1.778281458559841E-4</v>
      </c>
      <c r="K8411" s="216">
        <v>2.8681959007629462E-6</v>
      </c>
    </row>
    <row r="8412" spans="2:11" ht="15.75" customHeight="1" x14ac:dyDescent="0.2">
      <c r="B8412" s="189">
        <v>41200</v>
      </c>
      <c r="C8412" s="143">
        <v>282086</v>
      </c>
      <c r="D8412" s="143" t="s">
        <v>1186</v>
      </c>
      <c r="E8412" s="143" t="s">
        <v>24</v>
      </c>
      <c r="F8412" s="248" t="s">
        <v>3619</v>
      </c>
      <c r="G8412" s="216">
        <v>0.26400000000000001</v>
      </c>
      <c r="H8412" s="216">
        <v>406.00000000325963</v>
      </c>
      <c r="I8412" s="216">
        <v>107.18400000086055</v>
      </c>
      <c r="J8412" s="216">
        <v>1.0723675404964773E-4</v>
      </c>
      <c r="K8412" s="216">
        <v>2.6412993608075554E-7</v>
      </c>
    </row>
    <row r="8413" spans="2:11" ht="15.75" customHeight="1" x14ac:dyDescent="0.2">
      <c r="B8413" s="189">
        <v>41200</v>
      </c>
      <c r="C8413" s="143">
        <v>282087</v>
      </c>
      <c r="D8413" s="143" t="s">
        <v>968</v>
      </c>
      <c r="E8413" s="143" t="s">
        <v>25</v>
      </c>
      <c r="F8413" s="248" t="s">
        <v>2548</v>
      </c>
      <c r="G8413" s="216">
        <v>3.0100000000000002</v>
      </c>
      <c r="H8413" s="216">
        <v>469.99999999185093</v>
      </c>
      <c r="I8413" s="216">
        <v>1414.6999999754714</v>
      </c>
      <c r="J8413" s="216">
        <v>4.0576367407389874E-3</v>
      </c>
      <c r="K8413" s="216">
        <v>8.6332696612964683E-6</v>
      </c>
    </row>
    <row r="8414" spans="2:11" ht="15.75" customHeight="1" x14ac:dyDescent="0.2">
      <c r="B8414" s="189">
        <v>41200</v>
      </c>
      <c r="C8414" s="143">
        <v>282088</v>
      </c>
      <c r="D8414" s="143" t="s">
        <v>1522</v>
      </c>
      <c r="E8414" s="143" t="s">
        <v>24</v>
      </c>
      <c r="F8414" s="248" t="s">
        <v>3193</v>
      </c>
      <c r="G8414" s="216">
        <v>21.25</v>
      </c>
      <c r="H8414" s="216">
        <v>370.00000000116415</v>
      </c>
      <c r="I8414" s="216">
        <v>7862.5000000247383</v>
      </c>
      <c r="J8414" s="216">
        <v>7.8663697819752829E-3</v>
      </c>
      <c r="K8414" s="216">
        <v>2.1260458870136573E-5</v>
      </c>
    </row>
    <row r="8415" spans="2:11" ht="15.75" customHeight="1" x14ac:dyDescent="0.2">
      <c r="B8415" s="189">
        <v>41200</v>
      </c>
      <c r="C8415" s="143">
        <v>282089</v>
      </c>
      <c r="D8415" s="143" t="s">
        <v>524</v>
      </c>
      <c r="E8415" s="143" t="s">
        <v>25</v>
      </c>
      <c r="F8415" s="248" t="s">
        <v>4031</v>
      </c>
      <c r="G8415" s="216">
        <v>7</v>
      </c>
      <c r="H8415" s="216">
        <v>93.999999992083758</v>
      </c>
      <c r="I8415" s="216">
        <v>657.99999994458631</v>
      </c>
      <c r="J8415" s="216">
        <v>1.8872729025430812E-3</v>
      </c>
      <c r="K8415" s="216">
        <v>2.0077371305340621E-5</v>
      </c>
    </row>
    <row r="8416" spans="2:11" ht="15.75" customHeight="1" x14ac:dyDescent="0.2">
      <c r="B8416" s="189">
        <v>41200</v>
      </c>
      <c r="C8416" s="143">
        <v>282090</v>
      </c>
      <c r="D8416" s="143" t="s">
        <v>527</v>
      </c>
      <c r="E8416" s="143" t="s">
        <v>25</v>
      </c>
      <c r="F8416" s="248" t="s">
        <v>4032</v>
      </c>
      <c r="G8416" s="216">
        <v>14</v>
      </c>
      <c r="H8416" s="216">
        <v>222.99999999348074</v>
      </c>
      <c r="I8416" s="216">
        <v>3121.9999999087304</v>
      </c>
      <c r="J8416" s="216">
        <v>8.9545076019201392E-3</v>
      </c>
      <c r="K8416" s="216">
        <v>4.0154742610681243E-5</v>
      </c>
    </row>
    <row r="8417" spans="2:11" ht="15.75" customHeight="1" x14ac:dyDescent="0.2">
      <c r="B8417" s="189">
        <v>41200</v>
      </c>
      <c r="C8417" s="143">
        <v>282091</v>
      </c>
      <c r="D8417" s="143" t="s">
        <v>611</v>
      </c>
      <c r="E8417" s="143" t="s">
        <v>25</v>
      </c>
      <c r="F8417" s="248" t="s">
        <v>4033</v>
      </c>
      <c r="G8417" s="216">
        <v>9</v>
      </c>
      <c r="H8417" s="216">
        <v>114.99999999767169</v>
      </c>
      <c r="I8417" s="216">
        <v>1034.9999999790452</v>
      </c>
      <c r="J8417" s="216">
        <v>2.9685827572295469E-3</v>
      </c>
      <c r="K8417" s="216">
        <v>2.5813763106866514E-5</v>
      </c>
    </row>
    <row r="8418" spans="2:11" ht="15.75" customHeight="1" x14ac:dyDescent="0.2">
      <c r="B8418" s="189">
        <v>41200</v>
      </c>
      <c r="C8418" s="143">
        <v>282092</v>
      </c>
      <c r="D8418" s="143" t="s">
        <v>597</v>
      </c>
      <c r="E8418" s="143" t="s">
        <v>25</v>
      </c>
      <c r="F8418" s="248" t="s">
        <v>4034</v>
      </c>
      <c r="G8418" s="216">
        <v>6</v>
      </c>
      <c r="H8418" s="216">
        <v>13.999999993247911</v>
      </c>
      <c r="I8418" s="216">
        <v>83.999999959487468</v>
      </c>
      <c r="J8418" s="216">
        <v>2.4092845554788959E-4</v>
      </c>
      <c r="K8418" s="216">
        <v>1.7209175404577677E-5</v>
      </c>
    </row>
    <row r="8419" spans="2:11" ht="15.75" customHeight="1" x14ac:dyDescent="0.2">
      <c r="B8419" s="189">
        <v>41200</v>
      </c>
      <c r="C8419" s="143">
        <v>282094</v>
      </c>
      <c r="D8419" s="143" t="s">
        <v>1237</v>
      </c>
      <c r="E8419" s="143" t="s">
        <v>24</v>
      </c>
      <c r="F8419" s="248" t="s">
        <v>4035</v>
      </c>
      <c r="G8419" s="216">
        <v>19.280900000000003</v>
      </c>
      <c r="H8419" s="216">
        <v>339.00000000488944</v>
      </c>
      <c r="I8419" s="216">
        <v>6536.2251000942733</v>
      </c>
      <c r="J8419" s="216">
        <v>6.5394421132474638E-3</v>
      </c>
      <c r="K8419" s="216">
        <v>1.9290389714316062E-5</v>
      </c>
    </row>
    <row r="8420" spans="2:11" ht="15.75" customHeight="1" x14ac:dyDescent="0.2">
      <c r="B8420" s="189">
        <v>41200</v>
      </c>
      <c r="C8420" s="143">
        <v>282095</v>
      </c>
      <c r="D8420" s="143" t="s">
        <v>4036</v>
      </c>
      <c r="E8420" s="143" t="s">
        <v>24</v>
      </c>
      <c r="F8420" s="248" t="s">
        <v>4037</v>
      </c>
      <c r="G8420" s="216">
        <v>2.7</v>
      </c>
      <c r="H8420" s="216">
        <v>310.99999999743886</v>
      </c>
      <c r="I8420" s="216">
        <v>839.69999999308493</v>
      </c>
      <c r="J8420" s="216">
        <v>8.4011328532266651E-4</v>
      </c>
      <c r="K8420" s="216">
        <v>2.7013288917350003E-6</v>
      </c>
    </row>
    <row r="8421" spans="2:11" ht="15.75" customHeight="1" x14ac:dyDescent="0.2">
      <c r="B8421" s="189">
        <v>41200</v>
      </c>
      <c r="C8421" s="143">
        <v>282096</v>
      </c>
      <c r="D8421" s="143" t="s">
        <v>4036</v>
      </c>
      <c r="E8421" s="143" t="s">
        <v>24</v>
      </c>
      <c r="F8421" s="248" t="s">
        <v>4038</v>
      </c>
      <c r="G8421" s="216">
        <v>1.8900000000000001</v>
      </c>
      <c r="H8421" s="216">
        <v>279.0000000083819</v>
      </c>
      <c r="I8421" s="216">
        <v>527.31000001584187</v>
      </c>
      <c r="J8421" s="216">
        <v>5.2756953257169516E-4</v>
      </c>
      <c r="K8421" s="216">
        <v>1.8909302242145E-6</v>
      </c>
    </row>
    <row r="8422" spans="2:11" ht="15.75" customHeight="1" x14ac:dyDescent="0.2">
      <c r="B8422" s="189">
        <v>41200</v>
      </c>
      <c r="C8422" s="143">
        <v>282097</v>
      </c>
      <c r="D8422" s="143" t="s">
        <v>914</v>
      </c>
      <c r="E8422" s="143" t="s">
        <v>24</v>
      </c>
      <c r="F8422" s="248" t="s">
        <v>1915</v>
      </c>
      <c r="G8422" s="216">
        <v>0.95000000000000007</v>
      </c>
      <c r="H8422" s="216">
        <v>362.00000000651926</v>
      </c>
      <c r="I8422" s="216">
        <v>343.9000000061933</v>
      </c>
      <c r="J8422" s="216">
        <v>3.4406926143866544E-4</v>
      </c>
      <c r="K8422" s="216">
        <v>9.5046757301787043E-7</v>
      </c>
    </row>
    <row r="8423" spans="2:11" ht="15.75" customHeight="1" x14ac:dyDescent="0.2">
      <c r="B8423" s="189">
        <v>41200</v>
      </c>
      <c r="C8423" s="143">
        <v>282097</v>
      </c>
      <c r="D8423" s="143" t="s">
        <v>1291</v>
      </c>
      <c r="E8423" s="143" t="s">
        <v>24</v>
      </c>
      <c r="F8423" s="248" t="s">
        <v>1915</v>
      </c>
      <c r="G8423" s="216">
        <v>22.1</v>
      </c>
      <c r="H8423" s="216">
        <v>362.00000000651926</v>
      </c>
      <c r="I8423" s="216">
        <v>8000.2000001440765</v>
      </c>
      <c r="J8423" s="216">
        <v>8.0041375555731653E-3</v>
      </c>
      <c r="K8423" s="216">
        <v>2.2110877224942039E-5</v>
      </c>
    </row>
    <row r="8424" spans="2:11" ht="15.75" customHeight="1" x14ac:dyDescent="0.2">
      <c r="B8424" s="189">
        <v>41200</v>
      </c>
      <c r="C8424" s="143">
        <v>282098</v>
      </c>
      <c r="D8424" s="143" t="s">
        <v>3191</v>
      </c>
      <c r="E8424" s="143" t="s">
        <v>24</v>
      </c>
      <c r="F8424" s="248" t="s">
        <v>4039</v>
      </c>
      <c r="G8424" s="216">
        <v>32.835000000000001</v>
      </c>
      <c r="H8424" s="216">
        <v>442.99999999813735</v>
      </c>
      <c r="I8424" s="216">
        <v>14545.904999938841</v>
      </c>
      <c r="J8424" s="216">
        <v>1.4553064234358291E-2</v>
      </c>
      <c r="K8424" s="216">
        <v>3.2851160800043969E-5</v>
      </c>
    </row>
    <row r="8425" spans="2:11" ht="15.75" customHeight="1" x14ac:dyDescent="0.2">
      <c r="B8425" s="189">
        <v>41200</v>
      </c>
      <c r="C8425" s="143">
        <v>282099</v>
      </c>
      <c r="D8425" s="143" t="s">
        <v>3191</v>
      </c>
      <c r="E8425" s="143" t="s">
        <v>24</v>
      </c>
      <c r="F8425" s="248" t="s">
        <v>3904</v>
      </c>
      <c r="G8425" s="216">
        <v>3.84</v>
      </c>
      <c r="H8425" s="216">
        <v>341.99999999371357</v>
      </c>
      <c r="I8425" s="216">
        <v>1313.2799999758602</v>
      </c>
      <c r="J8425" s="216">
        <v>1.3139263729157523E-3</v>
      </c>
      <c r="K8425" s="216">
        <v>3.8418899793564439E-6</v>
      </c>
    </row>
    <row r="8426" spans="2:11" ht="15.75" customHeight="1" x14ac:dyDescent="0.2">
      <c r="B8426" s="189">
        <v>41200</v>
      </c>
      <c r="C8426" s="143">
        <v>282100</v>
      </c>
      <c r="D8426" s="143" t="s">
        <v>609</v>
      </c>
      <c r="E8426" s="143" t="s">
        <v>24</v>
      </c>
      <c r="F8426" s="248" t="s">
        <v>4040</v>
      </c>
      <c r="G8426" s="216">
        <v>4.4165999999999999</v>
      </c>
      <c r="H8426" s="216">
        <v>267.99999999348074</v>
      </c>
      <c r="I8426" s="216">
        <v>1183.6487999712069</v>
      </c>
      <c r="J8426" s="216">
        <v>1.1842313707517344E-3</v>
      </c>
      <c r="K8426" s="216">
        <v>4.4187737715691856E-6</v>
      </c>
    </row>
    <row r="8427" spans="2:11" ht="15.75" customHeight="1" x14ac:dyDescent="0.2">
      <c r="B8427" s="189">
        <v>41200</v>
      </c>
      <c r="C8427" s="143">
        <v>282101</v>
      </c>
      <c r="D8427" s="143" t="s">
        <v>1602</v>
      </c>
      <c r="E8427" s="143" t="s">
        <v>24</v>
      </c>
      <c r="F8427" s="248" t="s">
        <v>4041</v>
      </c>
      <c r="G8427" s="216">
        <v>27.767500000000002</v>
      </c>
      <c r="H8427" s="216">
        <v>371.99999999720603</v>
      </c>
      <c r="I8427" s="216">
        <v>10329.509999922419</v>
      </c>
      <c r="J8427" s="216">
        <v>1.0334594000094824E-2</v>
      </c>
      <c r="K8427" s="216">
        <v>2.7781166667130228E-5</v>
      </c>
    </row>
    <row r="8428" spans="2:11" ht="15.75" customHeight="1" x14ac:dyDescent="0.2">
      <c r="B8428" s="189">
        <v>41200</v>
      </c>
      <c r="C8428" s="143">
        <v>282102</v>
      </c>
      <c r="D8428" s="143" t="s">
        <v>534</v>
      </c>
      <c r="E8428" s="143" t="s">
        <v>25</v>
      </c>
      <c r="F8428" s="248" t="s">
        <v>4042</v>
      </c>
      <c r="G8428" s="216">
        <v>3.375</v>
      </c>
      <c r="H8428" s="216">
        <v>294.00000000488944</v>
      </c>
      <c r="I8428" s="216">
        <v>992.25000001650187</v>
      </c>
      <c r="J8428" s="216">
        <v>2.8459673825793641E-3</v>
      </c>
      <c r="K8428" s="216">
        <v>9.6801611650749435E-6</v>
      </c>
    </row>
    <row r="8429" spans="2:11" ht="15.75" customHeight="1" x14ac:dyDescent="0.2">
      <c r="B8429" s="189">
        <v>41200</v>
      </c>
      <c r="C8429" s="143">
        <v>282104</v>
      </c>
      <c r="D8429" s="143" t="s">
        <v>524</v>
      </c>
      <c r="E8429" s="143" t="s">
        <v>25</v>
      </c>
      <c r="F8429" s="248" t="s">
        <v>4043</v>
      </c>
      <c r="G8429" s="216">
        <v>6.1320000000000006</v>
      </c>
      <c r="H8429" s="216">
        <v>205.00000000814907</v>
      </c>
      <c r="I8429" s="216">
        <v>1257.0600000499703</v>
      </c>
      <c r="J8429" s="216">
        <v>3.6054943391563938E-3</v>
      </c>
      <c r="K8429" s="216">
        <v>1.7587777263478385E-5</v>
      </c>
    </row>
    <row r="8430" spans="2:11" ht="15.75" customHeight="1" x14ac:dyDescent="0.2">
      <c r="B8430" s="189">
        <v>41200</v>
      </c>
      <c r="C8430" s="143">
        <v>282105</v>
      </c>
      <c r="D8430" s="143" t="s">
        <v>1531</v>
      </c>
      <c r="E8430" s="143" t="s">
        <v>25</v>
      </c>
      <c r="F8430" s="248" t="s">
        <v>4044</v>
      </c>
      <c r="G8430" s="216">
        <v>20.059999999999999</v>
      </c>
      <c r="H8430" s="216">
        <v>62.000000003026798</v>
      </c>
      <c r="I8430" s="216">
        <v>1243.7200000607174</v>
      </c>
      <c r="J8430" s="216">
        <v>3.5672326058710409E-3</v>
      </c>
      <c r="K8430" s="216">
        <v>5.7536009769304695E-5</v>
      </c>
    </row>
    <row r="8431" spans="2:11" ht="15.75" customHeight="1" x14ac:dyDescent="0.2">
      <c r="B8431" s="189">
        <v>41200</v>
      </c>
      <c r="C8431" s="143">
        <v>282107</v>
      </c>
      <c r="D8431" s="143" t="s">
        <v>1628</v>
      </c>
      <c r="E8431" s="143" t="s">
        <v>24</v>
      </c>
      <c r="F8431" s="248" t="s">
        <v>4045</v>
      </c>
      <c r="G8431" s="216">
        <v>155.67000000000002</v>
      </c>
      <c r="H8431" s="216">
        <v>461.99999999720603</v>
      </c>
      <c r="I8431" s="216">
        <v>71919.539999565066</v>
      </c>
      <c r="J8431" s="216">
        <v>7.1954937511524486E-2</v>
      </c>
      <c r="K8431" s="216">
        <v>1.5574661799125462E-4</v>
      </c>
    </row>
    <row r="8432" spans="2:11" ht="15.75" customHeight="1" x14ac:dyDescent="0.2">
      <c r="B8432" s="189">
        <v>41200</v>
      </c>
      <c r="C8432" s="143">
        <v>282108</v>
      </c>
      <c r="D8432" s="143" t="s">
        <v>1312</v>
      </c>
      <c r="E8432" s="143" t="s">
        <v>25</v>
      </c>
      <c r="F8432" s="248" t="s">
        <v>4046</v>
      </c>
      <c r="G8432" s="216">
        <v>3</v>
      </c>
      <c r="H8432" s="216">
        <v>329.99999999650754</v>
      </c>
      <c r="I8432" s="216">
        <v>989.99999998952262</v>
      </c>
      <c r="J8432" s="216">
        <v>2.8395139417252656E-3</v>
      </c>
      <c r="K8432" s="216">
        <v>8.6045877022888385E-6</v>
      </c>
    </row>
    <row r="8433" spans="2:11" ht="15.75" customHeight="1" x14ac:dyDescent="0.2">
      <c r="B8433" s="189">
        <v>41200</v>
      </c>
      <c r="C8433" s="143">
        <v>282109</v>
      </c>
      <c r="D8433" s="143" t="s">
        <v>1531</v>
      </c>
      <c r="E8433" s="143" t="s">
        <v>25</v>
      </c>
      <c r="F8433" s="248" t="s">
        <v>4044</v>
      </c>
      <c r="G8433" s="216">
        <v>14.935</v>
      </c>
      <c r="H8433" s="216">
        <v>43.999999996740371</v>
      </c>
      <c r="I8433" s="216">
        <v>657.13999995131746</v>
      </c>
      <c r="J8433" s="216">
        <v>1.8848062540877313E-3</v>
      </c>
      <c r="K8433" s="216">
        <v>4.2836505777894604E-5</v>
      </c>
    </row>
    <row r="8434" spans="2:11" ht="15.75" customHeight="1" x14ac:dyDescent="0.2">
      <c r="B8434" s="189">
        <v>41200</v>
      </c>
      <c r="C8434" s="143">
        <v>282110</v>
      </c>
      <c r="D8434" s="143" t="s">
        <v>548</v>
      </c>
      <c r="E8434" s="143" t="s">
        <v>25</v>
      </c>
      <c r="F8434" s="248" t="s">
        <v>4047</v>
      </c>
      <c r="G8434" s="216">
        <v>5.0750000000000002</v>
      </c>
      <c r="H8434" s="216">
        <v>195.99999999976717</v>
      </c>
      <c r="I8434" s="216">
        <v>994.69999999881838</v>
      </c>
      <c r="J8434" s="216">
        <v>2.8529944624855132E-3</v>
      </c>
      <c r="K8434" s="216">
        <v>1.4556094196371952E-5</v>
      </c>
    </row>
    <row r="8435" spans="2:11" ht="15.75" customHeight="1" x14ac:dyDescent="0.2">
      <c r="B8435" s="189">
        <v>41200</v>
      </c>
      <c r="C8435" s="143">
        <v>282111</v>
      </c>
      <c r="D8435" s="143" t="s">
        <v>1502</v>
      </c>
      <c r="E8435" s="143" t="s">
        <v>24</v>
      </c>
      <c r="F8435" s="248" t="s">
        <v>3515</v>
      </c>
      <c r="G8435" s="216">
        <v>13.93</v>
      </c>
      <c r="H8435" s="216">
        <v>315</v>
      </c>
      <c r="I8435" s="216">
        <v>4387.9500000000007</v>
      </c>
      <c r="J8435" s="216">
        <v>4.3901096705513312E-3</v>
      </c>
      <c r="K8435" s="216">
        <v>1.3936856096988351E-5</v>
      </c>
    </row>
    <row r="8436" spans="2:11" ht="15.75" customHeight="1" x14ac:dyDescent="0.2">
      <c r="B8436" s="189">
        <v>41200</v>
      </c>
      <c r="C8436" s="143">
        <v>282112</v>
      </c>
      <c r="D8436" s="143" t="s">
        <v>1181</v>
      </c>
      <c r="E8436" s="143" t="s">
        <v>24</v>
      </c>
      <c r="F8436" s="248" t="s">
        <v>4048</v>
      </c>
      <c r="G8436" s="216">
        <v>5.0049999999999999</v>
      </c>
      <c r="H8436" s="216">
        <v>338.00000000162981</v>
      </c>
      <c r="I8436" s="216">
        <v>1691.6900000081571</v>
      </c>
      <c r="J8436" s="216">
        <v>1.692522619585636E-3</v>
      </c>
      <c r="K8436" s="216">
        <v>5.0074633715309907E-6</v>
      </c>
    </row>
    <row r="8437" spans="2:11" ht="15.75" customHeight="1" x14ac:dyDescent="0.2">
      <c r="B8437" s="189">
        <v>41200</v>
      </c>
      <c r="C8437" s="143">
        <v>282113</v>
      </c>
      <c r="D8437" s="143" t="s">
        <v>642</v>
      </c>
      <c r="E8437" s="143" t="s">
        <v>24</v>
      </c>
      <c r="F8437" s="248" t="s">
        <v>4011</v>
      </c>
      <c r="G8437" s="216">
        <v>11.025</v>
      </c>
      <c r="H8437" s="216">
        <v>206.00000000093132</v>
      </c>
      <c r="I8437" s="216">
        <v>2271.1500000102678</v>
      </c>
      <c r="J8437" s="216">
        <v>2.2722678194413638E-3</v>
      </c>
      <c r="K8437" s="216">
        <v>1.1030426307917916E-5</v>
      </c>
    </row>
    <row r="8438" spans="2:11" ht="15.75" customHeight="1" x14ac:dyDescent="0.2">
      <c r="B8438" s="189">
        <v>41200</v>
      </c>
      <c r="C8438" s="143">
        <v>282114</v>
      </c>
      <c r="D8438" s="143" t="s">
        <v>864</v>
      </c>
      <c r="E8438" s="143" t="s">
        <v>24</v>
      </c>
      <c r="F8438" s="248" t="s">
        <v>4049</v>
      </c>
      <c r="G8438" s="216">
        <v>6.8982999999999999</v>
      </c>
      <c r="H8438" s="216">
        <v>305.00000000931323</v>
      </c>
      <c r="I8438" s="216">
        <v>2103.9815000642457</v>
      </c>
      <c r="J8438" s="216">
        <v>2.1050170421479599E-3</v>
      </c>
      <c r="K8438" s="216">
        <v>6.9016952199465001E-6</v>
      </c>
    </row>
    <row r="8439" spans="2:11" ht="15.75" customHeight="1" x14ac:dyDescent="0.2">
      <c r="B8439" s="189">
        <v>41200</v>
      </c>
      <c r="C8439" s="143">
        <v>282115</v>
      </c>
      <c r="D8439" s="143" t="s">
        <v>617</v>
      </c>
      <c r="E8439" s="143" t="s">
        <v>24</v>
      </c>
      <c r="F8439" s="248" t="s">
        <v>4050</v>
      </c>
      <c r="G8439" s="216">
        <v>23.833000000000002</v>
      </c>
      <c r="H8439" s="216">
        <v>216.99999999487773</v>
      </c>
      <c r="I8439" s="216">
        <v>5171.7609998779217</v>
      </c>
      <c r="J8439" s="216">
        <v>5.1743064481920452E-3</v>
      </c>
      <c r="K8439" s="216">
        <v>2.384473017656306E-5</v>
      </c>
    </row>
    <row r="8440" spans="2:11" ht="15.75" customHeight="1" x14ac:dyDescent="0.2">
      <c r="B8440" s="189">
        <v>41200</v>
      </c>
      <c r="C8440" s="143">
        <v>282116</v>
      </c>
      <c r="D8440" s="143" t="s">
        <v>1381</v>
      </c>
      <c r="E8440" s="143" t="s">
        <v>24</v>
      </c>
      <c r="F8440" s="248" t="s">
        <v>4051</v>
      </c>
      <c r="G8440" s="216">
        <v>19.945600000000002</v>
      </c>
      <c r="H8440" s="216">
        <v>299.99999999301508</v>
      </c>
      <c r="I8440" s="216">
        <v>5983.6799998606821</v>
      </c>
      <c r="J8440" s="216">
        <v>5.9866250601927932E-3</v>
      </c>
      <c r="K8440" s="216">
        <v>1.9955416867773934E-5</v>
      </c>
    </row>
    <row r="8441" spans="2:11" ht="15.75" customHeight="1" x14ac:dyDescent="0.2">
      <c r="B8441" s="189">
        <v>41200</v>
      </c>
      <c r="C8441" s="143">
        <v>282117</v>
      </c>
      <c r="D8441" s="143" t="s">
        <v>909</v>
      </c>
      <c r="E8441" s="143" t="s">
        <v>24</v>
      </c>
      <c r="F8441" s="248" t="s">
        <v>4052</v>
      </c>
      <c r="G8441" s="216">
        <v>4.9550000000000001</v>
      </c>
      <c r="H8441" s="216">
        <v>333.99999999906868</v>
      </c>
      <c r="I8441" s="216">
        <v>1654.9699999953853</v>
      </c>
      <c r="J8441" s="216">
        <v>1.6557845466452618E-3</v>
      </c>
      <c r="K8441" s="216">
        <v>4.957438762424787E-6</v>
      </c>
    </row>
    <row r="8442" spans="2:11" ht="15.75" customHeight="1" x14ac:dyDescent="0.2">
      <c r="B8442" s="189">
        <v>41200</v>
      </c>
      <c r="C8442" s="143">
        <v>282118</v>
      </c>
      <c r="D8442" s="143" t="s">
        <v>1051</v>
      </c>
      <c r="E8442" s="143" t="s">
        <v>25</v>
      </c>
      <c r="F8442" s="248" t="s">
        <v>4053</v>
      </c>
      <c r="G8442" s="216">
        <v>6</v>
      </c>
      <c r="H8442" s="216">
        <v>215.00000000931323</v>
      </c>
      <c r="I8442" s="216">
        <v>1290.0000000558794</v>
      </c>
      <c r="J8442" s="216">
        <v>3.6999727121444733E-3</v>
      </c>
      <c r="K8442" s="216">
        <v>1.7209175404577677E-5</v>
      </c>
    </row>
    <row r="8443" spans="2:11" ht="15.75" customHeight="1" x14ac:dyDescent="0.2">
      <c r="B8443" s="189">
        <v>41200</v>
      </c>
      <c r="C8443" s="143">
        <v>282119</v>
      </c>
      <c r="D8443" s="143" t="s">
        <v>672</v>
      </c>
      <c r="E8443" s="143" t="s">
        <v>25</v>
      </c>
      <c r="F8443" s="248" t="s">
        <v>4054</v>
      </c>
      <c r="G8443" s="216">
        <v>16</v>
      </c>
      <c r="H8443" s="216">
        <v>362.99999999930151</v>
      </c>
      <c r="I8443" s="216">
        <v>5807.9999999888241</v>
      </c>
      <c r="J8443" s="216">
        <v>1.6658481791599136E-2</v>
      </c>
      <c r="K8443" s="216">
        <v>4.5891134412207139E-5</v>
      </c>
    </row>
    <row r="8444" spans="2:11" ht="15.75" customHeight="1" x14ac:dyDescent="0.2">
      <c r="B8444" s="189">
        <v>41200</v>
      </c>
      <c r="C8444" s="143">
        <v>282120</v>
      </c>
      <c r="D8444" s="143" t="s">
        <v>950</v>
      </c>
      <c r="E8444" s="143" t="s">
        <v>25</v>
      </c>
      <c r="F8444" s="248" t="s">
        <v>4055</v>
      </c>
      <c r="G8444" s="216">
        <v>28</v>
      </c>
      <c r="H8444" s="216">
        <v>265.00000000465661</v>
      </c>
      <c r="I8444" s="216">
        <v>7420.0000001303852</v>
      </c>
      <c r="J8444" s="216">
        <v>2.1282013584035031E-2</v>
      </c>
      <c r="K8444" s="216">
        <v>8.0309485221362486E-5</v>
      </c>
    </row>
    <row r="8445" spans="2:11" ht="15.75" customHeight="1" x14ac:dyDescent="0.2">
      <c r="B8445" s="189">
        <v>41200</v>
      </c>
      <c r="C8445" s="143">
        <v>282169</v>
      </c>
      <c r="D8445" s="143" t="s">
        <v>835</v>
      </c>
      <c r="E8445" s="143" t="s">
        <v>24</v>
      </c>
      <c r="F8445" s="248" t="s">
        <v>4056</v>
      </c>
      <c r="G8445" s="216">
        <v>1</v>
      </c>
      <c r="H8445" s="216">
        <v>62.000000003026798</v>
      </c>
      <c r="I8445" s="216">
        <v>62.000000003026798</v>
      </c>
      <c r="J8445" s="216">
        <v>6.2030515294720875E-5</v>
      </c>
      <c r="K8445" s="216">
        <v>1.000492182124074E-6</v>
      </c>
    </row>
    <row r="8446" spans="2:11" ht="15.75" customHeight="1" x14ac:dyDescent="0.2">
      <c r="B8446" s="189">
        <v>41200</v>
      </c>
      <c r="C8446" s="143">
        <v>282179</v>
      </c>
      <c r="D8446" s="143" t="s">
        <v>520</v>
      </c>
      <c r="E8446" s="143" t="s">
        <v>25</v>
      </c>
      <c r="F8446" s="248" t="s">
        <v>4057</v>
      </c>
      <c r="G8446" s="216">
        <v>23.5</v>
      </c>
      <c r="H8446" s="216">
        <v>195.00000000698492</v>
      </c>
      <c r="I8446" s="216">
        <v>4582.5000001641456</v>
      </c>
      <c r="J8446" s="216">
        <v>1.3143507715717002E-2</v>
      </c>
      <c r="K8446" s="216">
        <v>6.7402603667929232E-5</v>
      </c>
    </row>
    <row r="8447" spans="2:11" ht="15.75" customHeight="1" x14ac:dyDescent="0.2">
      <c r="B8447" s="189">
        <v>41200</v>
      </c>
      <c r="C8447" s="143">
        <v>283540</v>
      </c>
      <c r="D8447" s="143" t="s">
        <v>2390</v>
      </c>
      <c r="E8447" s="143" t="s">
        <v>24</v>
      </c>
      <c r="F8447" s="248" t="s">
        <v>2391</v>
      </c>
      <c r="G8447" s="216">
        <v>2.7600000000000002</v>
      </c>
      <c r="H8447" s="216">
        <v>315</v>
      </c>
      <c r="I8447" s="216">
        <v>869.40000000000009</v>
      </c>
      <c r="J8447" s="216">
        <v>8.6982790313867007E-4</v>
      </c>
      <c r="K8447" s="216">
        <v>2.7613584226624447E-6</v>
      </c>
    </row>
    <row r="8448" spans="2:11" ht="15.75" customHeight="1" x14ac:dyDescent="0.2">
      <c r="B8448" s="189">
        <v>41201</v>
      </c>
      <c r="C8448" s="143">
        <v>282143</v>
      </c>
      <c r="D8448" s="143" t="s">
        <v>834</v>
      </c>
      <c r="E8448" s="143" t="s">
        <v>25</v>
      </c>
      <c r="F8448" s="248" t="s">
        <v>4058</v>
      </c>
      <c r="G8448" s="216">
        <v>10.465</v>
      </c>
      <c r="H8448" s="216">
        <v>10.000000001164153</v>
      </c>
      <c r="I8448" s="216">
        <v>104.65000001218286</v>
      </c>
      <c r="J8448" s="216">
        <v>3.00224814343106E-4</v>
      </c>
      <c r="K8448" s="216">
        <v>3.0022481430815523E-5</v>
      </c>
    </row>
    <row r="8449" spans="2:11" ht="15.75" customHeight="1" x14ac:dyDescent="0.2">
      <c r="B8449" s="189">
        <v>41201</v>
      </c>
      <c r="C8449" s="143">
        <v>282160</v>
      </c>
      <c r="D8449" s="143" t="s">
        <v>853</v>
      </c>
      <c r="E8449" s="143" t="s">
        <v>25</v>
      </c>
      <c r="F8449" s="248" t="s">
        <v>4059</v>
      </c>
      <c r="G8449" s="216">
        <v>23.04</v>
      </c>
      <c r="H8449" s="216">
        <v>250.99999999045394</v>
      </c>
      <c r="I8449" s="216">
        <v>5783.0399997800587</v>
      </c>
      <c r="J8449" s="216">
        <v>1.6590655614625915E-2</v>
      </c>
      <c r="K8449" s="216">
        <v>6.6098229542856148E-5</v>
      </c>
    </row>
    <row r="8450" spans="2:11" ht="15.75" customHeight="1" x14ac:dyDescent="0.2">
      <c r="B8450" s="189">
        <v>41201</v>
      </c>
      <c r="C8450" s="143">
        <v>282161</v>
      </c>
      <c r="D8450" s="143" t="s">
        <v>744</v>
      </c>
      <c r="E8450" s="143" t="s">
        <v>24</v>
      </c>
      <c r="F8450" s="248" t="s">
        <v>4060</v>
      </c>
      <c r="G8450" s="216">
        <v>241.25</v>
      </c>
      <c r="H8450" s="216">
        <v>235.00000000116415</v>
      </c>
      <c r="I8450" s="216">
        <v>56693.750000280852</v>
      </c>
      <c r="J8450" s="216">
        <v>5.6714834307082851E-2</v>
      </c>
      <c r="K8450" s="216">
        <v>2.4133972045447616E-4</v>
      </c>
    </row>
    <row r="8451" spans="2:11" ht="15.75" customHeight="1" x14ac:dyDescent="0.2">
      <c r="B8451" s="189">
        <v>41201</v>
      </c>
      <c r="C8451" s="143">
        <v>282164</v>
      </c>
      <c r="D8451" s="143" t="s">
        <v>1418</v>
      </c>
      <c r="E8451" s="143" t="s">
        <v>25</v>
      </c>
      <c r="F8451" s="248" t="s">
        <v>4061</v>
      </c>
      <c r="G8451" s="216">
        <v>15.33</v>
      </c>
      <c r="H8451" s="216">
        <v>389.99999999301508</v>
      </c>
      <c r="I8451" s="216">
        <v>5978.6999998929214</v>
      </c>
      <c r="J8451" s="216">
        <v>1.7151974173645675E-2</v>
      </c>
      <c r="K8451" s="216">
        <v>4.397942095885351E-5</v>
      </c>
    </row>
    <row r="8452" spans="2:11" ht="15.75" customHeight="1" x14ac:dyDescent="0.2">
      <c r="B8452" s="189">
        <v>41201</v>
      </c>
      <c r="C8452" s="143">
        <v>282164</v>
      </c>
      <c r="D8452" s="143" t="s">
        <v>564</v>
      </c>
      <c r="E8452" s="143" t="s">
        <v>25</v>
      </c>
      <c r="F8452" s="248" t="s">
        <v>4061</v>
      </c>
      <c r="G8452" s="216">
        <v>18.66</v>
      </c>
      <c r="H8452" s="216">
        <v>389.99999999301508</v>
      </c>
      <c r="I8452" s="216">
        <v>7277.3999998696618</v>
      </c>
      <c r="J8452" s="216">
        <v>2.0877745471639161E-2</v>
      </c>
      <c r="K8452" s="216">
        <v>5.3532680697469435E-5</v>
      </c>
    </row>
    <row r="8453" spans="2:11" ht="15.75" customHeight="1" x14ac:dyDescent="0.2">
      <c r="B8453" s="189">
        <v>41201</v>
      </c>
      <c r="C8453" s="143">
        <v>282165</v>
      </c>
      <c r="D8453" s="143" t="s">
        <v>543</v>
      </c>
      <c r="E8453" s="143" t="s">
        <v>25</v>
      </c>
      <c r="F8453" s="248" t="s">
        <v>2769</v>
      </c>
      <c r="G8453" s="216">
        <v>3.65</v>
      </c>
      <c r="H8453" s="216">
        <v>326.99999999720603</v>
      </c>
      <c r="I8453" s="216">
        <v>1193.549999989802</v>
      </c>
      <c r="J8453" s="216">
        <v>3.4241120603386238E-3</v>
      </c>
      <c r="K8453" s="216">
        <v>1.047129070448893E-5</v>
      </c>
    </row>
    <row r="8454" spans="2:11" ht="15.75" customHeight="1" x14ac:dyDescent="0.2">
      <c r="B8454" s="189">
        <v>41201</v>
      </c>
      <c r="C8454" s="143">
        <v>282166</v>
      </c>
      <c r="D8454" s="143" t="s">
        <v>908</v>
      </c>
      <c r="E8454" s="143" t="s">
        <v>25</v>
      </c>
      <c r="F8454" s="248" t="s">
        <v>4062</v>
      </c>
      <c r="G8454" s="216">
        <v>49.08</v>
      </c>
      <c r="H8454" s="216">
        <v>179.00000000721775</v>
      </c>
      <c r="I8454" s="216">
        <v>8785.3200003542479</v>
      </c>
      <c r="J8454" s="216">
        <v>2.5203736891964416E-2</v>
      </c>
      <c r="K8454" s="216">
        <v>1.408029993907717E-4</v>
      </c>
    </row>
    <row r="8455" spans="2:11" ht="15.75" customHeight="1" x14ac:dyDescent="0.2">
      <c r="B8455" s="189">
        <v>41201</v>
      </c>
      <c r="C8455" s="143">
        <v>282167</v>
      </c>
      <c r="D8455" s="143" t="s">
        <v>968</v>
      </c>
      <c r="E8455" s="143" t="s">
        <v>25</v>
      </c>
      <c r="F8455" s="248" t="s">
        <v>2548</v>
      </c>
      <c r="G8455" s="216">
        <v>77.962000000000018</v>
      </c>
      <c r="H8455" s="216">
        <v>386.00000000093132</v>
      </c>
      <c r="I8455" s="216">
        <v>30093.332000072605</v>
      </c>
      <c r="J8455" s="216">
        <v>8.6333158257386175E-2</v>
      </c>
      <c r="K8455" s="216">
        <v>2.236610317543469E-4</v>
      </c>
    </row>
    <row r="8456" spans="2:11" ht="15.75" customHeight="1" x14ac:dyDescent="0.2">
      <c r="B8456" s="189">
        <v>41201</v>
      </c>
      <c r="C8456" s="143">
        <v>282168</v>
      </c>
      <c r="D8456" s="143" t="s">
        <v>594</v>
      </c>
      <c r="E8456" s="143" t="s">
        <v>25</v>
      </c>
      <c r="F8456" s="248" t="s">
        <v>2990</v>
      </c>
      <c r="G8456" s="216">
        <v>83.947199999999995</v>
      </c>
      <c r="H8456" s="216">
        <v>383.00000000162981</v>
      </c>
      <c r="I8456" s="216">
        <v>32151.777600136818</v>
      </c>
      <c r="J8456" s="216">
        <v>9.2238523264961125E-2</v>
      </c>
      <c r="K8456" s="216">
        <v>2.40831653432294E-4</v>
      </c>
    </row>
    <row r="8457" spans="2:11" ht="15.75" customHeight="1" x14ac:dyDescent="0.2">
      <c r="B8457" s="189">
        <v>41201</v>
      </c>
      <c r="C8457" s="143">
        <v>282170</v>
      </c>
      <c r="D8457" s="143" t="s">
        <v>579</v>
      </c>
      <c r="E8457" s="143" t="s">
        <v>25</v>
      </c>
      <c r="F8457" s="248" t="s">
        <v>4063</v>
      </c>
      <c r="G8457" s="216">
        <v>30.9</v>
      </c>
      <c r="H8457" s="216">
        <v>190.00000000116415</v>
      </c>
      <c r="I8457" s="216">
        <v>5871.0000000359723</v>
      </c>
      <c r="J8457" s="216">
        <v>1.6842999377104435E-2</v>
      </c>
      <c r="K8457" s="216">
        <v>8.8647365142111758E-5</v>
      </c>
    </row>
    <row r="8458" spans="2:11" ht="15.75" customHeight="1" x14ac:dyDescent="0.2">
      <c r="B8458" s="189">
        <v>41201</v>
      </c>
      <c r="C8458" s="143">
        <v>282171</v>
      </c>
      <c r="D8458" s="143" t="s">
        <v>611</v>
      </c>
      <c r="E8458" s="143" t="s">
        <v>25</v>
      </c>
      <c r="F8458" s="248" t="s">
        <v>4064</v>
      </c>
      <c r="G8458" s="216">
        <v>3</v>
      </c>
      <c r="H8458" s="216">
        <v>27.999999996973202</v>
      </c>
      <c r="I8458" s="216">
        <v>83.999999990919605</v>
      </c>
      <c r="J8458" s="216">
        <v>2.4098312851561279E-4</v>
      </c>
      <c r="K8458" s="216">
        <v>8.6065403050593945E-6</v>
      </c>
    </row>
    <row r="8459" spans="2:11" ht="15.75" customHeight="1" x14ac:dyDescent="0.2">
      <c r="B8459" s="189">
        <v>41201</v>
      </c>
      <c r="C8459" s="143">
        <v>282172</v>
      </c>
      <c r="D8459" s="143" t="s">
        <v>689</v>
      </c>
      <c r="E8459" s="143" t="s">
        <v>25</v>
      </c>
      <c r="F8459" s="248" t="s">
        <v>4065</v>
      </c>
      <c r="G8459" s="216">
        <v>20.425000000000001</v>
      </c>
      <c r="H8459" s="216">
        <v>65.999999995110556</v>
      </c>
      <c r="I8459" s="216">
        <v>1348.0499999001331</v>
      </c>
      <c r="J8459" s="216">
        <v>3.8673488857919364E-3</v>
      </c>
      <c r="K8459" s="216">
        <v>5.859619524361272E-5</v>
      </c>
    </row>
    <row r="8460" spans="2:11" ht="15.75" customHeight="1" x14ac:dyDescent="0.2">
      <c r="B8460" s="189">
        <v>41201</v>
      </c>
      <c r="C8460" s="143">
        <v>282173</v>
      </c>
      <c r="D8460" s="143" t="s">
        <v>731</v>
      </c>
      <c r="E8460" s="143" t="s">
        <v>24</v>
      </c>
      <c r="F8460" s="248" t="s">
        <v>4066</v>
      </c>
      <c r="G8460" s="216">
        <v>59.85</v>
      </c>
      <c r="H8460" s="216">
        <v>238.00000000046566</v>
      </c>
      <c r="I8460" s="216">
        <v>14244.30000002787</v>
      </c>
      <c r="J8460" s="216">
        <v>1.4249597430368584E-2</v>
      </c>
      <c r="K8460" s="216">
        <v>5.9872258110675227E-5</v>
      </c>
    </row>
    <row r="8461" spans="2:11" ht="15.75" customHeight="1" x14ac:dyDescent="0.2">
      <c r="B8461" s="189">
        <v>41201</v>
      </c>
      <c r="C8461" s="143">
        <v>282176</v>
      </c>
      <c r="D8461" s="143" t="s">
        <v>612</v>
      </c>
      <c r="E8461" s="143" t="s">
        <v>25</v>
      </c>
      <c r="F8461" s="248" t="s">
        <v>4067</v>
      </c>
      <c r="G8461" s="216">
        <v>11.38</v>
      </c>
      <c r="H8461" s="216">
        <v>352.99999999813735</v>
      </c>
      <c r="I8461" s="216">
        <v>4017.1399999788032</v>
      </c>
      <c r="J8461" s="216">
        <v>1.1524559106961289E-2</v>
      </c>
      <c r="K8461" s="216">
        <v>3.2647476223858641E-5</v>
      </c>
    </row>
    <row r="8462" spans="2:11" ht="15.75" customHeight="1" x14ac:dyDescent="0.2">
      <c r="B8462" s="189">
        <v>41201</v>
      </c>
      <c r="C8462" s="143">
        <v>282177</v>
      </c>
      <c r="D8462" s="143" t="s">
        <v>579</v>
      </c>
      <c r="E8462" s="143" t="s">
        <v>25</v>
      </c>
      <c r="F8462" s="248" t="s">
        <v>4063</v>
      </c>
      <c r="G8462" s="216">
        <v>28.88</v>
      </c>
      <c r="H8462" s="216">
        <v>515.00000000232831</v>
      </c>
      <c r="I8462" s="216">
        <v>14873.200000067241</v>
      </c>
      <c r="J8462" s="216">
        <v>4.2668931755262707E-2</v>
      </c>
      <c r="K8462" s="216">
        <v>8.2852294670038437E-5</v>
      </c>
    </row>
    <row r="8463" spans="2:11" ht="15.75" customHeight="1" x14ac:dyDescent="0.2">
      <c r="B8463" s="189">
        <v>41201</v>
      </c>
      <c r="C8463" s="143">
        <v>282180</v>
      </c>
      <c r="D8463" s="143" t="s">
        <v>1416</v>
      </c>
      <c r="E8463" s="143" t="s">
        <v>24</v>
      </c>
      <c r="F8463" s="248" t="s">
        <v>4068</v>
      </c>
      <c r="G8463" s="216">
        <v>6.1947000000000001</v>
      </c>
      <c r="H8463" s="216">
        <v>79.999999998835847</v>
      </c>
      <c r="I8463" s="216">
        <v>495.57599999278841</v>
      </c>
      <c r="J8463" s="216">
        <v>4.9576030384334527E-4</v>
      </c>
      <c r="K8463" s="216">
        <v>6.1970037981319937E-6</v>
      </c>
    </row>
    <row r="8464" spans="2:11" ht="15.75" customHeight="1" x14ac:dyDescent="0.2">
      <c r="B8464" s="189">
        <v>41201</v>
      </c>
      <c r="C8464" s="143">
        <v>282182</v>
      </c>
      <c r="D8464" s="143" t="s">
        <v>714</v>
      </c>
      <c r="E8464" s="143" t="s">
        <v>24</v>
      </c>
      <c r="F8464" s="248" t="s">
        <v>4069</v>
      </c>
      <c r="G8464" s="216">
        <v>89.83</v>
      </c>
      <c r="H8464" s="216">
        <v>185.99999999860302</v>
      </c>
      <c r="I8464" s="216">
        <v>16708.379999874509</v>
      </c>
      <c r="J8464" s="216">
        <v>1.6714593817272017E-2</v>
      </c>
      <c r="K8464" s="216">
        <v>8.986340762041697E-5</v>
      </c>
    </row>
    <row r="8465" spans="2:11" ht="15.75" customHeight="1" x14ac:dyDescent="0.2">
      <c r="B8465" s="189">
        <v>41201</v>
      </c>
      <c r="C8465" s="143">
        <v>282183</v>
      </c>
      <c r="D8465" s="143" t="s">
        <v>1268</v>
      </c>
      <c r="E8465" s="143" t="s">
        <v>24</v>
      </c>
      <c r="F8465" s="248" t="s">
        <v>4070</v>
      </c>
      <c r="G8465" s="216">
        <v>1.395</v>
      </c>
      <c r="H8465" s="216">
        <v>210.99999999627471</v>
      </c>
      <c r="I8465" s="216">
        <v>294.34499999480323</v>
      </c>
      <c r="J8465" s="216">
        <v>2.9445446638722732E-4</v>
      </c>
      <c r="K8465" s="216">
        <v>1.39551879806837E-6</v>
      </c>
    </row>
    <row r="8466" spans="2:11" ht="15.75" customHeight="1" x14ac:dyDescent="0.2">
      <c r="B8466" s="189">
        <v>41201</v>
      </c>
      <c r="C8466" s="143">
        <v>282184</v>
      </c>
      <c r="D8466" s="143" t="s">
        <v>1277</v>
      </c>
      <c r="E8466" s="143" t="s">
        <v>25</v>
      </c>
      <c r="F8466" s="248" t="s">
        <v>4071</v>
      </c>
      <c r="G8466" s="216">
        <v>3.33</v>
      </c>
      <c r="H8466" s="216">
        <v>183.99999999208376</v>
      </c>
      <c r="I8466" s="216">
        <v>612.71999997363889</v>
      </c>
      <c r="J8466" s="216">
        <v>1.7577997918297049E-3</v>
      </c>
      <c r="K8466" s="216">
        <v>9.5532597386159284E-6</v>
      </c>
    </row>
    <row r="8467" spans="2:11" ht="15.75" customHeight="1" x14ac:dyDescent="0.2">
      <c r="B8467" s="189">
        <v>41201</v>
      </c>
      <c r="C8467" s="143">
        <v>282185</v>
      </c>
      <c r="D8467" s="143" t="s">
        <v>1522</v>
      </c>
      <c r="E8467" s="143" t="s">
        <v>24</v>
      </c>
      <c r="F8467" s="248" t="s">
        <v>3911</v>
      </c>
      <c r="G8467" s="216">
        <v>31.32</v>
      </c>
      <c r="H8467" s="216">
        <v>210.00000000349246</v>
      </c>
      <c r="I8467" s="216">
        <v>6577.2000001093838</v>
      </c>
      <c r="J8467" s="216">
        <v>6.5796460493246813E-3</v>
      </c>
      <c r="K8467" s="216">
        <v>3.1331647853405981E-5</v>
      </c>
    </row>
    <row r="8468" spans="2:11" ht="15.75" customHeight="1" x14ac:dyDescent="0.2">
      <c r="B8468" s="189">
        <v>41201</v>
      </c>
      <c r="C8468" s="143">
        <v>282186</v>
      </c>
      <c r="D8468" s="143" t="s">
        <v>1076</v>
      </c>
      <c r="E8468" s="143" t="s">
        <v>24</v>
      </c>
      <c r="F8468" s="248" t="s">
        <v>4072</v>
      </c>
      <c r="G8468" s="216">
        <v>12.14</v>
      </c>
      <c r="H8468" s="216">
        <v>207.9999999969732</v>
      </c>
      <c r="I8468" s="216">
        <v>2525.1199999632545</v>
      </c>
      <c r="J8468" s="216">
        <v>2.5260590876896938E-3</v>
      </c>
      <c r="K8468" s="216">
        <v>1.2144514844838717E-5</v>
      </c>
    </row>
    <row r="8469" spans="2:11" ht="15.75" customHeight="1" x14ac:dyDescent="0.2">
      <c r="B8469" s="189">
        <v>41201</v>
      </c>
      <c r="C8469" s="143">
        <v>282187</v>
      </c>
      <c r="D8469" s="143" t="s">
        <v>662</v>
      </c>
      <c r="E8469" s="143" t="s">
        <v>24</v>
      </c>
      <c r="F8469" s="248" t="s">
        <v>4073</v>
      </c>
      <c r="G8469" s="216">
        <v>13.015000000000001</v>
      </c>
      <c r="H8469" s="216">
        <v>360</v>
      </c>
      <c r="I8469" s="216">
        <v>4685.4000000000005</v>
      </c>
      <c r="J8469" s="216">
        <v>4.6871424920928613E-3</v>
      </c>
      <c r="K8469" s="216">
        <v>1.3019840255813503E-5</v>
      </c>
    </row>
    <row r="8470" spans="2:11" ht="15.75" customHeight="1" x14ac:dyDescent="0.2">
      <c r="B8470" s="189">
        <v>41201</v>
      </c>
      <c r="C8470" s="143">
        <v>282188</v>
      </c>
      <c r="D8470" s="143" t="s">
        <v>968</v>
      </c>
      <c r="E8470" s="143" t="s">
        <v>25</v>
      </c>
      <c r="F8470" s="248" t="s">
        <v>4074</v>
      </c>
      <c r="G8470" s="216">
        <v>15.98</v>
      </c>
      <c r="H8470" s="216">
        <v>360</v>
      </c>
      <c r="I8470" s="216">
        <v>5752.8</v>
      </c>
      <c r="J8470" s="216">
        <v>1.6503901688981897E-2</v>
      </c>
      <c r="K8470" s="216">
        <v>4.5844171358283042E-5</v>
      </c>
    </row>
    <row r="8471" spans="2:11" ht="15.75" customHeight="1" x14ac:dyDescent="0.2">
      <c r="B8471" s="189">
        <v>41201</v>
      </c>
      <c r="C8471" s="143">
        <v>282189</v>
      </c>
      <c r="D8471" s="143" t="s">
        <v>1440</v>
      </c>
      <c r="E8471" s="143" t="s">
        <v>24</v>
      </c>
      <c r="F8471" s="248" t="s">
        <v>4075</v>
      </c>
      <c r="G8471" s="216">
        <v>19.2</v>
      </c>
      <c r="H8471" s="216">
        <v>283.99999999324791</v>
      </c>
      <c r="I8471" s="216">
        <v>5452.7999998703599</v>
      </c>
      <c r="J8471" s="216">
        <v>5.4548278866855138E-3</v>
      </c>
      <c r="K8471" s="216">
        <v>1.9207140446532402E-5</v>
      </c>
    </row>
    <row r="8472" spans="2:11" ht="15.75" customHeight="1" x14ac:dyDescent="0.2">
      <c r="B8472" s="189">
        <v>41201</v>
      </c>
      <c r="C8472" s="143">
        <v>282190</v>
      </c>
      <c r="D8472" s="143" t="s">
        <v>1440</v>
      </c>
      <c r="E8472" s="143" t="s">
        <v>24</v>
      </c>
      <c r="F8472" s="248" t="s">
        <v>4076</v>
      </c>
      <c r="G8472" s="216">
        <v>18.72</v>
      </c>
      <c r="H8472" s="216">
        <v>410.00000000582077</v>
      </c>
      <c r="I8472" s="216">
        <v>7675.2000001089646</v>
      </c>
      <c r="J8472" s="216">
        <v>7.6780543936103328E-3</v>
      </c>
      <c r="K8472" s="216">
        <v>1.872696193536909E-5</v>
      </c>
    </row>
    <row r="8473" spans="2:11" ht="15.75" customHeight="1" x14ac:dyDescent="0.2">
      <c r="B8473" s="189">
        <v>41201</v>
      </c>
      <c r="C8473" s="143">
        <v>282191</v>
      </c>
      <c r="D8473" s="143" t="s">
        <v>1143</v>
      </c>
      <c r="E8473" s="143" t="s">
        <v>24</v>
      </c>
      <c r="F8473" s="248" t="s">
        <v>3790</v>
      </c>
      <c r="G8473" s="216">
        <v>26.465</v>
      </c>
      <c r="H8473" s="216">
        <v>71.000000000931323</v>
      </c>
      <c r="I8473" s="216">
        <v>1879.0150000246474</v>
      </c>
      <c r="J8473" s="216">
        <v>1.879713802427838E-3</v>
      </c>
      <c r="K8473" s="216">
        <v>2.6474842287368752E-5</v>
      </c>
    </row>
    <row r="8474" spans="2:11" ht="15.75" customHeight="1" x14ac:dyDescent="0.2">
      <c r="B8474" s="189">
        <v>41201</v>
      </c>
      <c r="C8474" s="143">
        <v>282192</v>
      </c>
      <c r="D8474" s="143" t="s">
        <v>890</v>
      </c>
      <c r="E8474" s="143" t="s">
        <v>25</v>
      </c>
      <c r="F8474" s="248" t="s">
        <v>4077</v>
      </c>
      <c r="G8474" s="216">
        <v>33.33</v>
      </c>
      <c r="H8474" s="216">
        <v>200.00000000232831</v>
      </c>
      <c r="I8474" s="216">
        <v>6666.0000000776017</v>
      </c>
      <c r="J8474" s="216">
        <v>1.9123732558064602E-2</v>
      </c>
      <c r="K8474" s="216">
        <v>9.5618662789209873E-5</v>
      </c>
    </row>
    <row r="8475" spans="2:11" ht="15.75" customHeight="1" x14ac:dyDescent="0.2">
      <c r="B8475" s="189">
        <v>41201</v>
      </c>
      <c r="C8475" s="143">
        <v>282193</v>
      </c>
      <c r="D8475" s="143" t="s">
        <v>4078</v>
      </c>
      <c r="E8475" s="143" t="s">
        <v>24</v>
      </c>
      <c r="F8475" s="248" t="s">
        <v>4079</v>
      </c>
      <c r="G8475" s="216">
        <v>6.24</v>
      </c>
      <c r="H8475" s="216">
        <v>311.00000000791624</v>
      </c>
      <c r="I8475" s="216">
        <v>1940.6400000493975</v>
      </c>
      <c r="J8475" s="216">
        <v>1.9413617206826784E-3</v>
      </c>
      <c r="K8475" s="216">
        <v>6.2423206451230313E-6</v>
      </c>
    </row>
    <row r="8476" spans="2:11" ht="15.75" customHeight="1" x14ac:dyDescent="0.2">
      <c r="B8476" s="189">
        <v>41201</v>
      </c>
      <c r="C8476" s="143">
        <v>282194</v>
      </c>
      <c r="D8476" s="143" t="s">
        <v>1741</v>
      </c>
      <c r="E8476" s="143" t="s">
        <v>24</v>
      </c>
      <c r="F8476" s="248" t="s">
        <v>4080</v>
      </c>
      <c r="G8476" s="216">
        <v>20.02</v>
      </c>
      <c r="H8476" s="216">
        <v>135</v>
      </c>
      <c r="I8476" s="216">
        <v>2702.7</v>
      </c>
      <c r="J8476" s="216">
        <v>2.7037051294189125E-3</v>
      </c>
      <c r="K8476" s="216">
        <v>2.0027445403103058E-5</v>
      </c>
    </row>
    <row r="8477" spans="2:11" ht="15.75" customHeight="1" x14ac:dyDescent="0.2">
      <c r="B8477" s="189">
        <v>41201</v>
      </c>
      <c r="C8477" s="143">
        <v>282195</v>
      </c>
      <c r="D8477" s="143" t="s">
        <v>2023</v>
      </c>
      <c r="E8477" s="143" t="s">
        <v>24</v>
      </c>
      <c r="F8477" s="248" t="s">
        <v>3592</v>
      </c>
      <c r="G8477" s="216">
        <v>12.42</v>
      </c>
      <c r="H8477" s="216">
        <v>236.99999999720603</v>
      </c>
      <c r="I8477" s="216">
        <v>2943.5399999652991</v>
      </c>
      <c r="J8477" s="216">
        <v>2.9446346973603897E-3</v>
      </c>
      <c r="K8477" s="216">
        <v>1.2424618976350649E-5</v>
      </c>
    </row>
    <row r="8478" spans="2:11" ht="15.75" customHeight="1" x14ac:dyDescent="0.2">
      <c r="B8478" s="189">
        <v>41201</v>
      </c>
      <c r="C8478" s="143">
        <v>282196</v>
      </c>
      <c r="D8478" s="143" t="s">
        <v>1452</v>
      </c>
      <c r="E8478" s="143" t="s">
        <v>24</v>
      </c>
      <c r="F8478" s="248" t="s">
        <v>2382</v>
      </c>
      <c r="G8478" s="216">
        <v>5.3</v>
      </c>
      <c r="H8478" s="216">
        <v>280.00000000116415</v>
      </c>
      <c r="I8478" s="216">
        <v>1484.00000000617</v>
      </c>
      <c r="J8478" s="216">
        <v>1.484551897019406E-3</v>
      </c>
      <c r="K8478" s="216">
        <v>5.3019710607615485E-6</v>
      </c>
    </row>
    <row r="8479" spans="2:11" ht="15.75" customHeight="1" x14ac:dyDescent="0.2">
      <c r="B8479" s="189">
        <v>41201</v>
      </c>
      <c r="C8479" s="143">
        <v>282197</v>
      </c>
      <c r="D8479" s="143" t="s">
        <v>896</v>
      </c>
      <c r="E8479" s="143" t="s">
        <v>24</v>
      </c>
      <c r="F8479" s="248" t="s">
        <v>3281</v>
      </c>
      <c r="G8479" s="216">
        <v>8.5150000000000006</v>
      </c>
      <c r="H8479" s="216">
        <v>270</v>
      </c>
      <c r="I8479" s="216">
        <v>2299.0500000000002</v>
      </c>
      <c r="J8479" s="216">
        <v>2.2999050126875169E-3</v>
      </c>
      <c r="K8479" s="216">
        <v>8.5181667136574702E-6</v>
      </c>
    </row>
    <row r="8480" spans="2:11" ht="15.75" customHeight="1" x14ac:dyDescent="0.2">
      <c r="B8480" s="189">
        <v>41201</v>
      </c>
      <c r="C8480" s="143">
        <v>282198</v>
      </c>
      <c r="D8480" s="143" t="s">
        <v>1502</v>
      </c>
      <c r="E8480" s="143" t="s">
        <v>24</v>
      </c>
      <c r="F8480" s="248" t="s">
        <v>4081</v>
      </c>
      <c r="G8480" s="216">
        <v>25.38</v>
      </c>
      <c r="H8480" s="216">
        <v>283.00000000046566</v>
      </c>
      <c r="I8480" s="216">
        <v>7182.5400000118179</v>
      </c>
      <c r="J8480" s="216">
        <v>7.185211174117908E-3</v>
      </c>
      <c r="K8480" s="216">
        <v>2.538943877776002E-5</v>
      </c>
    </row>
    <row r="8481" spans="2:11" ht="15.75" customHeight="1" x14ac:dyDescent="0.2">
      <c r="B8481" s="189">
        <v>41201</v>
      </c>
      <c r="C8481" s="143">
        <v>282199</v>
      </c>
      <c r="D8481" s="143" t="s">
        <v>895</v>
      </c>
      <c r="E8481" s="143" t="s">
        <v>24</v>
      </c>
      <c r="F8481" s="248" t="s">
        <v>4082</v>
      </c>
      <c r="G8481" s="216">
        <v>34.454999999999998</v>
      </c>
      <c r="H8481" s="216">
        <v>251.99999999371357</v>
      </c>
      <c r="I8481" s="216">
        <v>8682.6599997834019</v>
      </c>
      <c r="J8481" s="216">
        <v>8.6858890659025426E-3</v>
      </c>
      <c r="K8481" s="216">
        <v>3.4467813754441348E-5</v>
      </c>
    </row>
    <row r="8482" spans="2:11" ht="15.75" customHeight="1" x14ac:dyDescent="0.2">
      <c r="B8482" s="189">
        <v>41201</v>
      </c>
      <c r="C8482" s="143">
        <v>282200</v>
      </c>
      <c r="D8482" s="143" t="s">
        <v>1385</v>
      </c>
      <c r="E8482" s="143" t="s">
        <v>24</v>
      </c>
      <c r="F8482" s="248" t="s">
        <v>4083</v>
      </c>
      <c r="G8482" s="216">
        <v>4.9800000000000004</v>
      </c>
      <c r="H8482" s="216">
        <v>136.00000000325963</v>
      </c>
      <c r="I8482" s="216">
        <v>677.28000001623298</v>
      </c>
      <c r="J8482" s="216">
        <v>6.7753187926766951E-4</v>
      </c>
      <c r="K8482" s="216">
        <v>4.9818520533193426E-6</v>
      </c>
    </row>
    <row r="8483" spans="2:11" ht="15.75" customHeight="1" x14ac:dyDescent="0.2">
      <c r="B8483" s="189">
        <v>41201</v>
      </c>
      <c r="C8483" s="143">
        <v>282201</v>
      </c>
      <c r="D8483" s="143" t="s">
        <v>1198</v>
      </c>
      <c r="E8483" s="143" t="s">
        <v>25</v>
      </c>
      <c r="F8483" s="248" t="s">
        <v>4084</v>
      </c>
      <c r="G8483" s="216">
        <v>10.582500000000001</v>
      </c>
      <c r="H8483" s="216">
        <v>272.00000000651926</v>
      </c>
      <c r="I8483" s="216">
        <v>2878.4400000689902</v>
      </c>
      <c r="J8483" s="216">
        <v>8.25780329209631E-3</v>
      </c>
      <c r="K8483" s="216">
        <v>3.035957092609702E-5</v>
      </c>
    </row>
    <row r="8484" spans="2:11" ht="15.75" customHeight="1" x14ac:dyDescent="0.2">
      <c r="B8484" s="189">
        <v>41201</v>
      </c>
      <c r="C8484" s="143">
        <v>282202</v>
      </c>
      <c r="D8484" s="143" t="s">
        <v>765</v>
      </c>
      <c r="E8484" s="143" t="s">
        <v>24</v>
      </c>
      <c r="F8484" s="248" t="s">
        <v>4085</v>
      </c>
      <c r="G8484" s="216">
        <v>9.9</v>
      </c>
      <c r="H8484" s="216">
        <v>299.99999999301508</v>
      </c>
      <c r="I8484" s="216">
        <v>2969.9999999308493</v>
      </c>
      <c r="J8484" s="216">
        <v>2.9711045377538046E-3</v>
      </c>
      <c r="K8484" s="216">
        <v>9.9036817927432712E-6</v>
      </c>
    </row>
    <row r="8485" spans="2:11" ht="15.75" customHeight="1" x14ac:dyDescent="0.2">
      <c r="B8485" s="189">
        <v>41201</v>
      </c>
      <c r="C8485" s="143">
        <v>282203</v>
      </c>
      <c r="D8485" s="143" t="s">
        <v>1237</v>
      </c>
      <c r="E8485" s="143" t="s">
        <v>24</v>
      </c>
      <c r="F8485" s="248" t="s">
        <v>4086</v>
      </c>
      <c r="G8485" s="216">
        <v>4.5268000000000006</v>
      </c>
      <c r="H8485" s="216">
        <v>240.00000000698492</v>
      </c>
      <c r="I8485" s="216">
        <v>1086.4320000316195</v>
      </c>
      <c r="J8485" s="216">
        <v>1.0868360421986674E-3</v>
      </c>
      <c r="K8485" s="216">
        <v>4.5284835090293176E-6</v>
      </c>
    </row>
    <row r="8486" spans="2:11" ht="15.75" customHeight="1" x14ac:dyDescent="0.2">
      <c r="B8486" s="189">
        <v>41201</v>
      </c>
      <c r="C8486" s="143">
        <v>282204</v>
      </c>
      <c r="D8486" s="143" t="s">
        <v>1253</v>
      </c>
      <c r="E8486" s="143" t="s">
        <v>24</v>
      </c>
      <c r="F8486" s="248" t="s">
        <v>4087</v>
      </c>
      <c r="G8486" s="216">
        <v>16.099499999999999</v>
      </c>
      <c r="H8486" s="216">
        <v>261.00000000209548</v>
      </c>
      <c r="I8486" s="216">
        <v>4201.969500033736</v>
      </c>
      <c r="J8486" s="216">
        <v>4.2035322051663286E-3</v>
      </c>
      <c r="K8486" s="216">
        <v>1.6105487375986895E-5</v>
      </c>
    </row>
    <row r="8487" spans="2:11" ht="15.75" customHeight="1" x14ac:dyDescent="0.2">
      <c r="B8487" s="189">
        <v>41201</v>
      </c>
      <c r="C8487" s="143">
        <v>282205</v>
      </c>
      <c r="D8487" s="143" t="s">
        <v>4078</v>
      </c>
      <c r="E8487" s="143" t="s">
        <v>24</v>
      </c>
      <c r="F8487" s="248" t="s">
        <v>4088</v>
      </c>
      <c r="G8487" s="216">
        <v>1.9266000000000001</v>
      </c>
      <c r="H8487" s="216">
        <v>159.00000000488944</v>
      </c>
      <c r="I8487" s="216">
        <v>306.32940000942</v>
      </c>
      <c r="J8487" s="216">
        <v>3.0644332337931952E-4</v>
      </c>
      <c r="K8487" s="216">
        <v>1.927316499181736E-6</v>
      </c>
    </row>
    <row r="8488" spans="2:11" ht="15.75" customHeight="1" x14ac:dyDescent="0.2">
      <c r="B8488" s="189">
        <v>41202</v>
      </c>
      <c r="C8488" s="143">
        <v>282214</v>
      </c>
      <c r="D8488" s="143" t="s">
        <v>521</v>
      </c>
      <c r="E8488" s="143" t="s">
        <v>24</v>
      </c>
      <c r="F8488" s="248" t="s">
        <v>2376</v>
      </c>
      <c r="G8488" s="216">
        <v>38.024999999999999</v>
      </c>
      <c r="H8488" s="216">
        <v>232.9999999946449</v>
      </c>
      <c r="I8488" s="216">
        <v>8859.8249997963721</v>
      </c>
      <c r="J8488" s="216">
        <v>8.8620318229609262E-3</v>
      </c>
      <c r="K8488" s="216">
        <v>3.8034471344054094E-5</v>
      </c>
    </row>
    <row r="8489" spans="2:11" ht="15.75" customHeight="1" x14ac:dyDescent="0.2">
      <c r="B8489" s="189">
        <v>41202</v>
      </c>
      <c r="C8489" s="143">
        <v>282215</v>
      </c>
      <c r="D8489" s="143" t="s">
        <v>1186</v>
      </c>
      <c r="E8489" s="143" t="s">
        <v>24</v>
      </c>
      <c r="F8489" s="248" t="s">
        <v>4089</v>
      </c>
      <c r="G8489" s="216">
        <v>0.8</v>
      </c>
      <c r="H8489" s="216">
        <v>300.00000000349246</v>
      </c>
      <c r="I8489" s="216">
        <v>240.00000000279397</v>
      </c>
      <c r="J8489" s="216">
        <v>2.4005977968913217E-4</v>
      </c>
      <c r="K8489" s="216">
        <v>8.0019926562112498E-7</v>
      </c>
    </row>
    <row r="8490" spans="2:11" ht="15.75" customHeight="1" x14ac:dyDescent="0.2">
      <c r="B8490" s="189">
        <v>41203</v>
      </c>
      <c r="C8490" s="143">
        <v>282233</v>
      </c>
      <c r="D8490" s="143" t="s">
        <v>713</v>
      </c>
      <c r="E8490" s="143" t="s">
        <v>24</v>
      </c>
      <c r="F8490" s="248" t="s">
        <v>4090</v>
      </c>
      <c r="G8490" s="216">
        <v>14.5</v>
      </c>
      <c r="H8490" s="216">
        <v>358.00000000395812</v>
      </c>
      <c r="I8490" s="216">
        <v>5191.0000000573928</v>
      </c>
      <c r="J8490" s="216">
        <v>5.1919427010936299E-3</v>
      </c>
      <c r="K8490" s="216">
        <v>1.4502633243117952E-5</v>
      </c>
    </row>
    <row r="8491" spans="2:11" ht="15.75" customHeight="1" x14ac:dyDescent="0.2">
      <c r="B8491" s="189">
        <v>41203</v>
      </c>
      <c r="C8491" s="143">
        <v>282234</v>
      </c>
      <c r="D8491" s="143" t="s">
        <v>1676</v>
      </c>
      <c r="E8491" s="143" t="s">
        <v>24</v>
      </c>
      <c r="F8491" s="248" t="s">
        <v>4091</v>
      </c>
      <c r="G8491" s="216">
        <v>34.590000000000003</v>
      </c>
      <c r="H8491" s="216">
        <v>346.99999999953434</v>
      </c>
      <c r="I8491" s="216">
        <v>12002.729999983894</v>
      </c>
      <c r="J8491" s="216">
        <v>1.2004909731443832E-2</v>
      </c>
      <c r="K8491" s="216">
        <v>3.4596281646858619E-5</v>
      </c>
    </row>
    <row r="8492" spans="2:11" ht="15.75" customHeight="1" x14ac:dyDescent="0.2">
      <c r="B8492" s="189">
        <v>41203</v>
      </c>
      <c r="C8492" s="143">
        <v>282235</v>
      </c>
      <c r="D8492" s="143" t="s">
        <v>1653</v>
      </c>
      <c r="E8492" s="143" t="s">
        <v>24</v>
      </c>
      <c r="F8492" s="248" t="s">
        <v>4092</v>
      </c>
      <c r="G8492" s="216">
        <v>14.25</v>
      </c>
      <c r="H8492" s="216">
        <v>281.00000000442378</v>
      </c>
      <c r="I8492" s="216">
        <v>4004.2500000630389</v>
      </c>
      <c r="J8492" s="216">
        <v>4.0049771837702957E-3</v>
      </c>
      <c r="K8492" s="216">
        <v>1.425258784237454E-5</v>
      </c>
    </row>
    <row r="8493" spans="2:11" ht="15.75" customHeight="1" x14ac:dyDescent="0.2">
      <c r="B8493" s="189">
        <v>41203</v>
      </c>
      <c r="C8493" s="143">
        <v>282235</v>
      </c>
      <c r="D8493" s="143" t="s">
        <v>907</v>
      </c>
      <c r="E8493" s="143" t="s">
        <v>24</v>
      </c>
      <c r="F8493" s="248" t="s">
        <v>4092</v>
      </c>
      <c r="G8493" s="216">
        <v>2.0499999999999998</v>
      </c>
      <c r="H8493" s="216">
        <v>281.00000000442378</v>
      </c>
      <c r="I8493" s="216">
        <v>576.05000000906875</v>
      </c>
      <c r="J8493" s="216">
        <v>5.7615461240204254E-4</v>
      </c>
      <c r="K8493" s="216">
        <v>2.0503722860959861E-6</v>
      </c>
    </row>
    <row r="8494" spans="2:11" ht="15.75" customHeight="1" x14ac:dyDescent="0.2">
      <c r="B8494" s="189">
        <v>41203</v>
      </c>
      <c r="C8494" s="143">
        <v>282236</v>
      </c>
      <c r="D8494" s="143" t="s">
        <v>1452</v>
      </c>
      <c r="E8494" s="143" t="s">
        <v>24</v>
      </c>
      <c r="F8494" s="248" t="s">
        <v>4093</v>
      </c>
      <c r="G8494" s="216">
        <v>4.34</v>
      </c>
      <c r="H8494" s="216">
        <v>241.99999999254942</v>
      </c>
      <c r="I8494" s="216">
        <v>1050.2799999676645</v>
      </c>
      <c r="J8494" s="216">
        <v>1.0504707339388257E-3</v>
      </c>
      <c r="K8494" s="216">
        <v>4.3407881569056491E-6</v>
      </c>
    </row>
    <row r="8495" spans="2:11" ht="15.75" customHeight="1" x14ac:dyDescent="0.2">
      <c r="B8495" s="189">
        <v>41203</v>
      </c>
      <c r="C8495" s="143">
        <v>282237</v>
      </c>
      <c r="D8495" s="143" t="s">
        <v>1182</v>
      </c>
      <c r="E8495" s="143" t="s">
        <v>24</v>
      </c>
      <c r="F8495" s="248" t="s">
        <v>4094</v>
      </c>
      <c r="G8495" s="216">
        <v>1.2134</v>
      </c>
      <c r="H8495" s="216">
        <v>149.00000000372529</v>
      </c>
      <c r="I8495" s="216">
        <v>180.79660000452029</v>
      </c>
      <c r="J8495" s="216">
        <v>1.8082943320470727E-4</v>
      </c>
      <c r="K8495" s="216">
        <v>1.2136203570482292E-6</v>
      </c>
    </row>
    <row r="8496" spans="2:11" ht="15.75" customHeight="1" x14ac:dyDescent="0.2">
      <c r="B8496" s="189">
        <v>41203</v>
      </c>
      <c r="C8496" s="143">
        <v>282239</v>
      </c>
      <c r="D8496" s="143" t="s">
        <v>1284</v>
      </c>
      <c r="E8496" s="143" t="s">
        <v>24</v>
      </c>
      <c r="F8496" s="248" t="s">
        <v>4095</v>
      </c>
      <c r="G8496" s="216">
        <v>23.04</v>
      </c>
      <c r="H8496" s="216">
        <v>460.00000000116415</v>
      </c>
      <c r="I8496" s="216">
        <v>10598.400000026822</v>
      </c>
      <c r="J8496" s="216">
        <v>1.060032470098278E-2</v>
      </c>
      <c r="K8496" s="216">
        <v>2.3044184132512939E-5</v>
      </c>
    </row>
    <row r="8497" spans="2:11" ht="15.75" customHeight="1" x14ac:dyDescent="0.2">
      <c r="B8497" s="189">
        <v>41203</v>
      </c>
      <c r="C8497" s="143">
        <v>282240</v>
      </c>
      <c r="D8497" s="143" t="s">
        <v>702</v>
      </c>
      <c r="E8497" s="143" t="s">
        <v>25</v>
      </c>
      <c r="F8497" s="248" t="s">
        <v>3019</v>
      </c>
      <c r="G8497" s="216">
        <v>80.435000000000002</v>
      </c>
      <c r="H8497" s="216">
        <v>473.00000000162981</v>
      </c>
      <c r="I8497" s="216">
        <v>38045.755000131096</v>
      </c>
      <c r="J8497" s="216">
        <v>0.10918935380049788</v>
      </c>
      <c r="K8497" s="216">
        <v>2.3084429978884068E-4</v>
      </c>
    </row>
    <row r="8498" spans="2:11" ht="15.75" customHeight="1" x14ac:dyDescent="0.2">
      <c r="B8498" s="189">
        <v>41203</v>
      </c>
      <c r="C8498" s="143">
        <v>282244</v>
      </c>
      <c r="D8498" s="143" t="s">
        <v>3609</v>
      </c>
      <c r="E8498" s="143" t="s">
        <v>24</v>
      </c>
      <c r="F8498" s="248" t="s">
        <v>3608</v>
      </c>
      <c r="G8498" s="216">
        <v>11.183</v>
      </c>
      <c r="H8498" s="216">
        <v>338.00000000162981</v>
      </c>
      <c r="I8498" s="216">
        <v>3779.8540000182261</v>
      </c>
      <c r="J8498" s="216">
        <v>3.7805404327445995E-3</v>
      </c>
      <c r="K8498" s="216">
        <v>1.1185030866054349E-5</v>
      </c>
    </row>
    <row r="8499" spans="2:11" ht="15.75" customHeight="1" x14ac:dyDescent="0.2">
      <c r="B8499" s="189">
        <v>41203</v>
      </c>
      <c r="C8499" s="143">
        <v>282338</v>
      </c>
      <c r="D8499" s="143" t="s">
        <v>731</v>
      </c>
      <c r="E8499" s="143" t="s">
        <v>24</v>
      </c>
      <c r="F8499" s="248" t="s">
        <v>4096</v>
      </c>
      <c r="G8499" s="216">
        <v>17.16</v>
      </c>
      <c r="H8499" s="216">
        <v>394.99999999883585</v>
      </c>
      <c r="I8499" s="216">
        <v>6778.1999999800228</v>
      </c>
      <c r="J8499" s="216">
        <v>6.7794309412560266E-3</v>
      </c>
      <c r="K8499" s="216">
        <v>1.7163116307027867E-5</v>
      </c>
    </row>
    <row r="8500" spans="2:11" ht="15.75" customHeight="1" x14ac:dyDescent="0.2">
      <c r="B8500" s="189">
        <v>41203</v>
      </c>
      <c r="C8500" s="143">
        <v>282341</v>
      </c>
      <c r="D8500" s="143" t="s">
        <v>2057</v>
      </c>
      <c r="E8500" s="143" t="s">
        <v>24</v>
      </c>
      <c r="F8500" s="248" t="s">
        <v>3954</v>
      </c>
      <c r="G8500" s="216">
        <v>82.780799999999999</v>
      </c>
      <c r="H8500" s="216">
        <v>398.00000000861473</v>
      </c>
      <c r="I8500" s="216">
        <v>32946.758400713137</v>
      </c>
      <c r="J8500" s="216">
        <v>3.2952741630010898E-2</v>
      </c>
      <c r="K8500" s="216">
        <v>8.2795833239441281E-5</v>
      </c>
    </row>
    <row r="8501" spans="2:11" ht="15.75" customHeight="1" x14ac:dyDescent="0.2">
      <c r="B8501" s="189">
        <v>41204</v>
      </c>
      <c r="C8501" s="143">
        <v>282300</v>
      </c>
      <c r="D8501" s="143" t="s">
        <v>602</v>
      </c>
      <c r="E8501" s="143" t="s">
        <v>25</v>
      </c>
      <c r="F8501" s="248" t="s">
        <v>4097</v>
      </c>
      <c r="G8501" s="216">
        <v>40.360000000000007</v>
      </c>
      <c r="H8501" s="216">
        <v>82.999999998137355</v>
      </c>
      <c r="I8501" s="216">
        <v>3349.8799999248236</v>
      </c>
      <c r="J8501" s="216">
        <v>9.616973239267421E-3</v>
      </c>
      <c r="K8501" s="216">
        <v>1.1586714746365353E-4</v>
      </c>
    </row>
    <row r="8502" spans="2:11" ht="15.75" customHeight="1" x14ac:dyDescent="0.2">
      <c r="B8502" s="189">
        <v>41204</v>
      </c>
      <c r="C8502" s="143">
        <v>282323</v>
      </c>
      <c r="D8502" s="143" t="s">
        <v>838</v>
      </c>
      <c r="E8502" s="143" t="s">
        <v>25</v>
      </c>
      <c r="F8502" s="248" t="s">
        <v>4098</v>
      </c>
      <c r="G8502" s="216">
        <v>20.009999999999998</v>
      </c>
      <c r="H8502" s="216">
        <v>197.99999999580905</v>
      </c>
      <c r="I8502" s="216">
        <v>3961.9799999161391</v>
      </c>
      <c r="J8502" s="216">
        <v>1.1374215086678127E-2</v>
      </c>
      <c r="K8502" s="216">
        <v>5.7445530742014529E-5</v>
      </c>
    </row>
    <row r="8503" spans="2:11" ht="15.75" customHeight="1" x14ac:dyDescent="0.2">
      <c r="B8503" s="189">
        <v>41204</v>
      </c>
      <c r="C8503" s="143">
        <v>282324</v>
      </c>
      <c r="D8503" s="143" t="s">
        <v>504</v>
      </c>
      <c r="E8503" s="143" t="s">
        <v>25</v>
      </c>
      <c r="F8503" s="248" t="s">
        <v>4099</v>
      </c>
      <c r="G8503" s="216">
        <v>18.05</v>
      </c>
      <c r="H8503" s="216">
        <v>334.99999999185093</v>
      </c>
      <c r="I8503" s="216">
        <v>6046.7499998529092</v>
      </c>
      <c r="J8503" s="216">
        <v>1.7359258521030818E-2</v>
      </c>
      <c r="K8503" s="216">
        <v>5.1818682153591329E-5</v>
      </c>
    </row>
    <row r="8504" spans="2:11" ht="15.75" customHeight="1" x14ac:dyDescent="0.2">
      <c r="B8504" s="189">
        <v>41204</v>
      </c>
      <c r="C8504" s="143">
        <v>282325</v>
      </c>
      <c r="D8504" s="143" t="s">
        <v>698</v>
      </c>
      <c r="E8504" s="143" t="s">
        <v>25</v>
      </c>
      <c r="F8504" s="248" t="s">
        <v>4100</v>
      </c>
      <c r="G8504" s="216">
        <v>2.0100000000000002</v>
      </c>
      <c r="H8504" s="216">
        <v>331.99999999254942</v>
      </c>
      <c r="I8504" s="216">
        <v>667.31999998502442</v>
      </c>
      <c r="J8504" s="216">
        <v>1.915769693848119E-3</v>
      </c>
      <c r="K8504" s="216">
        <v>5.7703906442503366E-6</v>
      </c>
    </row>
    <row r="8505" spans="2:11" ht="15.75" customHeight="1" x14ac:dyDescent="0.2">
      <c r="B8505" s="189">
        <v>41204</v>
      </c>
      <c r="C8505" s="143">
        <v>282326</v>
      </c>
      <c r="D8505" s="143" t="s">
        <v>815</v>
      </c>
      <c r="E8505" s="143" t="s">
        <v>25</v>
      </c>
      <c r="F8505" s="248" t="s">
        <v>2082</v>
      </c>
      <c r="G8505" s="216">
        <v>28.907499999999999</v>
      </c>
      <c r="H8505" s="216">
        <v>334.99999999185093</v>
      </c>
      <c r="I8505" s="216">
        <v>9684.0124997644307</v>
      </c>
      <c r="J8505" s="216">
        <v>2.7801261257434814E-2</v>
      </c>
      <c r="K8505" s="216">
        <v>8.2988839576451031E-5</v>
      </c>
    </row>
    <row r="8506" spans="2:11" ht="15.75" customHeight="1" x14ac:dyDescent="0.2">
      <c r="B8506" s="189">
        <v>41204</v>
      </c>
      <c r="C8506" s="143">
        <v>282335</v>
      </c>
      <c r="D8506" s="143" t="s">
        <v>1050</v>
      </c>
      <c r="E8506" s="143" t="s">
        <v>24</v>
      </c>
      <c r="F8506" s="248" t="s">
        <v>4101</v>
      </c>
      <c r="G8506" s="216">
        <v>26.519400000000001</v>
      </c>
      <c r="H8506" s="216">
        <v>251.00000000093132</v>
      </c>
      <c r="I8506" s="216">
        <v>6656.3694000246987</v>
      </c>
      <c r="J8506" s="216">
        <v>6.6563712638086532E-3</v>
      </c>
      <c r="K8506" s="216">
        <v>2.651940742543408E-5</v>
      </c>
    </row>
    <row r="8507" spans="2:11" ht="15.75" customHeight="1" x14ac:dyDescent="0.2">
      <c r="B8507" s="189">
        <v>41204</v>
      </c>
      <c r="C8507" s="143">
        <v>282336</v>
      </c>
      <c r="D8507" s="143" t="s">
        <v>3191</v>
      </c>
      <c r="E8507" s="143" t="s">
        <v>24</v>
      </c>
      <c r="F8507" s="248" t="s">
        <v>3192</v>
      </c>
      <c r="G8507" s="216">
        <v>13.567</v>
      </c>
      <c r="H8507" s="216">
        <v>306.99999999487773</v>
      </c>
      <c r="I8507" s="216">
        <v>4165.0689999305059</v>
      </c>
      <c r="J8507" s="216">
        <v>4.1650701661501525E-3</v>
      </c>
      <c r="K8507" s="216">
        <v>1.3567003798761064E-5</v>
      </c>
    </row>
    <row r="8508" spans="2:11" ht="15.75" customHeight="1" x14ac:dyDescent="0.2">
      <c r="B8508" s="189">
        <v>41204</v>
      </c>
      <c r="C8508" s="143">
        <v>282337</v>
      </c>
      <c r="D8508" s="143" t="s">
        <v>1649</v>
      </c>
      <c r="E8508" s="143" t="s">
        <v>24</v>
      </c>
      <c r="F8508" s="248" t="s">
        <v>4102</v>
      </c>
      <c r="G8508" s="216">
        <v>1.17</v>
      </c>
      <c r="H8508" s="216">
        <v>69.999999997671694</v>
      </c>
      <c r="I8508" s="216">
        <v>81.89999999727587</v>
      </c>
      <c r="J8508" s="216">
        <v>8.1900022929282291E-5</v>
      </c>
      <c r="K8508" s="216">
        <v>1.1700003276000918E-6</v>
      </c>
    </row>
    <row r="8509" spans="2:11" ht="15.75" customHeight="1" x14ac:dyDescent="0.2">
      <c r="B8509" s="189">
        <v>41204</v>
      </c>
      <c r="C8509" s="143">
        <v>282339</v>
      </c>
      <c r="D8509" s="143" t="s">
        <v>1408</v>
      </c>
      <c r="E8509" s="143" t="s">
        <v>24</v>
      </c>
      <c r="F8509" s="248" t="s">
        <v>3086</v>
      </c>
      <c r="G8509" s="216">
        <v>1.96</v>
      </c>
      <c r="H8509" s="216">
        <v>326.00000000442378</v>
      </c>
      <c r="I8509" s="216">
        <v>638.96000000867059</v>
      </c>
      <c r="J8509" s="216">
        <v>6.3896017891752071E-4</v>
      </c>
      <c r="K8509" s="216">
        <v>1.9600005488001536E-6</v>
      </c>
    </row>
    <row r="8510" spans="2:11" ht="15.75" customHeight="1" x14ac:dyDescent="0.2">
      <c r="B8510" s="189">
        <v>41204</v>
      </c>
      <c r="C8510" s="143">
        <v>282340</v>
      </c>
      <c r="D8510" s="143" t="s">
        <v>541</v>
      </c>
      <c r="E8510" s="143" t="s">
        <v>25</v>
      </c>
      <c r="F8510" s="248" t="s">
        <v>4103</v>
      </c>
      <c r="G8510" s="216">
        <v>5.9381000000000004</v>
      </c>
      <c r="H8510" s="216">
        <v>145.00000000116415</v>
      </c>
      <c r="I8510" s="216">
        <v>861.02450000691294</v>
      </c>
      <c r="J8510" s="216">
        <v>2.4718645369702554E-3</v>
      </c>
      <c r="K8510" s="216">
        <v>1.7047341634140758E-5</v>
      </c>
    </row>
    <row r="8511" spans="2:11" ht="15.75" customHeight="1" x14ac:dyDescent="0.2">
      <c r="B8511" s="189">
        <v>41204</v>
      </c>
      <c r="C8511" s="143">
        <v>282342</v>
      </c>
      <c r="D8511" s="143" t="s">
        <v>1628</v>
      </c>
      <c r="E8511" s="143" t="s">
        <v>24</v>
      </c>
      <c r="F8511" s="248" t="s">
        <v>2763</v>
      </c>
      <c r="G8511" s="216">
        <v>5.2084999999999999</v>
      </c>
      <c r="H8511" s="216">
        <v>282.00000000768341</v>
      </c>
      <c r="I8511" s="216">
        <v>1468.7970000400189</v>
      </c>
      <c r="J8511" s="216">
        <v>1.4687974113032941E-3</v>
      </c>
      <c r="K8511" s="216">
        <v>5.2085014583804086E-6</v>
      </c>
    </row>
    <row r="8512" spans="2:11" ht="15.75" customHeight="1" x14ac:dyDescent="0.2">
      <c r="B8512" s="189">
        <v>41204</v>
      </c>
      <c r="C8512" s="143">
        <v>282343</v>
      </c>
      <c r="D8512" s="143" t="s">
        <v>896</v>
      </c>
      <c r="E8512" s="143" t="s">
        <v>24</v>
      </c>
      <c r="F8512" s="248" t="s">
        <v>3008</v>
      </c>
      <c r="G8512" s="216">
        <v>4.8835000000000006</v>
      </c>
      <c r="H8512" s="216">
        <v>148.00000000046566</v>
      </c>
      <c r="I8512" s="216">
        <v>722.75800000227412</v>
      </c>
      <c r="J8512" s="216">
        <v>7.2275820237457076E-4</v>
      </c>
      <c r="K8512" s="216">
        <v>4.8835013673803833E-6</v>
      </c>
    </row>
    <row r="8513" spans="2:11" ht="15.75" customHeight="1" x14ac:dyDescent="0.2">
      <c r="B8513" s="189">
        <v>41204</v>
      </c>
      <c r="C8513" s="143">
        <v>282344</v>
      </c>
      <c r="D8513" s="143" t="s">
        <v>1502</v>
      </c>
      <c r="E8513" s="143" t="s">
        <v>24</v>
      </c>
      <c r="F8513" s="248" t="s">
        <v>4104</v>
      </c>
      <c r="G8513" s="216">
        <v>9.9450000000000003</v>
      </c>
      <c r="H8513" s="216">
        <v>55.000000001164153</v>
      </c>
      <c r="I8513" s="216">
        <v>546.97500001157755</v>
      </c>
      <c r="J8513" s="216">
        <v>5.4697515316462042E-4</v>
      </c>
      <c r="K8513" s="216">
        <v>9.9450027846007806E-6</v>
      </c>
    </row>
    <row r="8514" spans="2:11" ht="15.75" customHeight="1" x14ac:dyDescent="0.2">
      <c r="B8514" s="189">
        <v>41204</v>
      </c>
      <c r="C8514" s="143">
        <v>282345</v>
      </c>
      <c r="D8514" s="143" t="s">
        <v>1393</v>
      </c>
      <c r="E8514" s="143" t="s">
        <v>24</v>
      </c>
      <c r="F8514" s="248" t="s">
        <v>4105</v>
      </c>
      <c r="G8514" s="216">
        <v>16.25</v>
      </c>
      <c r="H8514" s="216">
        <v>69.999999997671694</v>
      </c>
      <c r="I8514" s="216">
        <v>1137.499999962165</v>
      </c>
      <c r="J8514" s="216">
        <v>1.1375003184622542E-3</v>
      </c>
      <c r="K8514" s="216">
        <v>1.6250004550001274E-5</v>
      </c>
    </row>
    <row r="8515" spans="2:11" ht="15.75" customHeight="1" x14ac:dyDescent="0.2">
      <c r="B8515" s="189">
        <v>41204</v>
      </c>
      <c r="C8515" s="143">
        <v>282346</v>
      </c>
      <c r="D8515" s="143" t="s">
        <v>503</v>
      </c>
      <c r="E8515" s="143" t="s">
        <v>25</v>
      </c>
      <c r="F8515" s="248" t="s">
        <v>4106</v>
      </c>
      <c r="G8515" s="216">
        <v>9.92</v>
      </c>
      <c r="H8515" s="216">
        <v>95.000000005820766</v>
      </c>
      <c r="I8515" s="216">
        <v>942.40000005774198</v>
      </c>
      <c r="J8515" s="216">
        <v>2.7054806683953782E-3</v>
      </c>
      <c r="K8515" s="216">
        <v>2.847874387610116E-5</v>
      </c>
    </row>
    <row r="8516" spans="2:11" ht="15.75" customHeight="1" x14ac:dyDescent="0.2">
      <c r="B8516" s="189">
        <v>41205</v>
      </c>
      <c r="C8516" s="143">
        <v>282385</v>
      </c>
      <c r="D8516" s="143" t="s">
        <v>960</v>
      </c>
      <c r="E8516" s="143" t="s">
        <v>25</v>
      </c>
      <c r="F8516" s="248" t="s">
        <v>4107</v>
      </c>
      <c r="G8516" s="216">
        <v>4</v>
      </c>
      <c r="H8516" s="216">
        <v>85.000000004656613</v>
      </c>
      <c r="I8516" s="216">
        <v>340.00000001862645</v>
      </c>
      <c r="J8516" s="216">
        <v>9.7631157990135827E-4</v>
      </c>
      <c r="K8516" s="216">
        <v>1.1486018586445557E-5</v>
      </c>
    </row>
    <row r="8517" spans="2:11" ht="15.75" customHeight="1" x14ac:dyDescent="0.2">
      <c r="B8517" s="189">
        <v>41205</v>
      </c>
      <c r="C8517" s="143">
        <v>282386</v>
      </c>
      <c r="D8517" s="143" t="s">
        <v>1225</v>
      </c>
      <c r="E8517" s="143" t="s">
        <v>25</v>
      </c>
      <c r="F8517" s="248" t="s">
        <v>4108</v>
      </c>
      <c r="G8517" s="216">
        <v>2.0100000000000002</v>
      </c>
      <c r="H8517" s="216">
        <v>105.00000000698492</v>
      </c>
      <c r="I8517" s="216">
        <v>211.05000001403971</v>
      </c>
      <c r="J8517" s="216">
        <v>6.0603105570764882E-4</v>
      </c>
      <c r="K8517" s="216">
        <v>5.7717243396888932E-6</v>
      </c>
    </row>
    <row r="8518" spans="2:11" ht="15.75" customHeight="1" x14ac:dyDescent="0.2">
      <c r="B8518" s="189">
        <v>41205</v>
      </c>
      <c r="C8518" s="143">
        <v>282404</v>
      </c>
      <c r="D8518" s="143" t="s">
        <v>495</v>
      </c>
      <c r="E8518" s="143" t="s">
        <v>25</v>
      </c>
      <c r="F8518" s="248" t="s">
        <v>4109</v>
      </c>
      <c r="G8518" s="216">
        <v>36</v>
      </c>
      <c r="H8518" s="216">
        <v>285.99999999976717</v>
      </c>
      <c r="I8518" s="216">
        <v>10295.999999991618</v>
      </c>
      <c r="J8518" s="216">
        <v>2.9565011841486796E-2</v>
      </c>
      <c r="K8518" s="216">
        <v>1.0337416727801001E-4</v>
      </c>
    </row>
    <row r="8519" spans="2:11" ht="15.75" customHeight="1" x14ac:dyDescent="0.2">
      <c r="B8519" s="189">
        <v>41205</v>
      </c>
      <c r="C8519" s="143">
        <v>282420</v>
      </c>
      <c r="D8519" s="143" t="s">
        <v>568</v>
      </c>
      <c r="E8519" s="143" t="s">
        <v>25</v>
      </c>
      <c r="F8519" s="248" t="s">
        <v>4110</v>
      </c>
      <c r="G8519" s="216">
        <v>1</v>
      </c>
      <c r="H8519" s="216">
        <v>373.00000000046566</v>
      </c>
      <c r="I8519" s="216">
        <v>373.00000000046566</v>
      </c>
      <c r="J8519" s="216">
        <v>1.0710712331873852E-3</v>
      </c>
      <c r="K8519" s="216">
        <v>2.8715046466113893E-6</v>
      </c>
    </row>
    <row r="8520" spans="2:11" ht="15.75" customHeight="1" x14ac:dyDescent="0.2">
      <c r="B8520" s="189">
        <v>41205</v>
      </c>
      <c r="C8520" s="143">
        <v>282421</v>
      </c>
      <c r="D8520" s="143" t="s">
        <v>841</v>
      </c>
      <c r="E8520" s="143" t="s">
        <v>25</v>
      </c>
      <c r="F8520" s="248" t="s">
        <v>4111</v>
      </c>
      <c r="G8520" s="216">
        <v>3</v>
      </c>
      <c r="H8520" s="216">
        <v>120.00000000349246</v>
      </c>
      <c r="I8520" s="216">
        <v>360.00000001047738</v>
      </c>
      <c r="J8520" s="216">
        <v>1.0337416728101859E-3</v>
      </c>
      <c r="K8520" s="216">
        <v>8.6145139398341675E-6</v>
      </c>
    </row>
    <row r="8521" spans="2:11" ht="15.75" customHeight="1" x14ac:dyDescent="0.2">
      <c r="B8521" s="189">
        <v>41205</v>
      </c>
      <c r="C8521" s="143">
        <v>282422</v>
      </c>
      <c r="D8521" s="143" t="s">
        <v>1362</v>
      </c>
      <c r="E8521" s="143" t="s">
        <v>25</v>
      </c>
      <c r="F8521" s="248" t="s">
        <v>4112</v>
      </c>
      <c r="G8521" s="216">
        <v>37.5</v>
      </c>
      <c r="H8521" s="216">
        <v>349.99999999883585</v>
      </c>
      <c r="I8521" s="216">
        <v>13124.999999956344</v>
      </c>
      <c r="J8521" s="216">
        <v>3.7688498486649125E-2</v>
      </c>
      <c r="K8521" s="216">
        <v>1.076814242479271E-4</v>
      </c>
    </row>
    <row r="8522" spans="2:11" ht="15.75" customHeight="1" x14ac:dyDescent="0.2">
      <c r="B8522" s="189">
        <v>41205</v>
      </c>
      <c r="C8522" s="143">
        <v>282423</v>
      </c>
      <c r="D8522" s="143" t="s">
        <v>524</v>
      </c>
      <c r="E8522" s="143" t="s">
        <v>25</v>
      </c>
      <c r="F8522" s="248" t="s">
        <v>4113</v>
      </c>
      <c r="G8522" s="216">
        <v>1</v>
      </c>
      <c r="H8522" s="216">
        <v>345.00000000349246</v>
      </c>
      <c r="I8522" s="216">
        <v>345.00000000349246</v>
      </c>
      <c r="J8522" s="216">
        <v>9.9066910309095787E-4</v>
      </c>
      <c r="K8522" s="216">
        <v>2.8715046466113893E-6</v>
      </c>
    </row>
    <row r="8523" spans="2:11" ht="15.75" customHeight="1" x14ac:dyDescent="0.2">
      <c r="B8523" s="189">
        <v>41205</v>
      </c>
      <c r="C8523" s="143">
        <v>282424</v>
      </c>
      <c r="D8523" s="143" t="s">
        <v>869</v>
      </c>
      <c r="E8523" s="143" t="s">
        <v>25</v>
      </c>
      <c r="F8523" s="248" t="s">
        <v>4114</v>
      </c>
      <c r="G8523" s="216">
        <v>13</v>
      </c>
      <c r="H8523" s="216">
        <v>242.0000000030268</v>
      </c>
      <c r="I8523" s="216">
        <v>3146.0000000393484</v>
      </c>
      <c r="J8523" s="216">
        <v>9.0337536183524199E-3</v>
      </c>
      <c r="K8523" s="216">
        <v>3.7329560405948061E-5</v>
      </c>
    </row>
    <row r="8524" spans="2:11" ht="15.75" customHeight="1" x14ac:dyDescent="0.2">
      <c r="B8524" s="189">
        <v>41205</v>
      </c>
      <c r="C8524" s="143">
        <v>282425</v>
      </c>
      <c r="D8524" s="143" t="s">
        <v>597</v>
      </c>
      <c r="E8524" s="143" t="s">
        <v>25</v>
      </c>
      <c r="F8524" s="248" t="s">
        <v>4115</v>
      </c>
      <c r="G8524" s="216">
        <v>12.040000000000001</v>
      </c>
      <c r="H8524" s="216">
        <v>139.00000000256114</v>
      </c>
      <c r="I8524" s="216">
        <v>1673.5600000308361</v>
      </c>
      <c r="J8524" s="216">
        <v>4.8056353164715026E-3</v>
      </c>
      <c r="K8524" s="216">
        <v>3.4572915945201128E-5</v>
      </c>
    </row>
    <row r="8525" spans="2:11" ht="15.75" customHeight="1" x14ac:dyDescent="0.2">
      <c r="B8525" s="189">
        <v>41205</v>
      </c>
      <c r="C8525" s="143">
        <v>282426</v>
      </c>
      <c r="D8525" s="143" t="s">
        <v>1135</v>
      </c>
      <c r="E8525" s="143" t="s">
        <v>25</v>
      </c>
      <c r="F8525" s="248" t="s">
        <v>4116</v>
      </c>
      <c r="G8525" s="216">
        <v>5.5</v>
      </c>
      <c r="H8525" s="216">
        <v>229.00000000256114</v>
      </c>
      <c r="I8525" s="216">
        <v>1259.5000000140863</v>
      </c>
      <c r="J8525" s="216">
        <v>3.6166601024474935E-3</v>
      </c>
      <c r="K8525" s="216">
        <v>1.5793275556362639E-5</v>
      </c>
    </row>
    <row r="8526" spans="2:11" ht="15.75" customHeight="1" x14ac:dyDescent="0.2">
      <c r="B8526" s="189">
        <v>41205</v>
      </c>
      <c r="C8526" s="143">
        <v>282427</v>
      </c>
      <c r="D8526" s="143" t="s">
        <v>1091</v>
      </c>
      <c r="E8526" s="143" t="s">
        <v>25</v>
      </c>
      <c r="F8526" s="248" t="s">
        <v>4117</v>
      </c>
      <c r="G8526" s="216">
        <v>15.98</v>
      </c>
      <c r="H8526" s="216">
        <v>179.00000000721775</v>
      </c>
      <c r="I8526" s="216">
        <v>2860.4200001153399</v>
      </c>
      <c r="J8526" s="216">
        <v>8.2137093215913486E-3</v>
      </c>
      <c r="K8526" s="216">
        <v>4.5886644252850003E-5</v>
      </c>
    </row>
    <row r="8527" spans="2:11" ht="15.75" customHeight="1" x14ac:dyDescent="0.2">
      <c r="B8527" s="189">
        <v>41205</v>
      </c>
      <c r="C8527" s="143">
        <v>282428</v>
      </c>
      <c r="D8527" s="143" t="s">
        <v>676</v>
      </c>
      <c r="E8527" s="143" t="s">
        <v>25</v>
      </c>
      <c r="F8527" s="248" t="s">
        <v>4118</v>
      </c>
      <c r="G8527" s="216">
        <v>4.9800000000000004</v>
      </c>
      <c r="H8527" s="216">
        <v>156.99999999837019</v>
      </c>
      <c r="I8527" s="216">
        <v>781.85999999188357</v>
      </c>
      <c r="J8527" s="216">
        <v>2.2451146229762746E-3</v>
      </c>
      <c r="K8527" s="216">
        <v>1.4300093140124719E-5</v>
      </c>
    </row>
    <row r="8528" spans="2:11" ht="15.75" customHeight="1" x14ac:dyDescent="0.2">
      <c r="B8528" s="189">
        <v>41205</v>
      </c>
      <c r="C8528" s="143">
        <v>282429</v>
      </c>
      <c r="D8528" s="143" t="s">
        <v>1312</v>
      </c>
      <c r="E8528" s="143" t="s">
        <v>25</v>
      </c>
      <c r="F8528" s="248" t="s">
        <v>3886</v>
      </c>
      <c r="G8528" s="216">
        <v>17.355</v>
      </c>
      <c r="H8528" s="216">
        <v>419.99999999650754</v>
      </c>
      <c r="I8528" s="216">
        <v>7289.0999999393889</v>
      </c>
      <c r="J8528" s="216">
        <v>2.0930684519441033E-2</v>
      </c>
      <c r="K8528" s="216">
        <v>4.9834963141940664E-5</v>
      </c>
    </row>
    <row r="8529" spans="2:11" ht="15.75" customHeight="1" x14ac:dyDescent="0.2">
      <c r="B8529" s="189">
        <v>41205</v>
      </c>
      <c r="C8529" s="143">
        <v>282430</v>
      </c>
      <c r="D8529" s="143" t="s">
        <v>1258</v>
      </c>
      <c r="E8529" s="143" t="s">
        <v>25</v>
      </c>
      <c r="F8529" s="248" t="s">
        <v>3238</v>
      </c>
      <c r="G8529" s="216">
        <v>5.69</v>
      </c>
      <c r="H8529" s="216">
        <v>335.00000000232831</v>
      </c>
      <c r="I8529" s="216">
        <v>1906.1500000132482</v>
      </c>
      <c r="J8529" s="216">
        <v>5.473518582176342E-3</v>
      </c>
      <c r="K8529" s="216">
        <v>1.6338861439218805E-5</v>
      </c>
    </row>
    <row r="8530" spans="2:11" ht="15.75" customHeight="1" x14ac:dyDescent="0.2">
      <c r="B8530" s="189">
        <v>41205</v>
      </c>
      <c r="C8530" s="143">
        <v>282432</v>
      </c>
      <c r="D8530" s="143" t="s">
        <v>587</v>
      </c>
      <c r="E8530" s="143" t="s">
        <v>25</v>
      </c>
      <c r="F8530" s="248" t="s">
        <v>4119</v>
      </c>
      <c r="G8530" s="216">
        <v>8</v>
      </c>
      <c r="H8530" s="216">
        <v>240.00000000698492</v>
      </c>
      <c r="I8530" s="216">
        <v>1920.0000000558794</v>
      </c>
      <c r="J8530" s="216">
        <v>5.5132889216543248E-3</v>
      </c>
      <c r="K8530" s="216">
        <v>2.2972037172891114E-5</v>
      </c>
    </row>
    <row r="8531" spans="2:11" ht="15.75" customHeight="1" x14ac:dyDescent="0.2">
      <c r="B8531" s="189">
        <v>41205</v>
      </c>
      <c r="C8531" s="143">
        <v>282432</v>
      </c>
      <c r="D8531" s="143" t="s">
        <v>1040</v>
      </c>
      <c r="E8531" s="143" t="s">
        <v>25</v>
      </c>
      <c r="F8531" s="248" t="s">
        <v>4119</v>
      </c>
      <c r="G8531" s="216">
        <v>9</v>
      </c>
      <c r="H8531" s="216">
        <v>240.00000000698492</v>
      </c>
      <c r="I8531" s="216">
        <v>2160.0000000628643</v>
      </c>
      <c r="J8531" s="216">
        <v>6.2024500368611157E-3</v>
      </c>
      <c r="K8531" s="216">
        <v>2.5843541819502502E-5</v>
      </c>
    </row>
    <row r="8532" spans="2:11" ht="15.75" customHeight="1" x14ac:dyDescent="0.2">
      <c r="B8532" s="189">
        <v>41205</v>
      </c>
      <c r="C8532" s="143">
        <v>282433</v>
      </c>
      <c r="D8532" s="143" t="s">
        <v>869</v>
      </c>
      <c r="E8532" s="143" t="s">
        <v>25</v>
      </c>
      <c r="F8532" s="248" t="s">
        <v>4120</v>
      </c>
      <c r="G8532" s="216">
        <v>17</v>
      </c>
      <c r="H8532" s="216">
        <v>416.99999999720603</v>
      </c>
      <c r="I8532" s="216">
        <v>7088.9999999525025</v>
      </c>
      <c r="J8532" s="216">
        <v>2.0356096439691749E-2</v>
      </c>
      <c r="K8532" s="216">
        <v>4.8815578992393614E-5</v>
      </c>
    </row>
    <row r="8533" spans="2:11" ht="15.75" customHeight="1" x14ac:dyDescent="0.2">
      <c r="B8533" s="189">
        <v>41205</v>
      </c>
      <c r="C8533" s="143">
        <v>282434</v>
      </c>
      <c r="D8533" s="143" t="s">
        <v>1204</v>
      </c>
      <c r="E8533" s="143" t="s">
        <v>25</v>
      </c>
      <c r="F8533" s="248" t="s">
        <v>3094</v>
      </c>
      <c r="G8533" s="216">
        <v>46</v>
      </c>
      <c r="H8533" s="216">
        <v>442.99999999813735</v>
      </c>
      <c r="I8533" s="216">
        <v>20377.999999914318</v>
      </c>
      <c r="J8533" s="216">
        <v>5.8515521688400851E-2</v>
      </c>
      <c r="K8533" s="216">
        <v>1.3208921374412391E-4</v>
      </c>
    </row>
    <row r="8534" spans="2:11" ht="15.75" customHeight="1" x14ac:dyDescent="0.2">
      <c r="B8534" s="189">
        <v>41205</v>
      </c>
      <c r="C8534" s="143">
        <v>282435</v>
      </c>
      <c r="D8534" s="143" t="s">
        <v>845</v>
      </c>
      <c r="E8534" s="143" t="s">
        <v>25</v>
      </c>
      <c r="F8534" s="248" t="s">
        <v>2283</v>
      </c>
      <c r="G8534" s="216">
        <v>2</v>
      </c>
      <c r="H8534" s="216">
        <v>454.99999999534339</v>
      </c>
      <c r="I8534" s="216">
        <v>909.99999999068677</v>
      </c>
      <c r="J8534" s="216">
        <v>2.613069228389621E-3</v>
      </c>
      <c r="K8534" s="216">
        <v>5.7430092932227786E-6</v>
      </c>
    </row>
    <row r="8535" spans="2:11" ht="15.75" customHeight="1" x14ac:dyDescent="0.2">
      <c r="B8535" s="189">
        <v>41205</v>
      </c>
      <c r="C8535" s="143">
        <v>282436</v>
      </c>
      <c r="D8535" s="143" t="s">
        <v>1186</v>
      </c>
      <c r="E8535" s="143" t="s">
        <v>24</v>
      </c>
      <c r="F8535" s="248" t="s">
        <v>3619</v>
      </c>
      <c r="G8535" s="216">
        <v>2.7450000000000001</v>
      </c>
      <c r="H8535" s="216">
        <v>554.00000000372529</v>
      </c>
      <c r="I8535" s="216">
        <v>1520.7300000102259</v>
      </c>
      <c r="J8535" s="216">
        <v>1.5205416505159764E-3</v>
      </c>
      <c r="K8535" s="216">
        <v>2.744660018963451E-6</v>
      </c>
    </row>
    <row r="8536" spans="2:11" ht="15.75" customHeight="1" x14ac:dyDescent="0.2">
      <c r="B8536" s="189">
        <v>41205</v>
      </c>
      <c r="C8536" s="143">
        <v>282437</v>
      </c>
      <c r="D8536" s="143" t="s">
        <v>588</v>
      </c>
      <c r="E8536" s="143" t="s">
        <v>25</v>
      </c>
      <c r="F8536" s="248" t="s">
        <v>2308</v>
      </c>
      <c r="G8536" s="216">
        <v>252.49</v>
      </c>
      <c r="H8536" s="216">
        <v>387.00000000419095</v>
      </c>
      <c r="I8536" s="216">
        <v>97713.630001058191</v>
      </c>
      <c r="J8536" s="216">
        <v>0.28058514258530465</v>
      </c>
      <c r="K8536" s="216">
        <v>7.2502620822290965E-4</v>
      </c>
    </row>
    <row r="8537" spans="2:11" ht="15.75" customHeight="1" x14ac:dyDescent="0.2">
      <c r="B8537" s="189">
        <v>41205</v>
      </c>
      <c r="C8537" s="143">
        <v>282438</v>
      </c>
      <c r="D8537" s="143" t="s">
        <v>651</v>
      </c>
      <c r="E8537" s="143" t="s">
        <v>25</v>
      </c>
      <c r="F8537" s="248" t="s">
        <v>3680</v>
      </c>
      <c r="G8537" s="216">
        <v>5.04</v>
      </c>
      <c r="H8537" s="216">
        <v>365.00000000582077</v>
      </c>
      <c r="I8537" s="216">
        <v>1839.6000000293366</v>
      </c>
      <c r="J8537" s="216">
        <v>5.2824199479905515E-3</v>
      </c>
      <c r="K8537" s="216">
        <v>1.4472383418921402E-5</v>
      </c>
    </row>
    <row r="8538" spans="2:11" ht="15.75" customHeight="1" x14ac:dyDescent="0.2">
      <c r="B8538" s="189">
        <v>41205</v>
      </c>
      <c r="C8538" s="143">
        <v>282439</v>
      </c>
      <c r="D8538" s="143" t="s">
        <v>630</v>
      </c>
      <c r="E8538" s="143" t="s">
        <v>24</v>
      </c>
      <c r="F8538" s="248" t="s">
        <v>4121</v>
      </c>
      <c r="G8538" s="216">
        <v>1.24</v>
      </c>
      <c r="H8538" s="216">
        <v>293.99999999441206</v>
      </c>
      <c r="I8538" s="216">
        <v>364.55999999307096</v>
      </c>
      <c r="J8538" s="216">
        <v>3.6451484753890633E-4</v>
      </c>
      <c r="K8538" s="216">
        <v>1.2398464202239269E-6</v>
      </c>
    </row>
    <row r="8539" spans="2:11" ht="15.75" customHeight="1" x14ac:dyDescent="0.2">
      <c r="B8539" s="189">
        <v>41205</v>
      </c>
      <c r="C8539" s="143">
        <v>282440</v>
      </c>
      <c r="D8539" s="143" t="s">
        <v>816</v>
      </c>
      <c r="E8539" s="143" t="s">
        <v>25</v>
      </c>
      <c r="F8539" s="248" t="s">
        <v>2954</v>
      </c>
      <c r="G8539" s="216">
        <v>50</v>
      </c>
      <c r="H8539" s="216">
        <v>315</v>
      </c>
      <c r="I8539" s="216">
        <v>15750</v>
      </c>
      <c r="J8539" s="216">
        <v>4.5226198184129381E-2</v>
      </c>
      <c r="K8539" s="216">
        <v>1.4357523233056945E-4</v>
      </c>
    </row>
    <row r="8540" spans="2:11" ht="15.75" customHeight="1" x14ac:dyDescent="0.2">
      <c r="B8540" s="189">
        <v>41205</v>
      </c>
      <c r="C8540" s="143">
        <v>282441</v>
      </c>
      <c r="D8540" s="143" t="s">
        <v>1322</v>
      </c>
      <c r="E8540" s="143" t="s">
        <v>24</v>
      </c>
      <c r="F8540" s="248" t="s">
        <v>3850</v>
      </c>
      <c r="G8540" s="216">
        <v>31.183299999999999</v>
      </c>
      <c r="H8540" s="216">
        <v>225</v>
      </c>
      <c r="I8540" s="216">
        <v>7016.2425000000003</v>
      </c>
      <c r="J8540" s="216">
        <v>7.0153735056838517E-3</v>
      </c>
      <c r="K8540" s="216">
        <v>3.117943780303934E-5</v>
      </c>
    </row>
    <row r="8541" spans="2:11" ht="15.75" customHeight="1" x14ac:dyDescent="0.2">
      <c r="B8541" s="189">
        <v>41205</v>
      </c>
      <c r="C8541" s="143">
        <v>282442</v>
      </c>
      <c r="D8541" s="143" t="s">
        <v>655</v>
      </c>
      <c r="E8541" s="143" t="s">
        <v>25</v>
      </c>
      <c r="F8541" s="248" t="s">
        <v>4122</v>
      </c>
      <c r="G8541" s="216">
        <v>9.6</v>
      </c>
      <c r="H8541" s="216">
        <v>175.00000000465661</v>
      </c>
      <c r="I8541" s="216">
        <v>1680.0000000447035</v>
      </c>
      <c r="J8541" s="216">
        <v>4.8241278064355001E-3</v>
      </c>
      <c r="K8541" s="216">
        <v>2.7566444607469334E-5</v>
      </c>
    </row>
    <row r="8542" spans="2:11" ht="15.75" customHeight="1" x14ac:dyDescent="0.2">
      <c r="B8542" s="189">
        <v>41205</v>
      </c>
      <c r="C8542" s="143">
        <v>282443</v>
      </c>
      <c r="D8542" s="143" t="s">
        <v>893</v>
      </c>
      <c r="E8542" s="143" t="s">
        <v>24</v>
      </c>
      <c r="F8542" s="248" t="s">
        <v>4123</v>
      </c>
      <c r="G8542" s="216">
        <v>34.199399999999997</v>
      </c>
      <c r="H8542" s="216">
        <v>383.99999999441206</v>
      </c>
      <c r="I8542" s="216">
        <v>13132.569599808896</v>
      </c>
      <c r="J8542" s="216">
        <v>1.3130943069890828E-2</v>
      </c>
      <c r="K8542" s="216">
        <v>3.4195164245004967E-5</v>
      </c>
    </row>
    <row r="8543" spans="2:11" ht="15.75" customHeight="1" x14ac:dyDescent="0.2">
      <c r="B8543" s="189">
        <v>41205</v>
      </c>
      <c r="C8543" s="143">
        <v>282444</v>
      </c>
      <c r="D8543" s="143" t="s">
        <v>1047</v>
      </c>
      <c r="E8543" s="143" t="s">
        <v>24</v>
      </c>
      <c r="F8543" s="248" t="s">
        <v>3538</v>
      </c>
      <c r="G8543" s="216">
        <v>66.664000000000001</v>
      </c>
      <c r="H8543" s="216">
        <v>448.00000000395812</v>
      </c>
      <c r="I8543" s="216">
        <v>29865.472000263864</v>
      </c>
      <c r="J8543" s="216">
        <v>2.9861773022439576E-2</v>
      </c>
      <c r="K8543" s="216">
        <v>6.6655743353070861E-5</v>
      </c>
    </row>
    <row r="8544" spans="2:11" ht="15.75" customHeight="1" x14ac:dyDescent="0.2">
      <c r="B8544" s="189">
        <v>41205</v>
      </c>
      <c r="C8544" s="143">
        <v>282445</v>
      </c>
      <c r="D8544" s="143" t="s">
        <v>1015</v>
      </c>
      <c r="E8544" s="143" t="s">
        <v>24</v>
      </c>
      <c r="F8544" s="248" t="s">
        <v>4124</v>
      </c>
      <c r="G8544" s="216">
        <v>1.3900000000000001</v>
      </c>
      <c r="H8544" s="216">
        <v>211.99999999953434</v>
      </c>
      <c r="I8544" s="216">
        <v>294.67999999935273</v>
      </c>
      <c r="J8544" s="216">
        <v>2.9464350250869696E-4</v>
      </c>
      <c r="K8544" s="216">
        <v>1.3898278420252086E-6</v>
      </c>
    </row>
    <row r="8545" spans="2:11" ht="15.75" customHeight="1" x14ac:dyDescent="0.2">
      <c r="B8545" s="189">
        <v>41205</v>
      </c>
      <c r="C8545" s="143">
        <v>282445</v>
      </c>
      <c r="D8545" s="143" t="s">
        <v>1548</v>
      </c>
      <c r="E8545" s="143" t="s">
        <v>24</v>
      </c>
      <c r="F8545" s="248" t="s">
        <v>4124</v>
      </c>
      <c r="G8545" s="216">
        <v>1.08</v>
      </c>
      <c r="H8545" s="216">
        <v>211.99999999953434</v>
      </c>
      <c r="I8545" s="216">
        <v>228.95999999949711</v>
      </c>
      <c r="J8545" s="216">
        <v>2.2893164223697322E-4</v>
      </c>
      <c r="K8545" s="216">
        <v>1.0798662369692267E-6</v>
      </c>
    </row>
    <row r="8546" spans="2:11" ht="15.75" customHeight="1" x14ac:dyDescent="0.2">
      <c r="B8546" s="189">
        <v>41205</v>
      </c>
      <c r="C8546" s="143">
        <v>282446</v>
      </c>
      <c r="D8546" s="143" t="s">
        <v>988</v>
      </c>
      <c r="E8546" s="143" t="s">
        <v>24</v>
      </c>
      <c r="F8546" s="248" t="s">
        <v>4125</v>
      </c>
      <c r="G8546" s="216">
        <v>145.25</v>
      </c>
      <c r="H8546" s="216">
        <v>211.99999999953434</v>
      </c>
      <c r="I8546" s="216">
        <v>59310.999999599881</v>
      </c>
      <c r="J8546" s="216">
        <v>5.9303654055971967E-2</v>
      </c>
      <c r="K8546" s="216">
        <v>1.4523201011090758E-4</v>
      </c>
    </row>
    <row r="8547" spans="2:11" ht="15.75" customHeight="1" x14ac:dyDescent="0.2">
      <c r="B8547" s="189">
        <v>41205</v>
      </c>
      <c r="C8547" s="143">
        <v>282447</v>
      </c>
      <c r="D8547" s="143" t="s">
        <v>1440</v>
      </c>
      <c r="E8547" s="143" t="s">
        <v>24</v>
      </c>
      <c r="F8547" s="248" t="s">
        <v>4076</v>
      </c>
      <c r="G8547" s="216">
        <v>19.760000000000002</v>
      </c>
      <c r="H8547" s="216">
        <v>346.00000000675209</v>
      </c>
      <c r="I8547" s="216">
        <v>6836.960000133422</v>
      </c>
      <c r="J8547" s="216">
        <v>6.8361132107900013E-3</v>
      </c>
      <c r="K8547" s="216">
        <v>1.975755263195548E-5</v>
      </c>
    </row>
    <row r="8548" spans="2:11" ht="15.75" customHeight="1" x14ac:dyDescent="0.2">
      <c r="B8548" s="189">
        <v>41205</v>
      </c>
      <c r="C8548" s="143">
        <v>282448</v>
      </c>
      <c r="D8548" s="143" t="s">
        <v>1522</v>
      </c>
      <c r="E8548" s="143" t="s">
        <v>24</v>
      </c>
      <c r="F8548" s="248" t="s">
        <v>3883</v>
      </c>
      <c r="G8548" s="216">
        <v>11.36</v>
      </c>
      <c r="H8548" s="216">
        <v>140.99999999860302</v>
      </c>
      <c r="I8548" s="216">
        <v>1601.7599999841302</v>
      </c>
      <c r="J8548" s="216">
        <v>1.6015616145469364E-3</v>
      </c>
      <c r="K8548" s="216">
        <v>1.1358593011083717E-5</v>
      </c>
    </row>
    <row r="8549" spans="2:11" ht="15.75" customHeight="1" x14ac:dyDescent="0.2">
      <c r="B8549" s="189">
        <v>41205</v>
      </c>
      <c r="C8549" s="143">
        <v>282449</v>
      </c>
      <c r="D8549" s="143" t="s">
        <v>588</v>
      </c>
      <c r="E8549" s="143" t="s">
        <v>25</v>
      </c>
      <c r="F8549" s="248" t="s">
        <v>4126</v>
      </c>
      <c r="G8549" s="216">
        <v>1.92</v>
      </c>
      <c r="H8549" s="216">
        <v>240.00000000698492</v>
      </c>
      <c r="I8549" s="216">
        <v>460.80000001341102</v>
      </c>
      <c r="J8549" s="216">
        <v>1.3231893411970379E-3</v>
      </c>
      <c r="K8549" s="216">
        <v>5.513288921493867E-6</v>
      </c>
    </row>
    <row r="8550" spans="2:11" ht="15.75" customHeight="1" x14ac:dyDescent="0.2">
      <c r="B8550" s="189">
        <v>41205</v>
      </c>
      <c r="C8550" s="143">
        <v>282450</v>
      </c>
      <c r="D8550" s="143" t="s">
        <v>1541</v>
      </c>
      <c r="E8550" s="143" t="s">
        <v>25</v>
      </c>
      <c r="F8550" s="248" t="s">
        <v>4127</v>
      </c>
      <c r="G8550" s="216">
        <v>3.0100000000000002</v>
      </c>
      <c r="H8550" s="216">
        <v>210.00000000349246</v>
      </c>
      <c r="I8550" s="216">
        <v>632.1000000105123</v>
      </c>
      <c r="J8550" s="216">
        <v>1.8150780871532453E-3</v>
      </c>
      <c r="K8550" s="216">
        <v>8.6432289863002821E-6</v>
      </c>
    </row>
    <row r="8551" spans="2:11" ht="15.75" customHeight="1" x14ac:dyDescent="0.2">
      <c r="B8551" s="189">
        <v>41205</v>
      </c>
      <c r="C8551" s="143">
        <v>282451</v>
      </c>
      <c r="D8551" s="143" t="s">
        <v>858</v>
      </c>
      <c r="E8551" s="143" t="s">
        <v>25</v>
      </c>
      <c r="F8551" s="248" t="s">
        <v>4128</v>
      </c>
      <c r="G8551" s="216">
        <v>37.800000000000004</v>
      </c>
      <c r="H8551" s="216">
        <v>294.00000000488944</v>
      </c>
      <c r="I8551" s="216">
        <v>11113.200000184823</v>
      </c>
      <c r="J8551" s="216">
        <v>3.1911605439252408E-2</v>
      </c>
      <c r="K8551" s="216">
        <v>1.0854287564191052E-4</v>
      </c>
    </row>
    <row r="8552" spans="2:11" ht="15.75" customHeight="1" x14ac:dyDescent="0.2">
      <c r="B8552" s="189">
        <v>41205</v>
      </c>
      <c r="C8552" s="143">
        <v>282452</v>
      </c>
      <c r="D8552" s="143" t="s">
        <v>1587</v>
      </c>
      <c r="E8552" s="143" t="s">
        <v>24</v>
      </c>
      <c r="F8552" s="248" t="s">
        <v>4129</v>
      </c>
      <c r="G8552" s="216">
        <v>27.72</v>
      </c>
      <c r="H8552" s="216">
        <v>243.99999999906868</v>
      </c>
      <c r="I8552" s="216">
        <v>6763.6799999741834</v>
      </c>
      <c r="J8552" s="216">
        <v>6.7628422867001296E-3</v>
      </c>
      <c r="K8552" s="216">
        <v>2.7716566748876816E-5</v>
      </c>
    </row>
    <row r="8553" spans="2:11" ht="15.75" customHeight="1" x14ac:dyDescent="0.2">
      <c r="B8553" s="189">
        <v>41205</v>
      </c>
      <c r="C8553" s="143">
        <v>282453</v>
      </c>
      <c r="D8553" s="143" t="s">
        <v>1083</v>
      </c>
      <c r="E8553" s="143" t="s">
        <v>24</v>
      </c>
      <c r="F8553" s="248" t="s">
        <v>3593</v>
      </c>
      <c r="G8553" s="216">
        <v>11.43</v>
      </c>
      <c r="H8553" s="216">
        <v>177.00000000069849</v>
      </c>
      <c r="I8553" s="216">
        <v>2023.1100000079837</v>
      </c>
      <c r="J8553" s="216">
        <v>2.0228594284105866E-3</v>
      </c>
      <c r="K8553" s="216">
        <v>1.1428584341257649E-5</v>
      </c>
    </row>
    <row r="8554" spans="2:11" ht="15.75" customHeight="1" x14ac:dyDescent="0.2">
      <c r="B8554" s="189">
        <v>41205</v>
      </c>
      <c r="C8554" s="143">
        <v>282454</v>
      </c>
      <c r="D8554" s="143" t="s">
        <v>1458</v>
      </c>
      <c r="E8554" s="143" t="s">
        <v>25</v>
      </c>
      <c r="F8554" s="248" t="s">
        <v>4130</v>
      </c>
      <c r="G8554" s="216">
        <v>8.0500000000000007</v>
      </c>
      <c r="H8554" s="216">
        <v>335.00000000232831</v>
      </c>
      <c r="I8554" s="216">
        <v>2696.7500000187433</v>
      </c>
      <c r="J8554" s="216">
        <v>7.7437301558030856E-3</v>
      </c>
      <c r="K8554" s="216">
        <v>2.3115612405221686E-5</v>
      </c>
    </row>
    <row r="8555" spans="2:11" ht="15.75" customHeight="1" x14ac:dyDescent="0.2">
      <c r="B8555" s="189">
        <v>41205</v>
      </c>
      <c r="C8555" s="143">
        <v>282455</v>
      </c>
      <c r="D8555" s="143" t="s">
        <v>2023</v>
      </c>
      <c r="E8555" s="143" t="s">
        <v>24</v>
      </c>
      <c r="F8555" s="248" t="s">
        <v>2329</v>
      </c>
      <c r="G8555" s="216">
        <v>17</v>
      </c>
      <c r="H8555" s="216">
        <v>177.99999999348074</v>
      </c>
      <c r="I8555" s="216">
        <v>3025.9999998891726</v>
      </c>
      <c r="J8555" s="216">
        <v>3.0256252156937048E-3</v>
      </c>
      <c r="K8555" s="216">
        <v>1.6997894470811902E-5</v>
      </c>
    </row>
    <row r="8556" spans="2:11" ht="15.75" customHeight="1" x14ac:dyDescent="0.2">
      <c r="B8556" s="189">
        <v>41205</v>
      </c>
      <c r="C8556" s="143">
        <v>282456</v>
      </c>
      <c r="D8556" s="143" t="s">
        <v>1233</v>
      </c>
      <c r="E8556" s="143" t="s">
        <v>24</v>
      </c>
      <c r="F8556" s="248" t="s">
        <v>4131</v>
      </c>
      <c r="G8556" s="216">
        <v>11.270000000000001</v>
      </c>
      <c r="H8556" s="216">
        <v>68.999999994412065</v>
      </c>
      <c r="I8556" s="216">
        <v>777.62999993702397</v>
      </c>
      <c r="J8556" s="216">
        <v>7.7753368683923518E-4</v>
      </c>
      <c r="K8556" s="216">
        <v>1.1268604158002949E-5</v>
      </c>
    </row>
    <row r="8557" spans="2:11" ht="15.75" customHeight="1" x14ac:dyDescent="0.2">
      <c r="B8557" s="189">
        <v>41205</v>
      </c>
      <c r="C8557" s="143">
        <v>282457</v>
      </c>
      <c r="D8557" s="143" t="s">
        <v>1195</v>
      </c>
      <c r="E8557" s="143" t="s">
        <v>24</v>
      </c>
      <c r="F8557" s="248" t="s">
        <v>4018</v>
      </c>
      <c r="G8557" s="216">
        <v>5.6000000000000005</v>
      </c>
      <c r="H8557" s="216">
        <v>274.99999999534339</v>
      </c>
      <c r="I8557" s="216">
        <v>1539.9999999739232</v>
      </c>
      <c r="J8557" s="216">
        <v>1.5398092638004162E-3</v>
      </c>
      <c r="K8557" s="216">
        <v>5.5993064139145086E-6</v>
      </c>
    </row>
    <row r="8558" spans="2:11" ht="15.75" customHeight="1" x14ac:dyDescent="0.2">
      <c r="B8558" s="189">
        <v>41205</v>
      </c>
      <c r="C8558" s="143">
        <v>282458</v>
      </c>
      <c r="D8558" s="143" t="s">
        <v>1312</v>
      </c>
      <c r="E8558" s="143" t="s">
        <v>25</v>
      </c>
      <c r="F8558" s="248" t="s">
        <v>4132</v>
      </c>
      <c r="G8558" s="216">
        <v>2.1</v>
      </c>
      <c r="H8558" s="216">
        <v>516.99999999837019</v>
      </c>
      <c r="I8558" s="216">
        <v>1085.6999999965774</v>
      </c>
      <c r="J8558" s="216">
        <v>3.117592594816157E-3</v>
      </c>
      <c r="K8558" s="216">
        <v>6.0301597578839177E-6</v>
      </c>
    </row>
    <row r="8559" spans="2:11" ht="15.75" customHeight="1" x14ac:dyDescent="0.2">
      <c r="B8559" s="189">
        <v>41205</v>
      </c>
      <c r="C8559" s="143">
        <v>282459</v>
      </c>
      <c r="D8559" s="143" t="s">
        <v>1001</v>
      </c>
      <c r="E8559" s="143" t="s">
        <v>24</v>
      </c>
      <c r="F8559" s="248" t="s">
        <v>4133</v>
      </c>
      <c r="G8559" s="216">
        <v>1.125</v>
      </c>
      <c r="H8559" s="216">
        <v>222.99999999871943</v>
      </c>
      <c r="I8559" s="216">
        <v>501.74999999711872</v>
      </c>
      <c r="J8559" s="216">
        <v>5.0168785592240566E-4</v>
      </c>
      <c r="K8559" s="216">
        <v>1.124860663509611E-6</v>
      </c>
    </row>
    <row r="8560" spans="2:11" ht="15.75" customHeight="1" x14ac:dyDescent="0.2">
      <c r="B8560" s="189">
        <v>41205</v>
      </c>
      <c r="C8560" s="143">
        <v>282460</v>
      </c>
      <c r="D8560" s="143" t="s">
        <v>1761</v>
      </c>
      <c r="E8560" s="143" t="s">
        <v>24</v>
      </c>
      <c r="F8560" s="248" t="s">
        <v>4134</v>
      </c>
      <c r="G8560" s="216">
        <v>25.844999999999999</v>
      </c>
      <c r="H8560" s="216">
        <v>255.00000000349246</v>
      </c>
      <c r="I8560" s="216">
        <v>6590.4750000902623</v>
      </c>
      <c r="J8560" s="216">
        <v>6.5896587390622549E-3</v>
      </c>
      <c r="K8560" s="216">
        <v>2.5841798976360796E-5</v>
      </c>
    </row>
    <row r="8561" spans="2:11" ht="15.75" customHeight="1" x14ac:dyDescent="0.2">
      <c r="B8561" s="189">
        <v>41206</v>
      </c>
      <c r="C8561" s="143">
        <v>282507</v>
      </c>
      <c r="D8561" s="143" t="s">
        <v>883</v>
      </c>
      <c r="E8561" s="143" t="s">
        <v>25</v>
      </c>
      <c r="F8561" s="248" t="s">
        <v>4135</v>
      </c>
      <c r="G8561" s="216">
        <v>1</v>
      </c>
      <c r="H8561" s="216">
        <v>24.000000004889444</v>
      </c>
      <c r="I8561" s="216">
        <v>24.000000004889444</v>
      </c>
      <c r="J8561" s="216">
        <v>6.8931586276322731E-5</v>
      </c>
      <c r="K8561" s="216">
        <v>2.8721494275949799E-6</v>
      </c>
    </row>
    <row r="8562" spans="2:11" ht="15.75" customHeight="1" x14ac:dyDescent="0.2">
      <c r="B8562" s="189">
        <v>41206</v>
      </c>
      <c r="C8562" s="143">
        <v>282508</v>
      </c>
      <c r="D8562" s="143" t="s">
        <v>1259</v>
      </c>
      <c r="E8562" s="143" t="s">
        <v>25</v>
      </c>
      <c r="F8562" s="248" t="s">
        <v>4136</v>
      </c>
      <c r="G8562" s="216">
        <v>19</v>
      </c>
      <c r="H8562" s="216">
        <v>97.999999994644895</v>
      </c>
      <c r="I8562" s="216">
        <v>1861.999999898253</v>
      </c>
      <c r="J8562" s="216">
        <v>5.34794223388962E-3</v>
      </c>
      <c r="K8562" s="216">
        <v>5.4570839124304615E-5</v>
      </c>
    </row>
    <row r="8563" spans="2:11" ht="15.75" customHeight="1" x14ac:dyDescent="0.2">
      <c r="B8563" s="189">
        <v>41206</v>
      </c>
      <c r="C8563" s="143">
        <v>282522</v>
      </c>
      <c r="D8563" s="143" t="s">
        <v>723</v>
      </c>
      <c r="E8563" s="143" t="s">
        <v>25</v>
      </c>
      <c r="F8563" s="248" t="s">
        <v>3188</v>
      </c>
      <c r="G8563" s="216">
        <v>4</v>
      </c>
      <c r="H8563" s="216">
        <v>298.00000000745058</v>
      </c>
      <c r="I8563" s="216">
        <v>1192.0000000298023</v>
      </c>
      <c r="J8563" s="216">
        <v>3.4236021177788127E-3</v>
      </c>
      <c r="K8563" s="216">
        <v>1.148859771037992E-5</v>
      </c>
    </row>
    <row r="8564" spans="2:11" ht="15.75" customHeight="1" x14ac:dyDescent="0.2">
      <c r="B8564" s="189">
        <v>41206</v>
      </c>
      <c r="C8564" s="143">
        <v>282524</v>
      </c>
      <c r="D8564" s="143" t="s">
        <v>851</v>
      </c>
      <c r="E8564" s="143" t="s">
        <v>25</v>
      </c>
      <c r="F8564" s="248" t="s">
        <v>4137</v>
      </c>
      <c r="G8564" s="216">
        <v>11.96</v>
      </c>
      <c r="H8564" s="216">
        <v>354.99999999417923</v>
      </c>
      <c r="I8564" s="216">
        <v>4245.7999999303838</v>
      </c>
      <c r="J8564" s="216">
        <v>1.2194572039482817E-2</v>
      </c>
      <c r="K8564" s="216">
        <v>3.4350907154035959E-5</v>
      </c>
    </row>
    <row r="8565" spans="2:11" ht="15.75" customHeight="1" x14ac:dyDescent="0.2">
      <c r="B8565" s="189">
        <v>41206</v>
      </c>
      <c r="C8565" s="143">
        <v>282527</v>
      </c>
      <c r="D8565" s="143" t="s">
        <v>606</v>
      </c>
      <c r="E8565" s="143" t="s">
        <v>25</v>
      </c>
      <c r="F8565" s="248" t="s">
        <v>3041</v>
      </c>
      <c r="G8565" s="216">
        <v>15</v>
      </c>
      <c r="H8565" s="216">
        <v>260.9999999916181</v>
      </c>
      <c r="I8565" s="216">
        <v>3914.9999998742715</v>
      </c>
      <c r="J8565" s="216">
        <v>1.1244465008673234E-2</v>
      </c>
      <c r="K8565" s="216">
        <v>4.3082241413924697E-5</v>
      </c>
    </row>
    <row r="8566" spans="2:11" ht="15.75" customHeight="1" x14ac:dyDescent="0.2">
      <c r="B8566" s="189">
        <v>41206</v>
      </c>
      <c r="C8566" s="143">
        <v>282530</v>
      </c>
      <c r="D8566" s="143" t="s">
        <v>505</v>
      </c>
      <c r="E8566" s="143" t="s">
        <v>25</v>
      </c>
      <c r="F8566" s="248" t="s">
        <v>4138</v>
      </c>
      <c r="G8566" s="216">
        <v>8</v>
      </c>
      <c r="H8566" s="216">
        <v>428.00000000162981</v>
      </c>
      <c r="I8566" s="216">
        <v>3424.0000000130385</v>
      </c>
      <c r="J8566" s="216">
        <v>9.8342396401226596E-3</v>
      </c>
      <c r="K8566" s="216">
        <v>2.2977195420759839E-5</v>
      </c>
    </row>
    <row r="8567" spans="2:11" ht="15.75" customHeight="1" x14ac:dyDescent="0.2">
      <c r="B8567" s="189">
        <v>41206</v>
      </c>
      <c r="C8567" s="143">
        <v>282531</v>
      </c>
      <c r="D8567" s="143" t="s">
        <v>517</v>
      </c>
      <c r="E8567" s="143" t="s">
        <v>25</v>
      </c>
      <c r="F8567" s="248" t="s">
        <v>3469</v>
      </c>
      <c r="G8567" s="216">
        <v>39.097000000000001</v>
      </c>
      <c r="H8567" s="216">
        <v>528.99999999557622</v>
      </c>
      <c r="I8567" s="216">
        <v>20682.312999827041</v>
      </c>
      <c r="J8567" s="216">
        <v>5.9402693443793446E-2</v>
      </c>
      <c r="K8567" s="216">
        <v>1.1229242617068093E-4</v>
      </c>
    </row>
    <row r="8568" spans="2:11" ht="15.75" customHeight="1" x14ac:dyDescent="0.2">
      <c r="B8568" s="189">
        <v>41206</v>
      </c>
      <c r="C8568" s="143">
        <v>282532</v>
      </c>
      <c r="D8568" s="143" t="s">
        <v>968</v>
      </c>
      <c r="E8568" s="143" t="s">
        <v>25</v>
      </c>
      <c r="F8568" s="248" t="s">
        <v>2548</v>
      </c>
      <c r="G8568" s="216">
        <v>32.340000000000003</v>
      </c>
      <c r="H8568" s="216">
        <v>480.00000000349246</v>
      </c>
      <c r="I8568" s="216">
        <v>15523.200000112947</v>
      </c>
      <c r="J8568" s="216">
        <v>4.4584949994766795E-2</v>
      </c>
      <c r="K8568" s="216">
        <v>9.2885312488421657E-5</v>
      </c>
    </row>
    <row r="8569" spans="2:11" ht="15.75" customHeight="1" x14ac:dyDescent="0.2">
      <c r="B8569" s="189">
        <v>41206</v>
      </c>
      <c r="C8569" s="143">
        <v>282533</v>
      </c>
      <c r="D8569" s="143" t="s">
        <v>651</v>
      </c>
      <c r="E8569" s="143" t="s">
        <v>25</v>
      </c>
      <c r="F8569" s="248" t="s">
        <v>3628</v>
      </c>
      <c r="G8569" s="216">
        <v>17.5</v>
      </c>
      <c r="H8569" s="216">
        <v>322.9999999946449</v>
      </c>
      <c r="I8569" s="216">
        <v>5652.4999999062857</v>
      </c>
      <c r="J8569" s="216">
        <v>1.6234824639211463E-2</v>
      </c>
      <c r="K8569" s="216">
        <v>5.026261498291215E-5</v>
      </c>
    </row>
    <row r="8570" spans="2:11" ht="15.75" customHeight="1" x14ac:dyDescent="0.2">
      <c r="B8570" s="189">
        <v>41206</v>
      </c>
      <c r="C8570" s="143">
        <v>282534</v>
      </c>
      <c r="D8570" s="143" t="s">
        <v>611</v>
      </c>
      <c r="E8570" s="143" t="s">
        <v>25</v>
      </c>
      <c r="F8570" s="248" t="s">
        <v>1912</v>
      </c>
      <c r="G8570" s="216">
        <v>54.690000000000005</v>
      </c>
      <c r="H8570" s="216">
        <v>238.99999999324791</v>
      </c>
      <c r="I8570" s="216">
        <v>13070.909999630729</v>
      </c>
      <c r="J8570" s="216">
        <v>3.7541606673584894E-2</v>
      </c>
      <c r="K8570" s="216">
        <v>1.5707785219516945E-4</v>
      </c>
    </row>
    <row r="8571" spans="2:11" ht="15.75" customHeight="1" x14ac:dyDescent="0.2">
      <c r="B8571" s="189">
        <v>41206</v>
      </c>
      <c r="C8571" s="143">
        <v>282535</v>
      </c>
      <c r="D8571" s="143" t="s">
        <v>524</v>
      </c>
      <c r="E8571" s="143" t="s">
        <v>25</v>
      </c>
      <c r="F8571" s="248" t="s">
        <v>3424</v>
      </c>
      <c r="G8571" s="216">
        <v>8.0500000000000007</v>
      </c>
      <c r="H8571" s="216">
        <v>255.99999999627471</v>
      </c>
      <c r="I8571" s="216">
        <v>2060.7999999700114</v>
      </c>
      <c r="J8571" s="216">
        <v>5.9189255403016032E-3</v>
      </c>
      <c r="K8571" s="216">
        <v>2.3120802892139589E-5</v>
      </c>
    </row>
    <row r="8572" spans="2:11" ht="15.75" customHeight="1" x14ac:dyDescent="0.2">
      <c r="B8572" s="189">
        <v>41206</v>
      </c>
      <c r="C8572" s="143">
        <v>282537</v>
      </c>
      <c r="D8572" s="143" t="s">
        <v>893</v>
      </c>
      <c r="E8572" s="143" t="s">
        <v>24</v>
      </c>
      <c r="F8572" s="248" t="s">
        <v>4139</v>
      </c>
      <c r="G8572" s="216">
        <v>14.959200000000001</v>
      </c>
      <c r="H8572" s="216">
        <v>352.0000000053551</v>
      </c>
      <c r="I8572" s="216">
        <v>5265.6384000801081</v>
      </c>
      <c r="J8572" s="216">
        <v>5.2643270562104062E-3</v>
      </c>
      <c r="K8572" s="216">
        <v>1.4955474591279314E-5</v>
      </c>
    </row>
    <row r="8573" spans="2:11" ht="15.75" customHeight="1" x14ac:dyDescent="0.2">
      <c r="B8573" s="189">
        <v>41206</v>
      </c>
      <c r="C8573" s="143">
        <v>282538</v>
      </c>
      <c r="D8573" s="143" t="s">
        <v>1015</v>
      </c>
      <c r="E8573" s="143" t="s">
        <v>24</v>
      </c>
      <c r="F8573" s="248" t="s">
        <v>3816</v>
      </c>
      <c r="G8573" s="216">
        <v>23.23</v>
      </c>
      <c r="H8573" s="216">
        <v>278.99999999790452</v>
      </c>
      <c r="I8573" s="216">
        <v>6481.1699999513221</v>
      </c>
      <c r="J8573" s="216">
        <v>6.4795559425660293E-3</v>
      </c>
      <c r="K8573" s="216">
        <v>2.3224214848081342E-5</v>
      </c>
    </row>
    <row r="8574" spans="2:11" ht="15.75" customHeight="1" x14ac:dyDescent="0.2">
      <c r="B8574" s="189">
        <v>41206</v>
      </c>
      <c r="C8574" s="143">
        <v>282539</v>
      </c>
      <c r="D8574" s="143" t="s">
        <v>893</v>
      </c>
      <c r="E8574" s="143" t="s">
        <v>24</v>
      </c>
      <c r="F8574" s="248" t="s">
        <v>3160</v>
      </c>
      <c r="G8574" s="216">
        <v>7.2955000000000005</v>
      </c>
      <c r="H8574" s="216">
        <v>380.00000000232831</v>
      </c>
      <c r="I8574" s="216">
        <v>2772.2900000169866</v>
      </c>
      <c r="J8574" s="216">
        <v>2.7715995945579823E-3</v>
      </c>
      <c r="K8574" s="216">
        <v>7.293683143528948E-6</v>
      </c>
    </row>
    <row r="8575" spans="2:11" ht="15.75" customHeight="1" x14ac:dyDescent="0.2">
      <c r="B8575" s="189">
        <v>41206</v>
      </c>
      <c r="C8575" s="143">
        <v>282540</v>
      </c>
      <c r="D8575" s="143" t="s">
        <v>1202</v>
      </c>
      <c r="E8575" s="143" t="s">
        <v>24</v>
      </c>
      <c r="F8575" s="248" t="s">
        <v>4140</v>
      </c>
      <c r="G8575" s="216">
        <v>6.15</v>
      </c>
      <c r="H8575" s="216">
        <v>285.99999999976717</v>
      </c>
      <c r="I8575" s="216">
        <v>1758.8999999985681</v>
      </c>
      <c r="J8575" s="216">
        <v>1.7584619671225578E-3</v>
      </c>
      <c r="K8575" s="216">
        <v>6.1484684165174459E-6</v>
      </c>
    </row>
    <row r="8576" spans="2:11" ht="15.75" customHeight="1" x14ac:dyDescent="0.2">
      <c r="B8576" s="189">
        <v>41206</v>
      </c>
      <c r="C8576" s="143">
        <v>282541</v>
      </c>
      <c r="D8576" s="143" t="s">
        <v>1832</v>
      </c>
      <c r="E8576" s="143" t="s">
        <v>25</v>
      </c>
      <c r="F8576" s="248" t="s">
        <v>4141</v>
      </c>
      <c r="G8576" s="216">
        <v>1</v>
      </c>
      <c r="H8576" s="216">
        <v>284.99999999650754</v>
      </c>
      <c r="I8576" s="216">
        <v>284.99999999650754</v>
      </c>
      <c r="J8576" s="216">
        <v>8.1856258685453838E-4</v>
      </c>
      <c r="K8576" s="216">
        <v>2.8721494275949799E-6</v>
      </c>
    </row>
    <row r="8577" spans="2:11" ht="15.75" customHeight="1" x14ac:dyDescent="0.2">
      <c r="B8577" s="189">
        <v>41206</v>
      </c>
      <c r="C8577" s="143">
        <v>282542</v>
      </c>
      <c r="D8577" s="143" t="s">
        <v>968</v>
      </c>
      <c r="E8577" s="143" t="s">
        <v>25</v>
      </c>
      <c r="F8577" s="248" t="s">
        <v>4074</v>
      </c>
      <c r="G8577" s="216">
        <v>3.06</v>
      </c>
      <c r="H8577" s="216">
        <v>499.00000000256114</v>
      </c>
      <c r="I8577" s="216">
        <v>1526.9400000078372</v>
      </c>
      <c r="J8577" s="216">
        <v>4.3855998469943883E-3</v>
      </c>
      <c r="K8577" s="216">
        <v>8.7887772484406385E-6</v>
      </c>
    </row>
    <row r="8578" spans="2:11" ht="15.75" customHeight="1" x14ac:dyDescent="0.2">
      <c r="B8578" s="189">
        <v>41206</v>
      </c>
      <c r="C8578" s="143">
        <v>282543</v>
      </c>
      <c r="D8578" s="143" t="s">
        <v>635</v>
      </c>
      <c r="E8578" s="143" t="s">
        <v>25</v>
      </c>
      <c r="F8578" s="248" t="s">
        <v>4142</v>
      </c>
      <c r="G8578" s="216">
        <v>57</v>
      </c>
      <c r="H8578" s="216">
        <v>320.00000000582077</v>
      </c>
      <c r="I8578" s="216">
        <v>18240.000000331784</v>
      </c>
      <c r="J8578" s="216">
        <v>5.2388005560285368E-2</v>
      </c>
      <c r="K8578" s="216">
        <v>1.6371251737291385E-4</v>
      </c>
    </row>
    <row r="8579" spans="2:11" ht="15.75" customHeight="1" x14ac:dyDescent="0.2">
      <c r="B8579" s="189">
        <v>41206</v>
      </c>
      <c r="C8579" s="143">
        <v>282544</v>
      </c>
      <c r="D8579" s="143" t="s">
        <v>894</v>
      </c>
      <c r="E8579" s="143" t="s">
        <v>25</v>
      </c>
      <c r="F8579" s="248" t="s">
        <v>4143</v>
      </c>
      <c r="G8579" s="216">
        <v>23.984100000000002</v>
      </c>
      <c r="H8579" s="216">
        <v>110.00000000232831</v>
      </c>
      <c r="I8579" s="216">
        <v>2638.2510000558427</v>
      </c>
      <c r="J8579" s="216">
        <v>7.5774510996622722E-3</v>
      </c>
      <c r="K8579" s="216">
        <v>6.8885919086380761E-5</v>
      </c>
    </row>
    <row r="8580" spans="2:11" ht="15.75" customHeight="1" x14ac:dyDescent="0.2">
      <c r="B8580" s="189">
        <v>41206</v>
      </c>
      <c r="C8580" s="143">
        <v>282545</v>
      </c>
      <c r="D8580" s="143" t="s">
        <v>1531</v>
      </c>
      <c r="E8580" s="143" t="s">
        <v>25</v>
      </c>
      <c r="F8580" s="248" t="s">
        <v>4144</v>
      </c>
      <c r="G8580" s="216">
        <v>2</v>
      </c>
      <c r="H8580" s="216">
        <v>49.999999995343387</v>
      </c>
      <c r="I8580" s="216">
        <v>99.999999990686774</v>
      </c>
      <c r="J8580" s="216">
        <v>2.8721494273274901E-4</v>
      </c>
      <c r="K8580" s="216">
        <v>5.7442988551899598E-6</v>
      </c>
    </row>
    <row r="8581" spans="2:11" ht="15.75" customHeight="1" x14ac:dyDescent="0.2">
      <c r="B8581" s="189">
        <v>41206</v>
      </c>
      <c r="C8581" s="143">
        <v>282546</v>
      </c>
      <c r="D8581" s="143" t="s">
        <v>1531</v>
      </c>
      <c r="E8581" s="143" t="s">
        <v>25</v>
      </c>
      <c r="F8581" s="248" t="s">
        <v>4145</v>
      </c>
      <c r="G8581" s="216">
        <v>17</v>
      </c>
      <c r="H8581" s="216">
        <v>114.99999999767169</v>
      </c>
      <c r="I8581" s="216">
        <v>1954.9999999604188</v>
      </c>
      <c r="J8581" s="216">
        <v>5.6150521308345027E-3</v>
      </c>
      <c r="K8581" s="216">
        <v>4.882654026911466E-5</v>
      </c>
    </row>
    <row r="8582" spans="2:11" ht="15.75" customHeight="1" x14ac:dyDescent="0.2">
      <c r="B8582" s="189">
        <v>41206</v>
      </c>
      <c r="C8582" s="143">
        <v>282547</v>
      </c>
      <c r="D8582" s="143" t="s">
        <v>585</v>
      </c>
      <c r="E8582" s="143" t="s">
        <v>24</v>
      </c>
      <c r="F8582" s="248" t="s">
        <v>4146</v>
      </c>
      <c r="G8582" s="216">
        <v>29.26</v>
      </c>
      <c r="H8582" s="216">
        <v>120.00000000349246</v>
      </c>
      <c r="I8582" s="216">
        <v>3511.2000001021897</v>
      </c>
      <c r="J8582" s="216">
        <v>3.5103255780007097E-3</v>
      </c>
      <c r="K8582" s="216">
        <v>2.9252713149154548E-5</v>
      </c>
    </row>
    <row r="8583" spans="2:11" ht="15.75" customHeight="1" x14ac:dyDescent="0.2">
      <c r="B8583" s="189">
        <v>41206</v>
      </c>
      <c r="C8583" s="143">
        <v>282548</v>
      </c>
      <c r="D8583" s="143" t="s">
        <v>1439</v>
      </c>
      <c r="E8583" s="143" t="s">
        <v>24</v>
      </c>
      <c r="F8583" s="248" t="s">
        <v>4147</v>
      </c>
      <c r="G8583" s="216">
        <v>12.638000000000002</v>
      </c>
      <c r="H8583" s="216">
        <v>387.00000000419095</v>
      </c>
      <c r="I8583" s="216">
        <v>4890.9060000529662</v>
      </c>
      <c r="J8583" s="216">
        <v>4.8896879787774525E-3</v>
      </c>
      <c r="K8583" s="216">
        <v>1.2634852658202844E-5</v>
      </c>
    </row>
    <row r="8584" spans="2:11" ht="15.75" customHeight="1" x14ac:dyDescent="0.2">
      <c r="B8584" s="189">
        <v>41206</v>
      </c>
      <c r="C8584" s="143">
        <v>282550</v>
      </c>
      <c r="D8584" s="143" t="s">
        <v>1387</v>
      </c>
      <c r="E8584" s="143" t="s">
        <v>24</v>
      </c>
      <c r="F8584" s="248" t="s">
        <v>3887</v>
      </c>
      <c r="G8584" s="216">
        <v>97.92</v>
      </c>
      <c r="H8584" s="216">
        <v>277.9999999946449</v>
      </c>
      <c r="I8584" s="216">
        <v>27221.759999475627</v>
      </c>
      <c r="J8584" s="216">
        <v>2.7214980747771358E-2</v>
      </c>
      <c r="K8584" s="216">
        <v>9.7895614202502156E-5</v>
      </c>
    </row>
    <row r="8585" spans="2:11" ht="15.75" customHeight="1" x14ac:dyDescent="0.2">
      <c r="B8585" s="189">
        <v>41206</v>
      </c>
      <c r="C8585" s="143">
        <v>282551</v>
      </c>
      <c r="D8585" s="143" t="s">
        <v>1164</v>
      </c>
      <c r="E8585" s="143" t="s">
        <v>25</v>
      </c>
      <c r="F8585" s="248" t="s">
        <v>4148</v>
      </c>
      <c r="G8585" s="216">
        <v>2.145</v>
      </c>
      <c r="H8585" s="216">
        <v>150.00000000698492</v>
      </c>
      <c r="I8585" s="216">
        <v>321.75000001498267</v>
      </c>
      <c r="J8585" s="216">
        <v>9.2411407837171729E-4</v>
      </c>
      <c r="K8585" s="216">
        <v>6.1607605221912322E-6</v>
      </c>
    </row>
    <row r="8586" spans="2:11" ht="15.75" customHeight="1" x14ac:dyDescent="0.2">
      <c r="B8586" s="189">
        <v>41206</v>
      </c>
      <c r="C8586" s="143">
        <v>282552</v>
      </c>
      <c r="D8586" s="143" t="s">
        <v>1046</v>
      </c>
      <c r="E8586" s="143" t="s">
        <v>24</v>
      </c>
      <c r="F8586" s="248" t="s">
        <v>3947</v>
      </c>
      <c r="G8586" s="216">
        <v>21.505000000000003</v>
      </c>
      <c r="H8586" s="216">
        <v>207.00000000419095</v>
      </c>
      <c r="I8586" s="216">
        <v>4451.5350000901271</v>
      </c>
      <c r="J8586" s="216">
        <v>4.4504263988741676E-3</v>
      </c>
      <c r="K8586" s="216">
        <v>2.1499644438570357E-5</v>
      </c>
    </row>
    <row r="8587" spans="2:11" ht="15.75" customHeight="1" x14ac:dyDescent="0.2">
      <c r="B8587" s="189">
        <v>41206</v>
      </c>
      <c r="C8587" s="143">
        <v>282553</v>
      </c>
      <c r="D8587" s="143" t="s">
        <v>2265</v>
      </c>
      <c r="E8587" s="143" t="s">
        <v>24</v>
      </c>
      <c r="F8587" s="248" t="s">
        <v>2540</v>
      </c>
      <c r="G8587" s="216">
        <v>7.1150000000000002</v>
      </c>
      <c r="H8587" s="216">
        <v>60.000000006984919</v>
      </c>
      <c r="I8587" s="216">
        <v>426.90000004969772</v>
      </c>
      <c r="J8587" s="216">
        <v>4.2679368574257928E-4</v>
      </c>
      <c r="K8587" s="216">
        <v>7.1132280948815652E-6</v>
      </c>
    </row>
    <row r="8588" spans="2:11" ht="15.75" customHeight="1" x14ac:dyDescent="0.2">
      <c r="B8588" s="189">
        <v>41206</v>
      </c>
      <c r="C8588" s="143">
        <v>282554</v>
      </c>
      <c r="D8588" s="143" t="s">
        <v>1502</v>
      </c>
      <c r="E8588" s="143" t="s">
        <v>24</v>
      </c>
      <c r="F8588" s="248" t="s">
        <v>4104</v>
      </c>
      <c r="G8588" s="216">
        <v>9.36</v>
      </c>
      <c r="H8588" s="216">
        <v>104.99999999650754</v>
      </c>
      <c r="I8588" s="216">
        <v>982.79999996731055</v>
      </c>
      <c r="J8588" s="216">
        <v>9.8255524545566748E-4</v>
      </c>
      <c r="K8588" s="216">
        <v>9.3576690046509414E-6</v>
      </c>
    </row>
    <row r="8589" spans="2:11" ht="15.75" customHeight="1" x14ac:dyDescent="0.2">
      <c r="B8589" s="189">
        <v>41206</v>
      </c>
      <c r="C8589" s="143">
        <v>282555</v>
      </c>
      <c r="D8589" s="143" t="s">
        <v>776</v>
      </c>
      <c r="E8589" s="143" t="s">
        <v>24</v>
      </c>
      <c r="F8589" s="248" t="s">
        <v>4149</v>
      </c>
      <c r="G8589" s="216">
        <v>16.13</v>
      </c>
      <c r="H8589" s="216">
        <v>382.00000000884756</v>
      </c>
      <c r="I8589" s="216">
        <v>6161.6600001427114</v>
      </c>
      <c r="J8589" s="216">
        <v>6.1601255128774539E-3</v>
      </c>
      <c r="K8589" s="216">
        <v>1.6125983017630308E-5</v>
      </c>
    </row>
    <row r="8590" spans="2:11" ht="15.75" customHeight="1" x14ac:dyDescent="0.2">
      <c r="B8590" s="189">
        <v>41206</v>
      </c>
      <c r="C8590" s="143">
        <v>282556</v>
      </c>
      <c r="D8590" s="143" t="s">
        <v>1584</v>
      </c>
      <c r="E8590" s="143" t="s">
        <v>24</v>
      </c>
      <c r="F8590" s="248" t="s">
        <v>4150</v>
      </c>
      <c r="G8590" s="216">
        <v>1.7850000000000001</v>
      </c>
      <c r="H8590" s="216">
        <v>166.99999999953434</v>
      </c>
      <c r="I8590" s="216">
        <v>298.09499999916881</v>
      </c>
      <c r="J8590" s="216">
        <v>2.9802076302709878E-4</v>
      </c>
      <c r="K8590" s="216">
        <v>1.7845554672331123E-6</v>
      </c>
    </row>
    <row r="8591" spans="2:11" ht="15.75" customHeight="1" x14ac:dyDescent="0.2">
      <c r="B8591" s="189">
        <v>41206</v>
      </c>
      <c r="C8591" s="143">
        <v>282556</v>
      </c>
      <c r="D8591" s="143" t="s">
        <v>923</v>
      </c>
      <c r="E8591" s="143" t="s">
        <v>24</v>
      </c>
      <c r="F8591" s="248" t="s">
        <v>4150</v>
      </c>
      <c r="G8591" s="216">
        <v>1.56</v>
      </c>
      <c r="H8591" s="216">
        <v>166.99999999953434</v>
      </c>
      <c r="I8591" s="216">
        <v>260.51999999927358</v>
      </c>
      <c r="J8591" s="216">
        <v>2.6045512062872498E-4</v>
      </c>
      <c r="K8591" s="216">
        <v>1.559611500775157E-6</v>
      </c>
    </row>
    <row r="8592" spans="2:11" ht="15.75" customHeight="1" x14ac:dyDescent="0.2">
      <c r="B8592" s="189">
        <v>41206</v>
      </c>
      <c r="C8592" s="143">
        <v>282556</v>
      </c>
      <c r="D8592" s="143" t="s">
        <v>1456</v>
      </c>
      <c r="E8592" s="143" t="s">
        <v>24</v>
      </c>
      <c r="F8592" s="248" t="s">
        <v>4150</v>
      </c>
      <c r="G8592" s="216">
        <v>7.8100000000000005</v>
      </c>
      <c r="H8592" s="216">
        <v>166.99999999953434</v>
      </c>
      <c r="I8592" s="216">
        <v>1304.2699999963634</v>
      </c>
      <c r="J8592" s="216">
        <v>1.3039451872502194E-3</v>
      </c>
      <c r="K8592" s="216">
        <v>7.8080550134961394E-6</v>
      </c>
    </row>
    <row r="8593" spans="2:11" ht="15.75" customHeight="1" x14ac:dyDescent="0.2">
      <c r="B8593" s="189">
        <v>41206</v>
      </c>
      <c r="C8593" s="143">
        <v>282557</v>
      </c>
      <c r="D8593" s="143" t="s">
        <v>1653</v>
      </c>
      <c r="E8593" s="143" t="s">
        <v>24</v>
      </c>
      <c r="F8593" s="248" t="s">
        <v>4151</v>
      </c>
      <c r="G8593" s="216">
        <v>1.25</v>
      </c>
      <c r="H8593" s="216">
        <v>313.00000000395812</v>
      </c>
      <c r="I8593" s="216">
        <v>391.25000000494765</v>
      </c>
      <c r="J8593" s="216">
        <v>3.9115256390127986E-4</v>
      </c>
      <c r="K8593" s="216">
        <v>1.2496887025441962E-6</v>
      </c>
    </row>
    <row r="8594" spans="2:11" ht="15.75" customHeight="1" x14ac:dyDescent="0.2">
      <c r="B8594" s="189">
        <v>41206</v>
      </c>
      <c r="C8594" s="143">
        <v>282557</v>
      </c>
      <c r="D8594" s="143" t="s">
        <v>907</v>
      </c>
      <c r="E8594" s="143" t="s">
        <v>24</v>
      </c>
      <c r="F8594" s="248" t="s">
        <v>4151</v>
      </c>
      <c r="G8594" s="216">
        <v>34.01</v>
      </c>
      <c r="H8594" s="216">
        <v>313.00000000395812</v>
      </c>
      <c r="I8594" s="216">
        <v>10645.130000134615</v>
      </c>
      <c r="J8594" s="216">
        <v>1.0642478958626023E-2</v>
      </c>
      <c r="K8594" s="216">
        <v>3.400153021882249E-5</v>
      </c>
    </row>
    <row r="8595" spans="2:11" ht="15.75" customHeight="1" x14ac:dyDescent="0.2">
      <c r="B8595" s="189">
        <v>41206</v>
      </c>
      <c r="C8595" s="143">
        <v>282558</v>
      </c>
      <c r="D8595" s="143" t="s">
        <v>1195</v>
      </c>
      <c r="E8595" s="143" t="s">
        <v>24</v>
      </c>
      <c r="F8595" s="248" t="s">
        <v>4018</v>
      </c>
      <c r="G8595" s="216">
        <v>14.56</v>
      </c>
      <c r="H8595" s="216">
        <v>187.9999999946449</v>
      </c>
      <c r="I8595" s="216">
        <v>2737.2799999220297</v>
      </c>
      <c r="J8595" s="216">
        <v>2.7365983132821912E-3</v>
      </c>
      <c r="K8595" s="216">
        <v>1.4556374007234799E-5</v>
      </c>
    </row>
    <row r="8596" spans="2:11" ht="15.75" customHeight="1" x14ac:dyDescent="0.2">
      <c r="B8596" s="189">
        <v>41206</v>
      </c>
      <c r="C8596" s="143">
        <v>282559</v>
      </c>
      <c r="D8596" s="143" t="s">
        <v>677</v>
      </c>
      <c r="E8596" s="143" t="s">
        <v>25</v>
      </c>
      <c r="F8596" s="248" t="s">
        <v>4152</v>
      </c>
      <c r="G8596" s="216">
        <v>5.98</v>
      </c>
      <c r="H8596" s="216">
        <v>204.99999999767169</v>
      </c>
      <c r="I8596" s="216">
        <v>1225.8999999860769</v>
      </c>
      <c r="J8596" s="216">
        <v>3.5209679832486967E-3</v>
      </c>
      <c r="K8596" s="216">
        <v>1.717545357701798E-5</v>
      </c>
    </row>
    <row r="8597" spans="2:11" ht="15.75" customHeight="1" x14ac:dyDescent="0.2">
      <c r="B8597" s="189">
        <v>41206</v>
      </c>
      <c r="C8597" s="143">
        <v>282560</v>
      </c>
      <c r="D8597" s="143" t="s">
        <v>1551</v>
      </c>
      <c r="E8597" s="143" t="s">
        <v>24</v>
      </c>
      <c r="F8597" s="248" t="s">
        <v>4153</v>
      </c>
      <c r="G8597" s="216">
        <v>35.636200000000002</v>
      </c>
      <c r="H8597" s="216">
        <v>399.99999999417923</v>
      </c>
      <c r="I8597" s="216">
        <v>14254.479999792569</v>
      </c>
      <c r="J8597" s="216">
        <v>1.4250930093106377E-2</v>
      </c>
      <c r="K8597" s="216">
        <v>3.5627325233284392E-5</v>
      </c>
    </row>
    <row r="8598" spans="2:11" ht="15.75" customHeight="1" x14ac:dyDescent="0.2">
      <c r="B8598" s="189">
        <v>41206</v>
      </c>
      <c r="C8598" s="143">
        <v>282561</v>
      </c>
      <c r="D8598" s="143" t="s">
        <v>765</v>
      </c>
      <c r="E8598" s="143" t="s">
        <v>24</v>
      </c>
      <c r="F8598" s="248" t="s">
        <v>4085</v>
      </c>
      <c r="G8598" s="216">
        <v>5.94</v>
      </c>
      <c r="H8598" s="216">
        <v>199.99999999185093</v>
      </c>
      <c r="I8598" s="216">
        <v>1187.9999999515946</v>
      </c>
      <c r="J8598" s="216">
        <v>1.1877041428496108E-3</v>
      </c>
      <c r="K8598" s="216">
        <v>5.9385207144900208E-6</v>
      </c>
    </row>
    <row r="8599" spans="2:11" ht="15.75" customHeight="1" x14ac:dyDescent="0.2">
      <c r="B8599" s="189">
        <v>41206</v>
      </c>
      <c r="C8599" s="143">
        <v>282562</v>
      </c>
      <c r="D8599" s="143" t="s">
        <v>1707</v>
      </c>
      <c r="E8599" s="143" t="s">
        <v>24</v>
      </c>
      <c r="F8599" s="248" t="s">
        <v>4154</v>
      </c>
      <c r="G8599" s="216">
        <v>10.700000000000001</v>
      </c>
      <c r="H8599" s="216">
        <v>324.0000000083819</v>
      </c>
      <c r="I8599" s="216">
        <v>3466.8000000896868</v>
      </c>
      <c r="J8599" s="216">
        <v>3.4659366352738402E-3</v>
      </c>
      <c r="K8599" s="216">
        <v>1.0697335293778322E-5</v>
      </c>
    </row>
    <row r="8600" spans="2:11" ht="15.75" customHeight="1" x14ac:dyDescent="0.2">
      <c r="B8600" s="189">
        <v>41206</v>
      </c>
      <c r="C8600" s="143">
        <v>282563</v>
      </c>
      <c r="D8600" s="143" t="s">
        <v>617</v>
      </c>
      <c r="E8600" s="143" t="s">
        <v>24</v>
      </c>
      <c r="F8600" s="248" t="s">
        <v>4155</v>
      </c>
      <c r="G8600" s="216">
        <v>16.645</v>
      </c>
      <c r="H8600" s="216">
        <v>406.00000000325963</v>
      </c>
      <c r="I8600" s="216">
        <v>6757.8700000542567</v>
      </c>
      <c r="J8600" s="216">
        <v>6.756187033864121E-3</v>
      </c>
      <c r="K8600" s="216">
        <v>1.6640854763078517E-5</v>
      </c>
    </row>
    <row r="8601" spans="2:11" ht="15.75" customHeight="1" x14ac:dyDescent="0.2">
      <c r="B8601" s="189">
        <v>41206</v>
      </c>
      <c r="C8601" s="143">
        <v>282564</v>
      </c>
      <c r="D8601" s="143" t="s">
        <v>1268</v>
      </c>
      <c r="E8601" s="143" t="s">
        <v>24</v>
      </c>
      <c r="F8601" s="248" t="s">
        <v>4070</v>
      </c>
      <c r="G8601" s="216">
        <v>5.58</v>
      </c>
      <c r="H8601" s="216">
        <v>11.000000004423782</v>
      </c>
      <c r="I8601" s="216">
        <v>61.380000024684705</v>
      </c>
      <c r="J8601" s="216">
        <v>6.1364714074408765E-5</v>
      </c>
      <c r="K8601" s="216">
        <v>5.5786103681572921E-6</v>
      </c>
    </row>
    <row r="8602" spans="2:11" ht="15.75" customHeight="1" x14ac:dyDescent="0.2">
      <c r="B8602" s="189">
        <v>41206</v>
      </c>
      <c r="C8602" s="143">
        <v>282565</v>
      </c>
      <c r="D8602" s="143" t="s">
        <v>855</v>
      </c>
      <c r="E8602" s="143" t="s">
        <v>24</v>
      </c>
      <c r="F8602" s="248" t="s">
        <v>3661</v>
      </c>
      <c r="G8602" s="216">
        <v>26.04</v>
      </c>
      <c r="H8602" s="216">
        <v>113.99999999441206</v>
      </c>
      <c r="I8602" s="216">
        <v>2968.5599998544899</v>
      </c>
      <c r="J8602" s="216">
        <v>2.9678207157142057E-3</v>
      </c>
      <c r="K8602" s="216">
        <v>2.6033515051400695E-5</v>
      </c>
    </row>
    <row r="8603" spans="2:11" ht="15.75" customHeight="1" x14ac:dyDescent="0.2">
      <c r="B8603" s="189">
        <v>41207</v>
      </c>
      <c r="C8603" s="143">
        <v>282600</v>
      </c>
      <c r="D8603" s="143" t="s">
        <v>625</v>
      </c>
      <c r="E8603" s="143" t="s">
        <v>25</v>
      </c>
      <c r="F8603" s="248" t="s">
        <v>2243</v>
      </c>
      <c r="G8603" s="216">
        <v>40.450000000000003</v>
      </c>
      <c r="H8603" s="216">
        <v>130.99999999743886</v>
      </c>
      <c r="I8603" s="216">
        <v>5298.949999896402</v>
      </c>
      <c r="J8603" s="216">
        <v>1.5223019628907033E-2</v>
      </c>
      <c r="K8603" s="216">
        <v>1.1620625671148591E-4</v>
      </c>
    </row>
    <row r="8604" spans="2:11" ht="15.75" customHeight="1" x14ac:dyDescent="0.2">
      <c r="B8604" s="189">
        <v>41207</v>
      </c>
      <c r="C8604" s="143">
        <v>282603</v>
      </c>
      <c r="D8604" s="143" t="s">
        <v>1786</v>
      </c>
      <c r="E8604" s="143" t="s">
        <v>25</v>
      </c>
      <c r="F8604" s="248" t="s">
        <v>4156</v>
      </c>
      <c r="G8604" s="216">
        <v>8.98</v>
      </c>
      <c r="H8604" s="216">
        <v>251.99999999371357</v>
      </c>
      <c r="I8604" s="216">
        <v>2262.9599999435477</v>
      </c>
      <c r="J8604" s="216">
        <v>6.5011152207976276E-3</v>
      </c>
      <c r="K8604" s="216">
        <v>2.5798076273650023E-5</v>
      </c>
    </row>
    <row r="8605" spans="2:11" ht="15.75" customHeight="1" x14ac:dyDescent="0.2">
      <c r="B8605" s="189">
        <v>41207</v>
      </c>
      <c r="C8605" s="143">
        <v>282604</v>
      </c>
      <c r="D8605" s="143" t="s">
        <v>723</v>
      </c>
      <c r="E8605" s="143" t="s">
        <v>25</v>
      </c>
      <c r="F8605" s="248" t="s">
        <v>4157</v>
      </c>
      <c r="G8605" s="216">
        <v>1</v>
      </c>
      <c r="H8605" s="216">
        <v>165.99999999627471</v>
      </c>
      <c r="I8605" s="216">
        <v>165.99999999627471</v>
      </c>
      <c r="J8605" s="216">
        <v>4.7689094224162565E-4</v>
      </c>
      <c r="K8605" s="216">
        <v>2.872837001520047E-6</v>
      </c>
    </row>
    <row r="8606" spans="2:11" ht="15.75" customHeight="1" x14ac:dyDescent="0.2">
      <c r="B8606" s="189">
        <v>41207</v>
      </c>
      <c r="C8606" s="143">
        <v>282605</v>
      </c>
      <c r="D8606" s="143" t="s">
        <v>1257</v>
      </c>
      <c r="E8606" s="143" t="s">
        <v>25</v>
      </c>
      <c r="F8606" s="248" t="s">
        <v>4158</v>
      </c>
      <c r="G8606" s="216">
        <v>2.0100000000000002</v>
      </c>
      <c r="H8606" s="216">
        <v>226.99999999604188</v>
      </c>
      <c r="I8606" s="216">
        <v>456.26999999204423</v>
      </c>
      <c r="J8606" s="216">
        <v>1.3107893386606962E-3</v>
      </c>
      <c r="K8606" s="216">
        <v>5.7744023730552953E-6</v>
      </c>
    </row>
    <row r="8607" spans="2:11" ht="15.75" customHeight="1" x14ac:dyDescent="0.2">
      <c r="B8607" s="189">
        <v>41207</v>
      </c>
      <c r="C8607" s="143">
        <v>282606</v>
      </c>
      <c r="D8607" s="143" t="s">
        <v>730</v>
      </c>
      <c r="E8607" s="143" t="s">
        <v>25</v>
      </c>
      <c r="F8607" s="248" t="s">
        <v>4159</v>
      </c>
      <c r="G8607" s="216">
        <v>2.0100000000000002</v>
      </c>
      <c r="H8607" s="216">
        <v>283.00000000046566</v>
      </c>
      <c r="I8607" s="216">
        <v>568.83000000093602</v>
      </c>
      <c r="J8607" s="216">
        <v>1.6341558715773374E-3</v>
      </c>
      <c r="K8607" s="216">
        <v>5.7744023730552953E-6</v>
      </c>
    </row>
    <row r="8608" spans="2:11" ht="15.75" customHeight="1" x14ac:dyDescent="0.2">
      <c r="B8608" s="189">
        <v>41207</v>
      </c>
      <c r="C8608" s="143">
        <v>282607</v>
      </c>
      <c r="D8608" s="143" t="s">
        <v>704</v>
      </c>
      <c r="E8608" s="143" t="s">
        <v>25</v>
      </c>
      <c r="F8608" s="248" t="s">
        <v>4160</v>
      </c>
      <c r="G8608" s="216">
        <v>0.4</v>
      </c>
      <c r="H8608" s="216">
        <v>338.00000000162981</v>
      </c>
      <c r="I8608" s="216">
        <v>135.20000000065193</v>
      </c>
      <c r="J8608" s="216">
        <v>3.8840756260738322E-4</v>
      </c>
      <c r="K8608" s="216">
        <v>1.1491348006080188E-6</v>
      </c>
    </row>
    <row r="8609" spans="2:11" ht="15.75" customHeight="1" x14ac:dyDescent="0.2">
      <c r="B8609" s="189">
        <v>41207</v>
      </c>
      <c r="C8609" s="143">
        <v>282608</v>
      </c>
      <c r="D8609" s="143" t="s">
        <v>851</v>
      </c>
      <c r="E8609" s="143" t="s">
        <v>25</v>
      </c>
      <c r="F8609" s="248" t="s">
        <v>4161</v>
      </c>
      <c r="G8609" s="216">
        <v>7</v>
      </c>
      <c r="H8609" s="216">
        <v>329.00000000372529</v>
      </c>
      <c r="I8609" s="216">
        <v>2303.000000026077</v>
      </c>
      <c r="J8609" s="216">
        <v>6.6161436145755837E-3</v>
      </c>
      <c r="K8609" s="216">
        <v>2.0109859010640329E-5</v>
      </c>
    </row>
    <row r="8610" spans="2:11" ht="15.75" customHeight="1" x14ac:dyDescent="0.2">
      <c r="B8610" s="189">
        <v>41207</v>
      </c>
      <c r="C8610" s="143">
        <v>282609</v>
      </c>
      <c r="D8610" s="143" t="s">
        <v>723</v>
      </c>
      <c r="E8610" s="143" t="s">
        <v>25</v>
      </c>
      <c r="F8610" s="248" t="s">
        <v>4162</v>
      </c>
      <c r="G8610" s="216">
        <v>1</v>
      </c>
      <c r="H8610" s="216">
        <v>99.999999990686774</v>
      </c>
      <c r="I8610" s="216">
        <v>99.999999990686774</v>
      </c>
      <c r="J8610" s="216">
        <v>2.8728370012524933E-4</v>
      </c>
      <c r="K8610" s="216">
        <v>2.872837001520047E-6</v>
      </c>
    </row>
    <row r="8611" spans="2:11" ht="15.75" customHeight="1" x14ac:dyDescent="0.2">
      <c r="B8611" s="189">
        <v>41207</v>
      </c>
      <c r="C8611" s="143">
        <v>282610</v>
      </c>
      <c r="D8611" s="143" t="s">
        <v>527</v>
      </c>
      <c r="E8611" s="143" t="s">
        <v>25</v>
      </c>
      <c r="F8611" s="248" t="s">
        <v>4163</v>
      </c>
      <c r="G8611" s="216">
        <v>36</v>
      </c>
      <c r="H8611" s="216">
        <v>275.00000000582077</v>
      </c>
      <c r="I8611" s="216">
        <v>9900.0000002095476</v>
      </c>
      <c r="J8611" s="216">
        <v>2.8441086315650461E-2</v>
      </c>
      <c r="K8611" s="216">
        <v>1.0342213205472169E-4</v>
      </c>
    </row>
    <row r="8612" spans="2:11" ht="15.75" customHeight="1" x14ac:dyDescent="0.2">
      <c r="B8612" s="189">
        <v>41207</v>
      </c>
      <c r="C8612" s="143">
        <v>282611</v>
      </c>
      <c r="D8612" s="143" t="s">
        <v>1069</v>
      </c>
      <c r="E8612" s="143" t="s">
        <v>25</v>
      </c>
      <c r="F8612" s="248" t="s">
        <v>4164</v>
      </c>
      <c r="G8612" s="216">
        <v>6</v>
      </c>
      <c r="H8612" s="216">
        <v>233.00000000512227</v>
      </c>
      <c r="I8612" s="216">
        <v>1398.0000000307336</v>
      </c>
      <c r="J8612" s="216">
        <v>4.0162261282133188E-3</v>
      </c>
      <c r="K8612" s="216">
        <v>1.7237022009120283E-5</v>
      </c>
    </row>
    <row r="8613" spans="2:11" ht="15.75" customHeight="1" x14ac:dyDescent="0.2">
      <c r="B8613" s="189">
        <v>41207</v>
      </c>
      <c r="C8613" s="143">
        <v>282612</v>
      </c>
      <c r="D8613" s="143" t="s">
        <v>555</v>
      </c>
      <c r="E8613" s="143" t="s">
        <v>25</v>
      </c>
      <c r="F8613" s="248" t="s">
        <v>4165</v>
      </c>
      <c r="G8613" s="216">
        <v>11</v>
      </c>
      <c r="H8613" s="216">
        <v>195.00000000698492</v>
      </c>
      <c r="I8613" s="216">
        <v>2145.0000000768341</v>
      </c>
      <c r="J8613" s="216">
        <v>6.1622353684812328E-3</v>
      </c>
      <c r="K8613" s="216">
        <v>3.1601207016720516E-5</v>
      </c>
    </row>
    <row r="8614" spans="2:11" ht="15.75" customHeight="1" x14ac:dyDescent="0.2">
      <c r="B8614" s="189">
        <v>41207</v>
      </c>
      <c r="C8614" s="143">
        <v>282613</v>
      </c>
      <c r="D8614" s="143" t="s">
        <v>1104</v>
      </c>
      <c r="E8614" s="143" t="s">
        <v>25</v>
      </c>
      <c r="F8614" s="248" t="s">
        <v>4166</v>
      </c>
      <c r="G8614" s="216">
        <v>6</v>
      </c>
      <c r="H8614" s="216">
        <v>76.000000006752089</v>
      </c>
      <c r="I8614" s="216">
        <v>456.00000004051253</v>
      </c>
      <c r="J8614" s="216">
        <v>1.3100136728095273E-3</v>
      </c>
      <c r="K8614" s="216">
        <v>1.7237022009120283E-5</v>
      </c>
    </row>
    <row r="8615" spans="2:11" ht="15.75" customHeight="1" x14ac:dyDescent="0.2">
      <c r="B8615" s="189">
        <v>41207</v>
      </c>
      <c r="C8615" s="143">
        <v>282614</v>
      </c>
      <c r="D8615" s="143" t="s">
        <v>960</v>
      </c>
      <c r="E8615" s="143" t="s">
        <v>25</v>
      </c>
      <c r="F8615" s="248" t="s">
        <v>2754</v>
      </c>
      <c r="G8615" s="216">
        <v>11</v>
      </c>
      <c r="H8615" s="216">
        <v>399.99999999417923</v>
      </c>
      <c r="I8615" s="216">
        <v>4399.9999999359716</v>
      </c>
      <c r="J8615" s="216">
        <v>1.2640482806504264E-2</v>
      </c>
      <c r="K8615" s="216">
        <v>3.1601207016720516E-5</v>
      </c>
    </row>
    <row r="8616" spans="2:11" ht="15.75" customHeight="1" x14ac:dyDescent="0.2">
      <c r="B8616" s="189">
        <v>41207</v>
      </c>
      <c r="C8616" s="143">
        <v>282615</v>
      </c>
      <c r="D8616" s="143" t="s">
        <v>594</v>
      </c>
      <c r="E8616" s="143" t="s">
        <v>25</v>
      </c>
      <c r="F8616" s="248" t="s">
        <v>2990</v>
      </c>
      <c r="G8616" s="216">
        <v>65.907200000000003</v>
      </c>
      <c r="H8616" s="216">
        <v>479.00000000023283</v>
      </c>
      <c r="I8616" s="216">
        <v>31569.548800015349</v>
      </c>
      <c r="J8616" s="216">
        <v>9.06941679139769E-2</v>
      </c>
      <c r="K8616" s="216">
        <v>1.8934064282658206E-4</v>
      </c>
    </row>
    <row r="8617" spans="2:11" ht="15.75" customHeight="1" x14ac:dyDescent="0.2">
      <c r="B8617" s="189">
        <v>41207</v>
      </c>
      <c r="C8617" s="143">
        <v>282616</v>
      </c>
      <c r="D8617" s="143" t="s">
        <v>565</v>
      </c>
      <c r="E8617" s="143" t="s">
        <v>25</v>
      </c>
      <c r="F8617" s="248" t="s">
        <v>1899</v>
      </c>
      <c r="G8617" s="216">
        <v>208.1651</v>
      </c>
      <c r="H8617" s="216">
        <v>352.99999999813735</v>
      </c>
      <c r="I8617" s="216">
        <v>73482.280299612277</v>
      </c>
      <c r="J8617" s="216">
        <v>0.21110261380079376</v>
      </c>
      <c r="K8617" s="216">
        <v>5.9802440170512072E-4</v>
      </c>
    </row>
    <row r="8618" spans="2:11" ht="15.75" customHeight="1" x14ac:dyDescent="0.2">
      <c r="B8618" s="189">
        <v>41207</v>
      </c>
      <c r="C8618" s="143">
        <v>282617</v>
      </c>
      <c r="D8618" s="143" t="s">
        <v>1186</v>
      </c>
      <c r="E8618" s="143" t="s">
        <v>24</v>
      </c>
      <c r="F8618" s="248" t="s">
        <v>4167</v>
      </c>
      <c r="G8618" s="216">
        <v>3.5</v>
      </c>
      <c r="H8618" s="216">
        <v>382.00000000884756</v>
      </c>
      <c r="I8618" s="216">
        <v>1337.0000000309665</v>
      </c>
      <c r="J8618" s="216">
        <v>1.33649193262278E-3</v>
      </c>
      <c r="K8618" s="216">
        <v>3.498669980606872E-6</v>
      </c>
    </row>
    <row r="8619" spans="2:11" ht="15.75" customHeight="1" x14ac:dyDescent="0.2">
      <c r="B8619" s="189">
        <v>41207</v>
      </c>
      <c r="C8619" s="143">
        <v>282618</v>
      </c>
      <c r="D8619" s="143" t="s">
        <v>1660</v>
      </c>
      <c r="E8619" s="143" t="s">
        <v>24</v>
      </c>
      <c r="F8619" s="248" t="s">
        <v>4168</v>
      </c>
      <c r="G8619" s="216">
        <v>18</v>
      </c>
      <c r="H8619" s="216">
        <v>464.99999999650754</v>
      </c>
      <c r="I8619" s="216">
        <v>8369.9999999371357</v>
      </c>
      <c r="J8619" s="216">
        <v>8.3668193535598803E-3</v>
      </c>
      <c r="K8619" s="216">
        <v>1.7993159900263913E-5</v>
      </c>
    </row>
    <row r="8620" spans="2:11" ht="15.75" customHeight="1" x14ac:dyDescent="0.2">
      <c r="B8620" s="189">
        <v>41207</v>
      </c>
      <c r="C8620" s="143">
        <v>282619</v>
      </c>
      <c r="D8620" s="143" t="s">
        <v>544</v>
      </c>
      <c r="E8620" s="143" t="s">
        <v>25</v>
      </c>
      <c r="F8620" s="248" t="s">
        <v>4169</v>
      </c>
      <c r="G8620" s="216">
        <v>1.075</v>
      </c>
      <c r="H8620" s="216">
        <v>307.99999999813735</v>
      </c>
      <c r="I8620" s="216">
        <v>331.09999999799766</v>
      </c>
      <c r="J8620" s="216">
        <v>9.5119633119753518E-4</v>
      </c>
      <c r="K8620" s="216">
        <v>3.0882997766340505E-6</v>
      </c>
    </row>
    <row r="8621" spans="2:11" ht="15.75" customHeight="1" x14ac:dyDescent="0.2">
      <c r="B8621" s="189">
        <v>41207</v>
      </c>
      <c r="C8621" s="143">
        <v>282620</v>
      </c>
      <c r="D8621" s="143" t="s">
        <v>893</v>
      </c>
      <c r="E8621" s="143" t="s">
        <v>24</v>
      </c>
      <c r="F8621" s="248" t="s">
        <v>3160</v>
      </c>
      <c r="G8621" s="216">
        <v>29.4147</v>
      </c>
      <c r="H8621" s="216">
        <v>344.99999999301508</v>
      </c>
      <c r="I8621" s="216">
        <v>10148.071499794542</v>
      </c>
      <c r="J8621" s="216">
        <v>1.0144215176395235E-2</v>
      </c>
      <c r="K8621" s="216">
        <v>2.9403522251016277E-5</v>
      </c>
    </row>
    <row r="8622" spans="2:11" ht="15.75" customHeight="1" x14ac:dyDescent="0.2">
      <c r="B8622" s="189">
        <v>41207</v>
      </c>
      <c r="C8622" s="143">
        <v>282621</v>
      </c>
      <c r="D8622" s="143" t="s">
        <v>1291</v>
      </c>
      <c r="E8622" s="143" t="s">
        <v>24</v>
      </c>
      <c r="F8622" s="248" t="s">
        <v>2679</v>
      </c>
      <c r="G8622" s="216">
        <v>4.2</v>
      </c>
      <c r="H8622" s="216">
        <v>264.99999999417923</v>
      </c>
      <c r="I8622" s="216">
        <v>1112.9999999755528</v>
      </c>
      <c r="J8622" s="216">
        <v>1.1125770538085475E-3</v>
      </c>
      <c r="K8622" s="216">
        <v>4.1984039767282471E-6</v>
      </c>
    </row>
    <row r="8623" spans="2:11" ht="15.75" customHeight="1" x14ac:dyDescent="0.2">
      <c r="B8623" s="189">
        <v>41207</v>
      </c>
      <c r="C8623" s="143">
        <v>282622</v>
      </c>
      <c r="D8623" s="143" t="s">
        <v>1322</v>
      </c>
      <c r="E8623" s="143" t="s">
        <v>24</v>
      </c>
      <c r="F8623" s="248" t="s">
        <v>3850</v>
      </c>
      <c r="G8623" s="216">
        <v>44.974000000000004</v>
      </c>
      <c r="H8623" s="216">
        <v>452.99999999930151</v>
      </c>
      <c r="I8623" s="216">
        <v>20373.221999968588</v>
      </c>
      <c r="J8623" s="216">
        <v>2.0365480062722742E-2</v>
      </c>
      <c r="K8623" s="216">
        <v>4.4956909630803855E-5</v>
      </c>
    </row>
    <row r="8624" spans="2:11" ht="15.75" customHeight="1" x14ac:dyDescent="0.2">
      <c r="B8624" s="189">
        <v>41207</v>
      </c>
      <c r="C8624" s="143">
        <v>282623</v>
      </c>
      <c r="D8624" s="143" t="s">
        <v>2433</v>
      </c>
      <c r="E8624" s="143" t="s">
        <v>25</v>
      </c>
      <c r="F8624" s="248" t="s">
        <v>4170</v>
      </c>
      <c r="G8624" s="216">
        <v>50.160000000000004</v>
      </c>
      <c r="H8624" s="216">
        <v>42.000000000698492</v>
      </c>
      <c r="I8624" s="216">
        <v>2106.7200000350367</v>
      </c>
      <c r="J8624" s="216">
        <v>6.0522631679429681E-3</v>
      </c>
      <c r="K8624" s="216">
        <v>1.4410150399624556E-4</v>
      </c>
    </row>
    <row r="8625" spans="2:11" ht="15.75" customHeight="1" x14ac:dyDescent="0.2">
      <c r="B8625" s="189">
        <v>41207</v>
      </c>
      <c r="C8625" s="143">
        <v>282624</v>
      </c>
      <c r="D8625" s="143" t="s">
        <v>1709</v>
      </c>
      <c r="E8625" s="143" t="s">
        <v>24</v>
      </c>
      <c r="F8625" s="248" t="s">
        <v>4171</v>
      </c>
      <c r="G8625" s="216">
        <v>7.875</v>
      </c>
      <c r="H8625" s="216">
        <v>26.000000000931323</v>
      </c>
      <c r="I8625" s="216">
        <v>204.75000000733417</v>
      </c>
      <c r="J8625" s="216">
        <v>2.046721938728334E-4</v>
      </c>
      <c r="K8625" s="216">
        <v>7.8720074563654627E-6</v>
      </c>
    </row>
    <row r="8626" spans="2:11" ht="15.75" customHeight="1" x14ac:dyDescent="0.2">
      <c r="B8626" s="189">
        <v>41207</v>
      </c>
      <c r="C8626" s="143">
        <v>282625</v>
      </c>
      <c r="D8626" s="143" t="s">
        <v>1556</v>
      </c>
      <c r="E8626" s="143" t="s">
        <v>24</v>
      </c>
      <c r="F8626" s="248" t="s">
        <v>4172</v>
      </c>
      <c r="G8626" s="216">
        <v>28.305</v>
      </c>
      <c r="H8626" s="216">
        <v>492.00000000069849</v>
      </c>
      <c r="I8626" s="216">
        <v>13926.06000001977</v>
      </c>
      <c r="J8626" s="216">
        <v>1.3920768020056946E-2</v>
      </c>
      <c r="K8626" s="216">
        <v>2.8294243943165005E-5</v>
      </c>
    </row>
    <row r="8627" spans="2:11" ht="15.75" customHeight="1" x14ac:dyDescent="0.2">
      <c r="B8627" s="189">
        <v>41207</v>
      </c>
      <c r="C8627" s="143">
        <v>282626</v>
      </c>
      <c r="D8627" s="143" t="s">
        <v>1653</v>
      </c>
      <c r="E8627" s="143" t="s">
        <v>24</v>
      </c>
      <c r="F8627" s="248" t="s">
        <v>3172</v>
      </c>
      <c r="G8627" s="216">
        <v>6.9</v>
      </c>
      <c r="H8627" s="216">
        <v>298.00000000745058</v>
      </c>
      <c r="I8627" s="216">
        <v>2056.200000051409</v>
      </c>
      <c r="J8627" s="216">
        <v>2.0554186326582039E-3</v>
      </c>
      <c r="K8627" s="216">
        <v>6.8973779617678339E-6</v>
      </c>
    </row>
    <row r="8628" spans="2:11" ht="15.75" customHeight="1" x14ac:dyDescent="0.2">
      <c r="B8628" s="189">
        <v>41207</v>
      </c>
      <c r="C8628" s="143">
        <v>282626</v>
      </c>
      <c r="D8628" s="143" t="s">
        <v>907</v>
      </c>
      <c r="E8628" s="143" t="s">
        <v>24</v>
      </c>
      <c r="F8628" s="248" t="s">
        <v>3172</v>
      </c>
      <c r="G8628" s="216">
        <v>34.01</v>
      </c>
      <c r="H8628" s="216">
        <v>298.00000000745058</v>
      </c>
      <c r="I8628" s="216">
        <v>10134.980000253394</v>
      </c>
      <c r="J8628" s="216">
        <v>1.0131128651696452E-2</v>
      </c>
      <c r="K8628" s="216">
        <v>3.3997076011554208E-5</v>
      </c>
    </row>
    <row r="8629" spans="2:11" ht="15.75" customHeight="1" x14ac:dyDescent="0.2">
      <c r="B8629" s="189">
        <v>41207</v>
      </c>
      <c r="C8629" s="143">
        <v>282627</v>
      </c>
      <c r="D8629" s="143" t="s">
        <v>1215</v>
      </c>
      <c r="E8629" s="143" t="s">
        <v>24</v>
      </c>
      <c r="F8629" s="248" t="s">
        <v>2982</v>
      </c>
      <c r="G8629" s="216">
        <v>22.68</v>
      </c>
      <c r="H8629" s="216">
        <v>245.99999999511056</v>
      </c>
      <c r="I8629" s="216">
        <v>5579.2799998891078</v>
      </c>
      <c r="J8629" s="216">
        <v>5.5771598425749525E-3</v>
      </c>
      <c r="K8629" s="216">
        <v>2.2671381474332531E-5</v>
      </c>
    </row>
    <row r="8630" spans="2:11" ht="15.75" customHeight="1" x14ac:dyDescent="0.2">
      <c r="B8630" s="189">
        <v>41207</v>
      </c>
      <c r="C8630" s="143">
        <v>282628</v>
      </c>
      <c r="D8630" s="143" t="s">
        <v>840</v>
      </c>
      <c r="E8630" s="143" t="s">
        <v>24</v>
      </c>
      <c r="F8630" s="248" t="s">
        <v>4173</v>
      </c>
      <c r="G8630" s="216">
        <v>66.040000000000006</v>
      </c>
      <c r="H8630" s="216">
        <v>225</v>
      </c>
      <c r="I8630" s="216">
        <v>14859.000000000002</v>
      </c>
      <c r="J8630" s="216">
        <v>1.4853353497667863E-2</v>
      </c>
      <c r="K8630" s="216">
        <v>6.6014904434079396E-5</v>
      </c>
    </row>
    <row r="8631" spans="2:11" ht="15.75" customHeight="1" x14ac:dyDescent="0.2">
      <c r="B8631" s="189">
        <v>41207</v>
      </c>
      <c r="C8631" s="143">
        <v>282629</v>
      </c>
      <c r="D8631" s="143" t="s">
        <v>947</v>
      </c>
      <c r="E8631" s="143" t="s">
        <v>24</v>
      </c>
      <c r="F8631" s="248" t="s">
        <v>4174</v>
      </c>
      <c r="G8631" s="216">
        <v>34.042900000000003</v>
      </c>
      <c r="H8631" s="216">
        <v>232.00000000186265</v>
      </c>
      <c r="I8631" s="216">
        <v>7897.95280006341</v>
      </c>
      <c r="J8631" s="216">
        <v>7.8949515342376687E-3</v>
      </c>
      <c r="K8631" s="216">
        <v>3.4029963509371913E-5</v>
      </c>
    </row>
    <row r="8632" spans="2:11" ht="15.75" customHeight="1" x14ac:dyDescent="0.2">
      <c r="B8632" s="189">
        <v>41207</v>
      </c>
      <c r="C8632" s="143">
        <v>282630</v>
      </c>
      <c r="D8632" s="143" t="s">
        <v>1072</v>
      </c>
      <c r="E8632" s="143" t="s">
        <v>24</v>
      </c>
      <c r="F8632" s="248" t="s">
        <v>3993</v>
      </c>
      <c r="G8632" s="216">
        <v>38.93</v>
      </c>
      <c r="H8632" s="216">
        <v>326.00000000442378</v>
      </c>
      <c r="I8632" s="216">
        <v>12691.180000172219</v>
      </c>
      <c r="J8632" s="216">
        <v>1.2686357281451675E-2</v>
      </c>
      <c r="K8632" s="216">
        <v>3.8915206384293006E-5</v>
      </c>
    </row>
    <row r="8633" spans="2:11" ht="15.75" customHeight="1" x14ac:dyDescent="0.2">
      <c r="B8633" s="189">
        <v>41207</v>
      </c>
      <c r="C8633" s="143">
        <v>282631</v>
      </c>
      <c r="D8633" s="143" t="s">
        <v>1312</v>
      </c>
      <c r="E8633" s="143" t="s">
        <v>25</v>
      </c>
      <c r="F8633" s="248" t="s">
        <v>4132</v>
      </c>
      <c r="G8633" s="216">
        <v>2.1</v>
      </c>
      <c r="H8633" s="216">
        <v>360</v>
      </c>
      <c r="I8633" s="216">
        <v>756</v>
      </c>
      <c r="J8633" s="216">
        <v>2.1718647731491557E-3</v>
      </c>
      <c r="K8633" s="216">
        <v>6.0329577031920987E-6</v>
      </c>
    </row>
    <row r="8634" spans="2:11" ht="15.75" customHeight="1" x14ac:dyDescent="0.2">
      <c r="B8634" s="189">
        <v>41207</v>
      </c>
      <c r="C8634" s="143">
        <v>282632</v>
      </c>
      <c r="D8634" s="143" t="s">
        <v>2670</v>
      </c>
      <c r="E8634" s="143" t="s">
        <v>24</v>
      </c>
      <c r="F8634" s="248" t="s">
        <v>4175</v>
      </c>
      <c r="G8634" s="216">
        <v>8.8800000000000008</v>
      </c>
      <c r="H8634" s="216">
        <v>274.99999999534339</v>
      </c>
      <c r="I8634" s="216">
        <v>2441.9999999586494</v>
      </c>
      <c r="J8634" s="216">
        <v>2.4410720264278029E-3</v>
      </c>
      <c r="K8634" s="216">
        <v>8.8766255507968645E-6</v>
      </c>
    </row>
    <row r="8635" spans="2:11" ht="15.75" customHeight="1" x14ac:dyDescent="0.2">
      <c r="B8635" s="189">
        <v>41207</v>
      </c>
      <c r="C8635" s="143">
        <v>282633</v>
      </c>
      <c r="D8635" s="143" t="s">
        <v>1492</v>
      </c>
      <c r="E8635" s="143" t="s">
        <v>25</v>
      </c>
      <c r="F8635" s="248" t="s">
        <v>3178</v>
      </c>
      <c r="G8635" s="216">
        <v>13.530000000000001</v>
      </c>
      <c r="H8635" s="216">
        <v>267.99999999348074</v>
      </c>
      <c r="I8635" s="216">
        <v>3626.0399999117949</v>
      </c>
      <c r="J8635" s="216">
        <v>1.0417021880738352E-2</v>
      </c>
      <c r="K8635" s="216">
        <v>3.8869484630566238E-5</v>
      </c>
    </row>
    <row r="8636" spans="2:11" ht="15.75" customHeight="1" x14ac:dyDescent="0.2">
      <c r="B8636" s="189">
        <v>41207</v>
      </c>
      <c r="C8636" s="143">
        <v>282634</v>
      </c>
      <c r="D8636" s="143" t="s">
        <v>1208</v>
      </c>
      <c r="E8636" s="143" t="s">
        <v>24</v>
      </c>
      <c r="F8636" s="248" t="s">
        <v>3418</v>
      </c>
      <c r="G8636" s="216">
        <v>10.855</v>
      </c>
      <c r="H8636" s="216">
        <v>168.00000000279397</v>
      </c>
      <c r="I8636" s="216">
        <v>1823.6400000303286</v>
      </c>
      <c r="J8636" s="216">
        <v>1.8229470067257217E-3</v>
      </c>
      <c r="K8636" s="216">
        <v>1.0850875039853599E-5</v>
      </c>
    </row>
    <row r="8637" spans="2:11" ht="15.75" customHeight="1" x14ac:dyDescent="0.2">
      <c r="B8637" s="189">
        <v>41208</v>
      </c>
      <c r="C8637" s="143">
        <v>282640</v>
      </c>
      <c r="D8637" s="143" t="s">
        <v>1203</v>
      </c>
      <c r="E8637" s="143" t="s">
        <v>24</v>
      </c>
      <c r="F8637" s="248" t="s">
        <v>4176</v>
      </c>
      <c r="G8637" s="216">
        <v>12.83</v>
      </c>
      <c r="H8637" s="216">
        <v>129.99999999417923</v>
      </c>
      <c r="I8637" s="216">
        <v>1667.8999999253197</v>
      </c>
      <c r="J8637" s="216">
        <v>1.6670477384395199E-3</v>
      </c>
      <c r="K8637" s="216">
        <v>1.2823444142416632E-5</v>
      </c>
    </row>
    <row r="8638" spans="2:11" ht="15.75" customHeight="1" x14ac:dyDescent="0.2">
      <c r="B8638" s="189">
        <v>41208</v>
      </c>
      <c r="C8638" s="143">
        <v>282662</v>
      </c>
      <c r="D8638" s="143" t="s">
        <v>1824</v>
      </c>
      <c r="E8638" s="143" t="s">
        <v>24</v>
      </c>
      <c r="F8638" s="248" t="s">
        <v>2560</v>
      </c>
      <c r="G8638" s="216">
        <v>24.84</v>
      </c>
      <c r="H8638" s="216">
        <v>235.00000000116415</v>
      </c>
      <c r="I8638" s="216">
        <v>5837.4000000289179</v>
      </c>
      <c r="J8638" s="216">
        <v>5.8344172125731619E-3</v>
      </c>
      <c r="K8638" s="216">
        <v>2.482730728742238E-5</v>
      </c>
    </row>
    <row r="8639" spans="2:11" ht="15.75" customHeight="1" x14ac:dyDescent="0.2">
      <c r="B8639" s="189">
        <v>41208</v>
      </c>
      <c r="C8639" s="143">
        <v>282680</v>
      </c>
      <c r="D8639" s="143" t="s">
        <v>968</v>
      </c>
      <c r="E8639" s="143" t="s">
        <v>25</v>
      </c>
      <c r="F8639" s="248" t="s">
        <v>2548</v>
      </c>
      <c r="G8639" s="216">
        <v>32.340000000000003</v>
      </c>
      <c r="H8639" s="216">
        <v>487.0000000053551</v>
      </c>
      <c r="I8639" s="216">
        <v>15749.580000173184</v>
      </c>
      <c r="J8639" s="216">
        <v>4.525679866527442E-2</v>
      </c>
      <c r="K8639" s="216">
        <v>9.29297713855786E-5</v>
      </c>
    </row>
    <row r="8640" spans="2:11" ht="15.75" customHeight="1" x14ac:dyDescent="0.2">
      <c r="B8640" s="189">
        <v>41208</v>
      </c>
      <c r="C8640" s="143">
        <v>282681</v>
      </c>
      <c r="D8640" s="143" t="s">
        <v>877</v>
      </c>
      <c r="E8640" s="143" t="s">
        <v>25</v>
      </c>
      <c r="F8640" s="248" t="s">
        <v>3640</v>
      </c>
      <c r="G8640" s="216">
        <v>29.475000000000001</v>
      </c>
      <c r="H8640" s="216">
        <v>439.99999999883585</v>
      </c>
      <c r="I8640" s="216">
        <v>12968.999999965687</v>
      </c>
      <c r="J8640" s="216">
        <v>3.7266734851465054E-2</v>
      </c>
      <c r="K8640" s="216">
        <v>8.4697124662644674E-5</v>
      </c>
    </row>
    <row r="8641" spans="2:11" ht="15.75" customHeight="1" x14ac:dyDescent="0.2">
      <c r="B8641" s="189">
        <v>41208</v>
      </c>
      <c r="C8641" s="143">
        <v>282682</v>
      </c>
      <c r="D8641" s="143" t="s">
        <v>526</v>
      </c>
      <c r="E8641" s="143" t="s">
        <v>25</v>
      </c>
      <c r="F8641" s="248" t="s">
        <v>4177</v>
      </c>
      <c r="G8641" s="216">
        <v>1</v>
      </c>
      <c r="H8641" s="216">
        <v>332.99999999580905</v>
      </c>
      <c r="I8641" s="216">
        <v>332.99999999580905</v>
      </c>
      <c r="J8641" s="216">
        <v>9.5688354579493524E-4</v>
      </c>
      <c r="K8641" s="216">
        <v>2.8735241615825164E-6</v>
      </c>
    </row>
    <row r="8642" spans="2:11" ht="15.75" customHeight="1" x14ac:dyDescent="0.2">
      <c r="B8642" s="189">
        <v>41208</v>
      </c>
      <c r="C8642" s="143">
        <v>282683</v>
      </c>
      <c r="D8642" s="143" t="s">
        <v>543</v>
      </c>
      <c r="E8642" s="143" t="s">
        <v>25</v>
      </c>
      <c r="F8642" s="248" t="s">
        <v>4178</v>
      </c>
      <c r="G8642" s="216">
        <v>51.36</v>
      </c>
      <c r="H8642" s="216">
        <v>330.99999999976717</v>
      </c>
      <c r="I8642" s="216">
        <v>17000.159999988042</v>
      </c>
      <c r="J8642" s="216">
        <v>4.8850370510734271E-2</v>
      </c>
      <c r="K8642" s="216">
        <v>1.4758420093887806E-4</v>
      </c>
    </row>
    <row r="8643" spans="2:11" ht="15.75" customHeight="1" x14ac:dyDescent="0.2">
      <c r="B8643" s="189">
        <v>41208</v>
      </c>
      <c r="C8643" s="143">
        <v>282684</v>
      </c>
      <c r="D8643" s="143" t="s">
        <v>528</v>
      </c>
      <c r="E8643" s="143" t="s">
        <v>25</v>
      </c>
      <c r="F8643" s="248" t="s">
        <v>4179</v>
      </c>
      <c r="G8643" s="216">
        <v>3</v>
      </c>
      <c r="H8643" s="216">
        <v>124.0000000060536</v>
      </c>
      <c r="I8643" s="216">
        <v>372.00000001816079</v>
      </c>
      <c r="J8643" s="216">
        <v>1.0689509881608816E-3</v>
      </c>
      <c r="K8643" s="216">
        <v>8.6205724847475504E-6</v>
      </c>
    </row>
    <row r="8644" spans="2:11" ht="15.75" customHeight="1" x14ac:dyDescent="0.2">
      <c r="B8644" s="189">
        <v>41208</v>
      </c>
      <c r="C8644" s="143">
        <v>282685</v>
      </c>
      <c r="D8644" s="143" t="s">
        <v>524</v>
      </c>
      <c r="E8644" s="143" t="s">
        <v>25</v>
      </c>
      <c r="F8644" s="248" t="s">
        <v>4180</v>
      </c>
      <c r="G8644" s="216">
        <v>1</v>
      </c>
      <c r="H8644" s="216">
        <v>256.99999999953434</v>
      </c>
      <c r="I8644" s="216">
        <v>256.99999999953434</v>
      </c>
      <c r="J8644" s="216">
        <v>7.3849570952536862E-4</v>
      </c>
      <c r="K8644" s="216">
        <v>2.8735241615825164E-6</v>
      </c>
    </row>
    <row r="8645" spans="2:11" ht="15.75" customHeight="1" x14ac:dyDescent="0.2">
      <c r="B8645" s="189">
        <v>41208</v>
      </c>
      <c r="C8645" s="143">
        <v>282686</v>
      </c>
      <c r="D8645" s="143" t="s">
        <v>499</v>
      </c>
      <c r="E8645" s="143" t="s">
        <v>25</v>
      </c>
      <c r="F8645" s="248" t="s">
        <v>4181</v>
      </c>
      <c r="G8645" s="216">
        <v>31</v>
      </c>
      <c r="H8645" s="216">
        <v>162.00000000419095</v>
      </c>
      <c r="I8645" s="216">
        <v>5022.0000001299195</v>
      </c>
      <c r="J8645" s="216">
        <v>1.4430838339840725E-2</v>
      </c>
      <c r="K8645" s="216">
        <v>8.9079249009058008E-5</v>
      </c>
    </row>
    <row r="8646" spans="2:11" ht="15.75" customHeight="1" x14ac:dyDescent="0.2">
      <c r="B8646" s="189">
        <v>41208</v>
      </c>
      <c r="C8646" s="143">
        <v>282687</v>
      </c>
      <c r="D8646" s="143" t="s">
        <v>1104</v>
      </c>
      <c r="E8646" s="143" t="s">
        <v>25</v>
      </c>
      <c r="F8646" s="248" t="s">
        <v>4182</v>
      </c>
      <c r="G8646" s="216">
        <v>3</v>
      </c>
      <c r="H8646" s="216">
        <v>142.9999999946449</v>
      </c>
      <c r="I8646" s="216">
        <v>428.99999998393469</v>
      </c>
      <c r="J8646" s="216">
        <v>1.2327418652727355E-3</v>
      </c>
      <c r="K8646" s="216">
        <v>8.6205724847475504E-6</v>
      </c>
    </row>
    <row r="8647" spans="2:11" ht="15.75" customHeight="1" x14ac:dyDescent="0.2">
      <c r="B8647" s="189">
        <v>41208</v>
      </c>
      <c r="C8647" s="143">
        <v>282689</v>
      </c>
      <c r="D8647" s="143" t="s">
        <v>909</v>
      </c>
      <c r="E8647" s="143" t="s">
        <v>24</v>
      </c>
      <c r="F8647" s="248" t="s">
        <v>4183</v>
      </c>
      <c r="G8647" s="216">
        <v>2.4</v>
      </c>
      <c r="H8647" s="216">
        <v>265.00000000465661</v>
      </c>
      <c r="I8647" s="216">
        <v>636.00000001117587</v>
      </c>
      <c r="J8647" s="216">
        <v>6.3567501751522141E-4</v>
      </c>
      <c r="K8647" s="216">
        <v>2.3987736509586839E-6</v>
      </c>
    </row>
    <row r="8648" spans="2:11" ht="15.75" customHeight="1" x14ac:dyDescent="0.2">
      <c r="B8648" s="189">
        <v>41208</v>
      </c>
      <c r="C8648" s="143">
        <v>282691</v>
      </c>
      <c r="D8648" s="143" t="s">
        <v>567</v>
      </c>
      <c r="E8648" s="143" t="s">
        <v>24</v>
      </c>
      <c r="F8648" s="248" t="s">
        <v>4184</v>
      </c>
      <c r="G8648" s="216">
        <v>2.0699999999999998</v>
      </c>
      <c r="H8648" s="216">
        <v>119.00000000023283</v>
      </c>
      <c r="I8648" s="216">
        <v>246.33000000048193</v>
      </c>
      <c r="J8648" s="216">
        <v>2.462041306007536E-4</v>
      </c>
      <c r="K8648" s="216">
        <v>2.0689422739518649E-6</v>
      </c>
    </row>
    <row r="8649" spans="2:11" ht="15.75" customHeight="1" x14ac:dyDescent="0.2">
      <c r="B8649" s="189">
        <v>41208</v>
      </c>
      <c r="C8649" s="143">
        <v>282692</v>
      </c>
      <c r="D8649" s="143" t="s">
        <v>1540</v>
      </c>
      <c r="E8649" s="143" t="s">
        <v>24</v>
      </c>
      <c r="F8649" s="248" t="s">
        <v>4185</v>
      </c>
      <c r="G8649" s="216">
        <v>2.15</v>
      </c>
      <c r="H8649" s="216">
        <v>47.999999999301508</v>
      </c>
      <c r="I8649" s="216">
        <v>103.19999999849824</v>
      </c>
      <c r="J8649" s="216">
        <v>1.0314726698972241E-4</v>
      </c>
      <c r="K8649" s="216">
        <v>2.1489013956504874E-6</v>
      </c>
    </row>
    <row r="8650" spans="2:11" ht="15.75" customHeight="1" x14ac:dyDescent="0.2">
      <c r="B8650" s="189">
        <v>41208</v>
      </c>
      <c r="C8650" s="143">
        <v>282693</v>
      </c>
      <c r="D8650" s="143" t="s">
        <v>1525</v>
      </c>
      <c r="E8650" s="143" t="s">
        <v>24</v>
      </c>
      <c r="F8650" s="248" t="s">
        <v>2168</v>
      </c>
      <c r="G8650" s="216">
        <v>0.96</v>
      </c>
      <c r="H8650" s="216">
        <v>198.00000000628643</v>
      </c>
      <c r="I8650" s="216">
        <v>190.08000000603496</v>
      </c>
      <c r="J8650" s="216">
        <v>1.8998287316195964E-4</v>
      </c>
      <c r="K8650" s="216">
        <v>9.5950946038347351E-7</v>
      </c>
    </row>
    <row r="8651" spans="2:11" ht="15.75" customHeight="1" x14ac:dyDescent="0.2">
      <c r="B8651" s="189">
        <v>41208</v>
      </c>
      <c r="C8651" s="143">
        <v>282694</v>
      </c>
      <c r="D8651" s="143" t="s">
        <v>1015</v>
      </c>
      <c r="E8651" s="143" t="s">
        <v>24</v>
      </c>
      <c r="F8651" s="248" t="s">
        <v>3816</v>
      </c>
      <c r="G8651" s="216">
        <v>26.580000000000002</v>
      </c>
      <c r="H8651" s="216">
        <v>220.99999999743886</v>
      </c>
      <c r="I8651" s="216">
        <v>5874.1799999319255</v>
      </c>
      <c r="J8651" s="216">
        <v>5.871178418677161E-3</v>
      </c>
      <c r="K8651" s="216">
        <v>2.6566418184367427E-5</v>
      </c>
    </row>
    <row r="8652" spans="2:11" ht="15.75" customHeight="1" x14ac:dyDescent="0.2">
      <c r="B8652" s="189">
        <v>41208</v>
      </c>
      <c r="C8652" s="143">
        <v>282695</v>
      </c>
      <c r="D8652" s="143" t="s">
        <v>578</v>
      </c>
      <c r="E8652" s="143" t="s">
        <v>25</v>
      </c>
      <c r="F8652" s="248" t="s">
        <v>4186</v>
      </c>
      <c r="G8652" s="216">
        <v>1</v>
      </c>
      <c r="H8652" s="216">
        <v>410.00000000582077</v>
      </c>
      <c r="I8652" s="216">
        <v>410.00000000582077</v>
      </c>
      <c r="J8652" s="216">
        <v>1.1781449062655579E-3</v>
      </c>
      <c r="K8652" s="216">
        <v>2.8735241615825164E-6</v>
      </c>
    </row>
    <row r="8653" spans="2:11" ht="15.75" customHeight="1" x14ac:dyDescent="0.2">
      <c r="B8653" s="189">
        <v>41208</v>
      </c>
      <c r="C8653" s="143">
        <v>282696</v>
      </c>
      <c r="D8653" s="143" t="s">
        <v>1408</v>
      </c>
      <c r="E8653" s="143" t="s">
        <v>24</v>
      </c>
      <c r="F8653" s="248" t="s">
        <v>2493</v>
      </c>
      <c r="G8653" s="216">
        <v>16.8</v>
      </c>
      <c r="H8653" s="216">
        <v>322.00000000186265</v>
      </c>
      <c r="I8653" s="216">
        <v>5409.6000000312924</v>
      </c>
      <c r="J8653" s="216">
        <v>5.4068358092921502E-3</v>
      </c>
      <c r="K8653" s="216">
        <v>1.6791415556710789E-5</v>
      </c>
    </row>
    <row r="8654" spans="2:11" ht="15.75" customHeight="1" x14ac:dyDescent="0.2">
      <c r="B8654" s="189">
        <v>41208</v>
      </c>
      <c r="C8654" s="143">
        <v>282697</v>
      </c>
      <c r="D8654" s="143" t="s">
        <v>1440</v>
      </c>
      <c r="E8654" s="143" t="s">
        <v>24</v>
      </c>
      <c r="F8654" s="248" t="s">
        <v>4187</v>
      </c>
      <c r="G8654" s="216">
        <v>19.740000000000002</v>
      </c>
      <c r="H8654" s="216">
        <v>384.99999999767169</v>
      </c>
      <c r="I8654" s="216">
        <v>7599.8999999540401</v>
      </c>
      <c r="J8654" s="216">
        <v>7.5960166124211057E-3</v>
      </c>
      <c r="K8654" s="216">
        <v>1.9729913279135176E-5</v>
      </c>
    </row>
    <row r="8655" spans="2:11" ht="15.75" customHeight="1" x14ac:dyDescent="0.2">
      <c r="B8655" s="189">
        <v>41208</v>
      </c>
      <c r="C8655" s="143">
        <v>282698</v>
      </c>
      <c r="D8655" s="143" t="s">
        <v>1038</v>
      </c>
      <c r="E8655" s="143" t="s">
        <v>24</v>
      </c>
      <c r="F8655" s="248" t="s">
        <v>4188</v>
      </c>
      <c r="G8655" s="216">
        <v>33.39</v>
      </c>
      <c r="H8655" s="216">
        <v>169.99999999883585</v>
      </c>
      <c r="I8655" s="216">
        <v>5676.2999999611293</v>
      </c>
      <c r="J8655" s="216">
        <v>5.6733995311848062E-3</v>
      </c>
      <c r="K8655" s="216">
        <v>3.3372938418962693E-5</v>
      </c>
    </row>
    <row r="8656" spans="2:11" ht="15.75" customHeight="1" x14ac:dyDescent="0.2">
      <c r="B8656" s="189">
        <v>41208</v>
      </c>
      <c r="C8656" s="143">
        <v>282699</v>
      </c>
      <c r="D8656" s="143" t="s">
        <v>1164</v>
      </c>
      <c r="E8656" s="143" t="s">
        <v>25</v>
      </c>
      <c r="F8656" s="248" t="s">
        <v>3132</v>
      </c>
      <c r="G8656" s="216">
        <v>14.3</v>
      </c>
      <c r="H8656" s="216">
        <v>81.000000002095476</v>
      </c>
      <c r="I8656" s="216">
        <v>1158.3000000299653</v>
      </c>
      <c r="J8656" s="216">
        <v>3.328403036447135E-3</v>
      </c>
      <c r="K8656" s="216">
        <v>4.1091395510629988E-5</v>
      </c>
    </row>
    <row r="8657" spans="2:11" ht="15.75" customHeight="1" x14ac:dyDescent="0.2">
      <c r="B8657" s="189">
        <v>41208</v>
      </c>
      <c r="C8657" s="143">
        <v>282700</v>
      </c>
      <c r="D8657" s="143" t="s">
        <v>2023</v>
      </c>
      <c r="E8657" s="143" t="s">
        <v>24</v>
      </c>
      <c r="F8657" s="248" t="s">
        <v>4189</v>
      </c>
      <c r="G8657" s="216">
        <v>18.18</v>
      </c>
      <c r="H8657" s="216">
        <v>264.99999999417923</v>
      </c>
      <c r="I8657" s="216">
        <v>4817.6999998941783</v>
      </c>
      <c r="J8657" s="216">
        <v>4.8152382574874206E-3</v>
      </c>
      <c r="K8657" s="216">
        <v>1.8170710406012029E-5</v>
      </c>
    </row>
    <row r="8658" spans="2:11" ht="15.75" customHeight="1" x14ac:dyDescent="0.2">
      <c r="B8658" s="189">
        <v>41208</v>
      </c>
      <c r="C8658" s="143">
        <v>282701</v>
      </c>
      <c r="D8658" s="143" t="s">
        <v>1502</v>
      </c>
      <c r="E8658" s="143" t="s">
        <v>24</v>
      </c>
      <c r="F8658" s="248" t="s">
        <v>3515</v>
      </c>
      <c r="G8658" s="216">
        <v>10.16</v>
      </c>
      <c r="H8658" s="216">
        <v>78.000000002793968</v>
      </c>
      <c r="I8658" s="216">
        <v>792.48000002838671</v>
      </c>
      <c r="J8658" s="216">
        <v>7.9207505957492967E-4</v>
      </c>
      <c r="K8658" s="216">
        <v>1.0154808455725095E-5</v>
      </c>
    </row>
    <row r="8659" spans="2:11" ht="15.75" customHeight="1" x14ac:dyDescent="0.2">
      <c r="B8659" s="189">
        <v>41208</v>
      </c>
      <c r="C8659" s="143">
        <v>282702</v>
      </c>
      <c r="D8659" s="143" t="s">
        <v>776</v>
      </c>
      <c r="E8659" s="143" t="s">
        <v>24</v>
      </c>
      <c r="F8659" s="248" t="s">
        <v>4149</v>
      </c>
      <c r="G8659" s="216">
        <v>16.13</v>
      </c>
      <c r="H8659" s="216">
        <v>240.99999999976717</v>
      </c>
      <c r="I8659" s="216">
        <v>3887.3299999962446</v>
      </c>
      <c r="J8659" s="216">
        <v>3.8853436569050884E-3</v>
      </c>
      <c r="K8659" s="216">
        <v>1.6121757912484821E-5</v>
      </c>
    </row>
    <row r="8660" spans="2:11" ht="15.75" customHeight="1" x14ac:dyDescent="0.2">
      <c r="B8660" s="189">
        <v>41208</v>
      </c>
      <c r="C8660" s="143">
        <v>282703</v>
      </c>
      <c r="D8660" s="143" t="s">
        <v>4190</v>
      </c>
      <c r="E8660" s="143" t="s">
        <v>24</v>
      </c>
      <c r="F8660" s="248" t="s">
        <v>4191</v>
      </c>
      <c r="G8660" s="216">
        <v>1.41</v>
      </c>
      <c r="H8660" s="216">
        <v>223.00000000395812</v>
      </c>
      <c r="I8660" s="216">
        <v>314.43000000558095</v>
      </c>
      <c r="J8660" s="216">
        <v>3.1426933295180268E-4</v>
      </c>
      <c r="K8660" s="216">
        <v>1.4092795199382268E-6</v>
      </c>
    </row>
    <row r="8661" spans="2:11" ht="15.75" customHeight="1" x14ac:dyDescent="0.2">
      <c r="B8661" s="189">
        <v>41208</v>
      </c>
      <c r="C8661" s="143">
        <v>282703</v>
      </c>
      <c r="D8661" s="143" t="s">
        <v>1025</v>
      </c>
      <c r="E8661" s="143" t="s">
        <v>24</v>
      </c>
      <c r="F8661" s="248" t="s">
        <v>4191</v>
      </c>
      <c r="G8661" s="216">
        <v>22.575000000000003</v>
      </c>
      <c r="H8661" s="216">
        <v>223.00000000395812</v>
      </c>
      <c r="I8661" s="216">
        <v>5034.2250000893555</v>
      </c>
      <c r="J8661" s="216">
        <v>5.0316526180049269E-3</v>
      </c>
      <c r="K8661" s="216">
        <v>2.2563464654330123E-5</v>
      </c>
    </row>
    <row r="8662" spans="2:11" ht="15.75" customHeight="1" x14ac:dyDescent="0.2">
      <c r="B8662" s="189">
        <v>41209</v>
      </c>
      <c r="C8662" s="143">
        <v>282728</v>
      </c>
      <c r="D8662" s="143" t="s">
        <v>613</v>
      </c>
      <c r="E8662" s="143" t="s">
        <v>25</v>
      </c>
      <c r="F8662" s="248" t="s">
        <v>4192</v>
      </c>
      <c r="G8662" s="216">
        <v>6.09</v>
      </c>
      <c r="H8662" s="216">
        <v>169.99999999883585</v>
      </c>
      <c r="I8662" s="216">
        <v>1035.2999999929102</v>
      </c>
      <c r="J8662" s="216">
        <v>2.9756654203331049E-3</v>
      </c>
      <c r="K8662" s="216">
        <v>1.7503914237373426E-5</v>
      </c>
    </row>
    <row r="8663" spans="2:11" ht="15.75" customHeight="1" x14ac:dyDescent="0.2">
      <c r="B8663" s="189">
        <v>41210</v>
      </c>
      <c r="C8663" s="143">
        <v>282747</v>
      </c>
      <c r="D8663" s="143" t="s">
        <v>716</v>
      </c>
      <c r="E8663" s="143" t="s">
        <v>24</v>
      </c>
      <c r="F8663" s="248" t="s">
        <v>4193</v>
      </c>
      <c r="G8663" s="216">
        <v>3.1875</v>
      </c>
      <c r="H8663" s="216">
        <v>201.00000000558794</v>
      </c>
      <c r="I8663" s="216">
        <v>640.68750001781154</v>
      </c>
      <c r="J8663" s="216">
        <v>6.4021621765351022E-4</v>
      </c>
      <c r="K8663" s="216">
        <v>3.1851553116204569E-6</v>
      </c>
    </row>
    <row r="8664" spans="2:11" ht="15.75" customHeight="1" x14ac:dyDescent="0.2">
      <c r="B8664" s="189">
        <v>41210</v>
      </c>
      <c r="C8664" s="143">
        <v>282748</v>
      </c>
      <c r="D8664" s="143" t="s">
        <v>896</v>
      </c>
      <c r="E8664" s="143" t="s">
        <v>24</v>
      </c>
      <c r="F8664" s="248" t="s">
        <v>4194</v>
      </c>
      <c r="G8664" s="216">
        <v>48.855000000000004</v>
      </c>
      <c r="H8664" s="216">
        <v>307.99999999813735</v>
      </c>
      <c r="I8664" s="216">
        <v>15047.339999909002</v>
      </c>
      <c r="J8664" s="216">
        <v>1.5036271349480509E-2</v>
      </c>
      <c r="K8664" s="216">
        <v>4.8819062823283903E-5</v>
      </c>
    </row>
    <row r="8665" spans="2:11" ht="15.75" customHeight="1" x14ac:dyDescent="0.2">
      <c r="B8665" s="189">
        <v>41210</v>
      </c>
      <c r="C8665" s="143">
        <v>282749</v>
      </c>
      <c r="D8665" s="143" t="s">
        <v>1519</v>
      </c>
      <c r="E8665" s="143" t="s">
        <v>24</v>
      </c>
      <c r="F8665" s="248" t="s">
        <v>4195</v>
      </c>
      <c r="G8665" s="216">
        <v>1.075</v>
      </c>
      <c r="H8665" s="216">
        <v>59.99999999650754</v>
      </c>
      <c r="I8665" s="216">
        <v>64.499999996245606</v>
      </c>
      <c r="J8665" s="216">
        <v>6.4452554537274077E-5</v>
      </c>
      <c r="K8665" s="216">
        <v>1.0742092423504286E-6</v>
      </c>
    </row>
    <row r="8666" spans="2:11" ht="15.75" customHeight="1" x14ac:dyDescent="0.2">
      <c r="B8666" s="189">
        <v>41210</v>
      </c>
      <c r="C8666" s="143">
        <v>282750</v>
      </c>
      <c r="D8666" s="143" t="s">
        <v>821</v>
      </c>
      <c r="E8666" s="143" t="s">
        <v>24</v>
      </c>
      <c r="F8666" s="248" t="s">
        <v>4196</v>
      </c>
      <c r="G8666" s="216">
        <v>16.38</v>
      </c>
      <c r="H8666" s="216">
        <v>82.000000005355105</v>
      </c>
      <c r="I8666" s="216">
        <v>1343.1600000877165</v>
      </c>
      <c r="J8666" s="216">
        <v>1.3421719870229094E-3</v>
      </c>
      <c r="K8666" s="216">
        <v>1.6367951060186064E-5</v>
      </c>
    </row>
    <row r="8667" spans="2:11" ht="15.75" customHeight="1" x14ac:dyDescent="0.2">
      <c r="B8667" s="189">
        <v>41210</v>
      </c>
      <c r="C8667" s="143">
        <v>282751</v>
      </c>
      <c r="D8667" s="143" t="s">
        <v>821</v>
      </c>
      <c r="E8667" s="143" t="s">
        <v>24</v>
      </c>
      <c r="F8667" s="248" t="s">
        <v>4196</v>
      </c>
      <c r="G8667" s="216">
        <v>2.73</v>
      </c>
      <c r="H8667" s="216">
        <v>23.000000001629815</v>
      </c>
      <c r="I8667" s="216">
        <v>62.790000004449396</v>
      </c>
      <c r="J8667" s="216">
        <v>6.2743812401826033E-5</v>
      </c>
      <c r="K8667" s="216">
        <v>2.7279918433643442E-6</v>
      </c>
    </row>
    <row r="8668" spans="2:11" ht="15.75" customHeight="1" x14ac:dyDescent="0.2">
      <c r="B8668" s="189">
        <v>41210</v>
      </c>
      <c r="C8668" s="143">
        <v>282752</v>
      </c>
      <c r="D8668" s="143" t="s">
        <v>1238</v>
      </c>
      <c r="E8668" s="143" t="s">
        <v>24</v>
      </c>
      <c r="F8668" s="248" t="s">
        <v>3080</v>
      </c>
      <c r="G8668" s="216">
        <v>27.405000000000001</v>
      </c>
      <c r="H8668" s="216">
        <v>355.00000000465661</v>
      </c>
      <c r="I8668" s="216">
        <v>9728.7750001276145</v>
      </c>
      <c r="J8668" s="216">
        <v>9.7216186250091863E-3</v>
      </c>
      <c r="K8668" s="216">
        <v>2.7384841196849764E-5</v>
      </c>
    </row>
    <row r="8669" spans="2:11" ht="15.75" customHeight="1" x14ac:dyDescent="0.2">
      <c r="B8669" s="189">
        <v>41210</v>
      </c>
      <c r="C8669" s="143">
        <v>284886</v>
      </c>
      <c r="D8669" s="143" t="s">
        <v>644</v>
      </c>
      <c r="E8669" s="143" t="s">
        <v>24</v>
      </c>
      <c r="F8669" s="248" t="s">
        <v>4197</v>
      </c>
      <c r="G8669" s="216">
        <v>0.96</v>
      </c>
      <c r="H8669" s="216">
        <v>319.00000000256114</v>
      </c>
      <c r="I8669" s="216">
        <v>306.24000000245866</v>
      </c>
      <c r="J8669" s="216">
        <v>3.0601473337677799E-4</v>
      </c>
      <c r="K8669" s="216">
        <v>9.5929383502921993E-7</v>
      </c>
    </row>
    <row r="8670" spans="2:11" ht="15.75" customHeight="1" x14ac:dyDescent="0.2">
      <c r="B8670" s="189">
        <v>41211</v>
      </c>
      <c r="C8670" s="143">
        <v>282781</v>
      </c>
      <c r="D8670" s="143" t="s">
        <v>1014</v>
      </c>
      <c r="E8670" s="143" t="s">
        <v>25</v>
      </c>
      <c r="F8670" s="248" t="s">
        <v>4198</v>
      </c>
      <c r="G8670" s="216">
        <v>10</v>
      </c>
      <c r="H8670" s="216">
        <v>209.00000000023283</v>
      </c>
      <c r="I8670" s="216">
        <v>2090.0000000023283</v>
      </c>
      <c r="J8670" s="216">
        <v>6.0099309364108717E-3</v>
      </c>
      <c r="K8670" s="216">
        <v>2.875565041341711E-5</v>
      </c>
    </row>
    <row r="8671" spans="2:11" ht="15.75" customHeight="1" x14ac:dyDescent="0.2">
      <c r="B8671" s="189">
        <v>41211</v>
      </c>
      <c r="C8671" s="143">
        <v>282783</v>
      </c>
      <c r="D8671" s="143" t="s">
        <v>516</v>
      </c>
      <c r="E8671" s="143" t="s">
        <v>25</v>
      </c>
      <c r="F8671" s="248" t="s">
        <v>4199</v>
      </c>
      <c r="G8671" s="216">
        <v>0.4</v>
      </c>
      <c r="H8671" s="216">
        <v>53.999999997904524</v>
      </c>
      <c r="I8671" s="216">
        <v>21.59999999916181</v>
      </c>
      <c r="J8671" s="216">
        <v>6.2112204890570687E-5</v>
      </c>
      <c r="K8671" s="216">
        <v>1.1502260165366845E-6</v>
      </c>
    </row>
    <row r="8672" spans="2:11" ht="15.75" customHeight="1" x14ac:dyDescent="0.2">
      <c r="B8672" s="189">
        <v>41211</v>
      </c>
      <c r="C8672" s="143">
        <v>282785</v>
      </c>
      <c r="D8672" s="143" t="s">
        <v>2510</v>
      </c>
      <c r="E8672" s="143" t="s">
        <v>25</v>
      </c>
      <c r="F8672" s="248" t="s">
        <v>4200</v>
      </c>
      <c r="G8672" s="216">
        <v>12</v>
      </c>
      <c r="H8672" s="216">
        <v>272.00000000651926</v>
      </c>
      <c r="I8672" s="216">
        <v>3264.0000000782311</v>
      </c>
      <c r="J8672" s="216">
        <v>9.3858442951643035E-3</v>
      </c>
      <c r="K8672" s="216">
        <v>3.4506780496100534E-5</v>
      </c>
    </row>
    <row r="8673" spans="2:11" ht="15.75" customHeight="1" x14ac:dyDescent="0.2">
      <c r="B8673" s="189">
        <v>41211</v>
      </c>
      <c r="C8673" s="143">
        <v>282787</v>
      </c>
      <c r="D8673" s="143" t="s">
        <v>516</v>
      </c>
      <c r="E8673" s="143" t="s">
        <v>25</v>
      </c>
      <c r="F8673" s="248" t="s">
        <v>4201</v>
      </c>
      <c r="G8673" s="216">
        <v>1</v>
      </c>
      <c r="H8673" s="216">
        <v>180</v>
      </c>
      <c r="I8673" s="216">
        <v>180</v>
      </c>
      <c r="J8673" s="216">
        <v>5.1760170744150796E-4</v>
      </c>
      <c r="K8673" s="216">
        <v>2.8755650413417111E-6</v>
      </c>
    </row>
    <row r="8674" spans="2:11" ht="15.75" customHeight="1" x14ac:dyDescent="0.2">
      <c r="B8674" s="189">
        <v>41211</v>
      </c>
      <c r="C8674" s="143">
        <v>282788</v>
      </c>
      <c r="D8674" s="143" t="s">
        <v>957</v>
      </c>
      <c r="E8674" s="143" t="s">
        <v>25</v>
      </c>
      <c r="F8674" s="248" t="s">
        <v>2107</v>
      </c>
      <c r="G8674" s="216">
        <v>5</v>
      </c>
      <c r="H8674" s="216">
        <v>357.99999999348074</v>
      </c>
      <c r="I8674" s="216">
        <v>1789.9999999674037</v>
      </c>
      <c r="J8674" s="216">
        <v>5.1472614239079298E-3</v>
      </c>
      <c r="K8674" s="216">
        <v>1.4377825206708555E-5</v>
      </c>
    </row>
    <row r="8675" spans="2:11" ht="15.75" customHeight="1" x14ac:dyDescent="0.2">
      <c r="B8675" s="189">
        <v>41211</v>
      </c>
      <c r="C8675" s="143">
        <v>282791</v>
      </c>
      <c r="D8675" s="143" t="s">
        <v>594</v>
      </c>
      <c r="E8675" s="143" t="s">
        <v>25</v>
      </c>
      <c r="F8675" s="248" t="s">
        <v>2990</v>
      </c>
      <c r="G8675" s="216">
        <v>43.370000000000005</v>
      </c>
      <c r="H8675" s="216">
        <v>213.00000000279397</v>
      </c>
      <c r="I8675" s="216">
        <v>9237.8100001211751</v>
      </c>
      <c r="J8675" s="216">
        <v>2.6563923494905318E-2</v>
      </c>
      <c r="K8675" s="216">
        <v>1.2471325584299003E-4</v>
      </c>
    </row>
    <row r="8676" spans="2:11" ht="15.75" customHeight="1" x14ac:dyDescent="0.2">
      <c r="B8676" s="189">
        <v>41211</v>
      </c>
      <c r="C8676" s="143">
        <v>282792</v>
      </c>
      <c r="D8676" s="143" t="s">
        <v>968</v>
      </c>
      <c r="E8676" s="143" t="s">
        <v>25</v>
      </c>
      <c r="F8676" s="248" t="s">
        <v>4202</v>
      </c>
      <c r="G8676" s="216">
        <v>4</v>
      </c>
      <c r="H8676" s="216">
        <v>248.00000000162981</v>
      </c>
      <c r="I8676" s="216">
        <v>992.00000000651926</v>
      </c>
      <c r="J8676" s="216">
        <v>2.8525605210297238E-3</v>
      </c>
      <c r="K8676" s="216">
        <v>1.1502260165366844E-5</v>
      </c>
    </row>
    <row r="8677" spans="2:11" ht="15.75" customHeight="1" x14ac:dyDescent="0.2">
      <c r="B8677" s="189">
        <v>41211</v>
      </c>
      <c r="C8677" s="143">
        <v>282793</v>
      </c>
      <c r="D8677" s="143" t="s">
        <v>852</v>
      </c>
      <c r="E8677" s="143" t="s">
        <v>25</v>
      </c>
      <c r="F8677" s="248" t="s">
        <v>4203</v>
      </c>
      <c r="G8677" s="216">
        <v>7.04</v>
      </c>
      <c r="H8677" s="216">
        <v>234.0000000083819</v>
      </c>
      <c r="I8677" s="216">
        <v>1647.3600000590086</v>
      </c>
      <c r="J8677" s="216">
        <v>4.7370908266743646E-3</v>
      </c>
      <c r="K8677" s="216">
        <v>2.0243977891045645E-5</v>
      </c>
    </row>
    <row r="8678" spans="2:11" ht="15.75" customHeight="1" x14ac:dyDescent="0.2">
      <c r="B8678" s="189">
        <v>41211</v>
      </c>
      <c r="C8678" s="143">
        <v>282794</v>
      </c>
      <c r="D8678" s="143" t="s">
        <v>922</v>
      </c>
      <c r="E8678" s="143" t="s">
        <v>25</v>
      </c>
      <c r="F8678" s="248" t="s">
        <v>4204</v>
      </c>
      <c r="G8678" s="216">
        <v>8.4550000000000001</v>
      </c>
      <c r="H8678" s="216">
        <v>184.99999999534339</v>
      </c>
      <c r="I8678" s="216">
        <v>1564.1749999606284</v>
      </c>
      <c r="J8678" s="216">
        <v>4.497886948427455E-3</v>
      </c>
      <c r="K8678" s="216">
        <v>2.4312902424544166E-5</v>
      </c>
    </row>
    <row r="8679" spans="2:11" ht="15.75" customHeight="1" x14ac:dyDescent="0.2">
      <c r="B8679" s="189">
        <v>41211</v>
      </c>
      <c r="C8679" s="143">
        <v>282796</v>
      </c>
      <c r="D8679" s="143" t="s">
        <v>1066</v>
      </c>
      <c r="E8679" s="143" t="s">
        <v>24</v>
      </c>
      <c r="F8679" s="248" t="s">
        <v>4205</v>
      </c>
      <c r="G8679" s="216">
        <v>35.683300000000003</v>
      </c>
      <c r="H8679" s="216">
        <v>222.00000000069849</v>
      </c>
      <c r="I8679" s="216">
        <v>7921.692600024925</v>
      </c>
      <c r="J8679" s="216">
        <v>7.9146009592733959E-3</v>
      </c>
      <c r="K8679" s="216">
        <v>3.5651355672290517E-5</v>
      </c>
    </row>
    <row r="8680" spans="2:11" ht="15.75" customHeight="1" x14ac:dyDescent="0.2">
      <c r="B8680" s="189">
        <v>41211</v>
      </c>
      <c r="C8680" s="143">
        <v>282797</v>
      </c>
      <c r="D8680" s="143" t="s">
        <v>1003</v>
      </c>
      <c r="E8680" s="143" t="s">
        <v>24</v>
      </c>
      <c r="F8680" s="248" t="s">
        <v>4206</v>
      </c>
      <c r="G8680" s="216">
        <v>2.91</v>
      </c>
      <c r="H8680" s="216">
        <v>315</v>
      </c>
      <c r="I8680" s="216">
        <v>916.65000000000009</v>
      </c>
      <c r="J8680" s="216">
        <v>9.1582939854231824E-4</v>
      </c>
      <c r="K8680" s="216">
        <v>2.9073949160073591E-6</v>
      </c>
    </row>
    <row r="8681" spans="2:11" ht="15.75" customHeight="1" x14ac:dyDescent="0.2">
      <c r="B8681" s="189">
        <v>41211</v>
      </c>
      <c r="C8681" s="143">
        <v>282798</v>
      </c>
      <c r="D8681" s="143" t="s">
        <v>714</v>
      </c>
      <c r="E8681" s="143" t="s">
        <v>24</v>
      </c>
      <c r="F8681" s="248" t="s">
        <v>4207</v>
      </c>
      <c r="G8681" s="216">
        <v>9.120000000000001</v>
      </c>
      <c r="H8681" s="216">
        <v>251.00000000093132</v>
      </c>
      <c r="I8681" s="216">
        <v>2289.1200000084941</v>
      </c>
      <c r="J8681" s="216">
        <v>2.2870707388850382E-3</v>
      </c>
      <c r="K8681" s="216">
        <v>9.1118356130539925E-6</v>
      </c>
    </row>
    <row r="8682" spans="2:11" ht="15.75" customHeight="1" x14ac:dyDescent="0.2">
      <c r="B8682" s="189">
        <v>41211</v>
      </c>
      <c r="C8682" s="143">
        <v>282799</v>
      </c>
      <c r="D8682" s="143" t="s">
        <v>646</v>
      </c>
      <c r="E8682" s="143" t="s">
        <v>24</v>
      </c>
      <c r="F8682" s="248" t="s">
        <v>2539</v>
      </c>
      <c r="G8682" s="216">
        <v>4.3</v>
      </c>
      <c r="H8682" s="216">
        <v>252.00000000419095</v>
      </c>
      <c r="I8682" s="216">
        <v>1083.6000000180211</v>
      </c>
      <c r="J8682" s="216">
        <v>1.0826299419374463E-3</v>
      </c>
      <c r="K8682" s="216">
        <v>4.2961505631723864E-6</v>
      </c>
    </row>
    <row r="8683" spans="2:11" ht="15.75" customHeight="1" x14ac:dyDescent="0.2">
      <c r="B8683" s="189">
        <v>41211</v>
      </c>
      <c r="C8683" s="143">
        <v>282800</v>
      </c>
      <c r="D8683" s="143" t="s">
        <v>1645</v>
      </c>
      <c r="E8683" s="143" t="s">
        <v>24</v>
      </c>
      <c r="F8683" s="248" t="s">
        <v>2334</v>
      </c>
      <c r="G8683" s="216">
        <v>5.0202</v>
      </c>
      <c r="H8683" s="216">
        <v>245.00000000232831</v>
      </c>
      <c r="I8683" s="216">
        <v>1229.9490000116887</v>
      </c>
      <c r="J8683" s="216">
        <v>1.2288479276915186E-3</v>
      </c>
      <c r="K8683" s="216">
        <v>5.0157058272646539E-6</v>
      </c>
    </row>
    <row r="8684" spans="2:11" ht="15.75" customHeight="1" x14ac:dyDescent="0.2">
      <c r="B8684" s="189">
        <v>41211</v>
      </c>
      <c r="C8684" s="143">
        <v>282801</v>
      </c>
      <c r="D8684" s="143" t="s">
        <v>1883</v>
      </c>
      <c r="E8684" s="143" t="s">
        <v>24</v>
      </c>
      <c r="F8684" s="248" t="s">
        <v>4208</v>
      </c>
      <c r="G8684" s="216">
        <v>24.4206</v>
      </c>
      <c r="H8684" s="216">
        <v>389.00000000023283</v>
      </c>
      <c r="I8684" s="216">
        <v>9499.6134000056863</v>
      </c>
      <c r="J8684" s="216">
        <v>9.491109176361482E-3</v>
      </c>
      <c r="K8684" s="216">
        <v>2.43987382425599E-5</v>
      </c>
    </row>
    <row r="8685" spans="2:11" ht="15.75" customHeight="1" x14ac:dyDescent="0.2">
      <c r="B8685" s="189">
        <v>41211</v>
      </c>
      <c r="C8685" s="143">
        <v>282802</v>
      </c>
      <c r="D8685" s="143" t="s">
        <v>1164</v>
      </c>
      <c r="E8685" s="143" t="s">
        <v>25</v>
      </c>
      <c r="F8685" s="248" t="s">
        <v>4209</v>
      </c>
      <c r="G8685" s="216">
        <v>18.830000000000002</v>
      </c>
      <c r="H8685" s="216">
        <v>326.99999999720603</v>
      </c>
      <c r="I8685" s="216">
        <v>6157.4099999473901</v>
      </c>
      <c r="J8685" s="216">
        <v>1.7706032941056583E-2</v>
      </c>
      <c r="K8685" s="216">
        <v>5.4146889728464426E-5</v>
      </c>
    </row>
    <row r="8686" spans="2:11" ht="15.75" customHeight="1" x14ac:dyDescent="0.2">
      <c r="B8686" s="189">
        <v>41211</v>
      </c>
      <c r="C8686" s="143">
        <v>282803</v>
      </c>
      <c r="D8686" s="143" t="s">
        <v>763</v>
      </c>
      <c r="E8686" s="143" t="s">
        <v>25</v>
      </c>
      <c r="F8686" s="248" t="s">
        <v>4210</v>
      </c>
      <c r="G8686" s="216">
        <v>11.100000000000001</v>
      </c>
      <c r="H8686" s="216">
        <v>448.00000000395812</v>
      </c>
      <c r="I8686" s="216">
        <v>4972.8000000439351</v>
      </c>
      <c r="J8686" s="216">
        <v>1.4299609837710399E-2</v>
      </c>
      <c r="K8686" s="216">
        <v>3.1918771958892997E-5</v>
      </c>
    </row>
    <row r="8687" spans="2:11" ht="15.75" customHeight="1" x14ac:dyDescent="0.2">
      <c r="B8687" s="189">
        <v>41211</v>
      </c>
      <c r="C8687" s="143">
        <v>282804</v>
      </c>
      <c r="D8687" s="143" t="s">
        <v>1758</v>
      </c>
      <c r="E8687" s="143" t="s">
        <v>24</v>
      </c>
      <c r="F8687" s="248" t="s">
        <v>4211</v>
      </c>
      <c r="G8687" s="216">
        <v>6.7</v>
      </c>
      <c r="H8687" s="216">
        <v>83.999999990919605</v>
      </c>
      <c r="I8687" s="216">
        <v>562.79999993916135</v>
      </c>
      <c r="J8687" s="216">
        <v>5.6229617132373189E-4</v>
      </c>
      <c r="K8687" s="216">
        <v>6.6940020402918575E-6</v>
      </c>
    </row>
    <row r="8688" spans="2:11" ht="15.75" customHeight="1" x14ac:dyDescent="0.2">
      <c r="B8688" s="189">
        <v>41211</v>
      </c>
      <c r="C8688" s="143">
        <v>282805</v>
      </c>
      <c r="D8688" s="143" t="s">
        <v>1563</v>
      </c>
      <c r="E8688" s="143" t="s">
        <v>24</v>
      </c>
      <c r="F8688" s="248" t="s">
        <v>4212</v>
      </c>
      <c r="G8688" s="216">
        <v>3.6000000000000005</v>
      </c>
      <c r="H8688" s="216">
        <v>270</v>
      </c>
      <c r="I8688" s="216">
        <v>972.00000000000011</v>
      </c>
      <c r="J8688" s="216">
        <v>9.7112984823338603E-4</v>
      </c>
      <c r="K8688" s="216">
        <v>3.5967772156792074E-6</v>
      </c>
    </row>
    <row r="8689" spans="2:11" ht="15.75" customHeight="1" x14ac:dyDescent="0.2">
      <c r="B8689" s="189">
        <v>41211</v>
      </c>
      <c r="C8689" s="143">
        <v>282806</v>
      </c>
      <c r="D8689" s="143" t="s">
        <v>1072</v>
      </c>
      <c r="E8689" s="143" t="s">
        <v>24</v>
      </c>
      <c r="F8689" s="248" t="s">
        <v>3993</v>
      </c>
      <c r="G8689" s="216">
        <v>52.510000000000005</v>
      </c>
      <c r="H8689" s="216">
        <v>279.99999999068677</v>
      </c>
      <c r="I8689" s="216">
        <v>14702.799999510964</v>
      </c>
      <c r="J8689" s="216">
        <v>1.4689637790258137E-2</v>
      </c>
      <c r="K8689" s="216">
        <v>5.2462992109809772E-5</v>
      </c>
    </row>
    <row r="8690" spans="2:11" ht="15.75" customHeight="1" x14ac:dyDescent="0.2">
      <c r="B8690" s="189">
        <v>41211</v>
      </c>
      <c r="C8690" s="143">
        <v>282807</v>
      </c>
      <c r="D8690" s="143" t="s">
        <v>1021</v>
      </c>
      <c r="E8690" s="143" t="s">
        <v>24</v>
      </c>
      <c r="F8690" s="248" t="s">
        <v>3200</v>
      </c>
      <c r="G8690" s="216">
        <v>28.900000000000002</v>
      </c>
      <c r="H8690" s="216">
        <v>266.99999999022111</v>
      </c>
      <c r="I8690" s="216">
        <v>7716.2999997173902</v>
      </c>
      <c r="J8690" s="216">
        <v>7.7093922300913833E-3</v>
      </c>
      <c r="K8690" s="216">
        <v>2.887412820364697E-5</v>
      </c>
    </row>
    <row r="8691" spans="2:11" ht="15.75" customHeight="1" x14ac:dyDescent="0.2">
      <c r="B8691" s="189">
        <v>41211</v>
      </c>
      <c r="C8691" s="143">
        <v>282808</v>
      </c>
      <c r="D8691" s="143" t="s">
        <v>1208</v>
      </c>
      <c r="E8691" s="143" t="s">
        <v>24</v>
      </c>
      <c r="F8691" s="248" t="s">
        <v>3418</v>
      </c>
      <c r="G8691" s="216">
        <v>17.47</v>
      </c>
      <c r="H8691" s="216">
        <v>102.00000000768341</v>
      </c>
      <c r="I8691" s="216">
        <v>1781.9400001342292</v>
      </c>
      <c r="J8691" s="216">
        <v>1.7803447756083886E-3</v>
      </c>
      <c r="K8691" s="216">
        <v>1.7454360543865484E-5</v>
      </c>
    </row>
    <row r="8692" spans="2:11" ht="15.75" customHeight="1" x14ac:dyDescent="0.2">
      <c r="B8692" s="189">
        <v>41211</v>
      </c>
      <c r="C8692" s="143">
        <v>282809</v>
      </c>
      <c r="D8692" s="143" t="s">
        <v>503</v>
      </c>
      <c r="E8692" s="143" t="s">
        <v>25</v>
      </c>
      <c r="F8692" s="248" t="s">
        <v>4213</v>
      </c>
      <c r="G8692" s="216">
        <v>8.16</v>
      </c>
      <c r="H8692" s="216">
        <v>193.00000000046566</v>
      </c>
      <c r="I8692" s="216">
        <v>1574.8800000037998</v>
      </c>
      <c r="J8692" s="216">
        <v>4.5286698723191604E-3</v>
      </c>
      <c r="K8692" s="216">
        <v>2.3464610737348364E-5</v>
      </c>
    </row>
    <row r="8693" spans="2:11" ht="15.75" customHeight="1" x14ac:dyDescent="0.2">
      <c r="B8693" s="189">
        <v>41211</v>
      </c>
      <c r="C8693" s="143">
        <v>283037</v>
      </c>
      <c r="D8693" s="143" t="s">
        <v>1563</v>
      </c>
      <c r="E8693" s="143" t="s">
        <v>24</v>
      </c>
      <c r="F8693" s="248" t="s">
        <v>4214</v>
      </c>
      <c r="G8693" s="216">
        <v>1.3800000000000001</v>
      </c>
      <c r="H8693" s="216">
        <v>270</v>
      </c>
      <c r="I8693" s="216">
        <v>372.6</v>
      </c>
      <c r="J8693" s="216">
        <v>3.7226644182279797E-4</v>
      </c>
      <c r="K8693" s="216">
        <v>1.3787645993436962E-6</v>
      </c>
    </row>
    <row r="8694" spans="2:11" ht="15.75" customHeight="1" x14ac:dyDescent="0.2">
      <c r="B8694" s="189">
        <v>41212</v>
      </c>
      <c r="C8694" s="143">
        <v>282841</v>
      </c>
      <c r="D8694" s="143" t="s">
        <v>1051</v>
      </c>
      <c r="E8694" s="143" t="s">
        <v>25</v>
      </c>
      <c r="F8694" s="248" t="s">
        <v>4215</v>
      </c>
      <c r="G8694" s="216">
        <v>60.27</v>
      </c>
      <c r="H8694" s="216">
        <v>17.000000003026798</v>
      </c>
      <c r="I8694" s="216">
        <v>1024.5900001824252</v>
      </c>
      <c r="J8694" s="216">
        <v>2.9469711728769966E-3</v>
      </c>
      <c r="K8694" s="216">
        <v>1.7335124543248808E-4</v>
      </c>
    </row>
    <row r="8695" spans="2:11" ht="15.75" customHeight="1" x14ac:dyDescent="0.2">
      <c r="B8695" s="189">
        <v>41212</v>
      </c>
      <c r="C8695" s="143">
        <v>282842</v>
      </c>
      <c r="D8695" s="143" t="s">
        <v>1051</v>
      </c>
      <c r="E8695" s="143" t="s">
        <v>25</v>
      </c>
      <c r="F8695" s="248" t="s">
        <v>4216</v>
      </c>
      <c r="G8695" s="216">
        <v>4.4000000000000004</v>
      </c>
      <c r="H8695" s="216">
        <v>12.000000007683411</v>
      </c>
      <c r="I8695" s="216">
        <v>52.800000033807017</v>
      </c>
      <c r="J8695" s="216">
        <v>1.5186570042634575E-4</v>
      </c>
      <c r="K8695" s="216">
        <v>1.265547502742571E-5</v>
      </c>
    </row>
    <row r="8696" spans="2:11" ht="15.75" customHeight="1" x14ac:dyDescent="0.2">
      <c r="B8696" s="189">
        <v>41212</v>
      </c>
      <c r="C8696" s="143">
        <v>282843</v>
      </c>
      <c r="D8696" s="143" t="s">
        <v>1051</v>
      </c>
      <c r="E8696" s="143" t="s">
        <v>25</v>
      </c>
      <c r="F8696" s="248" t="s">
        <v>4217</v>
      </c>
      <c r="G8696" s="216">
        <v>1</v>
      </c>
      <c r="H8696" s="216">
        <v>10.999999993946403</v>
      </c>
      <c r="I8696" s="216">
        <v>10.999999993946403</v>
      </c>
      <c r="J8696" s="216">
        <v>3.1638687551152647E-5</v>
      </c>
      <c r="K8696" s="216">
        <v>2.8762443244149339E-6</v>
      </c>
    </row>
    <row r="8697" spans="2:11" ht="15.75" customHeight="1" x14ac:dyDescent="0.2">
      <c r="B8697" s="189">
        <v>41212</v>
      </c>
      <c r="C8697" s="143">
        <v>282846</v>
      </c>
      <c r="D8697" s="143" t="s">
        <v>657</v>
      </c>
      <c r="E8697" s="143" t="s">
        <v>25</v>
      </c>
      <c r="F8697" s="248" t="s">
        <v>4218</v>
      </c>
      <c r="G8697" s="216">
        <v>1</v>
      </c>
      <c r="H8697" s="216">
        <v>18.999999999068677</v>
      </c>
      <c r="I8697" s="216">
        <v>18.999999999068677</v>
      </c>
      <c r="J8697" s="216">
        <v>5.4648642161205032E-5</v>
      </c>
      <c r="K8697" s="216">
        <v>2.8762443244149339E-6</v>
      </c>
    </row>
    <row r="8698" spans="2:11" ht="15.75" customHeight="1" x14ac:dyDescent="0.2">
      <c r="B8698" s="189">
        <v>41212</v>
      </c>
      <c r="C8698" s="143">
        <v>282847</v>
      </c>
      <c r="D8698" s="143" t="s">
        <v>1051</v>
      </c>
      <c r="E8698" s="143" t="s">
        <v>25</v>
      </c>
      <c r="F8698" s="248" t="s">
        <v>4219</v>
      </c>
      <c r="G8698" s="216">
        <v>1</v>
      </c>
      <c r="H8698" s="216">
        <v>14.99999999650754</v>
      </c>
      <c r="I8698" s="216">
        <v>14.99999999650754</v>
      </c>
      <c r="J8698" s="216">
        <v>4.3143664856178843E-5</v>
      </c>
      <c r="K8698" s="216">
        <v>2.8762443244149339E-6</v>
      </c>
    </row>
    <row r="8699" spans="2:11" ht="15.75" customHeight="1" x14ac:dyDescent="0.2">
      <c r="B8699" s="189">
        <v>41212</v>
      </c>
      <c r="C8699" s="143">
        <v>282849</v>
      </c>
      <c r="D8699" s="143" t="s">
        <v>1051</v>
      </c>
      <c r="E8699" s="143" t="s">
        <v>25</v>
      </c>
      <c r="F8699" s="248" t="s">
        <v>4220</v>
      </c>
      <c r="G8699" s="216">
        <v>9</v>
      </c>
      <c r="H8699" s="216">
        <v>13.000000000465661</v>
      </c>
      <c r="I8699" s="216">
        <v>117.00000000419095</v>
      </c>
      <c r="J8699" s="216">
        <v>3.3652058596860148E-4</v>
      </c>
      <c r="K8699" s="216">
        <v>2.5886198919734406E-5</v>
      </c>
    </row>
    <row r="8700" spans="2:11" ht="15.75" customHeight="1" x14ac:dyDescent="0.2">
      <c r="B8700" s="189">
        <v>41212</v>
      </c>
      <c r="C8700" s="143">
        <v>282852</v>
      </c>
      <c r="D8700" s="143" t="s">
        <v>1051</v>
      </c>
      <c r="E8700" s="143" t="s">
        <v>25</v>
      </c>
      <c r="F8700" s="248" t="s">
        <v>4221</v>
      </c>
      <c r="G8700" s="216">
        <v>4.4000000000000004</v>
      </c>
      <c r="H8700" s="216">
        <v>84.000000001396984</v>
      </c>
      <c r="I8700" s="216">
        <v>369.60000000614679</v>
      </c>
      <c r="J8700" s="216">
        <v>1.0630599023214392E-3</v>
      </c>
      <c r="K8700" s="216">
        <v>1.265547502742571E-5</v>
      </c>
    </row>
    <row r="8701" spans="2:11" ht="15.75" customHeight="1" x14ac:dyDescent="0.2">
      <c r="B8701" s="189">
        <v>41212</v>
      </c>
      <c r="C8701" s="143">
        <v>282853</v>
      </c>
      <c r="D8701" s="143" t="s">
        <v>657</v>
      </c>
      <c r="E8701" s="143" t="s">
        <v>25</v>
      </c>
      <c r="F8701" s="248" t="s">
        <v>4222</v>
      </c>
      <c r="G8701" s="216">
        <v>1</v>
      </c>
      <c r="H8701" s="216">
        <v>26.999999993713573</v>
      </c>
      <c r="I8701" s="216">
        <v>26.999999993713573</v>
      </c>
      <c r="J8701" s="216">
        <v>7.765859674112191E-5</v>
      </c>
      <c r="K8701" s="216">
        <v>2.8762443244149339E-6</v>
      </c>
    </row>
    <row r="8702" spans="2:11" ht="15.75" customHeight="1" x14ac:dyDescent="0.2">
      <c r="B8702" s="189">
        <v>41212</v>
      </c>
      <c r="C8702" s="143">
        <v>282854</v>
      </c>
      <c r="D8702" s="143" t="s">
        <v>657</v>
      </c>
      <c r="E8702" s="143" t="s">
        <v>25</v>
      </c>
      <c r="F8702" s="248" t="s">
        <v>4223</v>
      </c>
      <c r="G8702" s="216">
        <v>0.53600000000000003</v>
      </c>
      <c r="H8702" s="216">
        <v>9.0000000083819032</v>
      </c>
      <c r="I8702" s="216">
        <v>4.8240000044927003</v>
      </c>
      <c r="J8702" s="216">
        <v>1.3875002633899744E-5</v>
      </c>
      <c r="K8702" s="216">
        <v>1.5416669578864046E-6</v>
      </c>
    </row>
    <row r="8703" spans="2:11" ht="15.75" customHeight="1" x14ac:dyDescent="0.2">
      <c r="B8703" s="189">
        <v>41212</v>
      </c>
      <c r="C8703" s="143">
        <v>282855</v>
      </c>
      <c r="D8703" s="143" t="s">
        <v>1051</v>
      </c>
      <c r="E8703" s="143" t="s">
        <v>25</v>
      </c>
      <c r="F8703" s="248" t="s">
        <v>4224</v>
      </c>
      <c r="G8703" s="216">
        <v>5.16</v>
      </c>
      <c r="H8703" s="216">
        <v>4.0000000025611371</v>
      </c>
      <c r="I8703" s="216">
        <v>20.640000013215467</v>
      </c>
      <c r="J8703" s="216">
        <v>5.9365682893935144E-5</v>
      </c>
      <c r="K8703" s="216">
        <v>1.4841420713981059E-5</v>
      </c>
    </row>
    <row r="8704" spans="2:11" ht="15.75" customHeight="1" x14ac:dyDescent="0.2">
      <c r="B8704" s="189">
        <v>41212</v>
      </c>
      <c r="C8704" s="143">
        <v>282856</v>
      </c>
      <c r="D8704" s="143" t="s">
        <v>1051</v>
      </c>
      <c r="E8704" s="143" t="s">
        <v>25</v>
      </c>
      <c r="F8704" s="248" t="s">
        <v>4225</v>
      </c>
      <c r="G8704" s="216">
        <v>13</v>
      </c>
      <c r="H8704" s="216">
        <v>13.000000000465661</v>
      </c>
      <c r="I8704" s="216">
        <v>169.0000000060536</v>
      </c>
      <c r="J8704" s="216">
        <v>4.8608529084353543E-4</v>
      </c>
      <c r="K8704" s="216">
        <v>3.739117621739414E-5</v>
      </c>
    </row>
    <row r="8705" spans="2:11" ht="15.75" customHeight="1" x14ac:dyDescent="0.2">
      <c r="B8705" s="189">
        <v>41212</v>
      </c>
      <c r="C8705" s="143">
        <v>282857</v>
      </c>
      <c r="D8705" s="143" t="s">
        <v>657</v>
      </c>
      <c r="E8705" s="143" t="s">
        <v>25</v>
      </c>
      <c r="F8705" s="248" t="s">
        <v>4226</v>
      </c>
      <c r="G8705" s="216">
        <v>0.53600000000000003</v>
      </c>
      <c r="H8705" s="216">
        <v>5.0000000058207661</v>
      </c>
      <c r="I8705" s="216">
        <v>2.6800000031199307</v>
      </c>
      <c r="J8705" s="216">
        <v>7.7083347984057057E-6</v>
      </c>
      <c r="K8705" s="216">
        <v>1.5416669578864046E-6</v>
      </c>
    </row>
    <row r="8706" spans="2:11" ht="15.75" customHeight="1" x14ac:dyDescent="0.2">
      <c r="B8706" s="189">
        <v>41212</v>
      </c>
      <c r="C8706" s="143">
        <v>282858</v>
      </c>
      <c r="D8706" s="143" t="s">
        <v>1051</v>
      </c>
      <c r="E8706" s="143" t="s">
        <v>25</v>
      </c>
      <c r="F8706" s="248" t="s">
        <v>4227</v>
      </c>
      <c r="G8706" s="216">
        <v>4.2640000000000002</v>
      </c>
      <c r="H8706" s="216">
        <v>5.0000000058207661</v>
      </c>
      <c r="I8706" s="216">
        <v>21.320000024819748</v>
      </c>
      <c r="J8706" s="216">
        <v>6.132152906791405E-5</v>
      </c>
      <c r="K8706" s="216">
        <v>1.2264305799305279E-5</v>
      </c>
    </row>
    <row r="8707" spans="2:11" ht="15.75" customHeight="1" x14ac:dyDescent="0.2">
      <c r="B8707" s="189">
        <v>41212</v>
      </c>
      <c r="C8707" s="143">
        <v>282859</v>
      </c>
      <c r="D8707" s="143" t="s">
        <v>657</v>
      </c>
      <c r="E8707" s="143" t="s">
        <v>25</v>
      </c>
      <c r="F8707" s="248" t="s">
        <v>4228</v>
      </c>
      <c r="G8707" s="216">
        <v>0.53600000000000003</v>
      </c>
      <c r="H8707" s="216">
        <v>4.0000000025611371</v>
      </c>
      <c r="I8707" s="216">
        <v>2.1440000013727696</v>
      </c>
      <c r="J8707" s="216">
        <v>6.1666678354940388E-6</v>
      </c>
      <c r="K8707" s="216">
        <v>1.5416669578864046E-6</v>
      </c>
    </row>
    <row r="8708" spans="2:11" ht="15.75" customHeight="1" x14ac:dyDescent="0.2">
      <c r="B8708" s="189">
        <v>41212</v>
      </c>
      <c r="C8708" s="143">
        <v>282860</v>
      </c>
      <c r="D8708" s="143" t="s">
        <v>1051</v>
      </c>
      <c r="E8708" s="143" t="s">
        <v>25</v>
      </c>
      <c r="F8708" s="248" t="s">
        <v>4229</v>
      </c>
      <c r="G8708" s="216">
        <v>15.98</v>
      </c>
      <c r="H8708" s="216">
        <v>11.999999997206032</v>
      </c>
      <c r="I8708" s="216">
        <v>191.75999995535241</v>
      </c>
      <c r="J8708" s="216">
        <v>5.515486115213904E-4</v>
      </c>
      <c r="K8708" s="216">
        <v>4.5962384304150648E-5</v>
      </c>
    </row>
    <row r="8709" spans="2:11" ht="15.75" customHeight="1" x14ac:dyDescent="0.2">
      <c r="B8709" s="189">
        <v>41212</v>
      </c>
      <c r="C8709" s="143">
        <v>282862</v>
      </c>
      <c r="D8709" s="143" t="s">
        <v>657</v>
      </c>
      <c r="E8709" s="143" t="s">
        <v>25</v>
      </c>
      <c r="F8709" s="248" t="s">
        <v>4230</v>
      </c>
      <c r="G8709" s="216">
        <v>4</v>
      </c>
      <c r="H8709" s="216">
        <v>39.000000001396984</v>
      </c>
      <c r="I8709" s="216">
        <v>156.00000000558794</v>
      </c>
      <c r="J8709" s="216">
        <v>4.4869411462480197E-4</v>
      </c>
      <c r="K8709" s="216">
        <v>1.1504977297659735E-5</v>
      </c>
    </row>
    <row r="8710" spans="2:11" ht="15.75" customHeight="1" x14ac:dyDescent="0.2">
      <c r="B8710" s="189">
        <v>41212</v>
      </c>
      <c r="C8710" s="143">
        <v>282863</v>
      </c>
      <c r="D8710" s="143" t="s">
        <v>574</v>
      </c>
      <c r="E8710" s="143" t="s">
        <v>25</v>
      </c>
      <c r="F8710" s="248" t="s">
        <v>4231</v>
      </c>
      <c r="G8710" s="216">
        <v>13</v>
      </c>
      <c r="H8710" s="216">
        <v>203.00000000162981</v>
      </c>
      <c r="I8710" s="216">
        <v>2639.0000000211876</v>
      </c>
      <c r="J8710" s="216">
        <v>7.5904087721919509E-3</v>
      </c>
      <c r="K8710" s="216">
        <v>3.739117621739414E-5</v>
      </c>
    </row>
    <row r="8711" spans="2:11" ht="15.75" customHeight="1" x14ac:dyDescent="0.2">
      <c r="B8711" s="189">
        <v>41212</v>
      </c>
      <c r="C8711" s="143">
        <v>282864</v>
      </c>
      <c r="D8711" s="143" t="s">
        <v>657</v>
      </c>
      <c r="E8711" s="143" t="s">
        <v>25</v>
      </c>
      <c r="F8711" s="248" t="s">
        <v>4232</v>
      </c>
      <c r="G8711" s="216">
        <v>2.0100000000000002</v>
      </c>
      <c r="H8711" s="216">
        <v>8.9999999979045242</v>
      </c>
      <c r="I8711" s="216">
        <v>18.089999995788094</v>
      </c>
      <c r="J8711" s="216">
        <v>5.2031259816551686E-5</v>
      </c>
      <c r="K8711" s="216">
        <v>5.781251092074018E-6</v>
      </c>
    </row>
    <row r="8712" spans="2:11" ht="15.75" customHeight="1" x14ac:dyDescent="0.2">
      <c r="B8712" s="189">
        <v>41212</v>
      </c>
      <c r="C8712" s="143">
        <v>282866</v>
      </c>
      <c r="D8712" s="143" t="s">
        <v>657</v>
      </c>
      <c r="E8712" s="143" t="s">
        <v>25</v>
      </c>
      <c r="F8712" s="248" t="s">
        <v>4233</v>
      </c>
      <c r="G8712" s="216">
        <v>0.5</v>
      </c>
      <c r="H8712" s="216">
        <v>12.999999989988282</v>
      </c>
      <c r="I8712" s="216">
        <v>6.4999999949941412</v>
      </c>
      <c r="J8712" s="216">
        <v>1.8695588094298997E-5</v>
      </c>
      <c r="K8712" s="216">
        <v>1.4381221622074669E-6</v>
      </c>
    </row>
    <row r="8713" spans="2:11" ht="15.75" customHeight="1" x14ac:dyDescent="0.2">
      <c r="B8713" s="189">
        <v>41212</v>
      </c>
      <c r="C8713" s="143">
        <v>282868</v>
      </c>
      <c r="D8713" s="143" t="s">
        <v>582</v>
      </c>
      <c r="E8713" s="143" t="s">
        <v>25</v>
      </c>
      <c r="F8713" s="248" t="s">
        <v>2756</v>
      </c>
      <c r="G8713" s="216">
        <v>5.9</v>
      </c>
      <c r="H8713" s="216">
        <v>134.00000000721775</v>
      </c>
      <c r="I8713" s="216">
        <v>790.60000004258472</v>
      </c>
      <c r="J8713" s="216">
        <v>2.2739587630049309E-3</v>
      </c>
      <c r="K8713" s="216">
        <v>1.6969841514048111E-5</v>
      </c>
    </row>
    <row r="8714" spans="2:11" ht="15.75" customHeight="1" x14ac:dyDescent="0.2">
      <c r="B8714" s="189">
        <v>41212</v>
      </c>
      <c r="C8714" s="143">
        <v>282869</v>
      </c>
      <c r="D8714" s="143" t="s">
        <v>705</v>
      </c>
      <c r="E8714" s="143" t="s">
        <v>25</v>
      </c>
      <c r="F8714" s="248" t="s">
        <v>4234</v>
      </c>
      <c r="G8714" s="216">
        <v>3</v>
      </c>
      <c r="H8714" s="216">
        <v>238.00000000046566</v>
      </c>
      <c r="I8714" s="216">
        <v>714.00000000139698</v>
      </c>
      <c r="J8714" s="216">
        <v>2.0536384476362809E-3</v>
      </c>
      <c r="K8714" s="216">
        <v>8.628732973244802E-6</v>
      </c>
    </row>
    <row r="8715" spans="2:11" ht="15.75" customHeight="1" x14ac:dyDescent="0.2">
      <c r="B8715" s="189">
        <v>41212</v>
      </c>
      <c r="C8715" s="143">
        <v>282870</v>
      </c>
      <c r="D8715" s="143" t="s">
        <v>657</v>
      </c>
      <c r="E8715" s="143" t="s">
        <v>25</v>
      </c>
      <c r="F8715" s="248" t="s">
        <v>4235</v>
      </c>
      <c r="G8715" s="216">
        <v>2.0100000000000002</v>
      </c>
      <c r="H8715" s="216">
        <v>18.999999999068677</v>
      </c>
      <c r="I8715" s="216">
        <v>38.189999998128044</v>
      </c>
      <c r="J8715" s="216">
        <v>1.0984377074402212E-4</v>
      </c>
      <c r="K8715" s="216">
        <v>5.781251092074018E-6</v>
      </c>
    </row>
    <row r="8716" spans="2:11" ht="15.75" customHeight="1" x14ac:dyDescent="0.2">
      <c r="B8716" s="189">
        <v>41212</v>
      </c>
      <c r="C8716" s="143">
        <v>282883</v>
      </c>
      <c r="D8716" s="143" t="s">
        <v>657</v>
      </c>
      <c r="E8716" s="143" t="s">
        <v>25</v>
      </c>
      <c r="F8716" s="248" t="s">
        <v>4236</v>
      </c>
      <c r="G8716" s="216">
        <v>0.4</v>
      </c>
      <c r="H8716" s="216">
        <v>18.999999999068677</v>
      </c>
      <c r="I8716" s="216">
        <v>7.599999999627471</v>
      </c>
      <c r="J8716" s="216">
        <v>2.1859456864482012E-5</v>
      </c>
      <c r="K8716" s="216">
        <v>1.1504977297659735E-6</v>
      </c>
    </row>
    <row r="8717" spans="2:11" ht="15.75" customHeight="1" x14ac:dyDescent="0.2">
      <c r="B8717" s="189">
        <v>41212</v>
      </c>
      <c r="C8717" s="143">
        <v>282886</v>
      </c>
      <c r="D8717" s="143" t="s">
        <v>1316</v>
      </c>
      <c r="E8717" s="143" t="s">
        <v>25</v>
      </c>
      <c r="F8717" s="248" t="s">
        <v>4237</v>
      </c>
      <c r="G8717" s="216">
        <v>5.3950000000000005</v>
      </c>
      <c r="H8717" s="216">
        <v>357.00000000069849</v>
      </c>
      <c r="I8717" s="216">
        <v>1926.0150000037686</v>
      </c>
      <c r="J8717" s="216">
        <v>5.5396897124988685E-3</v>
      </c>
      <c r="K8717" s="216">
        <v>1.5517338130218571E-5</v>
      </c>
    </row>
    <row r="8718" spans="2:11" ht="15.75" customHeight="1" x14ac:dyDescent="0.2">
      <c r="B8718" s="189">
        <v>41212</v>
      </c>
      <c r="C8718" s="143">
        <v>282887</v>
      </c>
      <c r="D8718" s="143" t="s">
        <v>657</v>
      </c>
      <c r="E8718" s="143" t="s">
        <v>25</v>
      </c>
      <c r="F8718" s="248" t="s">
        <v>4238</v>
      </c>
      <c r="G8718" s="216">
        <v>3</v>
      </c>
      <c r="H8718" s="216">
        <v>8.0000000051222742</v>
      </c>
      <c r="I8718" s="216">
        <v>24.000000015366822</v>
      </c>
      <c r="J8718" s="216">
        <v>6.9029863830157151E-5</v>
      </c>
      <c r="K8718" s="216">
        <v>8.628732973244802E-6</v>
      </c>
    </row>
    <row r="8719" spans="2:11" ht="15.75" customHeight="1" x14ac:dyDescent="0.2">
      <c r="B8719" s="189">
        <v>41212</v>
      </c>
      <c r="C8719" s="143">
        <v>282888</v>
      </c>
      <c r="D8719" s="143" t="s">
        <v>568</v>
      </c>
      <c r="E8719" s="143" t="s">
        <v>25</v>
      </c>
      <c r="F8719" s="248" t="s">
        <v>4239</v>
      </c>
      <c r="G8719" s="216">
        <v>2.0100000000000002</v>
      </c>
      <c r="H8719" s="216">
        <v>268.99999999674037</v>
      </c>
      <c r="I8719" s="216">
        <v>540.68999999344817</v>
      </c>
      <c r="J8719" s="216">
        <v>1.555156543749066E-3</v>
      </c>
      <c r="K8719" s="216">
        <v>5.781251092074018E-6</v>
      </c>
    </row>
    <row r="8720" spans="2:11" ht="15.75" customHeight="1" x14ac:dyDescent="0.2">
      <c r="B8720" s="189">
        <v>41212</v>
      </c>
      <c r="C8720" s="143">
        <v>282889</v>
      </c>
      <c r="D8720" s="143" t="s">
        <v>1186</v>
      </c>
      <c r="E8720" s="143" t="s">
        <v>24</v>
      </c>
      <c r="F8720" s="248" t="s">
        <v>3619</v>
      </c>
      <c r="G8720" s="216">
        <v>0.4</v>
      </c>
      <c r="H8720" s="216">
        <v>484.99999999883585</v>
      </c>
      <c r="I8720" s="216">
        <v>193.99999999953434</v>
      </c>
      <c r="J8720" s="216">
        <v>1.9380180664395184E-4</v>
      </c>
      <c r="K8720" s="216">
        <v>3.9959135390601448E-7</v>
      </c>
    </row>
    <row r="8721" spans="2:11" ht="15.75" customHeight="1" x14ac:dyDescent="0.2">
      <c r="B8721" s="189">
        <v>41212</v>
      </c>
      <c r="C8721" s="143">
        <v>282901</v>
      </c>
      <c r="D8721" s="143" t="s">
        <v>1312</v>
      </c>
      <c r="E8721" s="143" t="s">
        <v>25</v>
      </c>
      <c r="F8721" s="248" t="s">
        <v>4240</v>
      </c>
      <c r="G8721" s="216">
        <v>11.5</v>
      </c>
      <c r="H8721" s="216">
        <v>535.99999999743886</v>
      </c>
      <c r="I8721" s="216">
        <v>6163.9999999705469</v>
      </c>
      <c r="J8721" s="216">
        <v>1.7729170015608937E-2</v>
      </c>
      <c r="K8721" s="216">
        <v>3.3076809730771739E-5</v>
      </c>
    </row>
    <row r="8722" spans="2:11" ht="15.75" customHeight="1" x14ac:dyDescent="0.2">
      <c r="B8722" s="189">
        <v>41212</v>
      </c>
      <c r="C8722" s="143">
        <v>282902</v>
      </c>
      <c r="D8722" s="143" t="s">
        <v>1458</v>
      </c>
      <c r="E8722" s="143" t="s">
        <v>25</v>
      </c>
      <c r="F8722" s="248" t="s">
        <v>2556</v>
      </c>
      <c r="G8722" s="216">
        <v>124.94</v>
      </c>
      <c r="H8722" s="216">
        <v>593.99999999790452</v>
      </c>
      <c r="I8722" s="216">
        <v>74214.359999738197</v>
      </c>
      <c r="J8722" s="216">
        <v>0.21345863173933369</v>
      </c>
      <c r="K8722" s="216">
        <v>3.5935796589240185E-4</v>
      </c>
    </row>
    <row r="8723" spans="2:11" ht="15.75" customHeight="1" x14ac:dyDescent="0.2">
      <c r="B8723" s="189">
        <v>41212</v>
      </c>
      <c r="C8723" s="143">
        <v>282903</v>
      </c>
      <c r="D8723" s="143" t="s">
        <v>537</v>
      </c>
      <c r="E8723" s="143" t="s">
        <v>25</v>
      </c>
      <c r="F8723" s="248" t="s">
        <v>2819</v>
      </c>
      <c r="G8723" s="216">
        <v>8.4550000000000001</v>
      </c>
      <c r="H8723" s="216">
        <v>380.00000000232831</v>
      </c>
      <c r="I8723" s="216">
        <v>3212.9000000196856</v>
      </c>
      <c r="J8723" s="216">
        <v>9.2410853899693619E-3</v>
      </c>
      <c r="K8723" s="216">
        <v>2.4318645762928265E-5</v>
      </c>
    </row>
    <row r="8724" spans="2:11" ht="15.75" customHeight="1" x14ac:dyDescent="0.2">
      <c r="B8724" s="189">
        <v>41212</v>
      </c>
      <c r="C8724" s="143">
        <v>282904</v>
      </c>
      <c r="D8724" s="143" t="s">
        <v>540</v>
      </c>
      <c r="E8724" s="143" t="s">
        <v>25</v>
      </c>
      <c r="F8724" s="248" t="s">
        <v>3146</v>
      </c>
      <c r="G8724" s="216">
        <v>10</v>
      </c>
      <c r="H8724" s="216">
        <v>413.99999999790452</v>
      </c>
      <c r="I8724" s="216">
        <v>4139.9999999790452</v>
      </c>
      <c r="J8724" s="216">
        <v>1.1907651503017555E-2</v>
      </c>
      <c r="K8724" s="216">
        <v>2.8762443244149338E-5</v>
      </c>
    </row>
    <row r="8725" spans="2:11" ht="15.75" customHeight="1" x14ac:dyDescent="0.2">
      <c r="B8725" s="189">
        <v>41212</v>
      </c>
      <c r="C8725" s="143">
        <v>282905</v>
      </c>
      <c r="D8725" s="143" t="s">
        <v>922</v>
      </c>
      <c r="E8725" s="143" t="s">
        <v>25</v>
      </c>
      <c r="F8725" s="248" t="s">
        <v>4241</v>
      </c>
      <c r="G8725" s="216">
        <v>29.5</v>
      </c>
      <c r="H8725" s="216">
        <v>117.9999999969732</v>
      </c>
      <c r="I8725" s="216">
        <v>3480.9999999107094</v>
      </c>
      <c r="J8725" s="216">
        <v>1.0012206493031563E-2</v>
      </c>
      <c r="K8725" s="216">
        <v>8.4849207570240551E-5</v>
      </c>
    </row>
    <row r="8726" spans="2:11" ht="15.75" customHeight="1" x14ac:dyDescent="0.2">
      <c r="B8726" s="189">
        <v>41212</v>
      </c>
      <c r="C8726" s="143">
        <v>282906</v>
      </c>
      <c r="D8726" s="143" t="s">
        <v>1165</v>
      </c>
      <c r="E8726" s="143" t="s">
        <v>25</v>
      </c>
      <c r="F8726" s="248" t="s">
        <v>4242</v>
      </c>
      <c r="G8726" s="216">
        <v>5</v>
      </c>
      <c r="H8726" s="216">
        <v>153.99999999906868</v>
      </c>
      <c r="I8726" s="216">
        <v>769.99999999534339</v>
      </c>
      <c r="J8726" s="216">
        <v>2.2147081297861056E-3</v>
      </c>
      <c r="K8726" s="216">
        <v>1.4381221622074669E-5</v>
      </c>
    </row>
    <row r="8727" spans="2:11" ht="15.75" customHeight="1" x14ac:dyDescent="0.2">
      <c r="B8727" s="189">
        <v>41212</v>
      </c>
      <c r="C8727" s="143">
        <v>282907</v>
      </c>
      <c r="D8727" s="143" t="s">
        <v>1458</v>
      </c>
      <c r="E8727" s="143" t="s">
        <v>25</v>
      </c>
      <c r="F8727" s="248" t="s">
        <v>4130</v>
      </c>
      <c r="G8727" s="216">
        <v>17.21</v>
      </c>
      <c r="H8727" s="216">
        <v>574.99999999883585</v>
      </c>
      <c r="I8727" s="216">
        <v>9895.7499999799657</v>
      </c>
      <c r="J8727" s="216">
        <v>2.8462594773271458E-2</v>
      </c>
      <c r="K8727" s="216">
        <v>4.9500164823181013E-5</v>
      </c>
    </row>
    <row r="8728" spans="2:11" ht="15.75" customHeight="1" x14ac:dyDescent="0.2">
      <c r="B8728" s="189">
        <v>41212</v>
      </c>
      <c r="C8728" s="143">
        <v>282908</v>
      </c>
      <c r="D8728" s="143" t="s">
        <v>1569</v>
      </c>
      <c r="E8728" s="143" t="s">
        <v>24</v>
      </c>
      <c r="F8728" s="248" t="s">
        <v>3647</v>
      </c>
      <c r="G8728" s="216">
        <v>2.9750000000000001</v>
      </c>
      <c r="H8728" s="216">
        <v>294.99999999767169</v>
      </c>
      <c r="I8728" s="216">
        <v>877.62499999307329</v>
      </c>
      <c r="J8728" s="216">
        <v>8.7672840492249518E-4</v>
      </c>
      <c r="K8728" s="216">
        <v>2.9719606946759827E-6</v>
      </c>
    </row>
    <row r="8729" spans="2:11" ht="15.75" customHeight="1" x14ac:dyDescent="0.2">
      <c r="B8729" s="189">
        <v>41212</v>
      </c>
      <c r="C8729" s="143">
        <v>282908</v>
      </c>
      <c r="D8729" s="143" t="s">
        <v>1593</v>
      </c>
      <c r="E8729" s="143" t="s">
        <v>24</v>
      </c>
      <c r="F8729" s="248" t="s">
        <v>3647</v>
      </c>
      <c r="G8729" s="216">
        <v>6.88</v>
      </c>
      <c r="H8729" s="216">
        <v>294.99999999767169</v>
      </c>
      <c r="I8729" s="216">
        <v>2029.5999999839812</v>
      </c>
      <c r="J8729" s="216">
        <v>2.0275265297031151E-3</v>
      </c>
      <c r="K8729" s="216">
        <v>6.8729712871834485E-6</v>
      </c>
    </row>
    <row r="8730" spans="2:11" ht="15.75" customHeight="1" x14ac:dyDescent="0.2">
      <c r="B8730" s="189">
        <v>41212</v>
      </c>
      <c r="C8730" s="143">
        <v>282909</v>
      </c>
      <c r="D8730" s="143" t="s">
        <v>1592</v>
      </c>
      <c r="E8730" s="143" t="s">
        <v>24</v>
      </c>
      <c r="F8730" s="248" t="s">
        <v>4243</v>
      </c>
      <c r="G8730" s="216">
        <v>4.3449999999999998</v>
      </c>
      <c r="H8730" s="216">
        <v>564.99999999767169</v>
      </c>
      <c r="I8730" s="216">
        <v>2454.9249999898834</v>
      </c>
      <c r="J8730" s="216">
        <v>2.4524170112091999E-3</v>
      </c>
      <c r="K8730" s="216">
        <v>4.3405610818040818E-6</v>
      </c>
    </row>
    <row r="8731" spans="2:11" ht="15.75" customHeight="1" x14ac:dyDescent="0.2">
      <c r="B8731" s="189">
        <v>41212</v>
      </c>
      <c r="C8731" s="143">
        <v>282910</v>
      </c>
      <c r="D8731" s="143" t="s">
        <v>893</v>
      </c>
      <c r="E8731" s="143" t="s">
        <v>24</v>
      </c>
      <c r="F8731" s="248" t="s">
        <v>4139</v>
      </c>
      <c r="G8731" s="216">
        <v>36.611600000000003</v>
      </c>
      <c r="H8731" s="216">
        <v>323.99999999790452</v>
      </c>
      <c r="I8731" s="216">
        <v>11862.158399923283</v>
      </c>
      <c r="J8731" s="216">
        <v>1.1850039838182367E-2</v>
      </c>
      <c r="K8731" s="216">
        <v>3.6574197031663601E-5</v>
      </c>
    </row>
    <row r="8732" spans="2:11" ht="15.75" customHeight="1" x14ac:dyDescent="0.2">
      <c r="B8732" s="189">
        <v>41212</v>
      </c>
      <c r="C8732" s="143">
        <v>282911</v>
      </c>
      <c r="D8732" s="143" t="s">
        <v>1272</v>
      </c>
      <c r="E8732" s="143" t="s">
        <v>24</v>
      </c>
      <c r="F8732" s="248" t="s">
        <v>4244</v>
      </c>
      <c r="G8732" s="216">
        <v>6.37</v>
      </c>
      <c r="H8732" s="216">
        <v>179.00000000721775</v>
      </c>
      <c r="I8732" s="216">
        <v>1140.230000045977</v>
      </c>
      <c r="J8732" s="216">
        <v>1.1390651237065672E-3</v>
      </c>
      <c r="K8732" s="216">
        <v>6.3634923109532801E-6</v>
      </c>
    </row>
    <row r="8733" spans="2:11" ht="15.75" customHeight="1" x14ac:dyDescent="0.2">
      <c r="B8733" s="189">
        <v>41212</v>
      </c>
      <c r="C8733" s="143">
        <v>282912</v>
      </c>
      <c r="D8733" s="143" t="s">
        <v>1200</v>
      </c>
      <c r="E8733" s="143" t="s">
        <v>24</v>
      </c>
      <c r="F8733" s="248" t="s">
        <v>4245</v>
      </c>
      <c r="G8733" s="216">
        <v>2.38</v>
      </c>
      <c r="H8733" s="216">
        <v>241.99999999254942</v>
      </c>
      <c r="I8733" s="216">
        <v>575.95999998226762</v>
      </c>
      <c r="J8733" s="216">
        <v>5.7537159047155596E-4</v>
      </c>
      <c r="K8733" s="216">
        <v>2.3775685557407861E-6</v>
      </c>
    </row>
    <row r="8734" spans="2:11" ht="15.75" customHeight="1" x14ac:dyDescent="0.2">
      <c r="B8734" s="189">
        <v>41212</v>
      </c>
      <c r="C8734" s="143">
        <v>282913</v>
      </c>
      <c r="D8734" s="143" t="s">
        <v>779</v>
      </c>
      <c r="E8734" s="143" t="s">
        <v>24</v>
      </c>
      <c r="F8734" s="248" t="s">
        <v>4246</v>
      </c>
      <c r="G8734" s="216">
        <v>25.217500000000001</v>
      </c>
      <c r="H8734" s="216">
        <v>62.000000003026798</v>
      </c>
      <c r="I8734" s="216">
        <v>1563.4850000763283</v>
      </c>
      <c r="J8734" s="216">
        <v>1.561887719980613E-3</v>
      </c>
      <c r="K8734" s="216">
        <v>2.5191737417812299E-5</v>
      </c>
    </row>
    <row r="8735" spans="2:11" ht="15.75" customHeight="1" x14ac:dyDescent="0.2">
      <c r="B8735" s="189">
        <v>41212</v>
      </c>
      <c r="C8735" s="143">
        <v>282914</v>
      </c>
      <c r="D8735" s="143" t="s">
        <v>2371</v>
      </c>
      <c r="E8735" s="143" t="s">
        <v>25</v>
      </c>
      <c r="F8735" s="248" t="s">
        <v>4247</v>
      </c>
      <c r="G8735" s="216">
        <v>11.040000000000001</v>
      </c>
      <c r="H8735" s="216">
        <v>255.99999999627471</v>
      </c>
      <c r="I8735" s="216">
        <v>2826.2399999588729</v>
      </c>
      <c r="J8735" s="216">
        <v>8.1289567593161704E-3</v>
      </c>
      <c r="K8735" s="216">
        <v>3.1753737341540871E-5</v>
      </c>
    </row>
    <row r="8736" spans="2:11" ht="15.75" customHeight="1" x14ac:dyDescent="0.2">
      <c r="B8736" s="189">
        <v>41212</v>
      </c>
      <c r="C8736" s="143">
        <v>282915</v>
      </c>
      <c r="D8736" s="143" t="s">
        <v>555</v>
      </c>
      <c r="E8736" s="143" t="s">
        <v>25</v>
      </c>
      <c r="F8736" s="248" t="s">
        <v>4248</v>
      </c>
      <c r="G8736" s="216">
        <v>14.32</v>
      </c>
      <c r="H8736" s="216">
        <v>383.00000000162981</v>
      </c>
      <c r="I8736" s="216">
        <v>5484.5600000233389</v>
      </c>
      <c r="J8736" s="216">
        <v>1.5774934571980297E-2</v>
      </c>
      <c r="K8736" s="216">
        <v>4.1187818725621855E-5</v>
      </c>
    </row>
    <row r="8737" spans="2:11" ht="15.75" customHeight="1" x14ac:dyDescent="0.2">
      <c r="B8737" s="189">
        <v>41212</v>
      </c>
      <c r="C8737" s="143">
        <v>282915</v>
      </c>
      <c r="D8737" s="143" t="s">
        <v>604</v>
      </c>
      <c r="E8737" s="143" t="s">
        <v>25</v>
      </c>
      <c r="F8737" s="248" t="s">
        <v>4248</v>
      </c>
      <c r="G8737" s="216">
        <v>36.984999999999999</v>
      </c>
      <c r="H8737" s="216">
        <v>383.00000000162981</v>
      </c>
      <c r="I8737" s="216">
        <v>14165.255000060279</v>
      </c>
      <c r="J8737" s="216">
        <v>4.0742734297813638E-2</v>
      </c>
      <c r="K8737" s="216">
        <v>1.0637789633848633E-4</v>
      </c>
    </row>
    <row r="8738" spans="2:11" ht="15.75" customHeight="1" x14ac:dyDescent="0.2">
      <c r="B8738" s="189">
        <v>41212</v>
      </c>
      <c r="C8738" s="143">
        <v>282916</v>
      </c>
      <c r="D8738" s="143" t="s">
        <v>643</v>
      </c>
      <c r="E8738" s="143" t="s">
        <v>25</v>
      </c>
      <c r="F8738" s="248" t="s">
        <v>4249</v>
      </c>
      <c r="G8738" s="216">
        <v>2.5</v>
      </c>
      <c r="H8738" s="216">
        <v>160.00000000814907</v>
      </c>
      <c r="I8738" s="216">
        <v>400.00000002037268</v>
      </c>
      <c r="J8738" s="216">
        <v>1.1504977298245705E-3</v>
      </c>
      <c r="K8738" s="216">
        <v>7.1906108110373344E-6</v>
      </c>
    </row>
    <row r="8739" spans="2:11" ht="15.75" customHeight="1" x14ac:dyDescent="0.2">
      <c r="B8739" s="189">
        <v>41212</v>
      </c>
      <c r="C8739" s="143">
        <v>282917</v>
      </c>
      <c r="D8739" s="143" t="s">
        <v>1408</v>
      </c>
      <c r="E8739" s="143" t="s">
        <v>24</v>
      </c>
      <c r="F8739" s="248" t="s">
        <v>3975</v>
      </c>
      <c r="G8739" s="216">
        <v>7.44</v>
      </c>
      <c r="H8739" s="216">
        <v>50.000000005820766</v>
      </c>
      <c r="I8739" s="216">
        <v>372.0000000433065</v>
      </c>
      <c r="J8739" s="216">
        <v>3.7161995917585572E-4</v>
      </c>
      <c r="K8739" s="216">
        <v>7.4323991826518698E-6</v>
      </c>
    </row>
    <row r="8740" spans="2:11" ht="15.75" customHeight="1" x14ac:dyDescent="0.2">
      <c r="B8740" s="189">
        <v>41212</v>
      </c>
      <c r="C8740" s="143">
        <v>282918</v>
      </c>
      <c r="D8740" s="143" t="s">
        <v>890</v>
      </c>
      <c r="E8740" s="143" t="s">
        <v>25</v>
      </c>
      <c r="F8740" s="248" t="s">
        <v>4250</v>
      </c>
      <c r="G8740" s="216">
        <v>9</v>
      </c>
      <c r="H8740" s="216">
        <v>216.00000000209548</v>
      </c>
      <c r="I8740" s="216">
        <v>1944.0000000188593</v>
      </c>
      <c r="J8740" s="216">
        <v>5.5914189667168757E-3</v>
      </c>
      <c r="K8740" s="216">
        <v>2.5886198919734406E-5</v>
      </c>
    </row>
    <row r="8741" spans="2:11" ht="15.75" customHeight="1" x14ac:dyDescent="0.2">
      <c r="B8741" s="189">
        <v>41212</v>
      </c>
      <c r="C8741" s="143">
        <v>282919</v>
      </c>
      <c r="D8741" s="143" t="s">
        <v>3127</v>
      </c>
      <c r="E8741" s="143" t="s">
        <v>24</v>
      </c>
      <c r="F8741" s="248" t="s">
        <v>4251</v>
      </c>
      <c r="G8741" s="216">
        <v>8.6829999999999998</v>
      </c>
      <c r="H8741" s="216">
        <v>396.99999999487773</v>
      </c>
      <c r="I8741" s="216">
        <v>3447.1509999555233</v>
      </c>
      <c r="J8741" s="216">
        <v>3.4436293379767479E-3</v>
      </c>
      <c r="K8741" s="216">
        <v>8.6741293149148082E-6</v>
      </c>
    </row>
    <row r="8742" spans="2:11" ht="15.75" customHeight="1" x14ac:dyDescent="0.2">
      <c r="B8742" s="189">
        <v>41212</v>
      </c>
      <c r="C8742" s="143">
        <v>282920</v>
      </c>
      <c r="D8742" s="143" t="s">
        <v>1670</v>
      </c>
      <c r="E8742" s="143" t="s">
        <v>24</v>
      </c>
      <c r="F8742" s="248" t="s">
        <v>4252</v>
      </c>
      <c r="G8742" s="216">
        <v>16.79</v>
      </c>
      <c r="H8742" s="216">
        <v>264.00000000139698</v>
      </c>
      <c r="I8742" s="216">
        <v>4432.5600000234554</v>
      </c>
      <c r="J8742" s="216">
        <v>4.4280316291975402E-3</v>
      </c>
      <c r="K8742" s="216">
        <v>1.6772847080204955E-5</v>
      </c>
    </row>
    <row r="8743" spans="2:11" ht="15.75" customHeight="1" x14ac:dyDescent="0.2">
      <c r="B8743" s="189">
        <v>41212</v>
      </c>
      <c r="C8743" s="143">
        <v>282921</v>
      </c>
      <c r="D8743" s="143" t="s">
        <v>1440</v>
      </c>
      <c r="E8743" s="143" t="s">
        <v>24</v>
      </c>
      <c r="F8743" s="248" t="s">
        <v>4253</v>
      </c>
      <c r="G8743" s="216">
        <v>19.25</v>
      </c>
      <c r="H8743" s="216">
        <v>435.00000000349246</v>
      </c>
      <c r="I8743" s="216">
        <v>8373.7500000672298</v>
      </c>
      <c r="J8743" s="216">
        <v>8.3651952494933832E-3</v>
      </c>
      <c r="K8743" s="216">
        <v>1.9230333906726945E-5</v>
      </c>
    </row>
    <row r="8744" spans="2:11" ht="15.75" customHeight="1" x14ac:dyDescent="0.2">
      <c r="B8744" s="189">
        <v>41212</v>
      </c>
      <c r="C8744" s="143">
        <v>282922</v>
      </c>
      <c r="D8744" s="143" t="s">
        <v>1531</v>
      </c>
      <c r="E8744" s="143" t="s">
        <v>25</v>
      </c>
      <c r="F8744" s="248" t="s">
        <v>3279</v>
      </c>
      <c r="G8744" s="216">
        <v>2.04</v>
      </c>
      <c r="H8744" s="216">
        <v>300.00000000349246</v>
      </c>
      <c r="I8744" s="216">
        <v>612.00000000712464</v>
      </c>
      <c r="J8744" s="216">
        <v>1.7602615265624318E-3</v>
      </c>
      <c r="K8744" s="216">
        <v>5.8675384218064657E-6</v>
      </c>
    </row>
    <row r="8745" spans="2:11" ht="15.75" customHeight="1" x14ac:dyDescent="0.2">
      <c r="B8745" s="189">
        <v>41212</v>
      </c>
      <c r="C8745" s="143">
        <v>282923</v>
      </c>
      <c r="D8745" s="143" t="s">
        <v>4254</v>
      </c>
      <c r="E8745" s="143" t="s">
        <v>24</v>
      </c>
      <c r="F8745" s="248" t="s">
        <v>4255</v>
      </c>
      <c r="G8745" s="216">
        <v>10.8</v>
      </c>
      <c r="H8745" s="216">
        <v>320.00000000582077</v>
      </c>
      <c r="I8745" s="216">
        <v>3456.0000000628643</v>
      </c>
      <c r="J8745" s="216">
        <v>3.4524692978107649E-3</v>
      </c>
      <c r="K8745" s="216">
        <v>1.078896655546239E-5</v>
      </c>
    </row>
    <row r="8746" spans="2:11" ht="15.75" customHeight="1" x14ac:dyDescent="0.2">
      <c r="B8746" s="189">
        <v>41212</v>
      </c>
      <c r="C8746" s="143">
        <v>282924</v>
      </c>
      <c r="D8746" s="143" t="s">
        <v>1653</v>
      </c>
      <c r="E8746" s="143" t="s">
        <v>24</v>
      </c>
      <c r="F8746" s="248" t="s">
        <v>4256</v>
      </c>
      <c r="G8746" s="216">
        <v>20</v>
      </c>
      <c r="H8746" s="216">
        <v>242.99999999580905</v>
      </c>
      <c r="I8746" s="216">
        <v>4859.999999916181</v>
      </c>
      <c r="J8746" s="216">
        <v>4.8550349498743426E-3</v>
      </c>
      <c r="K8746" s="216">
        <v>1.9979567695300724E-5</v>
      </c>
    </row>
    <row r="8747" spans="2:11" ht="15.75" customHeight="1" x14ac:dyDescent="0.2">
      <c r="B8747" s="189">
        <v>41212</v>
      </c>
      <c r="C8747" s="143">
        <v>282925</v>
      </c>
      <c r="D8747" s="143" t="s">
        <v>776</v>
      </c>
      <c r="E8747" s="143" t="s">
        <v>24</v>
      </c>
      <c r="F8747" s="248" t="s">
        <v>4257</v>
      </c>
      <c r="G8747" s="216">
        <v>5.48</v>
      </c>
      <c r="H8747" s="216">
        <v>357.00000000069849</v>
      </c>
      <c r="I8747" s="216">
        <v>1956.360000003828</v>
      </c>
      <c r="J8747" s="216">
        <v>1.9543613528227501E-3</v>
      </c>
      <c r="K8747" s="216">
        <v>5.4744015485123988E-6</v>
      </c>
    </row>
    <row r="8748" spans="2:11" ht="15.75" customHeight="1" x14ac:dyDescent="0.2">
      <c r="B8748" s="189">
        <v>41212</v>
      </c>
      <c r="C8748" s="143">
        <v>282926</v>
      </c>
      <c r="D8748" s="143" t="s">
        <v>883</v>
      </c>
      <c r="E8748" s="143" t="s">
        <v>25</v>
      </c>
      <c r="F8748" s="248" t="s">
        <v>3710</v>
      </c>
      <c r="G8748" s="216">
        <v>7.04</v>
      </c>
      <c r="H8748" s="216">
        <v>352.0000000053551</v>
      </c>
      <c r="I8748" s="216">
        <v>2478.0800000376998</v>
      </c>
      <c r="J8748" s="216">
        <v>7.1275635355545937E-3</v>
      </c>
      <c r="K8748" s="216">
        <v>2.0248760043881134E-5</v>
      </c>
    </row>
    <row r="8749" spans="2:11" ht="15.75" customHeight="1" x14ac:dyDescent="0.2">
      <c r="B8749" s="189">
        <v>41212</v>
      </c>
      <c r="C8749" s="143">
        <v>282927</v>
      </c>
      <c r="D8749" s="143" t="s">
        <v>1195</v>
      </c>
      <c r="E8749" s="143" t="s">
        <v>24</v>
      </c>
      <c r="F8749" s="248" t="s">
        <v>4258</v>
      </c>
      <c r="G8749" s="216">
        <v>29.12</v>
      </c>
      <c r="H8749" s="216">
        <v>360</v>
      </c>
      <c r="I8749" s="216">
        <v>10483.200000000001</v>
      </c>
      <c r="J8749" s="216">
        <v>1.0472490203168828E-2</v>
      </c>
      <c r="K8749" s="216">
        <v>2.9090250564357854E-5</v>
      </c>
    </row>
    <row r="8750" spans="2:11" ht="15.75" customHeight="1" x14ac:dyDescent="0.2">
      <c r="B8750" s="189">
        <v>41212</v>
      </c>
      <c r="C8750" s="143">
        <v>282928</v>
      </c>
      <c r="D8750" s="143" t="s">
        <v>1312</v>
      </c>
      <c r="E8750" s="143" t="s">
        <v>25</v>
      </c>
      <c r="F8750" s="248" t="s">
        <v>4132</v>
      </c>
      <c r="G8750" s="216">
        <v>2.1</v>
      </c>
      <c r="H8750" s="216">
        <v>425.00000000232831</v>
      </c>
      <c r="I8750" s="216">
        <v>892.50000000488944</v>
      </c>
      <c r="J8750" s="216">
        <v>2.567048059554392E-3</v>
      </c>
      <c r="K8750" s="216">
        <v>6.0401130812713617E-6</v>
      </c>
    </row>
    <row r="8751" spans="2:11" ht="15.75" customHeight="1" x14ac:dyDescent="0.2">
      <c r="B8751" s="189">
        <v>41212</v>
      </c>
      <c r="C8751" s="143">
        <v>282929</v>
      </c>
      <c r="D8751" s="143" t="s">
        <v>1707</v>
      </c>
      <c r="E8751" s="143" t="s">
        <v>24</v>
      </c>
      <c r="F8751" s="248" t="s">
        <v>4154</v>
      </c>
      <c r="G8751" s="216">
        <v>33.015000000000001</v>
      </c>
      <c r="H8751" s="216">
        <v>336.00000000558794</v>
      </c>
      <c r="I8751" s="216">
        <v>11093.040000184486</v>
      </c>
      <c r="J8751" s="216">
        <v>1.1081707181518234E-2</v>
      </c>
      <c r="K8751" s="216">
        <v>3.2981271373017666E-5</v>
      </c>
    </row>
    <row r="8752" spans="2:11" ht="15.75" customHeight="1" x14ac:dyDescent="0.2">
      <c r="B8752" s="189">
        <v>41212</v>
      </c>
      <c r="C8752" s="143">
        <v>282930</v>
      </c>
      <c r="D8752" s="143" t="s">
        <v>1024</v>
      </c>
      <c r="E8752" s="143" t="s">
        <v>24</v>
      </c>
      <c r="F8752" s="248" t="s">
        <v>4259</v>
      </c>
      <c r="G8752" s="216">
        <v>11.41</v>
      </c>
      <c r="H8752" s="216">
        <v>326.99999999720603</v>
      </c>
      <c r="I8752" s="216">
        <v>3731.069999968121</v>
      </c>
      <c r="J8752" s="216">
        <v>3.7272582820134371E-3</v>
      </c>
      <c r="K8752" s="216">
        <v>1.1398343370169063E-5</v>
      </c>
    </row>
    <row r="8753" spans="2:11" ht="15.75" customHeight="1" x14ac:dyDescent="0.2">
      <c r="B8753" s="189">
        <v>41212</v>
      </c>
      <c r="C8753" s="143">
        <v>282982</v>
      </c>
      <c r="D8753" s="143" t="s">
        <v>1656</v>
      </c>
      <c r="E8753" s="143" t="s">
        <v>24</v>
      </c>
      <c r="F8753" s="248" t="s">
        <v>4260</v>
      </c>
      <c r="G8753" s="216">
        <v>29.1</v>
      </c>
      <c r="H8753" s="216">
        <v>11.999999997206032</v>
      </c>
      <c r="I8753" s="216">
        <v>349.19999991869554</v>
      </c>
      <c r="J8753" s="216">
        <v>3.4884325187872924E-4</v>
      </c>
      <c r="K8753" s="216">
        <v>2.9070270996662554E-5</v>
      </c>
    </row>
    <row r="8754" spans="2:11" ht="15.75" customHeight="1" x14ac:dyDescent="0.2">
      <c r="B8754" s="189">
        <v>41213</v>
      </c>
      <c r="C8754" s="143">
        <v>282980</v>
      </c>
      <c r="D8754" s="143" t="s">
        <v>1262</v>
      </c>
      <c r="E8754" s="143" t="s">
        <v>25</v>
      </c>
      <c r="F8754" s="248" t="s">
        <v>4261</v>
      </c>
      <c r="G8754" s="216">
        <v>7</v>
      </c>
      <c r="H8754" s="216">
        <v>94.999999995343387</v>
      </c>
      <c r="I8754" s="216">
        <v>664.99999996740371</v>
      </c>
      <c r="J8754" s="216">
        <v>1.9126180328858813E-3</v>
      </c>
      <c r="K8754" s="216">
        <v>2.0132821399785601E-5</v>
      </c>
    </row>
    <row r="8755" spans="2:11" ht="15.75" customHeight="1" x14ac:dyDescent="0.2">
      <c r="B8755" s="189">
        <v>41213</v>
      </c>
      <c r="C8755" s="143">
        <v>282981</v>
      </c>
      <c r="D8755" s="143" t="s">
        <v>643</v>
      </c>
      <c r="E8755" s="143" t="s">
        <v>25</v>
      </c>
      <c r="F8755" s="248" t="s">
        <v>4262</v>
      </c>
      <c r="G8755" s="216">
        <v>48</v>
      </c>
      <c r="H8755" s="216">
        <v>180.99999999278225</v>
      </c>
      <c r="I8755" s="216">
        <v>8687.999999653548</v>
      </c>
      <c r="J8755" s="216">
        <v>2.4987707473480322E-2</v>
      </c>
      <c r="K8755" s="216">
        <v>1.380536324556727E-4</v>
      </c>
    </row>
    <row r="8756" spans="2:11" ht="15.75" customHeight="1" x14ac:dyDescent="0.2">
      <c r="B8756" s="189">
        <v>41213</v>
      </c>
      <c r="C8756" s="143">
        <v>282983</v>
      </c>
      <c r="D8756" s="143" t="s">
        <v>883</v>
      </c>
      <c r="E8756" s="143" t="s">
        <v>25</v>
      </c>
      <c r="F8756" s="248" t="s">
        <v>2870</v>
      </c>
      <c r="G8756" s="216">
        <v>12.755000000000001</v>
      </c>
      <c r="H8756" s="216">
        <v>280.00000000116415</v>
      </c>
      <c r="I8756" s="216">
        <v>3571.400000014849</v>
      </c>
      <c r="J8756" s="216">
        <v>1.0271765478213322E-2</v>
      </c>
      <c r="K8756" s="216">
        <v>3.6684876707752195E-5</v>
      </c>
    </row>
    <row r="8757" spans="2:11" ht="15.75" customHeight="1" x14ac:dyDescent="0.2">
      <c r="B8757" s="189">
        <v>41213</v>
      </c>
      <c r="C8757" s="143">
        <v>283000</v>
      </c>
      <c r="D8757" s="143" t="s">
        <v>872</v>
      </c>
      <c r="E8757" s="143" t="s">
        <v>25</v>
      </c>
      <c r="F8757" s="248" t="s">
        <v>4263</v>
      </c>
      <c r="G8757" s="216">
        <v>6.0200000000000005</v>
      </c>
      <c r="H8757" s="216">
        <v>375.99999999976717</v>
      </c>
      <c r="I8757" s="216">
        <v>2263.5199999985985</v>
      </c>
      <c r="J8757" s="216">
        <v>6.5101491278306408E-3</v>
      </c>
      <c r="K8757" s="216">
        <v>1.7314226403815618E-5</v>
      </c>
    </row>
    <row r="8758" spans="2:11" ht="15.75" customHeight="1" x14ac:dyDescent="0.2">
      <c r="B8758" s="189">
        <v>41213</v>
      </c>
      <c r="C8758" s="143">
        <v>283001</v>
      </c>
      <c r="D8758" s="143" t="s">
        <v>1531</v>
      </c>
      <c r="E8758" s="143" t="s">
        <v>25</v>
      </c>
      <c r="F8758" s="248" t="s">
        <v>4264</v>
      </c>
      <c r="G8758" s="216">
        <v>0.4</v>
      </c>
      <c r="H8758" s="216">
        <v>295.00000000814907</v>
      </c>
      <c r="I8758" s="216">
        <v>118.00000000325963</v>
      </c>
      <c r="J8758" s="216">
        <v>3.3938184646290377E-4</v>
      </c>
      <c r="K8758" s="216">
        <v>1.1504469371306059E-6</v>
      </c>
    </row>
    <row r="8759" spans="2:11" ht="15.75" customHeight="1" x14ac:dyDescent="0.2">
      <c r="B8759" s="189">
        <v>41213</v>
      </c>
      <c r="C8759" s="143">
        <v>283020</v>
      </c>
      <c r="D8759" s="143" t="s">
        <v>790</v>
      </c>
      <c r="E8759" s="143" t="s">
        <v>25</v>
      </c>
      <c r="F8759" s="248" t="s">
        <v>4265</v>
      </c>
      <c r="G8759" s="216">
        <v>7.5</v>
      </c>
      <c r="H8759" s="216">
        <v>335.00000000232831</v>
      </c>
      <c r="I8759" s="216">
        <v>2512.5000000174623</v>
      </c>
      <c r="J8759" s="216">
        <v>7.2262448239018414E-3</v>
      </c>
      <c r="K8759" s="216">
        <v>2.1570880071198858E-5</v>
      </c>
    </row>
    <row r="8760" spans="2:11" ht="15.75" customHeight="1" x14ac:dyDescent="0.2">
      <c r="B8760" s="189">
        <v>41213</v>
      </c>
      <c r="C8760" s="143">
        <v>283022</v>
      </c>
      <c r="D8760" s="143" t="s">
        <v>651</v>
      </c>
      <c r="E8760" s="143" t="s">
        <v>25</v>
      </c>
      <c r="F8760" s="248" t="s">
        <v>2773</v>
      </c>
      <c r="G8760" s="216">
        <v>10</v>
      </c>
      <c r="H8760" s="216">
        <v>427.00000000884756</v>
      </c>
      <c r="I8760" s="216">
        <v>4270.0000000884756</v>
      </c>
      <c r="J8760" s="216">
        <v>1.2281021054123683E-2</v>
      </c>
      <c r="K8760" s="216">
        <v>2.8761173428265145E-5</v>
      </c>
    </row>
    <row r="8761" spans="2:11" ht="15.75" customHeight="1" x14ac:dyDescent="0.2">
      <c r="B8761" s="189">
        <v>41213</v>
      </c>
      <c r="C8761" s="143">
        <v>283023</v>
      </c>
      <c r="D8761" s="143" t="s">
        <v>816</v>
      </c>
      <c r="E8761" s="143" t="s">
        <v>25</v>
      </c>
      <c r="F8761" s="248" t="s">
        <v>4266</v>
      </c>
      <c r="G8761" s="216">
        <v>28.04</v>
      </c>
      <c r="H8761" s="216">
        <v>204.99999999767169</v>
      </c>
      <c r="I8761" s="216">
        <v>5748.1999999347145</v>
      </c>
      <c r="J8761" s="216">
        <v>1.6532497709847601E-2</v>
      </c>
      <c r="K8761" s="216">
        <v>8.0646330292855458E-5</v>
      </c>
    </row>
    <row r="8762" spans="2:11" ht="15.75" customHeight="1" x14ac:dyDescent="0.2">
      <c r="B8762" s="189">
        <v>41213</v>
      </c>
      <c r="C8762" s="143">
        <v>283024</v>
      </c>
      <c r="D8762" s="143" t="s">
        <v>1770</v>
      </c>
      <c r="E8762" s="143" t="s">
        <v>24</v>
      </c>
      <c r="F8762" s="248" t="s">
        <v>4267</v>
      </c>
      <c r="G8762" s="216">
        <v>29.009999999999998</v>
      </c>
      <c r="H8762" s="216">
        <v>396.99999999487773</v>
      </c>
      <c r="I8762" s="216">
        <v>11516.969999851402</v>
      </c>
      <c r="J8762" s="216">
        <v>1.1504823437362704E-2</v>
      </c>
      <c r="K8762" s="216">
        <v>2.8979404124713208E-5</v>
      </c>
    </row>
    <row r="8763" spans="2:11" ht="15.75" customHeight="1" x14ac:dyDescent="0.2">
      <c r="B8763" s="189">
        <v>41213</v>
      </c>
      <c r="C8763" s="143">
        <v>283025</v>
      </c>
      <c r="D8763" s="143" t="s">
        <v>655</v>
      </c>
      <c r="E8763" s="143" t="s">
        <v>25</v>
      </c>
      <c r="F8763" s="248" t="s">
        <v>4268</v>
      </c>
      <c r="G8763" s="216">
        <v>20.3</v>
      </c>
      <c r="H8763" s="216">
        <v>304.99999999883585</v>
      </c>
      <c r="I8763" s="216">
        <v>6191.4999999763677</v>
      </c>
      <c r="J8763" s="216">
        <v>1.7807480528042395E-2</v>
      </c>
      <c r="K8763" s="216">
        <v>5.8385182059378245E-5</v>
      </c>
    </row>
    <row r="8764" spans="2:11" ht="15.75" customHeight="1" x14ac:dyDescent="0.2">
      <c r="B8764" s="189">
        <v>41213</v>
      </c>
      <c r="C8764" s="143">
        <v>283026</v>
      </c>
      <c r="D8764" s="143" t="s">
        <v>1200</v>
      </c>
      <c r="E8764" s="143" t="s">
        <v>24</v>
      </c>
      <c r="F8764" s="248" t="s">
        <v>4269</v>
      </c>
      <c r="G8764" s="216">
        <v>1.77</v>
      </c>
      <c r="H8764" s="216">
        <v>104.00000000372529</v>
      </c>
      <c r="I8764" s="216">
        <v>184.08000000659376</v>
      </c>
      <c r="J8764" s="216">
        <v>1.8388585699649401E-4</v>
      </c>
      <c r="K8764" s="216">
        <v>1.7681332402875691E-6</v>
      </c>
    </row>
    <row r="8765" spans="2:11" ht="15.75" customHeight="1" x14ac:dyDescent="0.2">
      <c r="B8765" s="189">
        <v>41213</v>
      </c>
      <c r="C8765" s="143">
        <v>283027</v>
      </c>
      <c r="D8765" s="143" t="s">
        <v>889</v>
      </c>
      <c r="E8765" s="143" t="s">
        <v>24</v>
      </c>
      <c r="F8765" s="248" t="s">
        <v>4270</v>
      </c>
      <c r="G8765" s="216">
        <v>2.98</v>
      </c>
      <c r="H8765" s="216">
        <v>59.99999999650754</v>
      </c>
      <c r="I8765" s="216">
        <v>178.79999998959246</v>
      </c>
      <c r="J8765" s="216">
        <v>1.786114256186528E-4</v>
      </c>
      <c r="K8765" s="216">
        <v>2.9768570938174892E-6</v>
      </c>
    </row>
    <row r="8766" spans="2:11" ht="15.75" customHeight="1" x14ac:dyDescent="0.2">
      <c r="B8766" s="189">
        <v>41213</v>
      </c>
      <c r="C8766" s="143">
        <v>283028</v>
      </c>
      <c r="D8766" s="143" t="s">
        <v>1363</v>
      </c>
      <c r="E8766" s="143" t="s">
        <v>24</v>
      </c>
      <c r="F8766" s="248" t="s">
        <v>3679</v>
      </c>
      <c r="G8766" s="216">
        <v>8</v>
      </c>
      <c r="H8766" s="216">
        <v>284.99999999650754</v>
      </c>
      <c r="I8766" s="216">
        <v>2279.9999999720603</v>
      </c>
      <c r="J8766" s="216">
        <v>2.2775953603425179E-3</v>
      </c>
      <c r="K8766" s="216">
        <v>7.9915626679664138E-6</v>
      </c>
    </row>
    <row r="8767" spans="2:11" ht="15.75" customHeight="1" x14ac:dyDescent="0.2">
      <c r="B8767" s="189">
        <v>41213</v>
      </c>
      <c r="C8767" s="143">
        <v>283029</v>
      </c>
      <c r="D8767" s="143" t="s">
        <v>594</v>
      </c>
      <c r="E8767" s="143" t="s">
        <v>25</v>
      </c>
      <c r="F8767" s="248" t="s">
        <v>4271</v>
      </c>
      <c r="G8767" s="216">
        <v>25.740000000000002</v>
      </c>
      <c r="H8767" s="216">
        <v>439.99999999883585</v>
      </c>
      <c r="I8767" s="216">
        <v>11325.599999970034</v>
      </c>
      <c r="J8767" s="216">
        <v>3.2573754577829787E-2</v>
      </c>
      <c r="K8767" s="216">
        <v>7.4031260404354489E-5</v>
      </c>
    </row>
    <row r="8768" spans="2:11" ht="15.75" customHeight="1" x14ac:dyDescent="0.2">
      <c r="B8768" s="189">
        <v>41213</v>
      </c>
      <c r="C8768" s="143">
        <v>283030</v>
      </c>
      <c r="D8768" s="143" t="s">
        <v>1440</v>
      </c>
      <c r="E8768" s="143" t="s">
        <v>24</v>
      </c>
      <c r="F8768" s="248" t="s">
        <v>4253</v>
      </c>
      <c r="G8768" s="216">
        <v>18.75</v>
      </c>
      <c r="H8768" s="216">
        <v>415.9999999939464</v>
      </c>
      <c r="I8768" s="216">
        <v>7799.9999998864951</v>
      </c>
      <c r="J8768" s="216">
        <v>7.791773601153869E-3</v>
      </c>
      <c r="K8768" s="216">
        <v>1.8730225003046284E-5</v>
      </c>
    </row>
    <row r="8769" spans="2:11" ht="15.75" customHeight="1" x14ac:dyDescent="0.2">
      <c r="B8769" s="189">
        <v>41213</v>
      </c>
      <c r="C8769" s="143">
        <v>283031</v>
      </c>
      <c r="D8769" s="143" t="s">
        <v>1439</v>
      </c>
      <c r="E8769" s="143" t="s">
        <v>24</v>
      </c>
      <c r="F8769" s="248" t="s">
        <v>4147</v>
      </c>
      <c r="G8769" s="216">
        <v>1.17</v>
      </c>
      <c r="H8769" s="216">
        <v>242.99999999580905</v>
      </c>
      <c r="I8769" s="216">
        <v>284.30999999509658</v>
      </c>
      <c r="J8769" s="216">
        <v>2.8401014776129312E-4</v>
      </c>
      <c r="K8769" s="216">
        <v>1.1687660401900879E-6</v>
      </c>
    </row>
    <row r="8770" spans="2:11" ht="15.75" customHeight="1" x14ac:dyDescent="0.2">
      <c r="B8770" s="189">
        <v>41213</v>
      </c>
      <c r="C8770" s="143">
        <v>283032</v>
      </c>
      <c r="D8770" s="143" t="s">
        <v>1853</v>
      </c>
      <c r="E8770" s="143" t="s">
        <v>24</v>
      </c>
      <c r="F8770" s="248" t="s">
        <v>4272</v>
      </c>
      <c r="G8770" s="216">
        <v>91.89</v>
      </c>
      <c r="H8770" s="216">
        <v>294.99999999767169</v>
      </c>
      <c r="I8770" s="216">
        <v>27107.54999978605</v>
      </c>
      <c r="J8770" s="216">
        <v>2.7078960574790398E-2</v>
      </c>
      <c r="K8770" s="216">
        <v>9.1793086694929224E-5</v>
      </c>
    </row>
    <row r="8771" spans="2:11" ht="15.75" customHeight="1" x14ac:dyDescent="0.2">
      <c r="B8771" s="189">
        <v>41213</v>
      </c>
      <c r="C8771" s="143">
        <v>283033</v>
      </c>
      <c r="D8771" s="143" t="s">
        <v>1164</v>
      </c>
      <c r="E8771" s="143" t="s">
        <v>25</v>
      </c>
      <c r="F8771" s="248" t="s">
        <v>3132</v>
      </c>
      <c r="G8771" s="216">
        <v>13.200000000000001</v>
      </c>
      <c r="H8771" s="216">
        <v>249.99999999767169</v>
      </c>
      <c r="I8771" s="216">
        <v>3299.9999999692668</v>
      </c>
      <c r="J8771" s="216">
        <v>9.4911872312391059E-3</v>
      </c>
      <c r="K8771" s="216">
        <v>3.7964748925309997E-5</v>
      </c>
    </row>
    <row r="8772" spans="2:11" ht="15.75" customHeight="1" x14ac:dyDescent="0.2">
      <c r="B8772" s="189">
        <v>41213</v>
      </c>
      <c r="C8772" s="143">
        <v>283035</v>
      </c>
      <c r="D8772" s="143" t="s">
        <v>785</v>
      </c>
      <c r="E8772" s="143" t="s">
        <v>25</v>
      </c>
      <c r="F8772" s="248" t="s">
        <v>4273</v>
      </c>
      <c r="G8772" s="216">
        <v>6.9</v>
      </c>
      <c r="H8772" s="216">
        <v>365.99999999860302</v>
      </c>
      <c r="I8772" s="216">
        <v>2525.3999999903608</v>
      </c>
      <c r="J8772" s="216">
        <v>7.263346737546356E-3</v>
      </c>
      <c r="K8772" s="216">
        <v>1.984520966550295E-5</v>
      </c>
    </row>
    <row r="8773" spans="2:11" ht="15.75" customHeight="1" x14ac:dyDescent="0.2">
      <c r="B8773" s="189">
        <v>41213</v>
      </c>
      <c r="C8773" s="143">
        <v>283036</v>
      </c>
      <c r="D8773" s="143" t="s">
        <v>1477</v>
      </c>
      <c r="E8773" s="143" t="s">
        <v>24</v>
      </c>
      <c r="F8773" s="248" t="s">
        <v>4274</v>
      </c>
      <c r="G8773" s="216">
        <v>7.8</v>
      </c>
      <c r="H8773" s="216">
        <v>361.00000000325963</v>
      </c>
      <c r="I8773" s="216">
        <v>2815.8000000254251</v>
      </c>
      <c r="J8773" s="216">
        <v>2.8128302700828767E-3</v>
      </c>
      <c r="K8773" s="216">
        <v>7.7917736012672541E-6</v>
      </c>
    </row>
    <row r="8774" spans="2:11" ht="15.75" customHeight="1" x14ac:dyDescent="0.2">
      <c r="B8774" s="189">
        <v>41213</v>
      </c>
      <c r="C8774" s="143">
        <v>283036</v>
      </c>
      <c r="D8774" s="143" t="s">
        <v>896</v>
      </c>
      <c r="E8774" s="143" t="s">
        <v>24</v>
      </c>
      <c r="F8774" s="248" t="s">
        <v>4274</v>
      </c>
      <c r="G8774" s="216">
        <v>34.688099999999999</v>
      </c>
      <c r="H8774" s="216">
        <v>361.00000000325963</v>
      </c>
      <c r="I8774" s="216">
        <v>12522.40410011307</v>
      </c>
      <c r="J8774" s="216">
        <v>1.2509197139956647E-2</v>
      </c>
      <c r="K8774" s="216">
        <v>3.4651515622835719E-5</v>
      </c>
    </row>
    <row r="8775" spans="2:11" ht="15.75" customHeight="1" x14ac:dyDescent="0.2">
      <c r="B8775" s="189">
        <v>41213</v>
      </c>
      <c r="C8775" s="143">
        <v>283038</v>
      </c>
      <c r="D8775" s="143" t="s">
        <v>947</v>
      </c>
      <c r="E8775" s="143" t="s">
        <v>24</v>
      </c>
      <c r="F8775" s="248" t="s">
        <v>3796</v>
      </c>
      <c r="G8775" s="216">
        <v>98.298000000000002</v>
      </c>
      <c r="H8775" s="216">
        <v>326.00000000442378</v>
      </c>
      <c r="I8775" s="216">
        <v>32045.148000434849</v>
      </c>
      <c r="J8775" s="216">
        <v>3.2011351056216712E-2</v>
      </c>
      <c r="K8775" s="216">
        <v>9.819432839197033E-5</v>
      </c>
    </row>
    <row r="8776" spans="2:11" ht="15.75" customHeight="1" x14ac:dyDescent="0.2">
      <c r="B8776" s="189">
        <v>41213</v>
      </c>
      <c r="C8776" s="143">
        <v>283039</v>
      </c>
      <c r="D8776" s="143" t="s">
        <v>1032</v>
      </c>
      <c r="E8776" s="143" t="s">
        <v>24</v>
      </c>
      <c r="F8776" s="248" t="s">
        <v>4275</v>
      </c>
      <c r="G8776" s="216">
        <v>7.36</v>
      </c>
      <c r="H8776" s="216">
        <v>333.00000000628643</v>
      </c>
      <c r="I8776" s="216">
        <v>2450.8800000462684</v>
      </c>
      <c r="J8776" s="216">
        <v>2.4482951390044101E-3</v>
      </c>
      <c r="K8776" s="216">
        <v>7.3522376545291018E-6</v>
      </c>
    </row>
    <row r="8777" spans="2:11" ht="15.75" customHeight="1" x14ac:dyDescent="0.2">
      <c r="B8777" s="189">
        <v>41213</v>
      </c>
      <c r="C8777" s="143">
        <v>283040</v>
      </c>
      <c r="D8777" s="143" t="s">
        <v>501</v>
      </c>
      <c r="E8777" s="143" t="s">
        <v>24</v>
      </c>
      <c r="F8777" s="248" t="s">
        <v>3416</v>
      </c>
      <c r="G8777" s="216">
        <v>7.2450000000000001</v>
      </c>
      <c r="H8777" s="216">
        <v>310.00000000465661</v>
      </c>
      <c r="I8777" s="216">
        <v>2245.9500000337371</v>
      </c>
      <c r="J8777" s="216">
        <v>2.2435812717985977E-3</v>
      </c>
      <c r="K8777" s="216">
        <v>7.2373589411770836E-6</v>
      </c>
    </row>
    <row r="8778" spans="2:11" ht="15.75" customHeight="1" x14ac:dyDescent="0.2">
      <c r="B8778" s="189">
        <v>41213</v>
      </c>
      <c r="C8778" s="143">
        <v>283041</v>
      </c>
      <c r="D8778" s="143" t="s">
        <v>516</v>
      </c>
      <c r="E8778" s="143" t="s">
        <v>25</v>
      </c>
      <c r="F8778" s="248" t="s">
        <v>4276</v>
      </c>
      <c r="G8778" s="216">
        <v>9</v>
      </c>
      <c r="H8778" s="216">
        <v>218.9999999909196</v>
      </c>
      <c r="I8778" s="216">
        <v>1970.9999999182764</v>
      </c>
      <c r="J8778" s="216">
        <v>5.6688272824760135E-3</v>
      </c>
      <c r="K8778" s="216">
        <v>2.5885056085438631E-5</v>
      </c>
    </row>
    <row r="8779" spans="2:11" ht="15.75" customHeight="1" x14ac:dyDescent="0.2">
      <c r="B8779" s="189">
        <v>41213</v>
      </c>
      <c r="C8779" s="143">
        <v>283042</v>
      </c>
      <c r="D8779" s="143" t="s">
        <v>1713</v>
      </c>
      <c r="E8779" s="143" t="s">
        <v>24</v>
      </c>
      <c r="F8779" s="248" t="s">
        <v>4277</v>
      </c>
      <c r="G8779" s="216">
        <v>19.22</v>
      </c>
      <c r="H8779" s="216">
        <v>226.99999999604188</v>
      </c>
      <c r="I8779" s="216">
        <v>4362.9399999239249</v>
      </c>
      <c r="J8779" s="216">
        <v>4.3583385532461787E-3</v>
      </c>
      <c r="K8779" s="216">
        <v>1.9199729309789308E-5</v>
      </c>
    </row>
    <row r="8780" spans="2:11" ht="15.75" customHeight="1" x14ac:dyDescent="0.2">
      <c r="B8780" s="189">
        <v>41213</v>
      </c>
      <c r="C8780" s="143">
        <v>283043</v>
      </c>
      <c r="D8780" s="143" t="s">
        <v>872</v>
      </c>
      <c r="E8780" s="143" t="s">
        <v>25</v>
      </c>
      <c r="F8780" s="248" t="s">
        <v>4278</v>
      </c>
      <c r="G8780" s="216">
        <v>2</v>
      </c>
      <c r="H8780" s="216">
        <v>316.99999999604188</v>
      </c>
      <c r="I8780" s="216">
        <v>633.99999999208376</v>
      </c>
      <c r="J8780" s="216">
        <v>1.8234583953292422E-3</v>
      </c>
      <c r="K8780" s="216">
        <v>5.7522346856530286E-6</v>
      </c>
    </row>
    <row r="8781" spans="2:11" ht="15.75" customHeight="1" x14ac:dyDescent="0.2">
      <c r="B8781" s="189">
        <v>41213</v>
      </c>
      <c r="C8781" s="143">
        <v>283044</v>
      </c>
      <c r="D8781" s="143" t="s">
        <v>1208</v>
      </c>
      <c r="E8781" s="143" t="s">
        <v>24</v>
      </c>
      <c r="F8781" s="248" t="s">
        <v>3522</v>
      </c>
      <c r="G8781" s="216">
        <v>17.535</v>
      </c>
      <c r="H8781" s="216">
        <v>169.99999999883585</v>
      </c>
      <c r="I8781" s="216">
        <v>2980.9499999795867</v>
      </c>
      <c r="J8781" s="216">
        <v>2.9778060918639183E-3</v>
      </c>
      <c r="K8781" s="216">
        <v>1.7516506422848883E-5</v>
      </c>
    </row>
    <row r="8782" spans="2:11" ht="15.75" customHeight="1" x14ac:dyDescent="0.2">
      <c r="B8782" s="189">
        <v>41213</v>
      </c>
      <c r="C8782" s="143">
        <v>283045</v>
      </c>
      <c r="D8782" s="143" t="s">
        <v>516</v>
      </c>
      <c r="E8782" s="143" t="s">
        <v>25</v>
      </c>
      <c r="F8782" s="248" t="s">
        <v>4279</v>
      </c>
      <c r="G8782" s="216">
        <v>1</v>
      </c>
      <c r="H8782" s="216">
        <v>92.999999999301508</v>
      </c>
      <c r="I8782" s="216">
        <v>92.999999999301508</v>
      </c>
      <c r="J8782" s="216">
        <v>2.6747891288085693E-4</v>
      </c>
      <c r="K8782" s="216">
        <v>2.8761173428265143E-6</v>
      </c>
    </row>
    <row r="8783" spans="2:11" ht="15.75" customHeight="1" x14ac:dyDescent="0.2">
      <c r="B8783" s="189">
        <v>41213</v>
      </c>
      <c r="C8783" s="143">
        <v>283302</v>
      </c>
      <c r="D8783" s="143" t="s">
        <v>704</v>
      </c>
      <c r="E8783" s="143" t="s">
        <v>25</v>
      </c>
      <c r="F8783" s="248" t="s">
        <v>2370</v>
      </c>
      <c r="G8783" s="216">
        <v>20</v>
      </c>
      <c r="H8783" s="216">
        <v>365.99999999860302</v>
      </c>
      <c r="I8783" s="216">
        <v>7319.9999999720603</v>
      </c>
      <c r="J8783" s="216">
        <v>2.1053178949409727E-2</v>
      </c>
      <c r="K8783" s="216">
        <v>5.752234685653029E-5</v>
      </c>
    </row>
    <row r="8784" spans="2:11" ht="15.75" customHeight="1" x14ac:dyDescent="0.2">
      <c r="B8784" s="189">
        <v>41214</v>
      </c>
      <c r="C8784" s="143">
        <v>283102</v>
      </c>
      <c r="D8784" s="143" t="s">
        <v>602</v>
      </c>
      <c r="E8784" s="143" t="s">
        <v>25</v>
      </c>
      <c r="F8784" s="248" t="s">
        <v>4097</v>
      </c>
      <c r="G8784" s="216">
        <v>3</v>
      </c>
      <c r="H8784" s="216">
        <v>178.00000000395812</v>
      </c>
      <c r="I8784" s="216">
        <v>534.00000001187436</v>
      </c>
      <c r="J8784" s="216">
        <v>1.5357558472951208E-3</v>
      </c>
      <c r="K8784" s="216">
        <v>8.6278418385447787E-6</v>
      </c>
    </row>
    <row r="8785" spans="2:11" ht="15.75" customHeight="1" x14ac:dyDescent="0.2">
      <c r="B8785" s="189">
        <v>41214</v>
      </c>
      <c r="C8785" s="143">
        <v>283103</v>
      </c>
      <c r="D8785" s="143" t="s">
        <v>960</v>
      </c>
      <c r="E8785" s="143" t="s">
        <v>25</v>
      </c>
      <c r="F8785" s="248" t="s">
        <v>4280</v>
      </c>
      <c r="G8785" s="216">
        <v>2.5</v>
      </c>
      <c r="H8785" s="216">
        <v>95.999999998603016</v>
      </c>
      <c r="I8785" s="216">
        <v>239.99999999650754</v>
      </c>
      <c r="J8785" s="216">
        <v>6.9022734707353828E-4</v>
      </c>
      <c r="K8785" s="216">
        <v>7.1898681987873159E-6</v>
      </c>
    </row>
    <row r="8786" spans="2:11" ht="15.75" customHeight="1" x14ac:dyDescent="0.2">
      <c r="B8786" s="189">
        <v>41214</v>
      </c>
      <c r="C8786" s="143">
        <v>283120</v>
      </c>
      <c r="D8786" s="143" t="s">
        <v>692</v>
      </c>
      <c r="E8786" s="143" t="s">
        <v>25</v>
      </c>
      <c r="F8786" s="248" t="s">
        <v>4281</v>
      </c>
      <c r="G8786" s="216">
        <v>3.99</v>
      </c>
      <c r="H8786" s="216">
        <v>121.99999999953434</v>
      </c>
      <c r="I8786" s="216">
        <v>486.77999999814205</v>
      </c>
      <c r="J8786" s="216">
        <v>1.3999536167169325E-3</v>
      </c>
      <c r="K8786" s="216">
        <v>1.1475029645264556E-5</v>
      </c>
    </row>
    <row r="8787" spans="2:11" ht="15.75" customHeight="1" x14ac:dyDescent="0.2">
      <c r="B8787" s="189">
        <v>41214</v>
      </c>
      <c r="C8787" s="143">
        <v>283121</v>
      </c>
      <c r="D8787" s="143" t="s">
        <v>1367</v>
      </c>
      <c r="E8787" s="143" t="s">
        <v>25</v>
      </c>
      <c r="F8787" s="248" t="s">
        <v>4282</v>
      </c>
      <c r="G8787" s="216">
        <v>22.5</v>
      </c>
      <c r="H8787" s="216">
        <v>125.00000000931323</v>
      </c>
      <c r="I8787" s="216">
        <v>2812.5000002095476</v>
      </c>
      <c r="J8787" s="216">
        <v>8.0886017242383784E-3</v>
      </c>
      <c r="K8787" s="216">
        <v>6.4708813789085846E-5</v>
      </c>
    </row>
    <row r="8788" spans="2:11" ht="15.75" customHeight="1" x14ac:dyDescent="0.2">
      <c r="B8788" s="189">
        <v>41214</v>
      </c>
      <c r="C8788" s="143">
        <v>283122</v>
      </c>
      <c r="D8788" s="143" t="s">
        <v>1116</v>
      </c>
      <c r="E8788" s="143" t="s">
        <v>25</v>
      </c>
      <c r="F8788" s="248" t="s">
        <v>4283</v>
      </c>
      <c r="G8788" s="216">
        <v>1.25</v>
      </c>
      <c r="H8788" s="216">
        <v>213.00000000279397</v>
      </c>
      <c r="I8788" s="216">
        <v>266.25000000349246</v>
      </c>
      <c r="J8788" s="216">
        <v>7.6572096318089334E-4</v>
      </c>
      <c r="K8788" s="216">
        <v>3.5949340993936579E-6</v>
      </c>
    </row>
    <row r="8789" spans="2:11" ht="15.75" customHeight="1" x14ac:dyDescent="0.2">
      <c r="B8789" s="189">
        <v>41214</v>
      </c>
      <c r="C8789" s="143">
        <v>283125</v>
      </c>
      <c r="D8789" s="143" t="s">
        <v>514</v>
      </c>
      <c r="E8789" s="143" t="s">
        <v>25</v>
      </c>
      <c r="F8789" s="248" t="s">
        <v>4284</v>
      </c>
      <c r="G8789" s="216">
        <v>13.02</v>
      </c>
      <c r="H8789" s="216">
        <v>300.99999999627471</v>
      </c>
      <c r="I8789" s="216">
        <v>3919.0199999514966</v>
      </c>
      <c r="J8789" s="216">
        <v>1.1270894907225094E-2</v>
      </c>
      <c r="K8789" s="216">
        <v>3.7444833579284343E-5</v>
      </c>
    </row>
    <row r="8790" spans="2:11" ht="15.75" customHeight="1" x14ac:dyDescent="0.2">
      <c r="B8790" s="189">
        <v>41214</v>
      </c>
      <c r="C8790" s="143">
        <v>283140</v>
      </c>
      <c r="D8790" s="143" t="s">
        <v>647</v>
      </c>
      <c r="E8790" s="143" t="s">
        <v>25</v>
      </c>
      <c r="F8790" s="248" t="s">
        <v>2309</v>
      </c>
      <c r="G8790" s="216">
        <v>10.02</v>
      </c>
      <c r="H8790" s="216">
        <v>396.99999999487773</v>
      </c>
      <c r="I8790" s="216">
        <v>3977.939999948675</v>
      </c>
      <c r="J8790" s="216">
        <v>1.1440345720925999E-2</v>
      </c>
      <c r="K8790" s="216">
        <v>2.8816991740739563E-5</v>
      </c>
    </row>
    <row r="8791" spans="2:11" ht="15.75" customHeight="1" x14ac:dyDescent="0.2">
      <c r="B8791" s="189">
        <v>41214</v>
      </c>
      <c r="C8791" s="143">
        <v>283142</v>
      </c>
      <c r="D8791" s="143" t="s">
        <v>594</v>
      </c>
      <c r="E8791" s="143" t="s">
        <v>25</v>
      </c>
      <c r="F8791" s="248" t="s">
        <v>2990</v>
      </c>
      <c r="G8791" s="216">
        <v>80.947199999999995</v>
      </c>
      <c r="H8791" s="216">
        <v>476.99999999371357</v>
      </c>
      <c r="I8791" s="216">
        <v>38611.81439949113</v>
      </c>
      <c r="J8791" s="216">
        <v>0.11104554257935179</v>
      </c>
      <c r="K8791" s="216">
        <v>2.3279987962435063E-4</v>
      </c>
    </row>
    <row r="8792" spans="2:11" ht="15.75" customHeight="1" x14ac:dyDescent="0.2">
      <c r="B8792" s="189">
        <v>41214</v>
      </c>
      <c r="C8792" s="143">
        <v>283143</v>
      </c>
      <c r="D8792" s="143" t="s">
        <v>651</v>
      </c>
      <c r="E8792" s="143" t="s">
        <v>25</v>
      </c>
      <c r="F8792" s="248" t="s">
        <v>3628</v>
      </c>
      <c r="G8792" s="216">
        <v>17.5</v>
      </c>
      <c r="H8792" s="216">
        <v>439.0000000060536</v>
      </c>
      <c r="I8792" s="216">
        <v>7682.5000001059379</v>
      </c>
      <c r="J8792" s="216">
        <v>2.2094464975178096E-2</v>
      </c>
      <c r="K8792" s="216">
        <v>5.0329077391511215E-5</v>
      </c>
    </row>
    <row r="8793" spans="2:11" ht="15.75" customHeight="1" x14ac:dyDescent="0.2">
      <c r="B8793" s="189">
        <v>41214</v>
      </c>
      <c r="C8793" s="143">
        <v>283144</v>
      </c>
      <c r="D8793" s="143" t="s">
        <v>968</v>
      </c>
      <c r="E8793" s="143" t="s">
        <v>25</v>
      </c>
      <c r="F8793" s="248" t="s">
        <v>2548</v>
      </c>
      <c r="G8793" s="216">
        <v>45.622</v>
      </c>
      <c r="H8793" s="216">
        <v>395.9999999916181</v>
      </c>
      <c r="I8793" s="216">
        <v>18066.311999617599</v>
      </c>
      <c r="J8793" s="216">
        <v>5.1957760846168106E-2</v>
      </c>
      <c r="K8793" s="216">
        <v>1.3120646678602997E-4</v>
      </c>
    </row>
    <row r="8794" spans="2:11" ht="15.75" customHeight="1" x14ac:dyDescent="0.2">
      <c r="B8794" s="189">
        <v>41214</v>
      </c>
      <c r="C8794" s="143">
        <v>283145</v>
      </c>
      <c r="D8794" s="143" t="s">
        <v>500</v>
      </c>
      <c r="E8794" s="143" t="s">
        <v>25</v>
      </c>
      <c r="F8794" s="248" t="s">
        <v>4285</v>
      </c>
      <c r="G8794" s="216">
        <v>4</v>
      </c>
      <c r="H8794" s="216">
        <v>31.999999999534339</v>
      </c>
      <c r="I8794" s="216">
        <v>127.99999999813735</v>
      </c>
      <c r="J8794" s="216">
        <v>3.6812125177255371E-4</v>
      </c>
      <c r="K8794" s="216">
        <v>1.1503789118059706E-5</v>
      </c>
    </row>
    <row r="8795" spans="2:11" ht="15.75" customHeight="1" x14ac:dyDescent="0.2">
      <c r="B8795" s="189">
        <v>41214</v>
      </c>
      <c r="C8795" s="143">
        <v>283146</v>
      </c>
      <c r="D8795" s="143" t="s">
        <v>536</v>
      </c>
      <c r="E8795" s="143" t="s">
        <v>25</v>
      </c>
      <c r="F8795" s="248" t="s">
        <v>4286</v>
      </c>
      <c r="G8795" s="216">
        <v>6</v>
      </c>
      <c r="H8795" s="216">
        <v>3.4999999956926331</v>
      </c>
      <c r="I8795" s="216">
        <v>41.999999948311597</v>
      </c>
      <c r="J8795" s="216">
        <v>1.207897855909738E-4</v>
      </c>
      <c r="K8795" s="216">
        <v>1.7255683677089557E-5</v>
      </c>
    </row>
    <row r="8796" spans="2:11" ht="15.75" customHeight="1" x14ac:dyDescent="0.2">
      <c r="B8796" s="189">
        <v>41214</v>
      </c>
      <c r="C8796" s="143">
        <v>283148</v>
      </c>
      <c r="D8796" s="143" t="s">
        <v>570</v>
      </c>
      <c r="E8796" s="143" t="s">
        <v>24</v>
      </c>
      <c r="F8796" s="248" t="s">
        <v>4287</v>
      </c>
      <c r="G8796" s="216">
        <v>56.29</v>
      </c>
      <c r="H8796" s="216">
        <v>630</v>
      </c>
      <c r="I8796" s="216">
        <v>35462.699999999997</v>
      </c>
      <c r="J8796" s="216">
        <v>3.5424145422846137E-2</v>
      </c>
      <c r="K8796" s="216">
        <v>5.6228802258485932E-5</v>
      </c>
    </row>
    <row r="8797" spans="2:11" ht="15.75" customHeight="1" x14ac:dyDescent="0.2">
      <c r="B8797" s="189">
        <v>41214</v>
      </c>
      <c r="C8797" s="143">
        <v>283150</v>
      </c>
      <c r="D8797" s="143" t="s">
        <v>988</v>
      </c>
      <c r="E8797" s="143" t="s">
        <v>24</v>
      </c>
      <c r="F8797" s="248" t="s">
        <v>4288</v>
      </c>
      <c r="G8797" s="216">
        <v>5.28</v>
      </c>
      <c r="H8797" s="216">
        <v>286.99999999254942</v>
      </c>
      <c r="I8797" s="216">
        <v>1515.3599999606611</v>
      </c>
      <c r="J8797" s="216">
        <v>1.5137125206645455E-3</v>
      </c>
      <c r="K8797" s="216">
        <v>5.2742596540203542E-6</v>
      </c>
    </row>
    <row r="8798" spans="2:11" ht="15.75" customHeight="1" x14ac:dyDescent="0.2">
      <c r="B8798" s="189">
        <v>41214</v>
      </c>
      <c r="C8798" s="143">
        <v>283151</v>
      </c>
      <c r="D8798" s="143" t="s">
        <v>1384</v>
      </c>
      <c r="E8798" s="143" t="s">
        <v>24</v>
      </c>
      <c r="F8798" s="248" t="s">
        <v>4289</v>
      </c>
      <c r="G8798" s="216">
        <v>5.4102000000000006</v>
      </c>
      <c r="H8798" s="216">
        <v>72.999999996973202</v>
      </c>
      <c r="I8798" s="216">
        <v>394.94459998362447</v>
      </c>
      <c r="J8798" s="216">
        <v>3.9451522145205273E-4</v>
      </c>
      <c r="K8798" s="216">
        <v>5.4043181023069926E-6</v>
      </c>
    </row>
    <row r="8799" spans="2:11" ht="15.75" customHeight="1" x14ac:dyDescent="0.2">
      <c r="B8799" s="189">
        <v>41214</v>
      </c>
      <c r="C8799" s="143">
        <v>283152</v>
      </c>
      <c r="D8799" s="143" t="s">
        <v>1200</v>
      </c>
      <c r="E8799" s="143" t="s">
        <v>24</v>
      </c>
      <c r="F8799" s="248" t="s">
        <v>4245</v>
      </c>
      <c r="G8799" s="216">
        <v>7.1400000000000006</v>
      </c>
      <c r="H8799" s="216">
        <v>246.99999999837019</v>
      </c>
      <c r="I8799" s="216">
        <v>1763.5799999883632</v>
      </c>
      <c r="J8799" s="216">
        <v>1.7616626591999698E-3</v>
      </c>
      <c r="K8799" s="216">
        <v>7.1322374866866158E-6</v>
      </c>
    </row>
    <row r="8800" spans="2:11" ht="15.75" customHeight="1" x14ac:dyDescent="0.2">
      <c r="B8800" s="189">
        <v>41214</v>
      </c>
      <c r="C8800" s="143">
        <v>283153</v>
      </c>
      <c r="D8800" s="143" t="s">
        <v>1605</v>
      </c>
      <c r="E8800" s="143" t="s">
        <v>24</v>
      </c>
      <c r="F8800" s="248" t="s">
        <v>4290</v>
      </c>
      <c r="G8800" s="216">
        <v>89.5</v>
      </c>
      <c r="H8800" s="216">
        <v>230.99999999860302</v>
      </c>
      <c r="I8800" s="216">
        <v>20674.49999987497</v>
      </c>
      <c r="J8800" s="216">
        <v>2.0652022957648553E-2</v>
      </c>
      <c r="K8800" s="216">
        <v>8.9402696786898046E-5</v>
      </c>
    </row>
    <row r="8801" spans="2:11" ht="15.75" customHeight="1" x14ac:dyDescent="0.2">
      <c r="B8801" s="189">
        <v>41214</v>
      </c>
      <c r="C8801" s="143">
        <v>283154</v>
      </c>
      <c r="D8801" s="143" t="s">
        <v>1667</v>
      </c>
      <c r="E8801" s="143" t="s">
        <v>24</v>
      </c>
      <c r="F8801" s="248" t="s">
        <v>4291</v>
      </c>
      <c r="G8801" s="216">
        <v>5.38</v>
      </c>
      <c r="H8801" s="216">
        <v>299.99999999301508</v>
      </c>
      <c r="I8801" s="216">
        <v>1613.999999962421</v>
      </c>
      <c r="J8801" s="216">
        <v>1.612245280566411E-3</v>
      </c>
      <c r="K8801" s="216">
        <v>5.3741509353464972E-6</v>
      </c>
    </row>
    <row r="8802" spans="2:11" ht="15.75" customHeight="1" x14ac:dyDescent="0.2">
      <c r="B8802" s="189">
        <v>41214</v>
      </c>
      <c r="C8802" s="143">
        <v>283155</v>
      </c>
      <c r="D8802" s="143" t="s">
        <v>537</v>
      </c>
      <c r="E8802" s="143" t="s">
        <v>25</v>
      </c>
      <c r="F8802" s="248" t="s">
        <v>2395</v>
      </c>
      <c r="G8802" s="216">
        <v>12.17</v>
      </c>
      <c r="H8802" s="216">
        <v>318.99999999208376</v>
      </c>
      <c r="I8802" s="216">
        <v>3882.2299999036595</v>
      </c>
      <c r="J8802" s="216">
        <v>1.1165088806674163E-2</v>
      </c>
      <c r="K8802" s="216">
        <v>3.5000278391696655E-5</v>
      </c>
    </row>
    <row r="8803" spans="2:11" ht="15.75" customHeight="1" x14ac:dyDescent="0.2">
      <c r="B8803" s="189">
        <v>41214</v>
      </c>
      <c r="C8803" s="143">
        <v>283156</v>
      </c>
      <c r="D8803" s="143" t="s">
        <v>968</v>
      </c>
      <c r="E8803" s="143" t="s">
        <v>25</v>
      </c>
      <c r="F8803" s="248" t="s">
        <v>4074</v>
      </c>
      <c r="G8803" s="216">
        <v>4.08</v>
      </c>
      <c r="H8803" s="216">
        <v>364.99999999534339</v>
      </c>
      <c r="I8803" s="216">
        <v>1489.1999999810012</v>
      </c>
      <c r="J8803" s="216">
        <v>4.2828606885989889E-3</v>
      </c>
      <c r="K8803" s="216">
        <v>1.17338649004209E-5</v>
      </c>
    </row>
    <row r="8804" spans="2:11" ht="15.75" customHeight="1" x14ac:dyDescent="0.2">
      <c r="B8804" s="189">
        <v>41214</v>
      </c>
      <c r="C8804" s="143">
        <v>283157</v>
      </c>
      <c r="D8804" s="143" t="s">
        <v>597</v>
      </c>
      <c r="E8804" s="143" t="s">
        <v>25</v>
      </c>
      <c r="F8804" s="248" t="s">
        <v>4292</v>
      </c>
      <c r="G8804" s="216">
        <v>3</v>
      </c>
      <c r="H8804" s="216">
        <v>69.999999997671694</v>
      </c>
      <c r="I8804" s="216">
        <v>209.99999999301508</v>
      </c>
      <c r="J8804" s="216">
        <v>6.0394892867804634E-4</v>
      </c>
      <c r="K8804" s="216">
        <v>8.6278418385447787E-6</v>
      </c>
    </row>
    <row r="8805" spans="2:11" ht="15.75" customHeight="1" x14ac:dyDescent="0.2">
      <c r="B8805" s="189">
        <v>41214</v>
      </c>
      <c r="C8805" s="143">
        <v>283158</v>
      </c>
      <c r="D8805" s="143" t="s">
        <v>1047</v>
      </c>
      <c r="E8805" s="143" t="s">
        <v>24</v>
      </c>
      <c r="F8805" s="248" t="s">
        <v>2495</v>
      </c>
      <c r="G8805" s="216">
        <v>15</v>
      </c>
      <c r="H8805" s="216">
        <v>228.00000000977889</v>
      </c>
      <c r="I8805" s="216">
        <v>3420.0000001466833</v>
      </c>
      <c r="J8805" s="216">
        <v>3.4162818215006168E-3</v>
      </c>
      <c r="K8805" s="216">
        <v>1.4983692198921459E-5</v>
      </c>
    </row>
    <row r="8806" spans="2:11" ht="15.75" customHeight="1" x14ac:dyDescent="0.2">
      <c r="B8806" s="189">
        <v>41214</v>
      </c>
      <c r="C8806" s="143">
        <v>283159</v>
      </c>
      <c r="D8806" s="143" t="s">
        <v>1670</v>
      </c>
      <c r="E8806" s="143" t="s">
        <v>24</v>
      </c>
      <c r="F8806" s="248" t="s">
        <v>4293</v>
      </c>
      <c r="G8806" s="216">
        <v>11.235000000000001</v>
      </c>
      <c r="H8806" s="216">
        <v>333.99999999906868</v>
      </c>
      <c r="I8806" s="216">
        <v>3752.489999989537</v>
      </c>
      <c r="J8806" s="216">
        <v>3.7484103426249343E-3</v>
      </c>
      <c r="K8806" s="216">
        <v>1.1222785456992174E-5</v>
      </c>
    </row>
    <row r="8807" spans="2:11" ht="15.75" customHeight="1" x14ac:dyDescent="0.2">
      <c r="B8807" s="189">
        <v>41214</v>
      </c>
      <c r="C8807" s="143">
        <v>283160</v>
      </c>
      <c r="D8807" s="143" t="s">
        <v>1279</v>
      </c>
      <c r="E8807" s="143" t="s">
        <v>24</v>
      </c>
      <c r="F8807" s="248" t="s">
        <v>4294</v>
      </c>
      <c r="G8807" s="216">
        <v>3.9000000000000004</v>
      </c>
      <c r="H8807" s="216">
        <v>45</v>
      </c>
      <c r="I8807" s="216">
        <v>175.5</v>
      </c>
      <c r="J8807" s="216">
        <v>1.7530919872738108E-4</v>
      </c>
      <c r="K8807" s="216">
        <v>3.8957599717195797E-6</v>
      </c>
    </row>
    <row r="8808" spans="2:11" ht="15.75" customHeight="1" x14ac:dyDescent="0.2">
      <c r="B8808" s="189">
        <v>41214</v>
      </c>
      <c r="C8808" s="143">
        <v>283161</v>
      </c>
      <c r="D8808" s="143" t="s">
        <v>1353</v>
      </c>
      <c r="E8808" s="143" t="s">
        <v>24</v>
      </c>
      <c r="F8808" s="248" t="s">
        <v>4295</v>
      </c>
      <c r="G8808" s="216">
        <v>0.64</v>
      </c>
      <c r="H8808" s="216">
        <v>159.99999999767169</v>
      </c>
      <c r="I8808" s="216">
        <v>102.39999999850988</v>
      </c>
      <c r="J8808" s="216">
        <v>1.02288672076482E-4</v>
      </c>
      <c r="K8808" s="216">
        <v>6.3930420048731569E-7</v>
      </c>
    </row>
    <row r="8809" spans="2:11" ht="15.75" customHeight="1" x14ac:dyDescent="0.2">
      <c r="B8809" s="189">
        <v>41214</v>
      </c>
      <c r="C8809" s="143">
        <v>283162</v>
      </c>
      <c r="D8809" s="143" t="s">
        <v>1279</v>
      </c>
      <c r="E8809" s="143" t="s">
        <v>24</v>
      </c>
      <c r="F8809" s="248" t="s">
        <v>4294</v>
      </c>
      <c r="G8809" s="216">
        <v>10.860000000000001</v>
      </c>
      <c r="H8809" s="216">
        <v>31.999999999534339</v>
      </c>
      <c r="I8809" s="216">
        <v>347.51999999494296</v>
      </c>
      <c r="J8809" s="216">
        <v>3.4714218085956083E-4</v>
      </c>
      <c r="K8809" s="216">
        <v>1.0848193152019139E-5</v>
      </c>
    </row>
    <row r="8810" spans="2:11" ht="15.75" customHeight="1" x14ac:dyDescent="0.2">
      <c r="B8810" s="189">
        <v>41214</v>
      </c>
      <c r="C8810" s="143">
        <v>283163</v>
      </c>
      <c r="D8810" s="143" t="s">
        <v>1502</v>
      </c>
      <c r="E8810" s="143" t="s">
        <v>24</v>
      </c>
      <c r="F8810" s="248" t="s">
        <v>4081</v>
      </c>
      <c r="G8810" s="216">
        <v>18.8</v>
      </c>
      <c r="H8810" s="216">
        <v>360</v>
      </c>
      <c r="I8810" s="216">
        <v>6768</v>
      </c>
      <c r="J8810" s="216">
        <v>6.7606419201533628E-3</v>
      </c>
      <c r="K8810" s="216">
        <v>1.8779560889314897E-5</v>
      </c>
    </row>
    <row r="8811" spans="2:11" ht="15.75" customHeight="1" x14ac:dyDescent="0.2">
      <c r="B8811" s="189">
        <v>41214</v>
      </c>
      <c r="C8811" s="143">
        <v>283164</v>
      </c>
      <c r="D8811" s="143" t="s">
        <v>776</v>
      </c>
      <c r="E8811" s="143" t="s">
        <v>24</v>
      </c>
      <c r="F8811" s="248" t="s">
        <v>4296</v>
      </c>
      <c r="G8811" s="216">
        <v>0.8</v>
      </c>
      <c r="H8811" s="216">
        <v>171.00000000209548</v>
      </c>
      <c r="I8811" s="216">
        <v>136.80000000167638</v>
      </c>
      <c r="J8811" s="216">
        <v>1.3665127285583827E-4</v>
      </c>
      <c r="K8811" s="216">
        <v>7.9913025060914453E-7</v>
      </c>
    </row>
    <row r="8812" spans="2:11" ht="15.75" customHeight="1" x14ac:dyDescent="0.2">
      <c r="B8812" s="189">
        <v>41214</v>
      </c>
      <c r="C8812" s="143">
        <v>283165</v>
      </c>
      <c r="D8812" s="143" t="s">
        <v>1126</v>
      </c>
      <c r="E8812" s="143" t="s">
        <v>24</v>
      </c>
      <c r="F8812" s="248" t="s">
        <v>4297</v>
      </c>
      <c r="G8812" s="216">
        <v>5.0199999999999996</v>
      </c>
      <c r="H8812" s="216">
        <v>45</v>
      </c>
      <c r="I8812" s="216">
        <v>225.9</v>
      </c>
      <c r="J8812" s="216">
        <v>2.256544045157572E-4</v>
      </c>
      <c r="K8812" s="216">
        <v>5.0145423225723817E-6</v>
      </c>
    </row>
    <row r="8813" spans="2:11" ht="15.75" customHeight="1" x14ac:dyDescent="0.2">
      <c r="B8813" s="189">
        <v>41214</v>
      </c>
      <c r="C8813" s="143">
        <v>283166</v>
      </c>
      <c r="D8813" s="143" t="s">
        <v>1126</v>
      </c>
      <c r="E8813" s="143" t="s">
        <v>24</v>
      </c>
      <c r="F8813" s="248" t="s">
        <v>4298</v>
      </c>
      <c r="G8813" s="216">
        <v>23.98</v>
      </c>
      <c r="H8813" s="216">
        <v>52.000000001862645</v>
      </c>
      <c r="I8813" s="216">
        <v>1246.9600000446662</v>
      </c>
      <c r="J8813" s="216">
        <v>1.2456043216690913E-3</v>
      </c>
      <c r="K8813" s="216">
        <v>2.3953929262009107E-5</v>
      </c>
    </row>
    <row r="8814" spans="2:11" ht="15.75" customHeight="1" x14ac:dyDescent="0.2">
      <c r="B8814" s="189">
        <v>41214</v>
      </c>
      <c r="C8814" s="143">
        <v>283167</v>
      </c>
      <c r="D8814" s="143" t="s">
        <v>1126</v>
      </c>
      <c r="E8814" s="143" t="s">
        <v>24</v>
      </c>
      <c r="F8814" s="248" t="s">
        <v>4299</v>
      </c>
      <c r="G8814" s="216">
        <v>5.5600000000000005</v>
      </c>
      <c r="H8814" s="216">
        <v>59.99999999650754</v>
      </c>
      <c r="I8814" s="216">
        <v>333.59999998058197</v>
      </c>
      <c r="J8814" s="216">
        <v>3.3323731448461636E-4</v>
      </c>
      <c r="K8814" s="216">
        <v>5.5539552417335554E-6</v>
      </c>
    </row>
    <row r="8815" spans="2:11" ht="15.75" customHeight="1" x14ac:dyDescent="0.2">
      <c r="B8815" s="189">
        <v>41214</v>
      </c>
      <c r="C8815" s="143">
        <v>283167</v>
      </c>
      <c r="D8815" s="143" t="s">
        <v>1028</v>
      </c>
      <c r="E8815" s="143" t="s">
        <v>25</v>
      </c>
      <c r="F8815" s="248" t="s">
        <v>4299</v>
      </c>
      <c r="G8815" s="216">
        <v>1.96</v>
      </c>
      <c r="H8815" s="216">
        <v>59.99999999650754</v>
      </c>
      <c r="I8815" s="216">
        <v>117.59999999315478</v>
      </c>
      <c r="J8815" s="216">
        <v>3.3821140005126885E-4</v>
      </c>
      <c r="K8815" s="216">
        <v>5.6368566678492554E-6</v>
      </c>
    </row>
    <row r="8816" spans="2:11" ht="15.75" customHeight="1" x14ac:dyDescent="0.2">
      <c r="B8816" s="189">
        <v>41214</v>
      </c>
      <c r="C8816" s="143">
        <v>283168</v>
      </c>
      <c r="D8816" s="143" t="s">
        <v>2026</v>
      </c>
      <c r="E8816" s="143" t="s">
        <v>24</v>
      </c>
      <c r="F8816" s="248" t="s">
        <v>2027</v>
      </c>
      <c r="G8816" s="216">
        <v>19.157700000000002</v>
      </c>
      <c r="H8816" s="216">
        <v>306.99999999487773</v>
      </c>
      <c r="I8816" s="216">
        <v>5881.4138999018696</v>
      </c>
      <c r="J8816" s="216">
        <v>5.8750197047058592E-3</v>
      </c>
      <c r="K8816" s="216">
        <v>1.9136872002618511E-5</v>
      </c>
    </row>
    <row r="8817" spans="2:11" ht="15.75" customHeight="1" x14ac:dyDescent="0.2">
      <c r="B8817" s="189">
        <v>41214</v>
      </c>
      <c r="C8817" s="143">
        <v>283169</v>
      </c>
      <c r="D8817" s="143" t="s">
        <v>1195</v>
      </c>
      <c r="E8817" s="143" t="s">
        <v>24</v>
      </c>
      <c r="F8817" s="248" t="s">
        <v>4300</v>
      </c>
      <c r="G8817" s="216">
        <v>2.67</v>
      </c>
      <c r="H8817" s="216">
        <v>293.00000000162981</v>
      </c>
      <c r="I8817" s="216">
        <v>782.31000000435165</v>
      </c>
      <c r="J8817" s="216">
        <v>7.8145948294689675E-4</v>
      </c>
      <c r="K8817" s="216">
        <v>2.66709721140802E-6</v>
      </c>
    </row>
    <row r="8818" spans="2:11" ht="15.75" customHeight="1" x14ac:dyDescent="0.2">
      <c r="B8818" s="189">
        <v>41214</v>
      </c>
      <c r="C8818" s="143">
        <v>283170</v>
      </c>
      <c r="D8818" s="143" t="s">
        <v>885</v>
      </c>
      <c r="E8818" s="143" t="s">
        <v>24</v>
      </c>
      <c r="F8818" s="248" t="s">
        <v>4301</v>
      </c>
      <c r="G8818" s="216">
        <v>18.900000000000002</v>
      </c>
      <c r="H8818" s="216">
        <v>252.9999999969732</v>
      </c>
      <c r="I8818" s="216">
        <v>4781.6999999427944</v>
      </c>
      <c r="J8818" s="216">
        <v>4.7765013991150395E-3</v>
      </c>
      <c r="K8818" s="216">
        <v>1.8879452170641041E-5</v>
      </c>
    </row>
    <row r="8819" spans="2:11" ht="15.75" customHeight="1" x14ac:dyDescent="0.2">
      <c r="B8819" s="189">
        <v>41214</v>
      </c>
      <c r="C8819" s="143">
        <v>283171</v>
      </c>
      <c r="D8819" s="143" t="s">
        <v>1312</v>
      </c>
      <c r="E8819" s="143" t="s">
        <v>25</v>
      </c>
      <c r="F8819" s="248" t="s">
        <v>4132</v>
      </c>
      <c r="G8819" s="216">
        <v>5.25</v>
      </c>
      <c r="H8819" s="216">
        <v>441.00000000209548</v>
      </c>
      <c r="I8819" s="216">
        <v>2315.2500000110012</v>
      </c>
      <c r="J8819" s="216">
        <v>6.6585369389285725E-3</v>
      </c>
      <c r="K8819" s="216">
        <v>1.5098723217453364E-5</v>
      </c>
    </row>
    <row r="8820" spans="2:11" ht="15.75" customHeight="1" x14ac:dyDescent="0.2">
      <c r="B8820" s="189">
        <v>41214</v>
      </c>
      <c r="C8820" s="143">
        <v>283172</v>
      </c>
      <c r="D8820" s="143" t="s">
        <v>1258</v>
      </c>
      <c r="E8820" s="143" t="s">
        <v>25</v>
      </c>
      <c r="F8820" s="248" t="s">
        <v>3867</v>
      </c>
      <c r="G8820" s="216">
        <v>5.12</v>
      </c>
      <c r="H8820" s="216">
        <v>464.00000000372529</v>
      </c>
      <c r="I8820" s="216">
        <v>2375.6800000190733</v>
      </c>
      <c r="J8820" s="216">
        <v>6.8323304330528741E-3</v>
      </c>
      <c r="K8820" s="216">
        <v>1.4724850071116424E-5</v>
      </c>
    </row>
    <row r="8821" spans="2:11" ht="15.75" customHeight="1" x14ac:dyDescent="0.2">
      <c r="B8821" s="189">
        <v>41214</v>
      </c>
      <c r="C8821" s="143">
        <v>283173</v>
      </c>
      <c r="D8821" s="143" t="s">
        <v>1170</v>
      </c>
      <c r="E8821" s="143" t="s">
        <v>25</v>
      </c>
      <c r="F8821" s="248" t="s">
        <v>4302</v>
      </c>
      <c r="G8821" s="216">
        <v>1</v>
      </c>
      <c r="H8821" s="216">
        <v>63.000000006286427</v>
      </c>
      <c r="I8821" s="216">
        <v>63.000000006286427</v>
      </c>
      <c r="J8821" s="216">
        <v>1.811846786275198E-4</v>
      </c>
      <c r="K8821" s="216">
        <v>2.8759472795149265E-6</v>
      </c>
    </row>
    <row r="8822" spans="2:11" ht="15.75" customHeight="1" x14ac:dyDescent="0.2">
      <c r="B8822" s="189">
        <v>41214</v>
      </c>
      <c r="C8822" s="143">
        <v>283304</v>
      </c>
      <c r="D8822" s="143" t="s">
        <v>1186</v>
      </c>
      <c r="E8822" s="143" t="s">
        <v>24</v>
      </c>
      <c r="F8822" s="248" t="s">
        <v>3619</v>
      </c>
      <c r="G8822" s="216">
        <v>3.7450000000000001</v>
      </c>
      <c r="H8822" s="216">
        <v>444.00000000139698</v>
      </c>
      <c r="I8822" s="216">
        <v>1662.7800000052318</v>
      </c>
      <c r="J8822" s="216">
        <v>1.6609722476400679E-3</v>
      </c>
      <c r="K8822" s="216">
        <v>3.7409284856640581E-6</v>
      </c>
    </row>
    <row r="8823" spans="2:11" ht="15.75" customHeight="1" x14ac:dyDescent="0.2">
      <c r="B8823" s="189">
        <v>41215</v>
      </c>
      <c r="C8823" s="143">
        <v>283230</v>
      </c>
      <c r="D8823" s="143" t="s">
        <v>704</v>
      </c>
      <c r="E8823" s="143" t="s">
        <v>25</v>
      </c>
      <c r="F8823" s="248" t="s">
        <v>2370</v>
      </c>
      <c r="G8823" s="216">
        <v>16.46</v>
      </c>
      <c r="H8823" s="216">
        <v>255.99999999627471</v>
      </c>
      <c r="I8823" s="216">
        <v>4213.7599999386821</v>
      </c>
      <c r="J8823" s="216">
        <v>1.2121338343135229E-2</v>
      </c>
      <c r="K8823" s="216">
        <v>4.7348977903561006E-5</v>
      </c>
    </row>
    <row r="8824" spans="2:11" ht="15.75" customHeight="1" x14ac:dyDescent="0.2">
      <c r="B8824" s="189">
        <v>41215</v>
      </c>
      <c r="C8824" s="143">
        <v>283231</v>
      </c>
      <c r="D8824" s="143" t="s">
        <v>883</v>
      </c>
      <c r="E8824" s="143" t="s">
        <v>25</v>
      </c>
      <c r="F8824" s="248" t="s">
        <v>2870</v>
      </c>
      <c r="G8824" s="216">
        <v>19</v>
      </c>
      <c r="H8824" s="216">
        <v>270</v>
      </c>
      <c r="I8824" s="216">
        <v>5130</v>
      </c>
      <c r="J8824" s="216">
        <v>1.4757002226322476E-2</v>
      </c>
      <c r="K8824" s="216">
        <v>5.4655563801194354E-5</v>
      </c>
    </row>
    <row r="8825" spans="2:11" ht="15.75" customHeight="1" x14ac:dyDescent="0.2">
      <c r="B8825" s="189">
        <v>41215</v>
      </c>
      <c r="C8825" s="143">
        <v>283240</v>
      </c>
      <c r="D8825" s="143" t="s">
        <v>1164</v>
      </c>
      <c r="E8825" s="143" t="s">
        <v>25</v>
      </c>
      <c r="F8825" s="248" t="s">
        <v>4303</v>
      </c>
      <c r="G8825" s="216">
        <v>8.5</v>
      </c>
      <c r="H8825" s="216">
        <v>242.99999999580905</v>
      </c>
      <c r="I8825" s="216">
        <v>2065.4999999643769</v>
      </c>
      <c r="J8825" s="216">
        <v>5.9416351068115759E-3</v>
      </c>
      <c r="K8825" s="216">
        <v>2.4451173279481686E-5</v>
      </c>
    </row>
    <row r="8826" spans="2:11" ht="15.75" customHeight="1" x14ac:dyDescent="0.2">
      <c r="B8826" s="189">
        <v>41215</v>
      </c>
      <c r="C8826" s="143">
        <v>283262</v>
      </c>
      <c r="D8826" s="143" t="s">
        <v>969</v>
      </c>
      <c r="E8826" s="143" t="s">
        <v>25</v>
      </c>
      <c r="F8826" s="248" t="s">
        <v>3157</v>
      </c>
      <c r="G8826" s="216">
        <v>5</v>
      </c>
      <c r="H8826" s="216">
        <v>349.99999999883585</v>
      </c>
      <c r="I8826" s="216">
        <v>1749.9999999941792</v>
      </c>
      <c r="J8826" s="216">
        <v>5.0340650869353677E-3</v>
      </c>
      <c r="K8826" s="216">
        <v>1.4383043105577461E-5</v>
      </c>
    </row>
    <row r="8827" spans="2:11" ht="15.75" customHeight="1" x14ac:dyDescent="0.2">
      <c r="B8827" s="189">
        <v>41215</v>
      </c>
      <c r="C8827" s="143">
        <v>283263</v>
      </c>
      <c r="D8827" s="143" t="s">
        <v>1321</v>
      </c>
      <c r="E8827" s="143" t="s">
        <v>24</v>
      </c>
      <c r="F8827" s="248" t="s">
        <v>4304</v>
      </c>
      <c r="G8827" s="216">
        <v>32</v>
      </c>
      <c r="H8827" s="216">
        <v>403.99999999674037</v>
      </c>
      <c r="I8827" s="216">
        <v>12927.999999895692</v>
      </c>
      <c r="J8827" s="216">
        <v>1.2912584955975248E-2</v>
      </c>
      <c r="K8827" s="216">
        <v>3.1961843950691661E-5</v>
      </c>
    </row>
    <row r="8828" spans="2:11" ht="15.75" customHeight="1" x14ac:dyDescent="0.2">
      <c r="B8828" s="189">
        <v>41215</v>
      </c>
      <c r="C8828" s="143">
        <v>283264</v>
      </c>
      <c r="D8828" s="143" t="s">
        <v>950</v>
      </c>
      <c r="E8828" s="143" t="s">
        <v>25</v>
      </c>
      <c r="F8828" s="248" t="s">
        <v>2352</v>
      </c>
      <c r="G8828" s="216">
        <v>24</v>
      </c>
      <c r="H8828" s="216">
        <v>415.00000000116415</v>
      </c>
      <c r="I8828" s="216">
        <v>9960.0000000279397</v>
      </c>
      <c r="J8828" s="216">
        <v>2.8651021866390673E-2</v>
      </c>
      <c r="K8828" s="216">
        <v>6.9038606906771812E-5</v>
      </c>
    </row>
    <row r="8829" spans="2:11" ht="15.75" customHeight="1" x14ac:dyDescent="0.2">
      <c r="B8829" s="189">
        <v>41215</v>
      </c>
      <c r="C8829" s="143">
        <v>283265</v>
      </c>
      <c r="D8829" s="143" t="s">
        <v>790</v>
      </c>
      <c r="E8829" s="143" t="s">
        <v>25</v>
      </c>
      <c r="F8829" s="248" t="s">
        <v>4265</v>
      </c>
      <c r="G8829" s="216">
        <v>7.5</v>
      </c>
      <c r="H8829" s="216">
        <v>304.99999999883585</v>
      </c>
      <c r="I8829" s="216">
        <v>2287.4999999912689</v>
      </c>
      <c r="J8829" s="216">
        <v>6.5802422207765724E-3</v>
      </c>
      <c r="K8829" s="216">
        <v>2.1574564658366194E-5</v>
      </c>
    </row>
    <row r="8830" spans="2:11" ht="15.75" customHeight="1" x14ac:dyDescent="0.2">
      <c r="B8830" s="189">
        <v>41215</v>
      </c>
      <c r="C8830" s="143">
        <v>283266</v>
      </c>
      <c r="D8830" s="143" t="s">
        <v>853</v>
      </c>
      <c r="E8830" s="143" t="s">
        <v>25</v>
      </c>
      <c r="F8830" s="248" t="s">
        <v>3845</v>
      </c>
      <c r="G8830" s="216">
        <v>2</v>
      </c>
      <c r="H8830" s="216">
        <v>387.00000000419095</v>
      </c>
      <c r="I8830" s="216">
        <v>774.0000000083819</v>
      </c>
      <c r="J8830" s="216">
        <v>2.2264950727675023E-3</v>
      </c>
      <c r="K8830" s="216">
        <v>5.7532172422309849E-6</v>
      </c>
    </row>
    <row r="8831" spans="2:11" ht="15.75" customHeight="1" x14ac:dyDescent="0.2">
      <c r="B8831" s="189">
        <v>41215</v>
      </c>
      <c r="C8831" s="143">
        <v>283272</v>
      </c>
      <c r="D8831" s="143" t="s">
        <v>534</v>
      </c>
      <c r="E8831" s="143" t="s">
        <v>25</v>
      </c>
      <c r="F8831" s="248" t="s">
        <v>2005</v>
      </c>
      <c r="G8831" s="216">
        <v>3.41</v>
      </c>
      <c r="H8831" s="216">
        <v>368.99999999790452</v>
      </c>
      <c r="I8831" s="216">
        <v>1258.2899999928545</v>
      </c>
      <c r="J8831" s="216">
        <v>3.6196078618428579E-3</v>
      </c>
      <c r="K8831" s="216">
        <v>9.8092353980038293E-6</v>
      </c>
    </row>
    <row r="8832" spans="2:11" ht="15.75" customHeight="1" x14ac:dyDescent="0.2">
      <c r="B8832" s="189">
        <v>41215</v>
      </c>
      <c r="C8832" s="143">
        <v>283273</v>
      </c>
      <c r="D8832" s="143" t="s">
        <v>651</v>
      </c>
      <c r="E8832" s="143" t="s">
        <v>25</v>
      </c>
      <c r="F8832" s="248" t="s">
        <v>2773</v>
      </c>
      <c r="G8832" s="216">
        <v>10</v>
      </c>
      <c r="H8832" s="216">
        <v>259.99999999883585</v>
      </c>
      <c r="I8832" s="216">
        <v>2599.9999999883585</v>
      </c>
      <c r="J8832" s="216">
        <v>7.479182414866792E-3</v>
      </c>
      <c r="K8832" s="216">
        <v>2.8766086211154923E-5</v>
      </c>
    </row>
    <row r="8833" spans="2:11" ht="15.75" customHeight="1" x14ac:dyDescent="0.2">
      <c r="B8833" s="189">
        <v>41215</v>
      </c>
      <c r="C8833" s="143">
        <v>283274</v>
      </c>
      <c r="D8833" s="143" t="s">
        <v>643</v>
      </c>
      <c r="E8833" s="143" t="s">
        <v>25</v>
      </c>
      <c r="F8833" s="248" t="s">
        <v>4305</v>
      </c>
      <c r="G8833" s="216">
        <v>4.9800000000000004</v>
      </c>
      <c r="H8833" s="216">
        <v>117.00000000419095</v>
      </c>
      <c r="I8833" s="216">
        <v>582.66000002087094</v>
      </c>
      <c r="J8833" s="216">
        <v>1.6760847792391903E-3</v>
      </c>
      <c r="K8833" s="216">
        <v>1.4325510933155154E-5</v>
      </c>
    </row>
    <row r="8834" spans="2:11" ht="15.75" customHeight="1" x14ac:dyDescent="0.2">
      <c r="B8834" s="189">
        <v>41215</v>
      </c>
      <c r="C8834" s="143">
        <v>283278</v>
      </c>
      <c r="D8834" s="143" t="s">
        <v>3191</v>
      </c>
      <c r="E8834" s="143" t="s">
        <v>24</v>
      </c>
      <c r="F8834" s="248" t="s">
        <v>3904</v>
      </c>
      <c r="G8834" s="216">
        <v>20.16</v>
      </c>
      <c r="H8834" s="216">
        <v>354.00000000139698</v>
      </c>
      <c r="I8834" s="216">
        <v>7136.6400000281628</v>
      </c>
      <c r="J8834" s="216">
        <v>7.1281304379113841E-3</v>
      </c>
      <c r="K8834" s="216">
        <v>2.0135961688935747E-5</v>
      </c>
    </row>
    <row r="8835" spans="2:11" ht="15.75" customHeight="1" x14ac:dyDescent="0.2">
      <c r="B8835" s="189">
        <v>41215</v>
      </c>
      <c r="C8835" s="143">
        <v>283279</v>
      </c>
      <c r="D8835" s="143" t="s">
        <v>565</v>
      </c>
      <c r="E8835" s="143" t="s">
        <v>25</v>
      </c>
      <c r="F8835" s="248" t="s">
        <v>4306</v>
      </c>
      <c r="G8835" s="216">
        <v>3</v>
      </c>
      <c r="H8835" s="216">
        <v>150.00000000698492</v>
      </c>
      <c r="I8835" s="216">
        <v>450.00000002095476</v>
      </c>
      <c r="J8835" s="216">
        <v>1.2944738795622503E-3</v>
      </c>
      <c r="K8835" s="216">
        <v>8.6298258633464766E-6</v>
      </c>
    </row>
    <row r="8836" spans="2:11" ht="15.75" customHeight="1" x14ac:dyDescent="0.2">
      <c r="B8836" s="189">
        <v>41215</v>
      </c>
      <c r="C8836" s="143">
        <v>283280</v>
      </c>
      <c r="D8836" s="143" t="s">
        <v>594</v>
      </c>
      <c r="E8836" s="143" t="s">
        <v>25</v>
      </c>
      <c r="F8836" s="248" t="s">
        <v>4271</v>
      </c>
      <c r="G8836" s="216">
        <v>63.83</v>
      </c>
      <c r="H8836" s="216">
        <v>258.99999999557622</v>
      </c>
      <c r="I8836" s="216">
        <v>16531.969999717629</v>
      </c>
      <c r="J8836" s="216">
        <v>4.7556007425210413E-2</v>
      </c>
      <c r="K8836" s="216">
        <v>1.8361392828580186E-4</v>
      </c>
    </row>
    <row r="8837" spans="2:11" ht="15.75" customHeight="1" x14ac:dyDescent="0.2">
      <c r="B8837" s="189">
        <v>41215</v>
      </c>
      <c r="C8837" s="143">
        <v>283281</v>
      </c>
      <c r="D8837" s="143" t="s">
        <v>816</v>
      </c>
      <c r="E8837" s="143" t="s">
        <v>25</v>
      </c>
      <c r="F8837" s="248" t="s">
        <v>3407</v>
      </c>
      <c r="G8837" s="216">
        <v>6.6000000000000005</v>
      </c>
      <c r="H8837" s="216">
        <v>180</v>
      </c>
      <c r="I8837" s="216">
        <v>1188</v>
      </c>
      <c r="J8837" s="216">
        <v>3.4174110418852049E-3</v>
      </c>
      <c r="K8837" s="216">
        <v>1.898561689936225E-5</v>
      </c>
    </row>
    <row r="8838" spans="2:11" ht="15.75" customHeight="1" x14ac:dyDescent="0.2">
      <c r="B8838" s="189">
        <v>41215</v>
      </c>
      <c r="C8838" s="143">
        <v>283282</v>
      </c>
      <c r="D8838" s="143" t="s">
        <v>1440</v>
      </c>
      <c r="E8838" s="143" t="s">
        <v>24</v>
      </c>
      <c r="F8838" s="248" t="s">
        <v>4076</v>
      </c>
      <c r="G8838" s="216">
        <v>18.72</v>
      </c>
      <c r="H8838" s="216">
        <v>204.99999999767169</v>
      </c>
      <c r="I8838" s="216">
        <v>3837.5999999564137</v>
      </c>
      <c r="J8838" s="216">
        <v>3.8330241357431632E-3</v>
      </c>
      <c r="K8838" s="216">
        <v>1.8697678711154621E-5</v>
      </c>
    </row>
    <row r="8839" spans="2:11" ht="15.75" customHeight="1" x14ac:dyDescent="0.2">
      <c r="B8839" s="189">
        <v>41215</v>
      </c>
      <c r="C8839" s="143">
        <v>283284</v>
      </c>
      <c r="D8839" s="143" t="s">
        <v>830</v>
      </c>
      <c r="E8839" s="143" t="s">
        <v>25</v>
      </c>
      <c r="F8839" s="248" t="s">
        <v>4307</v>
      </c>
      <c r="G8839" s="216">
        <v>42.7</v>
      </c>
      <c r="H8839" s="216">
        <v>284.00000000372529</v>
      </c>
      <c r="I8839" s="216">
        <v>12126.80000015907</v>
      </c>
      <c r="J8839" s="216">
        <v>3.4884057427000931E-2</v>
      </c>
      <c r="K8839" s="216">
        <v>1.2283118812163153E-4</v>
      </c>
    </row>
    <row r="8840" spans="2:11" ht="15.75" customHeight="1" x14ac:dyDescent="0.2">
      <c r="B8840" s="189">
        <v>41215</v>
      </c>
      <c r="C8840" s="143">
        <v>283285</v>
      </c>
      <c r="D8840" s="143" t="s">
        <v>805</v>
      </c>
      <c r="E8840" s="143" t="s">
        <v>24</v>
      </c>
      <c r="F8840" s="248" t="s">
        <v>4308</v>
      </c>
      <c r="G8840" s="216">
        <v>6.3196000000000003</v>
      </c>
      <c r="H8840" s="216">
        <v>76.999999999534339</v>
      </c>
      <c r="I8840" s="216">
        <v>486.60919999705726</v>
      </c>
      <c r="J8840" s="216">
        <v>4.860289786024017E-4</v>
      </c>
      <c r="K8840" s="216">
        <v>6.31206465721222E-6</v>
      </c>
    </row>
    <row r="8841" spans="2:11" ht="15.75" customHeight="1" x14ac:dyDescent="0.2">
      <c r="B8841" s="189">
        <v>41215</v>
      </c>
      <c r="C8841" s="143">
        <v>283286</v>
      </c>
      <c r="D8841" s="143" t="s">
        <v>686</v>
      </c>
      <c r="E8841" s="143" t="s">
        <v>24</v>
      </c>
      <c r="F8841" s="248" t="s">
        <v>4309</v>
      </c>
      <c r="G8841" s="216">
        <v>30.6</v>
      </c>
      <c r="H8841" s="216">
        <v>190.9999999939464</v>
      </c>
      <c r="I8841" s="216">
        <v>5844.5999998147599</v>
      </c>
      <c r="J8841" s="216">
        <v>5.8376310358841214E-3</v>
      </c>
      <c r="K8841" s="216">
        <v>3.0563513277848906E-5</v>
      </c>
    </row>
    <row r="8842" spans="2:11" ht="15.75" customHeight="1" x14ac:dyDescent="0.2">
      <c r="B8842" s="189">
        <v>41215</v>
      </c>
      <c r="C8842" s="143">
        <v>283287</v>
      </c>
      <c r="D8842" s="143" t="s">
        <v>1871</v>
      </c>
      <c r="E8842" s="143" t="s">
        <v>24</v>
      </c>
      <c r="F8842" s="248" t="s">
        <v>4310</v>
      </c>
      <c r="G8842" s="216">
        <v>9.4250000000000007</v>
      </c>
      <c r="H8842" s="216">
        <v>380.00000000232831</v>
      </c>
      <c r="I8842" s="216">
        <v>3581.5000000219447</v>
      </c>
      <c r="J8842" s="216">
        <v>3.5772295034407369E-3</v>
      </c>
      <c r="K8842" s="216">
        <v>9.4137618511021541E-6</v>
      </c>
    </row>
    <row r="8843" spans="2:11" ht="15.75" customHeight="1" x14ac:dyDescent="0.2">
      <c r="B8843" s="189">
        <v>41215</v>
      </c>
      <c r="C8843" s="143">
        <v>283287</v>
      </c>
      <c r="D8843" s="143" t="s">
        <v>1520</v>
      </c>
      <c r="E8843" s="143" t="s">
        <v>24</v>
      </c>
      <c r="F8843" s="248" t="s">
        <v>4310</v>
      </c>
      <c r="G8843" s="216">
        <v>1.32</v>
      </c>
      <c r="H8843" s="216">
        <v>380.00000000232831</v>
      </c>
      <c r="I8843" s="216">
        <v>501.60000000307338</v>
      </c>
      <c r="J8843" s="216">
        <v>5.0100190393016157E-4</v>
      </c>
      <c r="K8843" s="216">
        <v>1.3184260629660312E-6</v>
      </c>
    </row>
    <row r="8844" spans="2:11" ht="15.75" customHeight="1" x14ac:dyDescent="0.2">
      <c r="B8844" s="189">
        <v>41215</v>
      </c>
      <c r="C8844" s="143">
        <v>283288</v>
      </c>
      <c r="D8844" s="143" t="s">
        <v>4311</v>
      </c>
      <c r="E8844" s="143" t="s">
        <v>24</v>
      </c>
      <c r="F8844" s="248" t="s">
        <v>4312</v>
      </c>
      <c r="G8844" s="216">
        <v>0.73</v>
      </c>
      <c r="H8844" s="216">
        <v>69.000000004889444</v>
      </c>
      <c r="I8844" s="216">
        <v>50.370000003569295</v>
      </c>
      <c r="J8844" s="216">
        <v>5.0309939997200638E-5</v>
      </c>
      <c r="K8844" s="216">
        <v>7.2912956512515349E-7</v>
      </c>
    </row>
    <row r="8845" spans="2:11" ht="15.75" customHeight="1" x14ac:dyDescent="0.2">
      <c r="B8845" s="189">
        <v>41215</v>
      </c>
      <c r="C8845" s="143">
        <v>283289</v>
      </c>
      <c r="D8845" s="143" t="s">
        <v>657</v>
      </c>
      <c r="E8845" s="143" t="s">
        <v>25</v>
      </c>
      <c r="F8845" s="248" t="s">
        <v>4313</v>
      </c>
      <c r="G8845" s="216">
        <v>0.4</v>
      </c>
      <c r="H8845" s="216">
        <v>88.999999996740371</v>
      </c>
      <c r="I8845" s="216">
        <v>35.599999998696148</v>
      </c>
      <c r="J8845" s="216">
        <v>1.0240726690796086E-4</v>
      </c>
      <c r="K8845" s="216">
        <v>1.1506434484461969E-6</v>
      </c>
    </row>
    <row r="8846" spans="2:11" ht="15.75" customHeight="1" x14ac:dyDescent="0.2">
      <c r="B8846" s="189">
        <v>41215</v>
      </c>
      <c r="C8846" s="143">
        <v>283290</v>
      </c>
      <c r="D8846" s="143" t="s">
        <v>971</v>
      </c>
      <c r="E8846" s="143" t="s">
        <v>25</v>
      </c>
      <c r="F8846" s="248" t="s">
        <v>4314</v>
      </c>
      <c r="G8846" s="216">
        <v>2.2000000000000002</v>
      </c>
      <c r="H8846" s="216">
        <v>211.99999999953434</v>
      </c>
      <c r="I8846" s="216">
        <v>466.3999999989756</v>
      </c>
      <c r="J8846" s="216">
        <v>1.3416502608853188E-3</v>
      </c>
      <c r="K8846" s="216">
        <v>6.3285389664540839E-6</v>
      </c>
    </row>
    <row r="8847" spans="2:11" ht="15.75" customHeight="1" x14ac:dyDescent="0.2">
      <c r="B8847" s="189">
        <v>41216</v>
      </c>
      <c r="C8847" s="143">
        <v>283293</v>
      </c>
      <c r="D8847" s="143" t="s">
        <v>659</v>
      </c>
      <c r="E8847" s="143" t="s">
        <v>24</v>
      </c>
      <c r="F8847" s="248" t="s">
        <v>4315</v>
      </c>
      <c r="G8847" s="216">
        <v>1</v>
      </c>
      <c r="H8847" s="216">
        <v>105.99999999976717</v>
      </c>
      <c r="I8847" s="216">
        <v>105.99999999976717</v>
      </c>
      <c r="J8847" s="216">
        <v>1.0588124359694883E-4</v>
      </c>
      <c r="K8847" s="216">
        <v>9.9887965657718305E-7</v>
      </c>
    </row>
    <row r="8848" spans="2:11" ht="15.75" customHeight="1" x14ac:dyDescent="0.2">
      <c r="B8848" s="189">
        <v>41216</v>
      </c>
      <c r="C8848" s="143">
        <v>283296</v>
      </c>
      <c r="D8848" s="143" t="s">
        <v>1750</v>
      </c>
      <c r="E8848" s="143" t="s">
        <v>25</v>
      </c>
      <c r="F8848" s="248" t="s">
        <v>4316</v>
      </c>
      <c r="G8848" s="216">
        <v>0.94000000000000006</v>
      </c>
      <c r="H8848" s="216">
        <v>181.99999999604188</v>
      </c>
      <c r="I8848" s="216">
        <v>171.07999999627938</v>
      </c>
      <c r="J8848" s="216">
        <v>4.9190655856035548E-4</v>
      </c>
      <c r="K8848" s="216">
        <v>2.7027832888519421E-6</v>
      </c>
    </row>
    <row r="8849" spans="2:11" ht="15.75" customHeight="1" x14ac:dyDescent="0.2">
      <c r="B8849" s="189">
        <v>41216</v>
      </c>
      <c r="C8849" s="143">
        <v>283318</v>
      </c>
      <c r="D8849" s="143" t="s">
        <v>1178</v>
      </c>
      <c r="E8849" s="143" t="s">
        <v>24</v>
      </c>
      <c r="F8849" s="248" t="s">
        <v>4317</v>
      </c>
      <c r="G8849" s="216">
        <v>1.7550000000000001</v>
      </c>
      <c r="H8849" s="216">
        <v>160.00000000814907</v>
      </c>
      <c r="I8849" s="216">
        <v>280.80000001430165</v>
      </c>
      <c r="J8849" s="216">
        <v>2.8048540758115862E-4</v>
      </c>
      <c r="K8849" s="216">
        <v>1.7530337972929564E-6</v>
      </c>
    </row>
    <row r="8850" spans="2:11" ht="15.75" customHeight="1" x14ac:dyDescent="0.2">
      <c r="B8850" s="189">
        <v>41216</v>
      </c>
      <c r="C8850" s="143">
        <v>283318</v>
      </c>
      <c r="D8850" s="143" t="s">
        <v>921</v>
      </c>
      <c r="E8850" s="143" t="s">
        <v>24</v>
      </c>
      <c r="F8850" s="248" t="s">
        <v>4317</v>
      </c>
      <c r="G8850" s="216">
        <v>19</v>
      </c>
      <c r="H8850" s="216">
        <v>84.999999994179234</v>
      </c>
      <c r="I8850" s="216">
        <v>1614.9999998894054</v>
      </c>
      <c r="J8850" s="216">
        <v>1.61319064526168E-3</v>
      </c>
      <c r="K8850" s="216">
        <v>1.8978713474966479E-5</v>
      </c>
    </row>
    <row r="8851" spans="2:11" ht="15.75" customHeight="1" x14ac:dyDescent="0.2">
      <c r="B8851" s="189">
        <v>41217</v>
      </c>
      <c r="C8851" s="143">
        <v>283313</v>
      </c>
      <c r="D8851" s="143" t="s">
        <v>4318</v>
      </c>
      <c r="E8851" s="143" t="s">
        <v>24</v>
      </c>
      <c r="F8851" s="248" t="s">
        <v>4319</v>
      </c>
      <c r="G8851" s="216">
        <v>5.5</v>
      </c>
      <c r="H8851" s="216">
        <v>290.00000000232831</v>
      </c>
      <c r="I8851" s="216">
        <v>1595.0000000128057</v>
      </c>
      <c r="J8851" s="216">
        <v>1.5932276935265268E-3</v>
      </c>
      <c r="K8851" s="216">
        <v>5.4938885983232248E-6</v>
      </c>
    </row>
    <row r="8852" spans="2:11" ht="15.75" customHeight="1" x14ac:dyDescent="0.2">
      <c r="B8852" s="189">
        <v>41217</v>
      </c>
      <c r="C8852" s="143">
        <v>283314</v>
      </c>
      <c r="D8852" s="143" t="s">
        <v>4320</v>
      </c>
      <c r="E8852" s="143" t="s">
        <v>24</v>
      </c>
      <c r="F8852" s="248" t="s">
        <v>4321</v>
      </c>
      <c r="G8852" s="216">
        <v>55.076999999999998</v>
      </c>
      <c r="H8852" s="216">
        <v>270</v>
      </c>
      <c r="I8852" s="216">
        <v>14870.79</v>
      </c>
      <c r="J8852" s="216">
        <v>1.4854266114374371E-2</v>
      </c>
      <c r="K8852" s="216">
        <v>5.5015800423608776E-5</v>
      </c>
    </row>
    <row r="8853" spans="2:11" ht="15.75" customHeight="1" x14ac:dyDescent="0.2">
      <c r="B8853" s="189">
        <v>41217</v>
      </c>
      <c r="C8853" s="143">
        <v>283315</v>
      </c>
      <c r="D8853" s="143" t="s">
        <v>683</v>
      </c>
      <c r="E8853" s="143" t="s">
        <v>24</v>
      </c>
      <c r="F8853" s="248" t="s">
        <v>4322</v>
      </c>
      <c r="G8853" s="216">
        <v>6.9650000000000007</v>
      </c>
      <c r="H8853" s="216">
        <v>300.99999999627471</v>
      </c>
      <c r="I8853" s="216">
        <v>2096.4649999740536</v>
      </c>
      <c r="J8853" s="216">
        <v>2.094135483662028E-3</v>
      </c>
      <c r="K8853" s="216">
        <v>6.9572607431493216E-6</v>
      </c>
    </row>
    <row r="8854" spans="2:11" ht="15.75" customHeight="1" x14ac:dyDescent="0.2">
      <c r="B8854" s="189">
        <v>41217</v>
      </c>
      <c r="C8854" s="143">
        <v>283316</v>
      </c>
      <c r="D8854" s="143" t="s">
        <v>799</v>
      </c>
      <c r="E8854" s="143" t="s">
        <v>25</v>
      </c>
      <c r="F8854" s="248" t="s">
        <v>4323</v>
      </c>
      <c r="G8854" s="216">
        <v>3</v>
      </c>
      <c r="H8854" s="216">
        <v>120.00000000349246</v>
      </c>
      <c r="I8854" s="216">
        <v>360.00000001047738</v>
      </c>
      <c r="J8854" s="216">
        <v>1.0350010621999626E-3</v>
      </c>
      <c r="K8854" s="216">
        <v>8.6250088514153346E-6</v>
      </c>
    </row>
    <row r="8855" spans="2:11" ht="15.75" customHeight="1" x14ac:dyDescent="0.2">
      <c r="B8855" s="189">
        <v>41217</v>
      </c>
      <c r="C8855" s="143">
        <v>283317</v>
      </c>
      <c r="D8855" s="143" t="s">
        <v>896</v>
      </c>
      <c r="E8855" s="143" t="s">
        <v>24</v>
      </c>
      <c r="F8855" s="248" t="s">
        <v>4324</v>
      </c>
      <c r="G8855" s="216">
        <v>28.36</v>
      </c>
      <c r="H8855" s="216">
        <v>315</v>
      </c>
      <c r="I8855" s="216">
        <v>8933.4</v>
      </c>
      <c r="J8855" s="216">
        <v>8.9234735280473987E-3</v>
      </c>
      <c r="K8855" s="216">
        <v>2.8328487390626665E-5</v>
      </c>
    </row>
    <row r="8856" spans="2:11" ht="15.75" customHeight="1" x14ac:dyDescent="0.2">
      <c r="B8856" s="189">
        <v>41217</v>
      </c>
      <c r="C8856" s="143">
        <v>283319</v>
      </c>
      <c r="D8856" s="143" t="s">
        <v>1519</v>
      </c>
      <c r="E8856" s="143" t="s">
        <v>24</v>
      </c>
      <c r="F8856" s="248" t="s">
        <v>4325</v>
      </c>
      <c r="G8856" s="216">
        <v>18.9328</v>
      </c>
      <c r="H8856" s="216">
        <v>268.99999999674037</v>
      </c>
      <c r="I8856" s="216">
        <v>5092.9231999382864</v>
      </c>
      <c r="J8856" s="216">
        <v>5.0872641273230525E-3</v>
      </c>
      <c r="K8856" s="216">
        <v>1.8911762555333445E-5</v>
      </c>
    </row>
    <row r="8857" spans="2:11" ht="15.75" customHeight="1" x14ac:dyDescent="0.2">
      <c r="B8857" s="189">
        <v>41217</v>
      </c>
      <c r="C8857" s="143">
        <v>283320</v>
      </c>
      <c r="D8857" s="143" t="s">
        <v>1226</v>
      </c>
      <c r="E8857" s="143" t="s">
        <v>25</v>
      </c>
      <c r="F8857" s="248" t="s">
        <v>4326</v>
      </c>
      <c r="G8857" s="216">
        <v>4.125</v>
      </c>
      <c r="H8857" s="216">
        <v>20.999999995110556</v>
      </c>
      <c r="I8857" s="216">
        <v>86.624999979831045</v>
      </c>
      <c r="J8857" s="216">
        <v>2.4904713052663195E-4</v>
      </c>
      <c r="K8857" s="216">
        <v>1.1859387170696085E-5</v>
      </c>
    </row>
    <row r="8858" spans="2:11" ht="15.75" customHeight="1" x14ac:dyDescent="0.2">
      <c r="B8858" s="189">
        <v>41217</v>
      </c>
      <c r="C8858" s="143">
        <v>283321</v>
      </c>
      <c r="D8858" s="143" t="s">
        <v>1750</v>
      </c>
      <c r="E8858" s="143" t="s">
        <v>25</v>
      </c>
      <c r="F8858" s="248" t="s">
        <v>4327</v>
      </c>
      <c r="G8858" s="216">
        <v>0.94000000000000006</v>
      </c>
      <c r="H8858" s="216">
        <v>64.999999991850927</v>
      </c>
      <c r="I8858" s="216">
        <v>61.099999992339875</v>
      </c>
      <c r="J8858" s="216">
        <v>1.7566268025180276E-4</v>
      </c>
      <c r="K8858" s="216">
        <v>2.7025027734434715E-6</v>
      </c>
    </row>
    <row r="8859" spans="2:11" ht="15.75" customHeight="1" x14ac:dyDescent="0.2">
      <c r="B8859" s="189">
        <v>41217</v>
      </c>
      <c r="C8859" s="143">
        <v>283322</v>
      </c>
      <c r="D8859" s="143" t="s">
        <v>862</v>
      </c>
      <c r="E8859" s="143" t="s">
        <v>25</v>
      </c>
      <c r="F8859" s="248" t="s">
        <v>3311</v>
      </c>
      <c r="G8859" s="216">
        <v>9</v>
      </c>
      <c r="H8859" s="216">
        <v>27.999999996973202</v>
      </c>
      <c r="I8859" s="216">
        <v>251.99999997275881</v>
      </c>
      <c r="J8859" s="216">
        <v>7.2450074344056962E-4</v>
      </c>
      <c r="K8859" s="216">
        <v>2.5875026554246004E-5</v>
      </c>
    </row>
    <row r="8860" spans="2:11" ht="15.75" customHeight="1" x14ac:dyDescent="0.2">
      <c r="B8860" s="189">
        <v>41217</v>
      </c>
      <c r="C8860" s="143">
        <v>283323</v>
      </c>
      <c r="D8860" s="143" t="s">
        <v>1379</v>
      </c>
      <c r="E8860" s="143" t="s">
        <v>24</v>
      </c>
      <c r="F8860" s="248" t="s">
        <v>3071</v>
      </c>
      <c r="G8860" s="216">
        <v>2</v>
      </c>
      <c r="H8860" s="216">
        <v>424.99999999185093</v>
      </c>
      <c r="I8860" s="216">
        <v>849.99999998370185</v>
      </c>
      <c r="J8860" s="216">
        <v>8.4905551063367297E-4</v>
      </c>
      <c r="K8860" s="216">
        <v>1.9977776721175365E-6</v>
      </c>
    </row>
    <row r="8861" spans="2:11" ht="15.75" customHeight="1" x14ac:dyDescent="0.2">
      <c r="B8861" s="189">
        <v>41217</v>
      </c>
      <c r="C8861" s="143">
        <v>283324</v>
      </c>
      <c r="D8861" s="143" t="s">
        <v>998</v>
      </c>
      <c r="E8861" s="143" t="s">
        <v>25</v>
      </c>
      <c r="F8861" s="248" t="s">
        <v>3604</v>
      </c>
      <c r="G8861" s="216">
        <v>26.392000000000003</v>
      </c>
      <c r="H8861" s="216">
        <v>603.99999999906868</v>
      </c>
      <c r="I8861" s="216">
        <v>15940.767999975422</v>
      </c>
      <c r="J8861" s="216">
        <v>4.5829755032715441E-2</v>
      </c>
      <c r="K8861" s="216">
        <v>7.587707786885117E-5</v>
      </c>
    </row>
    <row r="8862" spans="2:11" ht="15.75" customHeight="1" x14ac:dyDescent="0.2">
      <c r="B8862" s="189">
        <v>41218</v>
      </c>
      <c r="C8862" s="143">
        <v>283360</v>
      </c>
      <c r="D8862" s="143" t="s">
        <v>4328</v>
      </c>
      <c r="E8862" s="143" t="s">
        <v>24</v>
      </c>
      <c r="F8862" s="248" t="s">
        <v>4329</v>
      </c>
      <c r="G8862" s="216">
        <v>1</v>
      </c>
      <c r="H8862" s="216">
        <v>52.000000001862645</v>
      </c>
      <c r="I8862" s="216">
        <v>52.000000001862645</v>
      </c>
      <c r="J8862" s="216">
        <v>5.1949172412082936E-5</v>
      </c>
      <c r="K8862" s="216">
        <v>9.9902254635042529E-7</v>
      </c>
    </row>
    <row r="8863" spans="2:11" ht="15.75" customHeight="1" x14ac:dyDescent="0.2">
      <c r="B8863" s="189">
        <v>41218</v>
      </c>
      <c r="C8863" s="143">
        <v>283360</v>
      </c>
      <c r="D8863" s="143" t="s">
        <v>4330</v>
      </c>
      <c r="E8863" s="143" t="s">
        <v>24</v>
      </c>
      <c r="F8863" s="248" t="s">
        <v>4329</v>
      </c>
      <c r="G8863" s="216">
        <v>1</v>
      </c>
      <c r="H8863" s="216">
        <v>52.000000001862645</v>
      </c>
      <c r="I8863" s="216">
        <v>52.000000001862645</v>
      </c>
      <c r="J8863" s="216">
        <v>5.1949172412082936E-5</v>
      </c>
      <c r="K8863" s="216">
        <v>9.9902254635042529E-7</v>
      </c>
    </row>
    <row r="8864" spans="2:11" ht="15.75" customHeight="1" x14ac:dyDescent="0.2">
      <c r="B8864" s="189">
        <v>41218</v>
      </c>
      <c r="C8864" s="143">
        <v>283381</v>
      </c>
      <c r="D8864" s="143" t="s">
        <v>960</v>
      </c>
      <c r="E8864" s="143" t="s">
        <v>25</v>
      </c>
      <c r="F8864" s="248" t="s">
        <v>4331</v>
      </c>
      <c r="G8864" s="216">
        <v>3</v>
      </c>
      <c r="H8864" s="216">
        <v>332.99999999580905</v>
      </c>
      <c r="I8864" s="216">
        <v>998.99999998742715</v>
      </c>
      <c r="J8864" s="216">
        <v>2.8703036487835176E-3</v>
      </c>
      <c r="K8864" s="216">
        <v>8.6195304769358598E-6</v>
      </c>
    </row>
    <row r="8865" spans="2:11" ht="15.75" customHeight="1" x14ac:dyDescent="0.2">
      <c r="B8865" s="189">
        <v>41218</v>
      </c>
      <c r="C8865" s="143">
        <v>283385</v>
      </c>
      <c r="D8865" s="143" t="s">
        <v>1258</v>
      </c>
      <c r="E8865" s="143" t="s">
        <v>25</v>
      </c>
      <c r="F8865" s="248" t="s">
        <v>3238</v>
      </c>
      <c r="G8865" s="216">
        <v>6</v>
      </c>
      <c r="H8865" s="216">
        <v>352.99999999813735</v>
      </c>
      <c r="I8865" s="216">
        <v>2117.9999999888241</v>
      </c>
      <c r="J8865" s="216">
        <v>6.0853885166846072E-3</v>
      </c>
      <c r="K8865" s="216">
        <v>1.723906095387172E-5</v>
      </c>
    </row>
    <row r="8866" spans="2:11" ht="15.75" customHeight="1" x14ac:dyDescent="0.2">
      <c r="B8866" s="189">
        <v>41218</v>
      </c>
      <c r="C8866" s="143">
        <v>283386</v>
      </c>
      <c r="D8866" s="143" t="s">
        <v>1546</v>
      </c>
      <c r="E8866" s="143" t="s">
        <v>25</v>
      </c>
      <c r="F8866" s="248" t="s">
        <v>4332</v>
      </c>
      <c r="G8866" s="216">
        <v>2.65</v>
      </c>
      <c r="H8866" s="216">
        <v>404.00000000721775</v>
      </c>
      <c r="I8866" s="216">
        <v>1070.600000019127</v>
      </c>
      <c r="J8866" s="216">
        <v>3.0760231095907993E-3</v>
      </c>
      <c r="K8866" s="216">
        <v>7.61391858796001E-6</v>
      </c>
    </row>
    <row r="8867" spans="2:11" ht="15.75" customHeight="1" x14ac:dyDescent="0.2">
      <c r="B8867" s="189">
        <v>41218</v>
      </c>
      <c r="C8867" s="143">
        <v>283387</v>
      </c>
      <c r="D8867" s="143" t="s">
        <v>1278</v>
      </c>
      <c r="E8867" s="143" t="s">
        <v>25</v>
      </c>
      <c r="F8867" s="248" t="s">
        <v>4333</v>
      </c>
      <c r="G8867" s="216">
        <v>1</v>
      </c>
      <c r="H8867" s="216">
        <v>395.9999999916181</v>
      </c>
      <c r="I8867" s="216">
        <v>395.9999999916181</v>
      </c>
      <c r="J8867" s="216">
        <v>1.1377780229314509E-3</v>
      </c>
      <c r="K8867" s="216">
        <v>2.873176825645287E-6</v>
      </c>
    </row>
    <row r="8868" spans="2:11" ht="15.75" customHeight="1" x14ac:dyDescent="0.2">
      <c r="B8868" s="189">
        <v>41218</v>
      </c>
      <c r="C8868" s="143">
        <v>283388</v>
      </c>
      <c r="D8868" s="143" t="s">
        <v>651</v>
      </c>
      <c r="E8868" s="143" t="s">
        <v>25</v>
      </c>
      <c r="F8868" s="248" t="s">
        <v>3628</v>
      </c>
      <c r="G8868" s="216">
        <v>17.5</v>
      </c>
      <c r="H8868" s="216">
        <v>2.0000000012805685</v>
      </c>
      <c r="I8868" s="216">
        <v>70.000000044819899</v>
      </c>
      <c r="J8868" s="216">
        <v>2.0112237792394559E-4</v>
      </c>
      <c r="K8868" s="216">
        <v>5.0280594448792517E-5</v>
      </c>
    </row>
    <row r="8869" spans="2:11" ht="15.75" customHeight="1" x14ac:dyDescent="0.2">
      <c r="B8869" s="189">
        <v>41218</v>
      </c>
      <c r="C8869" s="143">
        <v>283391</v>
      </c>
      <c r="D8869" s="143" t="s">
        <v>974</v>
      </c>
      <c r="E8869" s="143" t="s">
        <v>24</v>
      </c>
      <c r="F8869" s="248" t="s">
        <v>4334</v>
      </c>
      <c r="G8869" s="216">
        <v>15.875</v>
      </c>
      <c r="H8869" s="216">
        <v>145.00000000116415</v>
      </c>
      <c r="I8869" s="216">
        <v>2301.8750000184809</v>
      </c>
      <c r="J8869" s="216">
        <v>2.2996250238988482E-3</v>
      </c>
      <c r="K8869" s="216">
        <v>1.5859482923313001E-5</v>
      </c>
    </row>
    <row r="8870" spans="2:11" ht="15.75" customHeight="1" x14ac:dyDescent="0.2">
      <c r="B8870" s="189">
        <v>41218</v>
      </c>
      <c r="C8870" s="143">
        <v>283392</v>
      </c>
      <c r="D8870" s="143" t="s">
        <v>1114</v>
      </c>
      <c r="E8870" s="143" t="s">
        <v>24</v>
      </c>
      <c r="F8870" s="248" t="s">
        <v>4335</v>
      </c>
      <c r="G8870" s="216">
        <v>13.35</v>
      </c>
      <c r="H8870" s="216">
        <v>236.99999999720603</v>
      </c>
      <c r="I8870" s="216">
        <v>3163.9499999627005</v>
      </c>
      <c r="J8870" s="216">
        <v>3.1608573854881648E-3</v>
      </c>
      <c r="K8870" s="216">
        <v>1.3336950993778176E-5</v>
      </c>
    </row>
    <row r="8871" spans="2:11" ht="15.75" customHeight="1" x14ac:dyDescent="0.2">
      <c r="B8871" s="189">
        <v>41218</v>
      </c>
      <c r="C8871" s="143">
        <v>283393</v>
      </c>
      <c r="D8871" s="143" t="s">
        <v>974</v>
      </c>
      <c r="E8871" s="143" t="s">
        <v>24</v>
      </c>
      <c r="F8871" s="248" t="s">
        <v>4336</v>
      </c>
      <c r="G8871" s="216">
        <v>19.78</v>
      </c>
      <c r="H8871" s="216">
        <v>339.00000000488944</v>
      </c>
      <c r="I8871" s="216">
        <v>6705.4200000967139</v>
      </c>
      <c r="J8871" s="216">
        <v>6.6988657628456877E-3</v>
      </c>
      <c r="K8871" s="216">
        <v>1.9760665966811412E-5</v>
      </c>
    </row>
    <row r="8872" spans="2:11" ht="15.75" customHeight="1" x14ac:dyDescent="0.2">
      <c r="B8872" s="189">
        <v>41218</v>
      </c>
      <c r="C8872" s="143">
        <v>283394</v>
      </c>
      <c r="D8872" s="143" t="s">
        <v>689</v>
      </c>
      <c r="E8872" s="143" t="s">
        <v>25</v>
      </c>
      <c r="F8872" s="248" t="s">
        <v>4337</v>
      </c>
      <c r="G8872" s="216">
        <v>1</v>
      </c>
      <c r="H8872" s="216">
        <v>254.99999999301508</v>
      </c>
      <c r="I8872" s="216">
        <v>254.99999999301508</v>
      </c>
      <c r="J8872" s="216">
        <v>7.3266009051947928E-4</v>
      </c>
      <c r="K8872" s="216">
        <v>2.873176825645287E-6</v>
      </c>
    </row>
    <row r="8873" spans="2:11" ht="15.75" customHeight="1" x14ac:dyDescent="0.2">
      <c r="B8873" s="189">
        <v>41218</v>
      </c>
      <c r="C8873" s="143">
        <v>283395</v>
      </c>
      <c r="D8873" s="143" t="s">
        <v>1288</v>
      </c>
      <c r="E8873" s="143" t="s">
        <v>24</v>
      </c>
      <c r="F8873" s="248" t="s">
        <v>2496</v>
      </c>
      <c r="G8873" s="216">
        <v>7.8</v>
      </c>
      <c r="H8873" s="216">
        <v>322.9999999946449</v>
      </c>
      <c r="I8873" s="216">
        <v>2519.3999999582302</v>
      </c>
      <c r="J8873" s="216">
        <v>2.5169374032335324E-3</v>
      </c>
      <c r="K8873" s="216">
        <v>7.7923758615333162E-6</v>
      </c>
    </row>
    <row r="8874" spans="2:11" ht="15.75" customHeight="1" x14ac:dyDescent="0.2">
      <c r="B8874" s="189">
        <v>41218</v>
      </c>
      <c r="C8874" s="143">
        <v>283396</v>
      </c>
      <c r="D8874" s="143" t="s">
        <v>653</v>
      </c>
      <c r="E8874" s="143" t="s">
        <v>24</v>
      </c>
      <c r="F8874" s="248" t="s">
        <v>4338</v>
      </c>
      <c r="G8874" s="216">
        <v>10.15</v>
      </c>
      <c r="H8874" s="216">
        <v>290.00000000232831</v>
      </c>
      <c r="I8874" s="216">
        <v>2943.5000000236323</v>
      </c>
      <c r="J8874" s="216">
        <v>2.940622865206086E-3</v>
      </c>
      <c r="K8874" s="216">
        <v>1.0140078845456817E-5</v>
      </c>
    </row>
    <row r="8875" spans="2:11" ht="15.75" customHeight="1" x14ac:dyDescent="0.2">
      <c r="B8875" s="189">
        <v>41218</v>
      </c>
      <c r="C8875" s="143">
        <v>283397</v>
      </c>
      <c r="D8875" s="143" t="s">
        <v>776</v>
      </c>
      <c r="E8875" s="143" t="s">
        <v>24</v>
      </c>
      <c r="F8875" s="248" t="s">
        <v>4339</v>
      </c>
      <c r="G8875" s="216">
        <v>2.0866000000000002</v>
      </c>
      <c r="H8875" s="216">
        <v>225</v>
      </c>
      <c r="I8875" s="216">
        <v>469.48500000000007</v>
      </c>
      <c r="J8875" s="216">
        <v>4.6902610017332948E-4</v>
      </c>
      <c r="K8875" s="216">
        <v>2.0845604452147977E-6</v>
      </c>
    </row>
    <row r="8876" spans="2:11" ht="15.75" customHeight="1" x14ac:dyDescent="0.2">
      <c r="B8876" s="189">
        <v>41218</v>
      </c>
      <c r="C8876" s="143">
        <v>283398</v>
      </c>
      <c r="D8876" s="143" t="s">
        <v>1258</v>
      </c>
      <c r="E8876" s="143" t="s">
        <v>25</v>
      </c>
      <c r="F8876" s="248" t="s">
        <v>4340</v>
      </c>
      <c r="G8876" s="216">
        <v>14.06</v>
      </c>
      <c r="H8876" s="216">
        <v>384.00000000488944</v>
      </c>
      <c r="I8876" s="216">
        <v>5399.0400000687459</v>
      </c>
      <c r="J8876" s="216">
        <v>1.551239660892945E-2</v>
      </c>
      <c r="K8876" s="216">
        <v>4.0396866168572736E-5</v>
      </c>
    </row>
    <row r="8877" spans="2:11" ht="15.75" customHeight="1" x14ac:dyDescent="0.2">
      <c r="B8877" s="189">
        <v>41219</v>
      </c>
      <c r="C8877" s="143">
        <v>283423</v>
      </c>
      <c r="D8877" s="143" t="s">
        <v>621</v>
      </c>
      <c r="E8877" s="143" t="s">
        <v>25</v>
      </c>
      <c r="F8877" s="248" t="s">
        <v>4341</v>
      </c>
      <c r="G8877" s="216">
        <v>3</v>
      </c>
      <c r="H8877" s="216">
        <v>122.99999999231659</v>
      </c>
      <c r="I8877" s="216">
        <v>368.99999997694977</v>
      </c>
      <c r="J8877" s="216">
        <v>1.0598246911435328E-3</v>
      </c>
      <c r="K8877" s="216">
        <v>8.6164609041441998E-6</v>
      </c>
    </row>
    <row r="8878" spans="2:11" ht="15.75" customHeight="1" x14ac:dyDescent="0.2">
      <c r="B8878" s="189">
        <v>41219</v>
      </c>
      <c r="C8878" s="143">
        <v>283424</v>
      </c>
      <c r="D8878" s="143" t="s">
        <v>723</v>
      </c>
      <c r="E8878" s="143" t="s">
        <v>25</v>
      </c>
      <c r="F8878" s="248" t="s">
        <v>3188</v>
      </c>
      <c r="G8878" s="216">
        <v>27.020000000000003</v>
      </c>
      <c r="H8878" s="216">
        <v>177.00000000069849</v>
      </c>
      <c r="I8878" s="216">
        <v>4782.5400000188729</v>
      </c>
      <c r="J8878" s="216">
        <v>1.3736189644222806E-2</v>
      </c>
      <c r="K8878" s="216">
        <v>7.7605591209992095E-5</v>
      </c>
    </row>
    <row r="8879" spans="2:11" ht="15.75" customHeight="1" x14ac:dyDescent="0.2">
      <c r="B8879" s="189">
        <v>41219</v>
      </c>
      <c r="C8879" s="143">
        <v>283429</v>
      </c>
      <c r="D8879" s="143" t="s">
        <v>957</v>
      </c>
      <c r="E8879" s="143" t="s">
        <v>25</v>
      </c>
      <c r="F8879" s="248" t="s">
        <v>2107</v>
      </c>
      <c r="G8879" s="216">
        <v>14.02</v>
      </c>
      <c r="H8879" s="216">
        <v>325.00000000116415</v>
      </c>
      <c r="I8879" s="216">
        <v>4556.5000000163218</v>
      </c>
      <c r="J8879" s="216">
        <v>1.308696803662456E-2</v>
      </c>
      <c r="K8879" s="216">
        <v>4.0267593958700555E-5</v>
      </c>
    </row>
    <row r="8880" spans="2:11" ht="15.75" customHeight="1" x14ac:dyDescent="0.2">
      <c r="B8880" s="189">
        <v>41219</v>
      </c>
      <c r="C8880" s="143">
        <v>283430</v>
      </c>
      <c r="D8880" s="143" t="s">
        <v>1070</v>
      </c>
      <c r="E8880" s="143" t="s">
        <v>25</v>
      </c>
      <c r="F8880" s="248" t="s">
        <v>4342</v>
      </c>
      <c r="G8880" s="216">
        <v>4</v>
      </c>
      <c r="H8880" s="216">
        <v>322.00000000186265</v>
      </c>
      <c r="I8880" s="216">
        <v>1288.0000000074506</v>
      </c>
      <c r="J8880" s="216">
        <v>3.6993338815339756E-3</v>
      </c>
      <c r="K8880" s="216">
        <v>1.1488614538858932E-5</v>
      </c>
    </row>
    <row r="8881" spans="2:11" ht="15.75" customHeight="1" x14ac:dyDescent="0.2">
      <c r="B8881" s="189">
        <v>41219</v>
      </c>
      <c r="C8881" s="143">
        <v>283431</v>
      </c>
      <c r="D8881" s="143" t="s">
        <v>908</v>
      </c>
      <c r="E8881" s="143" t="s">
        <v>25</v>
      </c>
      <c r="F8881" s="248" t="s">
        <v>4343</v>
      </c>
      <c r="G8881" s="216">
        <v>8.01</v>
      </c>
      <c r="H8881" s="216">
        <v>15.00000000174623</v>
      </c>
      <c r="I8881" s="216">
        <v>240.30000002797459</v>
      </c>
      <c r="J8881" s="216">
        <v>6.9017851850229769E-4</v>
      </c>
      <c r="K8881" s="216">
        <v>2.3005950614065012E-5</v>
      </c>
    </row>
    <row r="8882" spans="2:11" ht="15.75" customHeight="1" x14ac:dyDescent="0.2">
      <c r="B8882" s="189">
        <v>41219</v>
      </c>
      <c r="C8882" s="143">
        <v>283432</v>
      </c>
      <c r="D8882" s="143" t="s">
        <v>652</v>
      </c>
      <c r="E8882" s="143" t="s">
        <v>25</v>
      </c>
      <c r="F8882" s="248" t="s">
        <v>2903</v>
      </c>
      <c r="G8882" s="216">
        <v>4</v>
      </c>
      <c r="H8882" s="216">
        <v>59.00000000372529</v>
      </c>
      <c r="I8882" s="216">
        <v>236.00000001490116</v>
      </c>
      <c r="J8882" s="216">
        <v>6.7782825783547541E-4</v>
      </c>
      <c r="K8882" s="216">
        <v>1.1488614538858932E-5</v>
      </c>
    </row>
    <row r="8883" spans="2:11" ht="15.75" customHeight="1" x14ac:dyDescent="0.2">
      <c r="B8883" s="189">
        <v>41219</v>
      </c>
      <c r="C8883" s="143">
        <v>283433</v>
      </c>
      <c r="D8883" s="143" t="s">
        <v>643</v>
      </c>
      <c r="E8883" s="143" t="s">
        <v>25</v>
      </c>
      <c r="F8883" s="248" t="s">
        <v>4344</v>
      </c>
      <c r="G8883" s="216">
        <v>26.88</v>
      </c>
      <c r="H8883" s="216">
        <v>272.99999999930151</v>
      </c>
      <c r="I8883" s="216">
        <v>7338.2399999812242</v>
      </c>
      <c r="J8883" s="216">
        <v>2.1076552688355118E-2</v>
      </c>
      <c r="K8883" s="216">
        <v>7.720348970113202E-5</v>
      </c>
    </row>
    <row r="8884" spans="2:11" ht="15.75" customHeight="1" x14ac:dyDescent="0.2">
      <c r="B8884" s="189">
        <v>41219</v>
      </c>
      <c r="C8884" s="143">
        <v>283434</v>
      </c>
      <c r="D8884" s="143" t="s">
        <v>1165</v>
      </c>
      <c r="E8884" s="143" t="s">
        <v>25</v>
      </c>
      <c r="F8884" s="248" t="s">
        <v>4345</v>
      </c>
      <c r="G8884" s="216">
        <v>32.01</v>
      </c>
      <c r="H8884" s="216">
        <v>320.99999999860302</v>
      </c>
      <c r="I8884" s="216">
        <v>10275.209999955281</v>
      </c>
      <c r="J8884" s="216">
        <v>2.9511981748828735E-2</v>
      </c>
      <c r="K8884" s="216">
        <v>9.1937637847218603E-5</v>
      </c>
    </row>
    <row r="8885" spans="2:11" ht="15.75" customHeight="1" x14ac:dyDescent="0.2">
      <c r="B8885" s="189">
        <v>41219</v>
      </c>
      <c r="C8885" s="143">
        <v>283435</v>
      </c>
      <c r="D8885" s="143" t="s">
        <v>952</v>
      </c>
      <c r="E8885" s="143" t="s">
        <v>25</v>
      </c>
      <c r="F8885" s="248" t="s">
        <v>2222</v>
      </c>
      <c r="G8885" s="216">
        <v>72.912199999999999</v>
      </c>
      <c r="H8885" s="216">
        <v>261.99999999487773</v>
      </c>
      <c r="I8885" s="216">
        <v>19102.996399626525</v>
      </c>
      <c r="J8885" s="216">
        <v>5.4866740543129781E-2</v>
      </c>
      <c r="K8885" s="216">
        <v>2.0941504024504757E-4</v>
      </c>
    </row>
    <row r="8886" spans="2:11" ht="15.75" customHeight="1" x14ac:dyDescent="0.2">
      <c r="B8886" s="189">
        <v>41219</v>
      </c>
      <c r="C8886" s="143">
        <v>283436</v>
      </c>
      <c r="D8886" s="143" t="s">
        <v>511</v>
      </c>
      <c r="E8886" s="143" t="s">
        <v>25</v>
      </c>
      <c r="F8886" s="248" t="s">
        <v>4346</v>
      </c>
      <c r="G8886" s="216">
        <v>7</v>
      </c>
      <c r="H8886" s="216">
        <v>271.00000000325963</v>
      </c>
      <c r="I8886" s="216">
        <v>1897.0000000228174</v>
      </c>
      <c r="J8886" s="216">
        <v>5.4484754451193836E-3</v>
      </c>
      <c r="K8886" s="216">
        <v>2.0105075443003131E-5</v>
      </c>
    </row>
    <row r="8887" spans="2:11" ht="15.75" customHeight="1" x14ac:dyDescent="0.2">
      <c r="B8887" s="189">
        <v>41219</v>
      </c>
      <c r="C8887" s="143">
        <v>283437</v>
      </c>
      <c r="D8887" s="143" t="s">
        <v>1511</v>
      </c>
      <c r="E8887" s="143" t="s">
        <v>25</v>
      </c>
      <c r="F8887" s="248" t="s">
        <v>4347</v>
      </c>
      <c r="G8887" s="216">
        <v>1</v>
      </c>
      <c r="H8887" s="216">
        <v>221.00000000791624</v>
      </c>
      <c r="I8887" s="216">
        <v>221.00000000791624</v>
      </c>
      <c r="J8887" s="216">
        <v>6.3474595329469268E-4</v>
      </c>
      <c r="K8887" s="216">
        <v>2.8721536347147331E-6</v>
      </c>
    </row>
    <row r="8888" spans="2:11" ht="15.75" customHeight="1" x14ac:dyDescent="0.2">
      <c r="B8888" s="189">
        <v>41219</v>
      </c>
      <c r="C8888" s="143">
        <v>283438</v>
      </c>
      <c r="D8888" s="143" t="s">
        <v>539</v>
      </c>
      <c r="E8888" s="143" t="s">
        <v>25</v>
      </c>
      <c r="F8888" s="248" t="s">
        <v>4348</v>
      </c>
      <c r="G8888" s="216">
        <v>0.8</v>
      </c>
      <c r="H8888" s="216">
        <v>190.9999999939464</v>
      </c>
      <c r="I8888" s="216">
        <v>152.79999999515712</v>
      </c>
      <c r="J8888" s="216">
        <v>4.3886507537050176E-4</v>
      </c>
      <c r="K8888" s="216">
        <v>2.2977229077717866E-6</v>
      </c>
    </row>
    <row r="8889" spans="2:11" ht="15.75" customHeight="1" x14ac:dyDescent="0.2">
      <c r="B8889" s="189">
        <v>41219</v>
      </c>
      <c r="C8889" s="143">
        <v>283439</v>
      </c>
      <c r="D8889" s="143" t="s">
        <v>534</v>
      </c>
      <c r="E8889" s="143" t="s">
        <v>25</v>
      </c>
      <c r="F8889" s="248" t="s">
        <v>4349</v>
      </c>
      <c r="G8889" s="216">
        <v>21.375</v>
      </c>
      <c r="H8889" s="216">
        <v>155.99999999511056</v>
      </c>
      <c r="I8889" s="216">
        <v>3334.4999998954881</v>
      </c>
      <c r="J8889" s="216">
        <v>9.577196294656103E-3</v>
      </c>
      <c r="K8889" s="216">
        <v>6.1392283942027427E-5</v>
      </c>
    </row>
    <row r="8890" spans="2:11" ht="15.75" customHeight="1" x14ac:dyDescent="0.2">
      <c r="B8890" s="189">
        <v>41219</v>
      </c>
      <c r="C8890" s="143">
        <v>283440</v>
      </c>
      <c r="D8890" s="143" t="s">
        <v>919</v>
      </c>
      <c r="E8890" s="143" t="s">
        <v>25</v>
      </c>
      <c r="F8890" s="248" t="s">
        <v>2554</v>
      </c>
      <c r="G8890" s="216">
        <v>42.86</v>
      </c>
      <c r="H8890" s="216">
        <v>434.00000000023283</v>
      </c>
      <c r="I8890" s="216">
        <v>18601.240000009981</v>
      </c>
      <c r="J8890" s="216">
        <v>5.3425619076229745E-2</v>
      </c>
      <c r="K8890" s="216">
        <v>1.2310050478387346E-4</v>
      </c>
    </row>
    <row r="8891" spans="2:11" ht="15.75" customHeight="1" x14ac:dyDescent="0.2">
      <c r="B8891" s="189">
        <v>41219</v>
      </c>
      <c r="C8891" s="143">
        <v>283441</v>
      </c>
      <c r="D8891" s="143" t="s">
        <v>708</v>
      </c>
      <c r="E8891" s="143" t="s">
        <v>24</v>
      </c>
      <c r="F8891" s="248" t="s">
        <v>4350</v>
      </c>
      <c r="G8891" s="216">
        <v>20.108499999999999</v>
      </c>
      <c r="H8891" s="216">
        <v>316.00000000325963</v>
      </c>
      <c r="I8891" s="216">
        <v>6354.2860000655464</v>
      </c>
      <c r="J8891" s="216">
        <v>6.348524079610892E-3</v>
      </c>
      <c r="K8891" s="216">
        <v>2.0090266074510775E-5</v>
      </c>
    </row>
    <row r="8892" spans="2:11" ht="15.75" customHeight="1" x14ac:dyDescent="0.2">
      <c r="B8892" s="189">
        <v>41219</v>
      </c>
      <c r="C8892" s="143">
        <v>283442</v>
      </c>
      <c r="D8892" s="143" t="s">
        <v>1311</v>
      </c>
      <c r="E8892" s="143" t="s">
        <v>24</v>
      </c>
      <c r="F8892" s="248" t="s">
        <v>4351</v>
      </c>
      <c r="G8892" s="216">
        <v>38.349000000000004</v>
      </c>
      <c r="H8892" s="216">
        <v>227.99999999930151</v>
      </c>
      <c r="I8892" s="216">
        <v>8743.5719999732137</v>
      </c>
      <c r="J8892" s="216">
        <v>8.7356435299054715E-3</v>
      </c>
      <c r="K8892" s="216">
        <v>3.8314226008474711E-5</v>
      </c>
    </row>
    <row r="8893" spans="2:11" ht="15.75" customHeight="1" x14ac:dyDescent="0.2">
      <c r="B8893" s="189">
        <v>41219</v>
      </c>
      <c r="C8893" s="143">
        <v>283443</v>
      </c>
      <c r="D8893" s="143" t="s">
        <v>543</v>
      </c>
      <c r="E8893" s="143" t="s">
        <v>25</v>
      </c>
      <c r="F8893" s="248" t="s">
        <v>4352</v>
      </c>
      <c r="G8893" s="216">
        <v>3.96</v>
      </c>
      <c r="H8893" s="216">
        <v>117.9999999969732</v>
      </c>
      <c r="I8893" s="216">
        <v>467.27999998801386</v>
      </c>
      <c r="J8893" s="216">
        <v>1.3420999503950745E-3</v>
      </c>
      <c r="K8893" s="216">
        <v>1.1373728393470344E-5</v>
      </c>
    </row>
    <row r="8894" spans="2:11" ht="15.75" customHeight="1" x14ac:dyDescent="0.2">
      <c r="B8894" s="189">
        <v>41219</v>
      </c>
      <c r="C8894" s="143">
        <v>283444</v>
      </c>
      <c r="D8894" s="143" t="s">
        <v>1440</v>
      </c>
      <c r="E8894" s="143" t="s">
        <v>24</v>
      </c>
      <c r="F8894" s="248" t="s">
        <v>4076</v>
      </c>
      <c r="G8894" s="216">
        <v>18.72</v>
      </c>
      <c r="H8894" s="216">
        <v>303.00000000279397</v>
      </c>
      <c r="I8894" s="216">
        <v>5672.1600000523031</v>
      </c>
      <c r="J8894" s="216">
        <v>5.6670166157718289E-3</v>
      </c>
      <c r="K8894" s="216">
        <v>1.870302513438803E-5</v>
      </c>
    </row>
    <row r="8895" spans="2:11" ht="15.75" customHeight="1" x14ac:dyDescent="0.2">
      <c r="B8895" s="189">
        <v>41219</v>
      </c>
      <c r="C8895" s="143">
        <v>283445</v>
      </c>
      <c r="D8895" s="143" t="s">
        <v>606</v>
      </c>
      <c r="E8895" s="143" t="s">
        <v>25</v>
      </c>
      <c r="F8895" s="248" t="s">
        <v>2497</v>
      </c>
      <c r="G8895" s="216">
        <v>7.04</v>
      </c>
      <c r="H8895" s="216">
        <v>200.00000000232831</v>
      </c>
      <c r="I8895" s="216">
        <v>1408.0000000163914</v>
      </c>
      <c r="J8895" s="216">
        <v>4.043992317725423E-3</v>
      </c>
      <c r="K8895" s="216">
        <v>2.0219961588391721E-5</v>
      </c>
    </row>
    <row r="8896" spans="2:11" ht="15.75" customHeight="1" x14ac:dyDescent="0.2">
      <c r="B8896" s="189">
        <v>41219</v>
      </c>
      <c r="C8896" s="143">
        <v>283446</v>
      </c>
      <c r="D8896" s="143" t="s">
        <v>776</v>
      </c>
      <c r="E8896" s="143" t="s">
        <v>24</v>
      </c>
      <c r="F8896" s="248" t="s">
        <v>4296</v>
      </c>
      <c r="G8896" s="216">
        <v>0.8</v>
      </c>
      <c r="H8896" s="216">
        <v>209.99999999301508</v>
      </c>
      <c r="I8896" s="216">
        <v>167.99999999441206</v>
      </c>
      <c r="J8896" s="216">
        <v>1.6784766145687381E-4</v>
      </c>
      <c r="K8896" s="216">
        <v>7.9927457839265093E-7</v>
      </c>
    </row>
    <row r="8897" spans="2:11" ht="15.75" customHeight="1" x14ac:dyDescent="0.2">
      <c r="B8897" s="189">
        <v>41219</v>
      </c>
      <c r="C8897" s="143">
        <v>283447</v>
      </c>
      <c r="D8897" s="143" t="s">
        <v>1125</v>
      </c>
      <c r="E8897" s="143" t="s">
        <v>24</v>
      </c>
      <c r="F8897" s="248" t="s">
        <v>4353</v>
      </c>
      <c r="G8897" s="216">
        <v>6.4</v>
      </c>
      <c r="H8897" s="216">
        <v>409.99999999534339</v>
      </c>
      <c r="I8897" s="216">
        <v>2623.9999999701977</v>
      </c>
      <c r="J8897" s="216">
        <v>2.6216206170981194E-3</v>
      </c>
      <c r="K8897" s="216">
        <v>6.3941966271412074E-6</v>
      </c>
    </row>
    <row r="8898" spans="2:11" ht="15.75" customHeight="1" x14ac:dyDescent="0.2">
      <c r="B8898" s="189">
        <v>41219</v>
      </c>
      <c r="C8898" s="143">
        <v>283448</v>
      </c>
      <c r="D8898" s="143" t="s">
        <v>1032</v>
      </c>
      <c r="E8898" s="143" t="s">
        <v>24</v>
      </c>
      <c r="F8898" s="248" t="s">
        <v>4275</v>
      </c>
      <c r="G8898" s="216">
        <v>11.96</v>
      </c>
      <c r="H8898" s="216">
        <v>279.0000000083819</v>
      </c>
      <c r="I8898" s="216">
        <v>3336.8400001002478</v>
      </c>
      <c r="J8898" s="216">
        <v>3.3338142303048234E-3</v>
      </c>
      <c r="K8898" s="216">
        <v>1.1949154946970131E-5</v>
      </c>
    </row>
    <row r="8899" spans="2:11" ht="15.75" customHeight="1" x14ac:dyDescent="0.2">
      <c r="B8899" s="189">
        <v>41219</v>
      </c>
      <c r="C8899" s="143">
        <v>283449</v>
      </c>
      <c r="D8899" s="143" t="s">
        <v>1329</v>
      </c>
      <c r="E8899" s="143" t="s">
        <v>24</v>
      </c>
      <c r="F8899" s="248" t="s">
        <v>4354</v>
      </c>
      <c r="G8899" s="216">
        <v>9.120000000000001</v>
      </c>
      <c r="H8899" s="216">
        <v>155.00000000232831</v>
      </c>
      <c r="I8899" s="216">
        <v>1413.6000000212343</v>
      </c>
      <c r="J8899" s="216">
        <v>1.412318180041029E-3</v>
      </c>
      <c r="K8899" s="216">
        <v>9.1117301936762212E-6</v>
      </c>
    </row>
    <row r="8900" spans="2:11" ht="15.75" customHeight="1" x14ac:dyDescent="0.2">
      <c r="B8900" s="189">
        <v>41219</v>
      </c>
      <c r="C8900" s="143">
        <v>283450</v>
      </c>
      <c r="D8900" s="143" t="s">
        <v>1648</v>
      </c>
      <c r="E8900" s="143" t="s">
        <v>25</v>
      </c>
      <c r="F8900" s="248" t="s">
        <v>4355</v>
      </c>
      <c r="G8900" s="216">
        <v>12.22</v>
      </c>
      <c r="H8900" s="216">
        <v>465.00000000698492</v>
      </c>
      <c r="I8900" s="216">
        <v>5682.3000000853563</v>
      </c>
      <c r="J8900" s="216">
        <v>1.6320438598784685E-2</v>
      </c>
      <c r="K8900" s="216">
        <v>3.5097717416214041E-5</v>
      </c>
    </row>
    <row r="8901" spans="2:11" ht="15.75" customHeight="1" x14ac:dyDescent="0.2">
      <c r="B8901" s="189">
        <v>41219</v>
      </c>
      <c r="C8901" s="143">
        <v>283741</v>
      </c>
      <c r="D8901" s="143" t="s">
        <v>1438</v>
      </c>
      <c r="E8901" s="143" t="s">
        <v>25</v>
      </c>
      <c r="F8901" s="248" t="s">
        <v>1998</v>
      </c>
      <c r="G8901" s="216">
        <v>2.94</v>
      </c>
      <c r="H8901" s="216">
        <v>195.00000000698492</v>
      </c>
      <c r="I8901" s="216">
        <v>573.30000002053566</v>
      </c>
      <c r="J8901" s="216">
        <v>1.6466056788409381E-3</v>
      </c>
      <c r="K8901" s="216">
        <v>8.444131686061316E-6</v>
      </c>
    </row>
    <row r="8902" spans="2:11" ht="15.75" customHeight="1" x14ac:dyDescent="0.2">
      <c r="B8902" s="189">
        <v>41219</v>
      </c>
      <c r="C8902" s="143">
        <v>284935</v>
      </c>
      <c r="D8902" s="143" t="s">
        <v>1438</v>
      </c>
      <c r="E8902" s="143" t="s">
        <v>25</v>
      </c>
      <c r="F8902" s="248" t="s">
        <v>1998</v>
      </c>
      <c r="G8902" s="216">
        <v>2.94</v>
      </c>
      <c r="H8902" s="216">
        <v>195.00000000698492</v>
      </c>
      <c r="I8902" s="216">
        <v>573.30000002053566</v>
      </c>
      <c r="J8902" s="216">
        <v>1.6466056788409381E-3</v>
      </c>
      <c r="K8902" s="216">
        <v>8.444131686061316E-6</v>
      </c>
    </row>
    <row r="8903" spans="2:11" ht="15.75" customHeight="1" x14ac:dyDescent="0.2">
      <c r="B8903" s="189">
        <v>41220</v>
      </c>
      <c r="C8903" s="143">
        <v>283460</v>
      </c>
      <c r="D8903" s="143" t="s">
        <v>621</v>
      </c>
      <c r="E8903" s="143" t="s">
        <v>25</v>
      </c>
      <c r="F8903" s="248" t="s">
        <v>4356</v>
      </c>
      <c r="G8903" s="216">
        <v>1</v>
      </c>
      <c r="H8903" s="216">
        <v>152.99999999580905</v>
      </c>
      <c r="I8903" s="216">
        <v>152.99999999580905</v>
      </c>
      <c r="J8903" s="216">
        <v>4.3928285493605076E-4</v>
      </c>
      <c r="K8903" s="216">
        <v>2.8711297709025065E-6</v>
      </c>
    </row>
    <row r="8904" spans="2:11" ht="15.75" customHeight="1" x14ac:dyDescent="0.2">
      <c r="B8904" s="189">
        <v>41220</v>
      </c>
      <c r="C8904" s="143">
        <v>283463</v>
      </c>
      <c r="D8904" s="143" t="s">
        <v>613</v>
      </c>
      <c r="E8904" s="143" t="s">
        <v>25</v>
      </c>
      <c r="F8904" s="248" t="s">
        <v>4357</v>
      </c>
      <c r="G8904" s="216">
        <v>3</v>
      </c>
      <c r="H8904" s="216">
        <v>233.99999999790452</v>
      </c>
      <c r="I8904" s="216">
        <v>701.99999999371357</v>
      </c>
      <c r="J8904" s="216">
        <v>2.0155330991555105E-3</v>
      </c>
      <c r="K8904" s="216">
        <v>8.6133893127075196E-6</v>
      </c>
    </row>
    <row r="8905" spans="2:11" ht="15.75" customHeight="1" x14ac:dyDescent="0.2">
      <c r="B8905" s="189">
        <v>41220</v>
      </c>
      <c r="C8905" s="143">
        <v>283480</v>
      </c>
      <c r="D8905" s="143" t="s">
        <v>1531</v>
      </c>
      <c r="E8905" s="143" t="s">
        <v>25</v>
      </c>
      <c r="F8905" s="248" t="s">
        <v>2272</v>
      </c>
      <c r="G8905" s="216">
        <v>15.5</v>
      </c>
      <c r="H8905" s="216">
        <v>373.00000000046566</v>
      </c>
      <c r="I8905" s="216">
        <v>5781.5000000072177</v>
      </c>
      <c r="J8905" s="216">
        <v>1.6599436770493563E-2</v>
      </c>
      <c r="K8905" s="216">
        <v>4.4502511448988848E-5</v>
      </c>
    </row>
    <row r="8906" spans="2:11" ht="15.75" customHeight="1" x14ac:dyDescent="0.2">
      <c r="B8906" s="189">
        <v>41220</v>
      </c>
      <c r="C8906" s="143">
        <v>283481</v>
      </c>
      <c r="D8906" s="143" t="s">
        <v>704</v>
      </c>
      <c r="E8906" s="143" t="s">
        <v>25</v>
      </c>
      <c r="F8906" s="248" t="s">
        <v>2370</v>
      </c>
      <c r="G8906" s="216">
        <v>18.465</v>
      </c>
      <c r="H8906" s="216">
        <v>325.00000000116415</v>
      </c>
      <c r="I8906" s="216">
        <v>6001.1250000214959</v>
      </c>
      <c r="J8906" s="216">
        <v>1.7230008646469022E-2</v>
      </c>
      <c r="K8906" s="216">
        <v>5.3015411219714781E-5</v>
      </c>
    </row>
    <row r="8907" spans="2:11" ht="15.75" customHeight="1" x14ac:dyDescent="0.2">
      <c r="B8907" s="189">
        <v>41220</v>
      </c>
      <c r="C8907" s="143">
        <v>283482</v>
      </c>
      <c r="D8907" s="143" t="s">
        <v>957</v>
      </c>
      <c r="E8907" s="143" t="s">
        <v>25</v>
      </c>
      <c r="F8907" s="248" t="s">
        <v>2107</v>
      </c>
      <c r="G8907" s="216">
        <v>2.99</v>
      </c>
      <c r="H8907" s="216">
        <v>395.00000000931323</v>
      </c>
      <c r="I8907" s="216">
        <v>1181.0500000278466</v>
      </c>
      <c r="J8907" s="216">
        <v>3.3909478160043566E-3</v>
      </c>
      <c r="K8907" s="216">
        <v>8.5846780149984945E-6</v>
      </c>
    </row>
    <row r="8908" spans="2:11" ht="15.75" customHeight="1" x14ac:dyDescent="0.2">
      <c r="B8908" s="189">
        <v>41220</v>
      </c>
      <c r="C8908" s="143">
        <v>283483</v>
      </c>
      <c r="D8908" s="143" t="s">
        <v>883</v>
      </c>
      <c r="E8908" s="143" t="s">
        <v>25</v>
      </c>
      <c r="F8908" s="248" t="s">
        <v>2870</v>
      </c>
      <c r="G8908" s="216">
        <v>42.924999999999997</v>
      </c>
      <c r="H8908" s="216">
        <v>354.99999999417923</v>
      </c>
      <c r="I8908" s="216">
        <v>15238.374999750144</v>
      </c>
      <c r="J8908" s="216">
        <v>4.375135212195911E-2</v>
      </c>
      <c r="K8908" s="216">
        <v>1.2324324541599009E-4</v>
      </c>
    </row>
    <row r="8909" spans="2:11" ht="15.75" customHeight="1" x14ac:dyDescent="0.2">
      <c r="B8909" s="189">
        <v>41220</v>
      </c>
      <c r="C8909" s="143">
        <v>283484</v>
      </c>
      <c r="D8909" s="143" t="s">
        <v>563</v>
      </c>
      <c r="E8909" s="143" t="s">
        <v>24</v>
      </c>
      <c r="F8909" s="248" t="s">
        <v>4358</v>
      </c>
      <c r="G8909" s="216">
        <v>27.009999999999998</v>
      </c>
      <c r="H8909" s="216">
        <v>360</v>
      </c>
      <c r="I8909" s="216">
        <v>9723.6</v>
      </c>
      <c r="J8909" s="216">
        <v>9.7154492238736324E-3</v>
      </c>
      <c r="K8909" s="216">
        <v>2.698735895520453E-5</v>
      </c>
    </row>
    <row r="8910" spans="2:11" ht="15.75" customHeight="1" x14ac:dyDescent="0.2">
      <c r="B8910" s="189">
        <v>41220</v>
      </c>
      <c r="C8910" s="143">
        <v>283486</v>
      </c>
      <c r="D8910" s="143" t="s">
        <v>968</v>
      </c>
      <c r="E8910" s="143" t="s">
        <v>25</v>
      </c>
      <c r="F8910" s="248" t="s">
        <v>2548</v>
      </c>
      <c r="G8910" s="216">
        <v>23.641999999999999</v>
      </c>
      <c r="H8910" s="216">
        <v>461.99999999720603</v>
      </c>
      <c r="I8910" s="216">
        <v>10922.603999933945</v>
      </c>
      <c r="J8910" s="216">
        <v>3.1360213519989147E-2</v>
      </c>
      <c r="K8910" s="216">
        <v>6.7879250043677053E-5</v>
      </c>
    </row>
    <row r="8911" spans="2:11" ht="15.75" customHeight="1" x14ac:dyDescent="0.2">
      <c r="B8911" s="189">
        <v>41220</v>
      </c>
      <c r="C8911" s="143">
        <v>283487</v>
      </c>
      <c r="D8911" s="143" t="s">
        <v>590</v>
      </c>
      <c r="E8911" s="143" t="s">
        <v>25</v>
      </c>
      <c r="F8911" s="248" t="s">
        <v>4359</v>
      </c>
      <c r="G8911" s="216">
        <v>20</v>
      </c>
      <c r="H8911" s="216">
        <v>331.00000001024455</v>
      </c>
      <c r="I8911" s="216">
        <v>6620.000000204891</v>
      </c>
      <c r="J8911" s="216">
        <v>1.9006879083962862E-2</v>
      </c>
      <c r="K8911" s="216">
        <v>5.7422595418050131E-5</v>
      </c>
    </row>
    <row r="8912" spans="2:11" ht="15.75" customHeight="1" x14ac:dyDescent="0.2">
      <c r="B8912" s="189">
        <v>41220</v>
      </c>
      <c r="C8912" s="143">
        <v>283488</v>
      </c>
      <c r="D8912" s="143" t="s">
        <v>1398</v>
      </c>
      <c r="E8912" s="143" t="s">
        <v>25</v>
      </c>
      <c r="F8912" s="248" t="s">
        <v>4360</v>
      </c>
      <c r="G8912" s="216">
        <v>26.5</v>
      </c>
      <c r="H8912" s="216">
        <v>312.00000000069849</v>
      </c>
      <c r="I8912" s="216">
        <v>8268.00000001851</v>
      </c>
      <c r="J8912" s="216">
        <v>2.3738500945875068E-2</v>
      </c>
      <c r="K8912" s="216">
        <v>7.6084938928916426E-5</v>
      </c>
    </row>
    <row r="8913" spans="2:11" ht="15.75" customHeight="1" x14ac:dyDescent="0.2">
      <c r="B8913" s="189">
        <v>41220</v>
      </c>
      <c r="C8913" s="143">
        <v>283489</v>
      </c>
      <c r="D8913" s="143" t="s">
        <v>592</v>
      </c>
      <c r="E8913" s="143" t="s">
        <v>25</v>
      </c>
      <c r="F8913" s="248" t="s">
        <v>4361</v>
      </c>
      <c r="G8913" s="216">
        <v>1.25</v>
      </c>
      <c r="H8913" s="216">
        <v>225.99999999278225</v>
      </c>
      <c r="I8913" s="216">
        <v>282.49999999097781</v>
      </c>
      <c r="J8913" s="216">
        <v>8.1109416025405422E-4</v>
      </c>
      <c r="K8913" s="216">
        <v>3.5889122136281332E-6</v>
      </c>
    </row>
    <row r="8914" spans="2:11" ht="15.75" customHeight="1" x14ac:dyDescent="0.2">
      <c r="B8914" s="189">
        <v>41220</v>
      </c>
      <c r="C8914" s="143">
        <v>283490</v>
      </c>
      <c r="D8914" s="143" t="s">
        <v>565</v>
      </c>
      <c r="E8914" s="143" t="s">
        <v>25</v>
      </c>
      <c r="F8914" s="248" t="s">
        <v>1899</v>
      </c>
      <c r="G8914" s="216">
        <v>22.810000000000002</v>
      </c>
      <c r="H8914" s="216">
        <v>152.0000000030268</v>
      </c>
      <c r="I8914" s="216">
        <v>3467.1200000690415</v>
      </c>
      <c r="J8914" s="216">
        <v>9.9545514514897248E-3</v>
      </c>
      <c r="K8914" s="216">
        <v>6.5490470074286176E-5</v>
      </c>
    </row>
    <row r="8915" spans="2:11" ht="15.75" customHeight="1" x14ac:dyDescent="0.2">
      <c r="B8915" s="189">
        <v>41220</v>
      </c>
      <c r="C8915" s="143">
        <v>283491</v>
      </c>
      <c r="D8915" s="143" t="s">
        <v>592</v>
      </c>
      <c r="E8915" s="143" t="s">
        <v>25</v>
      </c>
      <c r="F8915" s="248" t="s">
        <v>2369</v>
      </c>
      <c r="G8915" s="216">
        <v>2.1680000000000001</v>
      </c>
      <c r="H8915" s="216">
        <v>133.99999999674037</v>
      </c>
      <c r="I8915" s="216">
        <v>290.51199999293311</v>
      </c>
      <c r="J8915" s="216">
        <v>8.3409765198413899E-4</v>
      </c>
      <c r="K8915" s="216">
        <v>6.2246093433166347E-6</v>
      </c>
    </row>
    <row r="8916" spans="2:11" ht="15.75" customHeight="1" x14ac:dyDescent="0.2">
      <c r="B8916" s="189">
        <v>41220</v>
      </c>
      <c r="C8916" s="143">
        <v>283492</v>
      </c>
      <c r="D8916" s="143" t="s">
        <v>3147</v>
      </c>
      <c r="E8916" s="143" t="s">
        <v>24</v>
      </c>
      <c r="F8916" s="248" t="s">
        <v>4362</v>
      </c>
      <c r="G8916" s="216">
        <v>1</v>
      </c>
      <c r="H8916" s="216">
        <v>85.999999997438863</v>
      </c>
      <c r="I8916" s="216">
        <v>85.999999997438863</v>
      </c>
      <c r="J8916" s="216">
        <v>8.5927910776692758E-5</v>
      </c>
      <c r="K8916" s="216">
        <v>9.9916175324711335E-7</v>
      </c>
    </row>
    <row r="8917" spans="2:11" ht="15.75" customHeight="1" x14ac:dyDescent="0.2">
      <c r="B8917" s="189">
        <v>41220</v>
      </c>
      <c r="C8917" s="143">
        <v>283494</v>
      </c>
      <c r="D8917" s="143" t="s">
        <v>1312</v>
      </c>
      <c r="E8917" s="143" t="s">
        <v>25</v>
      </c>
      <c r="F8917" s="248" t="s">
        <v>3531</v>
      </c>
      <c r="G8917" s="216">
        <v>17.198799999999999</v>
      </c>
      <c r="H8917" s="216">
        <v>627.00000000069849</v>
      </c>
      <c r="I8917" s="216">
        <v>10783.647600012013</v>
      </c>
      <c r="J8917" s="216">
        <v>3.0961251663315856E-2</v>
      </c>
      <c r="K8917" s="216">
        <v>4.9379986703798022E-5</v>
      </c>
    </row>
    <row r="8918" spans="2:11" ht="15.75" customHeight="1" x14ac:dyDescent="0.2">
      <c r="B8918" s="189">
        <v>41220</v>
      </c>
      <c r="C8918" s="143">
        <v>283496</v>
      </c>
      <c r="D8918" s="143" t="s">
        <v>708</v>
      </c>
      <c r="E8918" s="143" t="s">
        <v>24</v>
      </c>
      <c r="F8918" s="248" t="s">
        <v>4363</v>
      </c>
      <c r="G8918" s="216">
        <v>21.716799999999999</v>
      </c>
      <c r="H8918" s="216">
        <v>554.00000000372529</v>
      </c>
      <c r="I8918" s="216">
        <v>12031.107200080902</v>
      </c>
      <c r="J8918" s="216">
        <v>1.2021022163536803E-2</v>
      </c>
      <c r="K8918" s="216">
        <v>2.1698595962916909E-5</v>
      </c>
    </row>
    <row r="8919" spans="2:11" ht="15.75" customHeight="1" x14ac:dyDescent="0.2">
      <c r="B8919" s="189">
        <v>41220</v>
      </c>
      <c r="C8919" s="143">
        <v>283497</v>
      </c>
      <c r="D8919" s="143" t="s">
        <v>1202</v>
      </c>
      <c r="E8919" s="143" t="s">
        <v>24</v>
      </c>
      <c r="F8919" s="248" t="s">
        <v>4364</v>
      </c>
      <c r="G8919" s="216">
        <v>44.37</v>
      </c>
      <c r="H8919" s="216">
        <v>374.99999999650754</v>
      </c>
      <c r="I8919" s="216">
        <v>16638.74999984504</v>
      </c>
      <c r="J8919" s="216">
        <v>1.6624802621685579E-2</v>
      </c>
      <c r="K8919" s="216">
        <v>4.4332806991574417E-5</v>
      </c>
    </row>
    <row r="8920" spans="2:11" ht="15.75" customHeight="1" x14ac:dyDescent="0.2">
      <c r="B8920" s="189">
        <v>41220</v>
      </c>
      <c r="C8920" s="143">
        <v>283498</v>
      </c>
      <c r="D8920" s="143" t="s">
        <v>1458</v>
      </c>
      <c r="E8920" s="143" t="s">
        <v>25</v>
      </c>
      <c r="F8920" s="248" t="s">
        <v>4130</v>
      </c>
      <c r="G8920" s="216">
        <v>11.96</v>
      </c>
      <c r="H8920" s="216">
        <v>296.00000000093132</v>
      </c>
      <c r="I8920" s="216">
        <v>3540.1600000111389</v>
      </c>
      <c r="J8920" s="216">
        <v>1.0164258769790199E-2</v>
      </c>
      <c r="K8920" s="216">
        <v>3.4338712059993978E-5</v>
      </c>
    </row>
    <row r="8921" spans="2:11" ht="15.75" customHeight="1" x14ac:dyDescent="0.2">
      <c r="B8921" s="189">
        <v>41220</v>
      </c>
      <c r="C8921" s="143">
        <v>283499</v>
      </c>
      <c r="D8921" s="143" t="s">
        <v>541</v>
      </c>
      <c r="E8921" s="143" t="s">
        <v>25</v>
      </c>
      <c r="F8921" s="248" t="s">
        <v>3323</v>
      </c>
      <c r="G8921" s="216">
        <v>0.96</v>
      </c>
      <c r="H8921" s="216">
        <v>65.000000002328306</v>
      </c>
      <c r="I8921" s="216">
        <v>62.400000002235174</v>
      </c>
      <c r="J8921" s="216">
        <v>1.7915849771073388E-4</v>
      </c>
      <c r="K8921" s="216">
        <v>2.7562845800664063E-6</v>
      </c>
    </row>
    <row r="8922" spans="2:11" ht="15.75" customHeight="1" x14ac:dyDescent="0.2">
      <c r="B8922" s="189">
        <v>41220</v>
      </c>
      <c r="C8922" s="143">
        <v>283500</v>
      </c>
      <c r="D8922" s="143" t="s">
        <v>543</v>
      </c>
      <c r="E8922" s="143" t="s">
        <v>25</v>
      </c>
      <c r="F8922" s="248" t="s">
        <v>3385</v>
      </c>
      <c r="G8922" s="216">
        <v>1</v>
      </c>
      <c r="H8922" s="216">
        <v>63.000000006286427</v>
      </c>
      <c r="I8922" s="216">
        <v>63.000000006286427</v>
      </c>
      <c r="J8922" s="216">
        <v>1.8088117558490705E-4</v>
      </c>
      <c r="K8922" s="216">
        <v>2.8711297709025065E-6</v>
      </c>
    </row>
    <row r="8923" spans="2:11" ht="15.75" customHeight="1" x14ac:dyDescent="0.2">
      <c r="B8923" s="189">
        <v>41220</v>
      </c>
      <c r="C8923" s="143">
        <v>283501</v>
      </c>
      <c r="D8923" s="143" t="s">
        <v>1047</v>
      </c>
      <c r="E8923" s="143" t="s">
        <v>24</v>
      </c>
      <c r="F8923" s="248" t="s">
        <v>4365</v>
      </c>
      <c r="G8923" s="216">
        <v>32.56</v>
      </c>
      <c r="H8923" s="216">
        <v>113.99999999441206</v>
      </c>
      <c r="I8923" s="216">
        <v>3711.8399998180571</v>
      </c>
      <c r="J8923" s="216">
        <v>3.7087285619909751E-3</v>
      </c>
      <c r="K8923" s="216">
        <v>3.2532706685726016E-5</v>
      </c>
    </row>
    <row r="8924" spans="2:11" ht="15.75" customHeight="1" x14ac:dyDescent="0.2">
      <c r="B8924" s="189">
        <v>41220</v>
      </c>
      <c r="C8924" s="143">
        <v>283502</v>
      </c>
      <c r="D8924" s="143" t="s">
        <v>1642</v>
      </c>
      <c r="E8924" s="143" t="s">
        <v>24</v>
      </c>
      <c r="F8924" s="248" t="s">
        <v>4366</v>
      </c>
      <c r="G8924" s="216">
        <v>27.2</v>
      </c>
      <c r="H8924" s="216">
        <v>338.00000000162981</v>
      </c>
      <c r="I8924" s="216">
        <v>9193.600000044331</v>
      </c>
      <c r="J8924" s="216">
        <v>9.1858934946969558E-3</v>
      </c>
      <c r="K8924" s="216">
        <v>2.7177199688321482E-5</v>
      </c>
    </row>
    <row r="8925" spans="2:11" ht="15.75" customHeight="1" x14ac:dyDescent="0.2">
      <c r="B8925" s="189">
        <v>41220</v>
      </c>
      <c r="C8925" s="143">
        <v>283503</v>
      </c>
      <c r="D8925" s="143" t="s">
        <v>1440</v>
      </c>
      <c r="E8925" s="143" t="s">
        <v>24</v>
      </c>
      <c r="F8925" s="248" t="s">
        <v>4076</v>
      </c>
      <c r="G8925" s="216">
        <v>18.72</v>
      </c>
      <c r="H8925" s="216">
        <v>360</v>
      </c>
      <c r="I8925" s="216">
        <v>6739.2</v>
      </c>
      <c r="J8925" s="216">
        <v>6.7335508874829461E-3</v>
      </c>
      <c r="K8925" s="216">
        <v>1.870430802078596E-5</v>
      </c>
    </row>
    <row r="8926" spans="2:11" ht="15.75" customHeight="1" x14ac:dyDescent="0.2">
      <c r="B8926" s="189">
        <v>41220</v>
      </c>
      <c r="C8926" s="143">
        <v>283504</v>
      </c>
      <c r="D8926" s="143" t="s">
        <v>665</v>
      </c>
      <c r="E8926" s="143" t="s">
        <v>25</v>
      </c>
      <c r="F8926" s="248" t="s">
        <v>4367</v>
      </c>
      <c r="G8926" s="216">
        <v>6.2249999999999996</v>
      </c>
      <c r="H8926" s="216">
        <v>232.9999999946449</v>
      </c>
      <c r="I8926" s="216">
        <v>1450.4249999666645</v>
      </c>
      <c r="J8926" s="216">
        <v>4.1643583978655573E-3</v>
      </c>
      <c r="K8926" s="216">
        <v>1.7872782823868101E-5</v>
      </c>
    </row>
    <row r="8927" spans="2:11" ht="15.75" customHeight="1" x14ac:dyDescent="0.2">
      <c r="B8927" s="189">
        <v>41220</v>
      </c>
      <c r="C8927" s="143">
        <v>283505</v>
      </c>
      <c r="D8927" s="143" t="s">
        <v>4368</v>
      </c>
      <c r="E8927" s="143" t="s">
        <v>24</v>
      </c>
      <c r="F8927" s="248" t="s">
        <v>4369</v>
      </c>
      <c r="G8927" s="216">
        <v>7.7864000000000004</v>
      </c>
      <c r="H8927" s="216">
        <v>124.0000000060536</v>
      </c>
      <c r="I8927" s="216">
        <v>965.51360004713581</v>
      </c>
      <c r="J8927" s="216">
        <v>9.6470426140702844E-4</v>
      </c>
      <c r="K8927" s="216">
        <v>7.7798730754833235E-6</v>
      </c>
    </row>
    <row r="8928" spans="2:11" ht="15.75" customHeight="1" x14ac:dyDescent="0.2">
      <c r="B8928" s="189">
        <v>41220</v>
      </c>
      <c r="C8928" s="143">
        <v>283506</v>
      </c>
      <c r="D8928" s="143" t="s">
        <v>776</v>
      </c>
      <c r="E8928" s="143" t="s">
        <v>24</v>
      </c>
      <c r="F8928" s="248" t="s">
        <v>4296</v>
      </c>
      <c r="G8928" s="216">
        <v>0.8</v>
      </c>
      <c r="H8928" s="216">
        <v>188.99999999790452</v>
      </c>
      <c r="I8928" s="216">
        <v>151.19999999832362</v>
      </c>
      <c r="J8928" s="216">
        <v>1.5107325708928857E-4</v>
      </c>
      <c r="K8928" s="216">
        <v>7.9932940259769075E-7</v>
      </c>
    </row>
    <row r="8929" spans="2:11" ht="15.75" customHeight="1" x14ac:dyDescent="0.2">
      <c r="B8929" s="189">
        <v>41220</v>
      </c>
      <c r="C8929" s="143">
        <v>283507</v>
      </c>
      <c r="D8929" s="143" t="s">
        <v>1653</v>
      </c>
      <c r="E8929" s="143" t="s">
        <v>24</v>
      </c>
      <c r="F8929" s="248" t="s">
        <v>4256</v>
      </c>
      <c r="G8929" s="216">
        <v>18.91</v>
      </c>
      <c r="H8929" s="216">
        <v>294.99999999767169</v>
      </c>
      <c r="I8929" s="216">
        <v>5578.4499999559721</v>
      </c>
      <c r="J8929" s="216">
        <v>5.5737738823573683E-3</v>
      </c>
      <c r="K8929" s="216">
        <v>1.8894148753902915E-5</v>
      </c>
    </row>
    <row r="8930" spans="2:11" ht="15.75" customHeight="1" x14ac:dyDescent="0.2">
      <c r="B8930" s="189">
        <v>41220</v>
      </c>
      <c r="C8930" s="143">
        <v>283508</v>
      </c>
      <c r="D8930" s="143" t="s">
        <v>1032</v>
      </c>
      <c r="E8930" s="143" t="s">
        <v>24</v>
      </c>
      <c r="F8930" s="248" t="s">
        <v>4275</v>
      </c>
      <c r="G8930" s="216">
        <v>22.080000000000002</v>
      </c>
      <c r="H8930" s="216">
        <v>264.00000000139698</v>
      </c>
      <c r="I8930" s="216">
        <v>5829.1200000308463</v>
      </c>
      <c r="J8930" s="216">
        <v>5.8242337591186341E-3</v>
      </c>
      <c r="K8930" s="216">
        <v>2.2061491511696267E-5</v>
      </c>
    </row>
    <row r="8931" spans="2:11" ht="15.75" customHeight="1" x14ac:dyDescent="0.2">
      <c r="B8931" s="189">
        <v>41220</v>
      </c>
      <c r="C8931" s="143">
        <v>283509</v>
      </c>
      <c r="D8931" s="143" t="s">
        <v>2026</v>
      </c>
      <c r="E8931" s="143" t="s">
        <v>24</v>
      </c>
      <c r="F8931" s="248" t="s">
        <v>2027</v>
      </c>
      <c r="G8931" s="216">
        <v>17.141100000000002</v>
      </c>
      <c r="H8931" s="216">
        <v>313.00000000395812</v>
      </c>
      <c r="I8931" s="216">
        <v>5365.1643000678469</v>
      </c>
      <c r="J8931" s="216">
        <v>5.3606669685146114E-3</v>
      </c>
      <c r="K8931" s="216">
        <v>1.7126731528584095E-5</v>
      </c>
    </row>
    <row r="8932" spans="2:11" ht="15.75" customHeight="1" x14ac:dyDescent="0.2">
      <c r="B8932" s="189">
        <v>41220</v>
      </c>
      <c r="C8932" s="143">
        <v>283523</v>
      </c>
      <c r="D8932" s="143" t="s">
        <v>1588</v>
      </c>
      <c r="E8932" s="143" t="s">
        <v>24</v>
      </c>
      <c r="F8932" s="248" t="s">
        <v>4370</v>
      </c>
      <c r="G8932" s="216">
        <v>21.375</v>
      </c>
      <c r="H8932" s="216">
        <v>280.00000000116415</v>
      </c>
      <c r="I8932" s="216">
        <v>5985.0000000248838</v>
      </c>
      <c r="J8932" s="216">
        <v>5.9799830932088368E-3</v>
      </c>
      <c r="K8932" s="216">
        <v>2.1357082475657047E-5</v>
      </c>
    </row>
    <row r="8933" spans="2:11" ht="15.75" customHeight="1" x14ac:dyDescent="0.2">
      <c r="B8933" s="189">
        <v>41220</v>
      </c>
      <c r="C8933" s="143">
        <v>283525</v>
      </c>
      <c r="D8933" s="143" t="s">
        <v>919</v>
      </c>
      <c r="E8933" s="143" t="s">
        <v>25</v>
      </c>
      <c r="F8933" s="248" t="s">
        <v>4371</v>
      </c>
      <c r="G8933" s="216">
        <v>31</v>
      </c>
      <c r="H8933" s="216">
        <v>296.99999999371357</v>
      </c>
      <c r="I8933" s="216">
        <v>9206.9999998051208</v>
      </c>
      <c r="J8933" s="216">
        <v>2.6434491800139855E-2</v>
      </c>
      <c r="K8933" s="216">
        <v>8.9005022897977696E-5</v>
      </c>
    </row>
    <row r="8934" spans="2:11" ht="15.75" customHeight="1" x14ac:dyDescent="0.2">
      <c r="B8934" s="189">
        <v>41220</v>
      </c>
      <c r="C8934" s="143">
        <v>283742</v>
      </c>
      <c r="D8934" s="143" t="s">
        <v>723</v>
      </c>
      <c r="E8934" s="143" t="s">
        <v>25</v>
      </c>
      <c r="F8934" s="248" t="s">
        <v>3188</v>
      </c>
      <c r="G8934" s="216">
        <v>4</v>
      </c>
      <c r="H8934" s="216">
        <v>410.00000000582077</v>
      </c>
      <c r="I8934" s="216">
        <v>1640.0000000232831</v>
      </c>
      <c r="J8934" s="216">
        <v>4.7086528243469594E-3</v>
      </c>
      <c r="K8934" s="216">
        <v>1.1484519083610026E-5</v>
      </c>
    </row>
    <row r="8935" spans="2:11" ht="15.75" customHeight="1" x14ac:dyDescent="0.2">
      <c r="B8935" s="189">
        <v>41221</v>
      </c>
      <c r="C8935" s="143">
        <v>283566</v>
      </c>
      <c r="D8935" s="143" t="s">
        <v>711</v>
      </c>
      <c r="E8935" s="143" t="s">
        <v>25</v>
      </c>
      <c r="F8935" s="248" t="s">
        <v>4372</v>
      </c>
      <c r="G8935" s="216">
        <v>1</v>
      </c>
      <c r="H8935" s="216">
        <v>351.00000000209548</v>
      </c>
      <c r="I8935" s="216">
        <v>351.00000000209548</v>
      </c>
      <c r="J8935" s="216">
        <v>1.0074010685571886E-3</v>
      </c>
      <c r="K8935" s="216">
        <v>2.8700885143908103E-6</v>
      </c>
    </row>
    <row r="8936" spans="2:11" ht="15.75" customHeight="1" x14ac:dyDescent="0.2">
      <c r="B8936" s="189">
        <v>41221</v>
      </c>
      <c r="C8936" s="143">
        <v>283567</v>
      </c>
      <c r="D8936" s="143" t="s">
        <v>511</v>
      </c>
      <c r="E8936" s="143" t="s">
        <v>25</v>
      </c>
      <c r="F8936" s="248" t="s">
        <v>4373</v>
      </c>
      <c r="G8936" s="216">
        <v>18.5</v>
      </c>
      <c r="H8936" s="216">
        <v>344.00000000023283</v>
      </c>
      <c r="I8936" s="216">
        <v>6364.0000000043074</v>
      </c>
      <c r="J8936" s="216">
        <v>1.826524330559548E-2</v>
      </c>
      <c r="K8936" s="216">
        <v>5.3096637516229993E-5</v>
      </c>
    </row>
    <row r="8937" spans="2:11" ht="15.75" customHeight="1" x14ac:dyDescent="0.2">
      <c r="B8937" s="189">
        <v>41221</v>
      </c>
      <c r="C8937" s="143">
        <v>283570</v>
      </c>
      <c r="D8937" s="143" t="s">
        <v>647</v>
      </c>
      <c r="E8937" s="143" t="s">
        <v>25</v>
      </c>
      <c r="F8937" s="248" t="s">
        <v>2309</v>
      </c>
      <c r="G8937" s="216">
        <v>3.0100000000000002</v>
      </c>
      <c r="H8937" s="216">
        <v>386.00000000093132</v>
      </c>
      <c r="I8937" s="216">
        <v>1161.8600000028034</v>
      </c>
      <c r="J8937" s="216">
        <v>3.3346410413381531E-3</v>
      </c>
      <c r="K8937" s="216">
        <v>8.6389664283163401E-6</v>
      </c>
    </row>
    <row r="8938" spans="2:11" ht="15.75" customHeight="1" x14ac:dyDescent="0.2">
      <c r="B8938" s="189">
        <v>41221</v>
      </c>
      <c r="C8938" s="143">
        <v>283571</v>
      </c>
      <c r="D8938" s="143" t="s">
        <v>625</v>
      </c>
      <c r="E8938" s="143" t="s">
        <v>25</v>
      </c>
      <c r="F8938" s="248" t="s">
        <v>2243</v>
      </c>
      <c r="G8938" s="216">
        <v>10.01</v>
      </c>
      <c r="H8938" s="216">
        <v>326.99999999720603</v>
      </c>
      <c r="I8938" s="216">
        <v>3273.2699999720321</v>
      </c>
      <c r="J8938" s="216">
        <v>9.394574631419737E-3</v>
      </c>
      <c r="K8938" s="216">
        <v>2.8729586029052012E-5</v>
      </c>
    </row>
    <row r="8939" spans="2:11" ht="15.75" customHeight="1" x14ac:dyDescent="0.2">
      <c r="B8939" s="189">
        <v>41221</v>
      </c>
      <c r="C8939" s="143">
        <v>283573</v>
      </c>
      <c r="D8939" s="143" t="s">
        <v>723</v>
      </c>
      <c r="E8939" s="143" t="s">
        <v>25</v>
      </c>
      <c r="F8939" s="248" t="s">
        <v>3188</v>
      </c>
      <c r="G8939" s="216">
        <v>4</v>
      </c>
      <c r="H8939" s="216">
        <v>400.99999999743886</v>
      </c>
      <c r="I8939" s="216">
        <v>1603.9999999897555</v>
      </c>
      <c r="J8939" s="216">
        <v>4.6036219770534568E-3</v>
      </c>
      <c r="K8939" s="216">
        <v>1.1480354057563241E-5</v>
      </c>
    </row>
    <row r="8940" spans="2:11" ht="15.75" customHeight="1" x14ac:dyDescent="0.2">
      <c r="B8940" s="189">
        <v>41221</v>
      </c>
      <c r="C8940" s="143">
        <v>283574</v>
      </c>
      <c r="D8940" s="143" t="s">
        <v>1267</v>
      </c>
      <c r="E8940" s="143" t="s">
        <v>25</v>
      </c>
      <c r="F8940" s="248" t="s">
        <v>4374</v>
      </c>
      <c r="G8940" s="216">
        <v>22</v>
      </c>
      <c r="H8940" s="216">
        <v>470.00000000232831</v>
      </c>
      <c r="I8940" s="216">
        <v>10340.000000051223</v>
      </c>
      <c r="J8940" s="216">
        <v>2.9676715238947993E-2</v>
      </c>
      <c r="K8940" s="216">
        <v>6.314194731659783E-5</v>
      </c>
    </row>
    <row r="8941" spans="2:11" ht="15.75" customHeight="1" x14ac:dyDescent="0.2">
      <c r="B8941" s="189">
        <v>41221</v>
      </c>
      <c r="C8941" s="143">
        <v>283576</v>
      </c>
      <c r="D8941" s="143" t="s">
        <v>619</v>
      </c>
      <c r="E8941" s="143" t="s">
        <v>25</v>
      </c>
      <c r="F8941" s="248" t="s">
        <v>4375</v>
      </c>
      <c r="G8941" s="216">
        <v>20.540900000000001</v>
      </c>
      <c r="H8941" s="216">
        <v>386.00000000093132</v>
      </c>
      <c r="I8941" s="216">
        <v>7928.7874000191305</v>
      </c>
      <c r="J8941" s="216">
        <v>2.2756321649841482E-2</v>
      </c>
      <c r="K8941" s="216">
        <v>5.89542011652502E-5</v>
      </c>
    </row>
    <row r="8942" spans="2:11" ht="15.75" customHeight="1" x14ac:dyDescent="0.2">
      <c r="B8942" s="189">
        <v>41221</v>
      </c>
      <c r="C8942" s="143">
        <v>283577</v>
      </c>
      <c r="D8942" s="143" t="s">
        <v>592</v>
      </c>
      <c r="E8942" s="143" t="s">
        <v>25</v>
      </c>
      <c r="F8942" s="248" t="s">
        <v>2369</v>
      </c>
      <c r="G8942" s="216">
        <v>4.8</v>
      </c>
      <c r="H8942" s="216">
        <v>78.000000002793968</v>
      </c>
      <c r="I8942" s="216">
        <v>374.40000001341105</v>
      </c>
      <c r="J8942" s="216">
        <v>1.0745611398264104E-3</v>
      </c>
      <c r="K8942" s="216">
        <v>1.377642486907589E-5</v>
      </c>
    </row>
    <row r="8943" spans="2:11" ht="15.75" customHeight="1" x14ac:dyDescent="0.2">
      <c r="B8943" s="189">
        <v>41221</v>
      </c>
      <c r="C8943" s="143">
        <v>283578</v>
      </c>
      <c r="D8943" s="143" t="s">
        <v>1511</v>
      </c>
      <c r="E8943" s="143" t="s">
        <v>25</v>
      </c>
      <c r="F8943" s="248" t="s">
        <v>4376</v>
      </c>
      <c r="G8943" s="216">
        <v>3.5</v>
      </c>
      <c r="H8943" s="216">
        <v>232.9999999946449</v>
      </c>
      <c r="I8943" s="216">
        <v>815.49999998125713</v>
      </c>
      <c r="J8943" s="216">
        <v>2.3405571834319121E-3</v>
      </c>
      <c r="K8943" s="216">
        <v>1.0045309800367837E-5</v>
      </c>
    </row>
    <row r="8944" spans="2:11" ht="15.75" customHeight="1" x14ac:dyDescent="0.2">
      <c r="B8944" s="189">
        <v>41221</v>
      </c>
      <c r="C8944" s="143">
        <v>283579</v>
      </c>
      <c r="D8944" s="143" t="s">
        <v>565</v>
      </c>
      <c r="E8944" s="143" t="s">
        <v>25</v>
      </c>
      <c r="F8944" s="248" t="s">
        <v>1899</v>
      </c>
      <c r="G8944" s="216">
        <v>21.844999999999999</v>
      </c>
      <c r="H8944" s="216">
        <v>193.00000000046566</v>
      </c>
      <c r="I8944" s="216">
        <v>4216.0850000101727</v>
      </c>
      <c r="J8944" s="216">
        <v>1.2100537134224576E-2</v>
      </c>
      <c r="K8944" s="216">
        <v>6.2697083596867248E-5</v>
      </c>
    </row>
    <row r="8945" spans="2:11" ht="15.75" customHeight="1" x14ac:dyDescent="0.2">
      <c r="B8945" s="189">
        <v>41221</v>
      </c>
      <c r="C8945" s="143">
        <v>283580</v>
      </c>
      <c r="D8945" s="143" t="s">
        <v>834</v>
      </c>
      <c r="E8945" s="143" t="s">
        <v>25</v>
      </c>
      <c r="F8945" s="248" t="s">
        <v>1975</v>
      </c>
      <c r="G8945" s="216">
        <v>147.42500000000001</v>
      </c>
      <c r="H8945" s="216">
        <v>200.00000000232831</v>
      </c>
      <c r="I8945" s="216">
        <v>29485.000000343251</v>
      </c>
      <c r="J8945" s="216">
        <v>8.4624559847798209E-2</v>
      </c>
      <c r="K8945" s="216">
        <v>4.2312279923406527E-4</v>
      </c>
    </row>
    <row r="8946" spans="2:11" ht="15.75" customHeight="1" x14ac:dyDescent="0.2">
      <c r="B8946" s="189">
        <v>41221</v>
      </c>
      <c r="C8946" s="143">
        <v>283581</v>
      </c>
      <c r="D8946" s="143" t="s">
        <v>875</v>
      </c>
      <c r="E8946" s="143" t="s">
        <v>25</v>
      </c>
      <c r="F8946" s="248" t="s">
        <v>4377</v>
      </c>
      <c r="G8946" s="216">
        <v>4</v>
      </c>
      <c r="H8946" s="216">
        <v>143.99999999790452</v>
      </c>
      <c r="I8946" s="216">
        <v>575.9999999916181</v>
      </c>
      <c r="J8946" s="216">
        <v>1.6531709842650499E-3</v>
      </c>
      <c r="K8946" s="216">
        <v>1.1480354057563241E-5</v>
      </c>
    </row>
    <row r="8947" spans="2:11" ht="15.75" customHeight="1" x14ac:dyDescent="0.2">
      <c r="B8947" s="189">
        <v>41221</v>
      </c>
      <c r="C8947" s="143">
        <v>283582</v>
      </c>
      <c r="D8947" s="143" t="s">
        <v>732</v>
      </c>
      <c r="E8947" s="143" t="s">
        <v>25</v>
      </c>
      <c r="F8947" s="248" t="s">
        <v>4378</v>
      </c>
      <c r="G8947" s="216">
        <v>8.0400000000000009</v>
      </c>
      <c r="H8947" s="216">
        <v>107.99999999580905</v>
      </c>
      <c r="I8947" s="216">
        <v>868.31999996630486</v>
      </c>
      <c r="J8947" s="216">
        <v>2.4921552587191206E-3</v>
      </c>
      <c r="K8947" s="216">
        <v>2.3075511655702119E-5</v>
      </c>
    </row>
    <row r="8948" spans="2:11" ht="15.75" customHeight="1" x14ac:dyDescent="0.2">
      <c r="B8948" s="189">
        <v>41221</v>
      </c>
      <c r="C8948" s="143">
        <v>283584</v>
      </c>
      <c r="D8948" s="143" t="s">
        <v>4379</v>
      </c>
      <c r="E8948" s="143" t="s">
        <v>25</v>
      </c>
      <c r="F8948" s="248" t="s">
        <v>4380</v>
      </c>
      <c r="G8948" s="216">
        <v>1</v>
      </c>
      <c r="H8948" s="216">
        <v>438.00000000279397</v>
      </c>
      <c r="I8948" s="216">
        <v>438.00000000279397</v>
      </c>
      <c r="J8948" s="216">
        <v>1.2570987693111939E-3</v>
      </c>
      <c r="K8948" s="216">
        <v>2.8700885143908103E-6</v>
      </c>
    </row>
    <row r="8949" spans="2:11" ht="15.75" customHeight="1" x14ac:dyDescent="0.2">
      <c r="B8949" s="189">
        <v>41221</v>
      </c>
      <c r="C8949" s="143">
        <v>283587</v>
      </c>
      <c r="D8949" s="143" t="s">
        <v>548</v>
      </c>
      <c r="E8949" s="143" t="s">
        <v>25</v>
      </c>
      <c r="F8949" s="248" t="s">
        <v>2729</v>
      </c>
      <c r="G8949" s="216">
        <v>11.96</v>
      </c>
      <c r="H8949" s="216">
        <v>406.99999999604188</v>
      </c>
      <c r="I8949" s="216">
        <v>4867.7199999526611</v>
      </c>
      <c r="J8949" s="216">
        <v>1.3970787263134568E-2</v>
      </c>
      <c r="K8949" s="216">
        <v>3.4326258632114094E-5</v>
      </c>
    </row>
    <row r="8950" spans="2:11" ht="15.75" customHeight="1" x14ac:dyDescent="0.2">
      <c r="B8950" s="189">
        <v>41221</v>
      </c>
      <c r="C8950" s="143">
        <v>283588</v>
      </c>
      <c r="D8950" s="143" t="s">
        <v>1188</v>
      </c>
      <c r="E8950" s="143" t="s">
        <v>25</v>
      </c>
      <c r="F8950" s="248" t="s">
        <v>4381</v>
      </c>
      <c r="G8950" s="216">
        <v>0.66</v>
      </c>
      <c r="H8950" s="216">
        <v>510.99999999976717</v>
      </c>
      <c r="I8950" s="216">
        <v>337.25999999984634</v>
      </c>
      <c r="J8950" s="216">
        <v>9.679660523630037E-4</v>
      </c>
      <c r="K8950" s="216">
        <v>1.8942584194979349E-6</v>
      </c>
    </row>
    <row r="8951" spans="2:11" ht="15.75" customHeight="1" x14ac:dyDescent="0.2">
      <c r="B8951" s="189">
        <v>41221</v>
      </c>
      <c r="C8951" s="143">
        <v>283589</v>
      </c>
      <c r="D8951" s="143" t="s">
        <v>701</v>
      </c>
      <c r="E8951" s="143" t="s">
        <v>25</v>
      </c>
      <c r="F8951" s="248" t="s">
        <v>4382</v>
      </c>
      <c r="G8951" s="216">
        <v>37.340000000000003</v>
      </c>
      <c r="H8951" s="216">
        <v>300.00000000349246</v>
      </c>
      <c r="I8951" s="216">
        <v>11202.000000130409</v>
      </c>
      <c r="J8951" s="216">
        <v>3.2150731538580141E-2</v>
      </c>
      <c r="K8951" s="216">
        <v>1.0716910512735287E-4</v>
      </c>
    </row>
    <row r="8952" spans="2:11" ht="15.75" customHeight="1" x14ac:dyDescent="0.2">
      <c r="B8952" s="189">
        <v>41221</v>
      </c>
      <c r="C8952" s="143">
        <v>283591</v>
      </c>
      <c r="D8952" s="143" t="s">
        <v>1494</v>
      </c>
      <c r="E8952" s="143" t="s">
        <v>25</v>
      </c>
      <c r="F8952" s="248" t="s">
        <v>2075</v>
      </c>
      <c r="G8952" s="216">
        <v>45.1</v>
      </c>
      <c r="H8952" s="216">
        <v>592.9999999946449</v>
      </c>
      <c r="I8952" s="216">
        <v>26744.299999758485</v>
      </c>
      <c r="J8952" s="216">
        <v>7.6758508254728977E-2</v>
      </c>
      <c r="K8952" s="216">
        <v>1.2944099199902555E-4</v>
      </c>
    </row>
    <row r="8953" spans="2:11" ht="15.75" customHeight="1" x14ac:dyDescent="0.2">
      <c r="B8953" s="189">
        <v>41221</v>
      </c>
      <c r="C8953" s="143">
        <v>283592</v>
      </c>
      <c r="D8953" s="143" t="s">
        <v>998</v>
      </c>
      <c r="E8953" s="143" t="s">
        <v>25</v>
      </c>
      <c r="F8953" s="248" t="s">
        <v>4383</v>
      </c>
      <c r="G8953" s="216">
        <v>6.4349999999999996</v>
      </c>
      <c r="H8953" s="216">
        <v>239.99999999650754</v>
      </c>
      <c r="I8953" s="216">
        <v>1544.399999977526</v>
      </c>
      <c r="J8953" s="216">
        <v>4.4325647015606654E-3</v>
      </c>
      <c r="K8953" s="216">
        <v>1.8469019590104863E-5</v>
      </c>
    </row>
    <row r="8954" spans="2:11" ht="15.75" customHeight="1" x14ac:dyDescent="0.2">
      <c r="B8954" s="189">
        <v>41221</v>
      </c>
      <c r="C8954" s="143">
        <v>283593</v>
      </c>
      <c r="D8954" s="143" t="s">
        <v>1494</v>
      </c>
      <c r="E8954" s="143" t="s">
        <v>25</v>
      </c>
      <c r="F8954" s="248" t="s">
        <v>4384</v>
      </c>
      <c r="G8954" s="216">
        <v>45.1</v>
      </c>
      <c r="H8954" s="216">
        <v>595.00000000116415</v>
      </c>
      <c r="I8954" s="216">
        <v>26834.500000052503</v>
      </c>
      <c r="J8954" s="216">
        <v>7.7017390239570896E-2</v>
      </c>
      <c r="K8954" s="216">
        <v>1.2944099199902555E-4</v>
      </c>
    </row>
    <row r="8955" spans="2:11" ht="15.75" customHeight="1" x14ac:dyDescent="0.2">
      <c r="B8955" s="189">
        <v>41221</v>
      </c>
      <c r="C8955" s="143">
        <v>283594</v>
      </c>
      <c r="D8955" s="143" t="s">
        <v>708</v>
      </c>
      <c r="E8955" s="143" t="s">
        <v>24</v>
      </c>
      <c r="F8955" s="248" t="s">
        <v>2529</v>
      </c>
      <c r="G8955" s="216">
        <v>4.59</v>
      </c>
      <c r="H8955" s="216">
        <v>56.000000004423782</v>
      </c>
      <c r="I8955" s="216">
        <v>257.04000002030517</v>
      </c>
      <c r="J8955" s="216">
        <v>2.5684213654357611E-4</v>
      </c>
      <c r="K8955" s="216">
        <v>4.5864667236301168E-6</v>
      </c>
    </row>
    <row r="8956" spans="2:11" ht="15.75" customHeight="1" x14ac:dyDescent="0.2">
      <c r="B8956" s="189">
        <v>41221</v>
      </c>
      <c r="C8956" s="143">
        <v>283595</v>
      </c>
      <c r="D8956" s="143" t="s">
        <v>981</v>
      </c>
      <c r="E8956" s="143" t="s">
        <v>24</v>
      </c>
      <c r="F8956" s="248" t="s">
        <v>4385</v>
      </c>
      <c r="G8956" s="216">
        <v>1</v>
      </c>
      <c r="H8956" s="216">
        <v>581.99999999022111</v>
      </c>
      <c r="I8956" s="216">
        <v>581.99999999022111</v>
      </c>
      <c r="J8956" s="216">
        <v>5.8155198978385137E-4</v>
      </c>
      <c r="K8956" s="216">
        <v>9.992302230130974E-7</v>
      </c>
    </row>
    <row r="8957" spans="2:11" ht="15.75" customHeight="1" x14ac:dyDescent="0.2">
      <c r="B8957" s="189">
        <v>41221</v>
      </c>
      <c r="C8957" s="143">
        <v>283596</v>
      </c>
      <c r="D8957" s="143" t="s">
        <v>1080</v>
      </c>
      <c r="E8957" s="143" t="s">
        <v>24</v>
      </c>
      <c r="F8957" s="248" t="s">
        <v>3624</v>
      </c>
      <c r="G8957" s="216">
        <v>20.88</v>
      </c>
      <c r="H8957" s="216">
        <v>319.99999999534339</v>
      </c>
      <c r="I8957" s="216">
        <v>6681.5999999027699</v>
      </c>
      <c r="J8957" s="216">
        <v>6.676456657987156E-3</v>
      </c>
      <c r="K8957" s="216">
        <v>2.0863927056513472E-5</v>
      </c>
    </row>
    <row r="8958" spans="2:11" ht="15.75" customHeight="1" x14ac:dyDescent="0.2">
      <c r="B8958" s="189">
        <v>41221</v>
      </c>
      <c r="C8958" s="143">
        <v>283597</v>
      </c>
      <c r="D8958" s="143" t="s">
        <v>641</v>
      </c>
      <c r="E8958" s="143" t="s">
        <v>24</v>
      </c>
      <c r="F8958" s="248" t="s">
        <v>4386</v>
      </c>
      <c r="G8958" s="216">
        <v>2.6550000000000002</v>
      </c>
      <c r="H8958" s="216">
        <v>281.99999999720603</v>
      </c>
      <c r="I8958" s="216">
        <v>748.70999999258208</v>
      </c>
      <c r="J8958" s="216">
        <v>7.4813366026472397E-4</v>
      </c>
      <c r="K8958" s="216">
        <v>2.6529562420997738E-6</v>
      </c>
    </row>
    <row r="8959" spans="2:11" ht="15.75" customHeight="1" x14ac:dyDescent="0.2">
      <c r="B8959" s="189">
        <v>41221</v>
      </c>
      <c r="C8959" s="143">
        <v>283598</v>
      </c>
      <c r="D8959" s="143" t="s">
        <v>1592</v>
      </c>
      <c r="E8959" s="143" t="s">
        <v>24</v>
      </c>
      <c r="F8959" s="248" t="s">
        <v>4243</v>
      </c>
      <c r="G8959" s="216">
        <v>18.36</v>
      </c>
      <c r="H8959" s="216">
        <v>345.00000000349246</v>
      </c>
      <c r="I8959" s="216">
        <v>6334.200000064121</v>
      </c>
      <c r="J8959" s="216">
        <v>6.3293240786736335E-3</v>
      </c>
      <c r="K8959" s="216">
        <v>1.8345866894520467E-5</v>
      </c>
    </row>
    <row r="8960" spans="2:11" ht="15.75" customHeight="1" x14ac:dyDescent="0.2">
      <c r="B8960" s="189">
        <v>41221</v>
      </c>
      <c r="C8960" s="143">
        <v>283599</v>
      </c>
      <c r="D8960" s="143" t="s">
        <v>1179</v>
      </c>
      <c r="E8960" s="143" t="s">
        <v>25</v>
      </c>
      <c r="F8960" s="248" t="s">
        <v>4387</v>
      </c>
      <c r="G8960" s="216">
        <v>46.28</v>
      </c>
      <c r="H8960" s="216">
        <v>362.99999999930151</v>
      </c>
      <c r="I8960" s="216">
        <v>16799.639999967676</v>
      </c>
      <c r="J8960" s="216">
        <v>4.8216453809807658E-2</v>
      </c>
      <c r="K8960" s="216">
        <v>1.3282769644600671E-4</v>
      </c>
    </row>
    <row r="8961" spans="2:11" ht="15.75" customHeight="1" x14ac:dyDescent="0.2">
      <c r="B8961" s="189">
        <v>41221</v>
      </c>
      <c r="C8961" s="143">
        <v>283600</v>
      </c>
      <c r="D8961" s="143" t="s">
        <v>894</v>
      </c>
      <c r="E8961" s="143" t="s">
        <v>25</v>
      </c>
      <c r="F8961" s="248" t="s">
        <v>4388</v>
      </c>
      <c r="G8961" s="216">
        <v>29.900000000000002</v>
      </c>
      <c r="H8961" s="216">
        <v>90.99999999278225</v>
      </c>
      <c r="I8961" s="216">
        <v>2720.8999997841893</v>
      </c>
      <c r="J8961" s="216">
        <v>7.8092238381865598E-3</v>
      </c>
      <c r="K8961" s="216">
        <v>8.5815646580285235E-5</v>
      </c>
    </row>
    <row r="8962" spans="2:11" ht="15.75" customHeight="1" x14ac:dyDescent="0.2">
      <c r="B8962" s="189">
        <v>41221</v>
      </c>
      <c r="C8962" s="143">
        <v>283601</v>
      </c>
      <c r="D8962" s="143" t="s">
        <v>509</v>
      </c>
      <c r="E8962" s="143" t="s">
        <v>25</v>
      </c>
      <c r="F8962" s="248" t="s">
        <v>4389</v>
      </c>
      <c r="G8962" s="216">
        <v>8.01</v>
      </c>
      <c r="H8962" s="216">
        <v>133.00000000395812</v>
      </c>
      <c r="I8962" s="216">
        <v>1065.3300000317045</v>
      </c>
      <c r="J8962" s="216">
        <v>3.0575913971269564E-3</v>
      </c>
      <c r="K8962" s="216">
        <v>2.2989409000270392E-5</v>
      </c>
    </row>
    <row r="8963" spans="2:11" ht="15.75" customHeight="1" x14ac:dyDescent="0.2">
      <c r="B8963" s="189">
        <v>41221</v>
      </c>
      <c r="C8963" s="143">
        <v>283602</v>
      </c>
      <c r="D8963" s="143" t="s">
        <v>1002</v>
      </c>
      <c r="E8963" s="143" t="s">
        <v>24</v>
      </c>
      <c r="F8963" s="248" t="s">
        <v>3925</v>
      </c>
      <c r="G8963" s="216">
        <v>6.1000000000000005</v>
      </c>
      <c r="H8963" s="216">
        <v>230.99999999860302</v>
      </c>
      <c r="I8963" s="216">
        <v>1409.0999999914786</v>
      </c>
      <c r="J8963" s="216">
        <v>1.4080153072392407E-3</v>
      </c>
      <c r="K8963" s="216">
        <v>6.0953043603798947E-6</v>
      </c>
    </row>
    <row r="8964" spans="2:11" ht="15.75" customHeight="1" x14ac:dyDescent="0.2">
      <c r="B8964" s="189">
        <v>41221</v>
      </c>
      <c r="C8964" s="143">
        <v>283603</v>
      </c>
      <c r="D8964" s="143" t="s">
        <v>565</v>
      </c>
      <c r="E8964" s="143" t="s">
        <v>25</v>
      </c>
      <c r="F8964" s="248" t="s">
        <v>4390</v>
      </c>
      <c r="G8964" s="216">
        <v>4.9800000000000004</v>
      </c>
      <c r="H8964" s="216">
        <v>43.999999996740371</v>
      </c>
      <c r="I8964" s="216">
        <v>219.11999998376706</v>
      </c>
      <c r="J8964" s="216">
        <v>6.2889379522672437E-4</v>
      </c>
      <c r="K8964" s="216">
        <v>1.4293040801666237E-5</v>
      </c>
    </row>
    <row r="8965" spans="2:11" ht="15.75" customHeight="1" x14ac:dyDescent="0.2">
      <c r="B8965" s="189">
        <v>41221</v>
      </c>
      <c r="C8965" s="143">
        <v>283604</v>
      </c>
      <c r="D8965" s="143" t="s">
        <v>570</v>
      </c>
      <c r="E8965" s="143" t="s">
        <v>24</v>
      </c>
      <c r="F8965" s="248" t="s">
        <v>2091</v>
      </c>
      <c r="G8965" s="216">
        <v>43.96</v>
      </c>
      <c r="H8965" s="216">
        <v>374.00000000372529</v>
      </c>
      <c r="I8965" s="216">
        <v>16441.040000163764</v>
      </c>
      <c r="J8965" s="216">
        <v>1.6428384065930893E-2</v>
      </c>
      <c r="K8965" s="216">
        <v>4.392616060365576E-5</v>
      </c>
    </row>
    <row r="8966" spans="2:11" ht="15.75" customHeight="1" x14ac:dyDescent="0.2">
      <c r="B8966" s="189">
        <v>41221</v>
      </c>
      <c r="C8966" s="143">
        <v>283605</v>
      </c>
      <c r="D8966" s="143" t="s">
        <v>4391</v>
      </c>
      <c r="E8966" s="143" t="s">
        <v>24</v>
      </c>
      <c r="F8966" s="248" t="s">
        <v>4392</v>
      </c>
      <c r="G8966" s="216">
        <v>25.421400000000002</v>
      </c>
      <c r="H8966" s="216">
        <v>116.00000000093132</v>
      </c>
      <c r="I8966" s="216">
        <v>2948.8824000236759</v>
      </c>
      <c r="J8966" s="216">
        <v>2.9466124182150554E-3</v>
      </c>
      <c r="K8966" s="216">
        <v>2.5401831191305155E-5</v>
      </c>
    </row>
    <row r="8967" spans="2:11" ht="15.75" customHeight="1" x14ac:dyDescent="0.2">
      <c r="B8967" s="189">
        <v>41221</v>
      </c>
      <c r="C8967" s="143">
        <v>283606</v>
      </c>
      <c r="D8967" s="143" t="s">
        <v>1440</v>
      </c>
      <c r="E8967" s="143" t="s">
        <v>24</v>
      </c>
      <c r="F8967" s="248" t="s">
        <v>4075</v>
      </c>
      <c r="G8967" s="216">
        <v>18.96</v>
      </c>
      <c r="H8967" s="216">
        <v>294.99999999767169</v>
      </c>
      <c r="I8967" s="216">
        <v>5593.1999999558557</v>
      </c>
      <c r="J8967" s="216">
        <v>5.5888944833127462E-3</v>
      </c>
      <c r="K8967" s="216">
        <v>1.8945405028328326E-5</v>
      </c>
    </row>
    <row r="8968" spans="2:11" ht="15.75" customHeight="1" x14ac:dyDescent="0.2">
      <c r="B8968" s="189">
        <v>41221</v>
      </c>
      <c r="C8968" s="143">
        <v>283607</v>
      </c>
      <c r="D8968" s="143" t="s">
        <v>4368</v>
      </c>
      <c r="E8968" s="143" t="s">
        <v>24</v>
      </c>
      <c r="F8968" s="248" t="s">
        <v>4369</v>
      </c>
      <c r="G8968" s="216">
        <v>7.7864000000000004</v>
      </c>
      <c r="H8968" s="216">
        <v>457.00000000186265</v>
      </c>
      <c r="I8968" s="216">
        <v>3558.3848000145035</v>
      </c>
      <c r="J8968" s="216">
        <v>3.5556456372849085E-3</v>
      </c>
      <c r="K8968" s="216">
        <v>7.7804062084691814E-6</v>
      </c>
    </row>
    <row r="8969" spans="2:11" ht="15.75" customHeight="1" x14ac:dyDescent="0.2">
      <c r="B8969" s="189">
        <v>41221</v>
      </c>
      <c r="C8969" s="143">
        <v>283608</v>
      </c>
      <c r="D8969" s="143" t="s">
        <v>1288</v>
      </c>
      <c r="E8969" s="143" t="s">
        <v>24</v>
      </c>
      <c r="F8969" s="248" t="s">
        <v>4393</v>
      </c>
      <c r="G8969" s="216">
        <v>42</v>
      </c>
      <c r="H8969" s="216">
        <v>18.000000006286427</v>
      </c>
      <c r="I8969" s="216">
        <v>756.00000026402995</v>
      </c>
      <c r="J8969" s="216">
        <v>7.5541804886172835E-4</v>
      </c>
      <c r="K8969" s="216">
        <v>4.1967669366550089E-5</v>
      </c>
    </row>
    <row r="8970" spans="2:11" ht="15.75" customHeight="1" x14ac:dyDescent="0.2">
      <c r="B8970" s="189">
        <v>41221</v>
      </c>
      <c r="C8970" s="143">
        <v>283609</v>
      </c>
      <c r="D8970" s="143" t="s">
        <v>1758</v>
      </c>
      <c r="E8970" s="143" t="s">
        <v>24</v>
      </c>
      <c r="F8970" s="248" t="s">
        <v>4211</v>
      </c>
      <c r="G8970" s="216">
        <v>16.080000000000002</v>
      </c>
      <c r="H8970" s="216">
        <v>176.99999999022111</v>
      </c>
      <c r="I8970" s="216">
        <v>2846.159999842756</v>
      </c>
      <c r="J8970" s="216">
        <v>2.8439690913738343E-3</v>
      </c>
      <c r="K8970" s="216">
        <v>1.6067621986050609E-5</v>
      </c>
    </row>
    <row r="8971" spans="2:11" ht="15.75" customHeight="1" x14ac:dyDescent="0.2">
      <c r="B8971" s="189">
        <v>41221</v>
      </c>
      <c r="C8971" s="143">
        <v>283610</v>
      </c>
      <c r="D8971" s="143" t="s">
        <v>4394</v>
      </c>
      <c r="E8971" s="143" t="s">
        <v>24</v>
      </c>
      <c r="F8971" s="248" t="s">
        <v>4395</v>
      </c>
      <c r="G8971" s="216">
        <v>5.5449999999999999</v>
      </c>
      <c r="H8971" s="216">
        <v>32.333333340939134</v>
      </c>
      <c r="I8971" s="216">
        <v>188.91500005216224</v>
      </c>
      <c r="J8971" s="216">
        <v>1.8876957763264138E-4</v>
      </c>
      <c r="K8971" s="216">
        <v>5.5407315866076252E-6</v>
      </c>
    </row>
    <row r="8972" spans="2:11" ht="15.75" customHeight="1" x14ac:dyDescent="0.2">
      <c r="B8972" s="189">
        <v>41221</v>
      </c>
      <c r="C8972" s="143">
        <v>283611</v>
      </c>
      <c r="D8972" s="143" t="s">
        <v>1233</v>
      </c>
      <c r="E8972" s="143" t="s">
        <v>24</v>
      </c>
      <c r="F8972" s="248" t="s">
        <v>4396</v>
      </c>
      <c r="G8972" s="216">
        <v>8.85</v>
      </c>
      <c r="H8972" s="216">
        <v>37.000000005355105</v>
      </c>
      <c r="I8972" s="216">
        <v>327.45000004739268</v>
      </c>
      <c r="J8972" s="216">
        <v>3.2719793657299493E-4</v>
      </c>
      <c r="K8972" s="216">
        <v>8.8431874736659111E-6</v>
      </c>
    </row>
    <row r="8973" spans="2:11" ht="15.75" customHeight="1" x14ac:dyDescent="0.2">
      <c r="B8973" s="189">
        <v>41221</v>
      </c>
      <c r="C8973" s="143">
        <v>283612</v>
      </c>
      <c r="D8973" s="143" t="s">
        <v>4397</v>
      </c>
      <c r="E8973" s="143" t="s">
        <v>24</v>
      </c>
      <c r="F8973" s="248" t="s">
        <v>4395</v>
      </c>
      <c r="G8973" s="216">
        <v>4.03</v>
      </c>
      <c r="H8973" s="216">
        <v>40.000000004656613</v>
      </c>
      <c r="I8973" s="216">
        <v>161.20000001876616</v>
      </c>
      <c r="J8973" s="216">
        <v>1.6107591196846301E-4</v>
      </c>
      <c r="K8973" s="216">
        <v>4.0268977987427829E-6</v>
      </c>
    </row>
    <row r="8974" spans="2:11" ht="15.75" customHeight="1" x14ac:dyDescent="0.2">
      <c r="B8974" s="189">
        <v>41221</v>
      </c>
      <c r="C8974" s="143">
        <v>283612</v>
      </c>
      <c r="D8974" s="143" t="s">
        <v>4394</v>
      </c>
      <c r="E8974" s="143" t="s">
        <v>24</v>
      </c>
      <c r="F8974" s="248" t="s">
        <v>4395</v>
      </c>
      <c r="G8974" s="216">
        <v>3.21</v>
      </c>
      <c r="H8974" s="216">
        <v>14.99999999650754</v>
      </c>
      <c r="I8974" s="216">
        <v>48.149999988789205</v>
      </c>
      <c r="J8974" s="216">
        <v>4.8112935226878473E-5</v>
      </c>
      <c r="K8974" s="216">
        <v>3.2075290158720426E-6</v>
      </c>
    </row>
    <row r="8975" spans="2:11" ht="15.75" customHeight="1" x14ac:dyDescent="0.2">
      <c r="B8975" s="189">
        <v>41221</v>
      </c>
      <c r="C8975" s="143">
        <v>283613</v>
      </c>
      <c r="D8975" s="143" t="s">
        <v>4397</v>
      </c>
      <c r="E8975" s="143" t="s">
        <v>24</v>
      </c>
      <c r="F8975" s="248" t="s">
        <v>4395</v>
      </c>
      <c r="G8975" s="216">
        <v>1.86</v>
      </c>
      <c r="H8975" s="216">
        <v>19.999999991850927</v>
      </c>
      <c r="I8975" s="216">
        <v>37.199999984842727</v>
      </c>
      <c r="J8975" s="216">
        <v>3.7171364280941621E-5</v>
      </c>
      <c r="K8975" s="216">
        <v>1.8585682148043613E-6</v>
      </c>
    </row>
    <row r="8976" spans="2:11" ht="15.75" customHeight="1" x14ac:dyDescent="0.2">
      <c r="B8976" s="189">
        <v>41221</v>
      </c>
      <c r="C8976" s="143">
        <v>283613</v>
      </c>
      <c r="D8976" s="143" t="s">
        <v>4394</v>
      </c>
      <c r="E8976" s="143" t="s">
        <v>24</v>
      </c>
      <c r="F8976" s="248" t="s">
        <v>4395</v>
      </c>
      <c r="G8976" s="216">
        <v>107</v>
      </c>
      <c r="H8976" s="216">
        <v>26.999999998952262</v>
      </c>
      <c r="I8976" s="216">
        <v>3723.600000612857</v>
      </c>
      <c r="J8976" s="216">
        <v>3.7207336590239547E-3</v>
      </c>
      <c r="K8976" s="216">
        <v>1.0691763386240142E-4</v>
      </c>
    </row>
    <row r="8977" spans="2:11" ht="15.75" customHeight="1" x14ac:dyDescent="0.2">
      <c r="B8977" s="189">
        <v>41221</v>
      </c>
      <c r="C8977" s="143">
        <v>283614</v>
      </c>
      <c r="D8977" s="143" t="s">
        <v>885</v>
      </c>
      <c r="E8977" s="143" t="s">
        <v>24</v>
      </c>
      <c r="F8977" s="248" t="s">
        <v>4301</v>
      </c>
      <c r="G8977" s="216">
        <v>39.92</v>
      </c>
      <c r="H8977" s="216">
        <v>157.33333333279006</v>
      </c>
      <c r="I8977" s="216">
        <v>5536.2199999897275</v>
      </c>
      <c r="J8977" s="216">
        <v>5.5319583452393059E-3</v>
      </c>
      <c r="K8977" s="216">
        <v>3.9889270502682852E-5</v>
      </c>
    </row>
    <row r="8978" spans="2:11" ht="15.75" customHeight="1" x14ac:dyDescent="0.2">
      <c r="B8978" s="189">
        <v>41221</v>
      </c>
      <c r="C8978" s="143">
        <v>283615</v>
      </c>
      <c r="D8978" s="143" t="s">
        <v>616</v>
      </c>
      <c r="E8978" s="143" t="s">
        <v>24</v>
      </c>
      <c r="F8978" s="248" t="s">
        <v>3309</v>
      </c>
      <c r="G8978" s="216">
        <v>12.678300000000002</v>
      </c>
      <c r="H8978" s="216">
        <v>415.00000000116415</v>
      </c>
      <c r="I8978" s="216">
        <v>5261.49450001476</v>
      </c>
      <c r="J8978" s="216">
        <v>5.2574443226319342E-3</v>
      </c>
      <c r="K8978" s="216">
        <v>1.2668540536426955E-5</v>
      </c>
    </row>
    <row r="8979" spans="2:11" ht="15.75" customHeight="1" x14ac:dyDescent="0.2">
      <c r="B8979" s="189">
        <v>41221</v>
      </c>
      <c r="C8979" s="143">
        <v>283616</v>
      </c>
      <c r="D8979" s="143" t="s">
        <v>1648</v>
      </c>
      <c r="E8979" s="143" t="s">
        <v>25</v>
      </c>
      <c r="F8979" s="248" t="s">
        <v>4398</v>
      </c>
      <c r="G8979" s="216">
        <v>9.18</v>
      </c>
      <c r="H8979" s="216">
        <v>211.99999999953434</v>
      </c>
      <c r="I8979" s="216">
        <v>1946.1599999957252</v>
      </c>
      <c r="J8979" s="216">
        <v>5.5856514631545508E-3</v>
      </c>
      <c r="K8979" s="216">
        <v>2.6347412562107639E-5</v>
      </c>
    </row>
    <row r="8980" spans="2:11" ht="15.75" customHeight="1" x14ac:dyDescent="0.2">
      <c r="B8980" s="189">
        <v>41221</v>
      </c>
      <c r="C8980" s="143">
        <v>283618</v>
      </c>
      <c r="D8980" s="143" t="s">
        <v>860</v>
      </c>
      <c r="E8980" s="143" t="s">
        <v>25</v>
      </c>
      <c r="F8980" s="248" t="s">
        <v>4399</v>
      </c>
      <c r="G8980" s="216">
        <v>1</v>
      </c>
      <c r="H8980" s="216">
        <v>128.00000000861473</v>
      </c>
      <c r="I8980" s="216">
        <v>128.00000000861473</v>
      </c>
      <c r="J8980" s="216">
        <v>3.6737132986674879E-4</v>
      </c>
      <c r="K8980" s="216">
        <v>2.8700885143908103E-6</v>
      </c>
    </row>
    <row r="8981" spans="2:11" ht="15.75" customHeight="1" x14ac:dyDescent="0.2">
      <c r="B8981" s="189">
        <v>41221</v>
      </c>
      <c r="C8981" s="143">
        <v>283621</v>
      </c>
      <c r="D8981" s="143" t="s">
        <v>704</v>
      </c>
      <c r="E8981" s="143" t="s">
        <v>25</v>
      </c>
      <c r="F8981" s="248" t="s">
        <v>2370</v>
      </c>
      <c r="G8981" s="216">
        <v>62.480000000000004</v>
      </c>
      <c r="H8981" s="216">
        <v>479.00000000023283</v>
      </c>
      <c r="I8981" s="216">
        <v>29927.920000014547</v>
      </c>
      <c r="J8981" s="216">
        <v>8.5895779451648765E-2</v>
      </c>
      <c r="K8981" s="216">
        <v>1.7932313037913786E-4</v>
      </c>
    </row>
    <row r="8982" spans="2:11" ht="15.75" customHeight="1" x14ac:dyDescent="0.2">
      <c r="B8982" s="189">
        <v>41221</v>
      </c>
      <c r="C8982" s="143">
        <v>283626</v>
      </c>
      <c r="D8982" s="143" t="s">
        <v>4400</v>
      </c>
      <c r="E8982" s="143" t="s">
        <v>24</v>
      </c>
      <c r="F8982" s="248" t="s">
        <v>4401</v>
      </c>
      <c r="G8982" s="216">
        <v>0.53600000000000003</v>
      </c>
      <c r="H8982" s="216">
        <v>461.99999999720603</v>
      </c>
      <c r="I8982" s="216">
        <v>247.63199999850244</v>
      </c>
      <c r="J8982" s="216">
        <v>2.4744137858368295E-4</v>
      </c>
      <c r="K8982" s="216">
        <v>5.3558739953502024E-7</v>
      </c>
    </row>
    <row r="8983" spans="2:11" ht="15.75" customHeight="1" x14ac:dyDescent="0.2">
      <c r="B8983" s="189">
        <v>41221</v>
      </c>
      <c r="C8983" s="143">
        <v>283659</v>
      </c>
      <c r="D8983" s="143" t="s">
        <v>998</v>
      </c>
      <c r="E8983" s="143" t="s">
        <v>25</v>
      </c>
      <c r="F8983" s="248" t="s">
        <v>4402</v>
      </c>
      <c r="G8983" s="216">
        <v>6.4349999999999996</v>
      </c>
      <c r="H8983" s="216">
        <v>239.99999999650754</v>
      </c>
      <c r="I8983" s="216">
        <v>1544.399999977526</v>
      </c>
      <c r="J8983" s="216">
        <v>4.4325647015606654E-3</v>
      </c>
      <c r="K8983" s="216">
        <v>1.8469019590104863E-5</v>
      </c>
    </row>
    <row r="8984" spans="2:11" ht="15.75" customHeight="1" x14ac:dyDescent="0.2">
      <c r="B8984" s="189">
        <v>41222</v>
      </c>
      <c r="C8984" s="143">
        <v>283640</v>
      </c>
      <c r="D8984" s="143" t="s">
        <v>1458</v>
      </c>
      <c r="E8984" s="143" t="s">
        <v>25</v>
      </c>
      <c r="F8984" s="248" t="s">
        <v>4403</v>
      </c>
      <c r="G8984" s="216">
        <v>12</v>
      </c>
      <c r="H8984" s="216">
        <v>190.9999999939464</v>
      </c>
      <c r="I8984" s="216">
        <v>2291.9999999273568</v>
      </c>
      <c r="J8984" s="216">
        <v>6.5760899221403487E-3</v>
      </c>
      <c r="K8984" s="216">
        <v>3.4429790169365301E-5</v>
      </c>
    </row>
    <row r="8985" spans="2:11" ht="15.75" customHeight="1" x14ac:dyDescent="0.2">
      <c r="B8985" s="189">
        <v>41222</v>
      </c>
      <c r="C8985" s="143">
        <v>283641</v>
      </c>
      <c r="D8985" s="143" t="s">
        <v>762</v>
      </c>
      <c r="E8985" s="143" t="s">
        <v>25</v>
      </c>
      <c r="F8985" s="248" t="s">
        <v>2174</v>
      </c>
      <c r="G8985" s="216">
        <v>12</v>
      </c>
      <c r="H8985" s="216">
        <v>288.99999999906868</v>
      </c>
      <c r="I8985" s="216">
        <v>3467.9999999888241</v>
      </c>
      <c r="J8985" s="216">
        <v>9.9502093589145073E-3</v>
      </c>
      <c r="K8985" s="216">
        <v>3.4429790169365301E-5</v>
      </c>
    </row>
    <row r="8986" spans="2:11" ht="15.75" customHeight="1" x14ac:dyDescent="0.2">
      <c r="B8986" s="189">
        <v>41222</v>
      </c>
      <c r="C8986" s="143">
        <v>283642</v>
      </c>
      <c r="D8986" s="143" t="s">
        <v>1153</v>
      </c>
      <c r="E8986" s="143" t="s">
        <v>25</v>
      </c>
      <c r="F8986" s="248" t="s">
        <v>4404</v>
      </c>
      <c r="G8986" s="216">
        <v>1.25</v>
      </c>
      <c r="H8986" s="216">
        <v>210.99999999627471</v>
      </c>
      <c r="I8986" s="216">
        <v>263.74999999534339</v>
      </c>
      <c r="J8986" s="216">
        <v>7.5673809641748106E-4</v>
      </c>
      <c r="K8986" s="216">
        <v>3.5864364759755524E-6</v>
      </c>
    </row>
    <row r="8987" spans="2:11" ht="15.75" customHeight="1" x14ac:dyDescent="0.2">
      <c r="B8987" s="189">
        <v>41222</v>
      </c>
      <c r="C8987" s="143">
        <v>283643</v>
      </c>
      <c r="D8987" s="143" t="s">
        <v>723</v>
      </c>
      <c r="E8987" s="143" t="s">
        <v>25</v>
      </c>
      <c r="F8987" s="248" t="s">
        <v>3188</v>
      </c>
      <c r="G8987" s="216">
        <v>4.8</v>
      </c>
      <c r="H8987" s="216">
        <v>369.0000000083819</v>
      </c>
      <c r="I8987" s="216">
        <v>1771.2000000402331</v>
      </c>
      <c r="J8987" s="216">
        <v>5.0818370291137536E-3</v>
      </c>
      <c r="K8987" s="216">
        <v>1.377191606774612E-5</v>
      </c>
    </row>
    <row r="8988" spans="2:11" ht="15.75" customHeight="1" x14ac:dyDescent="0.2">
      <c r="B8988" s="189">
        <v>41222</v>
      </c>
      <c r="C8988" s="143">
        <v>283644</v>
      </c>
      <c r="D8988" s="143" t="s">
        <v>872</v>
      </c>
      <c r="E8988" s="143" t="s">
        <v>25</v>
      </c>
      <c r="F8988" s="248" t="s">
        <v>2388</v>
      </c>
      <c r="G8988" s="216">
        <v>35.94</v>
      </c>
      <c r="H8988" s="216">
        <v>273.99999999208376</v>
      </c>
      <c r="I8988" s="216">
        <v>9847.5599997154895</v>
      </c>
      <c r="J8988" s="216">
        <v>2.8254118705869944E-2</v>
      </c>
      <c r="K8988" s="216">
        <v>1.0311722155724908E-4</v>
      </c>
    </row>
    <row r="8989" spans="2:11" ht="15.75" customHeight="1" x14ac:dyDescent="0.2">
      <c r="B8989" s="189">
        <v>41222</v>
      </c>
      <c r="C8989" s="143">
        <v>283647</v>
      </c>
      <c r="D8989" s="143" t="s">
        <v>1822</v>
      </c>
      <c r="E8989" s="143" t="s">
        <v>24</v>
      </c>
      <c r="F8989" s="248" t="s">
        <v>3495</v>
      </c>
      <c r="G8989" s="216">
        <v>1.5</v>
      </c>
      <c r="H8989" s="216">
        <v>416.99999999720603</v>
      </c>
      <c r="I8989" s="216">
        <v>625.49999999580905</v>
      </c>
      <c r="J8989" s="216">
        <v>6.2505680346930912E-4</v>
      </c>
      <c r="K8989" s="216">
        <v>1.4989371785935182E-6</v>
      </c>
    </row>
    <row r="8990" spans="2:11" ht="15.75" customHeight="1" x14ac:dyDescent="0.2">
      <c r="B8990" s="189">
        <v>41222</v>
      </c>
      <c r="C8990" s="143">
        <v>283648</v>
      </c>
      <c r="D8990" s="143" t="s">
        <v>556</v>
      </c>
      <c r="E8990" s="143" t="s">
        <v>25</v>
      </c>
      <c r="F8990" s="248" t="s">
        <v>4405</v>
      </c>
      <c r="G8990" s="216">
        <v>1.9866000000000001</v>
      </c>
      <c r="H8990" s="216">
        <v>255.00000000349246</v>
      </c>
      <c r="I8990" s="216">
        <v>506.58300000693816</v>
      </c>
      <c r="J8990" s="216">
        <v>1.4534621994672051E-3</v>
      </c>
      <c r="K8990" s="216">
        <v>5.6998517625384262E-6</v>
      </c>
    </row>
    <row r="8991" spans="2:11" ht="15.75" customHeight="1" x14ac:dyDescent="0.2">
      <c r="B8991" s="189">
        <v>41222</v>
      </c>
      <c r="C8991" s="143">
        <v>283651</v>
      </c>
      <c r="D8991" s="143" t="s">
        <v>1322</v>
      </c>
      <c r="E8991" s="143" t="s">
        <v>24</v>
      </c>
      <c r="F8991" s="248" t="s">
        <v>4406</v>
      </c>
      <c r="G8991" s="216">
        <v>3.15</v>
      </c>
      <c r="H8991" s="216">
        <v>280.00000000116415</v>
      </c>
      <c r="I8991" s="216">
        <v>882.00000000366708</v>
      </c>
      <c r="J8991" s="216">
        <v>8.8137506101665321E-4</v>
      </c>
      <c r="K8991" s="216">
        <v>3.1477680750463883E-6</v>
      </c>
    </row>
    <row r="8992" spans="2:11" ht="15.75" customHeight="1" x14ac:dyDescent="0.2">
      <c r="B8992" s="189">
        <v>41222</v>
      </c>
      <c r="C8992" s="143">
        <v>283653</v>
      </c>
      <c r="D8992" s="143" t="s">
        <v>1978</v>
      </c>
      <c r="E8992" s="143" t="s">
        <v>24</v>
      </c>
      <c r="F8992" s="248" t="s">
        <v>1979</v>
      </c>
      <c r="G8992" s="216">
        <v>11.700000000000001</v>
      </c>
      <c r="H8992" s="216">
        <v>178.00000000395812</v>
      </c>
      <c r="I8992" s="216">
        <v>2082.60000004631</v>
      </c>
      <c r="J8992" s="216">
        <v>2.0811243788055179E-3</v>
      </c>
      <c r="K8992" s="216">
        <v>1.1691709993029443E-5</v>
      </c>
    </row>
    <row r="8993" spans="2:11" ht="15.75" customHeight="1" x14ac:dyDescent="0.2">
      <c r="B8993" s="189">
        <v>41222</v>
      </c>
      <c r="C8993" s="143">
        <v>283654</v>
      </c>
      <c r="D8993" s="143" t="s">
        <v>1002</v>
      </c>
      <c r="E8993" s="143" t="s">
        <v>24</v>
      </c>
      <c r="F8993" s="248" t="s">
        <v>4407</v>
      </c>
      <c r="G8993" s="216">
        <v>68.805000000000007</v>
      </c>
      <c r="H8993" s="216">
        <v>361.00000000325963</v>
      </c>
      <c r="I8993" s="216">
        <v>24838.605000224281</v>
      </c>
      <c r="J8993" s="216">
        <v>2.4821005666156692E-2</v>
      </c>
      <c r="K8993" s="216">
        <v>6.8756248382084693E-5</v>
      </c>
    </row>
    <row r="8994" spans="2:11" ht="15.75" customHeight="1" x14ac:dyDescent="0.2">
      <c r="B8994" s="189">
        <v>41222</v>
      </c>
      <c r="C8994" s="143">
        <v>283655</v>
      </c>
      <c r="D8994" s="143" t="s">
        <v>1688</v>
      </c>
      <c r="E8994" s="143" t="s">
        <v>24</v>
      </c>
      <c r="F8994" s="248" t="s">
        <v>4408</v>
      </c>
      <c r="G8994" s="216">
        <v>10.99</v>
      </c>
      <c r="H8994" s="216">
        <v>223.99999999674037</v>
      </c>
      <c r="I8994" s="216">
        <v>2461.7599999641766</v>
      </c>
      <c r="J8994" s="216">
        <v>2.4600157258137883E-3</v>
      </c>
      <c r="K8994" s="216">
        <v>1.098221306182851E-5</v>
      </c>
    </row>
    <row r="8995" spans="2:11" ht="15.75" customHeight="1" x14ac:dyDescent="0.2">
      <c r="B8995" s="189">
        <v>41222</v>
      </c>
      <c r="C8995" s="143">
        <v>283656</v>
      </c>
      <c r="D8995" s="143" t="s">
        <v>4409</v>
      </c>
      <c r="E8995" s="143" t="s">
        <v>25</v>
      </c>
      <c r="F8995" s="248" t="s">
        <v>4410</v>
      </c>
      <c r="G8995" s="216">
        <v>0.94400000000000006</v>
      </c>
      <c r="H8995" s="216">
        <v>65.000000002328306</v>
      </c>
      <c r="I8995" s="216">
        <v>61.360000002197928</v>
      </c>
      <c r="J8995" s="216">
        <v>1.7605099373899408E-4</v>
      </c>
      <c r="K8995" s="216">
        <v>2.7084768266567372E-6</v>
      </c>
    </row>
    <row r="8996" spans="2:11" ht="15.75" customHeight="1" x14ac:dyDescent="0.2">
      <c r="B8996" s="189">
        <v>41222</v>
      </c>
      <c r="C8996" s="143">
        <v>283657</v>
      </c>
      <c r="D8996" s="143" t="s">
        <v>1047</v>
      </c>
      <c r="E8996" s="143" t="s">
        <v>24</v>
      </c>
      <c r="F8996" s="248" t="s">
        <v>4411</v>
      </c>
      <c r="G8996" s="216">
        <v>10.71</v>
      </c>
      <c r="H8996" s="216">
        <v>227.00000000651926</v>
      </c>
      <c r="I8996" s="216">
        <v>2431.1700000698215</v>
      </c>
      <c r="J8996" s="216">
        <v>2.4294474003905744E-3</v>
      </c>
      <c r="K8996" s="216">
        <v>1.0702411455157721E-5</v>
      </c>
    </row>
    <row r="8997" spans="2:11" ht="15.75" customHeight="1" x14ac:dyDescent="0.2">
      <c r="B8997" s="189">
        <v>41222</v>
      </c>
      <c r="C8997" s="143">
        <v>283658</v>
      </c>
      <c r="D8997" s="143" t="s">
        <v>1038</v>
      </c>
      <c r="E8997" s="143" t="s">
        <v>24</v>
      </c>
      <c r="F8997" s="248" t="s">
        <v>4412</v>
      </c>
      <c r="G8997" s="216">
        <v>42.300000000000004</v>
      </c>
      <c r="H8997" s="216">
        <v>242.99999999580905</v>
      </c>
      <c r="I8997" s="216">
        <v>10278.899999822725</v>
      </c>
      <c r="J8997" s="216">
        <v>1.0271616909852793E-2</v>
      </c>
      <c r="K8997" s="216">
        <v>4.2270028436337215E-5</v>
      </c>
    </row>
    <row r="8998" spans="2:11" ht="15.75" customHeight="1" x14ac:dyDescent="0.2">
      <c r="B8998" s="189">
        <v>41222</v>
      </c>
      <c r="C8998" s="143">
        <v>283658</v>
      </c>
      <c r="D8998" s="143" t="s">
        <v>1084</v>
      </c>
      <c r="E8998" s="143" t="s">
        <v>24</v>
      </c>
      <c r="F8998" s="248" t="s">
        <v>4412</v>
      </c>
      <c r="G8998" s="216">
        <v>4.05</v>
      </c>
      <c r="H8998" s="216">
        <v>242.99999999580905</v>
      </c>
      <c r="I8998" s="216">
        <v>984.14999998302665</v>
      </c>
      <c r="J8998" s="216">
        <v>9.8345268285824597E-4</v>
      </c>
      <c r="K8998" s="216">
        <v>4.0471303822024985E-6</v>
      </c>
    </row>
    <row r="8999" spans="2:11" ht="15.75" customHeight="1" x14ac:dyDescent="0.2">
      <c r="B8999" s="189">
        <v>41222</v>
      </c>
      <c r="C8999" s="143">
        <v>283660</v>
      </c>
      <c r="D8999" s="143" t="s">
        <v>4394</v>
      </c>
      <c r="E8999" s="143" t="s">
        <v>24</v>
      </c>
      <c r="F8999" s="248" t="s">
        <v>4413</v>
      </c>
      <c r="G8999" s="216">
        <v>3.99</v>
      </c>
      <c r="H8999" s="216">
        <v>90</v>
      </c>
      <c r="I8999" s="216">
        <v>359.09999999999997</v>
      </c>
      <c r="J8999" s="216">
        <v>3.5884556055528822E-4</v>
      </c>
      <c r="K8999" s="216">
        <v>3.9871728950587588E-6</v>
      </c>
    </row>
    <row r="9000" spans="2:11" ht="15.75" customHeight="1" x14ac:dyDescent="0.2">
      <c r="B9000" s="189">
        <v>41222</v>
      </c>
      <c r="C9000" s="143">
        <v>283661</v>
      </c>
      <c r="D9000" s="143" t="s">
        <v>776</v>
      </c>
      <c r="E9000" s="143" t="s">
        <v>24</v>
      </c>
      <c r="F9000" s="248" t="s">
        <v>4296</v>
      </c>
      <c r="G9000" s="216">
        <v>0.8</v>
      </c>
      <c r="H9000" s="216">
        <v>94.000000002561137</v>
      </c>
      <c r="I9000" s="216">
        <v>75.20000000204891</v>
      </c>
      <c r="J9000" s="216">
        <v>7.5146717222202502E-5</v>
      </c>
      <c r="K9000" s="216">
        <v>7.9943316191654305E-7</v>
      </c>
    </row>
    <row r="9001" spans="2:11" ht="15.75" customHeight="1" x14ac:dyDescent="0.2">
      <c r="B9001" s="189">
        <v>41222</v>
      </c>
      <c r="C9001" s="143">
        <v>283662</v>
      </c>
      <c r="D9001" s="143" t="s">
        <v>4394</v>
      </c>
      <c r="E9001" s="143" t="s">
        <v>24</v>
      </c>
      <c r="F9001" s="248" t="s">
        <v>4413</v>
      </c>
      <c r="G9001" s="216">
        <v>1.53</v>
      </c>
      <c r="H9001" s="216">
        <v>59.99999999650754</v>
      </c>
      <c r="I9001" s="216">
        <v>91.799999994656531</v>
      </c>
      <c r="J9001" s="216">
        <v>9.1734955324583627E-5</v>
      </c>
      <c r="K9001" s="216">
        <v>1.5289159221653885E-6</v>
      </c>
    </row>
    <row r="9002" spans="2:11" ht="15.75" customHeight="1" x14ac:dyDescent="0.2">
      <c r="B9002" s="189">
        <v>41222</v>
      </c>
      <c r="C9002" s="143">
        <v>283663</v>
      </c>
      <c r="D9002" s="143" t="s">
        <v>1032</v>
      </c>
      <c r="E9002" s="143" t="s">
        <v>24</v>
      </c>
      <c r="F9002" s="248" t="s">
        <v>4275</v>
      </c>
      <c r="G9002" s="216">
        <v>20.240000000000002</v>
      </c>
      <c r="H9002" s="216">
        <v>338.00000000162981</v>
      </c>
      <c r="I9002" s="216">
        <v>6841.1200000329882</v>
      </c>
      <c r="J9002" s="216">
        <v>6.8362727408460911E-3</v>
      </c>
      <c r="K9002" s="216">
        <v>2.022565899648854E-5</v>
      </c>
    </row>
    <row r="9003" spans="2:11" ht="15.75" customHeight="1" x14ac:dyDescent="0.2">
      <c r="B9003" s="189">
        <v>41222</v>
      </c>
      <c r="C9003" s="143">
        <v>283664</v>
      </c>
      <c r="D9003" s="143" t="s">
        <v>1221</v>
      </c>
      <c r="E9003" s="143" t="s">
        <v>24</v>
      </c>
      <c r="F9003" s="248" t="s">
        <v>2338</v>
      </c>
      <c r="G9003" s="216">
        <v>28.04</v>
      </c>
      <c r="H9003" s="216">
        <v>230.99999999860302</v>
      </c>
      <c r="I9003" s="216">
        <v>6477.2399999608288</v>
      </c>
      <c r="J9003" s="216">
        <v>6.4726505670762427E-3</v>
      </c>
      <c r="K9003" s="216">
        <v>2.8020132325174834E-5</v>
      </c>
    </row>
    <row r="9004" spans="2:11" ht="15.75" customHeight="1" x14ac:dyDescent="0.2">
      <c r="B9004" s="189">
        <v>41222</v>
      </c>
      <c r="C9004" s="143">
        <v>283665</v>
      </c>
      <c r="D9004" s="143" t="s">
        <v>1051</v>
      </c>
      <c r="E9004" s="143" t="s">
        <v>25</v>
      </c>
      <c r="F9004" s="248" t="s">
        <v>4414</v>
      </c>
      <c r="G9004" s="216">
        <v>1.96</v>
      </c>
      <c r="H9004" s="216">
        <v>239.99999999650754</v>
      </c>
      <c r="I9004" s="216">
        <v>470.39999999315478</v>
      </c>
      <c r="J9004" s="216">
        <v>1.3496477746194799E-3</v>
      </c>
      <c r="K9004" s="216">
        <v>5.6235323943296661E-6</v>
      </c>
    </row>
    <row r="9005" spans="2:11" ht="15.75" customHeight="1" x14ac:dyDescent="0.2">
      <c r="B9005" s="189">
        <v>41222</v>
      </c>
      <c r="C9005" s="143">
        <v>283671</v>
      </c>
      <c r="D9005" s="143" t="s">
        <v>611</v>
      </c>
      <c r="E9005" s="143" t="s">
        <v>25</v>
      </c>
      <c r="F9005" s="248" t="s">
        <v>1912</v>
      </c>
      <c r="G9005" s="216">
        <v>14.030000000000001</v>
      </c>
      <c r="H9005" s="216">
        <v>300.00000000349246</v>
      </c>
      <c r="I9005" s="216">
        <v>4209.0000000489999</v>
      </c>
      <c r="J9005" s="216">
        <v>1.2076248902045467E-2</v>
      </c>
      <c r="K9005" s="216">
        <v>4.02541630063496E-5</v>
      </c>
    </row>
    <row r="9006" spans="2:11" ht="15.75" customHeight="1" x14ac:dyDescent="0.2">
      <c r="B9006" s="189">
        <v>41222</v>
      </c>
      <c r="C9006" s="143">
        <v>283672</v>
      </c>
      <c r="D9006" s="143" t="s">
        <v>598</v>
      </c>
      <c r="E9006" s="143" t="s">
        <v>25</v>
      </c>
      <c r="F9006" s="248" t="s">
        <v>4415</v>
      </c>
      <c r="G9006" s="216">
        <v>20.900000000000002</v>
      </c>
      <c r="H9006" s="216">
        <v>284.00000000372529</v>
      </c>
      <c r="I9006" s="216">
        <v>5935.6000000778595</v>
      </c>
      <c r="J9006" s="216">
        <v>1.7030121877663781E-2</v>
      </c>
      <c r="K9006" s="216">
        <v>5.9965217878311238E-5</v>
      </c>
    </row>
    <row r="9007" spans="2:11" ht="15.75" customHeight="1" x14ac:dyDescent="0.2">
      <c r="B9007" s="189">
        <v>41222</v>
      </c>
      <c r="C9007" s="143">
        <v>283673</v>
      </c>
      <c r="D9007" s="143" t="s">
        <v>592</v>
      </c>
      <c r="E9007" s="143" t="s">
        <v>25</v>
      </c>
      <c r="F9007" s="248" t="s">
        <v>4416</v>
      </c>
      <c r="G9007" s="216">
        <v>23.5</v>
      </c>
      <c r="H9007" s="216">
        <v>233.99999999790452</v>
      </c>
      <c r="I9007" s="216">
        <v>5498.9999999507563</v>
      </c>
      <c r="J9007" s="216">
        <v>1.5777451344970363E-2</v>
      </c>
      <c r="K9007" s="216">
        <v>6.7425005748340388E-5</v>
      </c>
    </row>
    <row r="9008" spans="2:11" ht="15.75" customHeight="1" x14ac:dyDescent="0.2">
      <c r="B9008" s="189">
        <v>41222</v>
      </c>
      <c r="C9008" s="143">
        <v>283674</v>
      </c>
      <c r="D9008" s="143" t="s">
        <v>732</v>
      </c>
      <c r="E9008" s="143" t="s">
        <v>25</v>
      </c>
      <c r="F9008" s="248" t="s">
        <v>4417</v>
      </c>
      <c r="G9008" s="216">
        <v>10.01</v>
      </c>
      <c r="H9008" s="216">
        <v>148.00000000046566</v>
      </c>
      <c r="I9008" s="216">
        <v>1481.4800000046612</v>
      </c>
      <c r="J9008" s="216">
        <v>4.2505871283559822E-3</v>
      </c>
      <c r="K9008" s="216">
        <v>2.8720183299612223E-5</v>
      </c>
    </row>
    <row r="9009" spans="2:11" ht="15.75" customHeight="1" x14ac:dyDescent="0.2">
      <c r="B9009" s="189">
        <v>41222</v>
      </c>
      <c r="C9009" s="143">
        <v>283675</v>
      </c>
      <c r="D9009" s="143" t="s">
        <v>948</v>
      </c>
      <c r="E9009" s="143" t="s">
        <v>25</v>
      </c>
      <c r="F9009" s="248" t="s">
        <v>2314</v>
      </c>
      <c r="G9009" s="216">
        <v>2.0100000000000002</v>
      </c>
      <c r="H9009" s="216">
        <v>200.00000000232831</v>
      </c>
      <c r="I9009" s="216">
        <v>402.00000000467992</v>
      </c>
      <c r="J9009" s="216">
        <v>1.153397970687165E-3</v>
      </c>
      <c r="K9009" s="216">
        <v>5.7669898533686884E-6</v>
      </c>
    </row>
    <row r="9010" spans="2:11" ht="15.75" customHeight="1" x14ac:dyDescent="0.2">
      <c r="B9010" s="189">
        <v>41222</v>
      </c>
      <c r="C9010" s="143">
        <v>283676</v>
      </c>
      <c r="D9010" s="143" t="s">
        <v>732</v>
      </c>
      <c r="E9010" s="143" t="s">
        <v>25</v>
      </c>
      <c r="F9010" s="248" t="s">
        <v>2906</v>
      </c>
      <c r="G9010" s="216">
        <v>25.44</v>
      </c>
      <c r="H9010" s="216">
        <v>156.99999999837019</v>
      </c>
      <c r="I9010" s="216">
        <v>3994.0799999585379</v>
      </c>
      <c r="J9010" s="216">
        <v>1.1459611359852587E-2</v>
      </c>
      <c r="K9010" s="216">
        <v>7.2991155159054448E-5</v>
      </c>
    </row>
    <row r="9011" spans="2:11" ht="15.75" customHeight="1" x14ac:dyDescent="0.2">
      <c r="B9011" s="189">
        <v>41222</v>
      </c>
      <c r="C9011" s="143">
        <v>283677</v>
      </c>
      <c r="D9011" s="143" t="s">
        <v>565</v>
      </c>
      <c r="E9011" s="143" t="s">
        <v>25</v>
      </c>
      <c r="F9011" s="248" t="s">
        <v>4418</v>
      </c>
      <c r="G9011" s="216">
        <v>2</v>
      </c>
      <c r="H9011" s="216">
        <v>12.000000007683411</v>
      </c>
      <c r="I9011" s="216">
        <v>24.000000015366822</v>
      </c>
      <c r="J9011" s="216">
        <v>6.8859580382820307E-5</v>
      </c>
      <c r="K9011" s="216">
        <v>5.7382983615608833E-6</v>
      </c>
    </row>
    <row r="9012" spans="2:11" ht="15.75" customHeight="1" x14ac:dyDescent="0.2">
      <c r="B9012" s="189">
        <v>41222</v>
      </c>
      <c r="C9012" s="143">
        <v>283696</v>
      </c>
      <c r="D9012" s="143" t="s">
        <v>1381</v>
      </c>
      <c r="E9012" s="143" t="s">
        <v>24</v>
      </c>
      <c r="F9012" s="248" t="s">
        <v>4419</v>
      </c>
      <c r="G9012" s="216">
        <v>1.96</v>
      </c>
      <c r="H9012" s="216">
        <v>235.00000000116415</v>
      </c>
      <c r="I9012" s="216">
        <v>460.60000000228172</v>
      </c>
      <c r="J9012" s="216">
        <v>4.6027364297572976E-4</v>
      </c>
      <c r="K9012" s="216">
        <v>1.9586112466955302E-6</v>
      </c>
    </row>
    <row r="9013" spans="2:11" ht="15.75" customHeight="1" x14ac:dyDescent="0.2">
      <c r="B9013" s="189">
        <v>41224</v>
      </c>
      <c r="C9013" s="143">
        <v>283724</v>
      </c>
      <c r="D9013" s="143" t="s">
        <v>883</v>
      </c>
      <c r="E9013" s="143" t="s">
        <v>25</v>
      </c>
      <c r="F9013" s="248" t="s">
        <v>2870</v>
      </c>
      <c r="G9013" s="216">
        <v>64.006</v>
      </c>
      <c r="H9013" s="216">
        <v>217.99999999813735</v>
      </c>
      <c r="I9013" s="216">
        <v>13953.307999880779</v>
      </c>
      <c r="J9013" s="216">
        <v>4.0015569965752153E-2</v>
      </c>
      <c r="K9013" s="216">
        <v>1.8355766039492689E-4</v>
      </c>
    </row>
    <row r="9014" spans="2:11" ht="15.75" customHeight="1" x14ac:dyDescent="0.2">
      <c r="B9014" s="189">
        <v>41224</v>
      </c>
      <c r="C9014" s="143">
        <v>283732</v>
      </c>
      <c r="D9014" s="143" t="s">
        <v>1309</v>
      </c>
      <c r="E9014" s="143" t="s">
        <v>24</v>
      </c>
      <c r="F9014" s="248" t="s">
        <v>4420</v>
      </c>
      <c r="G9014" s="216">
        <v>3.5</v>
      </c>
      <c r="H9014" s="216">
        <v>327.00000000768341</v>
      </c>
      <c r="I9014" s="216">
        <v>1144.5000000268919</v>
      </c>
      <c r="J9014" s="216">
        <v>1.1437813736276555E-3</v>
      </c>
      <c r="K9014" s="216">
        <v>3.4978023657516217E-6</v>
      </c>
    </row>
    <row r="9015" spans="2:11" ht="15.75" customHeight="1" x14ac:dyDescent="0.2">
      <c r="B9015" s="189">
        <v>41224</v>
      </c>
      <c r="C9015" s="143">
        <v>283735</v>
      </c>
      <c r="D9015" s="143" t="s">
        <v>1088</v>
      </c>
      <c r="E9015" s="143" t="s">
        <v>24</v>
      </c>
      <c r="F9015" s="248" t="s">
        <v>4421</v>
      </c>
      <c r="G9015" s="216">
        <v>4</v>
      </c>
      <c r="H9015" s="216">
        <v>374.00000000372529</v>
      </c>
      <c r="I9015" s="216">
        <v>1496.0000000149012</v>
      </c>
      <c r="J9015" s="216">
        <v>1.4950606683475851E-3</v>
      </c>
      <c r="K9015" s="216">
        <v>3.9974884180018537E-6</v>
      </c>
    </row>
    <row r="9016" spans="2:11" ht="15.75" customHeight="1" x14ac:dyDescent="0.2">
      <c r="B9016" s="189">
        <v>41224</v>
      </c>
      <c r="C9016" s="143">
        <v>283739</v>
      </c>
      <c r="D9016" s="143" t="s">
        <v>1210</v>
      </c>
      <c r="E9016" s="143" t="s">
        <v>24</v>
      </c>
      <c r="F9016" s="248" t="s">
        <v>4012</v>
      </c>
      <c r="G9016" s="216">
        <v>4</v>
      </c>
      <c r="H9016" s="216">
        <v>529.99999999883585</v>
      </c>
      <c r="I9016" s="216">
        <v>2119.9999999953434</v>
      </c>
      <c r="J9016" s="216">
        <v>2.1186688615363286E-3</v>
      </c>
      <c r="K9016" s="216">
        <v>3.9974884180018537E-6</v>
      </c>
    </row>
    <row r="9017" spans="2:11" ht="15.75" customHeight="1" x14ac:dyDescent="0.2">
      <c r="B9017" s="189">
        <v>41224</v>
      </c>
      <c r="C9017" s="143">
        <v>283740</v>
      </c>
      <c r="D9017" s="143" t="s">
        <v>840</v>
      </c>
      <c r="E9017" s="143" t="s">
        <v>24</v>
      </c>
      <c r="F9017" s="248" t="s">
        <v>4422</v>
      </c>
      <c r="G9017" s="216">
        <v>14.75</v>
      </c>
      <c r="H9017" s="216">
        <v>564.99999999767169</v>
      </c>
      <c r="I9017" s="216">
        <v>8333.7499999656575</v>
      </c>
      <c r="J9017" s="216">
        <v>8.3285172758464157E-3</v>
      </c>
      <c r="K9017" s="216">
        <v>1.4740738541381835E-5</v>
      </c>
    </row>
    <row r="9018" spans="2:11" ht="15.75" customHeight="1" x14ac:dyDescent="0.2">
      <c r="B9018" s="189">
        <v>41224</v>
      </c>
      <c r="C9018" s="143">
        <v>283743</v>
      </c>
      <c r="D9018" s="143" t="s">
        <v>1672</v>
      </c>
      <c r="E9018" s="143" t="s">
        <v>24</v>
      </c>
      <c r="F9018" s="248" t="s">
        <v>4423</v>
      </c>
      <c r="G9018" s="216">
        <v>18.857300000000002</v>
      </c>
      <c r="H9018" s="216">
        <v>299.00000000023283</v>
      </c>
      <c r="I9018" s="216">
        <v>5638.332700004391</v>
      </c>
      <c r="J9018" s="216">
        <v>5.6347924162771677E-3</v>
      </c>
      <c r="K9018" s="216">
        <v>1.884545958619659E-5</v>
      </c>
    </row>
    <row r="9019" spans="2:11" ht="15.75" customHeight="1" x14ac:dyDescent="0.2">
      <c r="B9019" s="189">
        <v>41224</v>
      </c>
      <c r="C9019" s="143">
        <v>283744</v>
      </c>
      <c r="D9019" s="143" t="s">
        <v>1288</v>
      </c>
      <c r="E9019" s="143" t="s">
        <v>24</v>
      </c>
      <c r="F9019" s="248" t="s">
        <v>4424</v>
      </c>
      <c r="G9019" s="216">
        <v>19.305600000000002</v>
      </c>
      <c r="H9019" s="216">
        <v>42.000000000698492</v>
      </c>
      <c r="I9019" s="216">
        <v>810.83520001348484</v>
      </c>
      <c r="J9019" s="216">
        <v>8.1032608024053047E-4</v>
      </c>
      <c r="K9019" s="216">
        <v>1.9293478100644147E-5</v>
      </c>
    </row>
    <row r="9020" spans="2:11" ht="15.75" customHeight="1" x14ac:dyDescent="0.2">
      <c r="B9020" s="189">
        <v>41224</v>
      </c>
      <c r="C9020" s="143">
        <v>283745</v>
      </c>
      <c r="D9020" s="143" t="s">
        <v>1556</v>
      </c>
      <c r="E9020" s="143" t="s">
        <v>24</v>
      </c>
      <c r="F9020" s="248" t="s">
        <v>4425</v>
      </c>
      <c r="G9020" s="216">
        <v>17.55</v>
      </c>
      <c r="H9020" s="216">
        <v>484.99999999883585</v>
      </c>
      <c r="I9020" s="216">
        <v>8511.7499999795709</v>
      </c>
      <c r="J9020" s="216">
        <v>8.5064055104614022E-3</v>
      </c>
      <c r="K9020" s="216">
        <v>1.7538980433983132E-5</v>
      </c>
    </row>
    <row r="9021" spans="2:11" ht="15.75" customHeight="1" x14ac:dyDescent="0.2">
      <c r="B9021" s="189">
        <v>41224</v>
      </c>
      <c r="C9021" s="143">
        <v>283746</v>
      </c>
      <c r="D9021" s="143" t="s">
        <v>3072</v>
      </c>
      <c r="E9021" s="143" t="s">
        <v>24</v>
      </c>
      <c r="F9021" s="248" t="s">
        <v>4426</v>
      </c>
      <c r="G9021" s="216">
        <v>15.17</v>
      </c>
      <c r="H9021" s="216">
        <v>183.99999999208376</v>
      </c>
      <c r="I9021" s="216">
        <v>2791.2799998799105</v>
      </c>
      <c r="J9021" s="216">
        <v>2.7895273677300391E-3</v>
      </c>
      <c r="K9021" s="216">
        <v>1.5160474825272029E-5</v>
      </c>
    </row>
    <row r="9022" spans="2:11" ht="15.75" customHeight="1" x14ac:dyDescent="0.2">
      <c r="B9022" s="189">
        <v>41224</v>
      </c>
      <c r="C9022" s="143">
        <v>283747</v>
      </c>
      <c r="D9022" s="143" t="s">
        <v>1288</v>
      </c>
      <c r="E9022" s="143" t="s">
        <v>24</v>
      </c>
      <c r="F9022" s="248" t="s">
        <v>4424</v>
      </c>
      <c r="G9022" s="216">
        <v>10.859400000000001</v>
      </c>
      <c r="H9022" s="216">
        <v>36.999999994877726</v>
      </c>
      <c r="I9022" s="216">
        <v>401.79779994437519</v>
      </c>
      <c r="J9022" s="216">
        <v>4.0154551291406637E-4</v>
      </c>
      <c r="K9022" s="216">
        <v>1.0852581431612333E-5</v>
      </c>
    </row>
    <row r="9023" spans="2:11" ht="15.75" customHeight="1" x14ac:dyDescent="0.2">
      <c r="B9023" s="189">
        <v>41224</v>
      </c>
      <c r="C9023" s="143">
        <v>283748</v>
      </c>
      <c r="D9023" s="143" t="s">
        <v>1288</v>
      </c>
      <c r="E9023" s="143" t="s">
        <v>24</v>
      </c>
      <c r="F9023" s="248" t="s">
        <v>4424</v>
      </c>
      <c r="G9023" s="216">
        <v>4.2231000000000005</v>
      </c>
      <c r="H9023" s="216">
        <v>36.000000002095476</v>
      </c>
      <c r="I9023" s="216">
        <v>152.03160000884941</v>
      </c>
      <c r="J9023" s="216">
        <v>1.5193614005141651E-4</v>
      </c>
      <c r="K9023" s="216">
        <v>4.2204483345159071E-6</v>
      </c>
    </row>
    <row r="9024" spans="2:11" ht="15.75" customHeight="1" x14ac:dyDescent="0.2">
      <c r="B9024" s="189">
        <v>41224</v>
      </c>
      <c r="C9024" s="143">
        <v>283749</v>
      </c>
      <c r="D9024" s="143" t="s">
        <v>1338</v>
      </c>
      <c r="E9024" s="143" t="s">
        <v>24</v>
      </c>
      <c r="F9024" s="248" t="s">
        <v>4427</v>
      </c>
      <c r="G9024" s="216">
        <v>4.2415000000000003</v>
      </c>
      <c r="H9024" s="216">
        <v>344.99999999301508</v>
      </c>
      <c r="I9024" s="216">
        <v>1463.3174999703735</v>
      </c>
      <c r="J9024" s="216">
        <v>1.462398689497749E-3</v>
      </c>
      <c r="K9024" s="216">
        <v>4.2388367812387154E-6</v>
      </c>
    </row>
    <row r="9025" spans="2:11" ht="15.75" customHeight="1" x14ac:dyDescent="0.2">
      <c r="B9025" s="189">
        <v>41224</v>
      </c>
      <c r="C9025" s="143">
        <v>283750</v>
      </c>
      <c r="D9025" s="143" t="s">
        <v>1085</v>
      </c>
      <c r="E9025" s="143" t="s">
        <v>24</v>
      </c>
      <c r="F9025" s="248" t="s">
        <v>4428</v>
      </c>
      <c r="G9025" s="216">
        <v>3.0999000000000003</v>
      </c>
      <c r="H9025" s="216">
        <v>192.00000000768341</v>
      </c>
      <c r="I9025" s="216">
        <v>595.18080002381782</v>
      </c>
      <c r="J9025" s="216">
        <v>5.948070886780723E-4</v>
      </c>
      <c r="K9025" s="216">
        <v>3.0979535867409868E-6</v>
      </c>
    </row>
    <row r="9026" spans="2:11" ht="15.75" customHeight="1" x14ac:dyDescent="0.2">
      <c r="B9026" s="189">
        <v>41224</v>
      </c>
      <c r="C9026" s="143">
        <v>283751</v>
      </c>
      <c r="D9026" s="143" t="s">
        <v>1072</v>
      </c>
      <c r="E9026" s="143" t="s">
        <v>24</v>
      </c>
      <c r="F9026" s="248" t="s">
        <v>4429</v>
      </c>
      <c r="G9026" s="216">
        <v>28.560000000000002</v>
      </c>
      <c r="H9026" s="216">
        <v>535.99999999743886</v>
      </c>
      <c r="I9026" s="216">
        <v>15308.159999926855</v>
      </c>
      <c r="J9026" s="216">
        <v>1.5298548075156715E-2</v>
      </c>
      <c r="K9026" s="216">
        <v>2.8542067304533236E-5</v>
      </c>
    </row>
    <row r="9027" spans="2:11" ht="15.75" customHeight="1" x14ac:dyDescent="0.2">
      <c r="B9027" s="189">
        <v>41224</v>
      </c>
      <c r="C9027" s="143">
        <v>283751</v>
      </c>
      <c r="D9027" s="143" t="s">
        <v>1320</v>
      </c>
      <c r="E9027" s="143" t="s">
        <v>24</v>
      </c>
      <c r="F9027" s="248" t="s">
        <v>4429</v>
      </c>
      <c r="G9027" s="216">
        <v>9.9500000000000011</v>
      </c>
      <c r="H9027" s="216">
        <v>535.99999999743886</v>
      </c>
      <c r="I9027" s="216">
        <v>5333.1999999745176</v>
      </c>
      <c r="J9027" s="216">
        <v>5.3298513076964048E-3</v>
      </c>
      <c r="K9027" s="216">
        <v>9.9437524397796112E-6</v>
      </c>
    </row>
    <row r="9028" spans="2:11" ht="15.75" customHeight="1" x14ac:dyDescent="0.2">
      <c r="B9028" s="189">
        <v>41224</v>
      </c>
      <c r="C9028" s="143">
        <v>283753</v>
      </c>
      <c r="D9028" s="143" t="s">
        <v>1014</v>
      </c>
      <c r="E9028" s="143" t="s">
        <v>25</v>
      </c>
      <c r="F9028" s="248" t="s">
        <v>4430</v>
      </c>
      <c r="G9028" s="216">
        <v>3</v>
      </c>
      <c r="H9028" s="216">
        <v>405</v>
      </c>
      <c r="I9028" s="216">
        <v>1215</v>
      </c>
      <c r="J9028" s="216">
        <v>3.4844007964852696E-3</v>
      </c>
      <c r="K9028" s="216">
        <v>8.6034587567537515E-6</v>
      </c>
    </row>
    <row r="9029" spans="2:11" ht="15.75" customHeight="1" x14ac:dyDescent="0.2">
      <c r="B9029" s="189">
        <v>41224</v>
      </c>
      <c r="C9029" s="143">
        <v>283754</v>
      </c>
      <c r="D9029" s="143" t="s">
        <v>1123</v>
      </c>
      <c r="E9029" s="143" t="s">
        <v>24</v>
      </c>
      <c r="F9029" s="248" t="s">
        <v>3834</v>
      </c>
      <c r="G9029" s="216">
        <v>5.2</v>
      </c>
      <c r="H9029" s="216">
        <v>329.99999999650754</v>
      </c>
      <c r="I9029" s="216">
        <v>1715.9999999818392</v>
      </c>
      <c r="J9029" s="216">
        <v>1.7149225313046457E-3</v>
      </c>
      <c r="K9029" s="216">
        <v>5.1967349434024101E-6</v>
      </c>
    </row>
    <row r="9030" spans="2:11" ht="15.75" customHeight="1" x14ac:dyDescent="0.2">
      <c r="B9030" s="189">
        <v>41224</v>
      </c>
      <c r="C9030" s="143">
        <v>283763</v>
      </c>
      <c r="D9030" s="143" t="s">
        <v>893</v>
      </c>
      <c r="E9030" s="143" t="s">
        <v>24</v>
      </c>
      <c r="F9030" s="248" t="s">
        <v>2644</v>
      </c>
      <c r="G9030" s="216">
        <v>34.196800000000003</v>
      </c>
      <c r="H9030" s="216">
        <v>334.99999999185093</v>
      </c>
      <c r="I9030" s="216">
        <v>11455.927999721329</v>
      </c>
      <c r="J9030" s="216">
        <v>1.1448734874087289E-2</v>
      </c>
      <c r="K9030" s="216">
        <v>3.4175327983181451E-5</v>
      </c>
    </row>
    <row r="9031" spans="2:11" ht="15.75" customHeight="1" x14ac:dyDescent="0.2">
      <c r="B9031" s="189">
        <v>41225</v>
      </c>
      <c r="C9031" s="143">
        <v>283780</v>
      </c>
      <c r="D9031" s="143" t="s">
        <v>614</v>
      </c>
      <c r="E9031" s="143" t="s">
        <v>25</v>
      </c>
      <c r="F9031" s="248" t="s">
        <v>4431</v>
      </c>
      <c r="G9031" s="216">
        <v>1</v>
      </c>
      <c r="H9031" s="216">
        <v>229.99999999534339</v>
      </c>
      <c r="I9031" s="216">
        <v>229.99999999534339</v>
      </c>
      <c r="J9031" s="216">
        <v>6.5925051870932441E-4</v>
      </c>
      <c r="K9031" s="216">
        <v>2.8663066031420507E-6</v>
      </c>
    </row>
    <row r="9032" spans="2:11" ht="15.75" customHeight="1" x14ac:dyDescent="0.2">
      <c r="B9032" s="189">
        <v>41225</v>
      </c>
      <c r="C9032" s="143">
        <v>283803</v>
      </c>
      <c r="D9032" s="143" t="s">
        <v>1365</v>
      </c>
      <c r="E9032" s="143" t="s">
        <v>25</v>
      </c>
      <c r="F9032" s="248" t="s">
        <v>3935</v>
      </c>
      <c r="G9032" s="216">
        <v>12</v>
      </c>
      <c r="H9032" s="216">
        <v>413.99999999790452</v>
      </c>
      <c r="I9032" s="216">
        <v>4967.9999999748543</v>
      </c>
      <c r="J9032" s="216">
        <v>1.4239811204337633E-2</v>
      </c>
      <c r="K9032" s="216">
        <v>3.4395679237704607E-5</v>
      </c>
    </row>
    <row r="9033" spans="2:11" ht="15.75" customHeight="1" x14ac:dyDescent="0.2">
      <c r="B9033" s="189">
        <v>41225</v>
      </c>
      <c r="C9033" s="143">
        <v>283804</v>
      </c>
      <c r="D9033" s="143" t="s">
        <v>820</v>
      </c>
      <c r="E9033" s="143" t="s">
        <v>25</v>
      </c>
      <c r="F9033" s="248" t="s">
        <v>4432</v>
      </c>
      <c r="G9033" s="216">
        <v>2</v>
      </c>
      <c r="H9033" s="216">
        <v>120.00000000349246</v>
      </c>
      <c r="I9033" s="216">
        <v>240.00000000698492</v>
      </c>
      <c r="J9033" s="216">
        <v>6.879135847741131E-4</v>
      </c>
      <c r="K9033" s="216">
        <v>5.7326132062841014E-6</v>
      </c>
    </row>
    <row r="9034" spans="2:11" ht="15.75" customHeight="1" x14ac:dyDescent="0.2">
      <c r="B9034" s="189">
        <v>41225</v>
      </c>
      <c r="C9034" s="143">
        <v>283807</v>
      </c>
      <c r="D9034" s="143" t="s">
        <v>957</v>
      </c>
      <c r="E9034" s="143" t="s">
        <v>25</v>
      </c>
      <c r="F9034" s="248" t="s">
        <v>2107</v>
      </c>
      <c r="G9034" s="216">
        <v>6</v>
      </c>
      <c r="H9034" s="216">
        <v>451.99999999604188</v>
      </c>
      <c r="I9034" s="216">
        <v>2711.9999999762513</v>
      </c>
      <c r="J9034" s="216">
        <v>7.773423507653171E-3</v>
      </c>
      <c r="K9034" s="216">
        <v>1.7197839618852303E-5</v>
      </c>
    </row>
    <row r="9035" spans="2:11" ht="15.75" customHeight="1" x14ac:dyDescent="0.2">
      <c r="B9035" s="189">
        <v>41225</v>
      </c>
      <c r="C9035" s="143">
        <v>283808</v>
      </c>
      <c r="D9035" s="143" t="s">
        <v>4433</v>
      </c>
      <c r="E9035" s="143" t="s">
        <v>24</v>
      </c>
      <c r="F9035" s="248" t="s">
        <v>4434</v>
      </c>
      <c r="G9035" s="216">
        <v>1.5</v>
      </c>
      <c r="H9035" s="216">
        <v>413.00000000512227</v>
      </c>
      <c r="I9035" s="216">
        <v>619.50000000768341</v>
      </c>
      <c r="J9035" s="216">
        <v>6.1917591095237269E-4</v>
      </c>
      <c r="K9035" s="216">
        <v>1.4992152807377561E-6</v>
      </c>
    </row>
    <row r="9036" spans="2:11" ht="15.75" customHeight="1" x14ac:dyDescent="0.2">
      <c r="B9036" s="189">
        <v>41225</v>
      </c>
      <c r="C9036" s="143">
        <v>283810</v>
      </c>
      <c r="D9036" s="143" t="s">
        <v>513</v>
      </c>
      <c r="E9036" s="143" t="s">
        <v>25</v>
      </c>
      <c r="F9036" s="248" t="s">
        <v>4435</v>
      </c>
      <c r="G9036" s="216">
        <v>5.5</v>
      </c>
      <c r="H9036" s="216">
        <v>309.99999999417923</v>
      </c>
      <c r="I9036" s="216">
        <v>1704.9999999679858</v>
      </c>
      <c r="J9036" s="216">
        <v>4.8870527582654342E-3</v>
      </c>
      <c r="K9036" s="216">
        <v>1.576468631728128E-5</v>
      </c>
    </row>
    <row r="9037" spans="2:11" ht="15.75" customHeight="1" x14ac:dyDescent="0.2">
      <c r="B9037" s="189">
        <v>41225</v>
      </c>
      <c r="C9037" s="143">
        <v>283811</v>
      </c>
      <c r="D9037" s="143" t="s">
        <v>1069</v>
      </c>
      <c r="E9037" s="143" t="s">
        <v>25</v>
      </c>
      <c r="F9037" s="248" t="s">
        <v>4436</v>
      </c>
      <c r="G9037" s="216">
        <v>47.574999999999996</v>
      </c>
      <c r="H9037" s="216">
        <v>280.9999999939464</v>
      </c>
      <c r="I9037" s="216">
        <v>13368.574999712</v>
      </c>
      <c r="J9037" s="216">
        <v>3.8318434796274246E-2</v>
      </c>
      <c r="K9037" s="216">
        <v>1.3636453664448307E-4</v>
      </c>
    </row>
    <row r="9038" spans="2:11" ht="15.75" customHeight="1" x14ac:dyDescent="0.2">
      <c r="B9038" s="189">
        <v>41225</v>
      </c>
      <c r="C9038" s="143">
        <v>283812</v>
      </c>
      <c r="D9038" s="143" t="s">
        <v>708</v>
      </c>
      <c r="E9038" s="143" t="s">
        <v>24</v>
      </c>
      <c r="F9038" s="248" t="s">
        <v>2529</v>
      </c>
      <c r="G9038" s="216">
        <v>46.83</v>
      </c>
      <c r="H9038" s="216">
        <v>439.0000000060536</v>
      </c>
      <c r="I9038" s="216">
        <v>20558.370000283492</v>
      </c>
      <c r="J9038" s="216">
        <v>2.054761496765712E-2</v>
      </c>
      <c r="K9038" s="216">
        <v>4.6805501064632748E-5</v>
      </c>
    </row>
    <row r="9039" spans="2:11" ht="15.75" customHeight="1" x14ac:dyDescent="0.2">
      <c r="B9039" s="189">
        <v>41225</v>
      </c>
      <c r="C9039" s="143">
        <v>283813</v>
      </c>
      <c r="D9039" s="143" t="s">
        <v>1267</v>
      </c>
      <c r="E9039" s="143" t="s">
        <v>25</v>
      </c>
      <c r="F9039" s="248" t="s">
        <v>4437</v>
      </c>
      <c r="G9039" s="216">
        <v>2.97</v>
      </c>
      <c r="H9039" s="216">
        <v>94.999999995343387</v>
      </c>
      <c r="I9039" s="216">
        <v>282.14999998616986</v>
      </c>
      <c r="J9039" s="216">
        <v>8.0872840803688823E-4</v>
      </c>
      <c r="K9039" s="216">
        <v>8.5129306113318908E-6</v>
      </c>
    </row>
    <row r="9040" spans="2:11" ht="15.75" customHeight="1" x14ac:dyDescent="0.2">
      <c r="B9040" s="189">
        <v>41225</v>
      </c>
      <c r="C9040" s="143">
        <v>283814</v>
      </c>
      <c r="D9040" s="143" t="s">
        <v>1080</v>
      </c>
      <c r="E9040" s="143" t="s">
        <v>24</v>
      </c>
      <c r="F9040" s="248" t="s">
        <v>4438</v>
      </c>
      <c r="G9040" s="216">
        <v>26.330000000000002</v>
      </c>
      <c r="H9040" s="216">
        <v>341.00000000093132</v>
      </c>
      <c r="I9040" s="216">
        <v>8978.5300000245225</v>
      </c>
      <c r="J9040" s="216">
        <v>8.9738329163994209E-3</v>
      </c>
      <c r="K9040" s="216">
        <v>2.6316225561216749E-5</v>
      </c>
    </row>
    <row r="9041" spans="2:11" ht="15.75" customHeight="1" x14ac:dyDescent="0.2">
      <c r="B9041" s="189">
        <v>41225</v>
      </c>
      <c r="C9041" s="143">
        <v>283815</v>
      </c>
      <c r="D9041" s="143" t="s">
        <v>1240</v>
      </c>
      <c r="E9041" s="143" t="s">
        <v>24</v>
      </c>
      <c r="F9041" s="248" t="s">
        <v>4439</v>
      </c>
      <c r="G9041" s="216">
        <v>6.12</v>
      </c>
      <c r="H9041" s="216">
        <v>160.99999999045394</v>
      </c>
      <c r="I9041" s="216">
        <v>985.3199999415782</v>
      </c>
      <c r="J9041" s="216">
        <v>9.8480453355262606E-4</v>
      </c>
      <c r="K9041" s="216">
        <v>6.1167983454100451E-6</v>
      </c>
    </row>
    <row r="9042" spans="2:11" ht="15.75" customHeight="1" x14ac:dyDescent="0.2">
      <c r="B9042" s="189">
        <v>41225</v>
      </c>
      <c r="C9042" s="143">
        <v>283816</v>
      </c>
      <c r="D9042" s="143" t="s">
        <v>1002</v>
      </c>
      <c r="E9042" s="143" t="s">
        <v>24</v>
      </c>
      <c r="F9042" s="248" t="s">
        <v>4440</v>
      </c>
      <c r="G9042" s="216">
        <v>4.45</v>
      </c>
      <c r="H9042" s="216">
        <v>79.000000006053597</v>
      </c>
      <c r="I9042" s="216">
        <v>351.55000002693851</v>
      </c>
      <c r="J9042" s="216">
        <v>3.5136608798916319E-4</v>
      </c>
      <c r="K9042" s="216">
        <v>4.4476719995220098E-6</v>
      </c>
    </row>
    <row r="9043" spans="2:11" ht="15.75" customHeight="1" x14ac:dyDescent="0.2">
      <c r="B9043" s="189">
        <v>41225</v>
      </c>
      <c r="C9043" s="143">
        <v>283817</v>
      </c>
      <c r="D9043" s="143" t="s">
        <v>565</v>
      </c>
      <c r="E9043" s="143" t="s">
        <v>25</v>
      </c>
      <c r="F9043" s="248" t="s">
        <v>3432</v>
      </c>
      <c r="G9043" s="216">
        <v>2.125</v>
      </c>
      <c r="H9043" s="216">
        <v>60.000000006984919</v>
      </c>
      <c r="I9043" s="216">
        <v>127.50000001484295</v>
      </c>
      <c r="J9043" s="216">
        <v>3.6545409194315592E-4</v>
      </c>
      <c r="K9043" s="216">
        <v>6.0909015316768582E-6</v>
      </c>
    </row>
    <row r="9044" spans="2:11" ht="15.75" customHeight="1" x14ac:dyDescent="0.2">
      <c r="B9044" s="189">
        <v>41225</v>
      </c>
      <c r="C9044" s="143">
        <v>283818</v>
      </c>
      <c r="D9044" s="143" t="s">
        <v>1002</v>
      </c>
      <c r="E9044" s="143" t="s">
        <v>24</v>
      </c>
      <c r="F9044" s="248" t="s">
        <v>3324</v>
      </c>
      <c r="G9044" s="216">
        <v>2.5500000000000003</v>
      </c>
      <c r="H9044" s="216">
        <v>241.99999999254942</v>
      </c>
      <c r="I9044" s="216">
        <v>617.09999998100113</v>
      </c>
      <c r="J9044" s="216">
        <v>6.1677716647652397E-4</v>
      </c>
      <c r="K9044" s="216">
        <v>2.5486659772541857E-6</v>
      </c>
    </row>
    <row r="9045" spans="2:11" ht="15.75" customHeight="1" x14ac:dyDescent="0.2">
      <c r="B9045" s="189">
        <v>41225</v>
      </c>
      <c r="C9045" s="143">
        <v>283818</v>
      </c>
      <c r="D9045" s="143" t="s">
        <v>1179</v>
      </c>
      <c r="E9045" s="143" t="s">
        <v>25</v>
      </c>
      <c r="F9045" s="248" t="s">
        <v>3324</v>
      </c>
      <c r="G9045" s="216">
        <v>9</v>
      </c>
      <c r="H9045" s="216">
        <v>241.99999999254942</v>
      </c>
      <c r="I9045" s="216">
        <v>2177.9999999329448</v>
      </c>
      <c r="J9045" s="216">
        <v>6.2428157814511855E-3</v>
      </c>
      <c r="K9045" s="216">
        <v>2.5796759428278457E-5</v>
      </c>
    </row>
    <row r="9046" spans="2:11" ht="15.75" customHeight="1" x14ac:dyDescent="0.2">
      <c r="B9046" s="189">
        <v>41225</v>
      </c>
      <c r="C9046" s="143">
        <v>283819</v>
      </c>
      <c r="D9046" s="143" t="s">
        <v>1002</v>
      </c>
      <c r="E9046" s="143" t="s">
        <v>24</v>
      </c>
      <c r="F9046" s="248" t="s">
        <v>4441</v>
      </c>
      <c r="G9046" s="216">
        <v>5.7050000000000001</v>
      </c>
      <c r="H9046" s="216">
        <v>69.999999997671694</v>
      </c>
      <c r="I9046" s="216">
        <v>399.34999998671702</v>
      </c>
      <c r="J9046" s="216">
        <v>3.9914108156180591E-4</v>
      </c>
      <c r="K9046" s="216">
        <v>5.7020154510725992E-6</v>
      </c>
    </row>
    <row r="9047" spans="2:11" ht="15.75" customHeight="1" x14ac:dyDescent="0.2">
      <c r="B9047" s="189">
        <v>41225</v>
      </c>
      <c r="C9047" s="143">
        <v>283820</v>
      </c>
      <c r="D9047" s="143" t="s">
        <v>594</v>
      </c>
      <c r="E9047" s="143" t="s">
        <v>25</v>
      </c>
      <c r="F9047" s="248" t="s">
        <v>4442</v>
      </c>
      <c r="G9047" s="216">
        <v>6.83</v>
      </c>
      <c r="H9047" s="216">
        <v>338.00000000162981</v>
      </c>
      <c r="I9047" s="216">
        <v>2308.5400000111317</v>
      </c>
      <c r="J9047" s="216">
        <v>6.6169834456494565E-3</v>
      </c>
      <c r="K9047" s="216">
        <v>1.9576874099460206E-5</v>
      </c>
    </row>
    <row r="9048" spans="2:11" ht="15.75" customHeight="1" x14ac:dyDescent="0.2">
      <c r="B9048" s="189">
        <v>41225</v>
      </c>
      <c r="C9048" s="143">
        <v>283824</v>
      </c>
      <c r="D9048" s="143" t="s">
        <v>890</v>
      </c>
      <c r="E9048" s="143" t="s">
        <v>25</v>
      </c>
      <c r="F9048" s="248" t="s">
        <v>2978</v>
      </c>
      <c r="G9048" s="216">
        <v>20</v>
      </c>
      <c r="H9048" s="216">
        <v>378.99999999906868</v>
      </c>
      <c r="I9048" s="216">
        <v>7579.9999999813735</v>
      </c>
      <c r="J9048" s="216">
        <v>2.1726604051763358E-2</v>
      </c>
      <c r="K9048" s="216">
        <v>5.7326132062841016E-5</v>
      </c>
    </row>
    <row r="9049" spans="2:11" ht="15.75" customHeight="1" x14ac:dyDescent="0.2">
      <c r="B9049" s="189">
        <v>41225</v>
      </c>
      <c r="C9049" s="143">
        <v>283825</v>
      </c>
      <c r="D9049" s="143" t="s">
        <v>1440</v>
      </c>
      <c r="E9049" s="143" t="s">
        <v>24</v>
      </c>
      <c r="F9049" s="248" t="s">
        <v>4075</v>
      </c>
      <c r="G9049" s="216">
        <v>19.2</v>
      </c>
      <c r="H9049" s="216">
        <v>366.99999999138527</v>
      </c>
      <c r="I9049" s="216">
        <v>7046.3999998345971</v>
      </c>
      <c r="J9049" s="216">
        <v>7.0427137026283669E-3</v>
      </c>
      <c r="K9049" s="216">
        <v>1.9189955593443278E-5</v>
      </c>
    </row>
    <row r="9050" spans="2:11" ht="15.75" customHeight="1" x14ac:dyDescent="0.2">
      <c r="B9050" s="189">
        <v>41225</v>
      </c>
      <c r="C9050" s="143">
        <v>283826</v>
      </c>
      <c r="D9050" s="143" t="s">
        <v>3388</v>
      </c>
      <c r="E9050" s="143" t="s">
        <v>24</v>
      </c>
      <c r="F9050" s="248" t="s">
        <v>4443</v>
      </c>
      <c r="G9050" s="216">
        <v>23.67</v>
      </c>
      <c r="H9050" s="216">
        <v>412.00000000186265</v>
      </c>
      <c r="I9050" s="216">
        <v>9752.0400000440895</v>
      </c>
      <c r="J9050" s="216">
        <v>9.7469382576212855E-3</v>
      </c>
      <c r="K9050" s="216">
        <v>2.3657617130041796E-5</v>
      </c>
    </row>
    <row r="9051" spans="2:11" ht="15.75" customHeight="1" x14ac:dyDescent="0.2">
      <c r="B9051" s="189">
        <v>41225</v>
      </c>
      <c r="C9051" s="143">
        <v>283827</v>
      </c>
      <c r="D9051" s="143" t="s">
        <v>1393</v>
      </c>
      <c r="E9051" s="143" t="s">
        <v>24</v>
      </c>
      <c r="F9051" s="248" t="s">
        <v>4444</v>
      </c>
      <c r="G9051" s="216">
        <v>25.910000000000004</v>
      </c>
      <c r="H9051" s="216">
        <v>242.0000000030268</v>
      </c>
      <c r="I9051" s="216">
        <v>6270.2200000784251</v>
      </c>
      <c r="J9051" s="216">
        <v>6.2669397584700463E-3</v>
      </c>
      <c r="K9051" s="216">
        <v>2.5896445282610179E-5</v>
      </c>
    </row>
    <row r="9052" spans="2:11" ht="15.75" customHeight="1" x14ac:dyDescent="0.2">
      <c r="B9052" s="189">
        <v>41225</v>
      </c>
      <c r="C9052" s="143">
        <v>283828</v>
      </c>
      <c r="D9052" s="143" t="s">
        <v>735</v>
      </c>
      <c r="E9052" s="143" t="s">
        <v>24</v>
      </c>
      <c r="F9052" s="248" t="s">
        <v>4445</v>
      </c>
      <c r="G9052" s="216">
        <v>8.82</v>
      </c>
      <c r="H9052" s="216">
        <v>388.00000000745058</v>
      </c>
      <c r="I9052" s="216">
        <v>3422.160000065714</v>
      </c>
      <c r="J9052" s="216">
        <v>3.4203697101520261E-3</v>
      </c>
      <c r="K9052" s="216">
        <v>8.8153858507380059E-6</v>
      </c>
    </row>
    <row r="9053" spans="2:11" ht="15.75" customHeight="1" x14ac:dyDescent="0.2">
      <c r="B9053" s="189">
        <v>41225</v>
      </c>
      <c r="C9053" s="143">
        <v>283829</v>
      </c>
      <c r="D9053" s="143" t="s">
        <v>1591</v>
      </c>
      <c r="E9053" s="143" t="s">
        <v>24</v>
      </c>
      <c r="F9053" s="248" t="s">
        <v>4446</v>
      </c>
      <c r="G9053" s="216">
        <v>4.7305999999999999</v>
      </c>
      <c r="H9053" s="216">
        <v>128.00000000861473</v>
      </c>
      <c r="I9053" s="216">
        <v>605.51680004075286</v>
      </c>
      <c r="J9053" s="216">
        <v>6.0520002624301673E-4</v>
      </c>
      <c r="K9053" s="216">
        <v>4.7281252047053532E-6</v>
      </c>
    </row>
    <row r="9054" spans="2:11" ht="15.75" customHeight="1" x14ac:dyDescent="0.2">
      <c r="B9054" s="189">
        <v>41225</v>
      </c>
      <c r="C9054" s="143">
        <v>283830</v>
      </c>
      <c r="D9054" s="143" t="s">
        <v>2069</v>
      </c>
      <c r="E9054" s="143" t="s">
        <v>24</v>
      </c>
      <c r="F9054" s="248" t="s">
        <v>4447</v>
      </c>
      <c r="G9054" s="216">
        <v>11.080000000000002</v>
      </c>
      <c r="H9054" s="216">
        <v>60.000000006984919</v>
      </c>
      <c r="I9054" s="216">
        <v>664.80000007739295</v>
      </c>
      <c r="J9054" s="216">
        <v>6.6445221250032598E-4</v>
      </c>
      <c r="K9054" s="216">
        <v>1.1074203540382895E-5</v>
      </c>
    </row>
    <row r="9055" spans="2:11" ht="15.75" customHeight="1" x14ac:dyDescent="0.2">
      <c r="B9055" s="189">
        <v>41225</v>
      </c>
      <c r="C9055" s="143">
        <v>283831</v>
      </c>
      <c r="D9055" s="143" t="s">
        <v>2069</v>
      </c>
      <c r="E9055" s="143" t="s">
        <v>24</v>
      </c>
      <c r="F9055" s="248" t="s">
        <v>4448</v>
      </c>
      <c r="G9055" s="216">
        <v>26.64</v>
      </c>
      <c r="H9055" s="216">
        <v>91.000000003259629</v>
      </c>
      <c r="I9055" s="216">
        <v>2424.2400000868365</v>
      </c>
      <c r="J9055" s="216">
        <v>2.4229717682039231E-3</v>
      </c>
      <c r="K9055" s="216">
        <v>2.662606338590255E-5</v>
      </c>
    </row>
    <row r="9056" spans="2:11" ht="15.75" customHeight="1" x14ac:dyDescent="0.2">
      <c r="B9056" s="189">
        <v>41226</v>
      </c>
      <c r="C9056" s="143">
        <v>283862</v>
      </c>
      <c r="D9056" s="143" t="s">
        <v>1261</v>
      </c>
      <c r="E9056" s="143" t="s">
        <v>25</v>
      </c>
      <c r="F9056" s="248" t="s">
        <v>4449</v>
      </c>
      <c r="G9056" s="216">
        <v>6.0200000000000005</v>
      </c>
      <c r="H9056" s="216">
        <v>242.0000000030268</v>
      </c>
      <c r="I9056" s="216">
        <v>1456.8400000182214</v>
      </c>
      <c r="J9056" s="216">
        <v>4.1744059493686696E-3</v>
      </c>
      <c r="K9056" s="216">
        <v>1.7249611360811812E-5</v>
      </c>
    </row>
    <row r="9057" spans="2:11" ht="15.75" customHeight="1" x14ac:dyDescent="0.2">
      <c r="B9057" s="189">
        <v>41226</v>
      </c>
      <c r="C9057" s="143">
        <v>283865</v>
      </c>
      <c r="D9057" s="143" t="s">
        <v>555</v>
      </c>
      <c r="E9057" s="143" t="s">
        <v>25</v>
      </c>
      <c r="F9057" s="248" t="s">
        <v>3293</v>
      </c>
      <c r="G9057" s="216">
        <v>45.01</v>
      </c>
      <c r="H9057" s="216">
        <v>312.00000000069849</v>
      </c>
      <c r="I9057" s="216">
        <v>14043.120000031438</v>
      </c>
      <c r="J9057" s="216">
        <v>4.0238930613585695E-2</v>
      </c>
      <c r="K9057" s="216">
        <v>1.2897093145351155E-4</v>
      </c>
    </row>
    <row r="9058" spans="2:11" ht="15.75" customHeight="1" x14ac:dyDescent="0.2">
      <c r="B9058" s="189">
        <v>41226</v>
      </c>
      <c r="C9058" s="143">
        <v>283866</v>
      </c>
      <c r="D9058" s="143" t="s">
        <v>643</v>
      </c>
      <c r="E9058" s="143" t="s">
        <v>25</v>
      </c>
      <c r="F9058" s="248" t="s">
        <v>4450</v>
      </c>
      <c r="G9058" s="216">
        <v>11.040000000000001</v>
      </c>
      <c r="H9058" s="216">
        <v>49.999999995343387</v>
      </c>
      <c r="I9058" s="216">
        <v>551.99999994859104</v>
      </c>
      <c r="J9058" s="216">
        <v>1.5816919385849395E-3</v>
      </c>
      <c r="K9058" s="216">
        <v>3.1633838774644921E-5</v>
      </c>
    </row>
    <row r="9059" spans="2:11" ht="15.75" customHeight="1" x14ac:dyDescent="0.2">
      <c r="B9059" s="189">
        <v>41226</v>
      </c>
      <c r="C9059" s="143">
        <v>283867</v>
      </c>
      <c r="D9059" s="143" t="s">
        <v>643</v>
      </c>
      <c r="E9059" s="143" t="s">
        <v>25</v>
      </c>
      <c r="F9059" s="248" t="s">
        <v>4451</v>
      </c>
      <c r="G9059" s="216">
        <v>24</v>
      </c>
      <c r="H9059" s="216">
        <v>1.9999999960418791</v>
      </c>
      <c r="I9059" s="216">
        <v>47.999999905005097</v>
      </c>
      <c r="J9059" s="216">
        <v>1.3753842918278104E-4</v>
      </c>
      <c r="K9059" s="216">
        <v>6.8769214727488955E-5</v>
      </c>
    </row>
    <row r="9060" spans="2:11" ht="15.75" customHeight="1" x14ac:dyDescent="0.2">
      <c r="B9060" s="189">
        <v>41226</v>
      </c>
      <c r="C9060" s="143">
        <v>283868</v>
      </c>
      <c r="D9060" s="143" t="s">
        <v>520</v>
      </c>
      <c r="E9060" s="143" t="s">
        <v>25</v>
      </c>
      <c r="F9060" s="248" t="s">
        <v>4452</v>
      </c>
      <c r="G9060" s="216">
        <v>12.33</v>
      </c>
      <c r="H9060" s="216">
        <v>206.00000000093132</v>
      </c>
      <c r="I9060" s="216">
        <v>2539.9800000114833</v>
      </c>
      <c r="J9060" s="216">
        <v>7.2780179176798786E-3</v>
      </c>
      <c r="K9060" s="216">
        <v>3.5330184066247449E-5</v>
      </c>
    </row>
    <row r="9061" spans="2:11" ht="15.75" customHeight="1" x14ac:dyDescent="0.2">
      <c r="B9061" s="189">
        <v>41226</v>
      </c>
      <c r="C9061" s="143">
        <v>283869</v>
      </c>
      <c r="D9061" s="143" t="s">
        <v>2371</v>
      </c>
      <c r="E9061" s="143" t="s">
        <v>25</v>
      </c>
      <c r="F9061" s="248" t="s">
        <v>4453</v>
      </c>
      <c r="G9061" s="216">
        <v>4</v>
      </c>
      <c r="H9061" s="216">
        <v>30.99999999627471</v>
      </c>
      <c r="I9061" s="216">
        <v>123.99999998509884</v>
      </c>
      <c r="J9061" s="216">
        <v>3.5530760938266203E-4</v>
      </c>
      <c r="K9061" s="216">
        <v>1.1461535787914826E-5</v>
      </c>
    </row>
    <row r="9062" spans="2:11" ht="15.75" customHeight="1" x14ac:dyDescent="0.2">
      <c r="B9062" s="189">
        <v>41226</v>
      </c>
      <c r="C9062" s="143">
        <v>283870</v>
      </c>
      <c r="D9062" s="143" t="s">
        <v>1104</v>
      </c>
      <c r="E9062" s="143" t="s">
        <v>25</v>
      </c>
      <c r="F9062" s="248" t="s">
        <v>4454</v>
      </c>
      <c r="G9062" s="216">
        <v>14.71</v>
      </c>
      <c r="H9062" s="216">
        <v>262.0000000053551</v>
      </c>
      <c r="I9062" s="216">
        <v>3854.0200000787736</v>
      </c>
      <c r="J9062" s="216">
        <v>1.104324703956059E-2</v>
      </c>
      <c r="K9062" s="216">
        <v>4.2149797860056769E-5</v>
      </c>
    </row>
    <row r="9063" spans="2:11" ht="15.75" customHeight="1" x14ac:dyDescent="0.2">
      <c r="B9063" s="189">
        <v>41226</v>
      </c>
      <c r="C9063" s="143">
        <v>283871</v>
      </c>
      <c r="D9063" s="143" t="s">
        <v>636</v>
      </c>
      <c r="E9063" s="143" t="s">
        <v>25</v>
      </c>
      <c r="F9063" s="248" t="s">
        <v>3960</v>
      </c>
      <c r="G9063" s="216">
        <v>8.74</v>
      </c>
      <c r="H9063" s="216">
        <v>230.99999999860302</v>
      </c>
      <c r="I9063" s="216">
        <v>2018.9399999877903</v>
      </c>
      <c r="J9063" s="216">
        <v>5.7850382658782042E-3</v>
      </c>
      <c r="K9063" s="216">
        <v>2.5043455696593894E-5</v>
      </c>
    </row>
    <row r="9064" spans="2:11" ht="15.75" customHeight="1" x14ac:dyDescent="0.2">
      <c r="B9064" s="189">
        <v>41226</v>
      </c>
      <c r="C9064" s="143">
        <v>283880</v>
      </c>
      <c r="D9064" s="143" t="s">
        <v>971</v>
      </c>
      <c r="E9064" s="143" t="s">
        <v>25</v>
      </c>
      <c r="F9064" s="248" t="s">
        <v>4455</v>
      </c>
      <c r="G9064" s="216">
        <v>6.0200000000000005</v>
      </c>
      <c r="H9064" s="216">
        <v>325.00000000116415</v>
      </c>
      <c r="I9064" s="216">
        <v>1956.5000000070083</v>
      </c>
      <c r="J9064" s="216">
        <v>5.6061236922839205E-3</v>
      </c>
      <c r="K9064" s="216">
        <v>1.7249611360811812E-5</v>
      </c>
    </row>
    <row r="9065" spans="2:11" ht="15.75" customHeight="1" x14ac:dyDescent="0.2">
      <c r="B9065" s="189">
        <v>41226</v>
      </c>
      <c r="C9065" s="143">
        <v>283881</v>
      </c>
      <c r="D9065" s="143" t="s">
        <v>971</v>
      </c>
      <c r="E9065" s="143" t="s">
        <v>25</v>
      </c>
      <c r="F9065" s="248" t="s">
        <v>4456</v>
      </c>
      <c r="G9065" s="216">
        <v>9.67</v>
      </c>
      <c r="H9065" s="216">
        <v>394.99999999883585</v>
      </c>
      <c r="I9065" s="216">
        <v>3819.6499999887428</v>
      </c>
      <c r="J9065" s="216">
        <v>1.0944763793044959E-2</v>
      </c>
      <c r="K9065" s="216">
        <v>2.770826276728409E-5</v>
      </c>
    </row>
    <row r="9066" spans="2:11" ht="15.75" customHeight="1" x14ac:dyDescent="0.2">
      <c r="B9066" s="189">
        <v>41226</v>
      </c>
      <c r="C9066" s="143">
        <v>283882</v>
      </c>
      <c r="D9066" s="143" t="s">
        <v>1312</v>
      </c>
      <c r="E9066" s="143" t="s">
        <v>25</v>
      </c>
      <c r="F9066" s="248" t="s">
        <v>3531</v>
      </c>
      <c r="G9066" s="216">
        <v>25.754999999999999</v>
      </c>
      <c r="H9066" s="216">
        <v>386.00000000093132</v>
      </c>
      <c r="I9066" s="216">
        <v>9941.4300000239855</v>
      </c>
      <c r="J9066" s="216">
        <v>2.8486013932081247E-2</v>
      </c>
      <c r="K9066" s="216">
        <v>7.3797963554436582E-5</v>
      </c>
    </row>
    <row r="9067" spans="2:11" ht="15.75" customHeight="1" x14ac:dyDescent="0.2">
      <c r="B9067" s="189">
        <v>41226</v>
      </c>
      <c r="C9067" s="143">
        <v>283883</v>
      </c>
      <c r="D9067" s="143" t="s">
        <v>991</v>
      </c>
      <c r="E9067" s="143" t="s">
        <v>25</v>
      </c>
      <c r="F9067" s="248" t="s">
        <v>4457</v>
      </c>
      <c r="G9067" s="216">
        <v>20.5</v>
      </c>
      <c r="H9067" s="216">
        <v>329.99999999650754</v>
      </c>
      <c r="I9067" s="216">
        <v>6764.9999999284046</v>
      </c>
      <c r="J9067" s="216">
        <v>1.93843224011058E-2</v>
      </c>
      <c r="K9067" s="216">
        <v>5.8740370913063477E-5</v>
      </c>
    </row>
    <row r="9068" spans="2:11" ht="15.75" customHeight="1" x14ac:dyDescent="0.2">
      <c r="B9068" s="189">
        <v>41226</v>
      </c>
      <c r="C9068" s="143">
        <v>283900</v>
      </c>
      <c r="D9068" s="143" t="s">
        <v>704</v>
      </c>
      <c r="E9068" s="143" t="s">
        <v>25</v>
      </c>
      <c r="F9068" s="248" t="s">
        <v>2370</v>
      </c>
      <c r="G9068" s="216">
        <v>29</v>
      </c>
      <c r="H9068" s="216">
        <v>438.99999999557622</v>
      </c>
      <c r="I9068" s="216">
        <v>12730.99999987171</v>
      </c>
      <c r="J9068" s="216">
        <v>3.6479203028618311E-2</v>
      </c>
      <c r="K9068" s="216">
        <v>8.3096134462382477E-5</v>
      </c>
    </row>
    <row r="9069" spans="2:11" ht="15.75" customHeight="1" x14ac:dyDescent="0.2">
      <c r="B9069" s="189">
        <v>41226</v>
      </c>
      <c r="C9069" s="143">
        <v>283901</v>
      </c>
      <c r="D9069" s="143" t="s">
        <v>970</v>
      </c>
      <c r="E9069" s="143" t="s">
        <v>25</v>
      </c>
      <c r="F9069" s="248" t="s">
        <v>4458</v>
      </c>
      <c r="G9069" s="216">
        <v>4.5</v>
      </c>
      <c r="H9069" s="216">
        <v>564.99999999767169</v>
      </c>
      <c r="I9069" s="216">
        <v>2542.4999999895226</v>
      </c>
      <c r="J9069" s="216">
        <v>7.2852386851633387E-3</v>
      </c>
      <c r="K9069" s="216">
        <v>1.2894227761404177E-5</v>
      </c>
    </row>
    <row r="9070" spans="2:11" ht="15.75" customHeight="1" x14ac:dyDescent="0.2">
      <c r="B9070" s="189">
        <v>41226</v>
      </c>
      <c r="C9070" s="143">
        <v>283902</v>
      </c>
      <c r="D9070" s="143" t="s">
        <v>708</v>
      </c>
      <c r="E9070" s="143" t="s">
        <v>24</v>
      </c>
      <c r="F9070" s="248" t="s">
        <v>4459</v>
      </c>
      <c r="G9070" s="216">
        <v>17.86</v>
      </c>
      <c r="H9070" s="216">
        <v>336.99999999837019</v>
      </c>
      <c r="I9070" s="216">
        <v>6018.8199999708913</v>
      </c>
      <c r="J9070" s="216">
        <v>6.0160509921807206E-3</v>
      </c>
      <c r="K9070" s="216">
        <v>1.7851783359673043E-5</v>
      </c>
    </row>
    <row r="9071" spans="2:11" ht="15.75" customHeight="1" x14ac:dyDescent="0.2">
      <c r="B9071" s="189">
        <v>41226</v>
      </c>
      <c r="C9071" s="143">
        <v>283902</v>
      </c>
      <c r="D9071" s="143" t="s">
        <v>843</v>
      </c>
      <c r="E9071" s="143" t="s">
        <v>24</v>
      </c>
      <c r="F9071" s="248" t="s">
        <v>4459</v>
      </c>
      <c r="G9071" s="216">
        <v>8.4</v>
      </c>
      <c r="H9071" s="216">
        <v>336.99999999837019</v>
      </c>
      <c r="I9071" s="216">
        <v>2830.7999999863096</v>
      </c>
      <c r="J9071" s="216">
        <v>2.8294976670950756E-3</v>
      </c>
      <c r="K9071" s="216">
        <v>8.3961355107084865E-6</v>
      </c>
    </row>
    <row r="9072" spans="2:11" ht="15.75" customHeight="1" x14ac:dyDescent="0.2">
      <c r="B9072" s="189">
        <v>41226</v>
      </c>
      <c r="C9072" s="143">
        <v>283903</v>
      </c>
      <c r="D9072" s="143" t="s">
        <v>708</v>
      </c>
      <c r="E9072" s="143" t="s">
        <v>24</v>
      </c>
      <c r="F9072" s="248" t="s">
        <v>4460</v>
      </c>
      <c r="G9072" s="216">
        <v>3.7600000000000002</v>
      </c>
      <c r="H9072" s="216">
        <v>235.00000000116415</v>
      </c>
      <c r="I9072" s="216">
        <v>883.60000000437731</v>
      </c>
      <c r="J9072" s="216">
        <v>8.8319349253556799E-4</v>
      </c>
      <c r="K9072" s="216">
        <v>3.7582701809837986E-6</v>
      </c>
    </row>
    <row r="9073" spans="2:11" ht="15.75" customHeight="1" x14ac:dyDescent="0.2">
      <c r="B9073" s="189">
        <v>41226</v>
      </c>
      <c r="C9073" s="143">
        <v>283904</v>
      </c>
      <c r="D9073" s="143" t="s">
        <v>1202</v>
      </c>
      <c r="E9073" s="143" t="s">
        <v>24</v>
      </c>
      <c r="F9073" s="248" t="s">
        <v>3718</v>
      </c>
      <c r="G9073" s="216">
        <v>6.9750000000000005</v>
      </c>
      <c r="H9073" s="216">
        <v>230.99999999860302</v>
      </c>
      <c r="I9073" s="216">
        <v>1611.2249999902563</v>
      </c>
      <c r="J9073" s="216">
        <v>1.6104837426380322E-3</v>
      </c>
      <c r="K9073" s="216">
        <v>6.9717910937132971E-6</v>
      </c>
    </row>
    <row r="9074" spans="2:11" ht="15.75" customHeight="1" x14ac:dyDescent="0.2">
      <c r="B9074" s="189">
        <v>41226</v>
      </c>
      <c r="C9074" s="143">
        <v>283905</v>
      </c>
      <c r="D9074" s="143" t="s">
        <v>546</v>
      </c>
      <c r="E9074" s="143" t="s">
        <v>24</v>
      </c>
      <c r="F9074" s="248" t="s">
        <v>2454</v>
      </c>
      <c r="G9074" s="216">
        <v>8.9</v>
      </c>
      <c r="H9074" s="216">
        <v>159.99999999767169</v>
      </c>
      <c r="I9074" s="216">
        <v>1423.9999999792781</v>
      </c>
      <c r="J9074" s="216">
        <v>1.4233448770327262E-3</v>
      </c>
      <c r="K9074" s="216">
        <v>8.8959054815839916E-6</v>
      </c>
    </row>
    <row r="9075" spans="2:11" ht="15.75" customHeight="1" x14ac:dyDescent="0.2">
      <c r="B9075" s="189">
        <v>41226</v>
      </c>
      <c r="C9075" s="143">
        <v>283906</v>
      </c>
      <c r="D9075" s="143" t="s">
        <v>4461</v>
      </c>
      <c r="E9075" s="143" t="s">
        <v>24</v>
      </c>
      <c r="F9075" s="248" t="s">
        <v>4462</v>
      </c>
      <c r="G9075" s="216">
        <v>1.04</v>
      </c>
      <c r="H9075" s="216">
        <v>370.00000000116415</v>
      </c>
      <c r="I9075" s="216">
        <v>384.80000000121072</v>
      </c>
      <c r="J9075" s="216">
        <v>3.846229695869989E-4</v>
      </c>
      <c r="K9075" s="216">
        <v>1.0395215394210506E-6</v>
      </c>
    </row>
    <row r="9076" spans="2:11" ht="15.75" customHeight="1" x14ac:dyDescent="0.2">
      <c r="B9076" s="189">
        <v>41226</v>
      </c>
      <c r="C9076" s="143">
        <v>283907</v>
      </c>
      <c r="D9076" s="143" t="s">
        <v>942</v>
      </c>
      <c r="E9076" s="143" t="s">
        <v>24</v>
      </c>
      <c r="F9076" s="248" t="s">
        <v>3888</v>
      </c>
      <c r="G9076" s="216">
        <v>23.9876</v>
      </c>
      <c r="H9076" s="216">
        <v>409.99999999534339</v>
      </c>
      <c r="I9076" s="216">
        <v>9834.9159998882988</v>
      </c>
      <c r="J9076" s="216">
        <v>9.8303913656544294E-3</v>
      </c>
      <c r="K9076" s="216">
        <v>2.3976564306746533E-5</v>
      </c>
    </row>
    <row r="9077" spans="2:11" ht="15.75" customHeight="1" x14ac:dyDescent="0.2">
      <c r="B9077" s="189">
        <v>41226</v>
      </c>
      <c r="C9077" s="143">
        <v>283908</v>
      </c>
      <c r="D9077" s="143" t="s">
        <v>4463</v>
      </c>
      <c r="E9077" s="143" t="s">
        <v>24</v>
      </c>
      <c r="F9077" s="248" t="s">
        <v>4464</v>
      </c>
      <c r="G9077" s="216">
        <v>0.78</v>
      </c>
      <c r="H9077" s="216">
        <v>165.99999999627471</v>
      </c>
      <c r="I9077" s="216">
        <v>129.47999999709427</v>
      </c>
      <c r="J9077" s="216">
        <v>1.2942043165501641E-4</v>
      </c>
      <c r="K9077" s="216">
        <v>7.7964115456578806E-7</v>
      </c>
    </row>
    <row r="9078" spans="2:11" ht="15.75" customHeight="1" x14ac:dyDescent="0.2">
      <c r="B9078" s="189">
        <v>41226</v>
      </c>
      <c r="C9078" s="143">
        <v>283909</v>
      </c>
      <c r="D9078" s="143" t="s">
        <v>1541</v>
      </c>
      <c r="E9078" s="143" t="s">
        <v>25</v>
      </c>
      <c r="F9078" s="248" t="s">
        <v>4465</v>
      </c>
      <c r="G9078" s="216">
        <v>11.43</v>
      </c>
      <c r="H9078" s="216">
        <v>291.99999999837019</v>
      </c>
      <c r="I9078" s="216">
        <v>3337.5599999813712</v>
      </c>
      <c r="J9078" s="216">
        <v>9.5633908460248714E-3</v>
      </c>
      <c r="K9078" s="216">
        <v>3.2751338513966612E-5</v>
      </c>
    </row>
    <row r="9079" spans="2:11" ht="15.75" customHeight="1" x14ac:dyDescent="0.2">
      <c r="B9079" s="189">
        <v>41226</v>
      </c>
      <c r="C9079" s="143">
        <v>283910</v>
      </c>
      <c r="D9079" s="143" t="s">
        <v>593</v>
      </c>
      <c r="E9079" s="143" t="s">
        <v>25</v>
      </c>
      <c r="F9079" s="248" t="s">
        <v>4466</v>
      </c>
      <c r="G9079" s="216">
        <v>60.825000000000003</v>
      </c>
      <c r="H9079" s="216">
        <v>103.00000000046566</v>
      </c>
      <c r="I9079" s="216">
        <v>6264.9750000283238</v>
      </c>
      <c r="J9079" s="216">
        <v>1.7951558793304078E-2</v>
      </c>
      <c r="K9079" s="216">
        <v>1.7428697857497982E-4</v>
      </c>
    </row>
    <row r="9080" spans="2:11" ht="15.75" customHeight="1" x14ac:dyDescent="0.2">
      <c r="B9080" s="189">
        <v>41226</v>
      </c>
      <c r="C9080" s="143">
        <v>283911</v>
      </c>
      <c r="D9080" s="143" t="s">
        <v>594</v>
      </c>
      <c r="E9080" s="143" t="s">
        <v>25</v>
      </c>
      <c r="F9080" s="248" t="s">
        <v>4467</v>
      </c>
      <c r="G9080" s="216">
        <v>84.92</v>
      </c>
      <c r="H9080" s="216">
        <v>44.00000000721775</v>
      </c>
      <c r="I9080" s="216">
        <v>3736.4800006129317</v>
      </c>
      <c r="J9080" s="216">
        <v>1.0706449811963281E-2</v>
      </c>
      <c r="K9080" s="216">
        <v>2.4332840477743175E-4</v>
      </c>
    </row>
    <row r="9081" spans="2:11" ht="15.75" customHeight="1" x14ac:dyDescent="0.2">
      <c r="B9081" s="189">
        <v>41226</v>
      </c>
      <c r="C9081" s="143">
        <v>283912</v>
      </c>
      <c r="D9081" s="143" t="s">
        <v>1316</v>
      </c>
      <c r="E9081" s="143" t="s">
        <v>25</v>
      </c>
      <c r="F9081" s="248" t="s">
        <v>4468</v>
      </c>
      <c r="G9081" s="216">
        <v>1.155</v>
      </c>
      <c r="H9081" s="216">
        <v>355.00000000465661</v>
      </c>
      <c r="I9081" s="216">
        <v>410.02500000537839</v>
      </c>
      <c r="J9081" s="216">
        <v>1.1748790528753551E-3</v>
      </c>
      <c r="K9081" s="216">
        <v>3.3095184587604057E-6</v>
      </c>
    </row>
    <row r="9082" spans="2:11" ht="15.75" customHeight="1" x14ac:dyDescent="0.2">
      <c r="B9082" s="189">
        <v>41226</v>
      </c>
      <c r="C9082" s="143">
        <v>283913</v>
      </c>
      <c r="D9082" s="143" t="s">
        <v>1164</v>
      </c>
      <c r="E9082" s="143" t="s">
        <v>25</v>
      </c>
      <c r="F9082" s="248" t="s">
        <v>4469</v>
      </c>
      <c r="G9082" s="216">
        <v>12.56</v>
      </c>
      <c r="H9082" s="216">
        <v>419.99999999650754</v>
      </c>
      <c r="I9082" s="216">
        <v>5275.1999999561349</v>
      </c>
      <c r="J9082" s="216">
        <v>1.5115473396976381E-2</v>
      </c>
      <c r="K9082" s="216">
        <v>3.5989222374052553E-5</v>
      </c>
    </row>
    <row r="9083" spans="2:11" ht="15.75" customHeight="1" x14ac:dyDescent="0.2">
      <c r="B9083" s="189">
        <v>41226</v>
      </c>
      <c r="C9083" s="143">
        <v>283914</v>
      </c>
      <c r="D9083" s="143" t="s">
        <v>1670</v>
      </c>
      <c r="E9083" s="143" t="s">
        <v>24</v>
      </c>
      <c r="F9083" s="248" t="s">
        <v>4252</v>
      </c>
      <c r="G9083" s="216">
        <v>15.33</v>
      </c>
      <c r="H9083" s="216">
        <v>364.99999999534339</v>
      </c>
      <c r="I9083" s="216">
        <v>5595.4499999286145</v>
      </c>
      <c r="J9083" s="216">
        <v>5.5928757669993379E-3</v>
      </c>
      <c r="K9083" s="216">
        <v>1.5322947307042986E-5</v>
      </c>
    </row>
    <row r="9084" spans="2:11" ht="15.75" customHeight="1" x14ac:dyDescent="0.2">
      <c r="B9084" s="189">
        <v>41226</v>
      </c>
      <c r="C9084" s="143">
        <v>283915</v>
      </c>
      <c r="D9084" s="143" t="s">
        <v>550</v>
      </c>
      <c r="E9084" s="143" t="s">
        <v>24</v>
      </c>
      <c r="F9084" s="248" t="s">
        <v>4470</v>
      </c>
      <c r="G9084" s="216">
        <v>6.13</v>
      </c>
      <c r="H9084" s="216">
        <v>71.999999993713573</v>
      </c>
      <c r="I9084" s="216">
        <v>441.35999996146421</v>
      </c>
      <c r="J9084" s="216">
        <v>4.4115694865270782E-4</v>
      </c>
      <c r="K9084" s="216">
        <v>6.1271798429336928E-6</v>
      </c>
    </row>
    <row r="9085" spans="2:11" ht="15.75" customHeight="1" x14ac:dyDescent="0.2">
      <c r="B9085" s="189">
        <v>41226</v>
      </c>
      <c r="C9085" s="143">
        <v>283916</v>
      </c>
      <c r="D9085" s="143" t="s">
        <v>704</v>
      </c>
      <c r="E9085" s="143" t="s">
        <v>25</v>
      </c>
      <c r="F9085" s="248" t="s">
        <v>4471</v>
      </c>
      <c r="G9085" s="216">
        <v>1.05</v>
      </c>
      <c r="H9085" s="216">
        <v>349.0000000060536</v>
      </c>
      <c r="I9085" s="216">
        <v>366.45000000635628</v>
      </c>
      <c r="J9085" s="216">
        <v>1.0500199473885601E-3</v>
      </c>
      <c r="K9085" s="216">
        <v>3.0086531443276416E-6</v>
      </c>
    </row>
    <row r="9086" spans="2:11" ht="15.75" customHeight="1" x14ac:dyDescent="0.2">
      <c r="B9086" s="189">
        <v>41226</v>
      </c>
      <c r="C9086" s="143">
        <v>283917</v>
      </c>
      <c r="D9086" s="143" t="s">
        <v>820</v>
      </c>
      <c r="E9086" s="143" t="s">
        <v>25</v>
      </c>
      <c r="F9086" s="248" t="s">
        <v>4472</v>
      </c>
      <c r="G9086" s="216">
        <v>6</v>
      </c>
      <c r="H9086" s="216">
        <v>44.00000000721775</v>
      </c>
      <c r="I9086" s="216">
        <v>264.0000000433065</v>
      </c>
      <c r="J9086" s="216">
        <v>7.5646136212646818E-4</v>
      </c>
      <c r="K9086" s="216">
        <v>1.7192303681872239E-5</v>
      </c>
    </row>
    <row r="9087" spans="2:11" ht="15.75" customHeight="1" x14ac:dyDescent="0.2">
      <c r="B9087" s="189">
        <v>41226</v>
      </c>
      <c r="C9087" s="143">
        <v>283918</v>
      </c>
      <c r="D9087" s="143" t="s">
        <v>907</v>
      </c>
      <c r="E9087" s="143" t="s">
        <v>24</v>
      </c>
      <c r="F9087" s="248" t="s">
        <v>4473</v>
      </c>
      <c r="G9087" s="216">
        <v>42.46</v>
      </c>
      <c r="H9087" s="216">
        <v>270</v>
      </c>
      <c r="I9087" s="216">
        <v>11464.2</v>
      </c>
      <c r="J9087" s="216">
        <v>1.1458925800221932E-2</v>
      </c>
      <c r="K9087" s="216">
        <v>4.2440465926747894E-5</v>
      </c>
    </row>
    <row r="9088" spans="2:11" ht="15.75" customHeight="1" x14ac:dyDescent="0.2">
      <c r="B9088" s="189">
        <v>41226</v>
      </c>
      <c r="C9088" s="143">
        <v>283919</v>
      </c>
      <c r="D9088" s="143" t="s">
        <v>1393</v>
      </c>
      <c r="E9088" s="143" t="s">
        <v>24</v>
      </c>
      <c r="F9088" s="248" t="s">
        <v>4474</v>
      </c>
      <c r="G9088" s="216">
        <v>43.5</v>
      </c>
      <c r="H9088" s="216">
        <v>287.99999999580905</v>
      </c>
      <c r="I9088" s="216">
        <v>12527.999999817694</v>
      </c>
      <c r="J9088" s="216">
        <v>1.2522236390074434E-2</v>
      </c>
      <c r="K9088" s="216">
        <v>4.3479987466168948E-5</v>
      </c>
    </row>
    <row r="9089" spans="2:11" ht="15.75" customHeight="1" x14ac:dyDescent="0.2">
      <c r="B9089" s="189">
        <v>41226</v>
      </c>
      <c r="C9089" s="143">
        <v>283920</v>
      </c>
      <c r="D9089" s="143" t="s">
        <v>840</v>
      </c>
      <c r="E9089" s="143" t="s">
        <v>24</v>
      </c>
      <c r="F9089" s="248" t="s">
        <v>4475</v>
      </c>
      <c r="G9089" s="216">
        <v>2.88</v>
      </c>
      <c r="H9089" s="216">
        <v>280.00000000116415</v>
      </c>
      <c r="I9089" s="216">
        <v>806.40000000335272</v>
      </c>
      <c r="J9089" s="216">
        <v>8.0602900903136581E-4</v>
      </c>
      <c r="K9089" s="216">
        <v>2.8786750322429093E-6</v>
      </c>
    </row>
    <row r="9090" spans="2:11" ht="15.75" customHeight="1" x14ac:dyDescent="0.2">
      <c r="B9090" s="189">
        <v>41226</v>
      </c>
      <c r="C9090" s="143">
        <v>283921</v>
      </c>
      <c r="D9090" s="143" t="s">
        <v>883</v>
      </c>
      <c r="E9090" s="143" t="s">
        <v>25</v>
      </c>
      <c r="F9090" s="248" t="s">
        <v>4476</v>
      </c>
      <c r="G9090" s="216">
        <v>4.9800000000000004</v>
      </c>
      <c r="H9090" s="216">
        <v>299.99999999301508</v>
      </c>
      <c r="I9090" s="216">
        <v>1493.9999999652152</v>
      </c>
      <c r="J9090" s="216">
        <v>4.2808836166865153E-3</v>
      </c>
      <c r="K9090" s="216">
        <v>1.4269612055953959E-5</v>
      </c>
    </row>
    <row r="9091" spans="2:11" ht="15.75" customHeight="1" x14ac:dyDescent="0.2">
      <c r="B9091" s="189">
        <v>41226</v>
      </c>
      <c r="C9091" s="143">
        <v>283922</v>
      </c>
      <c r="D9091" s="143" t="s">
        <v>4254</v>
      </c>
      <c r="E9091" s="143" t="s">
        <v>24</v>
      </c>
      <c r="F9091" s="248" t="s">
        <v>4255</v>
      </c>
      <c r="G9091" s="216">
        <v>9.9</v>
      </c>
      <c r="H9091" s="216">
        <v>360</v>
      </c>
      <c r="I9091" s="216">
        <v>3564</v>
      </c>
      <c r="J9091" s="216">
        <v>3.5623603524006005E-3</v>
      </c>
      <c r="K9091" s="216">
        <v>9.8954454233350018E-6</v>
      </c>
    </row>
    <row r="9092" spans="2:11" ht="15.75" customHeight="1" x14ac:dyDescent="0.2">
      <c r="B9092" s="189">
        <v>41226</v>
      </c>
      <c r="C9092" s="143">
        <v>283923</v>
      </c>
      <c r="D9092" s="143" t="s">
        <v>1215</v>
      </c>
      <c r="E9092" s="143" t="s">
        <v>24</v>
      </c>
      <c r="F9092" s="248" t="s">
        <v>3395</v>
      </c>
      <c r="G9092" s="216">
        <v>16.07</v>
      </c>
      <c r="H9092" s="216">
        <v>351.00000000209548</v>
      </c>
      <c r="I9092" s="216">
        <v>5640.5700000336747</v>
      </c>
      <c r="J9092" s="216">
        <v>5.6379750092761553E-3</v>
      </c>
      <c r="K9092" s="216">
        <v>1.6062606863938736E-5</v>
      </c>
    </row>
    <row r="9093" spans="2:11" ht="15.75" customHeight="1" x14ac:dyDescent="0.2">
      <c r="B9093" s="189">
        <v>41226</v>
      </c>
      <c r="C9093" s="143">
        <v>283925</v>
      </c>
      <c r="D9093" s="143" t="s">
        <v>690</v>
      </c>
      <c r="E9093" s="143" t="s">
        <v>24</v>
      </c>
      <c r="F9093" s="248" t="s">
        <v>4477</v>
      </c>
      <c r="G9093" s="216">
        <v>15.3</v>
      </c>
      <c r="H9093" s="216">
        <v>194.99999999650754</v>
      </c>
      <c r="I9093" s="216">
        <v>2983.4999999465654</v>
      </c>
      <c r="J9093" s="216">
        <v>2.9821274161607289E-3</v>
      </c>
      <c r="K9093" s="216">
        <v>1.5292961108790456E-5</v>
      </c>
    </row>
    <row r="9094" spans="2:11" ht="15.75" customHeight="1" x14ac:dyDescent="0.2">
      <c r="B9094" s="189">
        <v>41226</v>
      </c>
      <c r="C9094" s="143">
        <v>283926</v>
      </c>
      <c r="D9094" s="143" t="s">
        <v>1195</v>
      </c>
      <c r="E9094" s="143" t="s">
        <v>24</v>
      </c>
      <c r="F9094" s="248" t="s">
        <v>4478</v>
      </c>
      <c r="G9094" s="216">
        <v>32.900000000000006</v>
      </c>
      <c r="H9094" s="216">
        <v>274.00000000256114</v>
      </c>
      <c r="I9094" s="216">
        <v>9014.6000000842614</v>
      </c>
      <c r="J9094" s="216">
        <v>9.0104527589928794E-3</v>
      </c>
      <c r="K9094" s="216">
        <v>3.2884864083608239E-5</v>
      </c>
    </row>
    <row r="9095" spans="2:11" ht="15.75" customHeight="1" x14ac:dyDescent="0.2">
      <c r="B9095" s="189">
        <v>41226</v>
      </c>
      <c r="C9095" s="143">
        <v>283927</v>
      </c>
      <c r="D9095" s="143" t="s">
        <v>971</v>
      </c>
      <c r="E9095" s="143" t="s">
        <v>25</v>
      </c>
      <c r="F9095" s="248" t="s">
        <v>2841</v>
      </c>
      <c r="G9095" s="216">
        <v>1</v>
      </c>
      <c r="H9095" s="216">
        <v>52.000000001862645</v>
      </c>
      <c r="I9095" s="216">
        <v>52.000000001862645</v>
      </c>
      <c r="J9095" s="216">
        <v>1.4899996524822992E-4</v>
      </c>
      <c r="K9095" s="216">
        <v>2.8653839469787065E-6</v>
      </c>
    </row>
    <row r="9096" spans="2:11" ht="15.75" customHeight="1" x14ac:dyDescent="0.2">
      <c r="B9096" s="189">
        <v>41226</v>
      </c>
      <c r="C9096" s="143">
        <v>283928</v>
      </c>
      <c r="D9096" s="143" t="s">
        <v>1359</v>
      </c>
      <c r="E9096" s="143" t="s">
        <v>24</v>
      </c>
      <c r="F9096" s="248" t="s">
        <v>4479</v>
      </c>
      <c r="G9096" s="216">
        <v>7.8932000000000002</v>
      </c>
      <c r="H9096" s="216">
        <v>40.000000004656613</v>
      </c>
      <c r="I9096" s="216">
        <v>315.72800003675559</v>
      </c>
      <c r="J9096" s="216">
        <v>3.1558274676590163E-4</v>
      </c>
      <c r="K9096" s="216">
        <v>7.8895686682290751E-6</v>
      </c>
    </row>
    <row r="9097" spans="2:11" ht="15.75" customHeight="1" x14ac:dyDescent="0.2">
      <c r="B9097" s="189">
        <v>41226</v>
      </c>
      <c r="C9097" s="143">
        <v>283929</v>
      </c>
      <c r="D9097" s="143" t="s">
        <v>1648</v>
      </c>
      <c r="E9097" s="143" t="s">
        <v>25</v>
      </c>
      <c r="F9097" s="248" t="s">
        <v>4480</v>
      </c>
      <c r="G9097" s="216">
        <v>19.36</v>
      </c>
      <c r="H9097" s="216">
        <v>72.000000004190952</v>
      </c>
      <c r="I9097" s="216">
        <v>1393.9200000811368</v>
      </c>
      <c r="J9097" s="216">
        <v>3.9941159916050458E-3</v>
      </c>
      <c r="K9097" s="216">
        <v>5.5473833213507754E-5</v>
      </c>
    </row>
    <row r="9098" spans="2:11" ht="15.75" customHeight="1" x14ac:dyDescent="0.2">
      <c r="B9098" s="189">
        <v>41226</v>
      </c>
      <c r="C9098" s="143">
        <v>283930</v>
      </c>
      <c r="D9098" s="143" t="s">
        <v>1359</v>
      </c>
      <c r="E9098" s="143" t="s">
        <v>24</v>
      </c>
      <c r="F9098" s="248" t="s">
        <v>4481</v>
      </c>
      <c r="G9098" s="216">
        <v>3.9466000000000001</v>
      </c>
      <c r="H9098" s="216">
        <v>105.00000000698492</v>
      </c>
      <c r="I9098" s="216">
        <v>414.3930000275667</v>
      </c>
      <c r="J9098" s="216">
        <v>4.1420235510958043E-4</v>
      </c>
      <c r="K9098" s="216">
        <v>3.9447843341145375E-6</v>
      </c>
    </row>
    <row r="9099" spans="2:11" ht="15.75" customHeight="1" x14ac:dyDescent="0.2">
      <c r="B9099" s="189">
        <v>41226</v>
      </c>
      <c r="C9099" s="143">
        <v>283930</v>
      </c>
      <c r="D9099" s="143" t="s">
        <v>2071</v>
      </c>
      <c r="E9099" s="143" t="s">
        <v>24</v>
      </c>
      <c r="F9099" s="248" t="s">
        <v>4481</v>
      </c>
      <c r="G9099" s="216">
        <v>5.4999000000000002</v>
      </c>
      <c r="H9099" s="216">
        <v>105.00000000698492</v>
      </c>
      <c r="I9099" s="216">
        <v>577.4895000384164</v>
      </c>
      <c r="J9099" s="216">
        <v>5.7722382123021878E-4</v>
      </c>
      <c r="K9099" s="216">
        <v>5.4973697256363812E-6</v>
      </c>
    </row>
    <row r="9100" spans="2:11" ht="15.75" customHeight="1" x14ac:dyDescent="0.2">
      <c r="B9100" s="189">
        <v>41226</v>
      </c>
      <c r="C9100" s="143">
        <v>283931</v>
      </c>
      <c r="D9100" s="143" t="s">
        <v>568</v>
      </c>
      <c r="E9100" s="143" t="s">
        <v>25</v>
      </c>
      <c r="F9100" s="248" t="s">
        <v>4482</v>
      </c>
      <c r="G9100" s="216">
        <v>2.0100000000000002</v>
      </c>
      <c r="H9100" s="216">
        <v>143.00000000512227</v>
      </c>
      <c r="I9100" s="216">
        <v>287.43000001029583</v>
      </c>
      <c r="J9100" s="216">
        <v>8.2359730790959108E-4</v>
      </c>
      <c r="K9100" s="216">
        <v>5.7594217334272005E-6</v>
      </c>
    </row>
    <row r="9101" spans="2:11" ht="15.75" customHeight="1" x14ac:dyDescent="0.2">
      <c r="B9101" s="189">
        <v>41226</v>
      </c>
      <c r="C9101" s="143">
        <v>283932</v>
      </c>
      <c r="D9101" s="143" t="s">
        <v>1118</v>
      </c>
      <c r="E9101" s="143" t="s">
        <v>25</v>
      </c>
      <c r="F9101" s="248" t="s">
        <v>3995</v>
      </c>
      <c r="G9101" s="216">
        <v>5</v>
      </c>
      <c r="H9101" s="216">
        <v>120.00000000349246</v>
      </c>
      <c r="I9101" s="216">
        <v>600.0000000174623</v>
      </c>
      <c r="J9101" s="216">
        <v>1.7192303682372599E-3</v>
      </c>
      <c r="K9101" s="216">
        <v>1.4326919734893531E-5</v>
      </c>
    </row>
    <row r="9102" spans="2:11" ht="15.75" customHeight="1" x14ac:dyDescent="0.2">
      <c r="B9102" s="189">
        <v>41226</v>
      </c>
      <c r="C9102" s="143">
        <v>283935</v>
      </c>
      <c r="D9102" s="143" t="s">
        <v>968</v>
      </c>
      <c r="E9102" s="143" t="s">
        <v>25</v>
      </c>
      <c r="F9102" s="248" t="s">
        <v>2548</v>
      </c>
      <c r="G9102" s="216">
        <v>24.230000000000004</v>
      </c>
      <c r="H9102" s="216">
        <v>488.00000000861473</v>
      </c>
      <c r="I9102" s="216">
        <v>11824.240000208736</v>
      </c>
      <c r="J9102" s="216">
        <v>3.3880987481821605E-2</v>
      </c>
      <c r="K9102" s="216">
        <v>6.9428253035294066E-5</v>
      </c>
    </row>
    <row r="9103" spans="2:11" ht="15.75" customHeight="1" x14ac:dyDescent="0.2">
      <c r="B9103" s="189">
        <v>41226</v>
      </c>
      <c r="C9103" s="143">
        <v>283936</v>
      </c>
      <c r="D9103" s="143" t="s">
        <v>651</v>
      </c>
      <c r="E9103" s="143" t="s">
        <v>25</v>
      </c>
      <c r="F9103" s="248" t="s">
        <v>4483</v>
      </c>
      <c r="G9103" s="216">
        <v>38.54</v>
      </c>
      <c r="H9103" s="216">
        <v>560.00000000232831</v>
      </c>
      <c r="I9103" s="216">
        <v>21582.400000089732</v>
      </c>
      <c r="J9103" s="216">
        <v>6.1841862497530348E-2</v>
      </c>
      <c r="K9103" s="216">
        <v>1.1043189731655934E-4</v>
      </c>
    </row>
    <row r="9104" spans="2:11" ht="15.75" customHeight="1" x14ac:dyDescent="0.2">
      <c r="B9104" s="189">
        <v>41226</v>
      </c>
      <c r="C9104" s="143">
        <v>283936</v>
      </c>
      <c r="D9104" s="143" t="s">
        <v>540</v>
      </c>
      <c r="E9104" s="143" t="s">
        <v>25</v>
      </c>
      <c r="F9104" s="248" t="s">
        <v>4483</v>
      </c>
      <c r="G9104" s="216">
        <v>17.02</v>
      </c>
      <c r="H9104" s="216">
        <v>560.00000000232831</v>
      </c>
      <c r="I9104" s="216">
        <v>9531.2000000396274</v>
      </c>
      <c r="J9104" s="216">
        <v>2.7310547475556994E-2</v>
      </c>
      <c r="K9104" s="216">
        <v>4.876883477757758E-5</v>
      </c>
    </row>
    <row r="9105" spans="2:11" ht="15.75" customHeight="1" x14ac:dyDescent="0.2">
      <c r="B9105" s="189">
        <v>41227</v>
      </c>
      <c r="C9105" s="143">
        <v>283941</v>
      </c>
      <c r="D9105" s="143" t="s">
        <v>791</v>
      </c>
      <c r="E9105" s="143" t="s">
        <v>25</v>
      </c>
      <c r="F9105" s="248" t="s">
        <v>4484</v>
      </c>
      <c r="G9105" s="216">
        <v>3</v>
      </c>
      <c r="H9105" s="216">
        <v>187.00000000186265</v>
      </c>
      <c r="I9105" s="216">
        <v>561.00000000558794</v>
      </c>
      <c r="J9105" s="216">
        <v>1.6069367420488653E-3</v>
      </c>
      <c r="K9105" s="216">
        <v>8.5932446098013852E-6</v>
      </c>
    </row>
    <row r="9106" spans="2:11" ht="15.75" customHeight="1" x14ac:dyDescent="0.2">
      <c r="B9106" s="189">
        <v>41227</v>
      </c>
      <c r="C9106" s="143">
        <v>283960</v>
      </c>
      <c r="D9106" s="143" t="s">
        <v>1718</v>
      </c>
      <c r="E9106" s="143" t="s">
        <v>24</v>
      </c>
      <c r="F9106" s="248" t="s">
        <v>4485</v>
      </c>
      <c r="G9106" s="216">
        <v>1</v>
      </c>
      <c r="H9106" s="216">
        <v>194.99999999650754</v>
      </c>
      <c r="I9106" s="216">
        <v>194.99999999650754</v>
      </c>
      <c r="J9106" s="216">
        <v>1.9492301320321281E-4</v>
      </c>
      <c r="K9106" s="216">
        <v>9.9960519593181483E-7</v>
      </c>
    </row>
    <row r="9107" spans="2:11" ht="15.75" customHeight="1" x14ac:dyDescent="0.2">
      <c r="B9107" s="189">
        <v>41227</v>
      </c>
      <c r="C9107" s="143">
        <v>283986</v>
      </c>
      <c r="D9107" s="143" t="s">
        <v>917</v>
      </c>
      <c r="E9107" s="143" t="s">
        <v>24</v>
      </c>
      <c r="F9107" s="248" t="s">
        <v>4486</v>
      </c>
      <c r="G9107" s="216">
        <v>47</v>
      </c>
      <c r="H9107" s="216">
        <v>284.99999999650754</v>
      </c>
      <c r="I9107" s="216">
        <v>13394.999999835854</v>
      </c>
      <c r="J9107" s="216">
        <v>1.3389711599342579E-2</v>
      </c>
      <c r="K9107" s="216">
        <v>4.6981444208795293E-5</v>
      </c>
    </row>
    <row r="9108" spans="2:11" ht="15.75" customHeight="1" x14ac:dyDescent="0.2">
      <c r="B9108" s="189">
        <v>41227</v>
      </c>
      <c r="C9108" s="143">
        <v>283990</v>
      </c>
      <c r="D9108" s="143" t="s">
        <v>614</v>
      </c>
      <c r="E9108" s="143" t="s">
        <v>25</v>
      </c>
      <c r="F9108" s="248" t="s">
        <v>4487</v>
      </c>
      <c r="G9108" s="216">
        <v>8.01</v>
      </c>
      <c r="H9108" s="216">
        <v>130.00000000465661</v>
      </c>
      <c r="I9108" s="216">
        <v>1041.3000000372995</v>
      </c>
      <c r="J9108" s="216">
        <v>2.9827152041689022E-3</v>
      </c>
      <c r="K9108" s="216">
        <v>2.29439631081697E-5</v>
      </c>
    </row>
    <row r="9109" spans="2:11" ht="15.75" customHeight="1" x14ac:dyDescent="0.2">
      <c r="B9109" s="189">
        <v>41227</v>
      </c>
      <c r="C9109" s="143">
        <v>283994</v>
      </c>
      <c r="D9109" s="143" t="s">
        <v>641</v>
      </c>
      <c r="E9109" s="143" t="s">
        <v>24</v>
      </c>
      <c r="F9109" s="248" t="s">
        <v>4488</v>
      </c>
      <c r="G9109" s="216">
        <v>5.9815000000000005</v>
      </c>
      <c r="H9109" s="216">
        <v>175.99999999743886</v>
      </c>
      <c r="I9109" s="216">
        <v>1052.7439999846806</v>
      </c>
      <c r="J9109" s="216">
        <v>1.052328372370729E-3</v>
      </c>
      <c r="K9109" s="216">
        <v>5.9791384794661506E-6</v>
      </c>
    </row>
    <row r="9110" spans="2:11" ht="15.75" customHeight="1" x14ac:dyDescent="0.2">
      <c r="B9110" s="189">
        <v>41227</v>
      </c>
      <c r="C9110" s="143">
        <v>283995</v>
      </c>
      <c r="D9110" s="143" t="s">
        <v>1667</v>
      </c>
      <c r="E9110" s="143" t="s">
        <v>24</v>
      </c>
      <c r="F9110" s="248" t="s">
        <v>4489</v>
      </c>
      <c r="G9110" s="216">
        <v>17.55</v>
      </c>
      <c r="H9110" s="216">
        <v>236.99999999720603</v>
      </c>
      <c r="I9110" s="216">
        <v>4159.3499999509659</v>
      </c>
      <c r="J9110" s="216">
        <v>4.1577078716499788E-3</v>
      </c>
      <c r="K9110" s="216">
        <v>1.754307118860335E-5</v>
      </c>
    </row>
    <row r="9111" spans="2:11" ht="15.75" customHeight="1" x14ac:dyDescent="0.2">
      <c r="B9111" s="189">
        <v>41227</v>
      </c>
      <c r="C9111" s="143">
        <v>283996</v>
      </c>
      <c r="D9111" s="143" t="s">
        <v>1050</v>
      </c>
      <c r="E9111" s="143" t="s">
        <v>24</v>
      </c>
      <c r="F9111" s="248" t="s">
        <v>4101</v>
      </c>
      <c r="G9111" s="216">
        <v>5.9</v>
      </c>
      <c r="H9111" s="216">
        <v>218.00000000861473</v>
      </c>
      <c r="I9111" s="216">
        <v>1286.2000000508269</v>
      </c>
      <c r="J9111" s="216">
        <v>1.2856922030583071E-3</v>
      </c>
      <c r="K9111" s="216">
        <v>5.8976706559977077E-6</v>
      </c>
    </row>
    <row r="9112" spans="2:11" ht="15.75" customHeight="1" x14ac:dyDescent="0.2">
      <c r="B9112" s="189">
        <v>41227</v>
      </c>
      <c r="C9112" s="143">
        <v>283997</v>
      </c>
      <c r="D9112" s="143" t="s">
        <v>3191</v>
      </c>
      <c r="E9112" s="143" t="s">
        <v>24</v>
      </c>
      <c r="F9112" s="248" t="s">
        <v>3192</v>
      </c>
      <c r="G9112" s="216">
        <v>25.967199999999998</v>
      </c>
      <c r="H9112" s="216">
        <v>354.00000000139698</v>
      </c>
      <c r="I9112" s="216">
        <v>9192.3888000362767</v>
      </c>
      <c r="J9112" s="216">
        <v>9.1887596075416831E-3</v>
      </c>
      <c r="K9112" s="216">
        <v>2.5956948043800619E-5</v>
      </c>
    </row>
    <row r="9113" spans="2:11" ht="15.75" customHeight="1" x14ac:dyDescent="0.2">
      <c r="B9113" s="189">
        <v>41227</v>
      </c>
      <c r="C9113" s="143">
        <v>283997</v>
      </c>
      <c r="D9113" s="143" t="s">
        <v>893</v>
      </c>
      <c r="E9113" s="143" t="s">
        <v>24</v>
      </c>
      <c r="F9113" s="248" t="s">
        <v>3192</v>
      </c>
      <c r="G9113" s="216">
        <v>1.3907</v>
      </c>
      <c r="H9113" s="216">
        <v>354.00000000139698</v>
      </c>
      <c r="I9113" s="216">
        <v>492.30780000194278</v>
      </c>
      <c r="J9113" s="216">
        <v>4.9211343487970275E-4</v>
      </c>
      <c r="K9113" s="216">
        <v>1.3901509459823749E-6</v>
      </c>
    </row>
    <row r="9114" spans="2:11" ht="15.75" customHeight="1" x14ac:dyDescent="0.2">
      <c r="B9114" s="189">
        <v>41227</v>
      </c>
      <c r="C9114" s="143">
        <v>283998</v>
      </c>
      <c r="D9114" s="143" t="s">
        <v>1190</v>
      </c>
      <c r="E9114" s="143" t="s">
        <v>24</v>
      </c>
      <c r="F9114" s="248" t="s">
        <v>4490</v>
      </c>
      <c r="G9114" s="216">
        <v>90.39</v>
      </c>
      <c r="H9114" s="216">
        <v>273.00000000977889</v>
      </c>
      <c r="I9114" s="216">
        <v>24676.470000883914</v>
      </c>
      <c r="J9114" s="216">
        <v>2.4666727630139114E-2</v>
      </c>
      <c r="K9114" s="216">
        <v>9.0354313660276743E-5</v>
      </c>
    </row>
    <row r="9115" spans="2:11" ht="15.75" customHeight="1" x14ac:dyDescent="0.2">
      <c r="B9115" s="189">
        <v>41227</v>
      </c>
      <c r="C9115" s="143">
        <v>283999</v>
      </c>
      <c r="D9115" s="143" t="s">
        <v>3726</v>
      </c>
      <c r="E9115" s="143" t="s">
        <v>24</v>
      </c>
      <c r="F9115" s="248" t="s">
        <v>4491</v>
      </c>
      <c r="G9115" s="216">
        <v>3.14</v>
      </c>
      <c r="H9115" s="216">
        <v>34.000000006053597</v>
      </c>
      <c r="I9115" s="216">
        <v>106.7600000190083</v>
      </c>
      <c r="J9115" s="216">
        <v>1.0671785073668135E-4</v>
      </c>
      <c r="K9115" s="216">
        <v>3.1387603152258987E-6</v>
      </c>
    </row>
    <row r="9116" spans="2:11" ht="15.75" customHeight="1" x14ac:dyDescent="0.2">
      <c r="B9116" s="189">
        <v>41227</v>
      </c>
      <c r="C9116" s="143">
        <v>284000</v>
      </c>
      <c r="D9116" s="143" t="s">
        <v>1621</v>
      </c>
      <c r="E9116" s="143" t="s">
        <v>24</v>
      </c>
      <c r="F9116" s="248" t="s">
        <v>2516</v>
      </c>
      <c r="G9116" s="216">
        <v>1.405</v>
      </c>
      <c r="H9116" s="216">
        <v>316.99999999604188</v>
      </c>
      <c r="I9116" s="216">
        <v>445.38499999443883</v>
      </c>
      <c r="J9116" s="216">
        <v>4.4520916018453237E-4</v>
      </c>
      <c r="K9116" s="216">
        <v>1.4044453002841997E-6</v>
      </c>
    </row>
    <row r="9117" spans="2:11" ht="15.75" customHeight="1" x14ac:dyDescent="0.2">
      <c r="B9117" s="189">
        <v>41227</v>
      </c>
      <c r="C9117" s="143">
        <v>284001</v>
      </c>
      <c r="D9117" s="143" t="s">
        <v>1316</v>
      </c>
      <c r="E9117" s="143" t="s">
        <v>25</v>
      </c>
      <c r="F9117" s="248" t="s">
        <v>4492</v>
      </c>
      <c r="G9117" s="216">
        <v>0.96</v>
      </c>
      <c r="H9117" s="216">
        <v>59.99999999650754</v>
      </c>
      <c r="I9117" s="216">
        <v>57.599999996647234</v>
      </c>
      <c r="J9117" s="216">
        <v>1.6499029649858291E-4</v>
      </c>
      <c r="K9117" s="216">
        <v>2.7498382751364434E-6</v>
      </c>
    </row>
    <row r="9118" spans="2:11" ht="15.75" customHeight="1" x14ac:dyDescent="0.2">
      <c r="B9118" s="189">
        <v>41227</v>
      </c>
      <c r="C9118" s="143">
        <v>284002</v>
      </c>
      <c r="D9118" s="143" t="s">
        <v>686</v>
      </c>
      <c r="E9118" s="143" t="s">
        <v>24</v>
      </c>
      <c r="F9118" s="248" t="s">
        <v>4493</v>
      </c>
      <c r="G9118" s="216">
        <v>43.065000000000005</v>
      </c>
      <c r="H9118" s="216">
        <v>340.00000000814907</v>
      </c>
      <c r="I9118" s="216">
        <v>14642.100000350942</v>
      </c>
      <c r="J9118" s="216">
        <v>1.4636319239704029E-2</v>
      </c>
      <c r="K9118" s="216">
        <v>4.3047997762803608E-5</v>
      </c>
    </row>
    <row r="9119" spans="2:11" ht="15.75" customHeight="1" x14ac:dyDescent="0.2">
      <c r="B9119" s="189">
        <v>41227</v>
      </c>
      <c r="C9119" s="143">
        <v>284003</v>
      </c>
      <c r="D9119" s="143" t="s">
        <v>776</v>
      </c>
      <c r="E9119" s="143" t="s">
        <v>24</v>
      </c>
      <c r="F9119" s="248" t="s">
        <v>4296</v>
      </c>
      <c r="G9119" s="216">
        <v>0.8</v>
      </c>
      <c r="H9119" s="216">
        <v>213.00000000279397</v>
      </c>
      <c r="I9119" s="216">
        <v>170.40000000223517</v>
      </c>
      <c r="J9119" s="216">
        <v>1.7033272538901555E-4</v>
      </c>
      <c r="K9119" s="216">
        <v>7.9968415674545185E-7</v>
      </c>
    </row>
    <row r="9120" spans="2:11" ht="15.75" customHeight="1" x14ac:dyDescent="0.2">
      <c r="B9120" s="189">
        <v>41227</v>
      </c>
      <c r="C9120" s="143">
        <v>284004</v>
      </c>
      <c r="D9120" s="143" t="s">
        <v>1045</v>
      </c>
      <c r="E9120" s="143" t="s">
        <v>24</v>
      </c>
      <c r="F9120" s="248" t="s">
        <v>4494</v>
      </c>
      <c r="G9120" s="216">
        <v>4.96</v>
      </c>
      <c r="H9120" s="216">
        <v>220.99999999743886</v>
      </c>
      <c r="I9120" s="216">
        <v>1096.1599999872967</v>
      </c>
      <c r="J9120" s="216">
        <v>1.0957272315599198E-3</v>
      </c>
      <c r="K9120" s="216">
        <v>4.9580417718218013E-6</v>
      </c>
    </row>
    <row r="9121" spans="2:11" ht="15.75" customHeight="1" x14ac:dyDescent="0.2">
      <c r="B9121" s="189">
        <v>41227</v>
      </c>
      <c r="C9121" s="143">
        <v>284005</v>
      </c>
      <c r="D9121" s="143" t="s">
        <v>1195</v>
      </c>
      <c r="E9121" s="143" t="s">
        <v>24</v>
      </c>
      <c r="F9121" s="248" t="s">
        <v>4495</v>
      </c>
      <c r="G9121" s="216">
        <v>10.665000000000001</v>
      </c>
      <c r="H9121" s="216">
        <v>159.99999999767169</v>
      </c>
      <c r="I9121" s="216">
        <v>1706.3999999751688</v>
      </c>
      <c r="J9121" s="216">
        <v>1.7057263063132275E-3</v>
      </c>
      <c r="K9121" s="216">
        <v>1.0660789414612805E-5</v>
      </c>
    </row>
    <row r="9122" spans="2:11" ht="15.75" customHeight="1" x14ac:dyDescent="0.2">
      <c r="B9122" s="189">
        <v>41227</v>
      </c>
      <c r="C9122" s="143">
        <v>284006</v>
      </c>
      <c r="D9122" s="143" t="s">
        <v>1072</v>
      </c>
      <c r="E9122" s="143" t="s">
        <v>24</v>
      </c>
      <c r="F9122" s="248" t="s">
        <v>4496</v>
      </c>
      <c r="G9122" s="216">
        <v>20.16</v>
      </c>
      <c r="H9122" s="216">
        <v>353.9999999909196</v>
      </c>
      <c r="I9122" s="216">
        <v>7136.6399998169391</v>
      </c>
      <c r="J9122" s="216">
        <v>7.1338224253118384E-3</v>
      </c>
      <c r="K9122" s="216">
        <v>2.0152040749985386E-5</v>
      </c>
    </row>
    <row r="9123" spans="2:11" ht="15.75" customHeight="1" x14ac:dyDescent="0.2">
      <c r="B9123" s="189">
        <v>41227</v>
      </c>
      <c r="C9123" s="143">
        <v>284007</v>
      </c>
      <c r="D9123" s="143" t="s">
        <v>613</v>
      </c>
      <c r="E9123" s="143" t="s">
        <v>25</v>
      </c>
      <c r="F9123" s="248" t="s">
        <v>4497</v>
      </c>
      <c r="G9123" s="216">
        <v>8.33</v>
      </c>
      <c r="H9123" s="216">
        <v>108.99999999906868</v>
      </c>
      <c r="I9123" s="216">
        <v>907.96999999224204</v>
      </c>
      <c r="J9123" s="216">
        <v>2.6008027694315659E-3</v>
      </c>
      <c r="K9123" s="216">
        <v>2.3860575866548517E-5</v>
      </c>
    </row>
    <row r="9124" spans="2:11" ht="15.75" customHeight="1" x14ac:dyDescent="0.2">
      <c r="B9124" s="189">
        <v>41227</v>
      </c>
      <c r="C9124" s="143">
        <v>284008</v>
      </c>
      <c r="D9124" s="143" t="s">
        <v>540</v>
      </c>
      <c r="E9124" s="143" t="s">
        <v>25</v>
      </c>
      <c r="F9124" s="248" t="s">
        <v>3146</v>
      </c>
      <c r="G9124" s="216">
        <v>64.504999999999995</v>
      </c>
      <c r="H9124" s="216">
        <v>405</v>
      </c>
      <c r="I9124" s="216">
        <v>26124.525000000001</v>
      </c>
      <c r="J9124" s="216">
        <v>7.4831477879957184E-2</v>
      </c>
      <c r="K9124" s="216">
        <v>1.8476908118507946E-4</v>
      </c>
    </row>
    <row r="9125" spans="2:11" ht="15.75" customHeight="1" x14ac:dyDescent="0.2">
      <c r="B9125" s="189">
        <v>41227</v>
      </c>
      <c r="C9125" s="143">
        <v>284009</v>
      </c>
      <c r="D9125" s="143" t="s">
        <v>597</v>
      </c>
      <c r="E9125" s="143" t="s">
        <v>25</v>
      </c>
      <c r="F9125" s="248" t="s">
        <v>4498</v>
      </c>
      <c r="G9125" s="216">
        <v>31.504999999999999</v>
      </c>
      <c r="H9125" s="216">
        <v>190.00000000116415</v>
      </c>
      <c r="I9125" s="216">
        <v>5985.950000036677</v>
      </c>
      <c r="J9125" s="216">
        <v>1.7146244190785261E-2</v>
      </c>
      <c r="K9125" s="216">
        <v>9.0243390477264221E-5</v>
      </c>
    </row>
    <row r="9126" spans="2:11" ht="15.75" customHeight="1" x14ac:dyDescent="0.2">
      <c r="B9126" s="189">
        <v>41227</v>
      </c>
      <c r="C9126" s="143">
        <v>284010</v>
      </c>
      <c r="D9126" s="143" t="s">
        <v>968</v>
      </c>
      <c r="E9126" s="143" t="s">
        <v>25</v>
      </c>
      <c r="F9126" s="248" t="s">
        <v>4499</v>
      </c>
      <c r="G9126" s="216">
        <v>7</v>
      </c>
      <c r="H9126" s="216">
        <v>74.000000000232831</v>
      </c>
      <c r="I9126" s="216">
        <v>518.00000000162981</v>
      </c>
      <c r="J9126" s="216">
        <v>1.4837669026303744E-3</v>
      </c>
      <c r="K9126" s="216">
        <v>2.0050904089536569E-5</v>
      </c>
    </row>
    <row r="9127" spans="2:11" ht="15.75" customHeight="1" x14ac:dyDescent="0.2">
      <c r="B9127" s="189">
        <v>41227</v>
      </c>
      <c r="C9127" s="143">
        <v>284012</v>
      </c>
      <c r="D9127" s="143" t="s">
        <v>655</v>
      </c>
      <c r="E9127" s="143" t="s">
        <v>25</v>
      </c>
      <c r="F9127" s="248" t="s">
        <v>2279</v>
      </c>
      <c r="G9127" s="216">
        <v>12</v>
      </c>
      <c r="H9127" s="216">
        <v>630</v>
      </c>
      <c r="I9127" s="216">
        <v>7560</v>
      </c>
      <c r="J9127" s="216">
        <v>2.1654976416699494E-2</v>
      </c>
      <c r="K9127" s="216">
        <v>3.4372978439205541E-5</v>
      </c>
    </row>
    <row r="9128" spans="2:11" ht="15.75" customHeight="1" x14ac:dyDescent="0.2">
      <c r="B9128" s="189">
        <v>41227</v>
      </c>
      <c r="C9128" s="143">
        <v>284040</v>
      </c>
      <c r="D9128" s="143" t="s">
        <v>1316</v>
      </c>
      <c r="E9128" s="143" t="s">
        <v>25</v>
      </c>
      <c r="F9128" s="248" t="s">
        <v>4500</v>
      </c>
      <c r="G9128" s="216">
        <v>0.4</v>
      </c>
      <c r="H9128" s="216">
        <v>333.00000000628643</v>
      </c>
      <c r="I9128" s="216">
        <v>133.20000000251457</v>
      </c>
      <c r="J9128" s="216">
        <v>3.8154006068238434E-4</v>
      </c>
      <c r="K9128" s="216">
        <v>1.1457659479735182E-6</v>
      </c>
    </row>
    <row r="9129" spans="2:11" ht="15.75" customHeight="1" x14ac:dyDescent="0.2">
      <c r="B9129" s="189">
        <v>41228</v>
      </c>
      <c r="C9129" s="143">
        <v>284060</v>
      </c>
      <c r="D9129" s="143" t="s">
        <v>568</v>
      </c>
      <c r="E9129" s="143" t="s">
        <v>25</v>
      </c>
      <c r="F9129" s="248" t="s">
        <v>4501</v>
      </c>
      <c r="G9129" s="216">
        <v>3</v>
      </c>
      <c r="H9129" s="216">
        <v>65.000000002328306</v>
      </c>
      <c r="I9129" s="216">
        <v>195.00000000698492</v>
      </c>
      <c r="J9129" s="216">
        <v>5.5863477912593512E-4</v>
      </c>
      <c r="K9129" s="216">
        <v>8.594381217014227E-6</v>
      </c>
    </row>
    <row r="9130" spans="2:11" ht="15.75" customHeight="1" x14ac:dyDescent="0.2">
      <c r="B9130" s="189">
        <v>41228</v>
      </c>
      <c r="C9130" s="143">
        <v>284100</v>
      </c>
      <c r="D9130" s="143" t="s">
        <v>515</v>
      </c>
      <c r="E9130" s="143" t="s">
        <v>25</v>
      </c>
      <c r="F9130" s="248" t="s">
        <v>4502</v>
      </c>
      <c r="G9130" s="216">
        <v>2.3450000000000002</v>
      </c>
      <c r="H9130" s="216">
        <v>193.99999999324791</v>
      </c>
      <c r="I9130" s="216">
        <v>454.92999998416639</v>
      </c>
      <c r="J9130" s="216">
        <v>1.3032806156400673E-3</v>
      </c>
      <c r="K9130" s="216">
        <v>6.7179413179661219E-6</v>
      </c>
    </row>
    <row r="9131" spans="2:11" ht="15.75" customHeight="1" x14ac:dyDescent="0.2">
      <c r="B9131" s="189">
        <v>41228</v>
      </c>
      <c r="C9131" s="143">
        <v>284101</v>
      </c>
      <c r="D9131" s="143" t="s">
        <v>919</v>
      </c>
      <c r="E9131" s="143" t="s">
        <v>25</v>
      </c>
      <c r="F9131" s="248" t="s">
        <v>4503</v>
      </c>
      <c r="G9131" s="216">
        <v>0.5</v>
      </c>
      <c r="H9131" s="216">
        <v>235.00000000116415</v>
      </c>
      <c r="I9131" s="216">
        <v>117.50000000058208</v>
      </c>
      <c r="J9131" s="216">
        <v>3.3661326433472477E-4</v>
      </c>
      <c r="K9131" s="216">
        <v>1.4323968695023712E-6</v>
      </c>
    </row>
    <row r="9132" spans="2:11" ht="15.75" customHeight="1" x14ac:dyDescent="0.2">
      <c r="B9132" s="189">
        <v>41228</v>
      </c>
      <c r="C9132" s="143">
        <v>284120</v>
      </c>
      <c r="D9132" s="143" t="s">
        <v>516</v>
      </c>
      <c r="E9132" s="143" t="s">
        <v>25</v>
      </c>
      <c r="F9132" s="248" t="s">
        <v>4504</v>
      </c>
      <c r="G9132" s="216">
        <v>6.0200000000000005</v>
      </c>
      <c r="H9132" s="216">
        <v>110.99999999511056</v>
      </c>
      <c r="I9132" s="216">
        <v>668.2199999705656</v>
      </c>
      <c r="J9132" s="216">
        <v>1.9143124721934255E-3</v>
      </c>
      <c r="K9132" s="216">
        <v>1.724605830880855E-5</v>
      </c>
    </row>
    <row r="9133" spans="2:11" ht="15.75" customHeight="1" x14ac:dyDescent="0.2">
      <c r="B9133" s="189">
        <v>41228</v>
      </c>
      <c r="C9133" s="143">
        <v>284121</v>
      </c>
      <c r="D9133" s="143" t="s">
        <v>1279</v>
      </c>
      <c r="E9133" s="143" t="s">
        <v>24</v>
      </c>
      <c r="F9133" s="248" t="s">
        <v>4505</v>
      </c>
      <c r="G9133" s="216">
        <v>1</v>
      </c>
      <c r="H9133" s="216">
        <v>375.00000000698492</v>
      </c>
      <c r="I9133" s="216">
        <v>375.00000000698492</v>
      </c>
      <c r="J9133" s="216">
        <v>3.7499257515399685E-4</v>
      </c>
      <c r="K9133" s="216">
        <v>9.9998020039203218E-7</v>
      </c>
    </row>
    <row r="9134" spans="2:11" ht="15.75" customHeight="1" x14ac:dyDescent="0.2">
      <c r="B9134" s="189">
        <v>41228</v>
      </c>
      <c r="C9134" s="143">
        <v>284122</v>
      </c>
      <c r="D9134" s="143" t="s">
        <v>647</v>
      </c>
      <c r="E9134" s="143" t="s">
        <v>25</v>
      </c>
      <c r="F9134" s="248" t="s">
        <v>2309</v>
      </c>
      <c r="G9134" s="216">
        <v>46.989999999999995</v>
      </c>
      <c r="H9134" s="216">
        <v>399.99999999417923</v>
      </c>
      <c r="I9134" s="216">
        <v>18795.999999726482</v>
      </c>
      <c r="J9134" s="216">
        <v>5.3846663117549563E-2</v>
      </c>
      <c r="K9134" s="216">
        <v>1.3461665779583283E-4</v>
      </c>
    </row>
    <row r="9135" spans="2:11" ht="15.75" customHeight="1" x14ac:dyDescent="0.2">
      <c r="B9135" s="189">
        <v>41228</v>
      </c>
      <c r="C9135" s="143">
        <v>284123</v>
      </c>
      <c r="D9135" s="143" t="s">
        <v>625</v>
      </c>
      <c r="E9135" s="143" t="s">
        <v>25</v>
      </c>
      <c r="F9135" s="248" t="s">
        <v>2243</v>
      </c>
      <c r="G9135" s="216">
        <v>13</v>
      </c>
      <c r="H9135" s="216">
        <v>345.00000000349246</v>
      </c>
      <c r="I9135" s="216">
        <v>4485.000000045402</v>
      </c>
      <c r="J9135" s="216">
        <v>1.2848599919566337E-2</v>
      </c>
      <c r="K9135" s="216">
        <v>3.7242318607061652E-5</v>
      </c>
    </row>
    <row r="9136" spans="2:11" ht="15.75" customHeight="1" x14ac:dyDescent="0.2">
      <c r="B9136" s="189">
        <v>41228</v>
      </c>
      <c r="C9136" s="143">
        <v>284125</v>
      </c>
      <c r="D9136" s="143" t="s">
        <v>1312</v>
      </c>
      <c r="E9136" s="143" t="s">
        <v>25</v>
      </c>
      <c r="F9136" s="248" t="s">
        <v>3531</v>
      </c>
      <c r="G9136" s="216">
        <v>11</v>
      </c>
      <c r="H9136" s="216">
        <v>409.99999999534339</v>
      </c>
      <c r="I9136" s="216">
        <v>4509.9999999487773</v>
      </c>
      <c r="J9136" s="216">
        <v>1.2920219762764645E-2</v>
      </c>
      <c r="K9136" s="216">
        <v>3.151273112905217E-5</v>
      </c>
    </row>
    <row r="9137" spans="2:11" ht="15.75" customHeight="1" x14ac:dyDescent="0.2">
      <c r="B9137" s="189">
        <v>41228</v>
      </c>
      <c r="C9137" s="143">
        <v>284127</v>
      </c>
      <c r="D9137" s="143" t="s">
        <v>718</v>
      </c>
      <c r="E9137" s="143" t="s">
        <v>25</v>
      </c>
      <c r="F9137" s="248" t="s">
        <v>4506</v>
      </c>
      <c r="G9137" s="216">
        <v>4.0999999999999996</v>
      </c>
      <c r="H9137" s="216">
        <v>271.99999999604188</v>
      </c>
      <c r="I9137" s="216">
        <v>1115.1999999837717</v>
      </c>
      <c r="J9137" s="216">
        <v>3.1948179776915982E-3</v>
      </c>
      <c r="K9137" s="216">
        <v>1.1745654329919442E-5</v>
      </c>
    </row>
    <row r="9138" spans="2:11" ht="15.75" customHeight="1" x14ac:dyDescent="0.2">
      <c r="B9138" s="189">
        <v>41228</v>
      </c>
      <c r="C9138" s="143">
        <v>284128</v>
      </c>
      <c r="D9138" s="143" t="s">
        <v>708</v>
      </c>
      <c r="E9138" s="143" t="s">
        <v>24</v>
      </c>
      <c r="F9138" s="248" t="s">
        <v>2529</v>
      </c>
      <c r="G9138" s="216">
        <v>43.55</v>
      </c>
      <c r="H9138" s="216">
        <v>419.00000000372529</v>
      </c>
      <c r="I9138" s="216">
        <v>18247.450000162236</v>
      </c>
      <c r="J9138" s="216">
        <v>1.8247088707805822E-2</v>
      </c>
      <c r="K9138" s="216">
        <v>4.3549137727072998E-5</v>
      </c>
    </row>
    <row r="9139" spans="2:11" ht="15.75" customHeight="1" x14ac:dyDescent="0.2">
      <c r="B9139" s="189">
        <v>41228</v>
      </c>
      <c r="C9139" s="143">
        <v>284129</v>
      </c>
      <c r="D9139" s="143" t="s">
        <v>641</v>
      </c>
      <c r="E9139" s="143" t="s">
        <v>24</v>
      </c>
      <c r="F9139" s="248" t="s">
        <v>4507</v>
      </c>
      <c r="G9139" s="216">
        <v>20.8</v>
      </c>
      <c r="H9139" s="216">
        <v>325.00000000116415</v>
      </c>
      <c r="I9139" s="216">
        <v>6760.0000000242144</v>
      </c>
      <c r="J9139" s="216">
        <v>6.7598661546743512E-3</v>
      </c>
      <c r="K9139" s="216">
        <v>2.0799588168154272E-5</v>
      </c>
    </row>
    <row r="9140" spans="2:11" ht="15.75" customHeight="1" x14ac:dyDescent="0.2">
      <c r="B9140" s="189">
        <v>41228</v>
      </c>
      <c r="C9140" s="143">
        <v>284130</v>
      </c>
      <c r="D9140" s="143" t="s">
        <v>1065</v>
      </c>
      <c r="E9140" s="143" t="s">
        <v>24</v>
      </c>
      <c r="F9140" s="248" t="s">
        <v>4508</v>
      </c>
      <c r="G9140" s="216">
        <v>14.950000000000001</v>
      </c>
      <c r="H9140" s="216">
        <v>230.00000000582077</v>
      </c>
      <c r="I9140" s="216">
        <v>3438.5000000870209</v>
      </c>
      <c r="J9140" s="216">
        <v>3.438431919135022E-3</v>
      </c>
      <c r="K9140" s="216">
        <v>1.4949703995860881E-5</v>
      </c>
    </row>
    <row r="9141" spans="2:11" ht="15.75" customHeight="1" x14ac:dyDescent="0.2">
      <c r="B9141" s="189">
        <v>41228</v>
      </c>
      <c r="C9141" s="143">
        <v>284131</v>
      </c>
      <c r="D9141" s="143" t="s">
        <v>832</v>
      </c>
      <c r="E9141" s="143" t="s">
        <v>24</v>
      </c>
      <c r="F9141" s="248" t="s">
        <v>4509</v>
      </c>
      <c r="G9141" s="216">
        <v>1.96</v>
      </c>
      <c r="H9141" s="216">
        <v>355.99999999743886</v>
      </c>
      <c r="I9141" s="216">
        <v>697.75999999498015</v>
      </c>
      <c r="J9141" s="216">
        <v>6.9774618462052466E-4</v>
      </c>
      <c r="K9141" s="216">
        <v>1.9599611927683831E-6</v>
      </c>
    </row>
    <row r="9142" spans="2:11" ht="15.75" customHeight="1" x14ac:dyDescent="0.2">
      <c r="B9142" s="189">
        <v>41228</v>
      </c>
      <c r="C9142" s="143">
        <v>284132</v>
      </c>
      <c r="D9142" s="143" t="s">
        <v>1592</v>
      </c>
      <c r="E9142" s="143" t="s">
        <v>24</v>
      </c>
      <c r="F9142" s="248" t="s">
        <v>4510</v>
      </c>
      <c r="G9142" s="216">
        <v>17.484999999999999</v>
      </c>
      <c r="H9142" s="216">
        <v>407.99999999930151</v>
      </c>
      <c r="I9142" s="216">
        <v>7133.8799999877883</v>
      </c>
      <c r="J9142" s="216">
        <v>7.1337387519604988E-3</v>
      </c>
      <c r="K9142" s="216">
        <v>1.7484653803854681E-5</v>
      </c>
    </row>
    <row r="9143" spans="2:11" ht="15.75" customHeight="1" x14ac:dyDescent="0.2">
      <c r="B9143" s="189">
        <v>41228</v>
      </c>
      <c r="C9143" s="143">
        <v>284133</v>
      </c>
      <c r="D9143" s="143" t="s">
        <v>544</v>
      </c>
      <c r="E9143" s="143" t="s">
        <v>25</v>
      </c>
      <c r="F9143" s="248" t="s">
        <v>4169</v>
      </c>
      <c r="G9143" s="216">
        <v>2.15</v>
      </c>
      <c r="H9143" s="216">
        <v>416.99999999720603</v>
      </c>
      <c r="I9143" s="216">
        <v>896.54999999399297</v>
      </c>
      <c r="J9143" s="216">
        <v>2.5684308266874928E-3</v>
      </c>
      <c r="K9143" s="216">
        <v>6.1593065388601961E-6</v>
      </c>
    </row>
    <row r="9144" spans="2:11" ht="15.75" customHeight="1" x14ac:dyDescent="0.2">
      <c r="B9144" s="189">
        <v>41228</v>
      </c>
      <c r="C9144" s="143">
        <v>284134</v>
      </c>
      <c r="D9144" s="143" t="s">
        <v>878</v>
      </c>
      <c r="E9144" s="143" t="s">
        <v>24</v>
      </c>
      <c r="F9144" s="248" t="s">
        <v>4511</v>
      </c>
      <c r="G9144" s="216">
        <v>2.4300000000000002</v>
      </c>
      <c r="H9144" s="216">
        <v>149.00000000372529</v>
      </c>
      <c r="I9144" s="216">
        <v>362.07000000905248</v>
      </c>
      <c r="J9144" s="216">
        <v>3.6206283116499541E-4</v>
      </c>
      <c r="K9144" s="216">
        <v>2.4299518869526382E-6</v>
      </c>
    </row>
    <row r="9145" spans="2:11" ht="15.75" customHeight="1" x14ac:dyDescent="0.2">
      <c r="B9145" s="189">
        <v>41228</v>
      </c>
      <c r="C9145" s="143">
        <v>284135</v>
      </c>
      <c r="D9145" s="143" t="s">
        <v>546</v>
      </c>
      <c r="E9145" s="143" t="s">
        <v>24</v>
      </c>
      <c r="F9145" s="248" t="s">
        <v>4512</v>
      </c>
      <c r="G9145" s="216">
        <v>21.45</v>
      </c>
      <c r="H9145" s="216">
        <v>229.99999999534339</v>
      </c>
      <c r="I9145" s="216">
        <v>4933.4999999001157</v>
      </c>
      <c r="J9145" s="216">
        <v>4.9334023185342085E-3</v>
      </c>
      <c r="K9145" s="216">
        <v>2.1449575298409091E-5</v>
      </c>
    </row>
    <row r="9146" spans="2:11" ht="15.75" customHeight="1" x14ac:dyDescent="0.2">
      <c r="B9146" s="189">
        <v>41228</v>
      </c>
      <c r="C9146" s="143">
        <v>284136</v>
      </c>
      <c r="D9146" s="143" t="s">
        <v>541</v>
      </c>
      <c r="E9146" s="143" t="s">
        <v>25</v>
      </c>
      <c r="F9146" s="248" t="s">
        <v>4513</v>
      </c>
      <c r="G9146" s="216">
        <v>3.41</v>
      </c>
      <c r="H9146" s="216">
        <v>357.99999999348074</v>
      </c>
      <c r="I9146" s="216">
        <v>1220.7799999777694</v>
      </c>
      <c r="J9146" s="216">
        <v>3.4972829006385234E-3</v>
      </c>
      <c r="K9146" s="216">
        <v>9.7689466500061717E-6</v>
      </c>
    </row>
    <row r="9147" spans="2:11" ht="15.75" customHeight="1" x14ac:dyDescent="0.2">
      <c r="B9147" s="189">
        <v>41228</v>
      </c>
      <c r="C9147" s="143">
        <v>284137</v>
      </c>
      <c r="D9147" s="143" t="s">
        <v>689</v>
      </c>
      <c r="E9147" s="143" t="s">
        <v>25</v>
      </c>
      <c r="F9147" s="248" t="s">
        <v>4514</v>
      </c>
      <c r="G9147" s="216">
        <v>11.96</v>
      </c>
      <c r="H9147" s="216">
        <v>129.99999999417923</v>
      </c>
      <c r="I9147" s="216">
        <v>1554.7999999303838</v>
      </c>
      <c r="J9147" s="216">
        <v>4.4541813052051378E-3</v>
      </c>
      <c r="K9147" s="216">
        <v>3.4262933118496722E-5</v>
      </c>
    </row>
    <row r="9148" spans="2:11" ht="15.75" customHeight="1" x14ac:dyDescent="0.2">
      <c r="B9148" s="189">
        <v>41228</v>
      </c>
      <c r="C9148" s="143">
        <v>284138</v>
      </c>
      <c r="D9148" s="143" t="s">
        <v>597</v>
      </c>
      <c r="E9148" s="143" t="s">
        <v>25</v>
      </c>
      <c r="F9148" s="248" t="s">
        <v>4515</v>
      </c>
      <c r="G9148" s="216">
        <v>3</v>
      </c>
      <c r="H9148" s="216">
        <v>364.00000000256114</v>
      </c>
      <c r="I9148" s="216">
        <v>1092.0000000076834</v>
      </c>
      <c r="J9148" s="216">
        <v>3.12835476301519E-3</v>
      </c>
      <c r="K9148" s="216">
        <v>8.594381217014227E-6</v>
      </c>
    </row>
    <row r="9149" spans="2:11" ht="15.75" customHeight="1" x14ac:dyDescent="0.2">
      <c r="B9149" s="189">
        <v>41228</v>
      </c>
      <c r="C9149" s="143">
        <v>284139</v>
      </c>
      <c r="D9149" s="143" t="s">
        <v>1002</v>
      </c>
      <c r="E9149" s="143" t="s">
        <v>24</v>
      </c>
      <c r="F9149" s="248" t="s">
        <v>4516</v>
      </c>
      <c r="G9149" s="216">
        <v>111.72</v>
      </c>
      <c r="H9149" s="216">
        <v>269.00000000721775</v>
      </c>
      <c r="I9149" s="216">
        <v>30052.680000806366</v>
      </c>
      <c r="J9149" s="216">
        <v>3.0052084969523968E-2</v>
      </c>
      <c r="K9149" s="216">
        <v>1.1171778798779783E-4</v>
      </c>
    </row>
    <row r="9150" spans="2:11" ht="15.75" customHeight="1" x14ac:dyDescent="0.2">
      <c r="B9150" s="189">
        <v>41228</v>
      </c>
      <c r="C9150" s="143">
        <v>284140</v>
      </c>
      <c r="D9150" s="143" t="s">
        <v>1312</v>
      </c>
      <c r="E9150" s="143" t="s">
        <v>25</v>
      </c>
      <c r="F9150" s="248" t="s">
        <v>4240</v>
      </c>
      <c r="G9150" s="216">
        <v>1.0350000000000001</v>
      </c>
      <c r="H9150" s="216">
        <v>280.00000000116415</v>
      </c>
      <c r="I9150" s="216">
        <v>289.80000000120492</v>
      </c>
      <c r="J9150" s="216">
        <v>8.3021722556702617E-4</v>
      </c>
      <c r="K9150" s="216">
        <v>2.9650615198699088E-6</v>
      </c>
    </row>
    <row r="9151" spans="2:11" ht="15.75" customHeight="1" x14ac:dyDescent="0.2">
      <c r="B9151" s="189">
        <v>41228</v>
      </c>
      <c r="C9151" s="143">
        <v>284141</v>
      </c>
      <c r="D9151" s="143" t="s">
        <v>1047</v>
      </c>
      <c r="E9151" s="143" t="s">
        <v>24</v>
      </c>
      <c r="F9151" s="248" t="s">
        <v>3584</v>
      </c>
      <c r="G9151" s="216">
        <v>19.05</v>
      </c>
      <c r="H9151" s="216">
        <v>395.9999999916181</v>
      </c>
      <c r="I9151" s="216">
        <v>7543.7999998403247</v>
      </c>
      <c r="J9151" s="216">
        <v>7.54365063555774E-3</v>
      </c>
      <c r="K9151" s="216">
        <v>1.9049622817468212E-5</v>
      </c>
    </row>
    <row r="9152" spans="2:11" ht="15.75" customHeight="1" x14ac:dyDescent="0.2">
      <c r="B9152" s="189">
        <v>41228</v>
      </c>
      <c r="C9152" s="143">
        <v>284142</v>
      </c>
      <c r="D9152" s="143" t="s">
        <v>1164</v>
      </c>
      <c r="E9152" s="143" t="s">
        <v>25</v>
      </c>
      <c r="F9152" s="248" t="s">
        <v>4517</v>
      </c>
      <c r="G9152" s="216">
        <v>43.575000000000003</v>
      </c>
      <c r="H9152" s="216">
        <v>357.00000000069849</v>
      </c>
      <c r="I9152" s="216">
        <v>15556.275000030439</v>
      </c>
      <c r="J9152" s="216">
        <v>4.4565519222323199E-2</v>
      </c>
      <c r="K9152" s="216">
        <v>1.2483338717713167E-4</v>
      </c>
    </row>
    <row r="9153" spans="2:11" ht="15.75" customHeight="1" x14ac:dyDescent="0.2">
      <c r="B9153" s="189">
        <v>41228</v>
      </c>
      <c r="C9153" s="143">
        <v>284143</v>
      </c>
      <c r="D9153" s="143" t="s">
        <v>654</v>
      </c>
      <c r="E9153" s="143" t="s">
        <v>24</v>
      </c>
      <c r="F9153" s="248" t="s">
        <v>4518</v>
      </c>
      <c r="G9153" s="216">
        <v>1.4933000000000001</v>
      </c>
      <c r="H9153" s="216">
        <v>58.000000000465661</v>
      </c>
      <c r="I9153" s="216">
        <v>86.611400000695383</v>
      </c>
      <c r="J9153" s="216">
        <v>8.6609685128929823E-5</v>
      </c>
      <c r="K9153" s="216">
        <v>1.4932704332454218E-6</v>
      </c>
    </row>
    <row r="9154" spans="2:11" ht="15.75" customHeight="1" x14ac:dyDescent="0.2">
      <c r="B9154" s="189">
        <v>41228</v>
      </c>
      <c r="C9154" s="143">
        <v>284144</v>
      </c>
      <c r="D9154" s="143" t="s">
        <v>1823</v>
      </c>
      <c r="E9154" s="143" t="s">
        <v>24</v>
      </c>
      <c r="F9154" s="248" t="s">
        <v>4519</v>
      </c>
      <c r="G9154" s="216">
        <v>2.16</v>
      </c>
      <c r="H9154" s="216">
        <v>26.000000000931323</v>
      </c>
      <c r="I9154" s="216">
        <v>56.160000002011664</v>
      </c>
      <c r="J9154" s="216">
        <v>5.6158888056028149E-5</v>
      </c>
      <c r="K9154" s="216">
        <v>2.1599572328467898E-6</v>
      </c>
    </row>
    <row r="9155" spans="2:11" ht="15.75" customHeight="1" x14ac:dyDescent="0.2">
      <c r="B9155" s="189">
        <v>41228</v>
      </c>
      <c r="C9155" s="143">
        <v>284145</v>
      </c>
      <c r="D9155" s="143" t="s">
        <v>1670</v>
      </c>
      <c r="E9155" s="143" t="s">
        <v>24</v>
      </c>
      <c r="F9155" s="248" t="s">
        <v>4520</v>
      </c>
      <c r="G9155" s="216">
        <v>20.14</v>
      </c>
      <c r="H9155" s="216">
        <v>430.00000000814907</v>
      </c>
      <c r="I9155" s="216">
        <v>8660.2000001641227</v>
      </c>
      <c r="J9155" s="216">
        <v>8.6600285315991971E-3</v>
      </c>
      <c r="K9155" s="216">
        <v>2.013960123589553E-5</v>
      </c>
    </row>
    <row r="9156" spans="2:11" ht="15.75" customHeight="1" x14ac:dyDescent="0.2">
      <c r="B9156" s="189">
        <v>41228</v>
      </c>
      <c r="C9156" s="143">
        <v>284146</v>
      </c>
      <c r="D9156" s="143" t="s">
        <v>907</v>
      </c>
      <c r="E9156" s="143" t="s">
        <v>24</v>
      </c>
      <c r="F9156" s="248" t="s">
        <v>4521</v>
      </c>
      <c r="G9156" s="216">
        <v>15.55</v>
      </c>
      <c r="H9156" s="216">
        <v>210.00000000349246</v>
      </c>
      <c r="I9156" s="216">
        <v>3265.5000000543077</v>
      </c>
      <c r="J9156" s="216">
        <v>3.265435344434488E-3</v>
      </c>
      <c r="K9156" s="216">
        <v>1.55496921160961E-5</v>
      </c>
    </row>
    <row r="9157" spans="2:11" ht="15.75" customHeight="1" x14ac:dyDescent="0.2">
      <c r="B9157" s="189">
        <v>41228</v>
      </c>
      <c r="C9157" s="143">
        <v>284147</v>
      </c>
      <c r="D9157" s="143" t="s">
        <v>907</v>
      </c>
      <c r="E9157" s="143" t="s">
        <v>24</v>
      </c>
      <c r="F9157" s="248" t="s">
        <v>4521</v>
      </c>
      <c r="G9157" s="216">
        <v>15.55</v>
      </c>
      <c r="H9157" s="216">
        <v>319.99999999534339</v>
      </c>
      <c r="I9157" s="216">
        <v>4975.9999999275897</v>
      </c>
      <c r="J9157" s="216">
        <v>4.9759014770783434E-3</v>
      </c>
      <c r="K9157" s="216">
        <v>1.55496921160961E-5</v>
      </c>
    </row>
    <row r="9158" spans="2:11" ht="15.75" customHeight="1" x14ac:dyDescent="0.2">
      <c r="B9158" s="189">
        <v>41228</v>
      </c>
      <c r="C9158" s="143">
        <v>284148</v>
      </c>
      <c r="D9158" s="143" t="s">
        <v>1215</v>
      </c>
      <c r="E9158" s="143" t="s">
        <v>24</v>
      </c>
      <c r="F9158" s="248" t="s">
        <v>2818</v>
      </c>
      <c r="G9158" s="216">
        <v>40.29</v>
      </c>
      <c r="H9158" s="216">
        <v>324.0000000083819</v>
      </c>
      <c r="I9158" s="216">
        <v>13053.960000337707</v>
      </c>
      <c r="J9158" s="216">
        <v>1.3053701537047274E-2</v>
      </c>
      <c r="K9158" s="216">
        <v>4.0289202273794977E-5</v>
      </c>
    </row>
    <row r="9159" spans="2:11" ht="15.75" customHeight="1" x14ac:dyDescent="0.2">
      <c r="B9159" s="189">
        <v>41228</v>
      </c>
      <c r="C9159" s="143">
        <v>284150</v>
      </c>
      <c r="D9159" s="143" t="s">
        <v>907</v>
      </c>
      <c r="E9159" s="143" t="s">
        <v>24</v>
      </c>
      <c r="F9159" s="248" t="s">
        <v>4493</v>
      </c>
      <c r="G9159" s="216">
        <v>8.7149999999999999</v>
      </c>
      <c r="H9159" s="216">
        <v>391.99999999953434</v>
      </c>
      <c r="I9159" s="216">
        <v>3416.279999995942</v>
      </c>
      <c r="J9159" s="216">
        <v>3.4162123589912339E-3</v>
      </c>
      <c r="K9159" s="216">
        <v>8.7148274464165604E-6</v>
      </c>
    </row>
    <row r="9160" spans="2:11" ht="15.75" customHeight="1" x14ac:dyDescent="0.2">
      <c r="B9160" s="189">
        <v>41228</v>
      </c>
      <c r="C9160" s="143">
        <v>284150</v>
      </c>
      <c r="D9160" s="143" t="s">
        <v>686</v>
      </c>
      <c r="E9160" s="143" t="s">
        <v>24</v>
      </c>
      <c r="F9160" s="248" t="s">
        <v>4493</v>
      </c>
      <c r="G9160" s="216">
        <v>39.15</v>
      </c>
      <c r="H9160" s="216">
        <v>391.99999999953434</v>
      </c>
      <c r="I9160" s="216">
        <v>15346.799999981769</v>
      </c>
      <c r="J9160" s="216">
        <v>1.534649613935821E-2</v>
      </c>
      <c r="K9160" s="216">
        <v>3.9149224845348057E-5</v>
      </c>
    </row>
    <row r="9161" spans="2:11" ht="15.75" customHeight="1" x14ac:dyDescent="0.2">
      <c r="B9161" s="189">
        <v>41228</v>
      </c>
      <c r="C9161" s="143">
        <v>284151</v>
      </c>
      <c r="D9161" s="143" t="s">
        <v>804</v>
      </c>
      <c r="E9161" s="143" t="s">
        <v>24</v>
      </c>
      <c r="F9161" s="248" t="s">
        <v>4522</v>
      </c>
      <c r="G9161" s="216">
        <v>20.764800000000001</v>
      </c>
      <c r="H9161" s="216">
        <v>330.00000000698492</v>
      </c>
      <c r="I9161" s="216">
        <v>6852.3840001450408</v>
      </c>
      <c r="J9161" s="216">
        <v>6.8522483256281928E-3</v>
      </c>
      <c r="K9161" s="216">
        <v>2.0764388865100469E-5</v>
      </c>
    </row>
    <row r="9162" spans="2:11" ht="15.75" customHeight="1" x14ac:dyDescent="0.2">
      <c r="B9162" s="189">
        <v>41228</v>
      </c>
      <c r="C9162" s="143">
        <v>284152</v>
      </c>
      <c r="D9162" s="143" t="s">
        <v>1421</v>
      </c>
      <c r="E9162" s="143" t="s">
        <v>24</v>
      </c>
      <c r="F9162" s="248" t="s">
        <v>4523</v>
      </c>
      <c r="G9162" s="216">
        <v>29.400000000000002</v>
      </c>
      <c r="H9162" s="216">
        <v>267.99999999348074</v>
      </c>
      <c r="I9162" s="216">
        <v>7879.1999998083347</v>
      </c>
      <c r="J9162" s="216">
        <v>7.8790439947372393E-3</v>
      </c>
      <c r="K9162" s="216">
        <v>2.939941789152575E-5</v>
      </c>
    </row>
    <row r="9163" spans="2:11" ht="15.75" customHeight="1" x14ac:dyDescent="0.2">
      <c r="B9163" s="189">
        <v>41228</v>
      </c>
      <c r="C9163" s="143">
        <v>284153</v>
      </c>
      <c r="D9163" s="143" t="s">
        <v>677</v>
      </c>
      <c r="E9163" s="143" t="s">
        <v>25</v>
      </c>
      <c r="F9163" s="248" t="s">
        <v>4524</v>
      </c>
      <c r="G9163" s="216">
        <v>17.150000000000002</v>
      </c>
      <c r="H9163" s="216">
        <v>268.00000000395812</v>
      </c>
      <c r="I9163" s="216">
        <v>4596.2000000678827</v>
      </c>
      <c r="J9163" s="216">
        <v>1.3167164983408067E-2</v>
      </c>
      <c r="K9163" s="216">
        <v>4.9131212623931341E-5</v>
      </c>
    </row>
    <row r="9164" spans="2:11" ht="15.75" customHeight="1" x14ac:dyDescent="0.2">
      <c r="B9164" s="189">
        <v>41228</v>
      </c>
      <c r="C9164" s="143">
        <v>284154</v>
      </c>
      <c r="D9164" s="143" t="s">
        <v>1001</v>
      </c>
      <c r="E9164" s="143" t="s">
        <v>24</v>
      </c>
      <c r="F9164" s="248" t="s">
        <v>4525</v>
      </c>
      <c r="G9164" s="216">
        <v>6.7064000000000004</v>
      </c>
      <c r="H9164" s="216">
        <v>245.00000000232831</v>
      </c>
      <c r="I9164" s="216">
        <v>1643.0680000156146</v>
      </c>
      <c r="J9164" s="216">
        <v>1.6430354679133499E-3</v>
      </c>
      <c r="K9164" s="216">
        <v>6.7062672159091254E-6</v>
      </c>
    </row>
    <row r="9165" spans="2:11" ht="15.75" customHeight="1" x14ac:dyDescent="0.2">
      <c r="B9165" s="189">
        <v>41228</v>
      </c>
      <c r="C9165" s="143">
        <v>284155</v>
      </c>
      <c r="D9165" s="143" t="s">
        <v>516</v>
      </c>
      <c r="E9165" s="143" t="s">
        <v>25</v>
      </c>
      <c r="F9165" s="248" t="s">
        <v>4526</v>
      </c>
      <c r="G9165" s="216">
        <v>6.0200000000000005</v>
      </c>
      <c r="H9165" s="216">
        <v>126.00000000209548</v>
      </c>
      <c r="I9165" s="216">
        <v>758.52000001261479</v>
      </c>
      <c r="J9165" s="216">
        <v>2.1730033469460159E-3</v>
      </c>
      <c r="K9165" s="216">
        <v>1.724605830880855E-5</v>
      </c>
    </row>
    <row r="9166" spans="2:11" ht="15.75" customHeight="1" x14ac:dyDescent="0.2">
      <c r="B9166" s="189">
        <v>41228</v>
      </c>
      <c r="C9166" s="143">
        <v>284156</v>
      </c>
      <c r="D9166" s="143" t="s">
        <v>971</v>
      </c>
      <c r="E9166" s="143" t="s">
        <v>25</v>
      </c>
      <c r="F9166" s="248" t="s">
        <v>4527</v>
      </c>
      <c r="G9166" s="216">
        <v>3</v>
      </c>
      <c r="H9166" s="216">
        <v>326.99999999720603</v>
      </c>
      <c r="I9166" s="216">
        <v>980.9999999916181</v>
      </c>
      <c r="J9166" s="216">
        <v>2.8103626579396401E-3</v>
      </c>
      <c r="K9166" s="216">
        <v>8.594381217014227E-6</v>
      </c>
    </row>
    <row r="9167" spans="2:11" ht="15.75" customHeight="1" x14ac:dyDescent="0.2">
      <c r="B9167" s="189">
        <v>41228</v>
      </c>
      <c r="C9167" s="143">
        <v>284157</v>
      </c>
      <c r="D9167" s="143" t="s">
        <v>1030</v>
      </c>
      <c r="E9167" s="143" t="s">
        <v>25</v>
      </c>
      <c r="F9167" s="248" t="s">
        <v>4528</v>
      </c>
      <c r="G9167" s="216">
        <v>26.163699999999999</v>
      </c>
      <c r="H9167" s="216">
        <v>474.99999999767169</v>
      </c>
      <c r="I9167" s="216">
        <v>12427.757499939082</v>
      </c>
      <c r="J9167" s="216">
        <v>3.5602961875694714E-2</v>
      </c>
      <c r="K9167" s="216">
        <v>7.4953603949198377E-5</v>
      </c>
    </row>
    <row r="9168" spans="2:11" ht="15.75" customHeight="1" x14ac:dyDescent="0.2">
      <c r="B9168" s="189">
        <v>41228</v>
      </c>
      <c r="C9168" s="143">
        <v>284158</v>
      </c>
      <c r="D9168" s="143" t="s">
        <v>647</v>
      </c>
      <c r="E9168" s="143" t="s">
        <v>25</v>
      </c>
      <c r="F9168" s="248" t="s">
        <v>3620</v>
      </c>
      <c r="G9168" s="216">
        <v>7.04</v>
      </c>
      <c r="H9168" s="216">
        <v>400.99999999743886</v>
      </c>
      <c r="I9168" s="216">
        <v>2823.0399999819697</v>
      </c>
      <c r="J9168" s="216">
        <v>8.0874273169082942E-3</v>
      </c>
      <c r="K9168" s="216">
        <v>2.0168147922593388E-5</v>
      </c>
    </row>
    <row r="9169" spans="2:11" ht="15.75" customHeight="1" x14ac:dyDescent="0.2">
      <c r="B9169" s="189">
        <v>41228</v>
      </c>
      <c r="C9169" s="143">
        <v>284159</v>
      </c>
      <c r="D9169" s="143" t="s">
        <v>657</v>
      </c>
      <c r="E9169" s="143" t="s">
        <v>25</v>
      </c>
      <c r="F9169" s="248" t="s">
        <v>2546</v>
      </c>
      <c r="G9169" s="216">
        <v>2.625</v>
      </c>
      <c r="H9169" s="216">
        <v>319.00000000256114</v>
      </c>
      <c r="I9169" s="216">
        <v>837.37500000672298</v>
      </c>
      <c r="J9169" s="216">
        <v>2.3989066572183563E-3</v>
      </c>
      <c r="K9169" s="216">
        <v>7.5200835648874486E-6</v>
      </c>
    </row>
    <row r="9170" spans="2:11" ht="15.75" customHeight="1" x14ac:dyDescent="0.2">
      <c r="B9170" s="189">
        <v>41228</v>
      </c>
      <c r="C9170" s="143">
        <v>284160</v>
      </c>
      <c r="D9170" s="143" t="s">
        <v>1770</v>
      </c>
      <c r="E9170" s="143" t="s">
        <v>24</v>
      </c>
      <c r="F9170" s="248" t="s">
        <v>4529</v>
      </c>
      <c r="G9170" s="216">
        <v>0.75</v>
      </c>
      <c r="H9170" s="216">
        <v>10.999999999185093</v>
      </c>
      <c r="I9170" s="216">
        <v>16.499999998777639</v>
      </c>
      <c r="J9170" s="216">
        <v>1.6499673305246195E-5</v>
      </c>
      <c r="K9170" s="216">
        <v>7.4998515029402413E-7</v>
      </c>
    </row>
    <row r="9171" spans="2:11" ht="15.75" customHeight="1" x14ac:dyDescent="0.2">
      <c r="B9171" s="189">
        <v>41228</v>
      </c>
      <c r="C9171" s="143">
        <v>284161</v>
      </c>
      <c r="D9171" s="143" t="s">
        <v>867</v>
      </c>
      <c r="E9171" s="143" t="s">
        <v>25</v>
      </c>
      <c r="F9171" s="248" t="s">
        <v>4530</v>
      </c>
      <c r="G9171" s="216">
        <v>1</v>
      </c>
      <c r="H9171" s="216">
        <v>90</v>
      </c>
      <c r="I9171" s="216">
        <v>90</v>
      </c>
      <c r="J9171" s="216">
        <v>2.578314365104268E-4</v>
      </c>
      <c r="K9171" s="216">
        <v>2.8647937390047425E-6</v>
      </c>
    </row>
    <row r="9172" spans="2:11" ht="15.75" customHeight="1" x14ac:dyDescent="0.2">
      <c r="B9172" s="189">
        <v>41228</v>
      </c>
      <c r="C9172" s="143">
        <v>284162</v>
      </c>
      <c r="D9172" s="143" t="s">
        <v>801</v>
      </c>
      <c r="E9172" s="143" t="s">
        <v>25</v>
      </c>
      <c r="F9172" s="248" t="s">
        <v>2485</v>
      </c>
      <c r="G9172" s="216">
        <v>2.9</v>
      </c>
      <c r="H9172" s="216">
        <v>161.99999999371357</v>
      </c>
      <c r="I9172" s="216">
        <v>469.79999998176936</v>
      </c>
      <c r="J9172" s="216">
        <v>1.3458800985322009E-3</v>
      </c>
      <c r="K9172" s="216">
        <v>8.3079018431137528E-6</v>
      </c>
    </row>
    <row r="9173" spans="2:11" ht="15.75" customHeight="1" x14ac:dyDescent="0.2">
      <c r="B9173" s="189">
        <v>41228</v>
      </c>
      <c r="C9173" s="143">
        <v>284163</v>
      </c>
      <c r="D9173" s="143" t="s">
        <v>801</v>
      </c>
      <c r="E9173" s="143" t="s">
        <v>25</v>
      </c>
      <c r="F9173" s="248" t="s">
        <v>4531</v>
      </c>
      <c r="G9173" s="216">
        <v>1.25</v>
      </c>
      <c r="H9173" s="216">
        <v>41.999999990221113</v>
      </c>
      <c r="I9173" s="216">
        <v>52.499999987776391</v>
      </c>
      <c r="J9173" s="216">
        <v>1.5040167126273085E-4</v>
      </c>
      <c r="K9173" s="216">
        <v>3.5809921737559282E-6</v>
      </c>
    </row>
    <row r="9174" spans="2:11" ht="15.75" customHeight="1" x14ac:dyDescent="0.2">
      <c r="B9174" s="189">
        <v>41228</v>
      </c>
      <c r="C9174" s="143">
        <v>284164</v>
      </c>
      <c r="D9174" s="143" t="s">
        <v>816</v>
      </c>
      <c r="E9174" s="143" t="s">
        <v>25</v>
      </c>
      <c r="F9174" s="248" t="s">
        <v>4532</v>
      </c>
      <c r="G9174" s="216">
        <v>7.04</v>
      </c>
      <c r="H9174" s="216">
        <v>226.99999999604188</v>
      </c>
      <c r="I9174" s="216">
        <v>1598.0799999721348</v>
      </c>
      <c r="J9174" s="216">
        <v>4.5781695783488705E-3</v>
      </c>
      <c r="K9174" s="216">
        <v>2.0168147922593388E-5</v>
      </c>
    </row>
    <row r="9175" spans="2:11" ht="15.75" customHeight="1" x14ac:dyDescent="0.2">
      <c r="B9175" s="189">
        <v>41228</v>
      </c>
      <c r="C9175" s="143">
        <v>284165</v>
      </c>
      <c r="D9175" s="143" t="s">
        <v>867</v>
      </c>
      <c r="E9175" s="143" t="s">
        <v>25</v>
      </c>
      <c r="F9175" s="248" t="s">
        <v>4533</v>
      </c>
      <c r="G9175" s="216">
        <v>9.5</v>
      </c>
      <c r="H9175" s="216">
        <v>79.999999998835847</v>
      </c>
      <c r="I9175" s="216">
        <v>759.99999998894054</v>
      </c>
      <c r="J9175" s="216">
        <v>2.1772432416119212E-3</v>
      </c>
      <c r="K9175" s="216">
        <v>2.7215540520545053E-5</v>
      </c>
    </row>
    <row r="9176" spans="2:11" ht="15.75" customHeight="1" x14ac:dyDescent="0.2">
      <c r="B9176" s="189">
        <v>41228</v>
      </c>
      <c r="C9176" s="143">
        <v>284166</v>
      </c>
      <c r="D9176" s="143" t="s">
        <v>867</v>
      </c>
      <c r="E9176" s="143" t="s">
        <v>25</v>
      </c>
      <c r="F9176" s="248" t="s">
        <v>4534</v>
      </c>
      <c r="G9176" s="216">
        <v>36</v>
      </c>
      <c r="H9176" s="216">
        <v>60.000000006984919</v>
      </c>
      <c r="I9176" s="216">
        <v>2160.0000002514571</v>
      </c>
      <c r="J9176" s="216">
        <v>6.1879544769706165E-3</v>
      </c>
      <c r="K9176" s="216">
        <v>1.0313257460417072E-4</v>
      </c>
    </row>
    <row r="9177" spans="2:11" ht="15.75" customHeight="1" x14ac:dyDescent="0.2">
      <c r="B9177" s="189">
        <v>41229</v>
      </c>
      <c r="C9177" s="143">
        <v>284182</v>
      </c>
      <c r="D9177" s="143" t="s">
        <v>1395</v>
      </c>
      <c r="E9177" s="143" t="s">
        <v>25</v>
      </c>
      <c r="F9177" s="248" t="s">
        <v>4535</v>
      </c>
      <c r="G9177" s="216">
        <v>1</v>
      </c>
      <c r="H9177" s="216">
        <v>79.999999998835847</v>
      </c>
      <c r="I9177" s="216">
        <v>79.999999998835847</v>
      </c>
      <c r="J9177" s="216">
        <v>2.2921738280003718E-4</v>
      </c>
      <c r="K9177" s="216">
        <v>2.865217285042159E-6</v>
      </c>
    </row>
    <row r="9178" spans="2:11" ht="15.75" customHeight="1" x14ac:dyDescent="0.2">
      <c r="B9178" s="189">
        <v>41229</v>
      </c>
      <c r="C9178" s="143">
        <v>284183</v>
      </c>
      <c r="D9178" s="143" t="s">
        <v>937</v>
      </c>
      <c r="E9178" s="143" t="s">
        <v>25</v>
      </c>
      <c r="F9178" s="248" t="s">
        <v>4536</v>
      </c>
      <c r="G9178" s="216">
        <v>4</v>
      </c>
      <c r="H9178" s="216">
        <v>149.99999999650754</v>
      </c>
      <c r="I9178" s="216">
        <v>599.99999998603016</v>
      </c>
      <c r="J9178" s="216">
        <v>1.7191303709852689E-3</v>
      </c>
      <c r="K9178" s="216">
        <v>1.1460869140168636E-5</v>
      </c>
    </row>
    <row r="9179" spans="2:11" ht="15.75" customHeight="1" x14ac:dyDescent="0.2">
      <c r="B9179" s="189">
        <v>41229</v>
      </c>
      <c r="C9179" s="143">
        <v>284200</v>
      </c>
      <c r="D9179" s="143" t="s">
        <v>1258</v>
      </c>
      <c r="E9179" s="143" t="s">
        <v>25</v>
      </c>
      <c r="F9179" s="248" t="s">
        <v>4537</v>
      </c>
      <c r="G9179" s="216">
        <v>1</v>
      </c>
      <c r="H9179" s="216">
        <v>243.99999999906868</v>
      </c>
      <c r="I9179" s="216">
        <v>243.99999999906868</v>
      </c>
      <c r="J9179" s="216">
        <v>6.9911301754761843E-4</v>
      </c>
      <c r="K9179" s="216">
        <v>2.865217285042159E-6</v>
      </c>
    </row>
    <row r="9180" spans="2:11" ht="15.75" customHeight="1" x14ac:dyDescent="0.2">
      <c r="B9180" s="189">
        <v>41229</v>
      </c>
      <c r="C9180" s="143">
        <v>284201</v>
      </c>
      <c r="D9180" s="143" t="s">
        <v>1328</v>
      </c>
      <c r="E9180" s="143" t="s">
        <v>25</v>
      </c>
      <c r="F9180" s="248" t="s">
        <v>4538</v>
      </c>
      <c r="G9180" s="216">
        <v>2</v>
      </c>
      <c r="H9180" s="216">
        <v>191.00000000442378</v>
      </c>
      <c r="I9180" s="216">
        <v>382.00000000884756</v>
      </c>
      <c r="J9180" s="216">
        <v>1.094513002911455E-3</v>
      </c>
      <c r="K9180" s="216">
        <v>5.730434570084318E-6</v>
      </c>
    </row>
    <row r="9181" spans="2:11" ht="15.75" customHeight="1" x14ac:dyDescent="0.2">
      <c r="B9181" s="189">
        <v>41229</v>
      </c>
      <c r="C9181" s="143">
        <v>284202</v>
      </c>
      <c r="D9181" s="143" t="s">
        <v>939</v>
      </c>
      <c r="E9181" s="143" t="s">
        <v>25</v>
      </c>
      <c r="F9181" s="248" t="s">
        <v>4539</v>
      </c>
      <c r="G9181" s="216">
        <v>3</v>
      </c>
      <c r="H9181" s="216">
        <v>207.9999999969732</v>
      </c>
      <c r="I9181" s="216">
        <v>623.9999999909196</v>
      </c>
      <c r="J9181" s="216">
        <v>1.78789558584029E-3</v>
      </c>
      <c r="K9181" s="216">
        <v>8.5956518551264765E-6</v>
      </c>
    </row>
    <row r="9182" spans="2:11" ht="15.75" customHeight="1" x14ac:dyDescent="0.2">
      <c r="B9182" s="189">
        <v>41229</v>
      </c>
      <c r="C9182" s="143">
        <v>284203</v>
      </c>
      <c r="D9182" s="143" t="s">
        <v>1199</v>
      </c>
      <c r="E9182" s="143" t="s">
        <v>24</v>
      </c>
      <c r="F9182" s="248" t="s">
        <v>4540</v>
      </c>
      <c r="G9182" s="216">
        <v>23.43</v>
      </c>
      <c r="H9182" s="216">
        <v>135.99999999278225</v>
      </c>
      <c r="I9182" s="216">
        <v>3186.4799998308881</v>
      </c>
      <c r="J9182" s="216">
        <v>3.1876081899975743E-3</v>
      </c>
      <c r="K9182" s="216">
        <v>2.3438295515931954E-5</v>
      </c>
    </row>
    <row r="9183" spans="2:11" ht="15.75" customHeight="1" x14ac:dyDescent="0.2">
      <c r="B9183" s="189">
        <v>41229</v>
      </c>
      <c r="C9183" s="143">
        <v>284220</v>
      </c>
      <c r="D9183" s="143" t="s">
        <v>613</v>
      </c>
      <c r="E9183" s="143" t="s">
        <v>25</v>
      </c>
      <c r="F9183" s="248" t="s">
        <v>4541</v>
      </c>
      <c r="G9183" s="216">
        <v>30.42</v>
      </c>
      <c r="H9183" s="216">
        <v>336.00000000558794</v>
      </c>
      <c r="I9183" s="216">
        <v>10221.120000169985</v>
      </c>
      <c r="J9183" s="216">
        <v>2.9285729696977156E-2</v>
      </c>
      <c r="K9183" s="216">
        <v>8.715990981098249E-5</v>
      </c>
    </row>
    <row r="9184" spans="2:11" ht="15.75" customHeight="1" x14ac:dyDescent="0.2">
      <c r="B9184" s="189">
        <v>41229</v>
      </c>
      <c r="C9184" s="143">
        <v>284221</v>
      </c>
      <c r="D9184" s="143" t="s">
        <v>643</v>
      </c>
      <c r="E9184" s="143" t="s">
        <v>25</v>
      </c>
      <c r="F9184" s="248" t="s">
        <v>4542</v>
      </c>
      <c r="G9184" s="216">
        <v>16.5</v>
      </c>
      <c r="H9184" s="216">
        <v>82.999999998137355</v>
      </c>
      <c r="I9184" s="216">
        <v>1369.4999999692664</v>
      </c>
      <c r="J9184" s="216">
        <v>3.923915071777178E-3</v>
      </c>
      <c r="K9184" s="216">
        <v>4.7276085203195627E-5</v>
      </c>
    </row>
    <row r="9185" spans="2:11" ht="15.75" customHeight="1" x14ac:dyDescent="0.2">
      <c r="B9185" s="189">
        <v>41229</v>
      </c>
      <c r="C9185" s="143">
        <v>284222</v>
      </c>
      <c r="D9185" s="143" t="s">
        <v>526</v>
      </c>
      <c r="E9185" s="143" t="s">
        <v>25</v>
      </c>
      <c r="F9185" s="248" t="s">
        <v>3670</v>
      </c>
      <c r="G9185" s="216">
        <v>62.475999999999999</v>
      </c>
      <c r="H9185" s="216">
        <v>195.99999999976717</v>
      </c>
      <c r="I9185" s="216">
        <v>12245.295999985454</v>
      </c>
      <c r="J9185" s="216">
        <v>3.5085433759615932E-2</v>
      </c>
      <c r="K9185" s="216">
        <v>1.7900731510029394E-4</v>
      </c>
    </row>
    <row r="9186" spans="2:11" ht="15.75" customHeight="1" x14ac:dyDescent="0.2">
      <c r="B9186" s="189">
        <v>41229</v>
      </c>
      <c r="C9186" s="143">
        <v>284224</v>
      </c>
      <c r="D9186" s="143" t="s">
        <v>557</v>
      </c>
      <c r="E9186" s="143" t="s">
        <v>25</v>
      </c>
      <c r="F9186" s="248" t="s">
        <v>1945</v>
      </c>
      <c r="G9186" s="216">
        <v>7.15</v>
      </c>
      <c r="H9186" s="216">
        <v>374.99999999650754</v>
      </c>
      <c r="I9186" s="216">
        <v>2681.2499999750289</v>
      </c>
      <c r="J9186" s="216">
        <v>7.6823638454477415E-3</v>
      </c>
      <c r="K9186" s="216">
        <v>2.048630358805144E-5</v>
      </c>
    </row>
    <row r="9187" spans="2:11" ht="15.75" customHeight="1" x14ac:dyDescent="0.2">
      <c r="B9187" s="189">
        <v>41229</v>
      </c>
      <c r="C9187" s="143">
        <v>284225</v>
      </c>
      <c r="D9187" s="143" t="s">
        <v>652</v>
      </c>
      <c r="E9187" s="143" t="s">
        <v>25</v>
      </c>
      <c r="F9187" s="248" t="s">
        <v>4543</v>
      </c>
      <c r="G9187" s="216">
        <v>3.5</v>
      </c>
      <c r="H9187" s="216">
        <v>287.99999999580905</v>
      </c>
      <c r="I9187" s="216">
        <v>1007.9999999853317</v>
      </c>
      <c r="J9187" s="216">
        <v>2.8881390232804683E-3</v>
      </c>
      <c r="K9187" s="216">
        <v>1.0028260497647556E-5</v>
      </c>
    </row>
    <row r="9188" spans="2:11" ht="15.75" customHeight="1" x14ac:dyDescent="0.2">
      <c r="B9188" s="189">
        <v>41229</v>
      </c>
      <c r="C9188" s="143">
        <v>284227</v>
      </c>
      <c r="D9188" s="143" t="s">
        <v>565</v>
      </c>
      <c r="E9188" s="143" t="s">
        <v>25</v>
      </c>
      <c r="F9188" s="248" t="s">
        <v>4544</v>
      </c>
      <c r="G9188" s="216">
        <v>0.4</v>
      </c>
      <c r="H9188" s="216">
        <v>246.99999999837019</v>
      </c>
      <c r="I9188" s="216">
        <v>98.799999999348074</v>
      </c>
      <c r="J9188" s="216">
        <v>2.830834677602974E-4</v>
      </c>
      <c r="K9188" s="216">
        <v>1.1460869140168637E-6</v>
      </c>
    </row>
    <row r="9189" spans="2:11" ht="15.75" customHeight="1" x14ac:dyDescent="0.2">
      <c r="B9189" s="189">
        <v>41229</v>
      </c>
      <c r="C9189" s="143">
        <v>284228</v>
      </c>
      <c r="D9189" s="143" t="s">
        <v>512</v>
      </c>
      <c r="E9189" s="143" t="s">
        <v>25</v>
      </c>
      <c r="F9189" s="248" t="s">
        <v>4545</v>
      </c>
      <c r="G9189" s="216">
        <v>18.93</v>
      </c>
      <c r="H9189" s="216">
        <v>197.99999999580905</v>
      </c>
      <c r="I9189" s="216">
        <v>3748.1399999206651</v>
      </c>
      <c r="J9189" s="216">
        <v>1.0739235514530607E-2</v>
      </c>
      <c r="K9189" s="216">
        <v>5.4238563205848073E-5</v>
      </c>
    </row>
    <row r="9190" spans="2:11" ht="15.75" customHeight="1" x14ac:dyDescent="0.2">
      <c r="B9190" s="189">
        <v>41229</v>
      </c>
      <c r="C9190" s="143">
        <v>284229</v>
      </c>
      <c r="D9190" s="143" t="s">
        <v>565</v>
      </c>
      <c r="E9190" s="143" t="s">
        <v>25</v>
      </c>
      <c r="F9190" s="248" t="s">
        <v>3627</v>
      </c>
      <c r="G9190" s="216">
        <v>3</v>
      </c>
      <c r="H9190" s="216">
        <v>224.00000000721775</v>
      </c>
      <c r="I9190" s="216">
        <v>672.00000002165325</v>
      </c>
      <c r="J9190" s="216">
        <v>1.9254260156103722E-3</v>
      </c>
      <c r="K9190" s="216">
        <v>8.5956518551264765E-6</v>
      </c>
    </row>
    <row r="9191" spans="2:11" ht="15.75" customHeight="1" x14ac:dyDescent="0.2">
      <c r="B9191" s="189">
        <v>41229</v>
      </c>
      <c r="C9191" s="143">
        <v>284230</v>
      </c>
      <c r="D9191" s="143" t="s">
        <v>557</v>
      </c>
      <c r="E9191" s="143" t="s">
        <v>25</v>
      </c>
      <c r="F9191" s="248" t="s">
        <v>3777</v>
      </c>
      <c r="G9191" s="216">
        <v>1.5</v>
      </c>
      <c r="H9191" s="216">
        <v>80.999999991618097</v>
      </c>
      <c r="I9191" s="216">
        <v>121.49999998742715</v>
      </c>
      <c r="J9191" s="216">
        <v>3.4812390009659837E-4</v>
      </c>
      <c r="K9191" s="216">
        <v>4.2978259275632383E-6</v>
      </c>
    </row>
    <row r="9192" spans="2:11" ht="15.75" customHeight="1" x14ac:dyDescent="0.2">
      <c r="B9192" s="189">
        <v>41229</v>
      </c>
      <c r="C9192" s="143">
        <v>284231</v>
      </c>
      <c r="D9192" s="143" t="s">
        <v>544</v>
      </c>
      <c r="E9192" s="143" t="s">
        <v>25</v>
      </c>
      <c r="F9192" s="248" t="s">
        <v>4546</v>
      </c>
      <c r="G9192" s="216">
        <v>155.15</v>
      </c>
      <c r="H9192" s="216">
        <v>484.0000000060536</v>
      </c>
      <c r="I9192" s="216">
        <v>75092.600000939216</v>
      </c>
      <c r="J9192" s="216">
        <v>0.21515661550144788</v>
      </c>
      <c r="K9192" s="216">
        <v>4.4453846177429102E-4</v>
      </c>
    </row>
    <row r="9193" spans="2:11" ht="15.75" customHeight="1" x14ac:dyDescent="0.2">
      <c r="B9193" s="189">
        <v>41229</v>
      </c>
      <c r="C9193" s="143">
        <v>284232</v>
      </c>
      <c r="D9193" s="143" t="s">
        <v>1114</v>
      </c>
      <c r="E9193" s="143" t="s">
        <v>24</v>
      </c>
      <c r="F9193" s="248" t="s">
        <v>4547</v>
      </c>
      <c r="G9193" s="216">
        <v>36</v>
      </c>
      <c r="H9193" s="216">
        <v>187.00000000186265</v>
      </c>
      <c r="I9193" s="216">
        <v>6732.0000000670552</v>
      </c>
      <c r="J9193" s="216">
        <v>6.7343835004193588E-3</v>
      </c>
      <c r="K9193" s="216">
        <v>3.6012745991188663E-5</v>
      </c>
    </row>
    <row r="9194" spans="2:11" ht="15.75" customHeight="1" x14ac:dyDescent="0.2">
      <c r="B9194" s="189">
        <v>41229</v>
      </c>
      <c r="C9194" s="143">
        <v>284233</v>
      </c>
      <c r="D9194" s="143" t="s">
        <v>544</v>
      </c>
      <c r="E9194" s="143" t="s">
        <v>25</v>
      </c>
      <c r="F9194" s="248" t="s">
        <v>4169</v>
      </c>
      <c r="G9194" s="216">
        <v>1.075</v>
      </c>
      <c r="H9194" s="216">
        <v>481.99999999953434</v>
      </c>
      <c r="I9194" s="216">
        <v>518.14999999949941</v>
      </c>
      <c r="J9194" s="216">
        <v>1.4846123362431604E-3</v>
      </c>
      <c r="K9194" s="216">
        <v>3.0801085814203211E-6</v>
      </c>
    </row>
    <row r="9195" spans="2:11" ht="15.75" customHeight="1" x14ac:dyDescent="0.2">
      <c r="B9195" s="189">
        <v>41229</v>
      </c>
      <c r="C9195" s="143">
        <v>284234</v>
      </c>
      <c r="D9195" s="143" t="s">
        <v>688</v>
      </c>
      <c r="E9195" s="143" t="s">
        <v>25</v>
      </c>
      <c r="F9195" s="248" t="s">
        <v>4548</v>
      </c>
      <c r="G9195" s="216">
        <v>24.96</v>
      </c>
      <c r="H9195" s="216">
        <v>200.99999999511056</v>
      </c>
      <c r="I9195" s="216">
        <v>5016.9599998779595</v>
      </c>
      <c r="J9195" s="216">
        <v>1.4374680510015439E-2</v>
      </c>
      <c r="K9195" s="216">
        <v>7.1515823434652287E-5</v>
      </c>
    </row>
    <row r="9196" spans="2:11" ht="15.75" customHeight="1" x14ac:dyDescent="0.2">
      <c r="B9196" s="189">
        <v>41229</v>
      </c>
      <c r="C9196" s="143">
        <v>284235</v>
      </c>
      <c r="D9196" s="143" t="s">
        <v>1408</v>
      </c>
      <c r="E9196" s="143" t="s">
        <v>24</v>
      </c>
      <c r="F9196" s="248" t="s">
        <v>2310</v>
      </c>
      <c r="G9196" s="216">
        <v>7.47</v>
      </c>
      <c r="H9196" s="216">
        <v>85.999999997438863</v>
      </c>
      <c r="I9196" s="216">
        <v>642.41999998086828</v>
      </c>
      <c r="J9196" s="216">
        <v>6.4264745219362325E-4</v>
      </c>
      <c r="K9196" s="216">
        <v>7.4726447931716474E-6</v>
      </c>
    </row>
    <row r="9197" spans="2:11" ht="15.75" customHeight="1" x14ac:dyDescent="0.2">
      <c r="B9197" s="189">
        <v>41229</v>
      </c>
      <c r="C9197" s="143">
        <v>284236</v>
      </c>
      <c r="D9197" s="143" t="s">
        <v>1670</v>
      </c>
      <c r="E9197" s="143" t="s">
        <v>24</v>
      </c>
      <c r="F9197" s="248" t="s">
        <v>4520</v>
      </c>
      <c r="G9197" s="216">
        <v>18.02</v>
      </c>
      <c r="H9197" s="216">
        <v>299.00000000023283</v>
      </c>
      <c r="I9197" s="216">
        <v>5387.9800000041951</v>
      </c>
      <c r="J9197" s="216">
        <v>5.38988764293766E-3</v>
      </c>
      <c r="K9197" s="216">
        <v>1.8026380076700547E-5</v>
      </c>
    </row>
    <row r="9198" spans="2:11" ht="15.75" customHeight="1" x14ac:dyDescent="0.2">
      <c r="B9198" s="189">
        <v>41229</v>
      </c>
      <c r="C9198" s="143">
        <v>284237</v>
      </c>
      <c r="D9198" s="143" t="s">
        <v>570</v>
      </c>
      <c r="E9198" s="143" t="s">
        <v>24</v>
      </c>
      <c r="F9198" s="248" t="s">
        <v>4549</v>
      </c>
      <c r="G9198" s="216">
        <v>9.35</v>
      </c>
      <c r="H9198" s="216">
        <v>92.000000006519258</v>
      </c>
      <c r="I9198" s="216">
        <v>860.20000006095506</v>
      </c>
      <c r="J9198" s="216">
        <v>8.6050455843932354E-4</v>
      </c>
      <c r="K9198" s="216">
        <v>9.3533104171559437E-6</v>
      </c>
    </row>
    <row r="9199" spans="2:11" ht="15.75" customHeight="1" x14ac:dyDescent="0.2">
      <c r="B9199" s="189">
        <v>41229</v>
      </c>
      <c r="C9199" s="143">
        <v>284238</v>
      </c>
      <c r="D9199" s="143" t="s">
        <v>703</v>
      </c>
      <c r="E9199" s="143" t="s">
        <v>25</v>
      </c>
      <c r="F9199" s="248" t="s">
        <v>4550</v>
      </c>
      <c r="G9199" s="216">
        <v>14.96</v>
      </c>
      <c r="H9199" s="216">
        <v>81.999999994877726</v>
      </c>
      <c r="I9199" s="216">
        <v>1226.7199999233708</v>
      </c>
      <c r="J9199" s="216">
        <v>3.5148193476873578E-3</v>
      </c>
      <c r="K9199" s="216">
        <v>4.28636505842307E-5</v>
      </c>
    </row>
    <row r="9200" spans="2:11" ht="15.75" customHeight="1" x14ac:dyDescent="0.2">
      <c r="B9200" s="189">
        <v>41229</v>
      </c>
      <c r="C9200" s="143">
        <v>284239</v>
      </c>
      <c r="D9200" s="143" t="s">
        <v>570</v>
      </c>
      <c r="E9200" s="143" t="s">
        <v>24</v>
      </c>
      <c r="F9200" s="248" t="s">
        <v>4549</v>
      </c>
      <c r="G9200" s="216">
        <v>16.830000000000002</v>
      </c>
      <c r="H9200" s="216">
        <v>84.000000001396984</v>
      </c>
      <c r="I9200" s="216">
        <v>1413.7200000235114</v>
      </c>
      <c r="J9200" s="216">
        <v>1.4142205350974985E-3</v>
      </c>
      <c r="K9200" s="216">
        <v>1.6835958750880702E-5</v>
      </c>
    </row>
    <row r="9201" spans="2:11" ht="15.75" customHeight="1" x14ac:dyDescent="0.2">
      <c r="B9201" s="189">
        <v>41229</v>
      </c>
      <c r="C9201" s="143">
        <v>284240</v>
      </c>
      <c r="D9201" s="143" t="s">
        <v>1047</v>
      </c>
      <c r="E9201" s="143" t="s">
        <v>24</v>
      </c>
      <c r="F9201" s="248" t="s">
        <v>3584</v>
      </c>
      <c r="G9201" s="216">
        <v>25.400000000000002</v>
      </c>
      <c r="H9201" s="216">
        <v>248.00000000162981</v>
      </c>
      <c r="I9201" s="216">
        <v>6299.2000000413982</v>
      </c>
      <c r="J9201" s="216">
        <v>6.30143026525518E-3</v>
      </c>
      <c r="K9201" s="216">
        <v>2.5408993004894225E-5</v>
      </c>
    </row>
    <row r="9202" spans="2:11" ht="15.75" customHeight="1" x14ac:dyDescent="0.2">
      <c r="B9202" s="189">
        <v>41229</v>
      </c>
      <c r="C9202" s="143">
        <v>284241</v>
      </c>
      <c r="D9202" s="143" t="s">
        <v>1215</v>
      </c>
      <c r="E9202" s="143" t="s">
        <v>24</v>
      </c>
      <c r="F9202" s="248" t="s">
        <v>3395</v>
      </c>
      <c r="G9202" s="216">
        <v>36.18</v>
      </c>
      <c r="H9202" s="216">
        <v>300.99999999627471</v>
      </c>
      <c r="I9202" s="216">
        <v>10890.179999865219</v>
      </c>
      <c r="J9202" s="216">
        <v>1.0894035725929698E-2</v>
      </c>
      <c r="K9202" s="216">
        <v>3.6192809721144608E-5</v>
      </c>
    </row>
    <row r="9203" spans="2:11" ht="15.75" customHeight="1" x14ac:dyDescent="0.2">
      <c r="B9203" s="189">
        <v>41229</v>
      </c>
      <c r="C9203" s="143">
        <v>284242</v>
      </c>
      <c r="D9203" s="143" t="s">
        <v>1502</v>
      </c>
      <c r="E9203" s="143" t="s">
        <v>24</v>
      </c>
      <c r="F9203" s="248" t="s">
        <v>4551</v>
      </c>
      <c r="G9203" s="216">
        <v>74.75500000000001</v>
      </c>
      <c r="H9203" s="216">
        <v>261.00000000209548</v>
      </c>
      <c r="I9203" s="216">
        <v>19511.055000156648</v>
      </c>
      <c r="J9203" s="216">
        <v>1.951796299279869E-2</v>
      </c>
      <c r="K9203" s="216">
        <v>7.4781467404758575E-5</v>
      </c>
    </row>
    <row r="9204" spans="2:11" ht="15.75" customHeight="1" x14ac:dyDescent="0.2">
      <c r="B9204" s="189">
        <v>41229</v>
      </c>
      <c r="C9204" s="143">
        <v>284243</v>
      </c>
      <c r="D9204" s="143" t="s">
        <v>4552</v>
      </c>
      <c r="E9204" s="143" t="s">
        <v>24</v>
      </c>
      <c r="F9204" s="248" t="s">
        <v>4553</v>
      </c>
      <c r="G9204" s="216">
        <v>42.57</v>
      </c>
      <c r="H9204" s="216">
        <v>85.999999997438863</v>
      </c>
      <c r="I9204" s="216">
        <v>3661.0199998909725</v>
      </c>
      <c r="J9204" s="216">
        <v>3.6623162034648648E-3</v>
      </c>
      <c r="K9204" s="216">
        <v>4.2585072134580596E-5</v>
      </c>
    </row>
    <row r="9205" spans="2:11" ht="15.75" customHeight="1" x14ac:dyDescent="0.2">
      <c r="B9205" s="189">
        <v>41229</v>
      </c>
      <c r="C9205" s="143">
        <v>284244</v>
      </c>
      <c r="D9205" s="143" t="s">
        <v>686</v>
      </c>
      <c r="E9205" s="143" t="s">
        <v>24</v>
      </c>
      <c r="F9205" s="248" t="s">
        <v>4309</v>
      </c>
      <c r="G9205" s="216">
        <v>9.2250000000000014</v>
      </c>
      <c r="H9205" s="216">
        <v>297.00000000419095</v>
      </c>
      <c r="I9205" s="216">
        <v>2739.8250000386615</v>
      </c>
      <c r="J9205" s="216">
        <v>2.7407950496305773E-3</v>
      </c>
      <c r="K9205" s="216">
        <v>9.2282661602420959E-6</v>
      </c>
    </row>
    <row r="9206" spans="2:11" ht="15.75" customHeight="1" x14ac:dyDescent="0.2">
      <c r="B9206" s="189">
        <v>41229</v>
      </c>
      <c r="C9206" s="143">
        <v>284245</v>
      </c>
      <c r="D9206" s="143" t="s">
        <v>1758</v>
      </c>
      <c r="E9206" s="143" t="s">
        <v>24</v>
      </c>
      <c r="F9206" s="248" t="s">
        <v>4554</v>
      </c>
      <c r="G9206" s="216">
        <v>55.07</v>
      </c>
      <c r="H9206" s="216">
        <v>240.99999999976717</v>
      </c>
      <c r="I9206" s="216">
        <v>13271.869999987177</v>
      </c>
      <c r="J9206" s="216">
        <v>1.3276568976044869E-2</v>
      </c>
      <c r="K9206" s="216">
        <v>5.5089497825965544E-5</v>
      </c>
    </row>
    <row r="9207" spans="2:11" ht="15.75" customHeight="1" x14ac:dyDescent="0.2">
      <c r="B9207" s="189">
        <v>41229</v>
      </c>
      <c r="C9207" s="143">
        <v>284246</v>
      </c>
      <c r="D9207" s="143" t="s">
        <v>1001</v>
      </c>
      <c r="E9207" s="143" t="s">
        <v>24</v>
      </c>
      <c r="F9207" s="248" t="s">
        <v>4525</v>
      </c>
      <c r="G9207" s="216">
        <v>19.280900000000003</v>
      </c>
      <c r="H9207" s="216">
        <v>233.99999999790452</v>
      </c>
      <c r="I9207" s="216">
        <v>4511.7305999595983</v>
      </c>
      <c r="J9207" s="216">
        <v>4.5133280021393959E-3</v>
      </c>
      <c r="K9207" s="216">
        <v>1.9287726505041934E-5</v>
      </c>
    </row>
    <row r="9208" spans="2:11" ht="15.75" customHeight="1" x14ac:dyDescent="0.2">
      <c r="B9208" s="189">
        <v>41229</v>
      </c>
      <c r="C9208" s="143">
        <v>284247</v>
      </c>
      <c r="D9208" s="143" t="s">
        <v>1124</v>
      </c>
      <c r="E9208" s="143" t="s">
        <v>24</v>
      </c>
      <c r="F9208" s="248" t="s">
        <v>4555</v>
      </c>
      <c r="G9208" s="216">
        <v>24.93</v>
      </c>
      <c r="H9208" s="216">
        <v>199.99999999185093</v>
      </c>
      <c r="I9208" s="216">
        <v>4985.9999997968434</v>
      </c>
      <c r="J9208" s="216">
        <v>4.9877653195764017E-3</v>
      </c>
      <c r="K9208" s="216">
        <v>2.4938826598898149E-5</v>
      </c>
    </row>
    <row r="9209" spans="2:11" ht="15.75" customHeight="1" x14ac:dyDescent="0.2">
      <c r="B9209" s="189">
        <v>41229</v>
      </c>
      <c r="C9209" s="143">
        <v>284254</v>
      </c>
      <c r="D9209" s="143" t="s">
        <v>2711</v>
      </c>
      <c r="E9209" s="143" t="s">
        <v>24</v>
      </c>
      <c r="F9209" s="248" t="s">
        <v>4556</v>
      </c>
      <c r="G9209" s="216">
        <v>8.82</v>
      </c>
      <c r="H9209" s="216">
        <v>256.99999999953434</v>
      </c>
      <c r="I9209" s="216">
        <v>2266.739999995893</v>
      </c>
      <c r="J9209" s="216">
        <v>2.2675425513310858E-3</v>
      </c>
      <c r="K9209" s="216">
        <v>8.8231227678412235E-6</v>
      </c>
    </row>
    <row r="9210" spans="2:11" ht="15.75" customHeight="1" x14ac:dyDescent="0.2">
      <c r="B9210" s="189">
        <v>41230</v>
      </c>
      <c r="C9210" s="143">
        <v>284357</v>
      </c>
      <c r="D9210" s="143" t="s">
        <v>4557</v>
      </c>
      <c r="E9210" s="143" t="s">
        <v>24</v>
      </c>
      <c r="F9210" s="248" t="s">
        <v>4558</v>
      </c>
      <c r="G9210" s="216">
        <v>0.16</v>
      </c>
      <c r="H9210" s="216">
        <v>111.99999999837019</v>
      </c>
      <c r="I9210" s="216">
        <v>17.919999999739229</v>
      </c>
      <c r="J9210" s="216">
        <v>1.7933098693687072E-5</v>
      </c>
      <c r="K9210" s="216">
        <v>1.6011695262453602E-7</v>
      </c>
    </row>
    <row r="9211" spans="2:11" ht="15.75" customHeight="1" x14ac:dyDescent="0.2">
      <c r="B9211" s="189">
        <v>41232</v>
      </c>
      <c r="C9211" s="143">
        <v>284671</v>
      </c>
      <c r="D9211" s="143" t="s">
        <v>1648</v>
      </c>
      <c r="E9211" s="143" t="s">
        <v>25</v>
      </c>
      <c r="F9211" s="248" t="s">
        <v>4559</v>
      </c>
      <c r="G9211" s="216">
        <v>70.5</v>
      </c>
      <c r="H9211" s="216">
        <v>182.00000000651926</v>
      </c>
      <c r="I9211" s="216">
        <v>12831.000000459608</v>
      </c>
      <c r="J9211" s="216">
        <v>3.6778749124844655E-2</v>
      </c>
      <c r="K9211" s="216">
        <v>2.0208103914025953E-4</v>
      </c>
    </row>
    <row r="9212" spans="2:11" ht="15.75" customHeight="1" x14ac:dyDescent="0.2">
      <c r="B9212" s="189">
        <v>41232</v>
      </c>
      <c r="C9212" s="143">
        <v>284673</v>
      </c>
      <c r="D9212" s="143" t="s">
        <v>848</v>
      </c>
      <c r="E9212" s="143" t="s">
        <v>24</v>
      </c>
      <c r="F9212" s="248" t="s">
        <v>4560</v>
      </c>
      <c r="G9212" s="216">
        <v>28</v>
      </c>
      <c r="H9212" s="216">
        <v>384.99999999767169</v>
      </c>
      <c r="I9212" s="216">
        <v>10779.999999934807</v>
      </c>
      <c r="J9212" s="216">
        <v>1.0795966046160814E-2</v>
      </c>
      <c r="K9212" s="216">
        <v>2.8041470249937932E-5</v>
      </c>
    </row>
    <row r="9213" spans="2:11" ht="15.75" customHeight="1" x14ac:dyDescent="0.2">
      <c r="B9213" s="189">
        <v>41232</v>
      </c>
      <c r="C9213" s="143">
        <v>284683</v>
      </c>
      <c r="D9213" s="143" t="s">
        <v>893</v>
      </c>
      <c r="E9213" s="143" t="s">
        <v>24</v>
      </c>
      <c r="F9213" s="248" t="s">
        <v>4561</v>
      </c>
      <c r="G9213" s="216">
        <v>4.8283000000000005</v>
      </c>
      <c r="H9213" s="216">
        <v>238.99999999324791</v>
      </c>
      <c r="I9213" s="216">
        <v>1153.963699967399</v>
      </c>
      <c r="J9213" s="216">
        <v>1.1556728129337186E-3</v>
      </c>
      <c r="K9213" s="216">
        <v>4.8354511002776902E-6</v>
      </c>
    </row>
    <row r="9214" spans="2:11" ht="15.75" customHeight="1" x14ac:dyDescent="0.2">
      <c r="B9214" s="189">
        <v>41232</v>
      </c>
      <c r="C9214" s="143">
        <v>284684</v>
      </c>
      <c r="D9214" s="143" t="s">
        <v>1277</v>
      </c>
      <c r="E9214" s="143" t="s">
        <v>25</v>
      </c>
      <c r="F9214" s="248" t="s">
        <v>4071</v>
      </c>
      <c r="G9214" s="216">
        <v>3.33</v>
      </c>
      <c r="H9214" s="216">
        <v>227.99999999930151</v>
      </c>
      <c r="I9214" s="216">
        <v>759.23999999767409</v>
      </c>
      <c r="J9214" s="216">
        <v>2.176283803636605E-3</v>
      </c>
      <c r="K9214" s="216">
        <v>9.5451044019441746E-6</v>
      </c>
    </row>
    <row r="9215" spans="2:11" ht="15.75" customHeight="1" x14ac:dyDescent="0.2">
      <c r="B9215" s="189">
        <v>41232</v>
      </c>
      <c r="C9215" s="143">
        <v>284685</v>
      </c>
      <c r="D9215" s="143" t="s">
        <v>907</v>
      </c>
      <c r="E9215" s="143" t="s">
        <v>24</v>
      </c>
      <c r="F9215" s="248" t="s">
        <v>4562</v>
      </c>
      <c r="G9215" s="216">
        <v>35.200000000000003</v>
      </c>
      <c r="H9215" s="216">
        <v>194.99999999650754</v>
      </c>
      <c r="I9215" s="216">
        <v>6863.9999998770663</v>
      </c>
      <c r="J9215" s="216">
        <v>6.8741661354330972E-3</v>
      </c>
      <c r="K9215" s="216">
        <v>3.5252134028493403E-5</v>
      </c>
    </row>
    <row r="9216" spans="2:11" ht="15.75" customHeight="1" x14ac:dyDescent="0.2">
      <c r="B9216" s="189">
        <v>41232</v>
      </c>
      <c r="C9216" s="143">
        <v>284685</v>
      </c>
      <c r="D9216" s="143" t="s">
        <v>1669</v>
      </c>
      <c r="E9216" s="143" t="s">
        <v>24</v>
      </c>
      <c r="F9216" s="248" t="s">
        <v>4562</v>
      </c>
      <c r="G9216" s="216">
        <v>16.38</v>
      </c>
      <c r="H9216" s="216">
        <v>194.99999999650754</v>
      </c>
      <c r="I9216" s="216">
        <v>3194.0999999427931</v>
      </c>
      <c r="J9216" s="216">
        <v>3.1988307187043779E-3</v>
      </c>
      <c r="K9216" s="216">
        <v>1.6404260096213689E-5</v>
      </c>
    </row>
    <row r="9217" spans="2:11" ht="15.75" customHeight="1" x14ac:dyDescent="0.2">
      <c r="B9217" s="189">
        <v>41232</v>
      </c>
      <c r="C9217" s="143">
        <v>284686</v>
      </c>
      <c r="D9217" s="143" t="s">
        <v>848</v>
      </c>
      <c r="E9217" s="143" t="s">
        <v>24</v>
      </c>
      <c r="F9217" s="248" t="s">
        <v>4563</v>
      </c>
      <c r="G9217" s="216">
        <v>21.360000000000003</v>
      </c>
      <c r="H9217" s="216">
        <v>396.99999999487773</v>
      </c>
      <c r="I9217" s="216">
        <v>8479.9199998905879</v>
      </c>
      <c r="J9217" s="216">
        <v>8.4924794428137707E-3</v>
      </c>
      <c r="K9217" s="216">
        <v>2.1391635876381225E-5</v>
      </c>
    </row>
    <row r="9218" spans="2:11" ht="15.75" customHeight="1" x14ac:dyDescent="0.2">
      <c r="B9218" s="189">
        <v>41232</v>
      </c>
      <c r="C9218" s="143">
        <v>284687</v>
      </c>
      <c r="D9218" s="143" t="s">
        <v>708</v>
      </c>
      <c r="E9218" s="143" t="s">
        <v>24</v>
      </c>
      <c r="F9218" s="248" t="s">
        <v>4564</v>
      </c>
      <c r="G9218" s="216">
        <v>20.295000000000002</v>
      </c>
      <c r="H9218" s="216">
        <v>426.00000000558794</v>
      </c>
      <c r="I9218" s="216">
        <v>8645.6700001134086</v>
      </c>
      <c r="J9218" s="216">
        <v>8.6584749321057513E-3</v>
      </c>
      <c r="K9218" s="216">
        <v>2.0325058525803228E-5</v>
      </c>
    </row>
    <row r="9219" spans="2:11" ht="15.75" customHeight="1" x14ac:dyDescent="0.2">
      <c r="B9219" s="189">
        <v>41232</v>
      </c>
      <c r="C9219" s="143">
        <v>284688</v>
      </c>
      <c r="D9219" s="143" t="s">
        <v>1001</v>
      </c>
      <c r="E9219" s="143" t="s">
        <v>24</v>
      </c>
      <c r="F9219" s="248" t="s">
        <v>4565</v>
      </c>
      <c r="G9219" s="216">
        <v>1.9350000000000001</v>
      </c>
      <c r="H9219" s="216">
        <v>207.00000000419095</v>
      </c>
      <c r="I9219" s="216">
        <v>400.54500000810953</v>
      </c>
      <c r="J9219" s="216">
        <v>4.011382393388854E-4</v>
      </c>
      <c r="K9219" s="216">
        <v>1.937865890486782E-6</v>
      </c>
    </row>
    <row r="9220" spans="2:11" ht="15.75" customHeight="1" x14ac:dyDescent="0.2">
      <c r="B9220" s="189">
        <v>41232</v>
      </c>
      <c r="C9220" s="143">
        <v>284689</v>
      </c>
      <c r="D9220" s="143" t="s">
        <v>708</v>
      </c>
      <c r="E9220" s="143" t="s">
        <v>24</v>
      </c>
      <c r="F9220" s="248" t="s">
        <v>4363</v>
      </c>
      <c r="G9220" s="216">
        <v>5.61</v>
      </c>
      <c r="H9220" s="216">
        <v>345.99999999627471</v>
      </c>
      <c r="I9220" s="216">
        <v>1941.0599999791011</v>
      </c>
      <c r="J9220" s="216">
        <v>1.943934865812803E-3</v>
      </c>
      <c r="K9220" s="216">
        <v>5.618308860791136E-6</v>
      </c>
    </row>
    <row r="9221" spans="2:11" ht="15.75" customHeight="1" x14ac:dyDescent="0.2">
      <c r="B9221" s="189">
        <v>41232</v>
      </c>
      <c r="C9221" s="143">
        <v>284690</v>
      </c>
      <c r="D9221" s="143" t="s">
        <v>631</v>
      </c>
      <c r="E9221" s="143" t="s">
        <v>24</v>
      </c>
      <c r="F9221" s="248" t="s">
        <v>4566</v>
      </c>
      <c r="G9221" s="216">
        <v>7.44</v>
      </c>
      <c r="H9221" s="216">
        <v>308.00000000861473</v>
      </c>
      <c r="I9221" s="216">
        <v>2291.5200000640939</v>
      </c>
      <c r="J9221" s="216">
        <v>2.2949139253191091E-3</v>
      </c>
      <c r="K9221" s="216">
        <v>7.4510192378406502E-6</v>
      </c>
    </row>
    <row r="9222" spans="2:11" ht="15.75" customHeight="1" x14ac:dyDescent="0.2">
      <c r="B9222" s="189">
        <v>41232</v>
      </c>
      <c r="C9222" s="143">
        <v>284700</v>
      </c>
      <c r="D9222" s="143" t="s">
        <v>676</v>
      </c>
      <c r="E9222" s="143" t="s">
        <v>25</v>
      </c>
      <c r="F9222" s="248" t="s">
        <v>2771</v>
      </c>
      <c r="G9222" s="216">
        <v>28.94</v>
      </c>
      <c r="H9222" s="216">
        <v>261.00000000209548</v>
      </c>
      <c r="I9222" s="216">
        <v>7553.3400000606425</v>
      </c>
      <c r="J9222" s="216">
        <v>2.1650876541729685E-2</v>
      </c>
      <c r="K9222" s="216">
        <v>8.2953549967646975E-5</v>
      </c>
    </row>
    <row r="9223" spans="2:11" ht="15.75" customHeight="1" x14ac:dyDescent="0.2">
      <c r="B9223" s="189">
        <v>41233</v>
      </c>
      <c r="C9223" s="143">
        <v>284734</v>
      </c>
      <c r="D9223" s="143" t="s">
        <v>959</v>
      </c>
      <c r="E9223" s="143" t="s">
        <v>24</v>
      </c>
      <c r="F9223" s="248" t="s">
        <v>4567</v>
      </c>
      <c r="G9223" s="216">
        <v>57</v>
      </c>
      <c r="H9223" s="216">
        <v>95.999999998603016</v>
      </c>
      <c r="I9223" s="216">
        <v>5471.9999999203719</v>
      </c>
      <c r="J9223" s="216">
        <v>5.4821516290209276E-3</v>
      </c>
      <c r="K9223" s="216">
        <v>5.7105746136465665E-5</v>
      </c>
    </row>
    <row r="9224" spans="2:11" ht="15.75" customHeight="1" x14ac:dyDescent="0.2">
      <c r="B9224" s="189">
        <v>41233</v>
      </c>
      <c r="C9224" s="143">
        <v>284735</v>
      </c>
      <c r="D9224" s="143" t="s">
        <v>582</v>
      </c>
      <c r="E9224" s="143" t="s">
        <v>25</v>
      </c>
      <c r="F9224" s="248" t="s">
        <v>4568</v>
      </c>
      <c r="G9224" s="216">
        <v>5</v>
      </c>
      <c r="H9224" s="216">
        <v>75.99999999627471</v>
      </c>
      <c r="I9224" s="216">
        <v>379.99999998137355</v>
      </c>
      <c r="J9224" s="216">
        <v>1.0893869514531722E-3</v>
      </c>
      <c r="K9224" s="216">
        <v>1.4334038835612771E-5</v>
      </c>
    </row>
    <row r="9225" spans="2:11" ht="15.75" customHeight="1" x14ac:dyDescent="0.2">
      <c r="B9225" s="189">
        <v>41233</v>
      </c>
      <c r="C9225" s="143">
        <v>284746</v>
      </c>
      <c r="D9225" s="143" t="s">
        <v>907</v>
      </c>
      <c r="E9225" s="143" t="s">
        <v>24</v>
      </c>
      <c r="F9225" s="248" t="s">
        <v>4569</v>
      </c>
      <c r="G9225" s="216">
        <v>3.8019000000000003</v>
      </c>
      <c r="H9225" s="216">
        <v>155.99999999511056</v>
      </c>
      <c r="I9225" s="216">
        <v>593.09639998141085</v>
      </c>
      <c r="J9225" s="216">
        <v>5.9419670968052893E-4</v>
      </c>
      <c r="K9225" s="216">
        <v>3.8089532673022598E-6</v>
      </c>
    </row>
    <row r="9226" spans="2:11" ht="15.75" customHeight="1" x14ac:dyDescent="0.2">
      <c r="B9226" s="189">
        <v>41233</v>
      </c>
      <c r="C9226" s="143">
        <v>284766</v>
      </c>
      <c r="D9226" s="143" t="s">
        <v>611</v>
      </c>
      <c r="E9226" s="143" t="s">
        <v>25</v>
      </c>
      <c r="F9226" s="248" t="s">
        <v>4570</v>
      </c>
      <c r="G9226" s="216">
        <v>2.0100000000000002</v>
      </c>
      <c r="H9226" s="216">
        <v>158.00000000162981</v>
      </c>
      <c r="I9226" s="216">
        <v>317.58000000327598</v>
      </c>
      <c r="J9226" s="216">
        <v>9.1044081069217235E-4</v>
      </c>
      <c r="K9226" s="216">
        <v>5.7622836119163345E-6</v>
      </c>
    </row>
    <row r="9227" spans="2:11" ht="15.75" customHeight="1" x14ac:dyDescent="0.2">
      <c r="B9227" s="189">
        <v>41233</v>
      </c>
      <c r="C9227" s="143">
        <v>284767</v>
      </c>
      <c r="D9227" s="143" t="s">
        <v>922</v>
      </c>
      <c r="E9227" s="143" t="s">
        <v>25</v>
      </c>
      <c r="F9227" s="248" t="s">
        <v>2312</v>
      </c>
      <c r="G9227" s="216">
        <v>93</v>
      </c>
      <c r="H9227" s="216">
        <v>267.99999999348074</v>
      </c>
      <c r="I9227" s="216">
        <v>24923.999999393709</v>
      </c>
      <c r="J9227" s="216">
        <v>7.1452316786024428E-2</v>
      </c>
      <c r="K9227" s="216">
        <v>2.6661312234239757E-4</v>
      </c>
    </row>
    <row r="9228" spans="2:11" ht="15.75" customHeight="1" x14ac:dyDescent="0.2">
      <c r="B9228" s="189">
        <v>41233</v>
      </c>
      <c r="C9228" s="143">
        <v>284769</v>
      </c>
      <c r="D9228" s="143" t="s">
        <v>1008</v>
      </c>
      <c r="E9228" s="143" t="s">
        <v>25</v>
      </c>
      <c r="F9228" s="248" t="s">
        <v>4571</v>
      </c>
      <c r="G9228" s="216">
        <v>23.04</v>
      </c>
      <c r="H9228" s="216">
        <v>255.99999999627471</v>
      </c>
      <c r="I9228" s="216">
        <v>5898.2399999141689</v>
      </c>
      <c r="J9228" s="216">
        <v>1.6909120244106873E-2</v>
      </c>
      <c r="K9228" s="216">
        <v>6.6051250954503646E-5</v>
      </c>
    </row>
    <row r="9229" spans="2:11" ht="15.75" customHeight="1" x14ac:dyDescent="0.2">
      <c r="B9229" s="189">
        <v>41233</v>
      </c>
      <c r="C9229" s="143">
        <v>284774</v>
      </c>
      <c r="D9229" s="143" t="s">
        <v>629</v>
      </c>
      <c r="E9229" s="143" t="s">
        <v>25</v>
      </c>
      <c r="F9229" s="248" t="s">
        <v>4572</v>
      </c>
      <c r="G9229" s="216">
        <v>16</v>
      </c>
      <c r="H9229" s="216">
        <v>63.999999999068677</v>
      </c>
      <c r="I9229" s="216">
        <v>1023.9999999850988</v>
      </c>
      <c r="J9229" s="216">
        <v>2.9356111534907768E-3</v>
      </c>
      <c r="K9229" s="216">
        <v>4.586892427396087E-5</v>
      </c>
    </row>
    <row r="9230" spans="2:11" ht="15.75" customHeight="1" x14ac:dyDescent="0.2">
      <c r="B9230" s="189">
        <v>41233</v>
      </c>
      <c r="C9230" s="143">
        <v>284776</v>
      </c>
      <c r="D9230" s="143" t="s">
        <v>802</v>
      </c>
      <c r="E9230" s="143" t="s">
        <v>25</v>
      </c>
      <c r="F9230" s="248" t="s">
        <v>4573</v>
      </c>
      <c r="G9230" s="216">
        <v>1</v>
      </c>
      <c r="H9230" s="216">
        <v>180</v>
      </c>
      <c r="I9230" s="216">
        <v>180</v>
      </c>
      <c r="J9230" s="216">
        <v>5.1602539808205975E-4</v>
      </c>
      <c r="K9230" s="216">
        <v>2.8668077671225544E-6</v>
      </c>
    </row>
    <row r="9231" spans="2:11" ht="15.75" customHeight="1" x14ac:dyDescent="0.2">
      <c r="B9231" s="189">
        <v>41233</v>
      </c>
      <c r="C9231" s="143">
        <v>284786</v>
      </c>
      <c r="D9231" s="143" t="s">
        <v>957</v>
      </c>
      <c r="E9231" s="143" t="s">
        <v>25</v>
      </c>
      <c r="F9231" s="248" t="s">
        <v>4574</v>
      </c>
      <c r="G9231" s="216">
        <v>0.99</v>
      </c>
      <c r="H9231" s="216">
        <v>309.00000000139698</v>
      </c>
      <c r="I9231" s="216">
        <v>305.91000000138303</v>
      </c>
      <c r="J9231" s="216">
        <v>8.7698516404442544E-4</v>
      </c>
      <c r="K9231" s="216">
        <v>2.8381396894513287E-6</v>
      </c>
    </row>
    <row r="9232" spans="2:11" ht="15.75" customHeight="1" x14ac:dyDescent="0.2">
      <c r="B9232" s="189">
        <v>41233</v>
      </c>
      <c r="C9232" s="143">
        <v>284793</v>
      </c>
      <c r="D9232" s="143" t="s">
        <v>629</v>
      </c>
      <c r="E9232" s="143" t="s">
        <v>25</v>
      </c>
      <c r="F9232" s="248" t="s">
        <v>2219</v>
      </c>
      <c r="G9232" s="216">
        <v>108.75900000000001</v>
      </c>
      <c r="H9232" s="216">
        <v>185.99999999860302</v>
      </c>
      <c r="I9232" s="216">
        <v>20229.173999848063</v>
      </c>
      <c r="J9232" s="216">
        <v>5.7993153145238056E-2</v>
      </c>
      <c r="K9232" s="216">
        <v>3.1179114594448193E-4</v>
      </c>
    </row>
    <row r="9233" spans="2:11" ht="15.75" customHeight="1" x14ac:dyDescent="0.2">
      <c r="B9233" s="189">
        <v>41233</v>
      </c>
      <c r="C9233" s="143">
        <v>284795</v>
      </c>
      <c r="D9233" s="143" t="s">
        <v>883</v>
      </c>
      <c r="E9233" s="143" t="s">
        <v>25</v>
      </c>
      <c r="F9233" s="248" t="s">
        <v>4575</v>
      </c>
      <c r="G9233" s="216">
        <v>4.1500000000000004</v>
      </c>
      <c r="H9233" s="216">
        <v>68.000000001629815</v>
      </c>
      <c r="I9233" s="216">
        <v>282.20000000676373</v>
      </c>
      <c r="J9233" s="216">
        <v>8.0901315190137508E-4</v>
      </c>
      <c r="K9233" s="216">
        <v>1.1897252233558601E-5</v>
      </c>
    </row>
    <row r="9234" spans="2:11" ht="15.75" customHeight="1" x14ac:dyDescent="0.2">
      <c r="B9234" s="189">
        <v>41233</v>
      </c>
      <c r="C9234" s="143">
        <v>284796</v>
      </c>
      <c r="D9234" s="143" t="s">
        <v>548</v>
      </c>
      <c r="E9234" s="143" t="s">
        <v>25</v>
      </c>
      <c r="F9234" s="248" t="s">
        <v>4576</v>
      </c>
      <c r="G9234" s="216">
        <v>0.4</v>
      </c>
      <c r="H9234" s="216">
        <v>357.99999999348074</v>
      </c>
      <c r="I9234" s="216">
        <v>143.1999999973923</v>
      </c>
      <c r="J9234" s="216">
        <v>4.10526872244474E-4</v>
      </c>
      <c r="K9234" s="216">
        <v>1.1467231068490217E-6</v>
      </c>
    </row>
    <row r="9235" spans="2:11" ht="15.75" customHeight="1" x14ac:dyDescent="0.2">
      <c r="B9235" s="189">
        <v>41233</v>
      </c>
      <c r="C9235" s="143">
        <v>284800</v>
      </c>
      <c r="D9235" s="143" t="s">
        <v>708</v>
      </c>
      <c r="E9235" s="143" t="s">
        <v>24</v>
      </c>
      <c r="F9235" s="248" t="s">
        <v>4350</v>
      </c>
      <c r="G9235" s="216">
        <v>27.9419</v>
      </c>
      <c r="H9235" s="216">
        <v>333.00000000628643</v>
      </c>
      <c r="I9235" s="216">
        <v>9304.6527001756549</v>
      </c>
      <c r="J9235" s="216">
        <v>9.3219146488458023E-3</v>
      </c>
      <c r="K9235" s="216">
        <v>2.7993737683693157E-5</v>
      </c>
    </row>
    <row r="9236" spans="2:11" ht="15.75" customHeight="1" x14ac:dyDescent="0.2">
      <c r="B9236" s="189">
        <v>41233</v>
      </c>
      <c r="C9236" s="143">
        <v>284801</v>
      </c>
      <c r="D9236" s="143" t="s">
        <v>779</v>
      </c>
      <c r="E9236" s="143" t="s">
        <v>24</v>
      </c>
      <c r="F9236" s="248" t="s">
        <v>4577</v>
      </c>
      <c r="G9236" s="216">
        <v>12.49</v>
      </c>
      <c r="H9236" s="216">
        <v>309.00000000139698</v>
      </c>
      <c r="I9236" s="216">
        <v>3859.4100000174481</v>
      </c>
      <c r="J9236" s="216">
        <v>3.8665699596058477E-3</v>
      </c>
      <c r="K9236" s="216">
        <v>1.2513171390253617E-5</v>
      </c>
    </row>
    <row r="9237" spans="2:11" ht="15.75" customHeight="1" x14ac:dyDescent="0.2">
      <c r="B9237" s="189">
        <v>41233</v>
      </c>
      <c r="C9237" s="143">
        <v>284802</v>
      </c>
      <c r="D9237" s="143" t="s">
        <v>877</v>
      </c>
      <c r="E9237" s="143" t="s">
        <v>25</v>
      </c>
      <c r="F9237" s="248" t="s">
        <v>4578</v>
      </c>
      <c r="G9237" s="216">
        <v>19.52</v>
      </c>
      <c r="H9237" s="216">
        <v>367.00000000186265</v>
      </c>
      <c r="I9237" s="216">
        <v>7163.840000036359</v>
      </c>
      <c r="J9237" s="216">
        <v>2.0537352154527472E-2</v>
      </c>
      <c r="K9237" s="216">
        <v>5.5960087614232255E-5</v>
      </c>
    </row>
    <row r="9238" spans="2:11" ht="15.75" customHeight="1" x14ac:dyDescent="0.2">
      <c r="B9238" s="189">
        <v>41233</v>
      </c>
      <c r="C9238" s="143">
        <v>284803</v>
      </c>
      <c r="D9238" s="143" t="s">
        <v>619</v>
      </c>
      <c r="E9238" s="143" t="s">
        <v>25</v>
      </c>
      <c r="F9238" s="248" t="s">
        <v>4579</v>
      </c>
      <c r="G9238" s="216">
        <v>9.17</v>
      </c>
      <c r="H9238" s="216">
        <v>171.00000000209548</v>
      </c>
      <c r="I9238" s="216">
        <v>1568.0700000192155</v>
      </c>
      <c r="J9238" s="216">
        <v>4.4953552554469504E-3</v>
      </c>
      <c r="K9238" s="216">
        <v>2.6288627224513823E-5</v>
      </c>
    </row>
    <row r="9239" spans="2:11" ht="15.75" customHeight="1" x14ac:dyDescent="0.2">
      <c r="B9239" s="189">
        <v>41233</v>
      </c>
      <c r="C9239" s="143">
        <v>284804</v>
      </c>
      <c r="D9239" s="143" t="s">
        <v>894</v>
      </c>
      <c r="E9239" s="143" t="s">
        <v>25</v>
      </c>
      <c r="F9239" s="248" t="s">
        <v>4580</v>
      </c>
      <c r="G9239" s="216">
        <v>15.93</v>
      </c>
      <c r="H9239" s="216">
        <v>232.00000000186265</v>
      </c>
      <c r="I9239" s="216">
        <v>3695.760000029672</v>
      </c>
      <c r="J9239" s="216">
        <v>1.0595033473505915E-2</v>
      </c>
      <c r="K9239" s="216">
        <v>4.5668247730262286E-5</v>
      </c>
    </row>
    <row r="9240" spans="2:11" ht="15.75" customHeight="1" x14ac:dyDescent="0.2">
      <c r="B9240" s="189">
        <v>41233</v>
      </c>
      <c r="C9240" s="143">
        <v>284805</v>
      </c>
      <c r="D9240" s="143" t="s">
        <v>1670</v>
      </c>
      <c r="E9240" s="143" t="s">
        <v>24</v>
      </c>
      <c r="F9240" s="248" t="s">
        <v>4581</v>
      </c>
      <c r="G9240" s="216">
        <v>19.04</v>
      </c>
      <c r="H9240" s="216">
        <v>389.99999999301508</v>
      </c>
      <c r="I9240" s="216">
        <v>7425.5999998670068</v>
      </c>
      <c r="J9240" s="216">
        <v>7.4393759386551708E-3</v>
      </c>
      <c r="K9240" s="216">
        <v>1.9075322919970284E-5</v>
      </c>
    </row>
    <row r="9241" spans="2:11" ht="15.75" customHeight="1" x14ac:dyDescent="0.2">
      <c r="B9241" s="189">
        <v>41233</v>
      </c>
      <c r="C9241" s="143">
        <v>284806</v>
      </c>
      <c r="D9241" s="143" t="s">
        <v>548</v>
      </c>
      <c r="E9241" s="143" t="s">
        <v>25</v>
      </c>
      <c r="F9241" s="248" t="s">
        <v>4047</v>
      </c>
      <c r="G9241" s="216">
        <v>17.5</v>
      </c>
      <c r="H9241" s="216">
        <v>367.00000000186265</v>
      </c>
      <c r="I9241" s="216">
        <v>6422.5000000325963</v>
      </c>
      <c r="J9241" s="216">
        <v>1.8412072884438052E-2</v>
      </c>
      <c r="K9241" s="216">
        <v>5.0169135924644702E-5</v>
      </c>
    </row>
    <row r="9242" spans="2:11" ht="15.75" customHeight="1" x14ac:dyDescent="0.2">
      <c r="B9242" s="189">
        <v>41233</v>
      </c>
      <c r="C9242" s="143">
        <v>284807</v>
      </c>
      <c r="D9242" s="143" t="s">
        <v>1047</v>
      </c>
      <c r="E9242" s="143" t="s">
        <v>24</v>
      </c>
      <c r="F9242" s="248" t="s">
        <v>4365</v>
      </c>
      <c r="G9242" s="216">
        <v>29.400000000000002</v>
      </c>
      <c r="H9242" s="216">
        <v>370.00000000116415</v>
      </c>
      <c r="I9242" s="216">
        <v>10878.000000034226</v>
      </c>
      <c r="J9242" s="216">
        <v>1.0898180815340842E-2</v>
      </c>
      <c r="K9242" s="216">
        <v>2.9454542744071765E-5</v>
      </c>
    </row>
    <row r="9243" spans="2:11" ht="15.75" customHeight="1" x14ac:dyDescent="0.2">
      <c r="B9243" s="189">
        <v>41233</v>
      </c>
      <c r="C9243" s="143">
        <v>284808</v>
      </c>
      <c r="D9243" s="143" t="s">
        <v>890</v>
      </c>
      <c r="E9243" s="143" t="s">
        <v>25</v>
      </c>
      <c r="F9243" s="248" t="s">
        <v>4582</v>
      </c>
      <c r="G9243" s="216">
        <v>5.0750000000000002</v>
      </c>
      <c r="H9243" s="216">
        <v>293.00000000162981</v>
      </c>
      <c r="I9243" s="216">
        <v>1486.9750000082713</v>
      </c>
      <c r="J9243" s="216">
        <v>4.2628714795407722E-3</v>
      </c>
      <c r="K9243" s="216">
        <v>1.4549049418146964E-5</v>
      </c>
    </row>
    <row r="9244" spans="2:11" ht="15.75" customHeight="1" x14ac:dyDescent="0.2">
      <c r="B9244" s="189">
        <v>41233</v>
      </c>
      <c r="C9244" s="143">
        <v>284809</v>
      </c>
      <c r="D9244" s="143" t="s">
        <v>588</v>
      </c>
      <c r="E9244" s="143" t="s">
        <v>25</v>
      </c>
      <c r="F9244" s="248" t="s">
        <v>2308</v>
      </c>
      <c r="G9244" s="216">
        <v>2</v>
      </c>
      <c r="H9244" s="216">
        <v>398.00000000861473</v>
      </c>
      <c r="I9244" s="216">
        <v>796.00000001722947</v>
      </c>
      <c r="J9244" s="216">
        <v>2.2819789826789469E-3</v>
      </c>
      <c r="K9244" s="216">
        <v>5.7336155342451087E-6</v>
      </c>
    </row>
    <row r="9245" spans="2:11" ht="15.75" customHeight="1" x14ac:dyDescent="0.2">
      <c r="B9245" s="189">
        <v>41233</v>
      </c>
      <c r="C9245" s="143">
        <v>284810</v>
      </c>
      <c r="D9245" s="143" t="s">
        <v>1164</v>
      </c>
      <c r="E9245" s="143" t="s">
        <v>25</v>
      </c>
      <c r="F9245" s="248" t="s">
        <v>4583</v>
      </c>
      <c r="G9245" s="216">
        <v>6.2054</v>
      </c>
      <c r="H9245" s="216">
        <v>272.00000000651926</v>
      </c>
      <c r="I9245" s="216">
        <v>1687.8688000404545</v>
      </c>
      <c r="J9245" s="216">
        <v>4.8387953858398001E-3</v>
      </c>
      <c r="K9245" s="216">
        <v>1.7789688918102299E-5</v>
      </c>
    </row>
    <row r="9246" spans="2:11" ht="15.75" customHeight="1" x14ac:dyDescent="0.2">
      <c r="B9246" s="189">
        <v>41233</v>
      </c>
      <c r="C9246" s="143">
        <v>284812</v>
      </c>
      <c r="D9246" s="143" t="s">
        <v>629</v>
      </c>
      <c r="E9246" s="143" t="s">
        <v>25</v>
      </c>
      <c r="F9246" s="248" t="s">
        <v>4584</v>
      </c>
      <c r="G9246" s="216">
        <v>8.01</v>
      </c>
      <c r="H9246" s="216">
        <v>95.000000005820766</v>
      </c>
      <c r="I9246" s="216">
        <v>760.95000004662427</v>
      </c>
      <c r="J9246" s="216">
        <v>2.1814973705255704E-3</v>
      </c>
      <c r="K9246" s="216">
        <v>2.296313021465166E-5</v>
      </c>
    </row>
    <row r="9247" spans="2:11" ht="15.75" customHeight="1" x14ac:dyDescent="0.2">
      <c r="B9247" s="189">
        <v>41233</v>
      </c>
      <c r="C9247" s="143">
        <v>284813</v>
      </c>
      <c r="D9247" s="143" t="s">
        <v>629</v>
      </c>
      <c r="E9247" s="143" t="s">
        <v>25</v>
      </c>
      <c r="F9247" s="248" t="s">
        <v>4585</v>
      </c>
      <c r="G9247" s="216">
        <v>2.016</v>
      </c>
      <c r="H9247" s="216">
        <v>142.00000000186265</v>
      </c>
      <c r="I9247" s="216">
        <v>286.27200000375507</v>
      </c>
      <c r="J9247" s="216">
        <v>8.2068679312047288E-4</v>
      </c>
      <c r="K9247" s="216">
        <v>5.779484458519069E-6</v>
      </c>
    </row>
    <row r="9248" spans="2:11" ht="15.75" customHeight="1" x14ac:dyDescent="0.2">
      <c r="B9248" s="189">
        <v>41233</v>
      </c>
      <c r="C9248" s="143">
        <v>284814</v>
      </c>
      <c r="D9248" s="143" t="s">
        <v>1393</v>
      </c>
      <c r="E9248" s="143" t="s">
        <v>24</v>
      </c>
      <c r="F9248" s="248" t="s">
        <v>4586</v>
      </c>
      <c r="G9248" s="216">
        <v>15.36</v>
      </c>
      <c r="H9248" s="216">
        <v>242.0000000030268</v>
      </c>
      <c r="I9248" s="216">
        <v>3717.1200000464914</v>
      </c>
      <c r="J9248" s="216">
        <v>3.7240159838848102E-3</v>
      </c>
      <c r="K9248" s="216">
        <v>1.5388495800984431E-5</v>
      </c>
    </row>
    <row r="9249" spans="2:11" ht="15.75" customHeight="1" x14ac:dyDescent="0.2">
      <c r="B9249" s="189">
        <v>41233</v>
      </c>
      <c r="C9249" s="143">
        <v>284815</v>
      </c>
      <c r="D9249" s="143" t="s">
        <v>690</v>
      </c>
      <c r="E9249" s="143" t="s">
        <v>24</v>
      </c>
      <c r="F9249" s="248" t="s">
        <v>4587</v>
      </c>
      <c r="G9249" s="216">
        <v>106.56</v>
      </c>
      <c r="H9249" s="216">
        <v>337.00000000884756</v>
      </c>
      <c r="I9249" s="216">
        <v>35910.720000942798</v>
      </c>
      <c r="J9249" s="216">
        <v>3.5977341402658583E-2</v>
      </c>
      <c r="K9249" s="216">
        <v>1.0675768961932949E-4</v>
      </c>
    </row>
    <row r="9250" spans="2:11" ht="15.75" customHeight="1" x14ac:dyDescent="0.2">
      <c r="B9250" s="189">
        <v>41233</v>
      </c>
      <c r="C9250" s="143">
        <v>284816</v>
      </c>
      <c r="D9250" s="143" t="s">
        <v>1032</v>
      </c>
      <c r="E9250" s="143" t="s">
        <v>24</v>
      </c>
      <c r="F9250" s="248" t="s">
        <v>4154</v>
      </c>
      <c r="G9250" s="216">
        <v>24.215</v>
      </c>
      <c r="H9250" s="216">
        <v>281.00000000442378</v>
      </c>
      <c r="I9250" s="216">
        <v>6804.4150001071221</v>
      </c>
      <c r="J9250" s="216">
        <v>6.8170385193557243E-3</v>
      </c>
      <c r="K9250" s="216">
        <v>2.425992355604414E-5</v>
      </c>
    </row>
    <row r="9251" spans="2:11" ht="15.75" customHeight="1" x14ac:dyDescent="0.2">
      <c r="B9251" s="189">
        <v>41233</v>
      </c>
      <c r="C9251" s="143">
        <v>284817</v>
      </c>
      <c r="D9251" s="143" t="s">
        <v>572</v>
      </c>
      <c r="E9251" s="143" t="s">
        <v>24</v>
      </c>
      <c r="F9251" s="248" t="s">
        <v>4588</v>
      </c>
      <c r="G9251" s="216">
        <v>28.594999999999999</v>
      </c>
      <c r="H9251" s="216">
        <v>290.00000000232831</v>
      </c>
      <c r="I9251" s="216">
        <v>8292.5500000665779</v>
      </c>
      <c r="J9251" s="216">
        <v>8.3079343004868467E-3</v>
      </c>
      <c r="K9251" s="216">
        <v>2.8648049311793605E-5</v>
      </c>
    </row>
    <row r="9252" spans="2:11" ht="15.75" customHeight="1" x14ac:dyDescent="0.2">
      <c r="B9252" s="189">
        <v>41233</v>
      </c>
      <c r="C9252" s="143">
        <v>284818</v>
      </c>
      <c r="D9252" s="143" t="s">
        <v>1485</v>
      </c>
      <c r="E9252" s="143" t="s">
        <v>24</v>
      </c>
      <c r="F9252" s="248" t="s">
        <v>4589</v>
      </c>
      <c r="G9252" s="216">
        <v>5</v>
      </c>
      <c r="H9252" s="216">
        <v>61.999999992549419</v>
      </c>
      <c r="I9252" s="216">
        <v>309.9999999627471</v>
      </c>
      <c r="J9252" s="216">
        <v>3.1057511052942107E-4</v>
      </c>
      <c r="K9252" s="216">
        <v>5.0092759768829528E-6</v>
      </c>
    </row>
    <row r="9253" spans="2:11" ht="15.75" customHeight="1" x14ac:dyDescent="0.2">
      <c r="B9253" s="189">
        <v>41233</v>
      </c>
      <c r="C9253" s="143">
        <v>284819</v>
      </c>
      <c r="D9253" s="143" t="s">
        <v>1359</v>
      </c>
      <c r="E9253" s="143" t="s">
        <v>24</v>
      </c>
      <c r="F9253" s="248" t="s">
        <v>4590</v>
      </c>
      <c r="G9253" s="216">
        <v>0.86660000000000004</v>
      </c>
      <c r="H9253" s="216">
        <v>40.000000004656613</v>
      </c>
      <c r="I9253" s="216">
        <v>34.664000004035422</v>
      </c>
      <c r="J9253" s="216">
        <v>3.4728308496577042E-5</v>
      </c>
      <c r="K9253" s="216">
        <v>8.6820771231335341E-7</v>
      </c>
    </row>
    <row r="9254" spans="2:11" ht="15.75" customHeight="1" x14ac:dyDescent="0.2">
      <c r="B9254" s="189">
        <v>41233</v>
      </c>
      <c r="C9254" s="143">
        <v>284820</v>
      </c>
      <c r="D9254" s="143" t="s">
        <v>812</v>
      </c>
      <c r="E9254" s="143" t="s">
        <v>25</v>
      </c>
      <c r="F9254" s="248" t="s">
        <v>4591</v>
      </c>
      <c r="G9254" s="216">
        <v>8.01</v>
      </c>
      <c r="H9254" s="216">
        <v>249.00000000488944</v>
      </c>
      <c r="I9254" s="216">
        <v>1994.4900000391644</v>
      </c>
      <c r="J9254" s="216">
        <v>5.7178194235605398E-3</v>
      </c>
      <c r="K9254" s="216">
        <v>2.296313021465166E-5</v>
      </c>
    </row>
    <row r="9255" spans="2:11" ht="15.75" customHeight="1" x14ac:dyDescent="0.2">
      <c r="B9255" s="189">
        <v>41233</v>
      </c>
      <c r="C9255" s="143">
        <v>284821</v>
      </c>
      <c r="D9255" s="143" t="s">
        <v>514</v>
      </c>
      <c r="E9255" s="143" t="s">
        <v>25</v>
      </c>
      <c r="F9255" s="248" t="s">
        <v>4592</v>
      </c>
      <c r="G9255" s="216">
        <v>3.1850000000000001</v>
      </c>
      <c r="H9255" s="216">
        <v>100.00000000116415</v>
      </c>
      <c r="I9255" s="216">
        <v>318.50000000370784</v>
      </c>
      <c r="J9255" s="216">
        <v>9.1307827383916315E-4</v>
      </c>
      <c r="K9255" s="216">
        <v>9.1307827382853346E-6</v>
      </c>
    </row>
    <row r="9256" spans="2:11" ht="15.75" customHeight="1" x14ac:dyDescent="0.2">
      <c r="B9256" s="189">
        <v>41233</v>
      </c>
      <c r="C9256" s="143">
        <v>284823</v>
      </c>
      <c r="D9256" s="143" t="s">
        <v>1164</v>
      </c>
      <c r="E9256" s="143" t="s">
        <v>25</v>
      </c>
      <c r="F9256" s="248" t="s">
        <v>2284</v>
      </c>
      <c r="G9256" s="216">
        <v>48.625</v>
      </c>
      <c r="H9256" s="216">
        <v>479.99999999301508</v>
      </c>
      <c r="I9256" s="216">
        <v>23339.999999660358</v>
      </c>
      <c r="J9256" s="216">
        <v>6.6911293283666726E-2</v>
      </c>
      <c r="K9256" s="216">
        <v>1.3939852767633421E-4</v>
      </c>
    </row>
    <row r="9257" spans="2:11" ht="15.75" customHeight="1" x14ac:dyDescent="0.2">
      <c r="B9257" s="189">
        <v>41233</v>
      </c>
      <c r="C9257" s="143">
        <v>284825</v>
      </c>
      <c r="D9257" s="143" t="s">
        <v>1158</v>
      </c>
      <c r="E9257" s="143" t="s">
        <v>25</v>
      </c>
      <c r="F9257" s="248" t="s">
        <v>4593</v>
      </c>
      <c r="G9257" s="216">
        <v>7.98</v>
      </c>
      <c r="H9257" s="216">
        <v>422.99999999580905</v>
      </c>
      <c r="I9257" s="216">
        <v>3375.5399999665565</v>
      </c>
      <c r="J9257" s="216">
        <v>9.6770242901369902E-3</v>
      </c>
      <c r="K9257" s="216">
        <v>2.2877125981637985E-5</v>
      </c>
    </row>
    <row r="9258" spans="2:11" ht="15.75" customHeight="1" x14ac:dyDescent="0.2">
      <c r="B9258" s="189">
        <v>41233</v>
      </c>
      <c r="C9258" s="143">
        <v>284827</v>
      </c>
      <c r="D9258" s="143" t="s">
        <v>1808</v>
      </c>
      <c r="E9258" s="143" t="s">
        <v>25</v>
      </c>
      <c r="F9258" s="248" t="s">
        <v>4594</v>
      </c>
      <c r="G9258" s="216">
        <v>18.02</v>
      </c>
      <c r="H9258" s="216">
        <v>450</v>
      </c>
      <c r="I9258" s="216">
        <v>8109</v>
      </c>
      <c r="J9258" s="216">
        <v>2.3246944183596793E-2</v>
      </c>
      <c r="K9258" s="216">
        <v>5.1659875963548429E-5</v>
      </c>
    </row>
    <row r="9259" spans="2:11" ht="15.75" customHeight="1" x14ac:dyDescent="0.2">
      <c r="B9259" s="189">
        <v>41233</v>
      </c>
      <c r="C9259" s="143">
        <v>284866</v>
      </c>
      <c r="D9259" s="143" t="s">
        <v>511</v>
      </c>
      <c r="E9259" s="143" t="s">
        <v>25</v>
      </c>
      <c r="F9259" s="248" t="s">
        <v>4595</v>
      </c>
      <c r="G9259" s="216">
        <v>3.3200000000000003</v>
      </c>
      <c r="H9259" s="216">
        <v>79.999999998835847</v>
      </c>
      <c r="I9259" s="216">
        <v>265.59999999613501</v>
      </c>
      <c r="J9259" s="216">
        <v>7.6142414293667022E-4</v>
      </c>
      <c r="K9259" s="216">
        <v>9.5178017868468806E-6</v>
      </c>
    </row>
    <row r="9260" spans="2:11" ht="15.75" customHeight="1" x14ac:dyDescent="0.2">
      <c r="B9260" s="189">
        <v>41233</v>
      </c>
      <c r="C9260" s="143">
        <v>284869</v>
      </c>
      <c r="D9260" s="143" t="s">
        <v>536</v>
      </c>
      <c r="E9260" s="143" t="s">
        <v>25</v>
      </c>
      <c r="F9260" s="248" t="s">
        <v>4596</v>
      </c>
      <c r="G9260" s="216">
        <v>0.33500000000000002</v>
      </c>
      <c r="H9260" s="216">
        <v>345.00000000349246</v>
      </c>
      <c r="I9260" s="216">
        <v>115.57500000116998</v>
      </c>
      <c r="J9260" s="216">
        <v>3.3133130768854335E-4</v>
      </c>
      <c r="K9260" s="216">
        <v>9.6038060198605581E-7</v>
      </c>
    </row>
    <row r="9261" spans="2:11" ht="15.75" customHeight="1" x14ac:dyDescent="0.2">
      <c r="B9261" s="189">
        <v>41233</v>
      </c>
      <c r="C9261" s="143">
        <v>284870</v>
      </c>
      <c r="D9261" s="143" t="s">
        <v>555</v>
      </c>
      <c r="E9261" s="143" t="s">
        <v>25</v>
      </c>
      <c r="F9261" s="248" t="s">
        <v>4597</v>
      </c>
      <c r="G9261" s="216">
        <v>16.920000000000002</v>
      </c>
      <c r="H9261" s="216">
        <v>129.99999999417923</v>
      </c>
      <c r="I9261" s="216">
        <v>2199.599999901513</v>
      </c>
      <c r="J9261" s="216">
        <v>6.3058303642804271E-3</v>
      </c>
      <c r="K9261" s="216">
        <v>4.8506387419713626E-5</v>
      </c>
    </row>
    <row r="9262" spans="2:11" ht="15.75" customHeight="1" x14ac:dyDescent="0.2">
      <c r="B9262" s="189">
        <v>41233</v>
      </c>
      <c r="C9262" s="143">
        <v>284871</v>
      </c>
      <c r="D9262" s="143" t="s">
        <v>1069</v>
      </c>
      <c r="E9262" s="143" t="s">
        <v>25</v>
      </c>
      <c r="F9262" s="248" t="s">
        <v>4598</v>
      </c>
      <c r="G9262" s="216">
        <v>3</v>
      </c>
      <c r="H9262" s="216">
        <v>216.99999999487773</v>
      </c>
      <c r="I9262" s="216">
        <v>650.99999998463318</v>
      </c>
      <c r="J9262" s="216">
        <v>1.8662918563527291E-3</v>
      </c>
      <c r="K9262" s="216">
        <v>8.6004233013676627E-6</v>
      </c>
    </row>
    <row r="9263" spans="2:11" ht="15.75" customHeight="1" x14ac:dyDescent="0.2">
      <c r="B9263" s="189">
        <v>41233</v>
      </c>
      <c r="C9263" s="143">
        <v>284912</v>
      </c>
      <c r="D9263" s="143" t="s">
        <v>1214</v>
      </c>
      <c r="E9263" s="143" t="s">
        <v>24</v>
      </c>
      <c r="F9263" s="248" t="s">
        <v>4599</v>
      </c>
      <c r="G9263" s="216">
        <v>12.1</v>
      </c>
      <c r="H9263" s="216">
        <v>340.00000000814907</v>
      </c>
      <c r="I9263" s="216">
        <v>4114.0000000986038</v>
      </c>
      <c r="J9263" s="216">
        <v>4.12163227387808E-3</v>
      </c>
      <c r="K9263" s="216">
        <v>1.2122447864056745E-5</v>
      </c>
    </row>
    <row r="9264" spans="2:11" ht="15.75" customHeight="1" x14ac:dyDescent="0.2">
      <c r="B9264" s="189">
        <v>41234</v>
      </c>
      <c r="C9264" s="143">
        <v>284873</v>
      </c>
      <c r="D9264" s="143" t="s">
        <v>526</v>
      </c>
      <c r="E9264" s="143" t="s">
        <v>25</v>
      </c>
      <c r="F9264" s="248" t="s">
        <v>3670</v>
      </c>
      <c r="G9264" s="216">
        <v>11.2</v>
      </c>
      <c r="H9264" s="216">
        <v>188.00000000512227</v>
      </c>
      <c r="I9264" s="216">
        <v>2105.6000000573695</v>
      </c>
      <c r="J9264" s="216">
        <v>6.0371806723438877E-3</v>
      </c>
      <c r="K9264" s="216">
        <v>3.2112663149890409E-5</v>
      </c>
    </row>
    <row r="9265" spans="2:11" ht="15.75" customHeight="1" x14ac:dyDescent="0.2">
      <c r="B9265" s="189">
        <v>41234</v>
      </c>
      <c r="C9265" s="143">
        <v>284874</v>
      </c>
      <c r="D9265" s="143" t="s">
        <v>526</v>
      </c>
      <c r="E9265" s="143" t="s">
        <v>25</v>
      </c>
      <c r="F9265" s="248" t="s">
        <v>3670</v>
      </c>
      <c r="G9265" s="216">
        <v>8.01</v>
      </c>
      <c r="H9265" s="216">
        <v>187.00000000186265</v>
      </c>
      <c r="I9265" s="216">
        <v>1497.8700000149197</v>
      </c>
      <c r="J9265" s="216">
        <v>4.2946959600719163E-3</v>
      </c>
      <c r="K9265" s="216">
        <v>2.2966288556305556E-5</v>
      </c>
    </row>
    <row r="9266" spans="2:11" ht="15.75" customHeight="1" x14ac:dyDescent="0.2">
      <c r="B9266" s="189">
        <v>41234</v>
      </c>
      <c r="C9266" s="143">
        <v>284880</v>
      </c>
      <c r="D9266" s="143" t="s">
        <v>872</v>
      </c>
      <c r="E9266" s="143" t="s">
        <v>25</v>
      </c>
      <c r="F9266" s="248" t="s">
        <v>2388</v>
      </c>
      <c r="G9266" s="216">
        <v>40.649999999999991</v>
      </c>
      <c r="H9266" s="216">
        <v>215.9999999916181</v>
      </c>
      <c r="I9266" s="216">
        <v>8780.3999996592756</v>
      </c>
      <c r="J9266" s="216">
        <v>2.5175181027710377E-2</v>
      </c>
      <c r="K9266" s="216">
        <v>1.1655176402170045E-4</v>
      </c>
    </row>
    <row r="9267" spans="2:11" ht="15.75" customHeight="1" x14ac:dyDescent="0.2">
      <c r="B9267" s="189">
        <v>41234</v>
      </c>
      <c r="C9267" s="143">
        <v>284890</v>
      </c>
      <c r="D9267" s="143" t="s">
        <v>544</v>
      </c>
      <c r="E9267" s="143" t="s">
        <v>25</v>
      </c>
      <c r="F9267" s="248" t="s">
        <v>4600</v>
      </c>
      <c r="G9267" s="216">
        <v>1</v>
      </c>
      <c r="H9267" s="216">
        <v>103.00000000046566</v>
      </c>
      <c r="I9267" s="216">
        <v>103.00000000046566</v>
      </c>
      <c r="J9267" s="216">
        <v>2.9532181289764874E-4</v>
      </c>
      <c r="K9267" s="216">
        <v>2.867202066954501E-6</v>
      </c>
    </row>
    <row r="9268" spans="2:11" ht="15.75" customHeight="1" x14ac:dyDescent="0.2">
      <c r="B9268" s="189">
        <v>41234</v>
      </c>
      <c r="C9268" s="143">
        <v>284900</v>
      </c>
      <c r="D9268" s="143" t="s">
        <v>554</v>
      </c>
      <c r="E9268" s="143" t="s">
        <v>24</v>
      </c>
      <c r="F9268" s="248" t="s">
        <v>4601</v>
      </c>
      <c r="G9268" s="216">
        <v>2.0670000000000002</v>
      </c>
      <c r="H9268" s="216">
        <v>225</v>
      </c>
      <c r="I9268" s="216">
        <v>465.07499999999999</v>
      </c>
      <c r="J9268" s="216">
        <v>4.6611274876271782E-4</v>
      </c>
      <c r="K9268" s="216">
        <v>2.0716122167231904E-6</v>
      </c>
    </row>
    <row r="9269" spans="2:11" ht="15.75" customHeight="1" x14ac:dyDescent="0.2">
      <c r="B9269" s="189">
        <v>41234</v>
      </c>
      <c r="C9269" s="143">
        <v>284901</v>
      </c>
      <c r="D9269" s="143" t="s">
        <v>804</v>
      </c>
      <c r="E9269" s="143" t="s">
        <v>24</v>
      </c>
      <c r="F9269" s="248" t="s">
        <v>4522</v>
      </c>
      <c r="G9269" s="216">
        <v>20.924800000000001</v>
      </c>
      <c r="H9269" s="216">
        <v>355.00000000465661</v>
      </c>
      <c r="I9269" s="216">
        <v>7428.3040000974388</v>
      </c>
      <c r="J9269" s="216">
        <v>7.4448792047100134E-3</v>
      </c>
      <c r="K9269" s="216">
        <v>2.0971490717217908E-5</v>
      </c>
    </row>
    <row r="9270" spans="2:11" ht="15.75" customHeight="1" x14ac:dyDescent="0.2">
      <c r="B9270" s="189">
        <v>41234</v>
      </c>
      <c r="C9270" s="143">
        <v>284902</v>
      </c>
      <c r="D9270" s="143" t="s">
        <v>1001</v>
      </c>
      <c r="E9270" s="143" t="s">
        <v>24</v>
      </c>
      <c r="F9270" s="248" t="s">
        <v>4565</v>
      </c>
      <c r="G9270" s="216">
        <v>17.414999999999999</v>
      </c>
      <c r="H9270" s="216">
        <v>108.00000000628643</v>
      </c>
      <c r="I9270" s="216">
        <v>1880.8200001094781</v>
      </c>
      <c r="J9270" s="216">
        <v>1.8850167826241447E-3</v>
      </c>
      <c r="K9270" s="216">
        <v>1.7453859097355762E-5</v>
      </c>
    </row>
    <row r="9271" spans="2:11" ht="15.75" customHeight="1" x14ac:dyDescent="0.2">
      <c r="B9271" s="189">
        <v>41234</v>
      </c>
      <c r="C9271" s="143">
        <v>284903</v>
      </c>
      <c r="D9271" s="143" t="s">
        <v>1087</v>
      </c>
      <c r="E9271" s="143" t="s">
        <v>24</v>
      </c>
      <c r="F9271" s="248" t="s">
        <v>4602</v>
      </c>
      <c r="G9271" s="216">
        <v>1.9000000000000001</v>
      </c>
      <c r="H9271" s="216">
        <v>143.00000000512227</v>
      </c>
      <c r="I9271" s="216">
        <v>271.70000000973232</v>
      </c>
      <c r="J9271" s="216">
        <v>2.723062599438086E-4</v>
      </c>
      <c r="K9271" s="216">
        <v>1.9042395799584237E-6</v>
      </c>
    </row>
    <row r="9272" spans="2:11" ht="15.75" customHeight="1" x14ac:dyDescent="0.2">
      <c r="B9272" s="189">
        <v>41234</v>
      </c>
      <c r="C9272" s="143">
        <v>284904</v>
      </c>
      <c r="D9272" s="143" t="s">
        <v>860</v>
      </c>
      <c r="E9272" s="143" t="s">
        <v>25</v>
      </c>
      <c r="F9272" s="248" t="s">
        <v>4399</v>
      </c>
      <c r="G9272" s="216">
        <v>1</v>
      </c>
      <c r="H9272" s="216">
        <v>55.000000001164153</v>
      </c>
      <c r="I9272" s="216">
        <v>55.000000001164153</v>
      </c>
      <c r="J9272" s="216">
        <v>1.5769611368583543E-4</v>
      </c>
      <c r="K9272" s="216">
        <v>2.867202066954501E-6</v>
      </c>
    </row>
    <row r="9273" spans="2:11" ht="15.75" customHeight="1" x14ac:dyDescent="0.2">
      <c r="B9273" s="189">
        <v>41234</v>
      </c>
      <c r="C9273" s="143">
        <v>284905</v>
      </c>
      <c r="D9273" s="143" t="s">
        <v>1592</v>
      </c>
      <c r="E9273" s="143" t="s">
        <v>24</v>
      </c>
      <c r="F9273" s="248" t="s">
        <v>4243</v>
      </c>
      <c r="G9273" s="216">
        <v>6.8850000000000007</v>
      </c>
      <c r="H9273" s="216">
        <v>80.000000009313226</v>
      </c>
      <c r="I9273" s="216">
        <v>550.8000000641216</v>
      </c>
      <c r="J9273" s="216">
        <v>5.5202903198063298E-4</v>
      </c>
      <c r="K9273" s="216">
        <v>6.9003628989546044E-6</v>
      </c>
    </row>
    <row r="9274" spans="2:11" ht="15.75" customHeight="1" x14ac:dyDescent="0.2">
      <c r="B9274" s="189">
        <v>41234</v>
      </c>
      <c r="C9274" s="143">
        <v>284906</v>
      </c>
      <c r="D9274" s="143" t="s">
        <v>1592</v>
      </c>
      <c r="E9274" s="143" t="s">
        <v>24</v>
      </c>
      <c r="F9274" s="248" t="s">
        <v>3905</v>
      </c>
      <c r="G9274" s="216">
        <v>15.84</v>
      </c>
      <c r="H9274" s="216">
        <v>319.99999999534339</v>
      </c>
      <c r="I9274" s="216">
        <v>5068.7999999262393</v>
      </c>
      <c r="J9274" s="216">
        <v>5.0801103067120001E-3</v>
      </c>
      <c r="K9274" s="216">
        <v>1.5875344708706017E-5</v>
      </c>
    </row>
    <row r="9275" spans="2:11" ht="15.75" customHeight="1" x14ac:dyDescent="0.2">
      <c r="B9275" s="189">
        <v>41234</v>
      </c>
      <c r="C9275" s="143">
        <v>284907</v>
      </c>
      <c r="D9275" s="143" t="s">
        <v>1488</v>
      </c>
      <c r="E9275" s="143" t="s">
        <v>24</v>
      </c>
      <c r="F9275" s="248" t="s">
        <v>4603</v>
      </c>
      <c r="G9275" s="216">
        <v>26.27</v>
      </c>
      <c r="H9275" s="216">
        <v>191.99999999720603</v>
      </c>
      <c r="I9275" s="216">
        <v>5043.8399999266021</v>
      </c>
      <c r="J9275" s="216">
        <v>5.0550946120198571E-3</v>
      </c>
      <c r="K9275" s="216">
        <v>2.6328617771319888E-5</v>
      </c>
    </row>
    <row r="9276" spans="2:11" ht="15.75" customHeight="1" x14ac:dyDescent="0.2">
      <c r="B9276" s="189">
        <v>41234</v>
      </c>
      <c r="C9276" s="143">
        <v>284908</v>
      </c>
      <c r="D9276" s="143" t="s">
        <v>1579</v>
      </c>
      <c r="E9276" s="143" t="s">
        <v>24</v>
      </c>
      <c r="F9276" s="248" t="s">
        <v>4604</v>
      </c>
      <c r="G9276" s="216">
        <v>1.08</v>
      </c>
      <c r="H9276" s="216">
        <v>90.99999999278225</v>
      </c>
      <c r="I9276" s="216">
        <v>98.279999992204836</v>
      </c>
      <c r="J9276" s="216">
        <v>9.8499297843931586E-5</v>
      </c>
      <c r="K9276" s="216">
        <v>1.0824098665026829E-6</v>
      </c>
    </row>
    <row r="9277" spans="2:11" ht="15.75" customHeight="1" x14ac:dyDescent="0.2">
      <c r="B9277" s="189">
        <v>41234</v>
      </c>
      <c r="C9277" s="143">
        <v>284909</v>
      </c>
      <c r="D9277" s="143" t="s">
        <v>3544</v>
      </c>
      <c r="E9277" s="143" t="s">
        <v>24</v>
      </c>
      <c r="F9277" s="248" t="s">
        <v>4605</v>
      </c>
      <c r="G9277" s="216">
        <v>24.75</v>
      </c>
      <c r="H9277" s="216">
        <v>79.999999998835847</v>
      </c>
      <c r="I9277" s="216">
        <v>1979.9999999711872</v>
      </c>
      <c r="J9277" s="216">
        <v>1.9844180885593751E-3</v>
      </c>
      <c r="K9277" s="216">
        <v>2.4805226107353151E-5</v>
      </c>
    </row>
    <row r="9278" spans="2:11" ht="15.75" customHeight="1" x14ac:dyDescent="0.2">
      <c r="B9278" s="189">
        <v>41234</v>
      </c>
      <c r="C9278" s="143">
        <v>284910</v>
      </c>
      <c r="D9278" s="143" t="s">
        <v>948</v>
      </c>
      <c r="E9278" s="143" t="s">
        <v>25</v>
      </c>
      <c r="F9278" s="248" t="s">
        <v>4606</v>
      </c>
      <c r="G9278" s="216">
        <v>2.5</v>
      </c>
      <c r="H9278" s="216">
        <v>165.00000000349246</v>
      </c>
      <c r="I9278" s="216">
        <v>412.50000000873115</v>
      </c>
      <c r="J9278" s="216">
        <v>1.1827208526437657E-3</v>
      </c>
      <c r="K9278" s="216">
        <v>7.1680051673862534E-6</v>
      </c>
    </row>
    <row r="9279" spans="2:11" ht="15.75" customHeight="1" x14ac:dyDescent="0.2">
      <c r="B9279" s="189">
        <v>41234</v>
      </c>
      <c r="C9279" s="143">
        <v>284911</v>
      </c>
      <c r="D9279" s="143" t="s">
        <v>1312</v>
      </c>
      <c r="E9279" s="143" t="s">
        <v>25</v>
      </c>
      <c r="F9279" s="248" t="s">
        <v>3886</v>
      </c>
      <c r="G9279" s="216">
        <v>4.0950000000000006</v>
      </c>
      <c r="H9279" s="216">
        <v>243.00000000628643</v>
      </c>
      <c r="I9279" s="216">
        <v>995.08500002574306</v>
      </c>
      <c r="J9279" s="216">
        <v>2.8531097688692304E-3</v>
      </c>
      <c r="K9279" s="216">
        <v>1.1741192464178685E-5</v>
      </c>
    </row>
    <row r="9280" spans="2:11" ht="15.75" customHeight="1" x14ac:dyDescent="0.2">
      <c r="B9280" s="189">
        <v>41234</v>
      </c>
      <c r="C9280" s="143">
        <v>284913</v>
      </c>
      <c r="D9280" s="143" t="s">
        <v>1208</v>
      </c>
      <c r="E9280" s="143" t="s">
        <v>24</v>
      </c>
      <c r="F9280" s="248" t="s">
        <v>3823</v>
      </c>
      <c r="G9280" s="216">
        <v>39.472300000000004</v>
      </c>
      <c r="H9280" s="216">
        <v>184.99999999534339</v>
      </c>
      <c r="I9280" s="216">
        <v>7302.375499816194</v>
      </c>
      <c r="J9280" s="216">
        <v>7.3186697128782494E-3</v>
      </c>
      <c r="K9280" s="216">
        <v>3.9560376827364682E-5</v>
      </c>
    </row>
    <row r="9281" spans="2:11" ht="15.75" customHeight="1" x14ac:dyDescent="0.2">
      <c r="B9281" s="189">
        <v>41234</v>
      </c>
      <c r="C9281" s="143">
        <v>284914</v>
      </c>
      <c r="D9281" s="143" t="s">
        <v>1520</v>
      </c>
      <c r="E9281" s="143" t="s">
        <v>24</v>
      </c>
      <c r="F9281" s="248" t="s">
        <v>3031</v>
      </c>
      <c r="G9281" s="216">
        <v>29.42</v>
      </c>
      <c r="H9281" s="216">
        <v>252.9999999969732</v>
      </c>
      <c r="I9281" s="216">
        <v>7443.2599999109516</v>
      </c>
      <c r="J9281" s="216">
        <v>7.4598685767114561E-3</v>
      </c>
      <c r="K9281" s="216">
        <v>2.9485646548619384E-5</v>
      </c>
    </row>
    <row r="9282" spans="2:11" ht="15.75" customHeight="1" x14ac:dyDescent="0.2">
      <c r="B9282" s="189">
        <v>41234</v>
      </c>
      <c r="C9282" s="143">
        <v>284915</v>
      </c>
      <c r="D9282" s="143" t="s">
        <v>869</v>
      </c>
      <c r="E9282" s="143" t="s">
        <v>25</v>
      </c>
      <c r="F9282" s="248" t="s">
        <v>3207</v>
      </c>
      <c r="G9282" s="216">
        <v>38.520000000000003</v>
      </c>
      <c r="H9282" s="216">
        <v>307.99999999813735</v>
      </c>
      <c r="I9282" s="216">
        <v>11864.15999992825</v>
      </c>
      <c r="J9282" s="216">
        <v>3.4016944074473192E-2</v>
      </c>
      <c r="K9282" s="216">
        <v>1.104446236190874E-4</v>
      </c>
    </row>
    <row r="9283" spans="2:11" ht="15.75" customHeight="1" x14ac:dyDescent="0.2">
      <c r="B9283" s="189">
        <v>41234</v>
      </c>
      <c r="C9283" s="143">
        <v>284916</v>
      </c>
      <c r="D9283" s="143" t="s">
        <v>611</v>
      </c>
      <c r="E9283" s="143" t="s">
        <v>25</v>
      </c>
      <c r="F9283" s="248" t="s">
        <v>4607</v>
      </c>
      <c r="G9283" s="216">
        <v>2.0100000000000002</v>
      </c>
      <c r="H9283" s="216">
        <v>310.00000000465661</v>
      </c>
      <c r="I9283" s="216">
        <v>623.10000000935986</v>
      </c>
      <c r="J9283" s="216">
        <v>1.7865536079461862E-3</v>
      </c>
      <c r="K9283" s="216">
        <v>5.7630761545785477E-6</v>
      </c>
    </row>
    <row r="9284" spans="2:11" ht="15.75" customHeight="1" x14ac:dyDescent="0.2">
      <c r="B9284" s="189">
        <v>41234</v>
      </c>
      <c r="C9284" s="143">
        <v>284917</v>
      </c>
      <c r="D9284" s="143" t="s">
        <v>643</v>
      </c>
      <c r="E9284" s="143" t="s">
        <v>25</v>
      </c>
      <c r="F9284" s="248" t="s">
        <v>2163</v>
      </c>
      <c r="G9284" s="216">
        <v>54.67</v>
      </c>
      <c r="H9284" s="216">
        <v>395.9999999916181</v>
      </c>
      <c r="I9284" s="216">
        <v>21649.31999954176</v>
      </c>
      <c r="J9284" s="216">
        <v>6.2072975050845552E-2</v>
      </c>
      <c r="K9284" s="216">
        <v>1.5674993700040259E-4</v>
      </c>
    </row>
    <row r="9285" spans="2:11" ht="15.75" customHeight="1" x14ac:dyDescent="0.2">
      <c r="B9285" s="189">
        <v>41234</v>
      </c>
      <c r="C9285" s="143">
        <v>284918</v>
      </c>
      <c r="D9285" s="143" t="s">
        <v>543</v>
      </c>
      <c r="E9285" s="143" t="s">
        <v>25</v>
      </c>
      <c r="F9285" s="248" t="s">
        <v>4608</v>
      </c>
      <c r="G9285" s="216">
        <v>17</v>
      </c>
      <c r="H9285" s="216">
        <v>40.000000004656613</v>
      </c>
      <c r="I9285" s="216">
        <v>680.00000007916242</v>
      </c>
      <c r="J9285" s="216">
        <v>1.9496974057560356E-3</v>
      </c>
      <c r="K9285" s="216">
        <v>4.8742435138226519E-5</v>
      </c>
    </row>
    <row r="9286" spans="2:11" ht="15.75" customHeight="1" x14ac:dyDescent="0.2">
      <c r="B9286" s="189">
        <v>41234</v>
      </c>
      <c r="C9286" s="143">
        <v>284919</v>
      </c>
      <c r="D9286" s="143" t="s">
        <v>4609</v>
      </c>
      <c r="E9286" s="143" t="s">
        <v>25</v>
      </c>
      <c r="F9286" s="248" t="s">
        <v>4610</v>
      </c>
      <c r="G9286" s="216">
        <v>44</v>
      </c>
      <c r="H9286" s="216">
        <v>190.00000000116415</v>
      </c>
      <c r="I9286" s="216">
        <v>8360.0000000512227</v>
      </c>
      <c r="J9286" s="216">
        <v>2.3969809279886498E-2</v>
      </c>
      <c r="K9286" s="216">
        <v>1.2615689094599807E-4</v>
      </c>
    </row>
    <row r="9287" spans="2:11" ht="15.75" customHeight="1" x14ac:dyDescent="0.2">
      <c r="B9287" s="189">
        <v>41234</v>
      </c>
      <c r="C9287" s="143">
        <v>284920</v>
      </c>
      <c r="D9287" s="143" t="s">
        <v>689</v>
      </c>
      <c r="E9287" s="143" t="s">
        <v>25</v>
      </c>
      <c r="F9287" s="248" t="s">
        <v>2770</v>
      </c>
      <c r="G9287" s="216">
        <v>64.894999999999996</v>
      </c>
      <c r="H9287" s="216">
        <v>143.00000000512227</v>
      </c>
      <c r="I9287" s="216">
        <v>9279.98500033241</v>
      </c>
      <c r="J9287" s="216">
        <v>2.6607592174259852E-2</v>
      </c>
      <c r="K9287" s="216">
        <v>1.8606707813501234E-4</v>
      </c>
    </row>
    <row r="9288" spans="2:11" ht="15.75" customHeight="1" x14ac:dyDescent="0.2">
      <c r="B9288" s="189">
        <v>41234</v>
      </c>
      <c r="C9288" s="143">
        <v>284921</v>
      </c>
      <c r="D9288" s="143" t="s">
        <v>597</v>
      </c>
      <c r="E9288" s="143" t="s">
        <v>25</v>
      </c>
      <c r="F9288" s="248" t="s">
        <v>4611</v>
      </c>
      <c r="G9288" s="216">
        <v>0.4</v>
      </c>
      <c r="H9288" s="216">
        <v>316.99999999604188</v>
      </c>
      <c r="I9288" s="216">
        <v>126.79999999841675</v>
      </c>
      <c r="J9288" s="216">
        <v>3.6356122208529128E-4</v>
      </c>
      <c r="K9288" s="216">
        <v>1.1468808267818005E-6</v>
      </c>
    </row>
    <row r="9289" spans="2:11" ht="15.75" customHeight="1" x14ac:dyDescent="0.2">
      <c r="B9289" s="189">
        <v>41234</v>
      </c>
      <c r="C9289" s="143">
        <v>284924</v>
      </c>
      <c r="D9289" s="143" t="s">
        <v>1531</v>
      </c>
      <c r="E9289" s="143" t="s">
        <v>25</v>
      </c>
      <c r="F9289" s="248" t="s">
        <v>2531</v>
      </c>
      <c r="G9289" s="216">
        <v>28</v>
      </c>
      <c r="H9289" s="216">
        <v>479.99999999301508</v>
      </c>
      <c r="I9289" s="216">
        <v>13439.999999804422</v>
      </c>
      <c r="J9289" s="216">
        <v>3.8535195779307738E-2</v>
      </c>
      <c r="K9289" s="216">
        <v>8.0281657874726035E-5</v>
      </c>
    </row>
    <row r="9290" spans="2:11" ht="15.75" customHeight="1" x14ac:dyDescent="0.2">
      <c r="B9290" s="189">
        <v>41234</v>
      </c>
      <c r="C9290" s="143">
        <v>284925</v>
      </c>
      <c r="D9290" s="143" t="s">
        <v>588</v>
      </c>
      <c r="E9290" s="143" t="s">
        <v>25</v>
      </c>
      <c r="F9290" s="248" t="s">
        <v>4612</v>
      </c>
      <c r="G9290" s="216">
        <v>6</v>
      </c>
      <c r="H9290" s="216">
        <v>390.00000000349246</v>
      </c>
      <c r="I9290" s="216">
        <v>2340.0000000209548</v>
      </c>
      <c r="J9290" s="216">
        <v>6.7092528367336144E-3</v>
      </c>
      <c r="K9290" s="216">
        <v>1.7203212401727006E-5</v>
      </c>
    </row>
    <row r="9291" spans="2:11" ht="15.75" customHeight="1" x14ac:dyDescent="0.2">
      <c r="B9291" s="189">
        <v>41234</v>
      </c>
      <c r="C9291" s="143">
        <v>284926</v>
      </c>
      <c r="D9291" s="143" t="s">
        <v>1312</v>
      </c>
      <c r="E9291" s="143" t="s">
        <v>25</v>
      </c>
      <c r="F9291" s="248" t="s">
        <v>3531</v>
      </c>
      <c r="G9291" s="216">
        <v>22.5</v>
      </c>
      <c r="H9291" s="216">
        <v>431.00000000093132</v>
      </c>
      <c r="I9291" s="216">
        <v>9697.5000000209548</v>
      </c>
      <c r="J9291" s="216">
        <v>2.7804692044351358E-2</v>
      </c>
      <c r="K9291" s="216">
        <v>6.4512046506476277E-5</v>
      </c>
    </row>
    <row r="9292" spans="2:11" ht="15.75" customHeight="1" x14ac:dyDescent="0.2">
      <c r="B9292" s="189">
        <v>41234</v>
      </c>
      <c r="C9292" s="143">
        <v>284928</v>
      </c>
      <c r="D9292" s="143" t="s">
        <v>974</v>
      </c>
      <c r="E9292" s="143" t="s">
        <v>24</v>
      </c>
      <c r="F9292" s="248" t="s">
        <v>4613</v>
      </c>
      <c r="G9292" s="216">
        <v>3.84</v>
      </c>
      <c r="H9292" s="216">
        <v>249.99999999767169</v>
      </c>
      <c r="I9292" s="216">
        <v>959.99999999105921</v>
      </c>
      <c r="J9292" s="216">
        <v>9.6214210354897964E-4</v>
      </c>
      <c r="K9292" s="216">
        <v>3.8485684142317616E-6</v>
      </c>
    </row>
    <row r="9293" spans="2:11" ht="15.75" customHeight="1" x14ac:dyDescent="0.2">
      <c r="B9293" s="189">
        <v>41234</v>
      </c>
      <c r="C9293" s="143">
        <v>284929</v>
      </c>
      <c r="D9293" s="143" t="s">
        <v>708</v>
      </c>
      <c r="E9293" s="143" t="s">
        <v>24</v>
      </c>
      <c r="F9293" s="248" t="s">
        <v>2529</v>
      </c>
      <c r="G9293" s="216">
        <v>13.725000000000001</v>
      </c>
      <c r="H9293" s="216">
        <v>455.00000000582077</v>
      </c>
      <c r="I9293" s="216">
        <v>6244.8750000798909</v>
      </c>
      <c r="J9293" s="216">
        <v>6.2588095510763119E-3</v>
      </c>
      <c r="K9293" s="216">
        <v>1.375562538680493E-5</v>
      </c>
    </row>
    <row r="9294" spans="2:11" ht="15.75" customHeight="1" x14ac:dyDescent="0.2">
      <c r="B9294" s="189">
        <v>41234</v>
      </c>
      <c r="C9294" s="143">
        <v>284930</v>
      </c>
      <c r="D9294" s="143" t="s">
        <v>1003</v>
      </c>
      <c r="E9294" s="143" t="s">
        <v>24</v>
      </c>
      <c r="F9294" s="248" t="s">
        <v>3502</v>
      </c>
      <c r="G9294" s="216">
        <v>19.37</v>
      </c>
      <c r="H9294" s="216">
        <v>294.00000000488944</v>
      </c>
      <c r="I9294" s="216">
        <v>5694.7800000947091</v>
      </c>
      <c r="J9294" s="216">
        <v>5.707487092282095E-3</v>
      </c>
      <c r="K9294" s="216">
        <v>1.9413221401997195E-5</v>
      </c>
    </row>
    <row r="9295" spans="2:11" ht="15.75" customHeight="1" x14ac:dyDescent="0.2">
      <c r="B9295" s="189">
        <v>41234</v>
      </c>
      <c r="C9295" s="143">
        <v>284931</v>
      </c>
      <c r="D9295" s="143" t="s">
        <v>816</v>
      </c>
      <c r="E9295" s="143" t="s">
        <v>25</v>
      </c>
      <c r="F9295" s="248" t="s">
        <v>4614</v>
      </c>
      <c r="G9295" s="216">
        <v>34.32</v>
      </c>
      <c r="H9295" s="216">
        <v>275.99999999860302</v>
      </c>
      <c r="I9295" s="216">
        <v>9472.3199999520548</v>
      </c>
      <c r="J9295" s="216">
        <v>2.7159055482716993E-2</v>
      </c>
      <c r="K9295" s="216">
        <v>9.8402374937878485E-5</v>
      </c>
    </row>
    <row r="9296" spans="2:11" ht="15.75" customHeight="1" x14ac:dyDescent="0.2">
      <c r="B9296" s="189">
        <v>41234</v>
      </c>
      <c r="C9296" s="143">
        <v>284932</v>
      </c>
      <c r="D9296" s="143" t="s">
        <v>822</v>
      </c>
      <c r="E9296" s="143" t="s">
        <v>24</v>
      </c>
      <c r="F9296" s="248" t="s">
        <v>4615</v>
      </c>
      <c r="G9296" s="216">
        <v>17.8</v>
      </c>
      <c r="H9296" s="216">
        <v>384.99999999767169</v>
      </c>
      <c r="I9296" s="216">
        <v>6852.9999999585561</v>
      </c>
      <c r="J9296" s="216">
        <v>6.868291495461136E-3</v>
      </c>
      <c r="K9296" s="216">
        <v>1.783971817013681E-5</v>
      </c>
    </row>
    <row r="9297" spans="2:11" ht="15.75" customHeight="1" x14ac:dyDescent="0.2">
      <c r="B9297" s="189">
        <v>41234</v>
      </c>
      <c r="C9297" s="143">
        <v>284933</v>
      </c>
      <c r="D9297" s="143" t="s">
        <v>582</v>
      </c>
      <c r="E9297" s="143" t="s">
        <v>25</v>
      </c>
      <c r="F9297" s="248" t="s">
        <v>2756</v>
      </c>
      <c r="G9297" s="216">
        <v>34.03</v>
      </c>
      <c r="H9297" s="216">
        <v>640.00000000116415</v>
      </c>
      <c r="I9297" s="216">
        <v>21779.200000039615</v>
      </c>
      <c r="J9297" s="216">
        <v>6.2445367256729056E-2</v>
      </c>
      <c r="K9297" s="216">
        <v>9.757088633846168E-5</v>
      </c>
    </row>
    <row r="9298" spans="2:11" ht="15.75" customHeight="1" x14ac:dyDescent="0.2">
      <c r="B9298" s="189">
        <v>41234</v>
      </c>
      <c r="C9298" s="143">
        <v>284934</v>
      </c>
      <c r="D9298" s="143" t="s">
        <v>673</v>
      </c>
      <c r="E9298" s="143" t="s">
        <v>25</v>
      </c>
      <c r="F9298" s="248" t="s">
        <v>4616</v>
      </c>
      <c r="G9298" s="216">
        <v>27.16</v>
      </c>
      <c r="H9298" s="216">
        <v>216.99999999487773</v>
      </c>
      <c r="I9298" s="216">
        <v>5893.7199998608794</v>
      </c>
      <c r="J9298" s="216">
        <v>1.6898486165652198E-2</v>
      </c>
      <c r="K9298" s="216">
        <v>7.7873208138484249E-5</v>
      </c>
    </row>
    <row r="9299" spans="2:11" ht="15.75" customHeight="1" x14ac:dyDescent="0.2">
      <c r="B9299" s="189">
        <v>41234</v>
      </c>
      <c r="C9299" s="143">
        <v>284964</v>
      </c>
      <c r="D9299" s="143" t="s">
        <v>1270</v>
      </c>
      <c r="E9299" s="143" t="s">
        <v>24</v>
      </c>
      <c r="F9299" s="248" t="s">
        <v>4617</v>
      </c>
      <c r="G9299" s="216">
        <v>3.16</v>
      </c>
      <c r="H9299" s="216">
        <v>262.0000000053551</v>
      </c>
      <c r="I9299" s="216">
        <v>827.92000001692213</v>
      </c>
      <c r="J9299" s="216">
        <v>8.297673858270536E-4</v>
      </c>
      <c r="K9299" s="216">
        <v>3.1670510908782207E-6</v>
      </c>
    </row>
    <row r="9300" spans="2:11" ht="15.75" customHeight="1" x14ac:dyDescent="0.2">
      <c r="B9300" s="189">
        <v>41234</v>
      </c>
      <c r="C9300" s="143">
        <v>284964</v>
      </c>
      <c r="D9300" s="143" t="s">
        <v>764</v>
      </c>
      <c r="E9300" s="143" t="s">
        <v>24</v>
      </c>
      <c r="F9300" s="248" t="s">
        <v>4617</v>
      </c>
      <c r="G9300" s="216">
        <v>1.0598000000000001</v>
      </c>
      <c r="H9300" s="216">
        <v>262.0000000053551</v>
      </c>
      <c r="I9300" s="216">
        <v>277.66760000567535</v>
      </c>
      <c r="J9300" s="216">
        <v>2.7828717579098463E-4</v>
      </c>
      <c r="K9300" s="216">
        <v>1.0621647930736513E-6</v>
      </c>
    </row>
    <row r="9301" spans="2:11" ht="15.75" customHeight="1" x14ac:dyDescent="0.2">
      <c r="B9301" s="189">
        <v>41234</v>
      </c>
      <c r="C9301" s="143">
        <v>284989</v>
      </c>
      <c r="D9301" s="143" t="s">
        <v>1270</v>
      </c>
      <c r="E9301" s="143" t="s">
        <v>24</v>
      </c>
      <c r="F9301" s="248" t="s">
        <v>4618</v>
      </c>
      <c r="G9301" s="216">
        <v>3.16</v>
      </c>
      <c r="H9301" s="216">
        <v>262.0000000053551</v>
      </c>
      <c r="I9301" s="216">
        <v>827.92000001692213</v>
      </c>
      <c r="J9301" s="216">
        <v>8.297673858270536E-4</v>
      </c>
      <c r="K9301" s="216">
        <v>3.1670510908782207E-6</v>
      </c>
    </row>
    <row r="9302" spans="2:11" ht="15.75" customHeight="1" x14ac:dyDescent="0.2">
      <c r="B9302" s="189">
        <v>41234</v>
      </c>
      <c r="C9302" s="143">
        <v>284989</v>
      </c>
      <c r="D9302" s="143" t="s">
        <v>764</v>
      </c>
      <c r="E9302" s="143" t="s">
        <v>24</v>
      </c>
      <c r="F9302" s="248" t="s">
        <v>4618</v>
      </c>
      <c r="G9302" s="216">
        <v>1.0598000000000001</v>
      </c>
      <c r="H9302" s="216">
        <v>262.0000000053551</v>
      </c>
      <c r="I9302" s="216">
        <v>277.66760000567535</v>
      </c>
      <c r="J9302" s="216">
        <v>2.7828717579098463E-4</v>
      </c>
      <c r="K9302" s="216">
        <v>1.0621647930736513E-6</v>
      </c>
    </row>
    <row r="9303" spans="2:11" ht="15.75" customHeight="1" x14ac:dyDescent="0.2">
      <c r="B9303" s="189">
        <v>41234</v>
      </c>
      <c r="C9303" s="143">
        <v>285042</v>
      </c>
      <c r="D9303" s="143" t="s">
        <v>1170</v>
      </c>
      <c r="E9303" s="143" t="s">
        <v>25</v>
      </c>
      <c r="F9303" s="248" t="s">
        <v>4619</v>
      </c>
      <c r="G9303" s="216">
        <v>0.75</v>
      </c>
      <c r="H9303" s="216">
        <v>378.99999999906868</v>
      </c>
      <c r="I9303" s="216">
        <v>284.24999999930151</v>
      </c>
      <c r="J9303" s="216">
        <v>8.1500218752981427E-4</v>
      </c>
      <c r="K9303" s="216">
        <v>2.1504015502158758E-6</v>
      </c>
    </row>
    <row r="9304" spans="2:11" ht="15.75" customHeight="1" x14ac:dyDescent="0.2">
      <c r="B9304" s="189">
        <v>41234</v>
      </c>
      <c r="C9304" s="143">
        <v>285046</v>
      </c>
      <c r="D9304" s="143" t="s">
        <v>638</v>
      </c>
      <c r="E9304" s="143" t="s">
        <v>25</v>
      </c>
      <c r="F9304" s="248" t="s">
        <v>3101</v>
      </c>
      <c r="G9304" s="216">
        <v>121.54</v>
      </c>
      <c r="H9304" s="216">
        <v>27.538461537960057</v>
      </c>
      <c r="I9304" s="216">
        <v>1944.6399999717019</v>
      </c>
      <c r="J9304" s="216">
        <v>5.5756758274012651E-3</v>
      </c>
      <c r="K9304" s="216">
        <v>3.484797392176501E-4</v>
      </c>
    </row>
    <row r="9305" spans="2:11" ht="15.75" customHeight="1" x14ac:dyDescent="0.2">
      <c r="B9305" s="189">
        <v>41234</v>
      </c>
      <c r="C9305" s="143">
        <v>285048</v>
      </c>
      <c r="D9305" s="143" t="s">
        <v>1316</v>
      </c>
      <c r="E9305" s="143" t="s">
        <v>25</v>
      </c>
      <c r="F9305" s="248" t="s">
        <v>4620</v>
      </c>
      <c r="G9305" s="216">
        <v>52.09</v>
      </c>
      <c r="H9305" s="216">
        <v>354.99999999417923</v>
      </c>
      <c r="I9305" s="216">
        <v>18491.949999696797</v>
      </c>
      <c r="J9305" s="216">
        <v>5.3020157261149947E-2</v>
      </c>
      <c r="K9305" s="216">
        <v>1.4935255566765997E-4</v>
      </c>
    </row>
    <row r="9306" spans="2:11" ht="15.75" customHeight="1" x14ac:dyDescent="0.2">
      <c r="B9306" s="189">
        <v>41235</v>
      </c>
      <c r="C9306" s="143">
        <v>284963</v>
      </c>
      <c r="D9306" s="143" t="s">
        <v>629</v>
      </c>
      <c r="E9306" s="143" t="s">
        <v>25</v>
      </c>
      <c r="F9306" s="248" t="s">
        <v>4621</v>
      </c>
      <c r="G9306" s="216">
        <v>17.39</v>
      </c>
      <c r="H9306" s="216">
        <v>65.999999995110556</v>
      </c>
      <c r="I9306" s="216">
        <v>1147.7399999149727</v>
      </c>
      <c r="J9306" s="216">
        <v>3.2912490435937588E-3</v>
      </c>
      <c r="K9306" s="216">
        <v>4.9867409755114891E-5</v>
      </c>
    </row>
    <row r="9307" spans="2:11" ht="15.75" customHeight="1" x14ac:dyDescent="0.2">
      <c r="B9307" s="189">
        <v>41235</v>
      </c>
      <c r="C9307" s="143">
        <v>284966</v>
      </c>
      <c r="D9307" s="143" t="s">
        <v>1312</v>
      </c>
      <c r="E9307" s="143" t="s">
        <v>25</v>
      </c>
      <c r="F9307" s="248" t="s">
        <v>4622</v>
      </c>
      <c r="G9307" s="216">
        <v>0.5</v>
      </c>
      <c r="H9307" s="216">
        <v>144.0000000083819</v>
      </c>
      <c r="I9307" s="216">
        <v>72.000000004190952</v>
      </c>
      <c r="J9307" s="216">
        <v>2.0646656139029695E-4</v>
      </c>
      <c r="K9307" s="216">
        <v>1.4337955651269375E-6</v>
      </c>
    </row>
    <row r="9308" spans="2:11" ht="15.75" customHeight="1" x14ac:dyDescent="0.2">
      <c r="B9308" s="189">
        <v>41235</v>
      </c>
      <c r="C9308" s="143">
        <v>284967</v>
      </c>
      <c r="D9308" s="143" t="s">
        <v>620</v>
      </c>
      <c r="E9308" s="143" t="s">
        <v>25</v>
      </c>
      <c r="F9308" s="248" t="s">
        <v>4623</v>
      </c>
      <c r="G9308" s="216">
        <v>3</v>
      </c>
      <c r="H9308" s="216">
        <v>130.00000000465661</v>
      </c>
      <c r="I9308" s="216">
        <v>390.00000001396984</v>
      </c>
      <c r="J9308" s="216">
        <v>1.1183605408390711E-3</v>
      </c>
      <c r="K9308" s="216">
        <v>8.6027733907616244E-6</v>
      </c>
    </row>
    <row r="9309" spans="2:11" ht="15.75" customHeight="1" x14ac:dyDescent="0.2">
      <c r="B9309" s="189">
        <v>41235</v>
      </c>
      <c r="C9309" s="143">
        <v>284969</v>
      </c>
      <c r="D9309" s="143" t="s">
        <v>790</v>
      </c>
      <c r="E9309" s="143" t="s">
        <v>25</v>
      </c>
      <c r="F9309" s="248" t="s">
        <v>4624</v>
      </c>
      <c r="G9309" s="216">
        <v>2.5</v>
      </c>
      <c r="H9309" s="216">
        <v>371.99999999720603</v>
      </c>
      <c r="I9309" s="216">
        <v>929.99999999301508</v>
      </c>
      <c r="J9309" s="216">
        <v>2.666859751116074E-3</v>
      </c>
      <c r="K9309" s="216">
        <v>7.1689778256346875E-6</v>
      </c>
    </row>
    <row r="9310" spans="2:11" ht="15.75" customHeight="1" x14ac:dyDescent="0.2">
      <c r="B9310" s="189">
        <v>41235</v>
      </c>
      <c r="C9310" s="143">
        <v>284970</v>
      </c>
      <c r="D9310" s="143" t="s">
        <v>516</v>
      </c>
      <c r="E9310" s="143" t="s">
        <v>25</v>
      </c>
      <c r="F9310" s="248" t="s">
        <v>2677</v>
      </c>
      <c r="G9310" s="216">
        <v>49</v>
      </c>
      <c r="H9310" s="216">
        <v>409.00000000256114</v>
      </c>
      <c r="I9310" s="216">
        <v>20041.000000125496</v>
      </c>
      <c r="J9310" s="216">
        <v>5.746939384177778E-2</v>
      </c>
      <c r="K9310" s="216">
        <v>1.4051196538243988E-4</v>
      </c>
    </row>
    <row r="9311" spans="2:11" ht="15.75" customHeight="1" x14ac:dyDescent="0.2">
      <c r="B9311" s="189">
        <v>41235</v>
      </c>
      <c r="C9311" s="143">
        <v>284971</v>
      </c>
      <c r="D9311" s="143" t="s">
        <v>629</v>
      </c>
      <c r="E9311" s="143" t="s">
        <v>25</v>
      </c>
      <c r="F9311" s="248" t="s">
        <v>2219</v>
      </c>
      <c r="G9311" s="216">
        <v>11</v>
      </c>
      <c r="H9311" s="216">
        <v>220.00000000465661</v>
      </c>
      <c r="I9311" s="216">
        <v>2420.0000000512227</v>
      </c>
      <c r="J9311" s="216">
        <v>6.9395705353612631E-3</v>
      </c>
      <c r="K9311" s="216">
        <v>3.1543502432792622E-5</v>
      </c>
    </row>
    <row r="9312" spans="2:11" ht="15.75" customHeight="1" x14ac:dyDescent="0.2">
      <c r="B9312" s="189">
        <v>41235</v>
      </c>
      <c r="C9312" s="143">
        <v>284972</v>
      </c>
      <c r="D9312" s="143" t="s">
        <v>676</v>
      </c>
      <c r="E9312" s="143" t="s">
        <v>25</v>
      </c>
      <c r="F9312" s="248" t="s">
        <v>2771</v>
      </c>
      <c r="G9312" s="216">
        <v>26.1</v>
      </c>
      <c r="H9312" s="216">
        <v>407.99999999930151</v>
      </c>
      <c r="I9312" s="216">
        <v>10648.799999981769</v>
      </c>
      <c r="J9312" s="216">
        <v>3.0536404427795188E-2</v>
      </c>
      <c r="K9312" s="216">
        <v>7.4844128499626145E-5</v>
      </c>
    </row>
    <row r="9313" spans="2:11" ht="15.75" customHeight="1" x14ac:dyDescent="0.2">
      <c r="B9313" s="189">
        <v>41235</v>
      </c>
      <c r="C9313" s="143">
        <v>284973</v>
      </c>
      <c r="D9313" s="143" t="s">
        <v>543</v>
      </c>
      <c r="E9313" s="143" t="s">
        <v>25</v>
      </c>
      <c r="F9313" s="248" t="s">
        <v>2769</v>
      </c>
      <c r="G9313" s="216">
        <v>27.8</v>
      </c>
      <c r="H9313" s="216">
        <v>335.99999999511056</v>
      </c>
      <c r="I9313" s="216">
        <v>9340.7999998640735</v>
      </c>
      <c r="J9313" s="216">
        <v>2.6785595229085614E-2</v>
      </c>
      <c r="K9313" s="216">
        <v>7.9719033421057724E-5</v>
      </c>
    </row>
    <row r="9314" spans="2:11" ht="15.75" customHeight="1" x14ac:dyDescent="0.2">
      <c r="B9314" s="189">
        <v>41235</v>
      </c>
      <c r="C9314" s="143">
        <v>284974</v>
      </c>
      <c r="D9314" s="143" t="s">
        <v>1005</v>
      </c>
      <c r="E9314" s="143" t="s">
        <v>24</v>
      </c>
      <c r="F9314" s="248" t="s">
        <v>4625</v>
      </c>
      <c r="G9314" s="216">
        <v>46.725000000000001</v>
      </c>
      <c r="H9314" s="216">
        <v>107.0000000030268</v>
      </c>
      <c r="I9314" s="216">
        <v>4999.5750001414272</v>
      </c>
      <c r="J9314" s="216">
        <v>5.0126209979292676E-3</v>
      </c>
      <c r="K9314" s="216">
        <v>4.6846925212967023E-5</v>
      </c>
    </row>
    <row r="9315" spans="2:11" ht="15.75" customHeight="1" x14ac:dyDescent="0.2">
      <c r="B9315" s="189">
        <v>41235</v>
      </c>
      <c r="C9315" s="143">
        <v>284975</v>
      </c>
      <c r="D9315" s="143" t="s">
        <v>801</v>
      </c>
      <c r="E9315" s="143" t="s">
        <v>25</v>
      </c>
      <c r="F9315" s="248" t="s">
        <v>2485</v>
      </c>
      <c r="G9315" s="216">
        <v>59.477500000000006</v>
      </c>
      <c r="H9315" s="216">
        <v>433.00000000745058</v>
      </c>
      <c r="I9315" s="216">
        <v>25753.757500443142</v>
      </c>
      <c r="J9315" s="216">
        <v>7.3851246578979957E-2</v>
      </c>
      <c r="K9315" s="216">
        <v>1.7055715144967488E-4</v>
      </c>
    </row>
    <row r="9316" spans="2:11" ht="15.75" customHeight="1" x14ac:dyDescent="0.2">
      <c r="B9316" s="189">
        <v>41235</v>
      </c>
      <c r="C9316" s="143">
        <v>284981</v>
      </c>
      <c r="D9316" s="143" t="s">
        <v>1508</v>
      </c>
      <c r="E9316" s="143" t="s">
        <v>25</v>
      </c>
      <c r="F9316" s="248" t="s">
        <v>2054</v>
      </c>
      <c r="G9316" s="216">
        <v>7.0200000000000005</v>
      </c>
      <c r="H9316" s="216">
        <v>238.00000000046566</v>
      </c>
      <c r="I9316" s="216">
        <v>1670.7600000032689</v>
      </c>
      <c r="J9316" s="216">
        <v>4.7910565567923381E-3</v>
      </c>
      <c r="K9316" s="216">
        <v>2.0130489734382203E-5</v>
      </c>
    </row>
    <row r="9317" spans="2:11" ht="15.75" customHeight="1" x14ac:dyDescent="0.2">
      <c r="B9317" s="189">
        <v>41235</v>
      </c>
      <c r="C9317" s="143">
        <v>284983</v>
      </c>
      <c r="D9317" s="143" t="s">
        <v>771</v>
      </c>
      <c r="E9317" s="143" t="s">
        <v>25</v>
      </c>
      <c r="F9317" s="248" t="s">
        <v>4626</v>
      </c>
      <c r="G9317" s="216">
        <v>3.24</v>
      </c>
      <c r="H9317" s="216">
        <v>75.00000000349246</v>
      </c>
      <c r="I9317" s="216">
        <v>243.00000001131559</v>
      </c>
      <c r="J9317" s="216">
        <v>6.9682464468414013E-4</v>
      </c>
      <c r="K9317" s="216">
        <v>9.2909952620225552E-6</v>
      </c>
    </row>
    <row r="9318" spans="2:11" ht="15.75" customHeight="1" x14ac:dyDescent="0.2">
      <c r="B9318" s="189">
        <v>41235</v>
      </c>
      <c r="C9318" s="143">
        <v>284984</v>
      </c>
      <c r="D9318" s="143" t="s">
        <v>832</v>
      </c>
      <c r="E9318" s="143" t="s">
        <v>24</v>
      </c>
      <c r="F9318" s="248" t="s">
        <v>4627</v>
      </c>
      <c r="G9318" s="216">
        <v>15.3</v>
      </c>
      <c r="H9318" s="216">
        <v>348.00000000279397</v>
      </c>
      <c r="I9318" s="216">
        <v>5324.4000000427477</v>
      </c>
      <c r="J9318" s="216">
        <v>5.3382936031230437E-3</v>
      </c>
      <c r="K9318" s="216">
        <v>1.533992414678214E-5</v>
      </c>
    </row>
    <row r="9319" spans="2:11" ht="15.75" customHeight="1" x14ac:dyDescent="0.2">
      <c r="B9319" s="189">
        <v>41235</v>
      </c>
      <c r="C9319" s="143">
        <v>284985</v>
      </c>
      <c r="D9319" s="143" t="s">
        <v>1215</v>
      </c>
      <c r="E9319" s="143" t="s">
        <v>24</v>
      </c>
      <c r="F9319" s="248" t="s">
        <v>3395</v>
      </c>
      <c r="G9319" s="216">
        <v>12.06</v>
      </c>
      <c r="H9319" s="216">
        <v>240.00000000698492</v>
      </c>
      <c r="I9319" s="216">
        <v>2894.4000000842384</v>
      </c>
      <c r="J9319" s="216">
        <v>2.9019527092639498E-3</v>
      </c>
      <c r="K9319" s="216">
        <v>1.2091469621581216E-5</v>
      </c>
    </row>
    <row r="9320" spans="2:11" ht="15.75" customHeight="1" x14ac:dyDescent="0.2">
      <c r="B9320" s="189">
        <v>41235</v>
      </c>
      <c r="C9320" s="143">
        <v>284986</v>
      </c>
      <c r="D9320" s="143" t="s">
        <v>1002</v>
      </c>
      <c r="E9320" s="143" t="s">
        <v>24</v>
      </c>
      <c r="F9320" s="248" t="s">
        <v>4628</v>
      </c>
      <c r="G9320" s="216">
        <v>34.880000000000003</v>
      </c>
      <c r="H9320" s="216">
        <v>177.00000000069849</v>
      </c>
      <c r="I9320" s="216">
        <v>6173.7600000243638</v>
      </c>
      <c r="J9320" s="216">
        <v>6.1898699412295055E-3</v>
      </c>
      <c r="K9320" s="216">
        <v>3.4971016616977848E-5</v>
      </c>
    </row>
    <row r="9321" spans="2:11" ht="15.75" customHeight="1" x14ac:dyDescent="0.2">
      <c r="B9321" s="189">
        <v>41235</v>
      </c>
      <c r="C9321" s="143">
        <v>284987</v>
      </c>
      <c r="D9321" s="143" t="s">
        <v>907</v>
      </c>
      <c r="E9321" s="143" t="s">
        <v>24</v>
      </c>
      <c r="F9321" s="248" t="s">
        <v>2592</v>
      </c>
      <c r="G9321" s="216">
        <v>63.14</v>
      </c>
      <c r="H9321" s="216">
        <v>274.99999999534339</v>
      </c>
      <c r="I9321" s="216">
        <v>17363.499999705982</v>
      </c>
      <c r="J9321" s="216">
        <v>1.7408808687460225E-2</v>
      </c>
      <c r="K9321" s="216">
        <v>6.3304758864563679E-5</v>
      </c>
    </row>
    <row r="9322" spans="2:11" ht="15.75" customHeight="1" x14ac:dyDescent="0.2">
      <c r="B9322" s="189">
        <v>41235</v>
      </c>
      <c r="C9322" s="143">
        <v>284988</v>
      </c>
      <c r="D9322" s="143" t="s">
        <v>594</v>
      </c>
      <c r="E9322" s="143" t="s">
        <v>25</v>
      </c>
      <c r="F9322" s="248" t="s">
        <v>4629</v>
      </c>
      <c r="G9322" s="216">
        <v>54.18</v>
      </c>
      <c r="H9322" s="216">
        <v>397.99999999813735</v>
      </c>
      <c r="I9322" s="216">
        <v>21563.639999899082</v>
      </c>
      <c r="J9322" s="216">
        <v>6.1835702799698279E-2</v>
      </c>
      <c r="K9322" s="216">
        <v>1.5536608743715494E-4</v>
      </c>
    </row>
    <row r="9323" spans="2:11" ht="15.75" customHeight="1" x14ac:dyDescent="0.2">
      <c r="B9323" s="189">
        <v>41235</v>
      </c>
      <c r="C9323" s="143">
        <v>284990</v>
      </c>
      <c r="D9323" s="143" t="s">
        <v>635</v>
      </c>
      <c r="E9323" s="143" t="s">
        <v>25</v>
      </c>
      <c r="F9323" s="248" t="s">
        <v>4630</v>
      </c>
      <c r="G9323" s="216">
        <v>22.035000000000004</v>
      </c>
      <c r="H9323" s="216">
        <v>164.00000000023283</v>
      </c>
      <c r="I9323" s="216">
        <v>3613.7400000051312</v>
      </c>
      <c r="J9323" s="216">
        <v>1.0362728771058352E-2</v>
      </c>
      <c r="K9323" s="216">
        <v>6.3187370555144149E-5</v>
      </c>
    </row>
    <row r="9324" spans="2:11" ht="15.75" customHeight="1" x14ac:dyDescent="0.2">
      <c r="B9324" s="189">
        <v>41235</v>
      </c>
      <c r="C9324" s="143">
        <v>284991</v>
      </c>
      <c r="D9324" s="143" t="s">
        <v>1001</v>
      </c>
      <c r="E9324" s="143" t="s">
        <v>24</v>
      </c>
      <c r="F9324" s="248" t="s">
        <v>4565</v>
      </c>
      <c r="G9324" s="216">
        <v>15.41</v>
      </c>
      <c r="H9324" s="216">
        <v>75.00000000349246</v>
      </c>
      <c r="I9324" s="216">
        <v>1155.7500000538189</v>
      </c>
      <c r="J9324" s="216">
        <v>1.1587658387888259E-3</v>
      </c>
      <c r="K9324" s="216">
        <v>1.5450211183131556E-5</v>
      </c>
    </row>
    <row r="9325" spans="2:11" ht="15.75" customHeight="1" x14ac:dyDescent="0.2">
      <c r="B9325" s="189">
        <v>41235</v>
      </c>
      <c r="C9325" s="143">
        <v>284992</v>
      </c>
      <c r="D9325" s="143" t="s">
        <v>1001</v>
      </c>
      <c r="E9325" s="143" t="s">
        <v>24</v>
      </c>
      <c r="F9325" s="248" t="s">
        <v>4631</v>
      </c>
      <c r="G9325" s="216">
        <v>9.6664000000000012</v>
      </c>
      <c r="H9325" s="216">
        <v>368.00000000512227</v>
      </c>
      <c r="I9325" s="216">
        <v>3557.2352000495143</v>
      </c>
      <c r="J9325" s="216">
        <v>3.5665175255570549E-3</v>
      </c>
      <c r="K9325" s="216">
        <v>9.6916237106179676E-6</v>
      </c>
    </row>
    <row r="9326" spans="2:11" ht="15.75" customHeight="1" x14ac:dyDescent="0.2">
      <c r="B9326" s="189">
        <v>41235</v>
      </c>
      <c r="C9326" s="143">
        <v>284993</v>
      </c>
      <c r="D9326" s="143" t="s">
        <v>1065</v>
      </c>
      <c r="E9326" s="143" t="s">
        <v>24</v>
      </c>
      <c r="F9326" s="248" t="s">
        <v>4508</v>
      </c>
      <c r="G9326" s="216">
        <v>2.99</v>
      </c>
      <c r="H9326" s="216">
        <v>344.99999999301508</v>
      </c>
      <c r="I9326" s="216">
        <v>1031.5499999791152</v>
      </c>
      <c r="J9326" s="216">
        <v>1.0342417485812252E-3</v>
      </c>
      <c r="K9326" s="216">
        <v>2.9978021698613466E-6</v>
      </c>
    </row>
    <row r="9327" spans="2:11" ht="15.75" customHeight="1" x14ac:dyDescent="0.2">
      <c r="B9327" s="189">
        <v>41235</v>
      </c>
      <c r="C9327" s="143">
        <v>284994</v>
      </c>
      <c r="D9327" s="143" t="s">
        <v>1132</v>
      </c>
      <c r="E9327" s="143" t="s">
        <v>24</v>
      </c>
      <c r="F9327" s="248" t="s">
        <v>4632</v>
      </c>
      <c r="G9327" s="216">
        <v>20.240000000000002</v>
      </c>
      <c r="H9327" s="216">
        <v>107.99999999580905</v>
      </c>
      <c r="I9327" s="216">
        <v>2185.9199999151751</v>
      </c>
      <c r="J9327" s="216">
        <v>2.1916239862505103E-3</v>
      </c>
      <c r="K9327" s="216">
        <v>2.0292814688292191E-5</v>
      </c>
    </row>
    <row r="9328" spans="2:11" ht="15.75" customHeight="1" x14ac:dyDescent="0.2">
      <c r="B9328" s="189">
        <v>41235</v>
      </c>
      <c r="C9328" s="143">
        <v>284994</v>
      </c>
      <c r="D9328" s="143" t="s">
        <v>1133</v>
      </c>
      <c r="E9328" s="143" t="s">
        <v>24</v>
      </c>
      <c r="F9328" s="248" t="s">
        <v>4632</v>
      </c>
      <c r="G9328" s="216">
        <v>10.01</v>
      </c>
      <c r="H9328" s="216">
        <v>107.99999999580905</v>
      </c>
      <c r="I9328" s="216">
        <v>1081.0799999580486</v>
      </c>
      <c r="J9328" s="216">
        <v>1.0839009931999806E-3</v>
      </c>
      <c r="K9328" s="216">
        <v>1.0036120307796681E-5</v>
      </c>
    </row>
    <row r="9329" spans="2:11" ht="15.75" customHeight="1" x14ac:dyDescent="0.2">
      <c r="B9329" s="189">
        <v>41235</v>
      </c>
      <c r="C9329" s="143">
        <v>284995</v>
      </c>
      <c r="D9329" s="143" t="s">
        <v>2670</v>
      </c>
      <c r="E9329" s="143" t="s">
        <v>24</v>
      </c>
      <c r="F9329" s="248" t="s">
        <v>3142</v>
      </c>
      <c r="G9329" s="216">
        <v>6.24</v>
      </c>
      <c r="H9329" s="216">
        <v>100.00000000116415</v>
      </c>
      <c r="I9329" s="216">
        <v>624.00000000726436</v>
      </c>
      <c r="J9329" s="216">
        <v>6.2562827893486862E-4</v>
      </c>
      <c r="K9329" s="216">
        <v>6.2562827892758531E-6</v>
      </c>
    </row>
    <row r="9330" spans="2:11" ht="15.75" customHeight="1" x14ac:dyDescent="0.2">
      <c r="B9330" s="189">
        <v>41235</v>
      </c>
      <c r="C9330" s="143">
        <v>284996</v>
      </c>
      <c r="D9330" s="143" t="s">
        <v>612</v>
      </c>
      <c r="E9330" s="143" t="s">
        <v>25</v>
      </c>
      <c r="F9330" s="248" t="s">
        <v>4633</v>
      </c>
      <c r="G9330" s="216">
        <v>12.4</v>
      </c>
      <c r="H9330" s="216">
        <v>120.00000000349246</v>
      </c>
      <c r="I9330" s="216">
        <v>1488.0000000433065</v>
      </c>
      <c r="J9330" s="216">
        <v>4.2669756019419513E-3</v>
      </c>
      <c r="K9330" s="216">
        <v>3.5558130015148049E-5</v>
      </c>
    </row>
    <row r="9331" spans="2:11" ht="15.75" customHeight="1" x14ac:dyDescent="0.2">
      <c r="B9331" s="189">
        <v>41235</v>
      </c>
      <c r="C9331" s="143">
        <v>284997</v>
      </c>
      <c r="D9331" s="143" t="s">
        <v>1670</v>
      </c>
      <c r="E9331" s="143" t="s">
        <v>24</v>
      </c>
      <c r="F9331" s="248" t="s">
        <v>4581</v>
      </c>
      <c r="G9331" s="216">
        <v>17.68</v>
      </c>
      <c r="H9331" s="216">
        <v>415.00000000116415</v>
      </c>
      <c r="I9331" s="216">
        <v>7337.2000000205817</v>
      </c>
      <c r="J9331" s="216">
        <v>7.3563458464108262E-3</v>
      </c>
      <c r="K9331" s="216">
        <v>1.7726134569614918E-5</v>
      </c>
    </row>
    <row r="9332" spans="2:11" ht="15.75" customHeight="1" x14ac:dyDescent="0.2">
      <c r="B9332" s="189">
        <v>41235</v>
      </c>
      <c r="C9332" s="143">
        <v>284997</v>
      </c>
      <c r="D9332" s="143" t="s">
        <v>1440</v>
      </c>
      <c r="E9332" s="143" t="s">
        <v>24</v>
      </c>
      <c r="F9332" s="248" t="s">
        <v>4581</v>
      </c>
      <c r="G9332" s="216">
        <v>0.84</v>
      </c>
      <c r="H9332" s="216">
        <v>415.00000000116415</v>
      </c>
      <c r="I9332" s="216">
        <v>348.6000000009779</v>
      </c>
      <c r="J9332" s="216">
        <v>3.4950964428648724E-4</v>
      </c>
      <c r="K9332" s="216">
        <v>8.4219191394098018E-7</v>
      </c>
    </row>
    <row r="9333" spans="2:11" ht="15.75" customHeight="1" x14ac:dyDescent="0.2">
      <c r="B9333" s="189">
        <v>41235</v>
      </c>
      <c r="C9333" s="143">
        <v>284998</v>
      </c>
      <c r="D9333" s="143" t="s">
        <v>949</v>
      </c>
      <c r="E9333" s="143" t="s">
        <v>25</v>
      </c>
      <c r="F9333" s="248" t="s">
        <v>4634</v>
      </c>
      <c r="G9333" s="216">
        <v>9.9</v>
      </c>
      <c r="H9333" s="216">
        <v>339.99999999767169</v>
      </c>
      <c r="I9333" s="216">
        <v>3365.9999999769498</v>
      </c>
      <c r="J9333" s="216">
        <v>9.6523117443684438E-3</v>
      </c>
      <c r="K9333" s="216">
        <v>2.8389152189513364E-5</v>
      </c>
    </row>
    <row r="9334" spans="2:11" ht="15.75" customHeight="1" x14ac:dyDescent="0.2">
      <c r="B9334" s="189">
        <v>41235</v>
      </c>
      <c r="C9334" s="143">
        <v>284999</v>
      </c>
      <c r="D9334" s="143" t="s">
        <v>917</v>
      </c>
      <c r="E9334" s="143" t="s">
        <v>24</v>
      </c>
      <c r="F9334" s="248" t="s">
        <v>4635</v>
      </c>
      <c r="G9334" s="216">
        <v>13.6</v>
      </c>
      <c r="H9334" s="216">
        <v>434.00000000023283</v>
      </c>
      <c r="I9334" s="216">
        <v>5902.4000000031665</v>
      </c>
      <c r="J9334" s="216">
        <v>5.9178018486284621E-3</v>
      </c>
      <c r="K9334" s="216">
        <v>1.3635488130473012E-5</v>
      </c>
    </row>
    <row r="9335" spans="2:11" ht="15.75" customHeight="1" x14ac:dyDescent="0.2">
      <c r="B9335" s="189">
        <v>41235</v>
      </c>
      <c r="C9335" s="143">
        <v>285000</v>
      </c>
      <c r="D9335" s="143" t="s">
        <v>1709</v>
      </c>
      <c r="E9335" s="143" t="s">
        <v>24</v>
      </c>
      <c r="F9335" s="248" t="s">
        <v>4636</v>
      </c>
      <c r="G9335" s="216">
        <v>19.855</v>
      </c>
      <c r="H9335" s="216">
        <v>79.999999998835847</v>
      </c>
      <c r="I9335" s="216">
        <v>1588.3999999768857</v>
      </c>
      <c r="J9335" s="216">
        <v>1.5925448048623647E-3</v>
      </c>
      <c r="K9335" s="216">
        <v>1.990681006106924E-5</v>
      </c>
    </row>
    <row r="9336" spans="2:11" ht="15.75" customHeight="1" x14ac:dyDescent="0.2">
      <c r="B9336" s="189">
        <v>41235</v>
      </c>
      <c r="C9336" s="143">
        <v>285001</v>
      </c>
      <c r="D9336" s="143" t="s">
        <v>570</v>
      </c>
      <c r="E9336" s="143" t="s">
        <v>24</v>
      </c>
      <c r="F9336" s="248" t="s">
        <v>4637</v>
      </c>
      <c r="G9336" s="216">
        <v>19.075300000000002</v>
      </c>
      <c r="H9336" s="216">
        <v>396.99999999487773</v>
      </c>
      <c r="I9336" s="216">
        <v>7572.8940999022916</v>
      </c>
      <c r="J9336" s="216">
        <v>7.5926549715107945E-3</v>
      </c>
      <c r="K9336" s="216">
        <v>1.9125075495236169E-5</v>
      </c>
    </row>
    <row r="9337" spans="2:11" ht="15.75" customHeight="1" x14ac:dyDescent="0.2">
      <c r="B9337" s="189">
        <v>41235</v>
      </c>
      <c r="C9337" s="143">
        <v>285001</v>
      </c>
      <c r="D9337" s="143" t="s">
        <v>1628</v>
      </c>
      <c r="E9337" s="143" t="s">
        <v>24</v>
      </c>
      <c r="F9337" s="248" t="s">
        <v>4637</v>
      </c>
      <c r="G9337" s="216">
        <v>38.320999999999998</v>
      </c>
      <c r="H9337" s="216">
        <v>396.99999999487773</v>
      </c>
      <c r="I9337" s="216">
        <v>15213.436999803711</v>
      </c>
      <c r="J9337" s="216">
        <v>1.5253135267244299E-2</v>
      </c>
      <c r="K9337" s="216">
        <v>3.8420995635871784E-5</v>
      </c>
    </row>
    <row r="9338" spans="2:11" ht="15.75" customHeight="1" x14ac:dyDescent="0.2">
      <c r="B9338" s="189">
        <v>41235</v>
      </c>
      <c r="C9338" s="143">
        <v>285002</v>
      </c>
      <c r="D9338" s="143" t="s">
        <v>567</v>
      </c>
      <c r="E9338" s="143" t="s">
        <v>24</v>
      </c>
      <c r="F9338" s="248" t="s">
        <v>4638</v>
      </c>
      <c r="G9338" s="216">
        <v>5</v>
      </c>
      <c r="H9338" s="216">
        <v>125.49999999522697</v>
      </c>
      <c r="I9338" s="216">
        <v>852.6199999706588</v>
      </c>
      <c r="J9338" s="216">
        <v>8.5484484480910429E-4</v>
      </c>
      <c r="K9338" s="216">
        <v>5.0130471067915486E-6</v>
      </c>
    </row>
    <row r="9339" spans="2:11" ht="15.75" customHeight="1" x14ac:dyDescent="0.2">
      <c r="B9339" s="189">
        <v>41235</v>
      </c>
      <c r="C9339" s="143">
        <v>285003</v>
      </c>
      <c r="D9339" s="143" t="s">
        <v>4639</v>
      </c>
      <c r="E9339" s="143" t="s">
        <v>24</v>
      </c>
      <c r="F9339" s="248" t="s">
        <v>4640</v>
      </c>
      <c r="G9339" s="216">
        <v>7.8865999999999996</v>
      </c>
      <c r="H9339" s="216">
        <v>99.999999990686774</v>
      </c>
      <c r="I9339" s="216">
        <v>788.65999992655031</v>
      </c>
      <c r="J9339" s="216">
        <v>7.9071794617480325E-4</v>
      </c>
      <c r="K9339" s="216">
        <v>7.9071794624844449E-6</v>
      </c>
    </row>
    <row r="9340" spans="2:11" ht="15.75" customHeight="1" x14ac:dyDescent="0.2">
      <c r="B9340" s="189">
        <v>41235</v>
      </c>
      <c r="C9340" s="143">
        <v>285049</v>
      </c>
      <c r="D9340" s="143" t="s">
        <v>565</v>
      </c>
      <c r="E9340" s="143" t="s">
        <v>25</v>
      </c>
      <c r="F9340" s="248" t="s">
        <v>4641</v>
      </c>
      <c r="G9340" s="216">
        <v>9</v>
      </c>
      <c r="H9340" s="216">
        <v>230.00000000582077</v>
      </c>
      <c r="I9340" s="216">
        <v>2070.0000000523869</v>
      </c>
      <c r="J9340" s="216">
        <v>5.9359136397757455E-3</v>
      </c>
      <c r="K9340" s="216">
        <v>2.5808320172284875E-5</v>
      </c>
    </row>
    <row r="9341" spans="2:11" ht="15.75" customHeight="1" x14ac:dyDescent="0.2">
      <c r="B9341" s="189">
        <v>41235</v>
      </c>
      <c r="C9341" s="143">
        <v>285050</v>
      </c>
      <c r="D9341" s="143" t="s">
        <v>579</v>
      </c>
      <c r="E9341" s="143" t="s">
        <v>25</v>
      </c>
      <c r="F9341" s="248" t="s">
        <v>4642</v>
      </c>
      <c r="G9341" s="216">
        <v>1</v>
      </c>
      <c r="H9341" s="216">
        <v>68.999999994412065</v>
      </c>
      <c r="I9341" s="216">
        <v>68.999999994412065</v>
      </c>
      <c r="J9341" s="216">
        <v>1.9786378797149347E-4</v>
      </c>
      <c r="K9341" s="216">
        <v>2.8675911302538749E-6</v>
      </c>
    </row>
    <row r="9342" spans="2:11" ht="15.75" customHeight="1" x14ac:dyDescent="0.2">
      <c r="B9342" s="189">
        <v>41235</v>
      </c>
      <c r="C9342" s="143">
        <v>285075</v>
      </c>
      <c r="D9342" s="143" t="s">
        <v>1214</v>
      </c>
      <c r="E9342" s="143" t="s">
        <v>24</v>
      </c>
      <c r="F9342" s="248" t="s">
        <v>3656</v>
      </c>
      <c r="G9342" s="216">
        <v>9.8450000000000006</v>
      </c>
      <c r="H9342" s="216">
        <v>121.99999999953434</v>
      </c>
      <c r="I9342" s="216">
        <v>1201.0899999954156</v>
      </c>
      <c r="J9342" s="216">
        <v>1.204224149894656E-3</v>
      </c>
      <c r="K9342" s="216">
        <v>9.8706897532725597E-6</v>
      </c>
    </row>
    <row r="9343" spans="2:11" ht="15.75" customHeight="1" x14ac:dyDescent="0.2">
      <c r="B9343" s="189">
        <v>41236</v>
      </c>
      <c r="C9343" s="143">
        <v>285038</v>
      </c>
      <c r="D9343" s="143" t="s">
        <v>592</v>
      </c>
      <c r="E9343" s="143" t="s">
        <v>25</v>
      </c>
      <c r="F9343" s="248" t="s">
        <v>2369</v>
      </c>
      <c r="G9343" s="216">
        <v>13</v>
      </c>
      <c r="H9343" s="216">
        <v>228.99999999208376</v>
      </c>
      <c r="I9343" s="216">
        <v>2976.9999998970889</v>
      </c>
      <c r="J9343" s="216">
        <v>8.5380241202396099E-3</v>
      </c>
      <c r="K9343" s="216">
        <v>3.7283948124605935E-5</v>
      </c>
    </row>
    <row r="9344" spans="2:11" ht="15.75" customHeight="1" x14ac:dyDescent="0.2">
      <c r="B9344" s="189">
        <v>41236</v>
      </c>
      <c r="C9344" s="143">
        <v>285051</v>
      </c>
      <c r="D9344" s="143" t="s">
        <v>516</v>
      </c>
      <c r="E9344" s="143" t="s">
        <v>25</v>
      </c>
      <c r="F9344" s="248" t="s">
        <v>4643</v>
      </c>
      <c r="G9344" s="216">
        <v>1</v>
      </c>
      <c r="H9344" s="216">
        <v>209.00000000023283</v>
      </c>
      <c r="I9344" s="216">
        <v>209.00000000023283</v>
      </c>
      <c r="J9344" s="216">
        <v>5.9941116600394778E-4</v>
      </c>
      <c r="K9344" s="216">
        <v>2.8679960095850721E-6</v>
      </c>
    </row>
    <row r="9345" spans="2:11" ht="15.75" customHeight="1" x14ac:dyDescent="0.2">
      <c r="B9345" s="189">
        <v>41236</v>
      </c>
      <c r="C9345" s="143">
        <v>285060</v>
      </c>
      <c r="D9345" s="143" t="s">
        <v>1186</v>
      </c>
      <c r="E9345" s="143" t="s">
        <v>24</v>
      </c>
      <c r="F9345" s="248" t="s">
        <v>4644</v>
      </c>
      <c r="G9345" s="216">
        <v>0.5</v>
      </c>
      <c r="H9345" s="216">
        <v>349.99999999883585</v>
      </c>
      <c r="I9345" s="216">
        <v>174.99999999941792</v>
      </c>
      <c r="J9345" s="216">
        <v>1.7552315378018593E-4</v>
      </c>
      <c r="K9345" s="216">
        <v>5.0149472508791356E-7</v>
      </c>
    </row>
    <row r="9346" spans="2:11" ht="15.75" customHeight="1" x14ac:dyDescent="0.2">
      <c r="B9346" s="189">
        <v>41236</v>
      </c>
      <c r="C9346" s="143">
        <v>285061</v>
      </c>
      <c r="D9346" s="143" t="s">
        <v>564</v>
      </c>
      <c r="E9346" s="143" t="s">
        <v>25</v>
      </c>
      <c r="F9346" s="248" t="s">
        <v>4645</v>
      </c>
      <c r="G9346" s="216">
        <v>3</v>
      </c>
      <c r="H9346" s="216">
        <v>360</v>
      </c>
      <c r="I9346" s="216">
        <v>1080</v>
      </c>
      <c r="J9346" s="216">
        <v>3.0974356903518776E-3</v>
      </c>
      <c r="K9346" s="216">
        <v>8.6039880287552166E-6</v>
      </c>
    </row>
    <row r="9347" spans="2:11" ht="15.75" customHeight="1" x14ac:dyDescent="0.2">
      <c r="B9347" s="189">
        <v>41236</v>
      </c>
      <c r="C9347" s="143">
        <v>285062</v>
      </c>
      <c r="D9347" s="143" t="s">
        <v>843</v>
      </c>
      <c r="E9347" s="143" t="s">
        <v>24</v>
      </c>
      <c r="F9347" s="248" t="s">
        <v>4646</v>
      </c>
      <c r="G9347" s="216">
        <v>5.25</v>
      </c>
      <c r="H9347" s="216">
        <v>130.99999999743886</v>
      </c>
      <c r="I9347" s="216">
        <v>687.74999998655403</v>
      </c>
      <c r="J9347" s="216">
        <v>6.8980599434493889E-4</v>
      </c>
      <c r="K9347" s="216">
        <v>5.2656946134230922E-6</v>
      </c>
    </row>
    <row r="9348" spans="2:11" ht="15.75" customHeight="1" x14ac:dyDescent="0.2">
      <c r="B9348" s="189">
        <v>41236</v>
      </c>
      <c r="C9348" s="143">
        <v>285063</v>
      </c>
      <c r="D9348" s="143" t="s">
        <v>708</v>
      </c>
      <c r="E9348" s="143" t="s">
        <v>24</v>
      </c>
      <c r="F9348" s="248" t="s">
        <v>4647</v>
      </c>
      <c r="G9348" s="216">
        <v>6.03</v>
      </c>
      <c r="H9348" s="216">
        <v>313.00000000395812</v>
      </c>
      <c r="I9348" s="216">
        <v>1887.3900000238675</v>
      </c>
      <c r="J9348" s="216">
        <v>1.8930322583912932E-3</v>
      </c>
      <c r="K9348" s="216">
        <v>6.0480263845602373E-6</v>
      </c>
    </row>
    <row r="9349" spans="2:11" ht="15.75" customHeight="1" x14ac:dyDescent="0.2">
      <c r="B9349" s="189">
        <v>41236</v>
      </c>
      <c r="C9349" s="143">
        <v>285064</v>
      </c>
      <c r="D9349" s="143" t="s">
        <v>771</v>
      </c>
      <c r="E9349" s="143" t="s">
        <v>25</v>
      </c>
      <c r="F9349" s="248" t="s">
        <v>4626</v>
      </c>
      <c r="G9349" s="216">
        <v>4.92</v>
      </c>
      <c r="H9349" s="216">
        <v>152.99999999580905</v>
      </c>
      <c r="I9349" s="216">
        <v>752.7599999793805</v>
      </c>
      <c r="J9349" s="216">
        <v>2.1589126761161221E-3</v>
      </c>
      <c r="K9349" s="216">
        <v>1.4110540367158553E-5</v>
      </c>
    </row>
    <row r="9350" spans="2:11" ht="15.75" customHeight="1" x14ac:dyDescent="0.2">
      <c r="B9350" s="189">
        <v>41236</v>
      </c>
      <c r="C9350" s="143">
        <v>285065</v>
      </c>
      <c r="D9350" s="143" t="s">
        <v>929</v>
      </c>
      <c r="E9350" s="143" t="s">
        <v>24</v>
      </c>
      <c r="F9350" s="248" t="s">
        <v>2565</v>
      </c>
      <c r="G9350" s="216">
        <v>15.950000000000001</v>
      </c>
      <c r="H9350" s="216">
        <v>36.000000002095476</v>
      </c>
      <c r="I9350" s="216">
        <v>574.20000003342284</v>
      </c>
      <c r="J9350" s="216">
        <v>5.7591654232448262E-4</v>
      </c>
      <c r="K9350" s="216">
        <v>1.5997681730304444E-5</v>
      </c>
    </row>
    <row r="9351" spans="2:11" ht="15.75" customHeight="1" x14ac:dyDescent="0.2">
      <c r="B9351" s="189">
        <v>41236</v>
      </c>
      <c r="C9351" s="143">
        <v>285066</v>
      </c>
      <c r="D9351" s="143" t="s">
        <v>727</v>
      </c>
      <c r="E9351" s="143" t="s">
        <v>25</v>
      </c>
      <c r="F9351" s="248" t="s">
        <v>4648</v>
      </c>
      <c r="G9351" s="216">
        <v>57.78</v>
      </c>
      <c r="H9351" s="216">
        <v>63.999999999068677</v>
      </c>
      <c r="I9351" s="216">
        <v>3697.9199999461885</v>
      </c>
      <c r="J9351" s="216">
        <v>1.0605619803610498E-2</v>
      </c>
      <c r="K9351" s="216">
        <v>1.6571280943382546E-4</v>
      </c>
    </row>
    <row r="9352" spans="2:11" ht="15.75" customHeight="1" x14ac:dyDescent="0.2">
      <c r="B9352" s="189">
        <v>41236</v>
      </c>
      <c r="C9352" s="143">
        <v>285067</v>
      </c>
      <c r="D9352" s="143" t="s">
        <v>577</v>
      </c>
      <c r="E9352" s="143" t="s">
        <v>24</v>
      </c>
      <c r="F9352" s="248" t="s">
        <v>4649</v>
      </c>
      <c r="G9352" s="216">
        <v>1</v>
      </c>
      <c r="H9352" s="216">
        <v>31.999999999534339</v>
      </c>
      <c r="I9352" s="216">
        <v>31.999999999534339</v>
      </c>
      <c r="J9352" s="216">
        <v>3.2095662405159414E-5</v>
      </c>
      <c r="K9352" s="216">
        <v>1.0029894501758271E-6</v>
      </c>
    </row>
    <row r="9353" spans="2:11" ht="15.75" customHeight="1" x14ac:dyDescent="0.2">
      <c r="B9353" s="189">
        <v>41236</v>
      </c>
      <c r="C9353" s="143">
        <v>285068</v>
      </c>
      <c r="D9353" s="143" t="s">
        <v>816</v>
      </c>
      <c r="E9353" s="143" t="s">
        <v>25</v>
      </c>
      <c r="F9353" s="248" t="s">
        <v>4650</v>
      </c>
      <c r="G9353" s="216">
        <v>13.09</v>
      </c>
      <c r="H9353" s="216">
        <v>174.00000000139698</v>
      </c>
      <c r="I9353" s="216">
        <v>2277.6600000182866</v>
      </c>
      <c r="J9353" s="216">
        <v>6.5323197912439809E-3</v>
      </c>
      <c r="K9353" s="216">
        <v>3.7542067765468591E-5</v>
      </c>
    </row>
    <row r="9354" spans="2:11" ht="15.75" customHeight="1" x14ac:dyDescent="0.2">
      <c r="B9354" s="189">
        <v>41236</v>
      </c>
      <c r="C9354" s="143">
        <v>285069</v>
      </c>
      <c r="D9354" s="143" t="s">
        <v>676</v>
      </c>
      <c r="E9354" s="143" t="s">
        <v>25</v>
      </c>
      <c r="F9354" s="248" t="s">
        <v>4651</v>
      </c>
      <c r="G9354" s="216">
        <v>7.5</v>
      </c>
      <c r="H9354" s="216">
        <v>63.999999999068677</v>
      </c>
      <c r="I9354" s="216">
        <v>479.99999999301508</v>
      </c>
      <c r="J9354" s="216">
        <v>1.3766380845808019E-3</v>
      </c>
      <c r="K9354" s="216">
        <v>2.1509970071888039E-5</v>
      </c>
    </row>
    <row r="9355" spans="2:11" ht="15.75" customHeight="1" x14ac:dyDescent="0.2">
      <c r="B9355" s="189">
        <v>41236</v>
      </c>
      <c r="C9355" s="143">
        <v>285070</v>
      </c>
      <c r="D9355" s="143" t="s">
        <v>595</v>
      </c>
      <c r="E9355" s="143" t="s">
        <v>24</v>
      </c>
      <c r="F9355" s="248" t="s">
        <v>4652</v>
      </c>
      <c r="G9355" s="216">
        <v>50.050000000000004</v>
      </c>
      <c r="H9355" s="216">
        <v>59.99999999650754</v>
      </c>
      <c r="I9355" s="216">
        <v>3002.9999998252028</v>
      </c>
      <c r="J9355" s="216">
        <v>3.0119773187026891E-3</v>
      </c>
      <c r="K9355" s="216">
        <v>5.0199621981300148E-5</v>
      </c>
    </row>
    <row r="9356" spans="2:11" ht="15.75" customHeight="1" x14ac:dyDescent="0.2">
      <c r="B9356" s="189">
        <v>41236</v>
      </c>
      <c r="C9356" s="143">
        <v>285071</v>
      </c>
      <c r="D9356" s="143" t="s">
        <v>1670</v>
      </c>
      <c r="E9356" s="143" t="s">
        <v>24</v>
      </c>
      <c r="F9356" s="248" t="s">
        <v>4520</v>
      </c>
      <c r="G9356" s="216">
        <v>19.079999999999998</v>
      </c>
      <c r="H9356" s="216">
        <v>374.00000000372529</v>
      </c>
      <c r="I9356" s="216">
        <v>7135.920000071078</v>
      </c>
      <c r="J9356" s="216">
        <v>7.1572524773699788E-3</v>
      </c>
      <c r="K9356" s="216">
        <v>1.9137038709354779E-5</v>
      </c>
    </row>
    <row r="9357" spans="2:11" ht="15.75" customHeight="1" x14ac:dyDescent="0.2">
      <c r="B9357" s="189">
        <v>41236</v>
      </c>
      <c r="C9357" s="143">
        <v>285072</v>
      </c>
      <c r="D9357" s="143" t="s">
        <v>4653</v>
      </c>
      <c r="E9357" s="143" t="s">
        <v>24</v>
      </c>
      <c r="F9357" s="248" t="s">
        <v>4654</v>
      </c>
      <c r="G9357" s="216">
        <v>25.11</v>
      </c>
      <c r="H9357" s="216">
        <v>120.99999999627471</v>
      </c>
      <c r="I9357" s="216">
        <v>3038.309999906458</v>
      </c>
      <c r="J9357" s="216">
        <v>3.0473928762698955E-3</v>
      </c>
      <c r="K9357" s="216">
        <v>2.5185065093915017E-5</v>
      </c>
    </row>
    <row r="9358" spans="2:11" ht="15.75" customHeight="1" x14ac:dyDescent="0.2">
      <c r="B9358" s="189">
        <v>41236</v>
      </c>
      <c r="C9358" s="143">
        <v>285073</v>
      </c>
      <c r="D9358" s="143" t="s">
        <v>1559</v>
      </c>
      <c r="E9358" s="143" t="s">
        <v>25</v>
      </c>
      <c r="F9358" s="248" t="s">
        <v>4655</v>
      </c>
      <c r="G9358" s="216">
        <v>3.92</v>
      </c>
      <c r="H9358" s="216">
        <v>300.00000000349246</v>
      </c>
      <c r="I9358" s="216">
        <v>1176.0000000136904</v>
      </c>
      <c r="J9358" s="216">
        <v>3.3727633073113088E-3</v>
      </c>
      <c r="K9358" s="216">
        <v>1.1242544357573481E-5</v>
      </c>
    </row>
    <row r="9359" spans="2:11" ht="15.75" customHeight="1" x14ac:dyDescent="0.2">
      <c r="B9359" s="189">
        <v>41236</v>
      </c>
      <c r="C9359" s="143">
        <v>285074</v>
      </c>
      <c r="D9359" s="143" t="s">
        <v>1181</v>
      </c>
      <c r="E9359" s="143" t="s">
        <v>24</v>
      </c>
      <c r="F9359" s="248" t="s">
        <v>3991</v>
      </c>
      <c r="G9359" s="216">
        <v>20.330000000000002</v>
      </c>
      <c r="H9359" s="216">
        <v>270.99999999278225</v>
      </c>
      <c r="I9359" s="216">
        <v>5509.4299998532633</v>
      </c>
      <c r="J9359" s="216">
        <v>5.5259001663350319E-3</v>
      </c>
      <c r="K9359" s="216">
        <v>2.0390775522074567E-5</v>
      </c>
    </row>
    <row r="9360" spans="2:11" ht="15.75" customHeight="1" x14ac:dyDescent="0.2">
      <c r="B9360" s="189">
        <v>41236</v>
      </c>
      <c r="C9360" s="143">
        <v>285077</v>
      </c>
      <c r="D9360" s="143" t="s">
        <v>1215</v>
      </c>
      <c r="E9360" s="143" t="s">
        <v>24</v>
      </c>
      <c r="F9360" s="248" t="s">
        <v>4656</v>
      </c>
      <c r="G9360" s="216">
        <v>2</v>
      </c>
      <c r="H9360" s="216">
        <v>334.99999999185093</v>
      </c>
      <c r="I9360" s="216">
        <v>669.99999998370185</v>
      </c>
      <c r="J9360" s="216">
        <v>6.7200293160145732E-4</v>
      </c>
      <c r="K9360" s="216">
        <v>2.0059789003516543E-6</v>
      </c>
    </row>
    <row r="9361" spans="2:11" ht="15.75" customHeight="1" x14ac:dyDescent="0.2">
      <c r="B9361" s="189">
        <v>41236</v>
      </c>
      <c r="C9361" s="143">
        <v>285078</v>
      </c>
      <c r="D9361" s="143" t="s">
        <v>690</v>
      </c>
      <c r="E9361" s="143" t="s">
        <v>24</v>
      </c>
      <c r="F9361" s="248" t="s">
        <v>4657</v>
      </c>
      <c r="G9361" s="216">
        <v>9</v>
      </c>
      <c r="H9361" s="216">
        <v>110.00000000232831</v>
      </c>
      <c r="I9361" s="216">
        <v>990.00000002095476</v>
      </c>
      <c r="J9361" s="216">
        <v>9.9295955569508616E-4</v>
      </c>
      <c r="K9361" s="216">
        <v>9.0269050515824433E-6</v>
      </c>
    </row>
    <row r="9362" spans="2:11" ht="15.75" customHeight="1" x14ac:dyDescent="0.2">
      <c r="B9362" s="189">
        <v>41236</v>
      </c>
      <c r="C9362" s="143">
        <v>285079</v>
      </c>
      <c r="D9362" s="143" t="s">
        <v>765</v>
      </c>
      <c r="E9362" s="143" t="s">
        <v>24</v>
      </c>
      <c r="F9362" s="248" t="s">
        <v>4085</v>
      </c>
      <c r="G9362" s="216">
        <v>19.14</v>
      </c>
      <c r="H9362" s="216">
        <v>330.00000000698492</v>
      </c>
      <c r="I9362" s="216">
        <v>6316.2000001336919</v>
      </c>
      <c r="J9362" s="216">
        <v>6.335081965334651E-3</v>
      </c>
      <c r="K9362" s="216">
        <v>1.9197218076365332E-5</v>
      </c>
    </row>
    <row r="9363" spans="2:11" ht="15.75" customHeight="1" x14ac:dyDescent="0.2">
      <c r="B9363" s="189">
        <v>41236</v>
      </c>
      <c r="C9363" s="143">
        <v>285080</v>
      </c>
      <c r="D9363" s="143" t="s">
        <v>947</v>
      </c>
      <c r="E9363" s="143" t="s">
        <v>24</v>
      </c>
      <c r="F9363" s="248" t="s">
        <v>3796</v>
      </c>
      <c r="G9363" s="216">
        <v>44.234100000000005</v>
      </c>
      <c r="H9363" s="216">
        <v>293.00000000162981</v>
      </c>
      <c r="I9363" s="216">
        <v>12960.591300072096</v>
      </c>
      <c r="J9363" s="216">
        <v>1.299933634201292E-2</v>
      </c>
      <c r="K9363" s="216">
        <v>4.4366335638022558E-5</v>
      </c>
    </row>
    <row r="9364" spans="2:11" ht="15.75" customHeight="1" x14ac:dyDescent="0.2">
      <c r="B9364" s="189">
        <v>41236</v>
      </c>
      <c r="C9364" s="143">
        <v>285081</v>
      </c>
      <c r="D9364" s="143" t="s">
        <v>516</v>
      </c>
      <c r="E9364" s="143" t="s">
        <v>25</v>
      </c>
      <c r="F9364" s="248" t="s">
        <v>4658</v>
      </c>
      <c r="G9364" s="216">
        <v>1.25</v>
      </c>
      <c r="H9364" s="216">
        <v>246.99999999837019</v>
      </c>
      <c r="I9364" s="216">
        <v>308.74999999796273</v>
      </c>
      <c r="J9364" s="216">
        <v>8.8549376795354808E-4</v>
      </c>
      <c r="K9364" s="216">
        <v>3.58499501198134E-6</v>
      </c>
    </row>
    <row r="9365" spans="2:11" ht="15.75" customHeight="1" x14ac:dyDescent="0.2">
      <c r="B9365" s="189">
        <v>41236</v>
      </c>
      <c r="C9365" s="143">
        <v>285082</v>
      </c>
      <c r="D9365" s="143" t="s">
        <v>1559</v>
      </c>
      <c r="E9365" s="143" t="s">
        <v>25</v>
      </c>
      <c r="F9365" s="248" t="s">
        <v>4659</v>
      </c>
      <c r="G9365" s="216">
        <v>4.5</v>
      </c>
      <c r="H9365" s="216">
        <v>413.00000000512227</v>
      </c>
      <c r="I9365" s="216">
        <v>1858.5000000230502</v>
      </c>
      <c r="J9365" s="216">
        <v>5.3301705838799639E-3</v>
      </c>
      <c r="K9365" s="216">
        <v>1.2905982043132824E-5</v>
      </c>
    </row>
    <row r="9366" spans="2:11" ht="15.75" customHeight="1" x14ac:dyDescent="0.2">
      <c r="B9366" s="189">
        <v>41236</v>
      </c>
      <c r="C9366" s="143">
        <v>285083</v>
      </c>
      <c r="D9366" s="143" t="s">
        <v>1511</v>
      </c>
      <c r="E9366" s="143" t="s">
        <v>25</v>
      </c>
      <c r="F9366" s="248" t="s">
        <v>4347</v>
      </c>
      <c r="G9366" s="216">
        <v>1</v>
      </c>
      <c r="H9366" s="216">
        <v>69.999999997671694</v>
      </c>
      <c r="I9366" s="216">
        <v>69.999999997671694</v>
      </c>
      <c r="J9366" s="216">
        <v>2.0075972066427747E-4</v>
      </c>
      <c r="K9366" s="216">
        <v>2.8679960095850721E-6</v>
      </c>
    </row>
    <row r="9367" spans="2:11" ht="15.75" customHeight="1" x14ac:dyDescent="0.2">
      <c r="B9367" s="189">
        <v>41236</v>
      </c>
      <c r="C9367" s="143">
        <v>285084</v>
      </c>
      <c r="D9367" s="143" t="s">
        <v>537</v>
      </c>
      <c r="E9367" s="143" t="s">
        <v>25</v>
      </c>
      <c r="F9367" s="248" t="s">
        <v>2966</v>
      </c>
      <c r="G9367" s="216">
        <v>38</v>
      </c>
      <c r="H9367" s="216">
        <v>285.99999999976717</v>
      </c>
      <c r="I9367" s="216">
        <v>10867.999999991152</v>
      </c>
      <c r="J9367" s="216">
        <v>3.1169380632145187E-2</v>
      </c>
      <c r="K9367" s="216">
        <v>1.0898384836423273E-4</v>
      </c>
    </row>
    <row r="9368" spans="2:11" ht="15.75" customHeight="1" x14ac:dyDescent="0.2">
      <c r="B9368" s="189">
        <v>41236</v>
      </c>
      <c r="C9368" s="143">
        <v>285095</v>
      </c>
      <c r="D9368" s="143" t="s">
        <v>1846</v>
      </c>
      <c r="E9368" s="143" t="s">
        <v>24</v>
      </c>
      <c r="F9368" s="248" t="s">
        <v>4660</v>
      </c>
      <c r="G9368" s="216">
        <v>3</v>
      </c>
      <c r="H9368" s="216">
        <v>346.00000000675209</v>
      </c>
      <c r="I9368" s="216">
        <v>1038.0000000202563</v>
      </c>
      <c r="J9368" s="216">
        <v>1.0411030493028253E-3</v>
      </c>
      <c r="K9368" s="216">
        <v>3.0089683505274814E-6</v>
      </c>
    </row>
    <row r="9369" spans="2:11" ht="15.75" customHeight="1" x14ac:dyDescent="0.2">
      <c r="B9369" s="189">
        <v>41236</v>
      </c>
      <c r="C9369" s="143">
        <v>287525</v>
      </c>
      <c r="D9369" s="143" t="s">
        <v>629</v>
      </c>
      <c r="E9369" s="143" t="s">
        <v>25</v>
      </c>
      <c r="F9369" s="248" t="s">
        <v>2219</v>
      </c>
      <c r="G9369" s="216">
        <v>111.76190000000001</v>
      </c>
      <c r="H9369" s="216">
        <v>39.000000001396984</v>
      </c>
      <c r="I9369" s="216">
        <v>4358.7141001561304</v>
      </c>
      <c r="J9369" s="216">
        <v>1.2500774646169969E-2</v>
      </c>
      <c r="K9369" s="216">
        <v>3.205326832236459E-4</v>
      </c>
    </row>
    <row r="9370" spans="2:11" ht="15.75" customHeight="1" x14ac:dyDescent="0.2">
      <c r="B9370" s="189">
        <v>41237</v>
      </c>
      <c r="C9370" s="143">
        <v>285102</v>
      </c>
      <c r="D9370" s="143" t="s">
        <v>564</v>
      </c>
      <c r="E9370" s="143" t="s">
        <v>25</v>
      </c>
      <c r="F9370" s="248" t="s">
        <v>2424</v>
      </c>
      <c r="G9370" s="216">
        <v>9.15</v>
      </c>
      <c r="H9370" s="216">
        <v>274.99999999534339</v>
      </c>
      <c r="I9370" s="216">
        <v>2516.249999957392</v>
      </c>
      <c r="J9370" s="216">
        <v>7.2175113388641783E-3</v>
      </c>
      <c r="K9370" s="216">
        <v>2.6245495778132341E-5</v>
      </c>
    </row>
    <row r="9371" spans="2:11" ht="15.75" customHeight="1" x14ac:dyDescent="0.2">
      <c r="B9371" s="189">
        <v>41237</v>
      </c>
      <c r="C9371" s="143">
        <v>285105</v>
      </c>
      <c r="D9371" s="143" t="s">
        <v>1207</v>
      </c>
      <c r="E9371" s="143" t="s">
        <v>24</v>
      </c>
      <c r="F9371" s="248" t="s">
        <v>2038</v>
      </c>
      <c r="G9371" s="216">
        <v>1.96</v>
      </c>
      <c r="H9371" s="216">
        <v>135</v>
      </c>
      <c r="I9371" s="216">
        <v>264.60000000000002</v>
      </c>
      <c r="J9371" s="216">
        <v>2.654933612662585E-4</v>
      </c>
      <c r="K9371" s="216">
        <v>1.9666174908611738E-6</v>
      </c>
    </row>
    <row r="9372" spans="2:11" ht="15.75" customHeight="1" x14ac:dyDescent="0.2">
      <c r="B9372" s="189">
        <v>41237</v>
      </c>
      <c r="C9372" s="143">
        <v>285106</v>
      </c>
      <c r="D9372" s="143" t="s">
        <v>689</v>
      </c>
      <c r="E9372" s="143" t="s">
        <v>25</v>
      </c>
      <c r="F9372" s="248" t="s">
        <v>4661</v>
      </c>
      <c r="G9372" s="216">
        <v>3.375</v>
      </c>
      <c r="H9372" s="216">
        <v>44.00000000721775</v>
      </c>
      <c r="I9372" s="216">
        <v>148.50000002435991</v>
      </c>
      <c r="J9372" s="216">
        <v>4.2595148892808637E-4</v>
      </c>
      <c r="K9372" s="216">
        <v>9.680715655868485E-6</v>
      </c>
    </row>
    <row r="9373" spans="2:11" ht="15.75" customHeight="1" x14ac:dyDescent="0.2">
      <c r="B9373" s="189">
        <v>41237</v>
      </c>
      <c r="C9373" s="143">
        <v>285107</v>
      </c>
      <c r="D9373" s="143" t="s">
        <v>1692</v>
      </c>
      <c r="E9373" s="143" t="s">
        <v>24</v>
      </c>
      <c r="F9373" s="248" t="s">
        <v>4662</v>
      </c>
      <c r="G9373" s="216">
        <v>1.02</v>
      </c>
      <c r="H9373" s="216">
        <v>464.00000000372529</v>
      </c>
      <c r="I9373" s="216">
        <v>473.28000000379978</v>
      </c>
      <c r="J9373" s="216">
        <v>4.748779214705352E-4</v>
      </c>
      <c r="K9373" s="216">
        <v>1.0234437962644884E-6</v>
      </c>
    </row>
    <row r="9374" spans="2:11" ht="15.75" customHeight="1" x14ac:dyDescent="0.2">
      <c r="B9374" s="189">
        <v>41237</v>
      </c>
      <c r="C9374" s="143">
        <v>285121</v>
      </c>
      <c r="D9374" s="143" t="s">
        <v>1556</v>
      </c>
      <c r="E9374" s="143" t="s">
        <v>24</v>
      </c>
      <c r="F9374" s="248" t="s">
        <v>4663</v>
      </c>
      <c r="G9374" s="216">
        <v>9.35</v>
      </c>
      <c r="H9374" s="216">
        <v>554.99999999650754</v>
      </c>
      <c r="I9374" s="216">
        <v>5189.2499999673455</v>
      </c>
      <c r="J9374" s="216">
        <v>5.2067703134628203E-3</v>
      </c>
      <c r="K9374" s="216">
        <v>9.3815681324244763E-6</v>
      </c>
    </row>
    <row r="9375" spans="2:11" ht="15.75" customHeight="1" x14ac:dyDescent="0.2">
      <c r="B9375" s="189">
        <v>41237</v>
      </c>
      <c r="C9375" s="143">
        <v>285122</v>
      </c>
      <c r="D9375" s="143" t="s">
        <v>564</v>
      </c>
      <c r="E9375" s="143" t="s">
        <v>25</v>
      </c>
      <c r="F9375" s="248" t="s">
        <v>2424</v>
      </c>
      <c r="G9375" s="216">
        <v>9.15</v>
      </c>
      <c r="H9375" s="216">
        <v>274.99999999534339</v>
      </c>
      <c r="I9375" s="216">
        <v>2516.249999957392</v>
      </c>
      <c r="J9375" s="216">
        <v>7.2175113388641783E-3</v>
      </c>
      <c r="K9375" s="216">
        <v>2.6245495778132341E-5</v>
      </c>
    </row>
    <row r="9376" spans="2:11" ht="15.75" customHeight="1" x14ac:dyDescent="0.2">
      <c r="B9376" s="189">
        <v>41238</v>
      </c>
      <c r="C9376" s="143">
        <v>285119</v>
      </c>
      <c r="D9376" s="143" t="s">
        <v>896</v>
      </c>
      <c r="E9376" s="143" t="s">
        <v>24</v>
      </c>
      <c r="F9376" s="248" t="s">
        <v>4664</v>
      </c>
      <c r="G9376" s="216">
        <v>3.56</v>
      </c>
      <c r="H9376" s="216">
        <v>288.99999999906868</v>
      </c>
      <c r="I9376" s="216">
        <v>1028.8399999966846</v>
      </c>
      <c r="J9376" s="216">
        <v>1.0324972187200851E-3</v>
      </c>
      <c r="K9376" s="216">
        <v>3.5726547360671708E-6</v>
      </c>
    </row>
    <row r="9377" spans="2:11" ht="15.75" customHeight="1" x14ac:dyDescent="0.2">
      <c r="B9377" s="189">
        <v>41238</v>
      </c>
      <c r="C9377" s="143">
        <v>285130</v>
      </c>
      <c r="D9377" s="143" t="s">
        <v>1066</v>
      </c>
      <c r="E9377" s="143" t="s">
        <v>24</v>
      </c>
      <c r="F9377" s="248" t="s">
        <v>4665</v>
      </c>
      <c r="G9377" s="216">
        <v>8.0500000000000007</v>
      </c>
      <c r="H9377" s="216">
        <v>78.999999995576218</v>
      </c>
      <c r="I9377" s="216">
        <v>635.94999996438855</v>
      </c>
      <c r="J9377" s="216">
        <v>6.3821061215581178E-4</v>
      </c>
      <c r="K9377" s="216">
        <v>8.0786153441968342E-6</v>
      </c>
    </row>
    <row r="9378" spans="2:11" ht="15.75" customHeight="1" x14ac:dyDescent="0.2">
      <c r="B9378" s="189">
        <v>41238</v>
      </c>
      <c r="C9378" s="143">
        <v>285131</v>
      </c>
      <c r="D9378" s="143" t="s">
        <v>1443</v>
      </c>
      <c r="E9378" s="143" t="s">
        <v>24</v>
      </c>
      <c r="F9378" s="248" t="s">
        <v>4666</v>
      </c>
      <c r="G9378" s="216">
        <v>2.0668000000000002</v>
      </c>
      <c r="H9378" s="216">
        <v>36.000000002095476</v>
      </c>
      <c r="I9378" s="216">
        <v>74.404800004330937</v>
      </c>
      <c r="J9378" s="216">
        <v>7.4669286831911114E-5</v>
      </c>
      <c r="K9378" s="216">
        <v>2.0741468563212443E-6</v>
      </c>
    </row>
    <row r="9379" spans="2:11" ht="15.75" customHeight="1" x14ac:dyDescent="0.2">
      <c r="B9379" s="189">
        <v>41238</v>
      </c>
      <c r="C9379" s="143">
        <v>285132</v>
      </c>
      <c r="D9379" s="143" t="s">
        <v>1443</v>
      </c>
      <c r="E9379" s="143" t="s">
        <v>24</v>
      </c>
      <c r="F9379" s="248" t="s">
        <v>4666</v>
      </c>
      <c r="G9379" s="216">
        <v>3.1002000000000001</v>
      </c>
      <c r="H9379" s="216">
        <v>30.99999999627471</v>
      </c>
      <c r="I9379" s="216">
        <v>96.106199988450854</v>
      </c>
      <c r="J9379" s="216">
        <v>9.6447828807347643E-5</v>
      </c>
      <c r="K9379" s="216">
        <v>3.1112202844818659E-6</v>
      </c>
    </row>
    <row r="9380" spans="2:11" ht="15.75" customHeight="1" x14ac:dyDescent="0.2">
      <c r="B9380" s="189">
        <v>41238</v>
      </c>
      <c r="C9380" s="143">
        <v>285133</v>
      </c>
      <c r="D9380" s="143" t="s">
        <v>1443</v>
      </c>
      <c r="E9380" s="143" t="s">
        <v>24</v>
      </c>
      <c r="F9380" s="248" t="s">
        <v>4667</v>
      </c>
      <c r="G9380" s="216">
        <v>17.424500000000002</v>
      </c>
      <c r="H9380" s="216">
        <v>63.000000006286427</v>
      </c>
      <c r="I9380" s="216">
        <v>1097.7435001095378</v>
      </c>
      <c r="J9380" s="216">
        <v>1.1016456501835093E-3</v>
      </c>
      <c r="K9380" s="216">
        <v>1.7486438890056861E-5</v>
      </c>
    </row>
    <row r="9381" spans="2:11" ht="15.75" customHeight="1" x14ac:dyDescent="0.2">
      <c r="B9381" s="189">
        <v>41238</v>
      </c>
      <c r="C9381" s="143">
        <v>285134</v>
      </c>
      <c r="D9381" s="143" t="s">
        <v>1443</v>
      </c>
      <c r="E9381" s="143" t="s">
        <v>24</v>
      </c>
      <c r="F9381" s="248" t="s">
        <v>4667</v>
      </c>
      <c r="G9381" s="216">
        <v>11.810700000000001</v>
      </c>
      <c r="H9381" s="216">
        <v>26.999999993713573</v>
      </c>
      <c r="I9381" s="216">
        <v>318.88889992575292</v>
      </c>
      <c r="J9381" s="216">
        <v>3.2002245466263799E-4</v>
      </c>
      <c r="K9381" s="216">
        <v>1.1852683508783297E-5</v>
      </c>
    </row>
    <row r="9382" spans="2:11" ht="15.75" customHeight="1" x14ac:dyDescent="0.2">
      <c r="B9382" s="189">
        <v>41238</v>
      </c>
      <c r="C9382" s="143">
        <v>285135</v>
      </c>
      <c r="D9382" s="143" t="s">
        <v>1443</v>
      </c>
      <c r="E9382" s="143" t="s">
        <v>24</v>
      </c>
      <c r="F9382" s="248" t="s">
        <v>4667</v>
      </c>
      <c r="G9382" s="216">
        <v>10.134</v>
      </c>
      <c r="H9382" s="216">
        <v>34.000000006053597</v>
      </c>
      <c r="I9382" s="216">
        <v>344.55600006134716</v>
      </c>
      <c r="J9382" s="216">
        <v>3.4578079366840797E-4</v>
      </c>
      <c r="K9382" s="216">
        <v>1.0170023341377727E-5</v>
      </c>
    </row>
    <row r="9383" spans="2:11" ht="15.75" customHeight="1" x14ac:dyDescent="0.2">
      <c r="B9383" s="189">
        <v>41238</v>
      </c>
      <c r="C9383" s="143">
        <v>285136</v>
      </c>
      <c r="D9383" s="143" t="s">
        <v>1491</v>
      </c>
      <c r="E9383" s="143" t="s">
        <v>24</v>
      </c>
      <c r="F9383" s="248" t="s">
        <v>4668</v>
      </c>
      <c r="G9383" s="216">
        <v>12.825000000000001</v>
      </c>
      <c r="H9383" s="216">
        <v>296.00000000093132</v>
      </c>
      <c r="I9383" s="216">
        <v>3796.2000000119442</v>
      </c>
      <c r="J9383" s="216">
        <v>3.8096943564890073E-3</v>
      </c>
      <c r="K9383" s="216">
        <v>1.2870589042152098E-5</v>
      </c>
    </row>
    <row r="9384" spans="2:11" ht="15.75" customHeight="1" x14ac:dyDescent="0.2">
      <c r="B9384" s="189">
        <v>41238</v>
      </c>
      <c r="C9384" s="143">
        <v>285137</v>
      </c>
      <c r="D9384" s="143" t="s">
        <v>913</v>
      </c>
      <c r="E9384" s="143" t="s">
        <v>24</v>
      </c>
      <c r="F9384" s="248" t="s">
        <v>4669</v>
      </c>
      <c r="G9384" s="216">
        <v>8.7899999999999991</v>
      </c>
      <c r="H9384" s="216">
        <v>120.00000000349246</v>
      </c>
      <c r="I9384" s="216">
        <v>1054.8000000306988</v>
      </c>
      <c r="J9384" s="216">
        <v>1.0585494987958787E-3</v>
      </c>
      <c r="K9384" s="216">
        <v>8.8212458230422545E-6</v>
      </c>
    </row>
    <row r="9385" spans="2:11" ht="15.75" customHeight="1" x14ac:dyDescent="0.2">
      <c r="B9385" s="189">
        <v>41238</v>
      </c>
      <c r="C9385" s="143">
        <v>285138</v>
      </c>
      <c r="D9385" s="143" t="s">
        <v>493</v>
      </c>
      <c r="E9385" s="143" t="s">
        <v>24</v>
      </c>
      <c r="F9385" s="248" t="s">
        <v>4670</v>
      </c>
      <c r="G9385" s="216">
        <v>7.2</v>
      </c>
      <c r="H9385" s="216">
        <v>349.99999999883585</v>
      </c>
      <c r="I9385" s="216">
        <v>2519.9999999916181</v>
      </c>
      <c r="J9385" s="216">
        <v>2.5289578468705967E-3</v>
      </c>
      <c r="K9385" s="216">
        <v>7.225593848225739E-6</v>
      </c>
    </row>
    <row r="9386" spans="2:11" ht="15.75" customHeight="1" x14ac:dyDescent="0.2">
      <c r="B9386" s="189">
        <v>41238</v>
      </c>
      <c r="C9386" s="143">
        <v>285139</v>
      </c>
      <c r="D9386" s="143" t="s">
        <v>656</v>
      </c>
      <c r="E9386" s="143" t="s">
        <v>25</v>
      </c>
      <c r="F9386" s="248" t="s">
        <v>4671</v>
      </c>
      <c r="G9386" s="216">
        <v>2.7850000000000001</v>
      </c>
      <c r="H9386" s="216">
        <v>116.00000000093132</v>
      </c>
      <c r="I9386" s="216">
        <v>323.06000000259371</v>
      </c>
      <c r="J9386" s="216">
        <v>9.2654773208640788E-4</v>
      </c>
      <c r="K9386" s="216">
        <v>7.9874804489566301E-6</v>
      </c>
    </row>
    <row r="9387" spans="2:11" ht="15.75" customHeight="1" x14ac:dyDescent="0.2">
      <c r="B9387" s="189">
        <v>41238</v>
      </c>
      <c r="C9387" s="143">
        <v>285143</v>
      </c>
      <c r="D9387" s="143" t="s">
        <v>562</v>
      </c>
      <c r="E9387" s="143" t="s">
        <v>25</v>
      </c>
      <c r="F9387" s="248" t="s">
        <v>4672</v>
      </c>
      <c r="G9387" s="216">
        <v>89.9</v>
      </c>
      <c r="H9387" s="216">
        <v>325.9999999939464</v>
      </c>
      <c r="I9387" s="216">
        <v>29307.399999455782</v>
      </c>
      <c r="J9387" s="216">
        <v>8.4054680253287106E-2</v>
      </c>
      <c r="K9387" s="216">
        <v>2.578364424995336E-4</v>
      </c>
    </row>
    <row r="9388" spans="2:11" ht="15.75" customHeight="1" x14ac:dyDescent="0.2">
      <c r="B9388" s="189">
        <v>41239</v>
      </c>
      <c r="C9388" s="143">
        <v>285163</v>
      </c>
      <c r="D9388" s="143" t="s">
        <v>629</v>
      </c>
      <c r="E9388" s="143" t="s">
        <v>25</v>
      </c>
      <c r="F9388" s="248" t="s">
        <v>2219</v>
      </c>
      <c r="G9388" s="216">
        <v>16.509999999999998</v>
      </c>
      <c r="H9388" s="216">
        <v>26.000000000931323</v>
      </c>
      <c r="I9388" s="216">
        <v>429.26000001537614</v>
      </c>
      <c r="J9388" s="216">
        <v>1.2315577625303705E-3</v>
      </c>
      <c r="K9388" s="216">
        <v>4.7367606249471376E-5</v>
      </c>
    </row>
    <row r="9389" spans="2:11" ht="15.75" customHeight="1" x14ac:dyDescent="0.2">
      <c r="B9389" s="189">
        <v>41239</v>
      </c>
      <c r="C9389" s="143">
        <v>285189</v>
      </c>
      <c r="D9389" s="143" t="s">
        <v>1554</v>
      </c>
      <c r="E9389" s="143" t="s">
        <v>25</v>
      </c>
      <c r="F9389" s="248" t="s">
        <v>4673</v>
      </c>
      <c r="G9389" s="216">
        <v>0.26400000000000001</v>
      </c>
      <c r="H9389" s="216">
        <v>46.999999996041879</v>
      </c>
      <c r="I9389" s="216">
        <v>12.407999998955056</v>
      </c>
      <c r="J9389" s="216">
        <v>3.5598864827010563E-5</v>
      </c>
      <c r="K9389" s="216">
        <v>7.5742265595762841E-7</v>
      </c>
    </row>
    <row r="9390" spans="2:11" ht="15.75" customHeight="1" x14ac:dyDescent="0.2">
      <c r="B9390" s="189">
        <v>41239</v>
      </c>
      <c r="C9390" s="143">
        <v>285191</v>
      </c>
      <c r="D9390" s="143" t="s">
        <v>500</v>
      </c>
      <c r="E9390" s="143" t="s">
        <v>25</v>
      </c>
      <c r="F9390" s="248" t="s">
        <v>4674</v>
      </c>
      <c r="G9390" s="216">
        <v>9.5</v>
      </c>
      <c r="H9390" s="216">
        <v>263.9999999909196</v>
      </c>
      <c r="I9390" s="216">
        <v>2507.9999999137362</v>
      </c>
      <c r="J9390" s="216">
        <v>7.1955152313499769E-3</v>
      </c>
      <c r="K9390" s="216">
        <v>2.725573951362678E-5</v>
      </c>
    </row>
    <row r="9391" spans="2:11" ht="15.75" customHeight="1" x14ac:dyDescent="0.2">
      <c r="B9391" s="189">
        <v>41239</v>
      </c>
      <c r="C9391" s="143">
        <v>285197</v>
      </c>
      <c r="D9391" s="143" t="s">
        <v>613</v>
      </c>
      <c r="E9391" s="143" t="s">
        <v>25</v>
      </c>
      <c r="F9391" s="248" t="s">
        <v>4541</v>
      </c>
      <c r="G9391" s="216">
        <v>10</v>
      </c>
      <c r="H9391" s="216">
        <v>326.99999999720603</v>
      </c>
      <c r="I9391" s="216">
        <v>3269.9999999720603</v>
      </c>
      <c r="J9391" s="216">
        <v>9.3817124430313741E-3</v>
      </c>
      <c r="K9391" s="216">
        <v>2.8690252119607135E-5</v>
      </c>
    </row>
    <row r="9392" spans="2:11" ht="15.75" customHeight="1" x14ac:dyDescent="0.2">
      <c r="B9392" s="189">
        <v>41239</v>
      </c>
      <c r="C9392" s="143">
        <v>285220</v>
      </c>
      <c r="D9392" s="143" t="s">
        <v>1773</v>
      </c>
      <c r="E9392" s="143" t="s">
        <v>24</v>
      </c>
      <c r="F9392" s="248" t="s">
        <v>4675</v>
      </c>
      <c r="G9392" s="216">
        <v>1</v>
      </c>
      <c r="H9392" s="216">
        <v>360</v>
      </c>
      <c r="I9392" s="216">
        <v>360</v>
      </c>
      <c r="J9392" s="216">
        <v>3.6149401136970966E-4</v>
      </c>
      <c r="K9392" s="216">
        <v>1.0041500315825267E-6</v>
      </c>
    </row>
    <row r="9393" spans="2:11" ht="15.75" customHeight="1" x14ac:dyDescent="0.2">
      <c r="B9393" s="189">
        <v>41239</v>
      </c>
      <c r="C9393" s="143">
        <v>285243</v>
      </c>
      <c r="D9393" s="143" t="s">
        <v>708</v>
      </c>
      <c r="E9393" s="143" t="s">
        <v>24</v>
      </c>
      <c r="F9393" s="248" t="s">
        <v>4676</v>
      </c>
      <c r="G9393" s="216">
        <v>18.785</v>
      </c>
      <c r="H9393" s="216">
        <v>409.00000000256114</v>
      </c>
      <c r="I9393" s="216">
        <v>7683.065000048111</v>
      </c>
      <c r="J9393" s="216">
        <v>7.714949962448917E-3</v>
      </c>
      <c r="K9393" s="216">
        <v>1.8862958343277765E-5</v>
      </c>
    </row>
    <row r="9394" spans="2:11" ht="15.75" customHeight="1" x14ac:dyDescent="0.2">
      <c r="B9394" s="189">
        <v>41239</v>
      </c>
      <c r="C9394" s="143">
        <v>285244</v>
      </c>
      <c r="D9394" s="143" t="s">
        <v>975</v>
      </c>
      <c r="E9394" s="143" t="s">
        <v>24</v>
      </c>
      <c r="F9394" s="248" t="s">
        <v>4677</v>
      </c>
      <c r="G9394" s="216">
        <v>16.842300000000002</v>
      </c>
      <c r="H9394" s="216">
        <v>206.99999999371357</v>
      </c>
      <c r="I9394" s="216">
        <v>3486.3560998941225</v>
      </c>
      <c r="J9394" s="216">
        <v>3.5008245878166179E-3</v>
      </c>
      <c r="K9394" s="216">
        <v>1.6912196076922392E-5</v>
      </c>
    </row>
    <row r="9395" spans="2:11" ht="15.75" customHeight="1" x14ac:dyDescent="0.2">
      <c r="B9395" s="189">
        <v>41239</v>
      </c>
      <c r="C9395" s="143">
        <v>285245</v>
      </c>
      <c r="D9395" s="143" t="s">
        <v>1728</v>
      </c>
      <c r="E9395" s="143" t="s">
        <v>25</v>
      </c>
      <c r="F9395" s="248" t="s">
        <v>4678</v>
      </c>
      <c r="G9395" s="216">
        <v>9.6300000000000008</v>
      </c>
      <c r="H9395" s="216">
        <v>283.00000000046566</v>
      </c>
      <c r="I9395" s="216">
        <v>2725.2900000044847</v>
      </c>
      <c r="J9395" s="216">
        <v>7.8189257199172794E-3</v>
      </c>
      <c r="K9395" s="216">
        <v>2.7628712791181673E-5</v>
      </c>
    </row>
    <row r="9396" spans="2:11" ht="15.75" customHeight="1" x14ac:dyDescent="0.2">
      <c r="B9396" s="189">
        <v>41239</v>
      </c>
      <c r="C9396" s="143">
        <v>285246</v>
      </c>
      <c r="D9396" s="143" t="s">
        <v>1556</v>
      </c>
      <c r="E9396" s="143" t="s">
        <v>24</v>
      </c>
      <c r="F9396" s="248" t="s">
        <v>4679</v>
      </c>
      <c r="G9396" s="216">
        <v>48.410000000000004</v>
      </c>
      <c r="H9396" s="216">
        <v>531.99999999487773</v>
      </c>
      <c r="I9396" s="216">
        <v>25754.119999752034</v>
      </c>
      <c r="J9396" s="216">
        <v>2.586100041113119E-2</v>
      </c>
      <c r="K9396" s="216">
        <v>4.8610903028910123E-5</v>
      </c>
    </row>
    <row r="9397" spans="2:11" ht="15.75" customHeight="1" x14ac:dyDescent="0.2">
      <c r="B9397" s="189">
        <v>41239</v>
      </c>
      <c r="C9397" s="143">
        <v>285247</v>
      </c>
      <c r="D9397" s="143" t="s">
        <v>1288</v>
      </c>
      <c r="E9397" s="143" t="s">
        <v>24</v>
      </c>
      <c r="F9397" s="248" t="s">
        <v>4680</v>
      </c>
      <c r="G9397" s="216">
        <v>9</v>
      </c>
      <c r="H9397" s="216">
        <v>213.00000000279397</v>
      </c>
      <c r="I9397" s="216">
        <v>1917.0000000251457</v>
      </c>
      <c r="J9397" s="216">
        <v>1.924955610568954E-3</v>
      </c>
      <c r="K9397" s="216">
        <v>9.0373502842427416E-6</v>
      </c>
    </row>
    <row r="9398" spans="2:11" ht="15.75" customHeight="1" x14ac:dyDescent="0.2">
      <c r="B9398" s="189">
        <v>41239</v>
      </c>
      <c r="C9398" s="143">
        <v>285248</v>
      </c>
      <c r="D9398" s="143" t="s">
        <v>822</v>
      </c>
      <c r="E9398" s="143" t="s">
        <v>24</v>
      </c>
      <c r="F9398" s="248" t="s">
        <v>4681</v>
      </c>
      <c r="G9398" s="216">
        <v>29.96</v>
      </c>
      <c r="H9398" s="216">
        <v>452.99999999930151</v>
      </c>
      <c r="I9398" s="216">
        <v>13571.879999979074</v>
      </c>
      <c r="J9398" s="216">
        <v>1.3628203730613251E-2</v>
      </c>
      <c r="K9398" s="216">
        <v>3.0084334946212505E-5</v>
      </c>
    </row>
    <row r="9399" spans="2:11" ht="15.75" customHeight="1" x14ac:dyDescent="0.2">
      <c r="B9399" s="189">
        <v>41239</v>
      </c>
      <c r="C9399" s="143">
        <v>285249</v>
      </c>
      <c r="D9399" s="143" t="s">
        <v>1572</v>
      </c>
      <c r="E9399" s="143" t="s">
        <v>24</v>
      </c>
      <c r="F9399" s="248" t="s">
        <v>4339</v>
      </c>
      <c r="G9399" s="216">
        <v>7.5736000000000008</v>
      </c>
      <c r="H9399" s="216">
        <v>13.000000000465661</v>
      </c>
      <c r="I9399" s="216">
        <v>98.456800003526737</v>
      </c>
      <c r="J9399" s="216">
        <v>9.8865398833055892E-5</v>
      </c>
      <c r="K9399" s="216">
        <v>7.6050306791934259E-6</v>
      </c>
    </row>
    <row r="9400" spans="2:11" ht="15.75" customHeight="1" x14ac:dyDescent="0.2">
      <c r="B9400" s="189">
        <v>41239</v>
      </c>
      <c r="C9400" s="143">
        <v>285249</v>
      </c>
      <c r="D9400" s="143" t="s">
        <v>776</v>
      </c>
      <c r="E9400" s="143" t="s">
        <v>24</v>
      </c>
      <c r="F9400" s="248" t="s">
        <v>4339</v>
      </c>
      <c r="G9400" s="216">
        <v>13.562900000000001</v>
      </c>
      <c r="H9400" s="216">
        <v>13.000000000465661</v>
      </c>
      <c r="I9400" s="216">
        <v>176.31770000631573</v>
      </c>
      <c r="J9400" s="216">
        <v>1.7704942402990042E-4</v>
      </c>
      <c r="K9400" s="216">
        <v>1.3619186463350654E-5</v>
      </c>
    </row>
    <row r="9401" spans="2:11" ht="15.75" customHeight="1" x14ac:dyDescent="0.2">
      <c r="B9401" s="189">
        <v>41239</v>
      </c>
      <c r="C9401" s="143">
        <v>285250</v>
      </c>
      <c r="D9401" s="143" t="s">
        <v>1393</v>
      </c>
      <c r="E9401" s="143" t="s">
        <v>24</v>
      </c>
      <c r="F9401" s="248" t="s">
        <v>4682</v>
      </c>
      <c r="G9401" s="216">
        <v>16.14</v>
      </c>
      <c r="H9401" s="216">
        <v>108.99999999906868</v>
      </c>
      <c r="I9401" s="216">
        <v>1759.2599999849685</v>
      </c>
      <c r="J9401" s="216">
        <v>1.7665609845467823E-3</v>
      </c>
      <c r="K9401" s="216">
        <v>1.6206981509741982E-5</v>
      </c>
    </row>
    <row r="9402" spans="2:11" ht="15.75" customHeight="1" x14ac:dyDescent="0.2">
      <c r="B9402" s="189">
        <v>41239</v>
      </c>
      <c r="C9402" s="143">
        <v>285251</v>
      </c>
      <c r="D9402" s="143" t="s">
        <v>1758</v>
      </c>
      <c r="E9402" s="143" t="s">
        <v>24</v>
      </c>
      <c r="F9402" s="248" t="s">
        <v>4683</v>
      </c>
      <c r="G9402" s="216">
        <v>6.84</v>
      </c>
      <c r="H9402" s="216">
        <v>170.00000000931323</v>
      </c>
      <c r="I9402" s="216">
        <v>1162.8000000637023</v>
      </c>
      <c r="J9402" s="216">
        <v>1.1676256567881289E-3</v>
      </c>
      <c r="K9402" s="216">
        <v>6.8683862160244828E-6</v>
      </c>
    </row>
    <row r="9403" spans="2:11" ht="15.75" customHeight="1" x14ac:dyDescent="0.2">
      <c r="B9403" s="189">
        <v>41239</v>
      </c>
      <c r="C9403" s="143">
        <v>285252</v>
      </c>
      <c r="D9403" s="143" t="s">
        <v>656</v>
      </c>
      <c r="E9403" s="143" t="s">
        <v>25</v>
      </c>
      <c r="F9403" s="248" t="s">
        <v>4684</v>
      </c>
      <c r="G9403" s="216">
        <v>15.705</v>
      </c>
      <c r="H9403" s="216">
        <v>240.99999999976717</v>
      </c>
      <c r="I9403" s="216">
        <v>3784.9049999963436</v>
      </c>
      <c r="J9403" s="216">
        <v>1.0858987869865675E-2</v>
      </c>
      <c r="K9403" s="216">
        <v>4.5058040953843006E-5</v>
      </c>
    </row>
    <row r="9404" spans="2:11" ht="15.75" customHeight="1" x14ac:dyDescent="0.2">
      <c r="B9404" s="189">
        <v>41239</v>
      </c>
      <c r="C9404" s="143">
        <v>285253</v>
      </c>
      <c r="D9404" s="143" t="s">
        <v>1244</v>
      </c>
      <c r="E9404" s="143" t="s">
        <v>24</v>
      </c>
      <c r="F9404" s="248" t="s">
        <v>4685</v>
      </c>
      <c r="G9404" s="216">
        <v>16.205000000000002</v>
      </c>
      <c r="H9404" s="216">
        <v>147.00000000768341</v>
      </c>
      <c r="I9404" s="216">
        <v>2382.13500012451</v>
      </c>
      <c r="J9404" s="216">
        <v>2.3920209356088694E-3</v>
      </c>
      <c r="K9404" s="216">
        <v>1.6272251261794847E-5</v>
      </c>
    </row>
    <row r="9405" spans="2:11" ht="15.75" customHeight="1" x14ac:dyDescent="0.2">
      <c r="B9405" s="189">
        <v>41240</v>
      </c>
      <c r="C9405" s="143">
        <v>285285</v>
      </c>
      <c r="D9405" s="143" t="s">
        <v>1095</v>
      </c>
      <c r="E9405" s="143" t="s">
        <v>25</v>
      </c>
      <c r="F9405" s="248" t="s">
        <v>4686</v>
      </c>
      <c r="G9405" s="216">
        <v>20</v>
      </c>
      <c r="H9405" s="216">
        <v>107.99999999580905</v>
      </c>
      <c r="I9405" s="216">
        <v>2159.999999916181</v>
      </c>
      <c r="J9405" s="216">
        <v>6.1978331110516286E-3</v>
      </c>
      <c r="K9405" s="216">
        <v>5.7387343623075332E-5</v>
      </c>
    </row>
    <row r="9406" spans="2:11" ht="15.75" customHeight="1" x14ac:dyDescent="0.2">
      <c r="B9406" s="189">
        <v>41240</v>
      </c>
      <c r="C9406" s="143">
        <v>285286</v>
      </c>
      <c r="D9406" s="143" t="s">
        <v>1055</v>
      </c>
      <c r="E9406" s="143" t="s">
        <v>25</v>
      </c>
      <c r="F9406" s="248" t="s">
        <v>2612</v>
      </c>
      <c r="G9406" s="216">
        <v>20</v>
      </c>
      <c r="H9406" s="216">
        <v>207.9999999969732</v>
      </c>
      <c r="I9406" s="216">
        <v>4159.999999939464</v>
      </c>
      <c r="J9406" s="216">
        <v>1.1936567473425969E-2</v>
      </c>
      <c r="K9406" s="216">
        <v>5.7387343623075332E-5</v>
      </c>
    </row>
    <row r="9407" spans="2:11" ht="15.75" customHeight="1" x14ac:dyDescent="0.2">
      <c r="B9407" s="189">
        <v>41240</v>
      </c>
      <c r="C9407" s="143">
        <v>285287</v>
      </c>
      <c r="D9407" s="143" t="s">
        <v>524</v>
      </c>
      <c r="E9407" s="143" t="s">
        <v>25</v>
      </c>
      <c r="F9407" s="248" t="s">
        <v>4687</v>
      </c>
      <c r="G9407" s="216">
        <v>20</v>
      </c>
      <c r="H9407" s="216">
        <v>216.99999999487773</v>
      </c>
      <c r="I9407" s="216">
        <v>4339.9999998975545</v>
      </c>
      <c r="J9407" s="216">
        <v>1.2453053565913393E-2</v>
      </c>
      <c r="K9407" s="216">
        <v>5.7387343623075332E-5</v>
      </c>
    </row>
    <row r="9408" spans="2:11" ht="15.75" customHeight="1" x14ac:dyDescent="0.2">
      <c r="B9408" s="189">
        <v>41240</v>
      </c>
      <c r="C9408" s="143">
        <v>285292</v>
      </c>
      <c r="D9408" s="143" t="s">
        <v>548</v>
      </c>
      <c r="E9408" s="143" t="s">
        <v>25</v>
      </c>
      <c r="F9408" s="248" t="s">
        <v>4688</v>
      </c>
      <c r="G9408" s="216">
        <v>3</v>
      </c>
      <c r="H9408" s="216">
        <v>245.00000000232831</v>
      </c>
      <c r="I9408" s="216">
        <v>735.00000000698492</v>
      </c>
      <c r="J9408" s="216">
        <v>2.1089848781680608E-3</v>
      </c>
      <c r="K9408" s="216">
        <v>8.6081015434613001E-6</v>
      </c>
    </row>
    <row r="9409" spans="2:11" ht="15.75" customHeight="1" x14ac:dyDescent="0.2">
      <c r="B9409" s="189">
        <v>41240</v>
      </c>
      <c r="C9409" s="143">
        <v>285300</v>
      </c>
      <c r="D9409" s="143" t="s">
        <v>971</v>
      </c>
      <c r="E9409" s="143" t="s">
        <v>25</v>
      </c>
      <c r="F9409" s="248" t="s">
        <v>4456</v>
      </c>
      <c r="G9409" s="216">
        <v>7</v>
      </c>
      <c r="H9409" s="216">
        <v>335.00000000232831</v>
      </c>
      <c r="I9409" s="216">
        <v>2345.0000000162981</v>
      </c>
      <c r="J9409" s="216">
        <v>6.7286660398523483E-3</v>
      </c>
      <c r="K9409" s="216">
        <v>2.0085570268076367E-5</v>
      </c>
    </row>
    <row r="9410" spans="2:11" ht="15.75" customHeight="1" x14ac:dyDescent="0.2">
      <c r="B9410" s="189">
        <v>41240</v>
      </c>
      <c r="C9410" s="143">
        <v>285301</v>
      </c>
      <c r="D9410" s="143" t="s">
        <v>1418</v>
      </c>
      <c r="E9410" s="143" t="s">
        <v>25</v>
      </c>
      <c r="F9410" s="248" t="s">
        <v>2925</v>
      </c>
      <c r="G9410" s="216">
        <v>22.805</v>
      </c>
      <c r="H9410" s="216">
        <v>354.00000000139698</v>
      </c>
      <c r="I9410" s="216">
        <v>8072.9700000318589</v>
      </c>
      <c r="J9410" s="216">
        <v>2.3164315172530339E-2</v>
      </c>
      <c r="K9410" s="216">
        <v>6.5435918566211646E-5</v>
      </c>
    </row>
    <row r="9411" spans="2:11" ht="15.75" customHeight="1" x14ac:dyDescent="0.2">
      <c r="B9411" s="189">
        <v>41240</v>
      </c>
      <c r="C9411" s="143">
        <v>285303</v>
      </c>
      <c r="D9411" s="143" t="s">
        <v>588</v>
      </c>
      <c r="E9411" s="143" t="s">
        <v>25</v>
      </c>
      <c r="F9411" s="248" t="s">
        <v>4689</v>
      </c>
      <c r="G9411" s="216">
        <v>2</v>
      </c>
      <c r="H9411" s="216">
        <v>447.00000000069849</v>
      </c>
      <c r="I9411" s="216">
        <v>894.00000000139698</v>
      </c>
      <c r="J9411" s="216">
        <v>2.5652142599554757E-3</v>
      </c>
      <c r="K9411" s="216">
        <v>5.7387343623075328E-6</v>
      </c>
    </row>
    <row r="9412" spans="2:11" ht="15.75" customHeight="1" x14ac:dyDescent="0.2">
      <c r="B9412" s="189">
        <v>41240</v>
      </c>
      <c r="C9412" s="143">
        <v>285305</v>
      </c>
      <c r="D9412" s="143" t="s">
        <v>1188</v>
      </c>
      <c r="E9412" s="143" t="s">
        <v>25</v>
      </c>
      <c r="F9412" s="248" t="s">
        <v>4381</v>
      </c>
      <c r="G9412" s="216">
        <v>17.5</v>
      </c>
      <c r="H9412" s="216">
        <v>412.00000000186265</v>
      </c>
      <c r="I9412" s="216">
        <v>7210.0000000325963</v>
      </c>
      <c r="J9412" s="216">
        <v>2.0688137376212189E-2</v>
      </c>
      <c r="K9412" s="216">
        <v>5.0213925670190918E-5</v>
      </c>
    </row>
    <row r="9413" spans="2:11" ht="15.75" customHeight="1" x14ac:dyDescent="0.2">
      <c r="B9413" s="189">
        <v>41240</v>
      </c>
      <c r="C9413" s="143">
        <v>285306</v>
      </c>
      <c r="D9413" s="143" t="s">
        <v>643</v>
      </c>
      <c r="E9413" s="143" t="s">
        <v>25</v>
      </c>
      <c r="F9413" s="248" t="s">
        <v>2163</v>
      </c>
      <c r="G9413" s="216">
        <v>58.748000000000005</v>
      </c>
      <c r="H9413" s="216">
        <v>364.99999999534339</v>
      </c>
      <c r="I9413" s="216">
        <v>21443.019999726435</v>
      </c>
      <c r="J9413" s="216">
        <v>6.1527897852038882E-2</v>
      </c>
      <c r="K9413" s="216">
        <v>1.6856958315842149E-4</v>
      </c>
    </row>
    <row r="9414" spans="2:11" ht="15.75" customHeight="1" x14ac:dyDescent="0.2">
      <c r="B9414" s="189">
        <v>41240</v>
      </c>
      <c r="C9414" s="143">
        <v>285307</v>
      </c>
      <c r="D9414" s="143" t="s">
        <v>512</v>
      </c>
      <c r="E9414" s="143" t="s">
        <v>25</v>
      </c>
      <c r="F9414" s="248" t="s">
        <v>4690</v>
      </c>
      <c r="G9414" s="216">
        <v>22</v>
      </c>
      <c r="H9414" s="216">
        <v>365.99999999860302</v>
      </c>
      <c r="I9414" s="216">
        <v>8051.9999999692664</v>
      </c>
      <c r="J9414" s="216">
        <v>2.3104144542561943E-2</v>
      </c>
      <c r="K9414" s="216">
        <v>6.3126077985382859E-5</v>
      </c>
    </row>
    <row r="9415" spans="2:11" ht="15.75" customHeight="1" x14ac:dyDescent="0.2">
      <c r="B9415" s="189">
        <v>41240</v>
      </c>
      <c r="C9415" s="143">
        <v>285308</v>
      </c>
      <c r="D9415" s="143" t="s">
        <v>565</v>
      </c>
      <c r="E9415" s="143" t="s">
        <v>25</v>
      </c>
      <c r="F9415" s="248" t="s">
        <v>4691</v>
      </c>
      <c r="G9415" s="216">
        <v>4.9800000000000004</v>
      </c>
      <c r="H9415" s="216">
        <v>154.99999999185093</v>
      </c>
      <c r="I9415" s="216">
        <v>771.89999995941764</v>
      </c>
      <c r="J9415" s="216">
        <v>2.2148645270161469E-3</v>
      </c>
      <c r="K9415" s="216">
        <v>1.4289448562145759E-5</v>
      </c>
    </row>
    <row r="9416" spans="2:11" ht="15.75" customHeight="1" x14ac:dyDescent="0.2">
      <c r="B9416" s="189">
        <v>41240</v>
      </c>
      <c r="C9416" s="143">
        <v>285309</v>
      </c>
      <c r="D9416" s="143" t="s">
        <v>1069</v>
      </c>
      <c r="E9416" s="143" t="s">
        <v>25</v>
      </c>
      <c r="F9416" s="248" t="s">
        <v>4692</v>
      </c>
      <c r="G9416" s="216">
        <v>2.5</v>
      </c>
      <c r="H9416" s="216">
        <v>20.000000002328306</v>
      </c>
      <c r="I9416" s="216">
        <v>50.000000005820766</v>
      </c>
      <c r="J9416" s="216">
        <v>1.4346835907439023E-4</v>
      </c>
      <c r="K9416" s="216">
        <v>7.1734179528844164E-6</v>
      </c>
    </row>
    <row r="9417" spans="2:11" ht="15.75" customHeight="1" x14ac:dyDescent="0.2">
      <c r="B9417" s="189">
        <v>41240</v>
      </c>
      <c r="C9417" s="143">
        <v>285310</v>
      </c>
      <c r="D9417" s="143" t="s">
        <v>512</v>
      </c>
      <c r="E9417" s="143" t="s">
        <v>25</v>
      </c>
      <c r="F9417" s="248" t="s">
        <v>4693</v>
      </c>
      <c r="G9417" s="216">
        <v>1.5</v>
      </c>
      <c r="H9417" s="216">
        <v>113.00000000162981</v>
      </c>
      <c r="I9417" s="216">
        <v>169.50000000244472</v>
      </c>
      <c r="J9417" s="216">
        <v>4.8635773721257823E-4</v>
      </c>
      <c r="K9417" s="216">
        <v>4.30405077173065E-6</v>
      </c>
    </row>
    <row r="9418" spans="2:11" ht="15.75" customHeight="1" x14ac:dyDescent="0.2">
      <c r="B9418" s="189">
        <v>41240</v>
      </c>
      <c r="C9418" s="143">
        <v>285311</v>
      </c>
      <c r="D9418" s="143" t="s">
        <v>2371</v>
      </c>
      <c r="E9418" s="143" t="s">
        <v>25</v>
      </c>
      <c r="F9418" s="248" t="s">
        <v>4694</v>
      </c>
      <c r="G9418" s="216">
        <v>4</v>
      </c>
      <c r="H9418" s="216">
        <v>20.000000002328306</v>
      </c>
      <c r="I9418" s="216">
        <v>80.000000009313226</v>
      </c>
      <c r="J9418" s="216">
        <v>2.2954937451902439E-4</v>
      </c>
      <c r="K9418" s="216">
        <v>1.1477468724615066E-5</v>
      </c>
    </row>
    <row r="9419" spans="2:11" ht="15.75" customHeight="1" x14ac:dyDescent="0.2">
      <c r="B9419" s="189">
        <v>41240</v>
      </c>
      <c r="C9419" s="143">
        <v>285312</v>
      </c>
      <c r="D9419" s="143" t="s">
        <v>676</v>
      </c>
      <c r="E9419" s="143" t="s">
        <v>25</v>
      </c>
      <c r="F9419" s="248" t="s">
        <v>4695</v>
      </c>
      <c r="G9419" s="216">
        <v>4.9800000000000004</v>
      </c>
      <c r="H9419" s="216">
        <v>115.00000000814907</v>
      </c>
      <c r="I9419" s="216">
        <v>572.70000004058238</v>
      </c>
      <c r="J9419" s="216">
        <v>1.6432865847632078E-3</v>
      </c>
      <c r="K9419" s="216">
        <v>1.4289448562145759E-5</v>
      </c>
    </row>
    <row r="9420" spans="2:11" ht="15.75" customHeight="1" x14ac:dyDescent="0.2">
      <c r="B9420" s="189">
        <v>41240</v>
      </c>
      <c r="C9420" s="143">
        <v>285313</v>
      </c>
      <c r="D9420" s="143" t="s">
        <v>543</v>
      </c>
      <c r="E9420" s="143" t="s">
        <v>25</v>
      </c>
      <c r="F9420" s="248" t="s">
        <v>2769</v>
      </c>
      <c r="G9420" s="216">
        <v>22.63</v>
      </c>
      <c r="H9420" s="216">
        <v>534.00000000139698</v>
      </c>
      <c r="I9420" s="216">
        <v>12084.420000031614</v>
      </c>
      <c r="J9420" s="216">
        <v>3.4674638151368911E-2</v>
      </c>
      <c r="K9420" s="216">
        <v>6.4933779309509729E-5</v>
      </c>
    </row>
    <row r="9421" spans="2:11" ht="15.75" customHeight="1" x14ac:dyDescent="0.2">
      <c r="B9421" s="189">
        <v>41240</v>
      </c>
      <c r="C9421" s="143">
        <v>285314</v>
      </c>
      <c r="D9421" s="143" t="s">
        <v>708</v>
      </c>
      <c r="E9421" s="143" t="s">
        <v>24</v>
      </c>
      <c r="F9421" s="248" t="s">
        <v>4696</v>
      </c>
      <c r="G9421" s="216">
        <v>26.64</v>
      </c>
      <c r="H9421" s="216">
        <v>309.00000000139698</v>
      </c>
      <c r="I9421" s="216">
        <v>8231.7600000372149</v>
      </c>
      <c r="J9421" s="216">
        <v>8.2690908105012232E-3</v>
      </c>
      <c r="K9421" s="216">
        <v>2.6760811684348994E-5</v>
      </c>
    </row>
    <row r="9422" spans="2:11" ht="15.75" customHeight="1" x14ac:dyDescent="0.2">
      <c r="B9422" s="189">
        <v>41240</v>
      </c>
      <c r="C9422" s="143">
        <v>285315</v>
      </c>
      <c r="D9422" s="143" t="s">
        <v>641</v>
      </c>
      <c r="E9422" s="143" t="s">
        <v>24</v>
      </c>
      <c r="F9422" s="248" t="s">
        <v>4386</v>
      </c>
      <c r="G9422" s="216">
        <v>6.125</v>
      </c>
      <c r="H9422" s="216">
        <v>341.99999999371357</v>
      </c>
      <c r="I9422" s="216">
        <v>2094.7499999614956</v>
      </c>
      <c r="J9422" s="216">
        <v>2.1042496349384251E-3</v>
      </c>
      <c r="K9422" s="216">
        <v>6.152776710459369E-6</v>
      </c>
    </row>
    <row r="9423" spans="2:11" ht="15.75" customHeight="1" x14ac:dyDescent="0.2">
      <c r="B9423" s="189">
        <v>41240</v>
      </c>
      <c r="C9423" s="143">
        <v>285316</v>
      </c>
      <c r="D9423" s="143" t="s">
        <v>3191</v>
      </c>
      <c r="E9423" s="143" t="s">
        <v>24</v>
      </c>
      <c r="F9423" s="248" t="s">
        <v>4561</v>
      </c>
      <c r="G9423" s="216">
        <v>0.99</v>
      </c>
      <c r="H9423" s="216">
        <v>416.00000000442378</v>
      </c>
      <c r="I9423" s="216">
        <v>411.84000000437953</v>
      </c>
      <c r="J9423" s="216">
        <v>4.1370768334082167E-4</v>
      </c>
      <c r="K9423" s="216">
        <v>9.9448962340486133E-7</v>
      </c>
    </row>
    <row r="9424" spans="2:11" ht="15.75" customHeight="1" x14ac:dyDescent="0.2">
      <c r="B9424" s="189">
        <v>41240</v>
      </c>
      <c r="C9424" s="143">
        <v>285316</v>
      </c>
      <c r="D9424" s="143" t="s">
        <v>893</v>
      </c>
      <c r="E9424" s="143" t="s">
        <v>24</v>
      </c>
      <c r="F9424" s="248" t="s">
        <v>4561</v>
      </c>
      <c r="G9424" s="216">
        <v>15.547500000000001</v>
      </c>
      <c r="H9424" s="216">
        <v>416.00000000442378</v>
      </c>
      <c r="I9424" s="216">
        <v>6467.7600000687789</v>
      </c>
      <c r="J9424" s="216">
        <v>6.4970911179206316E-3</v>
      </c>
      <c r="K9424" s="216">
        <v>1.5618007494835436E-5</v>
      </c>
    </row>
    <row r="9425" spans="2:11" ht="15.75" customHeight="1" x14ac:dyDescent="0.2">
      <c r="B9425" s="189">
        <v>41240</v>
      </c>
      <c r="C9425" s="143">
        <v>285317</v>
      </c>
      <c r="D9425" s="143" t="s">
        <v>687</v>
      </c>
      <c r="E9425" s="143" t="s">
        <v>24</v>
      </c>
      <c r="F9425" s="248" t="s">
        <v>4697</v>
      </c>
      <c r="G9425" s="216">
        <v>6.95</v>
      </c>
      <c r="H9425" s="216">
        <v>296.99999999371357</v>
      </c>
      <c r="I9425" s="216">
        <v>2064.1499999563093</v>
      </c>
      <c r="J9425" s="216">
        <v>2.0735108647552468E-3</v>
      </c>
      <c r="K9425" s="216">
        <v>6.9815180632967537E-6</v>
      </c>
    </row>
    <row r="9426" spans="2:11" ht="15.75" customHeight="1" x14ac:dyDescent="0.2">
      <c r="B9426" s="189">
        <v>41240</v>
      </c>
      <c r="C9426" s="143">
        <v>285318</v>
      </c>
      <c r="D9426" s="143" t="s">
        <v>894</v>
      </c>
      <c r="E9426" s="143" t="s">
        <v>25</v>
      </c>
      <c r="F9426" s="248" t="s">
        <v>4388</v>
      </c>
      <c r="G9426" s="216">
        <v>3.81</v>
      </c>
      <c r="H9426" s="216">
        <v>40.000000004656613</v>
      </c>
      <c r="I9426" s="216">
        <v>152.40000001774169</v>
      </c>
      <c r="J9426" s="216">
        <v>4.3729155845874146E-4</v>
      </c>
      <c r="K9426" s="216">
        <v>1.093228896019585E-5</v>
      </c>
    </row>
    <row r="9427" spans="2:11" ht="15.75" customHeight="1" x14ac:dyDescent="0.2">
      <c r="B9427" s="189">
        <v>41240</v>
      </c>
      <c r="C9427" s="143">
        <v>285319</v>
      </c>
      <c r="D9427" s="143" t="s">
        <v>565</v>
      </c>
      <c r="E9427" s="143" t="s">
        <v>25</v>
      </c>
      <c r="F9427" s="248" t="s">
        <v>4306</v>
      </c>
      <c r="G9427" s="216">
        <v>3</v>
      </c>
      <c r="H9427" s="216">
        <v>164.99999999301508</v>
      </c>
      <c r="I9427" s="216">
        <v>494.99999997904524</v>
      </c>
      <c r="J9427" s="216">
        <v>1.4203367546109875E-3</v>
      </c>
      <c r="K9427" s="216">
        <v>8.6081015434613001E-6</v>
      </c>
    </row>
    <row r="9428" spans="2:11" ht="15.75" customHeight="1" x14ac:dyDescent="0.2">
      <c r="B9428" s="189">
        <v>41240</v>
      </c>
      <c r="C9428" s="143">
        <v>285320</v>
      </c>
      <c r="D9428" s="143" t="s">
        <v>4698</v>
      </c>
      <c r="E9428" s="143" t="s">
        <v>24</v>
      </c>
      <c r="F9428" s="248" t="s">
        <v>4699</v>
      </c>
      <c r="G9428" s="216">
        <v>9</v>
      </c>
      <c r="H9428" s="216">
        <v>148.00000000046566</v>
      </c>
      <c r="I9428" s="216">
        <v>1332.000000004191</v>
      </c>
      <c r="J9428" s="216">
        <v>1.3380405842216597E-3</v>
      </c>
      <c r="K9428" s="216">
        <v>9.0408147582260115E-6</v>
      </c>
    </row>
    <row r="9429" spans="2:11" ht="15.75" customHeight="1" x14ac:dyDescent="0.2">
      <c r="B9429" s="189">
        <v>41240</v>
      </c>
      <c r="C9429" s="143">
        <v>285321</v>
      </c>
      <c r="D9429" s="143" t="s">
        <v>894</v>
      </c>
      <c r="E9429" s="143" t="s">
        <v>25</v>
      </c>
      <c r="F9429" s="248" t="s">
        <v>4700</v>
      </c>
      <c r="G9429" s="216">
        <v>31.115000000000002</v>
      </c>
      <c r="H9429" s="216">
        <v>44.00000000721775</v>
      </c>
      <c r="I9429" s="216">
        <v>1369.0600002245803</v>
      </c>
      <c r="J9429" s="216">
        <v>3.9283358336747792E-3</v>
      </c>
      <c r="K9429" s="216">
        <v>8.9280359841599456E-5</v>
      </c>
    </row>
    <row r="9430" spans="2:11" ht="15.75" customHeight="1" x14ac:dyDescent="0.2">
      <c r="B9430" s="189">
        <v>41240</v>
      </c>
      <c r="C9430" s="143">
        <v>285322</v>
      </c>
      <c r="D9430" s="143" t="s">
        <v>643</v>
      </c>
      <c r="E9430" s="143" t="s">
        <v>25</v>
      </c>
      <c r="F9430" s="248" t="s">
        <v>4701</v>
      </c>
      <c r="G9430" s="216">
        <v>3.0121000000000002</v>
      </c>
      <c r="H9430" s="216">
        <v>310.00000000465661</v>
      </c>
      <c r="I9430" s="216">
        <v>933.7510000140262</v>
      </c>
      <c r="J9430" s="216">
        <v>2.6792744748097572E-3</v>
      </c>
      <c r="K9430" s="216">
        <v>8.6428208863532613E-6</v>
      </c>
    </row>
    <row r="9431" spans="2:11" ht="15.75" customHeight="1" x14ac:dyDescent="0.2">
      <c r="B9431" s="189">
        <v>41240</v>
      </c>
      <c r="C9431" s="143">
        <v>285323</v>
      </c>
      <c r="D9431" s="143" t="s">
        <v>852</v>
      </c>
      <c r="E9431" s="143" t="s">
        <v>25</v>
      </c>
      <c r="F9431" s="248" t="s">
        <v>4702</v>
      </c>
      <c r="G9431" s="216">
        <v>2.4900000000000002</v>
      </c>
      <c r="H9431" s="216">
        <v>67.999999991152436</v>
      </c>
      <c r="I9431" s="216">
        <v>169.31999997796959</v>
      </c>
      <c r="J9431" s="216">
        <v>4.858412510497424E-4</v>
      </c>
      <c r="K9431" s="216">
        <v>7.1447242810728794E-6</v>
      </c>
    </row>
    <row r="9432" spans="2:11" ht="15.75" customHeight="1" x14ac:dyDescent="0.2">
      <c r="B9432" s="189">
        <v>41240</v>
      </c>
      <c r="C9432" s="143">
        <v>285324</v>
      </c>
      <c r="D9432" s="143" t="s">
        <v>527</v>
      </c>
      <c r="E9432" s="143" t="s">
        <v>25</v>
      </c>
      <c r="F9432" s="248" t="s">
        <v>4703</v>
      </c>
      <c r="G9432" s="216">
        <v>6</v>
      </c>
      <c r="H9432" s="216">
        <v>94.000000002561137</v>
      </c>
      <c r="I9432" s="216">
        <v>564.00000001536682</v>
      </c>
      <c r="J9432" s="216">
        <v>1.6183230902148175E-3</v>
      </c>
      <c r="K9432" s="216">
        <v>1.72162030869226E-5</v>
      </c>
    </row>
    <row r="9433" spans="2:11" ht="15.75" customHeight="1" x14ac:dyDescent="0.2">
      <c r="B9433" s="189">
        <v>41240</v>
      </c>
      <c r="C9433" s="143">
        <v>285325</v>
      </c>
      <c r="D9433" s="143" t="s">
        <v>1586</v>
      </c>
      <c r="E9433" s="143" t="s">
        <v>24</v>
      </c>
      <c r="F9433" s="248" t="s">
        <v>4704</v>
      </c>
      <c r="G9433" s="216">
        <v>20.475000000000001</v>
      </c>
      <c r="H9433" s="216">
        <v>100.00000000116415</v>
      </c>
      <c r="I9433" s="216">
        <v>2047.5000000238363</v>
      </c>
      <c r="J9433" s="216">
        <v>2.0567853575203621E-3</v>
      </c>
      <c r="K9433" s="216">
        <v>2.0567853574964177E-5</v>
      </c>
    </row>
    <row r="9434" spans="2:11" ht="15.75" customHeight="1" x14ac:dyDescent="0.2">
      <c r="B9434" s="189">
        <v>41240</v>
      </c>
      <c r="C9434" s="143">
        <v>285325</v>
      </c>
      <c r="D9434" s="143" t="s">
        <v>508</v>
      </c>
      <c r="E9434" s="143" t="s">
        <v>24</v>
      </c>
      <c r="F9434" s="248" t="s">
        <v>4704</v>
      </c>
      <c r="G9434" s="216">
        <v>1.17</v>
      </c>
      <c r="H9434" s="216">
        <v>100.00000000116415</v>
      </c>
      <c r="I9434" s="216">
        <v>117.00000000136205</v>
      </c>
      <c r="J9434" s="216">
        <v>1.1753059185830638E-4</v>
      </c>
      <c r="K9434" s="216">
        <v>1.1753059185693813E-6</v>
      </c>
    </row>
    <row r="9435" spans="2:11" ht="15.75" customHeight="1" x14ac:dyDescent="0.2">
      <c r="B9435" s="189">
        <v>41240</v>
      </c>
      <c r="C9435" s="143">
        <v>285326</v>
      </c>
      <c r="D9435" s="143" t="s">
        <v>588</v>
      </c>
      <c r="E9435" s="143" t="s">
        <v>25</v>
      </c>
      <c r="F9435" s="248" t="s">
        <v>4705</v>
      </c>
      <c r="G9435" s="216">
        <v>9</v>
      </c>
      <c r="H9435" s="216">
        <v>380.00000000232831</v>
      </c>
      <c r="I9435" s="216">
        <v>3420.0000000209548</v>
      </c>
      <c r="J9435" s="216">
        <v>9.8132357596060083E-3</v>
      </c>
      <c r="K9435" s="216">
        <v>2.5824304630383899E-5</v>
      </c>
    </row>
    <row r="9436" spans="2:11" ht="15.75" customHeight="1" x14ac:dyDescent="0.2">
      <c r="B9436" s="189">
        <v>41240</v>
      </c>
      <c r="C9436" s="143">
        <v>285327</v>
      </c>
      <c r="D9436" s="143" t="s">
        <v>3249</v>
      </c>
      <c r="E9436" s="143" t="s">
        <v>24</v>
      </c>
      <c r="F9436" s="248" t="s">
        <v>3584</v>
      </c>
      <c r="G9436" s="216">
        <v>20.28</v>
      </c>
      <c r="H9436" s="216">
        <v>354.00000000139698</v>
      </c>
      <c r="I9436" s="216">
        <v>7179.1200000283316</v>
      </c>
      <c r="J9436" s="216">
        <v>7.2116771163701849E-3</v>
      </c>
      <c r="K9436" s="216">
        <v>2.0371969255202614E-5</v>
      </c>
    </row>
    <row r="9437" spans="2:11" ht="15.75" customHeight="1" x14ac:dyDescent="0.2">
      <c r="B9437" s="189">
        <v>41240</v>
      </c>
      <c r="C9437" s="143">
        <v>285327</v>
      </c>
      <c r="D9437" s="143" t="s">
        <v>1047</v>
      </c>
      <c r="E9437" s="143" t="s">
        <v>24</v>
      </c>
      <c r="F9437" s="248" t="s">
        <v>3584</v>
      </c>
      <c r="G9437" s="216">
        <v>16.510000000000002</v>
      </c>
      <c r="H9437" s="216">
        <v>354.00000000139698</v>
      </c>
      <c r="I9437" s="216">
        <v>5844.5400000230647</v>
      </c>
      <c r="J9437" s="216">
        <v>5.8710448319167531E-3</v>
      </c>
      <c r="K9437" s="216">
        <v>1.6584872406479051E-5</v>
      </c>
    </row>
    <row r="9438" spans="2:11" ht="15.75" customHeight="1" x14ac:dyDescent="0.2">
      <c r="B9438" s="189">
        <v>41240</v>
      </c>
      <c r="C9438" s="143">
        <v>285328</v>
      </c>
      <c r="D9438" s="143" t="s">
        <v>1659</v>
      </c>
      <c r="E9438" s="143" t="s">
        <v>24</v>
      </c>
      <c r="F9438" s="248" t="s">
        <v>3697</v>
      </c>
      <c r="G9438" s="216">
        <v>19.11</v>
      </c>
      <c r="H9438" s="216">
        <v>119.00000000023283</v>
      </c>
      <c r="I9438" s="216">
        <v>2274.0900000044494</v>
      </c>
      <c r="J9438" s="216">
        <v>2.2844029370638242E-3</v>
      </c>
      <c r="K9438" s="216">
        <v>1.9196663336633229E-5</v>
      </c>
    </row>
    <row r="9439" spans="2:11" ht="15.75" customHeight="1" x14ac:dyDescent="0.2">
      <c r="B9439" s="189">
        <v>41240</v>
      </c>
      <c r="C9439" s="143">
        <v>285329</v>
      </c>
      <c r="D9439" s="143" t="s">
        <v>1449</v>
      </c>
      <c r="E9439" s="143" t="s">
        <v>24</v>
      </c>
      <c r="F9439" s="248" t="s">
        <v>4706</v>
      </c>
      <c r="G9439" s="216">
        <v>28.105</v>
      </c>
      <c r="H9439" s="216">
        <v>374.00000000372529</v>
      </c>
      <c r="I9439" s="216">
        <v>10511.2700001047</v>
      </c>
      <c r="J9439" s="216">
        <v>1.0558938327182766E-2</v>
      </c>
      <c r="K9439" s="216">
        <v>2.823245541999356E-5</v>
      </c>
    </row>
    <row r="9440" spans="2:11" ht="15.75" customHeight="1" x14ac:dyDescent="0.2">
      <c r="B9440" s="189">
        <v>41240</v>
      </c>
      <c r="C9440" s="143">
        <v>285330</v>
      </c>
      <c r="D9440" s="143" t="s">
        <v>1393</v>
      </c>
      <c r="E9440" s="143" t="s">
        <v>24</v>
      </c>
      <c r="F9440" s="248" t="s">
        <v>4707</v>
      </c>
      <c r="G9440" s="216">
        <v>67.84</v>
      </c>
      <c r="H9440" s="216">
        <v>207.00000000419095</v>
      </c>
      <c r="I9440" s="216">
        <v>14042.880000284315</v>
      </c>
      <c r="J9440" s="216">
        <v>1.4106564083840813E-2</v>
      </c>
      <c r="K9440" s="216">
        <v>6.8147652577561402E-5</v>
      </c>
    </row>
    <row r="9441" spans="2:11" ht="15.75" customHeight="1" x14ac:dyDescent="0.2">
      <c r="B9441" s="189">
        <v>41240</v>
      </c>
      <c r="C9441" s="143">
        <v>285331</v>
      </c>
      <c r="D9441" s="143" t="s">
        <v>1354</v>
      </c>
      <c r="E9441" s="143" t="s">
        <v>24</v>
      </c>
      <c r="F9441" s="248" t="s">
        <v>4708</v>
      </c>
      <c r="G9441" s="216">
        <v>14.785200000000001</v>
      </c>
      <c r="H9441" s="216">
        <v>303.00000000279397</v>
      </c>
      <c r="I9441" s="216">
        <v>4479.9156000413095</v>
      </c>
      <c r="J9441" s="216">
        <v>4.5002318969400452E-3</v>
      </c>
      <c r="K9441" s="216">
        <v>1.4852250484813693E-5</v>
      </c>
    </row>
    <row r="9442" spans="2:11" ht="15.75" customHeight="1" x14ac:dyDescent="0.2">
      <c r="B9442" s="189">
        <v>41240</v>
      </c>
      <c r="C9442" s="143">
        <v>285332</v>
      </c>
      <c r="D9442" s="143" t="s">
        <v>4698</v>
      </c>
      <c r="E9442" s="143" t="s">
        <v>24</v>
      </c>
      <c r="F9442" s="248" t="s">
        <v>4709</v>
      </c>
      <c r="G9442" s="216">
        <v>9.1225000000000005</v>
      </c>
      <c r="H9442" s="216">
        <v>149.99999999650754</v>
      </c>
      <c r="I9442" s="216">
        <v>1368.3749999681402</v>
      </c>
      <c r="J9442" s="216">
        <v>1.3745805438332755E-3</v>
      </c>
      <c r="K9442" s="216">
        <v>9.1638702924351995E-6</v>
      </c>
    </row>
    <row r="9443" spans="2:11" ht="15.75" customHeight="1" x14ac:dyDescent="0.2">
      <c r="B9443" s="189">
        <v>41240</v>
      </c>
      <c r="C9443" s="143">
        <v>285333</v>
      </c>
      <c r="D9443" s="143" t="s">
        <v>1549</v>
      </c>
      <c r="E9443" s="143" t="s">
        <v>24</v>
      </c>
      <c r="F9443" s="248" t="s">
        <v>4710</v>
      </c>
      <c r="G9443" s="216">
        <v>15.3621</v>
      </c>
      <c r="H9443" s="216">
        <v>249.99999999767169</v>
      </c>
      <c r="I9443" s="216">
        <v>3840.5249999642324</v>
      </c>
      <c r="J9443" s="216">
        <v>3.857941677668065E-3</v>
      </c>
      <c r="K9443" s="216">
        <v>1.5431766710815979E-5</v>
      </c>
    </row>
    <row r="9444" spans="2:11" ht="15.75" customHeight="1" x14ac:dyDescent="0.2">
      <c r="B9444" s="189">
        <v>41240</v>
      </c>
      <c r="C9444" s="143">
        <v>285334</v>
      </c>
      <c r="D9444" s="143" t="s">
        <v>1072</v>
      </c>
      <c r="E9444" s="143" t="s">
        <v>24</v>
      </c>
      <c r="F9444" s="248" t="s">
        <v>4429</v>
      </c>
      <c r="G9444" s="216">
        <v>33.565000000000005</v>
      </c>
      <c r="H9444" s="216">
        <v>114.00000000488944</v>
      </c>
      <c r="I9444" s="216">
        <v>3826.4100001641145</v>
      </c>
      <c r="J9444" s="216">
        <v>3.8437626667230359E-3</v>
      </c>
      <c r="K9444" s="216">
        <v>3.3717216373317344E-5</v>
      </c>
    </row>
    <row r="9445" spans="2:11" ht="15.75" customHeight="1" x14ac:dyDescent="0.2">
      <c r="B9445" s="189">
        <v>41240</v>
      </c>
      <c r="C9445" s="143">
        <v>285335</v>
      </c>
      <c r="D9445" s="143" t="s">
        <v>1001</v>
      </c>
      <c r="E9445" s="143" t="s">
        <v>24</v>
      </c>
      <c r="F9445" s="248" t="s">
        <v>4711</v>
      </c>
      <c r="G9445" s="216">
        <v>13.2849</v>
      </c>
      <c r="H9445" s="216">
        <v>364.00000000256114</v>
      </c>
      <c r="I9445" s="216">
        <v>4835.7036000340249</v>
      </c>
      <c r="J9445" s="216">
        <v>4.8576333859549183E-3</v>
      </c>
      <c r="K9445" s="216">
        <v>1.3345146664617415E-5</v>
      </c>
    </row>
    <row r="9446" spans="2:11" ht="15.75" customHeight="1" x14ac:dyDescent="0.2">
      <c r="B9446" s="189">
        <v>41240</v>
      </c>
      <c r="C9446" s="143">
        <v>285336</v>
      </c>
      <c r="D9446" s="143" t="s">
        <v>765</v>
      </c>
      <c r="E9446" s="143" t="s">
        <v>24</v>
      </c>
      <c r="F9446" s="248" t="s">
        <v>4712</v>
      </c>
      <c r="G9446" s="216">
        <v>1.95</v>
      </c>
      <c r="H9446" s="216">
        <v>177.99999999348074</v>
      </c>
      <c r="I9446" s="216">
        <v>347.09999998728745</v>
      </c>
      <c r="J9446" s="216">
        <v>3.4867408916281297E-4</v>
      </c>
      <c r="K9446" s="216">
        <v>1.9588431976156359E-6</v>
      </c>
    </row>
    <row r="9447" spans="2:11" ht="15.75" customHeight="1" x14ac:dyDescent="0.2">
      <c r="B9447" s="189">
        <v>41240</v>
      </c>
      <c r="C9447" s="143">
        <v>285337</v>
      </c>
      <c r="D9447" s="143" t="s">
        <v>1427</v>
      </c>
      <c r="E9447" s="143" t="s">
        <v>24</v>
      </c>
      <c r="F9447" s="248" t="s">
        <v>4713</v>
      </c>
      <c r="G9447" s="216">
        <v>11.2666</v>
      </c>
      <c r="H9447" s="216">
        <v>139.99999999534339</v>
      </c>
      <c r="I9447" s="216">
        <v>1577.3239999475359</v>
      </c>
      <c r="J9447" s="216">
        <v>1.5844771219144186E-3</v>
      </c>
      <c r="K9447" s="216">
        <v>1.1317693728336576E-5</v>
      </c>
    </row>
    <row r="9448" spans="2:11" ht="15.75" customHeight="1" x14ac:dyDescent="0.2">
      <c r="B9448" s="189">
        <v>41240</v>
      </c>
      <c r="C9448" s="143">
        <v>285338</v>
      </c>
      <c r="D9448" s="143" t="s">
        <v>516</v>
      </c>
      <c r="E9448" s="143" t="s">
        <v>25</v>
      </c>
      <c r="F9448" s="248" t="s">
        <v>4526</v>
      </c>
      <c r="G9448" s="216">
        <v>0.98</v>
      </c>
      <c r="H9448" s="216">
        <v>129.00000000139698</v>
      </c>
      <c r="I9448" s="216">
        <v>126.42000000136905</v>
      </c>
      <c r="J9448" s="216">
        <v>3.6274539904538748E-4</v>
      </c>
      <c r="K9448" s="216">
        <v>2.8119798375306911E-6</v>
      </c>
    </row>
    <row r="9449" spans="2:11" ht="15.75" customHeight="1" x14ac:dyDescent="0.2">
      <c r="B9449" s="189">
        <v>41241</v>
      </c>
      <c r="C9449" s="143">
        <v>285383</v>
      </c>
      <c r="D9449" s="143" t="s">
        <v>922</v>
      </c>
      <c r="E9449" s="143" t="s">
        <v>25</v>
      </c>
      <c r="F9449" s="248" t="s">
        <v>4714</v>
      </c>
      <c r="G9449" s="216">
        <v>64.680000000000007</v>
      </c>
      <c r="H9449" s="216">
        <v>212.99999999231659</v>
      </c>
      <c r="I9449" s="216">
        <v>13776.839999503038</v>
      </c>
      <c r="J9449" s="216">
        <v>3.953563498477726E-2</v>
      </c>
      <c r="K9449" s="216">
        <v>1.8561330979438218E-4</v>
      </c>
    </row>
    <row r="9450" spans="2:11" ht="15.75" customHeight="1" x14ac:dyDescent="0.2">
      <c r="B9450" s="189">
        <v>41241</v>
      </c>
      <c r="C9450" s="143">
        <v>285401</v>
      </c>
      <c r="D9450" s="143" t="s">
        <v>1267</v>
      </c>
      <c r="E9450" s="143" t="s">
        <v>25</v>
      </c>
      <c r="F9450" s="248" t="s">
        <v>4715</v>
      </c>
      <c r="G9450" s="216">
        <v>1</v>
      </c>
      <c r="H9450" s="216">
        <v>287.0000000030268</v>
      </c>
      <c r="I9450" s="216">
        <v>287.0000000030268</v>
      </c>
      <c r="J9450" s="216">
        <v>8.2360884216990562E-4</v>
      </c>
      <c r="K9450" s="216">
        <v>2.8697172200739358E-6</v>
      </c>
    </row>
    <row r="9451" spans="2:11" ht="15.75" customHeight="1" x14ac:dyDescent="0.2">
      <c r="B9451" s="189">
        <v>41241</v>
      </c>
      <c r="C9451" s="143">
        <v>285405</v>
      </c>
      <c r="D9451" s="143" t="s">
        <v>1458</v>
      </c>
      <c r="E9451" s="143" t="s">
        <v>25</v>
      </c>
      <c r="F9451" s="248" t="s">
        <v>2556</v>
      </c>
      <c r="G9451" s="216">
        <v>6.9</v>
      </c>
      <c r="H9451" s="216">
        <v>344.99999999301508</v>
      </c>
      <c r="I9451" s="216">
        <v>2380.4999999518041</v>
      </c>
      <c r="J9451" s="216">
        <v>6.8313618422476954E-3</v>
      </c>
      <c r="K9451" s="216">
        <v>1.980104881851016E-5</v>
      </c>
    </row>
    <row r="9452" spans="2:11" ht="15.75" customHeight="1" x14ac:dyDescent="0.2">
      <c r="B9452" s="189">
        <v>41241</v>
      </c>
      <c r="C9452" s="143">
        <v>285425</v>
      </c>
      <c r="D9452" s="143" t="s">
        <v>647</v>
      </c>
      <c r="E9452" s="143" t="s">
        <v>25</v>
      </c>
      <c r="F9452" s="248" t="s">
        <v>2309</v>
      </c>
      <c r="G9452" s="216">
        <v>53.4</v>
      </c>
      <c r="H9452" s="216">
        <v>389.00000000023283</v>
      </c>
      <c r="I9452" s="216">
        <v>20772.600000012433</v>
      </c>
      <c r="J9452" s="216">
        <v>5.9611487925743521E-2</v>
      </c>
      <c r="K9452" s="216">
        <v>1.5324289955194817E-4</v>
      </c>
    </row>
    <row r="9453" spans="2:11" ht="15.75" customHeight="1" x14ac:dyDescent="0.2">
      <c r="B9453" s="189">
        <v>41241</v>
      </c>
      <c r="C9453" s="143">
        <v>285426</v>
      </c>
      <c r="D9453" s="143" t="s">
        <v>548</v>
      </c>
      <c r="E9453" s="143" t="s">
        <v>25</v>
      </c>
      <c r="F9453" s="248" t="s">
        <v>2661</v>
      </c>
      <c r="G9453" s="216">
        <v>20.9</v>
      </c>
      <c r="H9453" s="216">
        <v>393.00000000279397</v>
      </c>
      <c r="I9453" s="216">
        <v>8213.7000000583939</v>
      </c>
      <c r="J9453" s="216">
        <v>2.3570996330688862E-2</v>
      </c>
      <c r="K9453" s="216">
        <v>5.9977089899545258E-5</v>
      </c>
    </row>
    <row r="9454" spans="2:11" ht="15.75" customHeight="1" x14ac:dyDescent="0.2">
      <c r="B9454" s="189">
        <v>41241</v>
      </c>
      <c r="C9454" s="143">
        <v>285431</v>
      </c>
      <c r="D9454" s="143" t="s">
        <v>968</v>
      </c>
      <c r="E9454" s="143" t="s">
        <v>25</v>
      </c>
      <c r="F9454" s="248" t="s">
        <v>2548</v>
      </c>
      <c r="G9454" s="216">
        <v>22.03</v>
      </c>
      <c r="H9454" s="216">
        <v>486.00000000209548</v>
      </c>
      <c r="I9454" s="216">
        <v>10706.580000046162</v>
      </c>
      <c r="J9454" s="216">
        <v>3.0724856994231671E-2</v>
      </c>
      <c r="K9454" s="216">
        <v>6.3219870358228813E-5</v>
      </c>
    </row>
    <row r="9455" spans="2:11" ht="15.75" customHeight="1" x14ac:dyDescent="0.2">
      <c r="B9455" s="189">
        <v>41241</v>
      </c>
      <c r="C9455" s="143">
        <v>285432</v>
      </c>
      <c r="D9455" s="143" t="s">
        <v>611</v>
      </c>
      <c r="E9455" s="143" t="s">
        <v>25</v>
      </c>
      <c r="F9455" s="248" t="s">
        <v>4716</v>
      </c>
      <c r="G9455" s="216">
        <v>7</v>
      </c>
      <c r="H9455" s="216">
        <v>307.0000000053551</v>
      </c>
      <c r="I9455" s="216">
        <v>2149.0000000374857</v>
      </c>
      <c r="J9455" s="216">
        <v>6.1670223060464619E-3</v>
      </c>
      <c r="K9455" s="216">
        <v>2.0088020540517551E-5</v>
      </c>
    </row>
    <row r="9456" spans="2:11" ht="15.75" customHeight="1" x14ac:dyDescent="0.2">
      <c r="B9456" s="189">
        <v>41241</v>
      </c>
      <c r="C9456" s="143">
        <v>285433</v>
      </c>
      <c r="D9456" s="143" t="s">
        <v>511</v>
      </c>
      <c r="E9456" s="143" t="s">
        <v>25</v>
      </c>
      <c r="F9456" s="248" t="s">
        <v>1972</v>
      </c>
      <c r="G9456" s="216">
        <v>25.85</v>
      </c>
      <c r="H9456" s="216">
        <v>252.9999999969732</v>
      </c>
      <c r="I9456" s="216">
        <v>6540.0499999217573</v>
      </c>
      <c r="J9456" s="216">
        <v>1.8768094104920009E-2</v>
      </c>
      <c r="K9456" s="216">
        <v>7.4182190138911251E-5</v>
      </c>
    </row>
    <row r="9457" spans="2:11" ht="15.75" customHeight="1" x14ac:dyDescent="0.2">
      <c r="B9457" s="189">
        <v>41241</v>
      </c>
      <c r="C9457" s="143">
        <v>285434</v>
      </c>
      <c r="D9457" s="143" t="s">
        <v>1295</v>
      </c>
      <c r="E9457" s="143" t="s">
        <v>25</v>
      </c>
      <c r="F9457" s="248" t="s">
        <v>4717</v>
      </c>
      <c r="G9457" s="216">
        <v>13.040000000000001</v>
      </c>
      <c r="H9457" s="216">
        <v>259.0000000060536</v>
      </c>
      <c r="I9457" s="216">
        <v>3377.3600000789393</v>
      </c>
      <c r="J9457" s="216">
        <v>9.6920681506154419E-3</v>
      </c>
      <c r="K9457" s="216">
        <v>3.7421112549764125E-5</v>
      </c>
    </row>
    <row r="9458" spans="2:11" ht="15.75" customHeight="1" x14ac:dyDescent="0.2">
      <c r="B9458" s="189">
        <v>41241</v>
      </c>
      <c r="C9458" s="143">
        <v>285436</v>
      </c>
      <c r="D9458" s="143" t="s">
        <v>1312</v>
      </c>
      <c r="E9458" s="143" t="s">
        <v>25</v>
      </c>
      <c r="F9458" s="248" t="s">
        <v>3531</v>
      </c>
      <c r="G9458" s="216">
        <v>46.620000000000005</v>
      </c>
      <c r="H9458" s="216">
        <v>471.99999999837019</v>
      </c>
      <c r="I9458" s="216">
        <v>22004.639999924017</v>
      </c>
      <c r="J9458" s="216">
        <v>6.3147094329309678E-2</v>
      </c>
      <c r="K9458" s="216">
        <v>1.337862167998469E-4</v>
      </c>
    </row>
    <row r="9459" spans="2:11" ht="15.75" customHeight="1" x14ac:dyDescent="0.2">
      <c r="B9459" s="189">
        <v>41241</v>
      </c>
      <c r="C9459" s="143">
        <v>285440</v>
      </c>
      <c r="D9459" s="143" t="s">
        <v>1667</v>
      </c>
      <c r="E9459" s="143" t="s">
        <v>24</v>
      </c>
      <c r="F9459" s="248" t="s">
        <v>4718</v>
      </c>
      <c r="G9459" s="216">
        <v>26.1</v>
      </c>
      <c r="H9459" s="216">
        <v>270</v>
      </c>
      <c r="I9459" s="216">
        <v>7047</v>
      </c>
      <c r="J9459" s="216">
        <v>7.081662258171962E-3</v>
      </c>
      <c r="K9459" s="216">
        <v>2.6228378733970228E-5</v>
      </c>
    </row>
    <row r="9460" spans="2:11" ht="15.75" customHeight="1" x14ac:dyDescent="0.2">
      <c r="B9460" s="189">
        <v>41241</v>
      </c>
      <c r="C9460" s="143">
        <v>285441</v>
      </c>
      <c r="D9460" s="143" t="s">
        <v>1202</v>
      </c>
      <c r="E9460" s="143" t="s">
        <v>24</v>
      </c>
      <c r="F9460" s="248" t="s">
        <v>3718</v>
      </c>
      <c r="G9460" s="216">
        <v>41.49</v>
      </c>
      <c r="H9460" s="216">
        <v>174.99999999417923</v>
      </c>
      <c r="I9460" s="216">
        <v>7260.7499997584964</v>
      </c>
      <c r="J9460" s="216">
        <v>7.2964636354919572E-3</v>
      </c>
      <c r="K9460" s="216">
        <v>4.1694077918483708E-5</v>
      </c>
    </row>
    <row r="9461" spans="2:11" ht="15.75" customHeight="1" x14ac:dyDescent="0.2">
      <c r="B9461" s="189">
        <v>41241</v>
      </c>
      <c r="C9461" s="143">
        <v>285442</v>
      </c>
      <c r="D9461" s="143" t="s">
        <v>546</v>
      </c>
      <c r="E9461" s="143" t="s">
        <v>24</v>
      </c>
      <c r="F9461" s="248" t="s">
        <v>4512</v>
      </c>
      <c r="G9461" s="216">
        <v>11.44</v>
      </c>
      <c r="H9461" s="216">
        <v>284.00000000372529</v>
      </c>
      <c r="I9461" s="216">
        <v>3248.9600000426171</v>
      </c>
      <c r="J9461" s="216">
        <v>3.2649407422466548E-3</v>
      </c>
      <c r="K9461" s="216">
        <v>1.1496270219027563E-5</v>
      </c>
    </row>
    <row r="9462" spans="2:11" ht="15.75" customHeight="1" x14ac:dyDescent="0.2">
      <c r="B9462" s="189">
        <v>41241</v>
      </c>
      <c r="C9462" s="143">
        <v>285443</v>
      </c>
      <c r="D9462" s="143" t="s">
        <v>1095</v>
      </c>
      <c r="E9462" s="143" t="s">
        <v>25</v>
      </c>
      <c r="F9462" s="248" t="s">
        <v>4719</v>
      </c>
      <c r="G9462" s="216">
        <v>18.04</v>
      </c>
      <c r="H9462" s="216">
        <v>477.00000000419095</v>
      </c>
      <c r="I9462" s="216">
        <v>8605.0800000756044</v>
      </c>
      <c r="J9462" s="216">
        <v>2.4694146256330787E-2</v>
      </c>
      <c r="K9462" s="216">
        <v>5.1769698650133797E-5</v>
      </c>
    </row>
    <row r="9463" spans="2:11" ht="15.75" customHeight="1" x14ac:dyDescent="0.2">
      <c r="B9463" s="189">
        <v>41241</v>
      </c>
      <c r="C9463" s="143">
        <v>285444</v>
      </c>
      <c r="D9463" s="143" t="s">
        <v>1322</v>
      </c>
      <c r="E9463" s="143" t="s">
        <v>24</v>
      </c>
      <c r="F9463" s="248" t="s">
        <v>4720</v>
      </c>
      <c r="G9463" s="216">
        <v>8.4231999999999996</v>
      </c>
      <c r="H9463" s="216">
        <v>280.00000000116415</v>
      </c>
      <c r="I9463" s="216">
        <v>2358.4960000098058</v>
      </c>
      <c r="J9463" s="216">
        <v>2.370096794283948E-3</v>
      </c>
      <c r="K9463" s="216">
        <v>8.4646314081217633E-6</v>
      </c>
    </row>
    <row r="9464" spans="2:11" ht="15.75" customHeight="1" x14ac:dyDescent="0.2">
      <c r="B9464" s="189">
        <v>41241</v>
      </c>
      <c r="C9464" s="143">
        <v>285445</v>
      </c>
      <c r="D9464" s="143" t="s">
        <v>1012</v>
      </c>
      <c r="E9464" s="143" t="s">
        <v>24</v>
      </c>
      <c r="F9464" s="248" t="s">
        <v>4721</v>
      </c>
      <c r="G9464" s="216">
        <v>14.875</v>
      </c>
      <c r="H9464" s="216">
        <v>264.99999999417923</v>
      </c>
      <c r="I9464" s="216">
        <v>3941.8749999134161</v>
      </c>
      <c r="J9464" s="216">
        <v>3.9612640007547105E-3</v>
      </c>
      <c r="K9464" s="216">
        <v>1.4948166040912151E-5</v>
      </c>
    </row>
    <row r="9465" spans="2:11" ht="15.75" customHeight="1" x14ac:dyDescent="0.2">
      <c r="B9465" s="189">
        <v>41241</v>
      </c>
      <c r="C9465" s="143">
        <v>285446</v>
      </c>
      <c r="D9465" s="143" t="s">
        <v>930</v>
      </c>
      <c r="E9465" s="143" t="s">
        <v>24</v>
      </c>
      <c r="F9465" s="248" t="s">
        <v>4722</v>
      </c>
      <c r="G9465" s="216">
        <v>14.385000000000002</v>
      </c>
      <c r="H9465" s="216">
        <v>84.999999994179234</v>
      </c>
      <c r="I9465" s="216">
        <v>1222.7249999162684</v>
      </c>
      <c r="J9465" s="216">
        <v>1.2287392484788353E-3</v>
      </c>
      <c r="K9465" s="216">
        <v>1.4455755865446812E-5</v>
      </c>
    </row>
    <row r="9466" spans="2:11" ht="15.75" customHeight="1" x14ac:dyDescent="0.2">
      <c r="B9466" s="189">
        <v>41241</v>
      </c>
      <c r="C9466" s="143">
        <v>285446</v>
      </c>
      <c r="D9466" s="143" t="s">
        <v>881</v>
      </c>
      <c r="E9466" s="143" t="s">
        <v>24</v>
      </c>
      <c r="F9466" s="248" t="s">
        <v>4722</v>
      </c>
      <c r="G9466" s="216">
        <v>20.79</v>
      </c>
      <c r="H9466" s="216">
        <v>84.999999994179234</v>
      </c>
      <c r="I9466" s="216">
        <v>1767.1499998789861</v>
      </c>
      <c r="J9466" s="216">
        <v>1.7758421255387544E-3</v>
      </c>
      <c r="K9466" s="216">
        <v>2.0892260301886629E-5</v>
      </c>
    </row>
    <row r="9467" spans="2:11" ht="15.75" customHeight="1" x14ac:dyDescent="0.2">
      <c r="B9467" s="189">
        <v>41241</v>
      </c>
      <c r="C9467" s="143">
        <v>285447</v>
      </c>
      <c r="D9467" s="143" t="s">
        <v>822</v>
      </c>
      <c r="E9467" s="143" t="s">
        <v>24</v>
      </c>
      <c r="F9467" s="248" t="s">
        <v>4723</v>
      </c>
      <c r="G9467" s="216">
        <v>19.079999999999998</v>
      </c>
      <c r="H9467" s="216">
        <v>309.99999999417923</v>
      </c>
      <c r="I9467" s="216">
        <v>5914.79999988894</v>
      </c>
      <c r="J9467" s="216">
        <v>5.9438932771177849E-3</v>
      </c>
      <c r="K9467" s="216">
        <v>1.9173849281385131E-5</v>
      </c>
    </row>
    <row r="9468" spans="2:11" ht="15.75" customHeight="1" x14ac:dyDescent="0.2">
      <c r="B9468" s="189">
        <v>41241</v>
      </c>
      <c r="C9468" s="143">
        <v>285448</v>
      </c>
      <c r="D9468" s="143" t="s">
        <v>1079</v>
      </c>
      <c r="E9468" s="143" t="s">
        <v>24</v>
      </c>
      <c r="F9468" s="248" t="s">
        <v>4724</v>
      </c>
      <c r="G9468" s="216">
        <v>47.67</v>
      </c>
      <c r="H9468" s="216">
        <v>107.0000000030268</v>
      </c>
      <c r="I9468" s="216">
        <v>5100.6900001442882</v>
      </c>
      <c r="J9468" s="216">
        <v>5.1257788938068602E-3</v>
      </c>
      <c r="K9468" s="216">
        <v>4.7904475641699645E-5</v>
      </c>
    </row>
    <row r="9469" spans="2:11" ht="15.75" customHeight="1" x14ac:dyDescent="0.2">
      <c r="B9469" s="189">
        <v>41241</v>
      </c>
      <c r="C9469" s="143">
        <v>285449</v>
      </c>
      <c r="D9469" s="143" t="s">
        <v>1663</v>
      </c>
      <c r="E9469" s="143" t="s">
        <v>24</v>
      </c>
      <c r="F9469" s="248" t="s">
        <v>4725</v>
      </c>
      <c r="G9469" s="216">
        <v>43.29</v>
      </c>
      <c r="H9469" s="216">
        <v>255.00000000349246</v>
      </c>
      <c r="I9469" s="216">
        <v>11038.950000151188</v>
      </c>
      <c r="J9469" s="216">
        <v>1.1093247564341994E-2</v>
      </c>
      <c r="K9469" s="216">
        <v>4.3502931624274759E-5</v>
      </c>
    </row>
    <row r="9470" spans="2:11" ht="15.75" customHeight="1" x14ac:dyDescent="0.2">
      <c r="B9470" s="189">
        <v>41241</v>
      </c>
      <c r="C9470" s="143">
        <v>285451</v>
      </c>
      <c r="D9470" s="143" t="s">
        <v>1047</v>
      </c>
      <c r="E9470" s="143" t="s">
        <v>24</v>
      </c>
      <c r="F9470" s="248" t="s">
        <v>4726</v>
      </c>
      <c r="G9470" s="216">
        <v>3.6266000000000003</v>
      </c>
      <c r="H9470" s="216">
        <v>225</v>
      </c>
      <c r="I9470" s="216">
        <v>815.98500000000001</v>
      </c>
      <c r="J9470" s="216">
        <v>8.1999860617772786E-4</v>
      </c>
      <c r="K9470" s="216">
        <v>3.6444382496787905E-6</v>
      </c>
    </row>
    <row r="9471" spans="2:11" ht="15.75" customHeight="1" x14ac:dyDescent="0.2">
      <c r="B9471" s="189">
        <v>41241</v>
      </c>
      <c r="C9471" s="143">
        <v>285452</v>
      </c>
      <c r="D9471" s="143" t="s">
        <v>998</v>
      </c>
      <c r="E9471" s="143" t="s">
        <v>25</v>
      </c>
      <c r="F9471" s="248" t="s">
        <v>4727</v>
      </c>
      <c r="G9471" s="216">
        <v>5.83</v>
      </c>
      <c r="H9471" s="216">
        <v>161.99999999371357</v>
      </c>
      <c r="I9471" s="216">
        <v>944.45999996335013</v>
      </c>
      <c r="J9471" s="216">
        <v>2.7103331255658547E-3</v>
      </c>
      <c r="K9471" s="216">
        <v>1.6730451393031047E-5</v>
      </c>
    </row>
    <row r="9472" spans="2:11" ht="15.75" customHeight="1" x14ac:dyDescent="0.2">
      <c r="B9472" s="189">
        <v>41241</v>
      </c>
      <c r="C9472" s="143">
        <v>285453</v>
      </c>
      <c r="D9472" s="143" t="s">
        <v>1247</v>
      </c>
      <c r="E9472" s="143" t="s">
        <v>24</v>
      </c>
      <c r="F9472" s="248" t="s">
        <v>3557</v>
      </c>
      <c r="G9472" s="216">
        <v>28.685000000000002</v>
      </c>
      <c r="H9472" s="216">
        <v>322.9999999946449</v>
      </c>
      <c r="I9472" s="216">
        <v>9265.2549998463892</v>
      </c>
      <c r="J9472" s="216">
        <v>9.3108282453173326E-3</v>
      </c>
      <c r="K9472" s="216">
        <v>2.8826093639231265E-5</v>
      </c>
    </row>
    <row r="9473" spans="2:11" ht="15.75" customHeight="1" x14ac:dyDescent="0.2">
      <c r="B9473" s="189">
        <v>41241</v>
      </c>
      <c r="C9473" s="143">
        <v>285454</v>
      </c>
      <c r="D9473" s="143" t="s">
        <v>1467</v>
      </c>
      <c r="E9473" s="143" t="s">
        <v>24</v>
      </c>
      <c r="F9473" s="248" t="s">
        <v>4728</v>
      </c>
      <c r="G9473" s="216">
        <v>17.03</v>
      </c>
      <c r="H9473" s="216">
        <v>243.99999999906868</v>
      </c>
      <c r="I9473" s="216">
        <v>4155.3199999841399</v>
      </c>
      <c r="J9473" s="216">
        <v>4.1757588781772105E-3</v>
      </c>
      <c r="K9473" s="216">
        <v>1.7113765894234214E-5</v>
      </c>
    </row>
    <row r="9474" spans="2:11" ht="15.75" customHeight="1" x14ac:dyDescent="0.2">
      <c r="B9474" s="189">
        <v>41241</v>
      </c>
      <c r="C9474" s="143">
        <v>285455</v>
      </c>
      <c r="D9474" s="143" t="s">
        <v>513</v>
      </c>
      <c r="E9474" s="143" t="s">
        <v>25</v>
      </c>
      <c r="F9474" s="248" t="s">
        <v>4729</v>
      </c>
      <c r="G9474" s="216">
        <v>6.03</v>
      </c>
      <c r="H9474" s="216">
        <v>82.999999998137355</v>
      </c>
      <c r="I9474" s="216">
        <v>500.48999998876826</v>
      </c>
      <c r="J9474" s="216">
        <v>1.4362647714425722E-3</v>
      </c>
      <c r="K9474" s="216">
        <v>1.7304394837045833E-5</v>
      </c>
    </row>
    <row r="9475" spans="2:11" ht="15.75" customHeight="1" x14ac:dyDescent="0.2">
      <c r="B9475" s="189">
        <v>41241</v>
      </c>
      <c r="C9475" s="143">
        <v>285456</v>
      </c>
      <c r="D9475" s="143" t="s">
        <v>844</v>
      </c>
      <c r="E9475" s="143" t="s">
        <v>24</v>
      </c>
      <c r="F9475" s="248" t="s">
        <v>4730</v>
      </c>
      <c r="G9475" s="216">
        <v>6.75</v>
      </c>
      <c r="H9475" s="216">
        <v>183.99999999208376</v>
      </c>
      <c r="I9475" s="216">
        <v>1241.9999999465654</v>
      </c>
      <c r="J9475" s="216">
        <v>1.2481090569421271E-3</v>
      </c>
      <c r="K9475" s="216">
        <v>6.7832013967164384E-6</v>
      </c>
    </row>
    <row r="9476" spans="2:11" ht="15.75" customHeight="1" x14ac:dyDescent="0.2">
      <c r="B9476" s="189">
        <v>41241</v>
      </c>
      <c r="C9476" s="143">
        <v>285457</v>
      </c>
      <c r="D9476" s="143" t="s">
        <v>1467</v>
      </c>
      <c r="E9476" s="143" t="s">
        <v>24</v>
      </c>
      <c r="F9476" s="248" t="s">
        <v>4728</v>
      </c>
      <c r="G9476" s="216">
        <v>20.96</v>
      </c>
      <c r="H9476" s="216">
        <v>219.00000000139698</v>
      </c>
      <c r="I9476" s="216">
        <v>4590.240000029281</v>
      </c>
      <c r="J9476" s="216">
        <v>4.6128181302907082E-3</v>
      </c>
      <c r="K9476" s="216">
        <v>2.1063096485211342E-5</v>
      </c>
    </row>
    <row r="9477" spans="2:11" ht="15.75" customHeight="1" x14ac:dyDescent="0.2">
      <c r="B9477" s="189">
        <v>41241</v>
      </c>
      <c r="C9477" s="143">
        <v>285458</v>
      </c>
      <c r="D9477" s="143" t="s">
        <v>755</v>
      </c>
      <c r="E9477" s="143" t="s">
        <v>24</v>
      </c>
      <c r="F9477" s="248" t="s">
        <v>4731</v>
      </c>
      <c r="G9477" s="216">
        <v>9.0299999999999994</v>
      </c>
      <c r="H9477" s="216">
        <v>117.9999999969732</v>
      </c>
      <c r="I9477" s="216">
        <v>1065.5399999726678</v>
      </c>
      <c r="J9477" s="216">
        <v>1.0707810986773088E-3</v>
      </c>
      <c r="K9477" s="216">
        <v>9.0744160907184343E-6</v>
      </c>
    </row>
    <row r="9478" spans="2:11" ht="15.75" customHeight="1" x14ac:dyDescent="0.2">
      <c r="B9478" s="189">
        <v>41241</v>
      </c>
      <c r="C9478" s="143">
        <v>285459</v>
      </c>
      <c r="D9478" s="143" t="s">
        <v>1001</v>
      </c>
      <c r="E9478" s="143" t="s">
        <v>24</v>
      </c>
      <c r="F9478" s="248" t="s">
        <v>4732</v>
      </c>
      <c r="G9478" s="216">
        <v>1.8468</v>
      </c>
      <c r="H9478" s="216">
        <v>338.00000000162981</v>
      </c>
      <c r="I9478" s="216">
        <v>624.21840000300995</v>
      </c>
      <c r="J9478" s="216">
        <v>6.2728875892689143E-4</v>
      </c>
      <c r="K9478" s="216">
        <v>1.8558839021416175E-6</v>
      </c>
    </row>
    <row r="9479" spans="2:11" ht="15.75" customHeight="1" x14ac:dyDescent="0.2">
      <c r="B9479" s="189">
        <v>41241</v>
      </c>
      <c r="C9479" s="143">
        <v>285460</v>
      </c>
      <c r="D9479" s="143" t="s">
        <v>1420</v>
      </c>
      <c r="E9479" s="143" t="s">
        <v>24</v>
      </c>
      <c r="F9479" s="248" t="s">
        <v>4733</v>
      </c>
      <c r="G9479" s="216">
        <v>0.745</v>
      </c>
      <c r="H9479" s="216">
        <v>110.00000000232831</v>
      </c>
      <c r="I9479" s="216">
        <v>81.950000001734594</v>
      </c>
      <c r="J9479" s="216">
        <v>8.2353089551507881E-5</v>
      </c>
      <c r="K9479" s="216">
        <v>7.4866445045240689E-7</v>
      </c>
    </row>
    <row r="9480" spans="2:11" ht="15.75" customHeight="1" x14ac:dyDescent="0.2">
      <c r="B9480" s="189">
        <v>41241</v>
      </c>
      <c r="C9480" s="143">
        <v>285461</v>
      </c>
      <c r="D9480" s="143" t="s">
        <v>1253</v>
      </c>
      <c r="E9480" s="143" t="s">
        <v>24</v>
      </c>
      <c r="F9480" s="248" t="s">
        <v>1938</v>
      </c>
      <c r="G9480" s="216">
        <v>7.8498000000000001</v>
      </c>
      <c r="H9480" s="216">
        <v>287.0000000030268</v>
      </c>
      <c r="I9480" s="216">
        <v>2252.8926000237598</v>
      </c>
      <c r="J9480" s="216">
        <v>2.2639739601678956E-3</v>
      </c>
      <c r="K9480" s="216">
        <v>7.8884110109547692E-6</v>
      </c>
    </row>
    <row r="9481" spans="2:11" ht="15.75" customHeight="1" x14ac:dyDescent="0.2">
      <c r="B9481" s="189">
        <v>41241</v>
      </c>
      <c r="C9481" s="143">
        <v>285462</v>
      </c>
      <c r="D9481" s="143" t="s">
        <v>1170</v>
      </c>
      <c r="E9481" s="143" t="s">
        <v>25</v>
      </c>
      <c r="F9481" s="248" t="s">
        <v>4734</v>
      </c>
      <c r="G9481" s="216">
        <v>3</v>
      </c>
      <c r="H9481" s="216">
        <v>169.99999999883585</v>
      </c>
      <c r="I9481" s="216">
        <v>509.99999999650754</v>
      </c>
      <c r="J9481" s="216">
        <v>1.4635557822276848E-3</v>
      </c>
      <c r="K9481" s="216">
        <v>8.6091516602218075E-6</v>
      </c>
    </row>
    <row r="9482" spans="2:11" ht="15.75" customHeight="1" x14ac:dyDescent="0.2">
      <c r="B9482" s="189">
        <v>41241</v>
      </c>
      <c r="C9482" s="143">
        <v>285463</v>
      </c>
      <c r="D9482" s="143" t="s">
        <v>1030</v>
      </c>
      <c r="E9482" s="143" t="s">
        <v>25</v>
      </c>
      <c r="F9482" s="248" t="s">
        <v>4735</v>
      </c>
      <c r="G9482" s="216">
        <v>33.240300000000005</v>
      </c>
      <c r="H9482" s="216">
        <v>335.00000000232831</v>
      </c>
      <c r="I9482" s="216">
        <v>11135.500500077393</v>
      </c>
      <c r="J9482" s="216">
        <v>3.1955737539214019E-2</v>
      </c>
      <c r="K9482" s="216">
        <v>9.5390261310423664E-5</v>
      </c>
    </row>
    <row r="9483" spans="2:11" ht="15.75" customHeight="1" x14ac:dyDescent="0.2">
      <c r="B9483" s="189">
        <v>41241</v>
      </c>
      <c r="C9483" s="143">
        <v>285464</v>
      </c>
      <c r="D9483" s="143" t="s">
        <v>1556</v>
      </c>
      <c r="E9483" s="143" t="s">
        <v>24</v>
      </c>
      <c r="F9483" s="248" t="s">
        <v>4736</v>
      </c>
      <c r="G9483" s="216">
        <v>22.835000000000001</v>
      </c>
      <c r="H9483" s="216">
        <v>495</v>
      </c>
      <c r="I9483" s="216">
        <v>11303.325000000001</v>
      </c>
      <c r="J9483" s="216">
        <v>1.1358922952228125E-2</v>
      </c>
      <c r="K9483" s="216">
        <v>2.2947319095410352E-5</v>
      </c>
    </row>
    <row r="9484" spans="2:11" ht="15.75" customHeight="1" x14ac:dyDescent="0.2">
      <c r="B9484" s="189">
        <v>41241</v>
      </c>
      <c r="C9484" s="143">
        <v>285473</v>
      </c>
      <c r="D9484" s="143" t="s">
        <v>951</v>
      </c>
      <c r="E9484" s="143" t="s">
        <v>25</v>
      </c>
      <c r="F9484" s="248" t="s">
        <v>4737</v>
      </c>
      <c r="G9484" s="216">
        <v>2.9</v>
      </c>
      <c r="H9484" s="216">
        <v>68.999999994412065</v>
      </c>
      <c r="I9484" s="216">
        <v>200.09999998379499</v>
      </c>
      <c r="J9484" s="216">
        <v>5.7423041569029079E-4</v>
      </c>
      <c r="K9484" s="216">
        <v>8.3221799382144132E-6</v>
      </c>
    </row>
    <row r="9485" spans="2:11" ht="15.75" customHeight="1" x14ac:dyDescent="0.2">
      <c r="B9485" s="189">
        <v>41242</v>
      </c>
      <c r="C9485" s="143">
        <v>285509</v>
      </c>
      <c r="D9485" s="143" t="s">
        <v>592</v>
      </c>
      <c r="E9485" s="143" t="s">
        <v>25</v>
      </c>
      <c r="F9485" s="248" t="s">
        <v>4738</v>
      </c>
      <c r="G9485" s="216">
        <v>1</v>
      </c>
      <c r="H9485" s="216">
        <v>95.999999998603016</v>
      </c>
      <c r="I9485" s="216">
        <v>95.999999998603016</v>
      </c>
      <c r="J9485" s="216">
        <v>2.7552753261565207E-4</v>
      </c>
      <c r="K9485" s="216">
        <v>2.8700784647881409E-6</v>
      </c>
    </row>
    <row r="9486" spans="2:11" ht="15.75" customHeight="1" x14ac:dyDescent="0.2">
      <c r="B9486" s="189">
        <v>41242</v>
      </c>
      <c r="C9486" s="143">
        <v>285523</v>
      </c>
      <c r="D9486" s="143" t="s">
        <v>1546</v>
      </c>
      <c r="E9486" s="143" t="s">
        <v>25</v>
      </c>
      <c r="F9486" s="248" t="s">
        <v>4739</v>
      </c>
      <c r="G9486" s="216">
        <v>22</v>
      </c>
      <c r="H9486" s="216">
        <v>78.000000002793968</v>
      </c>
      <c r="I9486" s="216">
        <v>1716.0000000614673</v>
      </c>
      <c r="J9486" s="216">
        <v>4.9250546457528651E-3</v>
      </c>
      <c r="K9486" s="216">
        <v>6.3141726225339099E-5</v>
      </c>
    </row>
    <row r="9487" spans="2:11" ht="15.75" customHeight="1" x14ac:dyDescent="0.2">
      <c r="B9487" s="189">
        <v>41242</v>
      </c>
      <c r="C9487" s="143">
        <v>285524</v>
      </c>
      <c r="D9487" s="143" t="s">
        <v>594</v>
      </c>
      <c r="E9487" s="143" t="s">
        <v>25</v>
      </c>
      <c r="F9487" s="248" t="s">
        <v>4740</v>
      </c>
      <c r="G9487" s="216">
        <v>8</v>
      </c>
      <c r="H9487" s="216">
        <v>190.00000000116415</v>
      </c>
      <c r="I9487" s="216">
        <v>1520.0000000093132</v>
      </c>
      <c r="J9487" s="216">
        <v>4.3625192665047033E-3</v>
      </c>
      <c r="K9487" s="216">
        <v>2.2960627718305128E-5</v>
      </c>
    </row>
    <row r="9488" spans="2:11" ht="15.75" customHeight="1" x14ac:dyDescent="0.2">
      <c r="B9488" s="189">
        <v>41242</v>
      </c>
      <c r="C9488" s="143">
        <v>285540</v>
      </c>
      <c r="D9488" s="143" t="s">
        <v>801</v>
      </c>
      <c r="E9488" s="143" t="s">
        <v>25</v>
      </c>
      <c r="F9488" s="248" t="s">
        <v>4741</v>
      </c>
      <c r="G9488" s="216">
        <v>1.17</v>
      </c>
      <c r="H9488" s="216">
        <v>83.000000008614734</v>
      </c>
      <c r="I9488" s="216">
        <v>97.110000010079233</v>
      </c>
      <c r="J9488" s="216">
        <v>2.7871331974450451E-4</v>
      </c>
      <c r="K9488" s="216">
        <v>3.3579918038021244E-6</v>
      </c>
    </row>
    <row r="9489" spans="2:11" ht="15.75" customHeight="1" x14ac:dyDescent="0.2">
      <c r="B9489" s="189">
        <v>41242</v>
      </c>
      <c r="C9489" s="143">
        <v>285560</v>
      </c>
      <c r="D9489" s="143" t="s">
        <v>1261</v>
      </c>
      <c r="E9489" s="143" t="s">
        <v>25</v>
      </c>
      <c r="F9489" s="248" t="s">
        <v>4742</v>
      </c>
      <c r="G9489" s="216">
        <v>9.0399999999999991</v>
      </c>
      <c r="H9489" s="216">
        <v>415.00000000116415</v>
      </c>
      <c r="I9489" s="216">
        <v>3751.6000000105241</v>
      </c>
      <c r="J9489" s="216">
        <v>1.0767386368529395E-2</v>
      </c>
      <c r="K9489" s="216">
        <v>2.5945509321684789E-5</v>
      </c>
    </row>
    <row r="9490" spans="2:11" ht="15.75" customHeight="1" x14ac:dyDescent="0.2">
      <c r="B9490" s="189">
        <v>41242</v>
      </c>
      <c r="C9490" s="143">
        <v>285561</v>
      </c>
      <c r="D9490" s="143" t="s">
        <v>594</v>
      </c>
      <c r="E9490" s="143" t="s">
        <v>25</v>
      </c>
      <c r="F9490" s="248" t="s">
        <v>4743</v>
      </c>
      <c r="G9490" s="216">
        <v>39.99</v>
      </c>
      <c r="H9490" s="216">
        <v>422.99999999580905</v>
      </c>
      <c r="I9490" s="216">
        <v>16915.769999832406</v>
      </c>
      <c r="J9490" s="216">
        <v>4.8549587191828281E-2</v>
      </c>
      <c r="K9490" s="216">
        <v>1.1477443780687776E-4</v>
      </c>
    </row>
    <row r="9491" spans="2:11" ht="15.75" customHeight="1" x14ac:dyDescent="0.2">
      <c r="B9491" s="189">
        <v>41242</v>
      </c>
      <c r="C9491" s="143">
        <v>285562</v>
      </c>
      <c r="D9491" s="143" t="s">
        <v>522</v>
      </c>
      <c r="E9491" s="143" t="s">
        <v>25</v>
      </c>
      <c r="F9491" s="248" t="s">
        <v>4744</v>
      </c>
      <c r="G9491" s="216">
        <v>1</v>
      </c>
      <c r="H9491" s="216">
        <v>429.00000000488944</v>
      </c>
      <c r="I9491" s="216">
        <v>429.00000000488944</v>
      </c>
      <c r="J9491" s="216">
        <v>1.2312636614081455E-3</v>
      </c>
      <c r="K9491" s="216">
        <v>2.8700784647881409E-6</v>
      </c>
    </row>
    <row r="9492" spans="2:11" ht="15.75" customHeight="1" x14ac:dyDescent="0.2">
      <c r="B9492" s="189">
        <v>41242</v>
      </c>
      <c r="C9492" s="143">
        <v>285563</v>
      </c>
      <c r="D9492" s="143" t="s">
        <v>1188</v>
      </c>
      <c r="E9492" s="143" t="s">
        <v>25</v>
      </c>
      <c r="F9492" s="248" t="s">
        <v>4381</v>
      </c>
      <c r="G9492" s="216">
        <v>19.28</v>
      </c>
      <c r="H9492" s="216">
        <v>418.00000000046566</v>
      </c>
      <c r="I9492" s="216">
        <v>8059.0400000089776</v>
      </c>
      <c r="J9492" s="216">
        <v>2.3130077150891985E-2</v>
      </c>
      <c r="K9492" s="216">
        <v>5.5335112801115357E-5</v>
      </c>
    </row>
    <row r="9493" spans="2:11" ht="15.75" customHeight="1" x14ac:dyDescent="0.2">
      <c r="B9493" s="189">
        <v>41242</v>
      </c>
      <c r="C9493" s="143">
        <v>285564</v>
      </c>
      <c r="D9493" s="143" t="s">
        <v>1648</v>
      </c>
      <c r="E9493" s="143" t="s">
        <v>25</v>
      </c>
      <c r="F9493" s="248" t="s">
        <v>4745</v>
      </c>
      <c r="G9493" s="216">
        <v>1</v>
      </c>
      <c r="H9493" s="216">
        <v>90</v>
      </c>
      <c r="I9493" s="216">
        <v>90</v>
      </c>
      <c r="J9493" s="216">
        <v>2.5830706183093267E-4</v>
      </c>
      <c r="K9493" s="216">
        <v>2.8700784647881409E-6</v>
      </c>
    </row>
    <row r="9494" spans="2:11" ht="15.75" customHeight="1" x14ac:dyDescent="0.2">
      <c r="B9494" s="189">
        <v>41242</v>
      </c>
      <c r="C9494" s="143">
        <v>285565</v>
      </c>
      <c r="D9494" s="143" t="s">
        <v>1264</v>
      </c>
      <c r="E9494" s="143" t="s">
        <v>25</v>
      </c>
      <c r="F9494" s="248" t="s">
        <v>4746</v>
      </c>
      <c r="G9494" s="216">
        <v>12</v>
      </c>
      <c r="H9494" s="216">
        <v>160.99999999045394</v>
      </c>
      <c r="I9494" s="216">
        <v>1931.9999998854473</v>
      </c>
      <c r="J9494" s="216">
        <v>5.5449915936419125E-3</v>
      </c>
      <c r="K9494" s="216">
        <v>3.4440941577457688E-5</v>
      </c>
    </row>
    <row r="9495" spans="2:11" ht="15.75" customHeight="1" x14ac:dyDescent="0.2">
      <c r="B9495" s="189">
        <v>41242</v>
      </c>
      <c r="C9495" s="143">
        <v>285566</v>
      </c>
      <c r="D9495" s="143" t="s">
        <v>920</v>
      </c>
      <c r="E9495" s="143" t="s">
        <v>25</v>
      </c>
      <c r="F9495" s="248" t="s">
        <v>2451</v>
      </c>
      <c r="G9495" s="216">
        <v>5.78</v>
      </c>
      <c r="H9495" s="216">
        <v>354.99999999417923</v>
      </c>
      <c r="I9495" s="216">
        <v>2051.8999999663561</v>
      </c>
      <c r="J9495" s="216">
        <v>5.889114001802225E-3</v>
      </c>
      <c r="K9495" s="216">
        <v>1.6589053526475454E-5</v>
      </c>
    </row>
    <row r="9496" spans="2:11" ht="15.75" customHeight="1" x14ac:dyDescent="0.2">
      <c r="B9496" s="189">
        <v>41242</v>
      </c>
      <c r="C9496" s="143">
        <v>285567</v>
      </c>
      <c r="D9496" s="143" t="s">
        <v>641</v>
      </c>
      <c r="E9496" s="143" t="s">
        <v>24</v>
      </c>
      <c r="F9496" s="248" t="s">
        <v>4747</v>
      </c>
      <c r="G9496" s="216">
        <v>4.37</v>
      </c>
      <c r="H9496" s="216">
        <v>335.00000000232831</v>
      </c>
      <c r="I9496" s="216">
        <v>1463.9500000101748</v>
      </c>
      <c r="J9496" s="216">
        <v>1.4717144712174236E-3</v>
      </c>
      <c r="K9496" s="216">
        <v>4.3931775259916268E-6</v>
      </c>
    </row>
    <row r="9497" spans="2:11" ht="15.75" customHeight="1" x14ac:dyDescent="0.2">
      <c r="B9497" s="189">
        <v>41242</v>
      </c>
      <c r="C9497" s="143">
        <v>285568</v>
      </c>
      <c r="D9497" s="143" t="s">
        <v>1063</v>
      </c>
      <c r="E9497" s="143" t="s">
        <v>25</v>
      </c>
      <c r="F9497" s="248" t="s">
        <v>2115</v>
      </c>
      <c r="G9497" s="216">
        <v>12</v>
      </c>
      <c r="H9497" s="216">
        <v>272.99999999930151</v>
      </c>
      <c r="I9497" s="216">
        <v>3275.9999999916181</v>
      </c>
      <c r="J9497" s="216">
        <v>9.4023770506218921E-3</v>
      </c>
      <c r="K9497" s="216">
        <v>3.4440941577457688E-5</v>
      </c>
    </row>
    <row r="9498" spans="2:11" ht="15.75" customHeight="1" x14ac:dyDescent="0.2">
      <c r="B9498" s="189">
        <v>41242</v>
      </c>
      <c r="C9498" s="143">
        <v>285569</v>
      </c>
      <c r="D9498" s="143" t="s">
        <v>1026</v>
      </c>
      <c r="E9498" s="143" t="s">
        <v>24</v>
      </c>
      <c r="F9498" s="248" t="s">
        <v>4748</v>
      </c>
      <c r="G9498" s="216">
        <v>10.81</v>
      </c>
      <c r="H9498" s="216">
        <v>233.00000000512227</v>
      </c>
      <c r="I9498" s="216">
        <v>2518.7300000553719</v>
      </c>
      <c r="J9498" s="216">
        <v>2.532088794115366E-3</v>
      </c>
      <c r="K9498" s="216">
        <v>1.0867333880084551E-5</v>
      </c>
    </row>
    <row r="9499" spans="2:11" ht="15.75" customHeight="1" x14ac:dyDescent="0.2">
      <c r="B9499" s="189">
        <v>41242</v>
      </c>
      <c r="C9499" s="143">
        <v>285570</v>
      </c>
      <c r="D9499" s="143" t="s">
        <v>1667</v>
      </c>
      <c r="E9499" s="143" t="s">
        <v>24</v>
      </c>
      <c r="F9499" s="248" t="s">
        <v>4291</v>
      </c>
      <c r="G9499" s="216">
        <v>6.66</v>
      </c>
      <c r="H9499" s="216">
        <v>301.99999999953434</v>
      </c>
      <c r="I9499" s="216">
        <v>2011.3199999968988</v>
      </c>
      <c r="J9499" s="216">
        <v>2.021987602188525E-3</v>
      </c>
      <c r="K9499" s="216">
        <v>6.6953231860650421E-6</v>
      </c>
    </row>
    <row r="9500" spans="2:11" ht="15.75" customHeight="1" x14ac:dyDescent="0.2">
      <c r="B9500" s="189">
        <v>41242</v>
      </c>
      <c r="C9500" s="143">
        <v>285571</v>
      </c>
      <c r="D9500" s="143" t="s">
        <v>555</v>
      </c>
      <c r="E9500" s="143" t="s">
        <v>25</v>
      </c>
      <c r="F9500" s="248" t="s">
        <v>4749</v>
      </c>
      <c r="G9500" s="216">
        <v>8.01</v>
      </c>
      <c r="H9500" s="216">
        <v>267.00000000069849</v>
      </c>
      <c r="I9500" s="216">
        <v>2138.6700000055948</v>
      </c>
      <c r="J9500" s="216">
        <v>6.1381507103045107E-3</v>
      </c>
      <c r="K9500" s="216">
        <v>2.2989328502953006E-5</v>
      </c>
    </row>
    <row r="9501" spans="2:11" ht="15.75" customHeight="1" x14ac:dyDescent="0.2">
      <c r="B9501" s="189">
        <v>41242</v>
      </c>
      <c r="C9501" s="143">
        <v>285572</v>
      </c>
      <c r="D9501" s="143" t="s">
        <v>548</v>
      </c>
      <c r="E9501" s="143" t="s">
        <v>25</v>
      </c>
      <c r="F9501" s="248" t="s">
        <v>4750</v>
      </c>
      <c r="G9501" s="216">
        <v>4.9800000000000004</v>
      </c>
      <c r="H9501" s="216">
        <v>246.99999999837019</v>
      </c>
      <c r="I9501" s="216">
        <v>1230.0599999918836</v>
      </c>
      <c r="J9501" s="216">
        <v>3.5303687163740056E-3</v>
      </c>
      <c r="K9501" s="216">
        <v>1.4292990754644942E-5</v>
      </c>
    </row>
    <row r="9502" spans="2:11" ht="15.75" customHeight="1" x14ac:dyDescent="0.2">
      <c r="B9502" s="189">
        <v>41242</v>
      </c>
      <c r="C9502" s="143">
        <v>285573</v>
      </c>
      <c r="D9502" s="143" t="s">
        <v>654</v>
      </c>
      <c r="E9502" s="143" t="s">
        <v>24</v>
      </c>
      <c r="F9502" s="248" t="s">
        <v>4751</v>
      </c>
      <c r="G9502" s="216">
        <v>22.32</v>
      </c>
      <c r="H9502" s="216">
        <v>454.00000000256114</v>
      </c>
      <c r="I9502" s="216">
        <v>10133.280000057164</v>
      </c>
      <c r="J9502" s="216">
        <v>1.0187024704995782E-2</v>
      </c>
      <c r="K9502" s="216">
        <v>2.2438380407353114E-5</v>
      </c>
    </row>
    <row r="9503" spans="2:11" ht="15.75" customHeight="1" x14ac:dyDescent="0.2">
      <c r="B9503" s="189">
        <v>41242</v>
      </c>
      <c r="C9503" s="143">
        <v>285574</v>
      </c>
      <c r="D9503" s="143" t="s">
        <v>1606</v>
      </c>
      <c r="E9503" s="143" t="s">
        <v>24</v>
      </c>
      <c r="F9503" s="248" t="s">
        <v>3367</v>
      </c>
      <c r="G9503" s="216">
        <v>34.869999999999997</v>
      </c>
      <c r="H9503" s="216">
        <v>278.99999999790452</v>
      </c>
      <c r="I9503" s="216">
        <v>9728.7299999269308</v>
      </c>
      <c r="J9503" s="216">
        <v>9.7803290599815813E-3</v>
      </c>
      <c r="K9503" s="216">
        <v>3.5054942867580784E-5</v>
      </c>
    </row>
    <row r="9504" spans="2:11" ht="15.75" customHeight="1" x14ac:dyDescent="0.2">
      <c r="B9504" s="189">
        <v>41242</v>
      </c>
      <c r="C9504" s="143">
        <v>285575</v>
      </c>
      <c r="D9504" s="143" t="s">
        <v>949</v>
      </c>
      <c r="E9504" s="143" t="s">
        <v>25</v>
      </c>
      <c r="F9504" s="248" t="s">
        <v>4752</v>
      </c>
      <c r="G9504" s="216">
        <v>19.68</v>
      </c>
      <c r="H9504" s="216">
        <v>422.0000000030268</v>
      </c>
      <c r="I9504" s="216">
        <v>8304.9600000595674</v>
      </c>
      <c r="J9504" s="216">
        <v>2.3835886847097882E-2</v>
      </c>
      <c r="K9504" s="216">
        <v>5.6483144187030609E-5</v>
      </c>
    </row>
    <row r="9505" spans="2:11" ht="15.75" customHeight="1" x14ac:dyDescent="0.2">
      <c r="B9505" s="189">
        <v>41242</v>
      </c>
      <c r="C9505" s="143">
        <v>285576</v>
      </c>
      <c r="D9505" s="143" t="s">
        <v>822</v>
      </c>
      <c r="E9505" s="143" t="s">
        <v>24</v>
      </c>
      <c r="F9505" s="248" t="s">
        <v>4681</v>
      </c>
      <c r="G9505" s="216">
        <v>31.785</v>
      </c>
      <c r="H9505" s="216">
        <v>439.99999999883585</v>
      </c>
      <c r="I9505" s="216">
        <v>13985.399999962998</v>
      </c>
      <c r="J9505" s="216">
        <v>1.4059575508430375E-2</v>
      </c>
      <c r="K9505" s="216">
        <v>3.1953580701062666E-5</v>
      </c>
    </row>
    <row r="9506" spans="2:11" ht="15.75" customHeight="1" x14ac:dyDescent="0.2">
      <c r="B9506" s="189">
        <v>41242</v>
      </c>
      <c r="C9506" s="143">
        <v>285577</v>
      </c>
      <c r="D9506" s="143" t="s">
        <v>1632</v>
      </c>
      <c r="E9506" s="143" t="s">
        <v>24</v>
      </c>
      <c r="F9506" s="248" t="s">
        <v>4753</v>
      </c>
      <c r="G9506" s="216">
        <v>6.08</v>
      </c>
      <c r="H9506" s="216">
        <v>74.999999993015081</v>
      </c>
      <c r="I9506" s="216">
        <v>455.99999995753171</v>
      </c>
      <c r="J9506" s="216">
        <v>4.5841852440860664E-4</v>
      </c>
      <c r="K9506" s="216">
        <v>6.1122469926840027E-6</v>
      </c>
    </row>
    <row r="9507" spans="2:11" ht="15.75" customHeight="1" x14ac:dyDescent="0.2">
      <c r="B9507" s="189">
        <v>41242</v>
      </c>
      <c r="C9507" s="143">
        <v>285578</v>
      </c>
      <c r="D9507" s="143" t="s">
        <v>686</v>
      </c>
      <c r="E9507" s="143" t="s">
        <v>24</v>
      </c>
      <c r="F9507" s="248" t="s">
        <v>4754</v>
      </c>
      <c r="G9507" s="216">
        <v>4.3650000000000002</v>
      </c>
      <c r="H9507" s="216">
        <v>95.999999998603016</v>
      </c>
      <c r="I9507" s="216">
        <v>419.0399999939022</v>
      </c>
      <c r="J9507" s="216">
        <v>4.2126249667385416E-4</v>
      </c>
      <c r="K9507" s="216">
        <v>4.3881510070831698E-6</v>
      </c>
    </row>
    <row r="9508" spans="2:11" ht="15.75" customHeight="1" x14ac:dyDescent="0.2">
      <c r="B9508" s="189">
        <v>41242</v>
      </c>
      <c r="C9508" s="143">
        <v>285579</v>
      </c>
      <c r="D9508" s="143" t="s">
        <v>1214</v>
      </c>
      <c r="E9508" s="143" t="s">
        <v>24</v>
      </c>
      <c r="F9508" s="248" t="s">
        <v>4755</v>
      </c>
      <c r="G9508" s="216">
        <v>4.26</v>
      </c>
      <c r="H9508" s="216">
        <v>101.00000000442378</v>
      </c>
      <c r="I9508" s="216">
        <v>430.26000001884529</v>
      </c>
      <c r="J9508" s="216">
        <v>4.3254200512950756E-4</v>
      </c>
      <c r="K9508" s="216">
        <v>4.282594110005567E-6</v>
      </c>
    </row>
    <row r="9509" spans="2:11" ht="15.75" customHeight="1" x14ac:dyDescent="0.2">
      <c r="B9509" s="189">
        <v>41242</v>
      </c>
      <c r="C9509" s="143">
        <v>285580</v>
      </c>
      <c r="D9509" s="143" t="s">
        <v>1215</v>
      </c>
      <c r="E9509" s="143" t="s">
        <v>24</v>
      </c>
      <c r="F9509" s="248" t="s">
        <v>3395</v>
      </c>
      <c r="G9509" s="216">
        <v>32.83</v>
      </c>
      <c r="H9509" s="216">
        <v>378.00000000628643</v>
      </c>
      <c r="I9509" s="216">
        <v>12409.740000206382</v>
      </c>
      <c r="J9509" s="216">
        <v>1.2475558552015105E-2</v>
      </c>
      <c r="K9509" s="216">
        <v>3.3004123152930227E-5</v>
      </c>
    </row>
    <row r="9510" spans="2:11" ht="15.75" customHeight="1" x14ac:dyDescent="0.2">
      <c r="B9510" s="189">
        <v>41242</v>
      </c>
      <c r="C9510" s="143">
        <v>285581</v>
      </c>
      <c r="D9510" s="143" t="s">
        <v>942</v>
      </c>
      <c r="E9510" s="143" t="s">
        <v>24</v>
      </c>
      <c r="F9510" s="248" t="s">
        <v>3888</v>
      </c>
      <c r="G9510" s="216">
        <v>28.323900000000002</v>
      </c>
      <c r="H9510" s="216">
        <v>316.00000000325963</v>
      </c>
      <c r="I9510" s="216">
        <v>8950.3524000923262</v>
      </c>
      <c r="J9510" s="216">
        <v>8.9978231152839424E-3</v>
      </c>
      <c r="K9510" s="216">
        <v>2.8474123782250399E-5</v>
      </c>
    </row>
    <row r="9511" spans="2:11" ht="15.75" customHeight="1" x14ac:dyDescent="0.2">
      <c r="B9511" s="189">
        <v>41242</v>
      </c>
      <c r="C9511" s="143">
        <v>285582</v>
      </c>
      <c r="D9511" s="143" t="s">
        <v>3329</v>
      </c>
      <c r="E9511" s="143" t="s">
        <v>24</v>
      </c>
      <c r="F9511" s="248" t="s">
        <v>4756</v>
      </c>
      <c r="G9511" s="216">
        <v>0.82500000000000007</v>
      </c>
      <c r="H9511" s="216">
        <v>85.999999997438863</v>
      </c>
      <c r="I9511" s="216">
        <v>70.949999997887062</v>
      </c>
      <c r="J9511" s="216">
        <v>7.1326303308884073E-5</v>
      </c>
      <c r="K9511" s="216">
        <v>8.293756198954445E-7</v>
      </c>
    </row>
    <row r="9512" spans="2:11" ht="15.75" customHeight="1" x14ac:dyDescent="0.2">
      <c r="B9512" s="189">
        <v>41242</v>
      </c>
      <c r="C9512" s="143">
        <v>285584</v>
      </c>
      <c r="D9512" s="143" t="s">
        <v>543</v>
      </c>
      <c r="E9512" s="143" t="s">
        <v>25</v>
      </c>
      <c r="F9512" s="248" t="s">
        <v>2769</v>
      </c>
      <c r="G9512" s="216">
        <v>65.59</v>
      </c>
      <c r="H9512" s="216">
        <v>400.99999999743886</v>
      </c>
      <c r="I9512" s="216">
        <v>26301.589999832013</v>
      </c>
      <c r="J9512" s="216">
        <v>7.5487627048204983E-2</v>
      </c>
      <c r="K9512" s="216">
        <v>1.8824844650545416E-4</v>
      </c>
    </row>
    <row r="9513" spans="2:11" ht="15.75" customHeight="1" x14ac:dyDescent="0.2">
      <c r="B9513" s="189">
        <v>41242</v>
      </c>
      <c r="C9513" s="143">
        <v>285585</v>
      </c>
      <c r="D9513" s="143" t="s">
        <v>2026</v>
      </c>
      <c r="E9513" s="143" t="s">
        <v>24</v>
      </c>
      <c r="F9513" s="248" t="s">
        <v>2027</v>
      </c>
      <c r="G9513" s="216">
        <v>7.0581000000000005</v>
      </c>
      <c r="H9513" s="216">
        <v>226.99999999604188</v>
      </c>
      <c r="I9513" s="216">
        <v>1602.1886999720632</v>
      </c>
      <c r="J9513" s="216">
        <v>1.6106863590652195E-3</v>
      </c>
      <c r="K9513" s="216">
        <v>7.0955346215564085E-6</v>
      </c>
    </row>
    <row r="9514" spans="2:11" ht="15.75" customHeight="1" x14ac:dyDescent="0.2">
      <c r="B9514" s="189">
        <v>41242</v>
      </c>
      <c r="C9514" s="143">
        <v>285586</v>
      </c>
      <c r="D9514" s="143" t="s">
        <v>968</v>
      </c>
      <c r="E9514" s="143" t="s">
        <v>25</v>
      </c>
      <c r="F9514" s="248" t="s">
        <v>2548</v>
      </c>
      <c r="G9514" s="216">
        <v>77.132000000000005</v>
      </c>
      <c r="H9514" s="216">
        <v>381.99999999837019</v>
      </c>
      <c r="I9514" s="216">
        <v>29464.423999874296</v>
      </c>
      <c r="J9514" s="216">
        <v>8.456520879942607E-2</v>
      </c>
      <c r="K9514" s="216">
        <v>2.2137489214603889E-4</v>
      </c>
    </row>
    <row r="9515" spans="2:11" ht="15.75" customHeight="1" x14ac:dyDescent="0.2">
      <c r="B9515" s="189">
        <v>41242</v>
      </c>
      <c r="C9515" s="143">
        <v>285587</v>
      </c>
      <c r="D9515" s="143" t="s">
        <v>688</v>
      </c>
      <c r="E9515" s="143" t="s">
        <v>25</v>
      </c>
      <c r="F9515" s="248" t="s">
        <v>4757</v>
      </c>
      <c r="G9515" s="216">
        <v>62.745000000000005</v>
      </c>
      <c r="H9515" s="216">
        <v>50.000000005820766</v>
      </c>
      <c r="I9515" s="216">
        <v>3137.250000365224</v>
      </c>
      <c r="J9515" s="216">
        <v>9.0041536647048163E-3</v>
      </c>
      <c r="K9515" s="216">
        <v>1.8008307327313191E-4</v>
      </c>
    </row>
    <row r="9516" spans="2:11" ht="15.75" customHeight="1" x14ac:dyDescent="0.2">
      <c r="B9516" s="189">
        <v>41242</v>
      </c>
      <c r="C9516" s="143">
        <v>285588</v>
      </c>
      <c r="D9516" s="143" t="s">
        <v>707</v>
      </c>
      <c r="E9516" s="143" t="s">
        <v>25</v>
      </c>
      <c r="F9516" s="248" t="s">
        <v>4758</v>
      </c>
      <c r="G9516" s="216">
        <v>37.705600000000004</v>
      </c>
      <c r="H9516" s="216">
        <v>234.0000000083819</v>
      </c>
      <c r="I9516" s="216">
        <v>8823.1104003160453</v>
      </c>
      <c r="J9516" s="216">
        <v>2.5323019152395352E-2</v>
      </c>
      <c r="K9516" s="216">
        <v>1.0821803056191574E-4</v>
      </c>
    </row>
    <row r="9517" spans="2:11" ht="15.75" customHeight="1" x14ac:dyDescent="0.2">
      <c r="B9517" s="189">
        <v>41242</v>
      </c>
      <c r="C9517" s="143">
        <v>285589</v>
      </c>
      <c r="D9517" s="143" t="s">
        <v>613</v>
      </c>
      <c r="E9517" s="143" t="s">
        <v>25</v>
      </c>
      <c r="F9517" s="248" t="s">
        <v>4192</v>
      </c>
      <c r="G9517" s="216">
        <v>29.580000000000002</v>
      </c>
      <c r="H9517" s="216">
        <v>150.99999999976717</v>
      </c>
      <c r="I9517" s="216">
        <v>4466.5799999931132</v>
      </c>
      <c r="J9517" s="216">
        <v>1.2819435069233649E-2</v>
      </c>
      <c r="K9517" s="216">
        <v>8.4896920988433204E-5</v>
      </c>
    </row>
    <row r="9518" spans="2:11" ht="15.75" customHeight="1" x14ac:dyDescent="0.2">
      <c r="B9518" s="189">
        <v>41242</v>
      </c>
      <c r="C9518" s="143">
        <v>285590</v>
      </c>
      <c r="D9518" s="143" t="s">
        <v>1208</v>
      </c>
      <c r="E9518" s="143" t="s">
        <v>24</v>
      </c>
      <c r="F9518" s="248" t="s">
        <v>3418</v>
      </c>
      <c r="G9518" s="216">
        <v>28.525000000000002</v>
      </c>
      <c r="H9518" s="216">
        <v>180</v>
      </c>
      <c r="I9518" s="216">
        <v>5134.5</v>
      </c>
      <c r="J9518" s="216">
        <v>5.1617322670947383E-3</v>
      </c>
      <c r="K9518" s="216">
        <v>2.8676290372748549E-5</v>
      </c>
    </row>
    <row r="9519" spans="2:11" ht="15.75" customHeight="1" x14ac:dyDescent="0.2">
      <c r="B9519" s="189">
        <v>41243</v>
      </c>
      <c r="C9519" s="143">
        <v>285620</v>
      </c>
      <c r="D9519" s="143" t="s">
        <v>1546</v>
      </c>
      <c r="E9519" s="143" t="s">
        <v>25</v>
      </c>
      <c r="F9519" s="248" t="s">
        <v>4759</v>
      </c>
      <c r="G9519" s="216">
        <v>51</v>
      </c>
      <c r="H9519" s="216">
        <v>121.00000000675209</v>
      </c>
      <c r="I9519" s="216">
        <v>6171.0000003443565</v>
      </c>
      <c r="J9519" s="216">
        <v>1.771842299185853E-2</v>
      </c>
      <c r="K9519" s="216">
        <v>1.464332478584281E-4</v>
      </c>
    </row>
    <row r="9520" spans="2:11" ht="15.75" customHeight="1" x14ac:dyDescent="0.2">
      <c r="B9520" s="189">
        <v>41243</v>
      </c>
      <c r="C9520" s="143">
        <v>285621</v>
      </c>
      <c r="D9520" s="143" t="s">
        <v>2510</v>
      </c>
      <c r="E9520" s="143" t="s">
        <v>25</v>
      </c>
      <c r="F9520" s="248" t="s">
        <v>4760</v>
      </c>
      <c r="G9520" s="216">
        <v>3</v>
      </c>
      <c r="H9520" s="216">
        <v>174.99999999417923</v>
      </c>
      <c r="I9520" s="216">
        <v>524.9999999825377</v>
      </c>
      <c r="J9520" s="216">
        <v>1.5074010808454449E-3</v>
      </c>
      <c r="K9520" s="216">
        <v>8.6137204622604771E-6</v>
      </c>
    </row>
    <row r="9521" spans="2:11" ht="15.75" customHeight="1" x14ac:dyDescent="0.2">
      <c r="B9521" s="189">
        <v>41243</v>
      </c>
      <c r="C9521" s="143">
        <v>285641</v>
      </c>
      <c r="D9521" s="143" t="s">
        <v>516</v>
      </c>
      <c r="E9521" s="143" t="s">
        <v>25</v>
      </c>
      <c r="F9521" s="248" t="s">
        <v>2677</v>
      </c>
      <c r="G9521" s="216">
        <v>10</v>
      </c>
      <c r="H9521" s="216">
        <v>193.00000000046566</v>
      </c>
      <c r="I9521" s="216">
        <v>1930.0000000046566</v>
      </c>
      <c r="J9521" s="216">
        <v>5.541493497400944E-3</v>
      </c>
      <c r="K9521" s="216">
        <v>2.8712401540868256E-5</v>
      </c>
    </row>
    <row r="9522" spans="2:11" ht="15.75" customHeight="1" x14ac:dyDescent="0.2">
      <c r="B9522" s="189">
        <v>41243</v>
      </c>
      <c r="C9522" s="143">
        <v>285642</v>
      </c>
      <c r="D9522" s="143" t="s">
        <v>1153</v>
      </c>
      <c r="E9522" s="143" t="s">
        <v>25</v>
      </c>
      <c r="F9522" s="248" t="s">
        <v>4761</v>
      </c>
      <c r="G9522" s="216">
        <v>7.48</v>
      </c>
      <c r="H9522" s="216">
        <v>236.99999999720603</v>
      </c>
      <c r="I9522" s="216">
        <v>1772.7599999791012</v>
      </c>
      <c r="J9522" s="216">
        <v>5.0900196954989556E-3</v>
      </c>
      <c r="K9522" s="216">
        <v>2.1476876352569457E-5</v>
      </c>
    </row>
    <row r="9523" spans="2:11" ht="15.75" customHeight="1" x14ac:dyDescent="0.2">
      <c r="B9523" s="189">
        <v>41243</v>
      </c>
      <c r="C9523" s="143">
        <v>285643</v>
      </c>
      <c r="D9523" s="143" t="s">
        <v>1153</v>
      </c>
      <c r="E9523" s="143" t="s">
        <v>25</v>
      </c>
      <c r="F9523" s="248" t="s">
        <v>4404</v>
      </c>
      <c r="G9523" s="216">
        <v>1</v>
      </c>
      <c r="H9523" s="216">
        <v>259.0000000060536</v>
      </c>
      <c r="I9523" s="216">
        <v>259.0000000060536</v>
      </c>
      <c r="J9523" s="216">
        <v>7.4365119992586917E-4</v>
      </c>
      <c r="K9523" s="216">
        <v>2.8712401540868254E-6</v>
      </c>
    </row>
    <row r="9524" spans="2:11" ht="15.75" customHeight="1" x14ac:dyDescent="0.2">
      <c r="B9524" s="189">
        <v>41243</v>
      </c>
      <c r="C9524" s="143">
        <v>285644</v>
      </c>
      <c r="D9524" s="143" t="s">
        <v>1316</v>
      </c>
      <c r="E9524" s="143" t="s">
        <v>25</v>
      </c>
      <c r="F9524" s="248" t="s">
        <v>4620</v>
      </c>
      <c r="G9524" s="216">
        <v>8.5</v>
      </c>
      <c r="H9524" s="216">
        <v>304.99999999883585</v>
      </c>
      <c r="I9524" s="216">
        <v>2592.4999999901047</v>
      </c>
      <c r="J9524" s="216">
        <v>7.4436900994416834E-3</v>
      </c>
      <c r="K9524" s="216">
        <v>2.4405541309738018E-5</v>
      </c>
    </row>
    <row r="9525" spans="2:11" ht="15.75" customHeight="1" x14ac:dyDescent="0.2">
      <c r="B9525" s="189">
        <v>41243</v>
      </c>
      <c r="C9525" s="143">
        <v>285645</v>
      </c>
      <c r="D9525" s="143" t="s">
        <v>621</v>
      </c>
      <c r="E9525" s="143" t="s">
        <v>25</v>
      </c>
      <c r="F9525" s="248" t="s">
        <v>2085</v>
      </c>
      <c r="G9525" s="216">
        <v>12</v>
      </c>
      <c r="H9525" s="216">
        <v>360</v>
      </c>
      <c r="I9525" s="216">
        <v>4320</v>
      </c>
      <c r="J9525" s="216">
        <v>1.2403757465655087E-2</v>
      </c>
      <c r="K9525" s="216">
        <v>3.4454881849041909E-5</v>
      </c>
    </row>
    <row r="9526" spans="2:11" ht="15.75" customHeight="1" x14ac:dyDescent="0.2">
      <c r="B9526" s="189">
        <v>41243</v>
      </c>
      <c r="C9526" s="143">
        <v>285647</v>
      </c>
      <c r="D9526" s="143" t="s">
        <v>555</v>
      </c>
      <c r="E9526" s="143" t="s">
        <v>25</v>
      </c>
      <c r="F9526" s="248" t="s">
        <v>3049</v>
      </c>
      <c r="G9526" s="216">
        <v>65.17</v>
      </c>
      <c r="H9526" s="216">
        <v>349.99999999883585</v>
      </c>
      <c r="I9526" s="216">
        <v>22809.499999924134</v>
      </c>
      <c r="J9526" s="216">
        <v>6.5491552294425617E-2</v>
      </c>
      <c r="K9526" s="216">
        <v>1.8711872084183843E-4</v>
      </c>
    </row>
    <row r="9527" spans="2:11" ht="15.75" customHeight="1" x14ac:dyDescent="0.2">
      <c r="B9527" s="189">
        <v>41243</v>
      </c>
      <c r="C9527" s="143">
        <v>285648</v>
      </c>
      <c r="D9527" s="143" t="s">
        <v>1069</v>
      </c>
      <c r="E9527" s="143" t="s">
        <v>25</v>
      </c>
      <c r="F9527" s="248" t="s">
        <v>4762</v>
      </c>
      <c r="G9527" s="216">
        <v>1</v>
      </c>
      <c r="H9527" s="216">
        <v>252.00000000419095</v>
      </c>
      <c r="I9527" s="216">
        <v>252.00000000419095</v>
      </c>
      <c r="J9527" s="216">
        <v>7.2355251884191325E-4</v>
      </c>
      <c r="K9527" s="216">
        <v>2.8712401540868254E-6</v>
      </c>
    </row>
    <row r="9528" spans="2:11" ht="15.75" customHeight="1" x14ac:dyDescent="0.2">
      <c r="B9528" s="189">
        <v>41243</v>
      </c>
      <c r="C9528" s="143">
        <v>285650</v>
      </c>
      <c r="D9528" s="143" t="s">
        <v>512</v>
      </c>
      <c r="E9528" s="143" t="s">
        <v>25</v>
      </c>
      <c r="F9528" s="248" t="s">
        <v>4545</v>
      </c>
      <c r="G9528" s="216">
        <v>43.059999999999995</v>
      </c>
      <c r="H9528" s="216">
        <v>271.00000000325963</v>
      </c>
      <c r="I9528" s="216">
        <v>11669.260000140361</v>
      </c>
      <c r="J9528" s="216">
        <v>3.3505247880882237E-2</v>
      </c>
      <c r="K9528" s="216">
        <v>1.2363560103497871E-4</v>
      </c>
    </row>
    <row r="9529" spans="2:11" ht="15.75" customHeight="1" x14ac:dyDescent="0.2">
      <c r="B9529" s="189">
        <v>41243</v>
      </c>
      <c r="C9529" s="143">
        <v>285651</v>
      </c>
      <c r="D9529" s="143" t="s">
        <v>565</v>
      </c>
      <c r="E9529" s="143" t="s">
        <v>25</v>
      </c>
      <c r="F9529" s="248" t="s">
        <v>1899</v>
      </c>
      <c r="G9529" s="216">
        <v>12.818000000000001</v>
      </c>
      <c r="H9529" s="216">
        <v>212.99999999231659</v>
      </c>
      <c r="I9529" s="216">
        <v>2730.2339999015148</v>
      </c>
      <c r="J9529" s="216">
        <v>7.8391574905703164E-3</v>
      </c>
      <c r="K9529" s="216">
        <v>3.6803556295084934E-5</v>
      </c>
    </row>
    <row r="9530" spans="2:11" ht="15.75" customHeight="1" x14ac:dyDescent="0.2">
      <c r="B9530" s="189">
        <v>41243</v>
      </c>
      <c r="C9530" s="143">
        <v>285652</v>
      </c>
      <c r="D9530" s="143" t="s">
        <v>708</v>
      </c>
      <c r="E9530" s="143" t="s">
        <v>24</v>
      </c>
      <c r="F9530" s="248" t="s">
        <v>4676</v>
      </c>
      <c r="G9530" s="216">
        <v>50.4</v>
      </c>
      <c r="H9530" s="216">
        <v>429.00000000488944</v>
      </c>
      <c r="I9530" s="216">
        <v>21621.600000246428</v>
      </c>
      <c r="J9530" s="216">
        <v>2.1742595150573904E-2</v>
      </c>
      <c r="K9530" s="216">
        <v>5.0682039977450109E-5</v>
      </c>
    </row>
    <row r="9531" spans="2:11" ht="15.75" customHeight="1" x14ac:dyDescent="0.2">
      <c r="B9531" s="189">
        <v>41243</v>
      </c>
      <c r="C9531" s="143">
        <v>285654</v>
      </c>
      <c r="D9531" s="143" t="s">
        <v>1652</v>
      </c>
      <c r="E9531" s="143" t="s">
        <v>25</v>
      </c>
      <c r="F9531" s="248" t="s">
        <v>4763</v>
      </c>
      <c r="G9531" s="216">
        <v>2.0699999999999998</v>
      </c>
      <c r="H9531" s="216">
        <v>234.0000000083819</v>
      </c>
      <c r="I9531" s="216">
        <v>484.38000001735048</v>
      </c>
      <c r="J9531" s="216">
        <v>1.390771305886394E-3</v>
      </c>
      <c r="K9531" s="216">
        <v>5.9434671189597284E-6</v>
      </c>
    </row>
    <row r="9532" spans="2:11" ht="15.75" customHeight="1" x14ac:dyDescent="0.2">
      <c r="B9532" s="189">
        <v>41243</v>
      </c>
      <c r="C9532" s="143">
        <v>285655</v>
      </c>
      <c r="D9532" s="143" t="s">
        <v>708</v>
      </c>
      <c r="E9532" s="143" t="s">
        <v>24</v>
      </c>
      <c r="F9532" s="248" t="s">
        <v>4764</v>
      </c>
      <c r="G9532" s="216">
        <v>12.5</v>
      </c>
      <c r="H9532" s="216">
        <v>116.00000000093132</v>
      </c>
      <c r="I9532" s="216">
        <v>1450.0000000116415</v>
      </c>
      <c r="J9532" s="216">
        <v>1.458114245394696E-3</v>
      </c>
      <c r="K9532" s="216">
        <v>1.2569950391232666E-5</v>
      </c>
    </row>
    <row r="9533" spans="2:11" ht="15.75" customHeight="1" x14ac:dyDescent="0.2">
      <c r="B9533" s="189">
        <v>41243</v>
      </c>
      <c r="C9533" s="143">
        <v>285656</v>
      </c>
      <c r="D9533" s="143" t="s">
        <v>1240</v>
      </c>
      <c r="E9533" s="143" t="s">
        <v>24</v>
      </c>
      <c r="F9533" s="248" t="s">
        <v>4765</v>
      </c>
      <c r="G9533" s="216">
        <v>2.2200000000000002</v>
      </c>
      <c r="H9533" s="216">
        <v>399.99999999417923</v>
      </c>
      <c r="I9533" s="216">
        <v>887.99999998707801</v>
      </c>
      <c r="J9533" s="216">
        <v>8.9296927578017438E-4</v>
      </c>
      <c r="K9533" s="216">
        <v>2.232423189482922E-6</v>
      </c>
    </row>
    <row r="9534" spans="2:11" ht="15.75" customHeight="1" x14ac:dyDescent="0.2">
      <c r="B9534" s="189">
        <v>41243</v>
      </c>
      <c r="C9534" s="143">
        <v>285657</v>
      </c>
      <c r="D9534" s="143" t="s">
        <v>1322</v>
      </c>
      <c r="E9534" s="143" t="s">
        <v>24</v>
      </c>
      <c r="F9534" s="248" t="s">
        <v>4406</v>
      </c>
      <c r="G9534" s="216">
        <v>6.8599999999999994</v>
      </c>
      <c r="H9534" s="216">
        <v>249.99999999767169</v>
      </c>
      <c r="I9534" s="216">
        <v>1714.9999999840277</v>
      </c>
      <c r="J9534" s="216">
        <v>1.7245971936610603E-3</v>
      </c>
      <c r="K9534" s="216">
        <v>6.8983887747084872E-6</v>
      </c>
    </row>
    <row r="9535" spans="2:11" ht="15.75" customHeight="1" x14ac:dyDescent="0.2">
      <c r="B9535" s="189">
        <v>41243</v>
      </c>
      <c r="C9535" s="143">
        <v>285658</v>
      </c>
      <c r="D9535" s="143" t="s">
        <v>779</v>
      </c>
      <c r="E9535" s="143" t="s">
        <v>24</v>
      </c>
      <c r="F9535" s="248" t="s">
        <v>4577</v>
      </c>
      <c r="G9535" s="216">
        <v>13.95</v>
      </c>
      <c r="H9535" s="216">
        <v>331.99999999254942</v>
      </c>
      <c r="I9535" s="216">
        <v>4631.3999998960644</v>
      </c>
      <c r="J9535" s="216">
        <v>4.6573174592518807E-3</v>
      </c>
      <c r="K9535" s="216">
        <v>1.4028064636615655E-5</v>
      </c>
    </row>
    <row r="9536" spans="2:11" ht="15.75" customHeight="1" x14ac:dyDescent="0.2">
      <c r="B9536" s="189">
        <v>41243</v>
      </c>
      <c r="C9536" s="143">
        <v>285659</v>
      </c>
      <c r="D9536" s="143" t="s">
        <v>1416</v>
      </c>
      <c r="E9536" s="143" t="s">
        <v>24</v>
      </c>
      <c r="F9536" s="248" t="s">
        <v>4766</v>
      </c>
      <c r="G9536" s="216">
        <v>9.23</v>
      </c>
      <c r="H9536" s="216">
        <v>300.99999999627471</v>
      </c>
      <c r="I9536" s="216">
        <v>2778.2299999656157</v>
      </c>
      <c r="J9536" s="216">
        <v>2.7937770620001696E-3</v>
      </c>
      <c r="K9536" s="216">
        <v>9.2816513688862016E-6</v>
      </c>
    </row>
    <row r="9537" spans="2:11" ht="15.75" customHeight="1" x14ac:dyDescent="0.2">
      <c r="B9537" s="189">
        <v>41243</v>
      </c>
      <c r="C9537" s="143">
        <v>285660</v>
      </c>
      <c r="D9537" s="143" t="s">
        <v>1488</v>
      </c>
      <c r="E9537" s="143" t="s">
        <v>24</v>
      </c>
      <c r="F9537" s="248" t="s">
        <v>4767</v>
      </c>
      <c r="G9537" s="216">
        <v>7.75</v>
      </c>
      <c r="H9537" s="216">
        <v>281.99999999720603</v>
      </c>
      <c r="I9537" s="216">
        <v>2185.4999999783468</v>
      </c>
      <c r="J9537" s="216">
        <v>2.1977301263813452E-3</v>
      </c>
      <c r="K9537" s="216">
        <v>7.7933692425642533E-6</v>
      </c>
    </row>
    <row r="9538" spans="2:11" ht="15.75" customHeight="1" x14ac:dyDescent="0.2">
      <c r="B9538" s="189">
        <v>41243</v>
      </c>
      <c r="C9538" s="143">
        <v>285661</v>
      </c>
      <c r="D9538" s="143" t="s">
        <v>1569</v>
      </c>
      <c r="E9538" s="143" t="s">
        <v>24</v>
      </c>
      <c r="F9538" s="248" t="s">
        <v>4768</v>
      </c>
      <c r="G9538" s="216">
        <v>7</v>
      </c>
      <c r="H9538" s="216">
        <v>251.99999999371357</v>
      </c>
      <c r="I9538" s="216">
        <v>1763.999999955995</v>
      </c>
      <c r="J9538" s="216">
        <v>1.7738713991665028E-3</v>
      </c>
      <c r="K9538" s="216">
        <v>7.0391722190902933E-6</v>
      </c>
    </row>
    <row r="9539" spans="2:11" ht="15.75" customHeight="1" x14ac:dyDescent="0.2">
      <c r="B9539" s="189">
        <v>41243</v>
      </c>
      <c r="C9539" s="143">
        <v>285662</v>
      </c>
      <c r="D9539" s="143" t="s">
        <v>527</v>
      </c>
      <c r="E9539" s="143" t="s">
        <v>25</v>
      </c>
      <c r="F9539" s="248" t="s">
        <v>4769</v>
      </c>
      <c r="G9539" s="216">
        <v>29.1</v>
      </c>
      <c r="H9539" s="216">
        <v>81.999999994877726</v>
      </c>
      <c r="I9539" s="216">
        <v>2386.1999998509418</v>
      </c>
      <c r="J9539" s="216">
        <v>6.8513532552540012E-3</v>
      </c>
      <c r="K9539" s="216">
        <v>8.3553088483926625E-5</v>
      </c>
    </row>
    <row r="9540" spans="2:11" ht="15.75" customHeight="1" x14ac:dyDescent="0.2">
      <c r="B9540" s="189">
        <v>41243</v>
      </c>
      <c r="C9540" s="143">
        <v>285663</v>
      </c>
      <c r="D9540" s="143" t="s">
        <v>1516</v>
      </c>
      <c r="E9540" s="143" t="s">
        <v>25</v>
      </c>
      <c r="F9540" s="248" t="s">
        <v>4770</v>
      </c>
      <c r="G9540" s="216">
        <v>1</v>
      </c>
      <c r="H9540" s="216">
        <v>185.00000000582077</v>
      </c>
      <c r="I9540" s="216">
        <v>185.00000000582077</v>
      </c>
      <c r="J9540" s="216">
        <v>5.3117942852277554E-4</v>
      </c>
      <c r="K9540" s="216">
        <v>2.8712401540868254E-6</v>
      </c>
    </row>
    <row r="9541" spans="2:11" ht="15.75" customHeight="1" x14ac:dyDescent="0.2">
      <c r="B9541" s="189">
        <v>41243</v>
      </c>
      <c r="C9541" s="143">
        <v>285664</v>
      </c>
      <c r="D9541" s="143" t="s">
        <v>1443</v>
      </c>
      <c r="E9541" s="143" t="s">
        <v>24</v>
      </c>
      <c r="F9541" s="248" t="s">
        <v>4771</v>
      </c>
      <c r="G9541" s="216">
        <v>2.8188</v>
      </c>
      <c r="H9541" s="216">
        <v>360</v>
      </c>
      <c r="I9541" s="216">
        <v>1014.768</v>
      </c>
      <c r="J9541" s="216">
        <v>1.0204466734888313E-3</v>
      </c>
      <c r="K9541" s="216">
        <v>2.8345740930245312E-6</v>
      </c>
    </row>
    <row r="9542" spans="2:11" ht="15.75" customHeight="1" x14ac:dyDescent="0.2">
      <c r="B9542" s="189">
        <v>41243</v>
      </c>
      <c r="C9542" s="143">
        <v>285665</v>
      </c>
      <c r="D9542" s="143" t="s">
        <v>949</v>
      </c>
      <c r="E9542" s="143" t="s">
        <v>25</v>
      </c>
      <c r="F9542" s="248" t="s">
        <v>2496</v>
      </c>
      <c r="G9542" s="216">
        <v>3.08</v>
      </c>
      <c r="H9542" s="216">
        <v>444.99999999417923</v>
      </c>
      <c r="I9542" s="216">
        <v>1370.5999999820722</v>
      </c>
      <c r="J9542" s="216">
        <v>3.9353217551399283E-3</v>
      </c>
      <c r="K9542" s="216">
        <v>8.8434196745874232E-6</v>
      </c>
    </row>
    <row r="9543" spans="2:11" ht="15.75" customHeight="1" x14ac:dyDescent="0.2">
      <c r="B9543" s="189">
        <v>41243</v>
      </c>
      <c r="C9543" s="143">
        <v>285665</v>
      </c>
      <c r="D9543" s="143" t="s">
        <v>1288</v>
      </c>
      <c r="E9543" s="143" t="s">
        <v>24</v>
      </c>
      <c r="F9543" s="248" t="s">
        <v>2496</v>
      </c>
      <c r="G9543" s="216">
        <v>7.7</v>
      </c>
      <c r="H9543" s="216">
        <v>444.99999999417923</v>
      </c>
      <c r="I9543" s="216">
        <v>3426.4999999551801</v>
      </c>
      <c r="J9543" s="216">
        <v>3.445674801199628E-3</v>
      </c>
      <c r="K9543" s="216">
        <v>7.7430894409993238E-6</v>
      </c>
    </row>
    <row r="9544" spans="2:11" ht="15.75" customHeight="1" x14ac:dyDescent="0.2">
      <c r="B9544" s="189">
        <v>41243</v>
      </c>
      <c r="C9544" s="143">
        <v>285666</v>
      </c>
      <c r="D9544" s="143" t="s">
        <v>822</v>
      </c>
      <c r="E9544" s="143" t="s">
        <v>24</v>
      </c>
      <c r="F9544" s="248" t="s">
        <v>1959</v>
      </c>
      <c r="G9544" s="216">
        <v>50.160000000000004</v>
      </c>
      <c r="H9544" s="216">
        <v>439.99999999883585</v>
      </c>
      <c r="I9544" s="216">
        <v>22070.399999941608</v>
      </c>
      <c r="J9544" s="216">
        <v>2.2193906649114199E-2</v>
      </c>
      <c r="K9544" s="216">
        <v>5.0440696929938447E-5</v>
      </c>
    </row>
    <row r="9545" spans="2:11" ht="15.75" customHeight="1" x14ac:dyDescent="0.2">
      <c r="B9545" s="189">
        <v>41243</v>
      </c>
      <c r="C9545" s="143">
        <v>285666</v>
      </c>
      <c r="D9545" s="143" t="s">
        <v>1440</v>
      </c>
      <c r="E9545" s="143" t="s">
        <v>24</v>
      </c>
      <c r="F9545" s="248" t="s">
        <v>1959</v>
      </c>
      <c r="G9545" s="216">
        <v>0.77</v>
      </c>
      <c r="H9545" s="216">
        <v>439.99999999883585</v>
      </c>
      <c r="I9545" s="216">
        <v>338.79999999910359</v>
      </c>
      <c r="J9545" s="216">
        <v>3.4069593540306877E-4</v>
      </c>
      <c r="K9545" s="216">
        <v>7.743089440999323E-7</v>
      </c>
    </row>
    <row r="9546" spans="2:11" ht="15.75" customHeight="1" x14ac:dyDescent="0.2">
      <c r="B9546" s="189">
        <v>41243</v>
      </c>
      <c r="C9546" s="143">
        <v>285667</v>
      </c>
      <c r="D9546" s="143" t="s">
        <v>4772</v>
      </c>
      <c r="E9546" s="143" t="s">
        <v>24</v>
      </c>
      <c r="F9546" s="248" t="s">
        <v>4773</v>
      </c>
      <c r="G9546" s="216">
        <v>3.83</v>
      </c>
      <c r="H9546" s="216">
        <v>69.999999997671694</v>
      </c>
      <c r="I9546" s="216">
        <v>268.0999999910826</v>
      </c>
      <c r="J9546" s="216">
        <v>2.6960029598219095E-4</v>
      </c>
      <c r="K9546" s="216">
        <v>3.8514327998736892E-6</v>
      </c>
    </row>
    <row r="9547" spans="2:11" ht="15.75" customHeight="1" x14ac:dyDescent="0.2">
      <c r="B9547" s="189">
        <v>41243</v>
      </c>
      <c r="C9547" s="143">
        <v>285668</v>
      </c>
      <c r="D9547" s="143" t="s">
        <v>4774</v>
      </c>
      <c r="E9547" s="143" t="s">
        <v>25</v>
      </c>
      <c r="F9547" s="248" t="s">
        <v>4775</v>
      </c>
      <c r="G9547" s="216">
        <v>29.7</v>
      </c>
      <c r="H9547" s="216">
        <v>66.999999998370185</v>
      </c>
      <c r="I9547" s="216">
        <v>1989.8999999515945</v>
      </c>
      <c r="J9547" s="216">
        <v>5.7134807824783902E-3</v>
      </c>
      <c r="K9547" s="216">
        <v>8.5275832576378716E-5</v>
      </c>
    </row>
    <row r="9548" spans="2:11" ht="15.75" customHeight="1" x14ac:dyDescent="0.2">
      <c r="B9548" s="189">
        <v>41243</v>
      </c>
      <c r="C9548" s="143">
        <v>285669</v>
      </c>
      <c r="D9548" s="143" t="s">
        <v>1588</v>
      </c>
      <c r="E9548" s="143" t="s">
        <v>24</v>
      </c>
      <c r="F9548" s="248" t="s">
        <v>3135</v>
      </c>
      <c r="G9548" s="216">
        <v>14.49</v>
      </c>
      <c r="H9548" s="216">
        <v>315</v>
      </c>
      <c r="I9548" s="216">
        <v>4564.3500000000004</v>
      </c>
      <c r="J9548" s="216">
        <v>4.5898922454578259E-3</v>
      </c>
      <c r="K9548" s="216">
        <v>1.4571086493516908E-5</v>
      </c>
    </row>
    <row r="9549" spans="2:11" ht="15.75" customHeight="1" x14ac:dyDescent="0.2">
      <c r="B9549" s="189">
        <v>41243</v>
      </c>
      <c r="C9549" s="143">
        <v>285670</v>
      </c>
      <c r="D9549" s="143" t="s">
        <v>1758</v>
      </c>
      <c r="E9549" s="143" t="s">
        <v>24</v>
      </c>
      <c r="F9549" s="248" t="s">
        <v>4776</v>
      </c>
      <c r="G9549" s="216">
        <v>67.915000000000006</v>
      </c>
      <c r="H9549" s="216">
        <v>218.9999999909196</v>
      </c>
      <c r="I9549" s="216">
        <v>14873.384999383306</v>
      </c>
      <c r="J9549" s="216">
        <v>1.4956616927356182E-2</v>
      </c>
      <c r="K9549" s="216">
        <v>6.8295054465645328E-5</v>
      </c>
    </row>
    <row r="9550" spans="2:11" ht="15.75" customHeight="1" x14ac:dyDescent="0.2">
      <c r="B9550" s="189">
        <v>41243</v>
      </c>
      <c r="C9550" s="143">
        <v>285671</v>
      </c>
      <c r="D9550" s="143" t="s">
        <v>840</v>
      </c>
      <c r="E9550" s="143" t="s">
        <v>24</v>
      </c>
      <c r="F9550" s="248" t="s">
        <v>4475</v>
      </c>
      <c r="G9550" s="216">
        <v>0.94000000000000006</v>
      </c>
      <c r="H9550" s="216">
        <v>78.000000002793968</v>
      </c>
      <c r="I9550" s="216">
        <v>73.32000000262633</v>
      </c>
      <c r="J9550" s="216">
        <v>7.3730301017455361E-5</v>
      </c>
      <c r="K9550" s="216">
        <v>9.4526026942069665E-7</v>
      </c>
    </row>
    <row r="9551" spans="2:11" ht="15.75" customHeight="1" x14ac:dyDescent="0.2">
      <c r="B9551" s="189">
        <v>41243</v>
      </c>
      <c r="C9551" s="143">
        <v>285672</v>
      </c>
      <c r="D9551" s="143" t="s">
        <v>1694</v>
      </c>
      <c r="E9551" s="143" t="s">
        <v>24</v>
      </c>
      <c r="F9551" s="248" t="s">
        <v>4777</v>
      </c>
      <c r="G9551" s="216">
        <v>4.16</v>
      </c>
      <c r="H9551" s="216">
        <v>102.00000000768341</v>
      </c>
      <c r="I9551" s="216">
        <v>424.32000003196299</v>
      </c>
      <c r="J9551" s="216">
        <v>4.2669450803276948E-4</v>
      </c>
      <c r="K9551" s="216">
        <v>4.1832794902022318E-6</v>
      </c>
    </row>
    <row r="9552" spans="2:11" ht="15.75" customHeight="1" x14ac:dyDescent="0.2">
      <c r="B9552" s="189">
        <v>41243</v>
      </c>
      <c r="C9552" s="143">
        <v>285673</v>
      </c>
      <c r="D9552" s="143" t="s">
        <v>1258</v>
      </c>
      <c r="E9552" s="143" t="s">
        <v>25</v>
      </c>
      <c r="F9552" s="248" t="s">
        <v>4778</v>
      </c>
      <c r="G9552" s="216">
        <v>3</v>
      </c>
      <c r="H9552" s="216">
        <v>235.00000000116415</v>
      </c>
      <c r="I9552" s="216">
        <v>705.00000000349246</v>
      </c>
      <c r="J9552" s="216">
        <v>2.0242243086412396E-3</v>
      </c>
      <c r="K9552" s="216">
        <v>8.6137204622604771E-6</v>
      </c>
    </row>
    <row r="9553" spans="2:11" ht="15.75" customHeight="1" x14ac:dyDescent="0.2">
      <c r="B9553" s="189">
        <v>41244</v>
      </c>
      <c r="C9553" s="143">
        <v>285687</v>
      </c>
      <c r="D9553" s="143" t="s">
        <v>872</v>
      </c>
      <c r="E9553" s="143" t="s">
        <v>25</v>
      </c>
      <c r="F9553" s="248" t="s">
        <v>2388</v>
      </c>
      <c r="G9553" s="216">
        <v>17</v>
      </c>
      <c r="H9553" s="216">
        <v>199.99999999185093</v>
      </c>
      <c r="I9553" s="216">
        <v>3399.9999998614658</v>
      </c>
      <c r="J9553" s="216">
        <v>9.766308046479771E-3</v>
      </c>
      <c r="K9553" s="216">
        <v>4.8831540234388515E-5</v>
      </c>
    </row>
    <row r="9554" spans="2:11" ht="15.75" customHeight="1" x14ac:dyDescent="0.2">
      <c r="B9554" s="189">
        <v>41244</v>
      </c>
      <c r="C9554" s="143">
        <v>285691</v>
      </c>
      <c r="D9554" s="143" t="s">
        <v>1551</v>
      </c>
      <c r="E9554" s="143" t="s">
        <v>24</v>
      </c>
      <c r="F9554" s="248" t="s">
        <v>4153</v>
      </c>
      <c r="G9554" s="216">
        <v>75.122700000000009</v>
      </c>
      <c r="H9554" s="216">
        <v>352.0000000053551</v>
      </c>
      <c r="I9554" s="216">
        <v>26443.190400402291</v>
      </c>
      <c r="J9554" s="216">
        <v>2.659888966092146E-2</v>
      </c>
      <c r="K9554" s="216">
        <v>7.5565027444650013E-5</v>
      </c>
    </row>
    <row r="9555" spans="2:11" ht="15.75" customHeight="1" x14ac:dyDescent="0.2">
      <c r="B9555" s="189">
        <v>41244</v>
      </c>
      <c r="C9555" s="143">
        <v>285701</v>
      </c>
      <c r="D9555" s="143" t="s">
        <v>1678</v>
      </c>
      <c r="E9555" s="143" t="s">
        <v>24</v>
      </c>
      <c r="F9555" s="248" t="s">
        <v>4779</v>
      </c>
      <c r="G9555" s="216">
        <v>23.79</v>
      </c>
      <c r="H9555" s="216">
        <v>267.99999999348074</v>
      </c>
      <c r="I9555" s="216">
        <v>6375.7199998449069</v>
      </c>
      <c r="J9555" s="216">
        <v>6.4132606624586752E-3</v>
      </c>
      <c r="K9555" s="216">
        <v>2.3930077099308511E-5</v>
      </c>
    </row>
    <row r="9556" spans="2:11" ht="15.75" customHeight="1" x14ac:dyDescent="0.2">
      <c r="B9556" s="189">
        <v>41245</v>
      </c>
      <c r="C9556" s="143">
        <v>285703</v>
      </c>
      <c r="D9556" s="143" t="s">
        <v>4780</v>
      </c>
      <c r="E9556" s="143" t="s">
        <v>24</v>
      </c>
      <c r="F9556" s="248" t="s">
        <v>4781</v>
      </c>
      <c r="G9556" s="216">
        <v>3.5</v>
      </c>
      <c r="H9556" s="216">
        <v>145.00000000116415</v>
      </c>
      <c r="I9556" s="216">
        <v>507.50000000407454</v>
      </c>
      <c r="J9556" s="216">
        <v>5.105751789898752E-4</v>
      </c>
      <c r="K9556" s="216">
        <v>3.5212081309363859E-6</v>
      </c>
    </row>
    <row r="9557" spans="2:11" ht="15.75" customHeight="1" x14ac:dyDescent="0.2">
      <c r="B9557" s="189">
        <v>41245</v>
      </c>
      <c r="C9557" s="143">
        <v>285709</v>
      </c>
      <c r="D9557" s="143" t="s">
        <v>749</v>
      </c>
      <c r="E9557" s="143" t="s">
        <v>24</v>
      </c>
      <c r="F9557" s="248" t="s">
        <v>4782</v>
      </c>
      <c r="G9557" s="216">
        <v>1</v>
      </c>
      <c r="H9557" s="216">
        <v>243.00000000628643</v>
      </c>
      <c r="I9557" s="216">
        <v>243.00000000628643</v>
      </c>
      <c r="J9557" s="216">
        <v>2.4447245023990788E-4</v>
      </c>
      <c r="K9557" s="216">
        <v>1.0060594659818245E-6</v>
      </c>
    </row>
    <row r="9558" spans="2:11" ht="15.75" customHeight="1" x14ac:dyDescent="0.2">
      <c r="B9558" s="189">
        <v>41245</v>
      </c>
      <c r="C9558" s="143">
        <v>285711</v>
      </c>
      <c r="D9558" s="143" t="s">
        <v>1479</v>
      </c>
      <c r="E9558" s="143" t="s">
        <v>25</v>
      </c>
      <c r="F9558" s="248" t="s">
        <v>4783</v>
      </c>
      <c r="G9558" s="216">
        <v>25.5</v>
      </c>
      <c r="H9558" s="216">
        <v>323.99999999790452</v>
      </c>
      <c r="I9558" s="216">
        <v>8261.9999999465654</v>
      </c>
      <c r="J9558" s="216">
        <v>2.3737960498179302E-2</v>
      </c>
      <c r="K9558" s="216">
        <v>7.3265310180039582E-5</v>
      </c>
    </row>
    <row r="9559" spans="2:11" ht="15.75" customHeight="1" x14ac:dyDescent="0.2">
      <c r="B9559" s="189">
        <v>41245</v>
      </c>
      <c r="C9559" s="143">
        <v>285713</v>
      </c>
      <c r="D9559" s="143" t="s">
        <v>974</v>
      </c>
      <c r="E9559" s="143" t="s">
        <v>24</v>
      </c>
      <c r="F9559" s="248" t="s">
        <v>4784</v>
      </c>
      <c r="G9559" s="216">
        <v>5.9850000000000003</v>
      </c>
      <c r="H9559" s="216">
        <v>222.00000000069849</v>
      </c>
      <c r="I9559" s="216">
        <v>1328.6700000041806</v>
      </c>
      <c r="J9559" s="216">
        <v>1.3367210306702768E-3</v>
      </c>
      <c r="K9559" s="216">
        <v>6.0212659039012201E-6</v>
      </c>
    </row>
    <row r="9560" spans="2:11" ht="15.75" customHeight="1" x14ac:dyDescent="0.2">
      <c r="B9560" s="189">
        <v>41245</v>
      </c>
      <c r="C9560" s="143">
        <v>285713</v>
      </c>
      <c r="D9560" s="143" t="s">
        <v>832</v>
      </c>
      <c r="E9560" s="143" t="s">
        <v>24</v>
      </c>
      <c r="F9560" s="248" t="s">
        <v>4784</v>
      </c>
      <c r="G9560" s="216">
        <v>0.85</v>
      </c>
      <c r="H9560" s="216">
        <v>222.00000000069849</v>
      </c>
      <c r="I9560" s="216">
        <v>188.70000000059372</v>
      </c>
      <c r="J9560" s="216">
        <v>1.8984342123136761E-4</v>
      </c>
      <c r="K9560" s="216">
        <v>8.5515054608455078E-7</v>
      </c>
    </row>
    <row r="9561" spans="2:11" ht="15.75" customHeight="1" x14ac:dyDescent="0.2">
      <c r="B9561" s="189">
        <v>41245</v>
      </c>
      <c r="C9561" s="143">
        <v>285713</v>
      </c>
      <c r="D9561" s="143" t="s">
        <v>549</v>
      </c>
      <c r="E9561" s="143" t="s">
        <v>24</v>
      </c>
      <c r="F9561" s="248" t="s">
        <v>4784</v>
      </c>
      <c r="G9561" s="216">
        <v>1.5450000000000002</v>
      </c>
      <c r="H9561" s="216">
        <v>222.00000000069849</v>
      </c>
      <c r="I9561" s="216">
        <v>342.99000000107918</v>
      </c>
      <c r="J9561" s="216">
        <v>3.4506833623819172E-4</v>
      </c>
      <c r="K9561" s="216">
        <v>1.5543618749419191E-6</v>
      </c>
    </row>
    <row r="9562" spans="2:11" ht="15.75" customHeight="1" x14ac:dyDescent="0.2">
      <c r="B9562" s="189">
        <v>41245</v>
      </c>
      <c r="C9562" s="143">
        <v>285714</v>
      </c>
      <c r="D9562" s="143" t="s">
        <v>1115</v>
      </c>
      <c r="E9562" s="143" t="s">
        <v>24</v>
      </c>
      <c r="F9562" s="248" t="s">
        <v>4785</v>
      </c>
      <c r="G9562" s="216">
        <v>12.15</v>
      </c>
      <c r="H9562" s="216">
        <v>346.99999999953434</v>
      </c>
      <c r="I9562" s="216">
        <v>4216.0499999943422</v>
      </c>
      <c r="J9562" s="216">
        <v>4.2415970115469792E-3</v>
      </c>
      <c r="K9562" s="216">
        <v>1.2223622511679169E-5</v>
      </c>
    </row>
    <row r="9563" spans="2:11" ht="15.75" customHeight="1" x14ac:dyDescent="0.2">
      <c r="B9563" s="189">
        <v>41245</v>
      </c>
      <c r="C9563" s="143">
        <v>285715</v>
      </c>
      <c r="D9563" s="143" t="s">
        <v>543</v>
      </c>
      <c r="E9563" s="143" t="s">
        <v>25</v>
      </c>
      <c r="F9563" s="248" t="s">
        <v>4786</v>
      </c>
      <c r="G9563" s="216">
        <v>0.97500000000000009</v>
      </c>
      <c r="H9563" s="216">
        <v>528.99999999557622</v>
      </c>
      <c r="I9563" s="216">
        <v>515.77499999568681</v>
      </c>
      <c r="J9563" s="216">
        <v>1.4818986414821141E-3</v>
      </c>
      <c r="K9563" s="216">
        <v>2.8013206833544553E-6</v>
      </c>
    </row>
    <row r="9564" spans="2:11" ht="15.75" customHeight="1" x14ac:dyDescent="0.2">
      <c r="B9564" s="189">
        <v>41245</v>
      </c>
      <c r="C9564" s="143">
        <v>285717</v>
      </c>
      <c r="D9564" s="143" t="s">
        <v>1247</v>
      </c>
      <c r="E9564" s="143" t="s">
        <v>24</v>
      </c>
      <c r="F9564" s="248" t="s">
        <v>3557</v>
      </c>
      <c r="G9564" s="216">
        <v>19.765000000000001</v>
      </c>
      <c r="H9564" s="216">
        <v>329.99999999650754</v>
      </c>
      <c r="I9564" s="216">
        <v>6522.4499999309719</v>
      </c>
      <c r="J9564" s="216">
        <v>6.5619725638237049E-3</v>
      </c>
      <c r="K9564" s="216">
        <v>1.9884765345130761E-5</v>
      </c>
    </row>
    <row r="9565" spans="2:11" ht="15.75" customHeight="1" x14ac:dyDescent="0.2">
      <c r="B9565" s="189">
        <v>41245</v>
      </c>
      <c r="C9565" s="143">
        <v>285718</v>
      </c>
      <c r="D9565" s="143" t="s">
        <v>4787</v>
      </c>
      <c r="E9565" s="143" t="s">
        <v>24</v>
      </c>
      <c r="F9565" s="248" t="s">
        <v>4788</v>
      </c>
      <c r="G9565" s="216">
        <v>49.245000000000005</v>
      </c>
      <c r="H9565" s="216">
        <v>425.99999999511056</v>
      </c>
      <c r="I9565" s="216">
        <v>20978.369999759223</v>
      </c>
      <c r="J9565" s="216">
        <v>2.1105487719126893E-2</v>
      </c>
      <c r="K9565" s="216">
        <v>4.9543398402274953E-5</v>
      </c>
    </row>
    <row r="9566" spans="2:11" ht="15.75" customHeight="1" x14ac:dyDescent="0.2">
      <c r="B9566" s="189">
        <v>41245</v>
      </c>
      <c r="C9566" s="143">
        <v>285719</v>
      </c>
      <c r="D9566" s="143" t="s">
        <v>4780</v>
      </c>
      <c r="E9566" s="143" t="s">
        <v>24</v>
      </c>
      <c r="F9566" s="248" t="s">
        <v>4789</v>
      </c>
      <c r="G9566" s="216">
        <v>21.84</v>
      </c>
      <c r="H9566" s="216">
        <v>135</v>
      </c>
      <c r="I9566" s="216">
        <v>2948.4</v>
      </c>
      <c r="J9566" s="216">
        <v>2.9662657295008114E-3</v>
      </c>
      <c r="K9566" s="216">
        <v>2.1972338737043046E-5</v>
      </c>
    </row>
    <row r="9567" spans="2:11" ht="15.75" customHeight="1" x14ac:dyDescent="0.2">
      <c r="B9567" s="189">
        <v>41245</v>
      </c>
      <c r="C9567" s="143">
        <v>285725</v>
      </c>
      <c r="D9567" s="143" t="s">
        <v>2057</v>
      </c>
      <c r="E9567" s="143" t="s">
        <v>24</v>
      </c>
      <c r="F9567" s="248" t="s">
        <v>4790</v>
      </c>
      <c r="G9567" s="216">
        <v>4.4061000000000003</v>
      </c>
      <c r="H9567" s="216">
        <v>164.00000000023283</v>
      </c>
      <c r="I9567" s="216">
        <v>722.60040000102595</v>
      </c>
      <c r="J9567" s="216">
        <v>7.2697897254328492E-4</v>
      </c>
      <c r="K9567" s="216">
        <v>4.4327986130625171E-6</v>
      </c>
    </row>
    <row r="9568" spans="2:11" ht="15.75" customHeight="1" x14ac:dyDescent="0.2">
      <c r="B9568" s="189">
        <v>41246</v>
      </c>
      <c r="C9568" s="143">
        <v>285760</v>
      </c>
      <c r="D9568" s="143" t="s">
        <v>890</v>
      </c>
      <c r="E9568" s="143" t="s">
        <v>25</v>
      </c>
      <c r="F9568" s="248" t="s">
        <v>3981</v>
      </c>
      <c r="G9568" s="216">
        <v>28.5</v>
      </c>
      <c r="H9568" s="216">
        <v>188.00000000512227</v>
      </c>
      <c r="I9568" s="216">
        <v>5358.0000001459848</v>
      </c>
      <c r="J9568" s="216">
        <v>1.5402970514166522E-2</v>
      </c>
      <c r="K9568" s="216">
        <v>8.1930694222057712E-5</v>
      </c>
    </row>
    <row r="9569" spans="2:11" ht="15.75" customHeight="1" x14ac:dyDescent="0.2">
      <c r="B9569" s="189">
        <v>41246</v>
      </c>
      <c r="C9569" s="143">
        <v>285782</v>
      </c>
      <c r="D9569" s="143" t="s">
        <v>730</v>
      </c>
      <c r="E9569" s="143" t="s">
        <v>25</v>
      </c>
      <c r="F9569" s="248" t="s">
        <v>4791</v>
      </c>
      <c r="G9569" s="216">
        <v>1</v>
      </c>
      <c r="H9569" s="216">
        <v>325.00000000116415</v>
      </c>
      <c r="I9569" s="216">
        <v>325.00000000116415</v>
      </c>
      <c r="J9569" s="216">
        <v>9.3429739025488196E-4</v>
      </c>
      <c r="K9569" s="216">
        <v>2.874761200773955E-6</v>
      </c>
    </row>
    <row r="9570" spans="2:11" ht="15.75" customHeight="1" x14ac:dyDescent="0.2">
      <c r="B9570" s="189">
        <v>41246</v>
      </c>
      <c r="C9570" s="143">
        <v>285800</v>
      </c>
      <c r="D9570" s="143" t="s">
        <v>1262</v>
      </c>
      <c r="E9570" s="143" t="s">
        <v>25</v>
      </c>
      <c r="F9570" s="248" t="s">
        <v>4792</v>
      </c>
      <c r="G9570" s="216">
        <v>2.0100000000000002</v>
      </c>
      <c r="H9570" s="216">
        <v>194.99999999650754</v>
      </c>
      <c r="I9570" s="216">
        <v>391.94999999298022</v>
      </c>
      <c r="J9570" s="216">
        <v>1.1267626526231713E-3</v>
      </c>
      <c r="K9570" s="216">
        <v>5.77827001355565E-6</v>
      </c>
    </row>
    <row r="9571" spans="2:11" ht="15.75" customHeight="1" x14ac:dyDescent="0.2">
      <c r="B9571" s="189">
        <v>41246</v>
      </c>
      <c r="C9571" s="143">
        <v>285801</v>
      </c>
      <c r="D9571" s="143" t="s">
        <v>1388</v>
      </c>
      <c r="E9571" s="143" t="s">
        <v>24</v>
      </c>
      <c r="F9571" s="248" t="s">
        <v>4793</v>
      </c>
      <c r="G9571" s="216">
        <v>45</v>
      </c>
      <c r="H9571" s="216">
        <v>302.99999999231659</v>
      </c>
      <c r="I9571" s="216">
        <v>13634.999999654246</v>
      </c>
      <c r="J9571" s="216">
        <v>1.37233150211413E-2</v>
      </c>
      <c r="K9571" s="216">
        <v>4.5291468717786444E-5</v>
      </c>
    </row>
    <row r="9572" spans="2:11" ht="15.75" customHeight="1" x14ac:dyDescent="0.2">
      <c r="B9572" s="189">
        <v>41246</v>
      </c>
      <c r="C9572" s="143">
        <v>285803</v>
      </c>
      <c r="D9572" s="143" t="s">
        <v>548</v>
      </c>
      <c r="E9572" s="143" t="s">
        <v>25</v>
      </c>
      <c r="F9572" s="248" t="s">
        <v>2661</v>
      </c>
      <c r="G9572" s="216">
        <v>34.880000000000003</v>
      </c>
      <c r="H9572" s="216">
        <v>439.99999999883585</v>
      </c>
      <c r="I9572" s="216">
        <v>15347.199999959394</v>
      </c>
      <c r="J9572" s="216">
        <v>4.4119535100401307E-2</v>
      </c>
      <c r="K9572" s="216">
        <v>1.0027167068299555E-4</v>
      </c>
    </row>
    <row r="9573" spans="2:11" ht="15.75" customHeight="1" x14ac:dyDescent="0.2">
      <c r="B9573" s="189">
        <v>41246</v>
      </c>
      <c r="C9573" s="143">
        <v>285804</v>
      </c>
      <c r="D9573" s="143" t="s">
        <v>1078</v>
      </c>
      <c r="E9573" s="143" t="s">
        <v>24</v>
      </c>
      <c r="F9573" s="248" t="s">
        <v>4794</v>
      </c>
      <c r="G9573" s="216">
        <v>17.085000000000001</v>
      </c>
      <c r="H9573" s="216">
        <v>296.99999999371357</v>
      </c>
      <c r="I9573" s="216">
        <v>5074.2449998925968</v>
      </c>
      <c r="J9573" s="216">
        <v>5.1071113039782186E-3</v>
      </c>
      <c r="K9573" s="216">
        <v>1.7195660956519588E-5</v>
      </c>
    </row>
    <row r="9574" spans="2:11" ht="15.75" customHeight="1" x14ac:dyDescent="0.2">
      <c r="B9574" s="189">
        <v>41246</v>
      </c>
      <c r="C9574" s="143">
        <v>285806</v>
      </c>
      <c r="D9574" s="143" t="s">
        <v>1026</v>
      </c>
      <c r="E9574" s="143" t="s">
        <v>24</v>
      </c>
      <c r="F9574" s="248" t="s">
        <v>4795</v>
      </c>
      <c r="G9574" s="216">
        <v>14.85</v>
      </c>
      <c r="H9574" s="216">
        <v>323.00000000512227</v>
      </c>
      <c r="I9574" s="216">
        <v>4796.5500000760658</v>
      </c>
      <c r="J9574" s="216">
        <v>4.8276176507054151E-3</v>
      </c>
      <c r="K9574" s="216">
        <v>1.4946184676869526E-5</v>
      </c>
    </row>
    <row r="9575" spans="2:11" ht="15.75" customHeight="1" x14ac:dyDescent="0.2">
      <c r="B9575" s="189">
        <v>41246</v>
      </c>
      <c r="C9575" s="143">
        <v>285807</v>
      </c>
      <c r="D9575" s="143" t="s">
        <v>1272</v>
      </c>
      <c r="E9575" s="143" t="s">
        <v>24</v>
      </c>
      <c r="F9575" s="248" t="s">
        <v>3321</v>
      </c>
      <c r="G9575" s="216">
        <v>37.355000000000004</v>
      </c>
      <c r="H9575" s="216">
        <v>400.99999999743886</v>
      </c>
      <c r="I9575" s="216">
        <v>14979.35499990433</v>
      </c>
      <c r="J9575" s="216">
        <v>1.5076377519795221E-2</v>
      </c>
      <c r="K9575" s="216">
        <v>3.7596951421175842E-5</v>
      </c>
    </row>
    <row r="9576" spans="2:11" ht="15.75" customHeight="1" x14ac:dyDescent="0.2">
      <c r="B9576" s="189">
        <v>41246</v>
      </c>
      <c r="C9576" s="143">
        <v>285808</v>
      </c>
      <c r="D9576" s="143" t="s">
        <v>1569</v>
      </c>
      <c r="E9576" s="143" t="s">
        <v>24</v>
      </c>
      <c r="F9576" s="248" t="s">
        <v>4766</v>
      </c>
      <c r="G9576" s="216">
        <v>1.19</v>
      </c>
      <c r="H9576" s="216">
        <v>306.00000000209548</v>
      </c>
      <c r="I9576" s="216">
        <v>364.14000000249359</v>
      </c>
      <c r="J9576" s="216">
        <v>3.6649856486683764E-4</v>
      </c>
      <c r="K9576" s="216">
        <v>1.1977077283147971E-6</v>
      </c>
    </row>
    <row r="9577" spans="2:11" ht="15.75" customHeight="1" x14ac:dyDescent="0.2">
      <c r="B9577" s="189">
        <v>41246</v>
      </c>
      <c r="C9577" s="143">
        <v>285808</v>
      </c>
      <c r="D9577" s="143" t="s">
        <v>1416</v>
      </c>
      <c r="E9577" s="143" t="s">
        <v>24</v>
      </c>
      <c r="F9577" s="248" t="s">
        <v>4766</v>
      </c>
      <c r="G9577" s="216">
        <v>21.3</v>
      </c>
      <c r="H9577" s="216">
        <v>306.00000000209548</v>
      </c>
      <c r="I9577" s="216">
        <v>6517.8000000446336</v>
      </c>
      <c r="J9577" s="216">
        <v>6.5600163291291112E-3</v>
      </c>
      <c r="K9577" s="216">
        <v>2.1437961859752252E-5</v>
      </c>
    </row>
    <row r="9578" spans="2:11" ht="15.75" customHeight="1" x14ac:dyDescent="0.2">
      <c r="B9578" s="189">
        <v>41246</v>
      </c>
      <c r="C9578" s="143">
        <v>285809</v>
      </c>
      <c r="D9578" s="143" t="s">
        <v>4796</v>
      </c>
      <c r="E9578" s="143" t="s">
        <v>24</v>
      </c>
      <c r="F9578" s="248" t="s">
        <v>4797</v>
      </c>
      <c r="G9578" s="216">
        <v>12.24</v>
      </c>
      <c r="H9578" s="216">
        <v>264.99999999417923</v>
      </c>
      <c r="I9578" s="216">
        <v>3243.5999999287537</v>
      </c>
      <c r="J9578" s="216">
        <v>3.2646090651063391E-3</v>
      </c>
      <c r="K9578" s="216">
        <v>1.2319279491237913E-5</v>
      </c>
    </row>
    <row r="9579" spans="2:11" ht="15.75" customHeight="1" x14ac:dyDescent="0.2">
      <c r="B9579" s="189">
        <v>41246</v>
      </c>
      <c r="C9579" s="143">
        <v>285810</v>
      </c>
      <c r="D9579" s="143" t="s">
        <v>779</v>
      </c>
      <c r="E9579" s="143" t="s">
        <v>24</v>
      </c>
      <c r="F9579" s="248" t="s">
        <v>4798</v>
      </c>
      <c r="G9579" s="216">
        <v>46.18</v>
      </c>
      <c r="H9579" s="216">
        <v>206.00000000093132</v>
      </c>
      <c r="I9579" s="216">
        <v>9513.0800000430081</v>
      </c>
      <c r="J9579" s="216">
        <v>9.57469700514995E-3</v>
      </c>
      <c r="K9579" s="216">
        <v>4.6479111675275066E-5</v>
      </c>
    </row>
    <row r="9580" spans="2:11" ht="15.75" customHeight="1" x14ac:dyDescent="0.2">
      <c r="B9580" s="189">
        <v>41246</v>
      </c>
      <c r="C9580" s="143">
        <v>285811</v>
      </c>
      <c r="D9580" s="143" t="s">
        <v>3644</v>
      </c>
      <c r="E9580" s="143" t="s">
        <v>24</v>
      </c>
      <c r="F9580" s="248" t="s">
        <v>3761</v>
      </c>
      <c r="G9580" s="216">
        <v>14.7064</v>
      </c>
      <c r="H9580" s="216">
        <v>252.00000000419095</v>
      </c>
      <c r="I9580" s="216">
        <v>3706.0128000616337</v>
      </c>
      <c r="J9580" s="216">
        <v>3.7300169511490584E-3</v>
      </c>
      <c r="K9580" s="216">
        <v>1.4801654567805658E-5</v>
      </c>
    </row>
    <row r="9581" spans="2:11" ht="15.75" customHeight="1" x14ac:dyDescent="0.2">
      <c r="B9581" s="189">
        <v>41246</v>
      </c>
      <c r="C9581" s="143">
        <v>285812</v>
      </c>
      <c r="D9581" s="143" t="s">
        <v>4698</v>
      </c>
      <c r="E9581" s="143" t="s">
        <v>24</v>
      </c>
      <c r="F9581" s="248" t="s">
        <v>4799</v>
      </c>
      <c r="G9581" s="216">
        <v>9.15</v>
      </c>
      <c r="H9581" s="216">
        <v>77.999999992316589</v>
      </c>
      <c r="I9581" s="216">
        <v>713.69999992969679</v>
      </c>
      <c r="J9581" s="216">
        <v>7.1832269379333439E-4</v>
      </c>
      <c r="K9581" s="216">
        <v>9.2092653059499109E-6</v>
      </c>
    </row>
    <row r="9582" spans="2:11" ht="15.75" customHeight="1" x14ac:dyDescent="0.2">
      <c r="B9582" s="189">
        <v>41246</v>
      </c>
      <c r="C9582" s="143">
        <v>285813</v>
      </c>
      <c r="D9582" s="143" t="s">
        <v>1012</v>
      </c>
      <c r="E9582" s="143" t="s">
        <v>24</v>
      </c>
      <c r="F9582" s="248" t="s">
        <v>4800</v>
      </c>
      <c r="G9582" s="216">
        <v>12.780000000000001</v>
      </c>
      <c r="H9582" s="216">
        <v>356.99999999022111</v>
      </c>
      <c r="I9582" s="216">
        <v>4562.4599998750264</v>
      </c>
      <c r="J9582" s="216">
        <v>4.5920114302331486E-3</v>
      </c>
      <c r="K9582" s="216">
        <v>1.2862777115851351E-5</v>
      </c>
    </row>
    <row r="9583" spans="2:11" ht="15.75" customHeight="1" x14ac:dyDescent="0.2">
      <c r="B9583" s="189">
        <v>41246</v>
      </c>
      <c r="C9583" s="143">
        <v>285814</v>
      </c>
      <c r="D9583" s="143" t="s">
        <v>4801</v>
      </c>
      <c r="E9583" s="143" t="s">
        <v>24</v>
      </c>
      <c r="F9583" s="248" t="s">
        <v>4802</v>
      </c>
      <c r="G9583" s="216">
        <v>0.99</v>
      </c>
      <c r="H9583" s="216">
        <v>49.999999995343387</v>
      </c>
      <c r="I9583" s="216">
        <v>49.499999995389956</v>
      </c>
      <c r="J9583" s="216">
        <v>4.9820615584925185E-5</v>
      </c>
      <c r="K9583" s="216">
        <v>9.9641231179130176E-7</v>
      </c>
    </row>
    <row r="9584" spans="2:11" ht="15.75" customHeight="1" x14ac:dyDescent="0.2">
      <c r="B9584" s="189">
        <v>41246</v>
      </c>
      <c r="C9584" s="143">
        <v>285815</v>
      </c>
      <c r="D9584" s="143" t="s">
        <v>1393</v>
      </c>
      <c r="E9584" s="143" t="s">
        <v>24</v>
      </c>
      <c r="F9584" s="248" t="s">
        <v>4803</v>
      </c>
      <c r="G9584" s="216">
        <v>18.835000000000001</v>
      </c>
      <c r="H9584" s="216">
        <v>265.99999999743886</v>
      </c>
      <c r="I9584" s="216">
        <v>5010.1099999517619</v>
      </c>
      <c r="J9584" s="216">
        <v>5.0425608963440951E-3</v>
      </c>
      <c r="K9584" s="216">
        <v>1.895699585110017E-5</v>
      </c>
    </row>
    <row r="9585" spans="2:11" ht="15.75" customHeight="1" x14ac:dyDescent="0.2">
      <c r="B9585" s="189">
        <v>41246</v>
      </c>
      <c r="C9585" s="143">
        <v>285816</v>
      </c>
      <c r="D9585" s="143" t="s">
        <v>907</v>
      </c>
      <c r="E9585" s="143" t="s">
        <v>24</v>
      </c>
      <c r="F9585" s="248" t="s">
        <v>4521</v>
      </c>
      <c r="G9585" s="216">
        <v>3.13</v>
      </c>
      <c r="H9585" s="216">
        <v>278.99999999790452</v>
      </c>
      <c r="I9585" s="216">
        <v>873.26999999344116</v>
      </c>
      <c r="J9585" s="216">
        <v>8.7892624193076246E-4</v>
      </c>
      <c r="K9585" s="216">
        <v>3.1502732685927013E-6</v>
      </c>
    </row>
    <row r="9586" spans="2:11" ht="15.75" customHeight="1" x14ac:dyDescent="0.2">
      <c r="B9586" s="189">
        <v>41246</v>
      </c>
      <c r="C9586" s="143">
        <v>285817</v>
      </c>
      <c r="D9586" s="143" t="s">
        <v>1393</v>
      </c>
      <c r="E9586" s="143" t="s">
        <v>24</v>
      </c>
      <c r="F9586" s="248" t="s">
        <v>4804</v>
      </c>
      <c r="G9586" s="216">
        <v>16.16</v>
      </c>
      <c r="H9586" s="216">
        <v>261.00000000209548</v>
      </c>
      <c r="I9586" s="216">
        <v>4217.7600000338625</v>
      </c>
      <c r="J9586" s="216">
        <v>4.24507878001477E-3</v>
      </c>
      <c r="K9586" s="216">
        <v>1.6264669655098421E-5</v>
      </c>
    </row>
    <row r="9587" spans="2:11" ht="15.75" customHeight="1" x14ac:dyDescent="0.2">
      <c r="B9587" s="189">
        <v>41246</v>
      </c>
      <c r="C9587" s="143">
        <v>285818</v>
      </c>
      <c r="D9587" s="143" t="s">
        <v>907</v>
      </c>
      <c r="E9587" s="143" t="s">
        <v>24</v>
      </c>
      <c r="F9587" s="248" t="s">
        <v>4805</v>
      </c>
      <c r="G9587" s="216">
        <v>26.55</v>
      </c>
      <c r="H9587" s="216">
        <v>150.00000000698492</v>
      </c>
      <c r="I9587" s="216">
        <v>3982.5000001854496</v>
      </c>
      <c r="J9587" s="216">
        <v>4.0082949817107508E-3</v>
      </c>
      <c r="K9587" s="216">
        <v>2.6721966543494001E-5</v>
      </c>
    </row>
    <row r="9588" spans="2:11" ht="15.75" customHeight="1" x14ac:dyDescent="0.2">
      <c r="B9588" s="189">
        <v>41246</v>
      </c>
      <c r="C9588" s="143">
        <v>285819</v>
      </c>
      <c r="D9588" s="143" t="s">
        <v>1591</v>
      </c>
      <c r="E9588" s="143" t="s">
        <v>24</v>
      </c>
      <c r="F9588" s="248" t="s">
        <v>4806</v>
      </c>
      <c r="G9588" s="216">
        <v>16.219200000000001</v>
      </c>
      <c r="H9588" s="216">
        <v>242.0000000030268</v>
      </c>
      <c r="I9588" s="216">
        <v>3925.0464000490924</v>
      </c>
      <c r="J9588" s="216">
        <v>3.9504692498596389E-3</v>
      </c>
      <c r="K9588" s="216">
        <v>1.6324253098389376E-5</v>
      </c>
    </row>
    <row r="9589" spans="2:11" ht="15.75" customHeight="1" x14ac:dyDescent="0.2">
      <c r="B9589" s="189">
        <v>41246</v>
      </c>
      <c r="C9589" s="143">
        <v>285819</v>
      </c>
      <c r="D9589" s="143" t="s">
        <v>1182</v>
      </c>
      <c r="E9589" s="143" t="s">
        <v>24</v>
      </c>
      <c r="F9589" s="248" t="s">
        <v>4806</v>
      </c>
      <c r="G9589" s="216">
        <v>3.9550000000000001</v>
      </c>
      <c r="H9589" s="216">
        <v>242.0000000030268</v>
      </c>
      <c r="I9589" s="216">
        <v>957.11000001197101</v>
      </c>
      <c r="J9589" s="216">
        <v>9.6330928055606154E-4</v>
      </c>
      <c r="K9589" s="216">
        <v>3.9806168617521201E-6</v>
      </c>
    </row>
    <row r="9590" spans="2:11" ht="15.75" customHeight="1" x14ac:dyDescent="0.2">
      <c r="B9590" s="189">
        <v>41246</v>
      </c>
      <c r="C9590" s="143">
        <v>285820</v>
      </c>
      <c r="D9590" s="143" t="s">
        <v>804</v>
      </c>
      <c r="E9590" s="143" t="s">
        <v>24</v>
      </c>
      <c r="F9590" s="248" t="s">
        <v>4522</v>
      </c>
      <c r="G9590" s="216">
        <v>4.9116</v>
      </c>
      <c r="H9590" s="216">
        <v>30.00000000349246</v>
      </c>
      <c r="I9590" s="216">
        <v>147.34800001715357</v>
      </c>
      <c r="J9590" s="216">
        <v>1.483023851867846E-4</v>
      </c>
      <c r="K9590" s="216">
        <v>4.9434128389839975E-6</v>
      </c>
    </row>
    <row r="9591" spans="2:11" ht="15.75" customHeight="1" x14ac:dyDescent="0.2">
      <c r="B9591" s="189">
        <v>41247</v>
      </c>
      <c r="C9591" s="143">
        <v>285860</v>
      </c>
      <c r="D9591" s="143" t="s">
        <v>1516</v>
      </c>
      <c r="E9591" s="143" t="s">
        <v>25</v>
      </c>
      <c r="F9591" s="248" t="s">
        <v>4807</v>
      </c>
      <c r="G9591" s="216">
        <v>9</v>
      </c>
      <c r="H9591" s="216">
        <v>132.00000000069849</v>
      </c>
      <c r="I9591" s="216">
        <v>1188.0000000062864</v>
      </c>
      <c r="J9591" s="216">
        <v>3.4166055196075671E-3</v>
      </c>
      <c r="K9591" s="216">
        <v>2.5883375148405209E-5</v>
      </c>
    </row>
    <row r="9592" spans="2:11" ht="15.75" customHeight="1" x14ac:dyDescent="0.2">
      <c r="B9592" s="189">
        <v>41247</v>
      </c>
      <c r="C9592" s="143">
        <v>285901</v>
      </c>
      <c r="D9592" s="143" t="s">
        <v>999</v>
      </c>
      <c r="E9592" s="143" t="s">
        <v>25</v>
      </c>
      <c r="F9592" s="248" t="s">
        <v>4808</v>
      </c>
      <c r="G9592" s="216">
        <v>53.5</v>
      </c>
      <c r="H9592" s="216">
        <v>87.000000000698492</v>
      </c>
      <c r="I9592" s="216">
        <v>4654.5000000373693</v>
      </c>
      <c r="J9592" s="216">
        <v>1.3386018847691031E-2</v>
      </c>
      <c r="K9592" s="216">
        <v>1.5386228560440875E-4</v>
      </c>
    </row>
    <row r="9593" spans="2:11" ht="15.75" customHeight="1" x14ac:dyDescent="0.2">
      <c r="B9593" s="189">
        <v>41247</v>
      </c>
      <c r="C9593" s="143">
        <v>285920</v>
      </c>
      <c r="D9593" s="143" t="s">
        <v>568</v>
      </c>
      <c r="E9593" s="143" t="s">
        <v>25</v>
      </c>
      <c r="F9593" s="248" t="s">
        <v>4809</v>
      </c>
      <c r="G9593" s="216">
        <v>1</v>
      </c>
      <c r="H9593" s="216">
        <v>267.99999999348074</v>
      </c>
      <c r="I9593" s="216">
        <v>267.99999999348074</v>
      </c>
      <c r="J9593" s="216">
        <v>7.7074939328931728E-4</v>
      </c>
      <c r="K9593" s="216">
        <v>2.8759305720450234E-6</v>
      </c>
    </row>
    <row r="9594" spans="2:11" ht="15.75" customHeight="1" x14ac:dyDescent="0.2">
      <c r="B9594" s="189">
        <v>41247</v>
      </c>
      <c r="C9594" s="143">
        <v>285921</v>
      </c>
      <c r="D9594" s="143" t="s">
        <v>1312</v>
      </c>
      <c r="E9594" s="143" t="s">
        <v>25</v>
      </c>
      <c r="F9594" s="248" t="s">
        <v>4132</v>
      </c>
      <c r="G9594" s="216">
        <v>10.5</v>
      </c>
      <c r="H9594" s="216">
        <v>444.00000000139698</v>
      </c>
      <c r="I9594" s="216">
        <v>4662.0000000146683</v>
      </c>
      <c r="J9594" s="216">
        <v>1.3407588326916083E-2</v>
      </c>
      <c r="K9594" s="216">
        <v>3.0197271006472745E-5</v>
      </c>
    </row>
    <row r="9595" spans="2:11" ht="15.75" customHeight="1" x14ac:dyDescent="0.2">
      <c r="B9595" s="189">
        <v>41247</v>
      </c>
      <c r="C9595" s="143">
        <v>285926</v>
      </c>
      <c r="D9595" s="143" t="s">
        <v>652</v>
      </c>
      <c r="E9595" s="143" t="s">
        <v>25</v>
      </c>
      <c r="F9595" s="248" t="s">
        <v>2903</v>
      </c>
      <c r="G9595" s="216">
        <v>4</v>
      </c>
      <c r="H9595" s="216">
        <v>214.99999999883585</v>
      </c>
      <c r="I9595" s="216">
        <v>859.99999999534339</v>
      </c>
      <c r="J9595" s="216">
        <v>2.473300291945328E-3</v>
      </c>
      <c r="K9595" s="216">
        <v>1.1503722288180094E-5</v>
      </c>
    </row>
    <row r="9596" spans="2:11" ht="15.75" customHeight="1" x14ac:dyDescent="0.2">
      <c r="B9596" s="189">
        <v>41247</v>
      </c>
      <c r="C9596" s="143">
        <v>285929</v>
      </c>
      <c r="D9596" s="143" t="s">
        <v>895</v>
      </c>
      <c r="E9596" s="143" t="s">
        <v>24</v>
      </c>
      <c r="F9596" s="248" t="s">
        <v>4810</v>
      </c>
      <c r="G9596" s="216">
        <v>31.064800000000002</v>
      </c>
      <c r="H9596" s="216">
        <v>355.99999999743886</v>
      </c>
      <c r="I9596" s="216">
        <v>11059.06879992044</v>
      </c>
      <c r="J9596" s="216">
        <v>1.1133974954561997E-2</v>
      </c>
      <c r="K9596" s="216">
        <v>3.1275210546747457E-5</v>
      </c>
    </row>
    <row r="9597" spans="2:11" ht="15.75" customHeight="1" x14ac:dyDescent="0.2">
      <c r="B9597" s="189">
        <v>41247</v>
      </c>
      <c r="C9597" s="143">
        <v>285930</v>
      </c>
      <c r="D9597" s="143" t="s">
        <v>1555</v>
      </c>
      <c r="E9597" s="143" t="s">
        <v>24</v>
      </c>
      <c r="F9597" s="248" t="s">
        <v>4811</v>
      </c>
      <c r="G9597" s="216">
        <v>10.8</v>
      </c>
      <c r="H9597" s="216">
        <v>177.00000000069849</v>
      </c>
      <c r="I9597" s="216">
        <v>1911.6000000075439</v>
      </c>
      <c r="J9597" s="216">
        <v>1.9245477994836078E-3</v>
      </c>
      <c r="K9597" s="216">
        <v>1.0873151409468998E-5</v>
      </c>
    </row>
    <row r="9598" spans="2:11" ht="15.75" customHeight="1" x14ac:dyDescent="0.2">
      <c r="B9598" s="189">
        <v>41247</v>
      </c>
      <c r="C9598" s="143">
        <v>285931</v>
      </c>
      <c r="D9598" s="143" t="s">
        <v>1444</v>
      </c>
      <c r="E9598" s="143" t="s">
        <v>24</v>
      </c>
      <c r="F9598" s="248" t="s">
        <v>4812</v>
      </c>
      <c r="G9598" s="216">
        <v>1.21</v>
      </c>
      <c r="H9598" s="216">
        <v>359.00000000721775</v>
      </c>
      <c r="I9598" s="216">
        <v>434.39000000873347</v>
      </c>
      <c r="J9598" s="216">
        <v>4.3733224452353691E-4</v>
      </c>
      <c r="K9598" s="216">
        <v>1.2181956671719895E-6</v>
      </c>
    </row>
    <row r="9599" spans="2:11" ht="15.75" customHeight="1" x14ac:dyDescent="0.2">
      <c r="B9599" s="189">
        <v>41247</v>
      </c>
      <c r="C9599" s="143">
        <v>285931</v>
      </c>
      <c r="D9599" s="143" t="s">
        <v>1322</v>
      </c>
      <c r="E9599" s="143" t="s">
        <v>24</v>
      </c>
      <c r="F9599" s="248" t="s">
        <v>4812</v>
      </c>
      <c r="G9599" s="216">
        <v>32.344100000000005</v>
      </c>
      <c r="H9599" s="216">
        <v>359.00000000721775</v>
      </c>
      <c r="I9599" s="216">
        <v>11611.531900233453</v>
      </c>
      <c r="J9599" s="216">
        <v>1.1690180041399777E-2</v>
      </c>
      <c r="K9599" s="216">
        <v>3.2563175602130208E-5</v>
      </c>
    </row>
    <row r="9600" spans="2:11" ht="15.75" customHeight="1" x14ac:dyDescent="0.2">
      <c r="B9600" s="189">
        <v>41247</v>
      </c>
      <c r="C9600" s="143">
        <v>285932</v>
      </c>
      <c r="D9600" s="143" t="s">
        <v>1172</v>
      </c>
      <c r="E9600" s="143" t="s">
        <v>24</v>
      </c>
      <c r="F9600" s="248" t="s">
        <v>4813</v>
      </c>
      <c r="G9600" s="216">
        <v>20.09</v>
      </c>
      <c r="H9600" s="216">
        <v>303.00000000279397</v>
      </c>
      <c r="I9600" s="216">
        <v>6087.2700000561308</v>
      </c>
      <c r="J9600" s="216">
        <v>6.1285007760119138E-3</v>
      </c>
      <c r="K9600" s="216">
        <v>2.0226075168169645E-5</v>
      </c>
    </row>
    <row r="9601" spans="2:11" ht="15.75" customHeight="1" x14ac:dyDescent="0.2">
      <c r="B9601" s="189">
        <v>41247</v>
      </c>
      <c r="C9601" s="143">
        <v>285933</v>
      </c>
      <c r="D9601" s="143" t="s">
        <v>1414</v>
      </c>
      <c r="E9601" s="143" t="s">
        <v>24</v>
      </c>
      <c r="F9601" s="248" t="s">
        <v>4814</v>
      </c>
      <c r="G9601" s="216">
        <v>18.48</v>
      </c>
      <c r="H9601" s="216">
        <v>39.999999994179234</v>
      </c>
      <c r="I9601" s="216">
        <v>739.19999989243229</v>
      </c>
      <c r="J9601" s="216">
        <v>7.4420680747313737E-4</v>
      </c>
      <c r="K9601" s="216">
        <v>1.8605170189535844E-5</v>
      </c>
    </row>
    <row r="9602" spans="2:11" ht="15.75" customHeight="1" x14ac:dyDescent="0.2">
      <c r="B9602" s="189">
        <v>41247</v>
      </c>
      <c r="C9602" s="143">
        <v>285934</v>
      </c>
      <c r="D9602" s="143" t="s">
        <v>816</v>
      </c>
      <c r="E9602" s="143" t="s">
        <v>25</v>
      </c>
      <c r="F9602" s="248" t="s">
        <v>4614</v>
      </c>
      <c r="G9602" s="216">
        <v>5.2</v>
      </c>
      <c r="H9602" s="216">
        <v>123.00000000279397</v>
      </c>
      <c r="I9602" s="216">
        <v>639.60000001452863</v>
      </c>
      <c r="J9602" s="216">
        <v>1.8394451939217802E-3</v>
      </c>
      <c r="K9602" s="216">
        <v>1.4954838974634121E-5</v>
      </c>
    </row>
    <row r="9603" spans="2:11" ht="15.75" customHeight="1" x14ac:dyDescent="0.2">
      <c r="B9603" s="189">
        <v>41247</v>
      </c>
      <c r="C9603" s="143">
        <v>285935</v>
      </c>
      <c r="D9603" s="143" t="s">
        <v>688</v>
      </c>
      <c r="E9603" s="143" t="s">
        <v>25</v>
      </c>
      <c r="F9603" s="248" t="s">
        <v>4815</v>
      </c>
      <c r="G9603" s="216">
        <v>5.2251000000000003</v>
      </c>
      <c r="H9603" s="216">
        <v>232.9999999946449</v>
      </c>
      <c r="I9603" s="216">
        <v>1217.448299972019</v>
      </c>
      <c r="J9603" s="216">
        <v>3.5012967857737695E-3</v>
      </c>
      <c r="K9603" s="216">
        <v>1.5027024831992452E-5</v>
      </c>
    </row>
    <row r="9604" spans="2:11" ht="15.75" customHeight="1" x14ac:dyDescent="0.2">
      <c r="B9604" s="189">
        <v>41247</v>
      </c>
      <c r="C9604" s="143">
        <v>285936</v>
      </c>
      <c r="D9604" s="143" t="s">
        <v>1414</v>
      </c>
      <c r="E9604" s="143" t="s">
        <v>24</v>
      </c>
      <c r="F9604" s="248" t="s">
        <v>4816</v>
      </c>
      <c r="G9604" s="216">
        <v>7.05</v>
      </c>
      <c r="H9604" s="216">
        <v>23.999999994412065</v>
      </c>
      <c r="I9604" s="216">
        <v>169.19999996060506</v>
      </c>
      <c r="J9604" s="216">
        <v>1.7034603870868587E-4</v>
      </c>
      <c r="K9604" s="216">
        <v>7.0977516145144845E-6</v>
      </c>
    </row>
    <row r="9605" spans="2:11" ht="15.75" customHeight="1" x14ac:dyDescent="0.2">
      <c r="B9605" s="189">
        <v>41247</v>
      </c>
      <c r="C9605" s="143">
        <v>285937</v>
      </c>
      <c r="D9605" s="143" t="s">
        <v>548</v>
      </c>
      <c r="E9605" s="143" t="s">
        <v>25</v>
      </c>
      <c r="F9605" s="248" t="s">
        <v>4817</v>
      </c>
      <c r="G9605" s="216">
        <v>12.105</v>
      </c>
      <c r="H9605" s="216">
        <v>248.00000000162981</v>
      </c>
      <c r="I9605" s="216">
        <v>3002.0400000197292</v>
      </c>
      <c r="J9605" s="216">
        <v>8.6336586145587813E-3</v>
      </c>
      <c r="K9605" s="216">
        <v>3.4813139574605007E-5</v>
      </c>
    </row>
    <row r="9606" spans="2:11" ht="15.75" customHeight="1" x14ac:dyDescent="0.2">
      <c r="B9606" s="189">
        <v>41247</v>
      </c>
      <c r="C9606" s="143">
        <v>285938</v>
      </c>
      <c r="D9606" s="143" t="s">
        <v>822</v>
      </c>
      <c r="E9606" s="143" t="s">
        <v>24</v>
      </c>
      <c r="F9606" s="248" t="s">
        <v>3366</v>
      </c>
      <c r="G9606" s="216">
        <v>27.040000000000003</v>
      </c>
      <c r="H9606" s="216">
        <v>439.99999999883585</v>
      </c>
      <c r="I9606" s="216">
        <v>11897.599999968523</v>
      </c>
      <c r="J9606" s="216">
        <v>1.1978185760088527E-2</v>
      </c>
      <c r="K9606" s="216">
        <v>2.7223149454818679E-5</v>
      </c>
    </row>
    <row r="9607" spans="2:11" ht="15.75" customHeight="1" x14ac:dyDescent="0.2">
      <c r="B9607" s="189">
        <v>41247</v>
      </c>
      <c r="C9607" s="143">
        <v>285939</v>
      </c>
      <c r="D9607" s="143" t="s">
        <v>1180</v>
      </c>
      <c r="E9607" s="143" t="s">
        <v>24</v>
      </c>
      <c r="F9607" s="248" t="s">
        <v>4818</v>
      </c>
      <c r="G9607" s="216">
        <v>11.28</v>
      </c>
      <c r="H9607" s="216">
        <v>370.00000000116415</v>
      </c>
      <c r="I9607" s="216">
        <v>4173.6000000131316</v>
      </c>
      <c r="J9607" s="216">
        <v>4.2018689558057957E-3</v>
      </c>
      <c r="K9607" s="216">
        <v>1.1356402583223175E-5</v>
      </c>
    </row>
    <row r="9608" spans="2:11" ht="15.75" customHeight="1" x14ac:dyDescent="0.2">
      <c r="B9608" s="189">
        <v>41247</v>
      </c>
      <c r="C9608" s="143">
        <v>285939</v>
      </c>
      <c r="D9608" s="143" t="s">
        <v>2999</v>
      </c>
      <c r="E9608" s="143" t="s">
        <v>24</v>
      </c>
      <c r="F9608" s="248" t="s">
        <v>4818</v>
      </c>
      <c r="G9608" s="216">
        <v>85.55</v>
      </c>
      <c r="H9608" s="216">
        <v>370.00000000116415</v>
      </c>
      <c r="I9608" s="216">
        <v>31653.500000099593</v>
      </c>
      <c r="J9608" s="216">
        <v>3.1867897975991648E-2</v>
      </c>
      <c r="K9608" s="216">
        <v>8.6129453988895632E-5</v>
      </c>
    </row>
    <row r="9609" spans="2:11" ht="15.75" customHeight="1" x14ac:dyDescent="0.2">
      <c r="B9609" s="189">
        <v>41247</v>
      </c>
      <c r="C9609" s="143">
        <v>285940</v>
      </c>
      <c r="D9609" s="143" t="s">
        <v>1556</v>
      </c>
      <c r="E9609" s="143" t="s">
        <v>24</v>
      </c>
      <c r="F9609" s="248" t="s">
        <v>2232</v>
      </c>
      <c r="G9609" s="216">
        <v>167.34</v>
      </c>
      <c r="H9609" s="216">
        <v>458.00000000512227</v>
      </c>
      <c r="I9609" s="216">
        <v>76641.720000857167</v>
      </c>
      <c r="J9609" s="216">
        <v>7.7160835726985968E-2</v>
      </c>
      <c r="K9609" s="216">
        <v>1.684734404500502E-4</v>
      </c>
    </row>
    <row r="9610" spans="2:11" ht="15.75" customHeight="1" x14ac:dyDescent="0.2">
      <c r="B9610" s="189">
        <v>41247</v>
      </c>
      <c r="C9610" s="143">
        <v>285941</v>
      </c>
      <c r="D9610" s="143" t="s">
        <v>3249</v>
      </c>
      <c r="E9610" s="143" t="s">
        <v>24</v>
      </c>
      <c r="F9610" s="248" t="s">
        <v>3753</v>
      </c>
      <c r="G9610" s="216">
        <v>25.35</v>
      </c>
      <c r="H9610" s="216">
        <v>317.99999999930151</v>
      </c>
      <c r="I9610" s="216">
        <v>8061.2999999822932</v>
      </c>
      <c r="J9610" s="216">
        <v>8.1159014311999907E-3</v>
      </c>
      <c r="K9610" s="216">
        <v>2.5521702613892511E-5</v>
      </c>
    </row>
    <row r="9611" spans="2:11" ht="15.75" customHeight="1" x14ac:dyDescent="0.2">
      <c r="B9611" s="189">
        <v>41247</v>
      </c>
      <c r="C9611" s="143">
        <v>285942</v>
      </c>
      <c r="D9611" s="143" t="s">
        <v>1653</v>
      </c>
      <c r="E9611" s="143" t="s">
        <v>24</v>
      </c>
      <c r="F9611" s="248" t="s">
        <v>3172</v>
      </c>
      <c r="G9611" s="216">
        <v>28.230000000000004</v>
      </c>
      <c r="H9611" s="216">
        <v>341.00000000093132</v>
      </c>
      <c r="I9611" s="216">
        <v>9626.430000026292</v>
      </c>
      <c r="J9611" s="216">
        <v>9.6916324928648639E-3</v>
      </c>
      <c r="K9611" s="216">
        <v>2.8421209656417581E-5</v>
      </c>
    </row>
    <row r="9612" spans="2:11" ht="15.75" customHeight="1" x14ac:dyDescent="0.2">
      <c r="B9612" s="189">
        <v>41247</v>
      </c>
      <c r="C9612" s="143">
        <v>285943</v>
      </c>
      <c r="D9612" s="143" t="s">
        <v>1214</v>
      </c>
      <c r="E9612" s="143" t="s">
        <v>24</v>
      </c>
      <c r="F9612" s="248" t="s">
        <v>4819</v>
      </c>
      <c r="G9612" s="216">
        <v>10.68</v>
      </c>
      <c r="H9612" s="216">
        <v>178.99999999674037</v>
      </c>
      <c r="I9612" s="216">
        <v>1911.7199999651871</v>
      </c>
      <c r="J9612" s="216">
        <v>1.9246686122344025E-3</v>
      </c>
      <c r="K9612" s="216">
        <v>1.0752338616030453E-5</v>
      </c>
    </row>
    <row r="9613" spans="2:11" ht="15.75" customHeight="1" x14ac:dyDescent="0.2">
      <c r="B9613" s="189">
        <v>41247</v>
      </c>
      <c r="C9613" s="143">
        <v>285944</v>
      </c>
      <c r="D9613" s="143" t="s">
        <v>844</v>
      </c>
      <c r="E9613" s="143" t="s">
        <v>24</v>
      </c>
      <c r="F9613" s="248" t="s">
        <v>4820</v>
      </c>
      <c r="G9613" s="216">
        <v>5.95</v>
      </c>
      <c r="H9613" s="216">
        <v>265.00000000465661</v>
      </c>
      <c r="I9613" s="216">
        <v>1576.7500000277068</v>
      </c>
      <c r="J9613" s="216">
        <v>1.5874297671464356E-3</v>
      </c>
      <c r="K9613" s="216">
        <v>5.9903010079944946E-6</v>
      </c>
    </row>
    <row r="9614" spans="2:11" ht="15.75" customHeight="1" x14ac:dyDescent="0.2">
      <c r="B9614" s="189">
        <v>41247</v>
      </c>
      <c r="C9614" s="143">
        <v>285945</v>
      </c>
      <c r="D9614" s="143" t="s">
        <v>1192</v>
      </c>
      <c r="E9614" s="143" t="s">
        <v>25</v>
      </c>
      <c r="F9614" s="248" t="s">
        <v>4821</v>
      </c>
      <c r="G9614" s="216">
        <v>14.44</v>
      </c>
      <c r="H9614" s="216">
        <v>35.500000000465661</v>
      </c>
      <c r="I9614" s="216">
        <v>847.40000000707801</v>
      </c>
      <c r="J9614" s="216">
        <v>2.4370635667713084E-3</v>
      </c>
      <c r="K9614" s="216">
        <v>4.1528437460330133E-5</v>
      </c>
    </row>
    <row r="9615" spans="2:11" ht="15.75" customHeight="1" x14ac:dyDescent="0.2">
      <c r="B9615" s="189">
        <v>41247</v>
      </c>
      <c r="C9615" s="143">
        <v>285945</v>
      </c>
      <c r="D9615" s="143" t="s">
        <v>985</v>
      </c>
      <c r="E9615" s="143" t="s">
        <v>24</v>
      </c>
      <c r="F9615" s="248" t="s">
        <v>4821</v>
      </c>
      <c r="G9615" s="216">
        <v>5.12</v>
      </c>
      <c r="H9615" s="216">
        <v>47.666666664881632</v>
      </c>
      <c r="I9615" s="216">
        <v>349.41999998961109</v>
      </c>
      <c r="J9615" s="216">
        <v>3.51786719017009E-4</v>
      </c>
      <c r="K9615" s="216">
        <v>5.1546791867112286E-6</v>
      </c>
    </row>
    <row r="9616" spans="2:11" ht="15.75" customHeight="1" x14ac:dyDescent="0.2">
      <c r="B9616" s="189">
        <v>41247</v>
      </c>
      <c r="C9616" s="143">
        <v>285946</v>
      </c>
      <c r="D9616" s="143" t="s">
        <v>734</v>
      </c>
      <c r="E9616" s="143" t="s">
        <v>24</v>
      </c>
      <c r="F9616" s="248" t="s">
        <v>4822</v>
      </c>
      <c r="G9616" s="216">
        <v>8.0299999999999994</v>
      </c>
      <c r="H9616" s="216">
        <v>344.99999999301508</v>
      </c>
      <c r="I9616" s="216">
        <v>2770.3499999439109</v>
      </c>
      <c r="J9616" s="216">
        <v>2.7891143524641274E-3</v>
      </c>
      <c r="K9616" s="216">
        <v>8.0843894275959299E-6</v>
      </c>
    </row>
    <row r="9617" spans="2:11" ht="15.75" customHeight="1" x14ac:dyDescent="0.2">
      <c r="B9617" s="189">
        <v>41247</v>
      </c>
      <c r="C9617" s="143">
        <v>285947</v>
      </c>
      <c r="D9617" s="143" t="s">
        <v>594</v>
      </c>
      <c r="E9617" s="143" t="s">
        <v>25</v>
      </c>
      <c r="F9617" s="248" t="s">
        <v>4823</v>
      </c>
      <c r="G9617" s="216">
        <v>0.78</v>
      </c>
      <c r="H9617" s="216">
        <v>175.00000000465661</v>
      </c>
      <c r="I9617" s="216">
        <v>136.50000000363215</v>
      </c>
      <c r="J9617" s="216">
        <v>3.9256452309459149E-4</v>
      </c>
      <c r="K9617" s="216">
        <v>2.2432258461951182E-6</v>
      </c>
    </row>
    <row r="9618" spans="2:11" ht="15.75" customHeight="1" x14ac:dyDescent="0.2">
      <c r="B9618" s="189">
        <v>41247</v>
      </c>
      <c r="C9618" s="143">
        <v>285948</v>
      </c>
      <c r="D9618" s="143" t="s">
        <v>691</v>
      </c>
      <c r="E9618" s="143" t="s">
        <v>25</v>
      </c>
      <c r="F9618" s="248" t="s">
        <v>4824</v>
      </c>
      <c r="G9618" s="216">
        <v>5.32</v>
      </c>
      <c r="H9618" s="216">
        <v>127.99999999813735</v>
      </c>
      <c r="I9618" s="216">
        <v>680.95999999009075</v>
      </c>
      <c r="J9618" s="216">
        <v>1.9583936823112805E-3</v>
      </c>
      <c r="K9618" s="216">
        <v>1.5299950643279523E-5</v>
      </c>
    </row>
    <row r="9619" spans="2:11" ht="15.75" customHeight="1" x14ac:dyDescent="0.2">
      <c r="B9619" s="189">
        <v>41247</v>
      </c>
      <c r="C9619" s="143">
        <v>285949</v>
      </c>
      <c r="D9619" s="143" t="s">
        <v>1130</v>
      </c>
      <c r="E9619" s="143" t="s">
        <v>24</v>
      </c>
      <c r="F9619" s="248" t="s">
        <v>4825</v>
      </c>
      <c r="G9619" s="216">
        <v>15.605</v>
      </c>
      <c r="H9619" s="216">
        <v>348.99999999557622</v>
      </c>
      <c r="I9619" s="216">
        <v>5446.144999930968</v>
      </c>
      <c r="J9619" s="216">
        <v>5.4830332576085135E-3</v>
      </c>
      <c r="K9619" s="216">
        <v>1.5710697013404049E-5</v>
      </c>
    </row>
    <row r="9620" spans="2:11" ht="15.75" customHeight="1" x14ac:dyDescent="0.2">
      <c r="B9620" s="189">
        <v>41247</v>
      </c>
      <c r="C9620" s="143">
        <v>285950</v>
      </c>
      <c r="D9620" s="143" t="s">
        <v>1312</v>
      </c>
      <c r="E9620" s="143" t="s">
        <v>25</v>
      </c>
      <c r="F9620" s="248" t="s">
        <v>4826</v>
      </c>
      <c r="G9620" s="216">
        <v>6.375</v>
      </c>
      <c r="H9620" s="216">
        <v>425.00000000232831</v>
      </c>
      <c r="I9620" s="216">
        <v>2709.375000014843</v>
      </c>
      <c r="J9620" s="216">
        <v>7.7919743936771717E-3</v>
      </c>
      <c r="K9620" s="216">
        <v>1.8334057396787024E-5</v>
      </c>
    </row>
    <row r="9621" spans="2:11" ht="15.75" customHeight="1" x14ac:dyDescent="0.2">
      <c r="B9621" s="189">
        <v>41247</v>
      </c>
      <c r="C9621" s="143">
        <v>285951</v>
      </c>
      <c r="D9621" s="143" t="s">
        <v>1001</v>
      </c>
      <c r="E9621" s="143" t="s">
        <v>24</v>
      </c>
      <c r="F9621" s="248" t="s">
        <v>4711</v>
      </c>
      <c r="G9621" s="216">
        <v>1.2550000000000001</v>
      </c>
      <c r="H9621" s="216">
        <v>130.99999999743886</v>
      </c>
      <c r="I9621" s="216">
        <v>164.40499999678579</v>
      </c>
      <c r="J9621" s="216">
        <v>1.6551856087396316E-4</v>
      </c>
      <c r="K9621" s="216">
        <v>1.263500464711444E-6</v>
      </c>
    </row>
    <row r="9622" spans="2:11" ht="15.75" customHeight="1" x14ac:dyDescent="0.2">
      <c r="B9622" s="189">
        <v>41247</v>
      </c>
      <c r="C9622" s="143">
        <v>285952</v>
      </c>
      <c r="D9622" s="143" t="s">
        <v>818</v>
      </c>
      <c r="E9622" s="143" t="s">
        <v>25</v>
      </c>
      <c r="F9622" s="248" t="s">
        <v>2632</v>
      </c>
      <c r="G9622" s="216">
        <v>28.935100000000002</v>
      </c>
      <c r="H9622" s="216">
        <v>210.99999999627471</v>
      </c>
      <c r="I9622" s="216">
        <v>6105.3060998922092</v>
      </c>
      <c r="J9622" s="216">
        <v>1.7558436464372971E-2</v>
      </c>
      <c r="K9622" s="216">
        <v>8.3215338695179957E-5</v>
      </c>
    </row>
    <row r="9623" spans="2:11" ht="15.75" customHeight="1" x14ac:dyDescent="0.2">
      <c r="B9623" s="189">
        <v>41247</v>
      </c>
      <c r="C9623" s="143">
        <v>285953</v>
      </c>
      <c r="D9623" s="143" t="s">
        <v>1750</v>
      </c>
      <c r="E9623" s="143" t="s">
        <v>25</v>
      </c>
      <c r="F9623" s="248" t="s">
        <v>4827</v>
      </c>
      <c r="G9623" s="216">
        <v>28.2</v>
      </c>
      <c r="H9623" s="216">
        <v>235.00000000116415</v>
      </c>
      <c r="I9623" s="216">
        <v>6627.0000000328291</v>
      </c>
      <c r="J9623" s="216">
        <v>1.9058791901036782E-2</v>
      </c>
      <c r="K9623" s="216">
        <v>8.1101242131669649E-5</v>
      </c>
    </row>
    <row r="9624" spans="2:11" ht="15.75" customHeight="1" x14ac:dyDescent="0.2">
      <c r="B9624" s="189">
        <v>41247</v>
      </c>
      <c r="C9624" s="143">
        <v>285954</v>
      </c>
      <c r="D9624" s="143" t="s">
        <v>1648</v>
      </c>
      <c r="E9624" s="143" t="s">
        <v>25</v>
      </c>
      <c r="F9624" s="248" t="s">
        <v>4559</v>
      </c>
      <c r="G9624" s="216">
        <v>5.48</v>
      </c>
      <c r="H9624" s="216">
        <v>316.99999999604188</v>
      </c>
      <c r="I9624" s="216">
        <v>1737.1599999783095</v>
      </c>
      <c r="J9624" s="216">
        <v>4.9959515524713519E-3</v>
      </c>
      <c r="K9624" s="216">
        <v>1.5760099534806729E-5</v>
      </c>
    </row>
    <row r="9625" spans="2:11" ht="15.75" customHeight="1" x14ac:dyDescent="0.2">
      <c r="B9625" s="189">
        <v>41247</v>
      </c>
      <c r="C9625" s="143">
        <v>285955</v>
      </c>
      <c r="D9625" s="143" t="s">
        <v>1261</v>
      </c>
      <c r="E9625" s="143" t="s">
        <v>25</v>
      </c>
      <c r="F9625" s="248" t="s">
        <v>4828</v>
      </c>
      <c r="G9625" s="216">
        <v>3.04</v>
      </c>
      <c r="H9625" s="216">
        <v>381.99999999837019</v>
      </c>
      <c r="I9625" s="216">
        <v>1161.2799999950453</v>
      </c>
      <c r="J9625" s="216">
        <v>3.3397606546901951E-3</v>
      </c>
      <c r="K9625" s="216">
        <v>8.7428289390168699E-6</v>
      </c>
    </row>
    <row r="9626" spans="2:11" ht="15.75" customHeight="1" x14ac:dyDescent="0.2">
      <c r="B9626" s="189">
        <v>41248</v>
      </c>
      <c r="C9626" s="143">
        <v>285980</v>
      </c>
      <c r="D9626" s="143" t="s">
        <v>543</v>
      </c>
      <c r="E9626" s="143" t="s">
        <v>25</v>
      </c>
      <c r="F9626" s="248" t="s">
        <v>2769</v>
      </c>
      <c r="G9626" s="216">
        <v>96.652500000000003</v>
      </c>
      <c r="H9626" s="216">
        <v>63.999999999068677</v>
      </c>
      <c r="I9626" s="216">
        <v>6185.7599999099857</v>
      </c>
      <c r="J9626" s="216">
        <v>1.7797056656305609E-2</v>
      </c>
      <c r="K9626" s="216">
        <v>2.7807901025882171E-4</v>
      </c>
    </row>
    <row r="9627" spans="2:11" ht="15.75" customHeight="1" x14ac:dyDescent="0.2">
      <c r="B9627" s="189">
        <v>41248</v>
      </c>
      <c r="C9627" s="143">
        <v>285981</v>
      </c>
      <c r="D9627" s="143" t="s">
        <v>972</v>
      </c>
      <c r="E9627" s="143" t="s">
        <v>25</v>
      </c>
      <c r="F9627" s="248" t="s">
        <v>4829</v>
      </c>
      <c r="G9627" s="216">
        <v>1</v>
      </c>
      <c r="H9627" s="216">
        <v>36.000000002095476</v>
      </c>
      <c r="I9627" s="216">
        <v>36.000000002095476</v>
      </c>
      <c r="J9627" s="216">
        <v>1.0357563818732354E-4</v>
      </c>
      <c r="K9627" s="216">
        <v>2.8771010605915182E-6</v>
      </c>
    </row>
    <row r="9628" spans="2:11" ht="15.75" customHeight="1" x14ac:dyDescent="0.2">
      <c r="B9628" s="189">
        <v>41248</v>
      </c>
      <c r="C9628" s="143">
        <v>285982</v>
      </c>
      <c r="D9628" s="143" t="s">
        <v>2371</v>
      </c>
      <c r="E9628" s="143" t="s">
        <v>25</v>
      </c>
      <c r="F9628" s="248" t="s">
        <v>4830</v>
      </c>
      <c r="G9628" s="216">
        <v>1.335</v>
      </c>
      <c r="H9628" s="216">
        <v>61.999999992549419</v>
      </c>
      <c r="I9628" s="216">
        <v>82.769999990053478</v>
      </c>
      <c r="J9628" s="216">
        <v>2.3813765475654279E-4</v>
      </c>
      <c r="K9628" s="216">
        <v>3.8409299158896761E-6</v>
      </c>
    </row>
    <row r="9629" spans="2:11" ht="15.75" customHeight="1" x14ac:dyDescent="0.2">
      <c r="B9629" s="189">
        <v>41248</v>
      </c>
      <c r="C9629" s="143">
        <v>286002</v>
      </c>
      <c r="D9629" s="143" t="s">
        <v>1321</v>
      </c>
      <c r="E9629" s="143" t="s">
        <v>24</v>
      </c>
      <c r="F9629" s="248" t="s">
        <v>4304</v>
      </c>
      <c r="G9629" s="216">
        <v>58</v>
      </c>
      <c r="H9629" s="216">
        <v>188.99999999790452</v>
      </c>
      <c r="I9629" s="216">
        <v>10961.999999878462</v>
      </c>
      <c r="J9629" s="216">
        <v>1.1039518505265774E-2</v>
      </c>
      <c r="K9629" s="216">
        <v>5.841015082215963E-5</v>
      </c>
    </row>
    <row r="9630" spans="2:11" ht="15.75" customHeight="1" x14ac:dyDescent="0.2">
      <c r="B9630" s="189">
        <v>41248</v>
      </c>
      <c r="C9630" s="143">
        <v>286004</v>
      </c>
      <c r="D9630" s="143" t="s">
        <v>1069</v>
      </c>
      <c r="E9630" s="143" t="s">
        <v>25</v>
      </c>
      <c r="F9630" s="248" t="s">
        <v>4831</v>
      </c>
      <c r="G9630" s="216">
        <v>1</v>
      </c>
      <c r="H9630" s="216">
        <v>99.999999990686774</v>
      </c>
      <c r="I9630" s="216">
        <v>99.999999990686774</v>
      </c>
      <c r="J9630" s="216">
        <v>2.8771010603235672E-4</v>
      </c>
      <c r="K9630" s="216">
        <v>2.8771010605915182E-6</v>
      </c>
    </row>
    <row r="9631" spans="2:11" ht="15.75" customHeight="1" x14ac:dyDescent="0.2">
      <c r="B9631" s="189">
        <v>41248</v>
      </c>
      <c r="C9631" s="143">
        <v>286008</v>
      </c>
      <c r="D9631" s="143" t="s">
        <v>509</v>
      </c>
      <c r="E9631" s="143" t="s">
        <v>25</v>
      </c>
      <c r="F9631" s="248" t="s">
        <v>4832</v>
      </c>
      <c r="G9631" s="216">
        <v>1.32</v>
      </c>
      <c r="H9631" s="216">
        <v>197.99999999580905</v>
      </c>
      <c r="I9631" s="216">
        <v>261.35999999446796</v>
      </c>
      <c r="J9631" s="216">
        <v>7.5195913318028295E-4</v>
      </c>
      <c r="K9631" s="216">
        <v>3.7977733999808041E-6</v>
      </c>
    </row>
    <row r="9632" spans="2:11" ht="15.75" customHeight="1" x14ac:dyDescent="0.2">
      <c r="B9632" s="189">
        <v>41248</v>
      </c>
      <c r="C9632" s="143">
        <v>286009</v>
      </c>
      <c r="D9632" s="143" t="s">
        <v>1316</v>
      </c>
      <c r="E9632" s="143" t="s">
        <v>25</v>
      </c>
      <c r="F9632" s="248" t="s">
        <v>4620</v>
      </c>
      <c r="G9632" s="216">
        <v>7.1950000000000003</v>
      </c>
      <c r="H9632" s="216">
        <v>303.00000000279397</v>
      </c>
      <c r="I9632" s="216">
        <v>2180.0850000201026</v>
      </c>
      <c r="J9632" s="216">
        <v>6.2723248657374966E-3</v>
      </c>
      <c r="K9632" s="216">
        <v>2.0700742130955974E-5</v>
      </c>
    </row>
    <row r="9633" spans="2:11" ht="15.75" customHeight="1" x14ac:dyDescent="0.2">
      <c r="B9633" s="189">
        <v>41248</v>
      </c>
      <c r="C9633" s="143">
        <v>286011</v>
      </c>
      <c r="D9633" s="143" t="s">
        <v>1364</v>
      </c>
      <c r="E9633" s="143" t="s">
        <v>25</v>
      </c>
      <c r="F9633" s="248" t="s">
        <v>4833</v>
      </c>
      <c r="G9633" s="216">
        <v>20.364999999999998</v>
      </c>
      <c r="H9633" s="216">
        <v>283.00000000046566</v>
      </c>
      <c r="I9633" s="216">
        <v>5763.2950000094825</v>
      </c>
      <c r="J9633" s="216">
        <v>1.6581582157029075E-2</v>
      </c>
      <c r="K9633" s="216">
        <v>5.8592163098946259E-5</v>
      </c>
    </row>
    <row r="9634" spans="2:11" ht="15.75" customHeight="1" x14ac:dyDescent="0.2">
      <c r="B9634" s="189">
        <v>41248</v>
      </c>
      <c r="C9634" s="143">
        <v>286016</v>
      </c>
      <c r="D9634" s="143" t="s">
        <v>565</v>
      </c>
      <c r="E9634" s="143" t="s">
        <v>25</v>
      </c>
      <c r="F9634" s="248" t="s">
        <v>1899</v>
      </c>
      <c r="G9634" s="216">
        <v>23.81</v>
      </c>
      <c r="H9634" s="216">
        <v>304.0000000060536</v>
      </c>
      <c r="I9634" s="216">
        <v>7238.2400001441365</v>
      </c>
      <c r="J9634" s="216">
        <v>2.0825147981230644E-2</v>
      </c>
      <c r="K9634" s="216">
        <v>6.8503776252684044E-5</v>
      </c>
    </row>
    <row r="9635" spans="2:11" ht="15.75" customHeight="1" x14ac:dyDescent="0.2">
      <c r="B9635" s="189">
        <v>41248</v>
      </c>
      <c r="C9635" s="143">
        <v>286027</v>
      </c>
      <c r="D9635" s="143" t="s">
        <v>743</v>
      </c>
      <c r="E9635" s="143" t="s">
        <v>25</v>
      </c>
      <c r="F9635" s="248" t="s">
        <v>4834</v>
      </c>
      <c r="G9635" s="216">
        <v>10.01</v>
      </c>
      <c r="H9635" s="216">
        <v>381.99999999837019</v>
      </c>
      <c r="I9635" s="216">
        <v>3823.8199999836856</v>
      </c>
      <c r="J9635" s="216">
        <v>1.1001516577464121E-2</v>
      </c>
      <c r="K9635" s="216">
        <v>2.8799781616521096E-5</v>
      </c>
    </row>
    <row r="9636" spans="2:11" ht="15.75" customHeight="1" x14ac:dyDescent="0.2">
      <c r="B9636" s="189">
        <v>41248</v>
      </c>
      <c r="C9636" s="143">
        <v>286028</v>
      </c>
      <c r="D9636" s="143" t="s">
        <v>711</v>
      </c>
      <c r="E9636" s="143" t="s">
        <v>25</v>
      </c>
      <c r="F9636" s="248" t="s">
        <v>4835</v>
      </c>
      <c r="G9636" s="216">
        <v>10.41</v>
      </c>
      <c r="H9636" s="216">
        <v>361.99999999604188</v>
      </c>
      <c r="I9636" s="216">
        <v>3768.4199999587959</v>
      </c>
      <c r="J9636" s="216">
        <v>1.0842125178635739E-2</v>
      </c>
      <c r="K9636" s="216">
        <v>2.9950622040757702E-5</v>
      </c>
    </row>
    <row r="9637" spans="2:11" ht="15.75" customHeight="1" x14ac:dyDescent="0.2">
      <c r="B9637" s="189">
        <v>41248</v>
      </c>
      <c r="C9637" s="143">
        <v>286031</v>
      </c>
      <c r="D9637" s="143" t="s">
        <v>869</v>
      </c>
      <c r="E9637" s="143" t="s">
        <v>25</v>
      </c>
      <c r="F9637" s="248" t="s">
        <v>4836</v>
      </c>
      <c r="G9637" s="216">
        <v>0.5</v>
      </c>
      <c r="H9637" s="216">
        <v>357.99999999348074</v>
      </c>
      <c r="I9637" s="216">
        <v>178.99999999674037</v>
      </c>
      <c r="J9637" s="216">
        <v>5.1500108983650343E-4</v>
      </c>
      <c r="K9637" s="216">
        <v>1.4385505302957591E-6</v>
      </c>
    </row>
    <row r="9638" spans="2:11" ht="15.75" customHeight="1" x14ac:dyDescent="0.2">
      <c r="B9638" s="189">
        <v>41248</v>
      </c>
      <c r="C9638" s="143">
        <v>286032</v>
      </c>
      <c r="D9638" s="143" t="s">
        <v>952</v>
      </c>
      <c r="E9638" s="143" t="s">
        <v>25</v>
      </c>
      <c r="F9638" s="248" t="s">
        <v>4837</v>
      </c>
      <c r="G9638" s="216">
        <v>3</v>
      </c>
      <c r="H9638" s="216">
        <v>407.99999999930151</v>
      </c>
      <c r="I9638" s="216">
        <v>1223.9999999979045</v>
      </c>
      <c r="J9638" s="216">
        <v>3.5215716981579891E-3</v>
      </c>
      <c r="K9638" s="216">
        <v>8.6313031817745543E-6</v>
      </c>
    </row>
    <row r="9639" spans="2:11" ht="15.75" customHeight="1" x14ac:dyDescent="0.2">
      <c r="B9639" s="189">
        <v>41248</v>
      </c>
      <c r="C9639" s="143">
        <v>286033</v>
      </c>
      <c r="D9639" s="143" t="s">
        <v>565</v>
      </c>
      <c r="E9639" s="143" t="s">
        <v>25</v>
      </c>
      <c r="F9639" s="248" t="s">
        <v>4838</v>
      </c>
      <c r="G9639" s="216">
        <v>4.1781000000000006</v>
      </c>
      <c r="H9639" s="216">
        <v>30.00000000349246</v>
      </c>
      <c r="I9639" s="216">
        <v>125.34300001459187</v>
      </c>
      <c r="J9639" s="216">
        <v>3.6062447827970494E-4</v>
      </c>
      <c r="K9639" s="216">
        <v>1.2020815941257424E-5</v>
      </c>
    </row>
    <row r="9640" spans="2:11" ht="15.75" customHeight="1" x14ac:dyDescent="0.2">
      <c r="B9640" s="189">
        <v>41248</v>
      </c>
      <c r="C9640" s="143">
        <v>286034</v>
      </c>
      <c r="D9640" s="143" t="s">
        <v>1277</v>
      </c>
      <c r="E9640" s="143" t="s">
        <v>25</v>
      </c>
      <c r="F9640" s="248" t="s">
        <v>3043</v>
      </c>
      <c r="G9640" s="216">
        <v>2.0100000000000002</v>
      </c>
      <c r="H9640" s="216">
        <v>423.99999999906868</v>
      </c>
      <c r="I9640" s="216">
        <v>852.23999999812816</v>
      </c>
      <c r="J9640" s="216">
        <v>2.4519806078731297E-3</v>
      </c>
      <c r="K9640" s="216">
        <v>5.7829731317889523E-6</v>
      </c>
    </row>
    <row r="9641" spans="2:11" ht="15.75" customHeight="1" x14ac:dyDescent="0.2">
      <c r="B9641" s="189">
        <v>41248</v>
      </c>
      <c r="C9641" s="143">
        <v>286037</v>
      </c>
      <c r="D9641" s="143" t="s">
        <v>895</v>
      </c>
      <c r="E9641" s="143" t="s">
        <v>24</v>
      </c>
      <c r="F9641" s="248" t="s">
        <v>4839</v>
      </c>
      <c r="G9641" s="216">
        <v>13.530000000000001</v>
      </c>
      <c r="H9641" s="216">
        <v>161.99999999371357</v>
      </c>
      <c r="I9641" s="216">
        <v>2191.8599999149446</v>
      </c>
      <c r="J9641" s="216">
        <v>2.2073598823463916E-3</v>
      </c>
      <c r="K9641" s="216">
        <v>1.3625678286617584E-5</v>
      </c>
    </row>
    <row r="9642" spans="2:11" ht="15.75" customHeight="1" x14ac:dyDescent="0.2">
      <c r="B9642" s="189">
        <v>41248</v>
      </c>
      <c r="C9642" s="143">
        <v>286038</v>
      </c>
      <c r="D9642" s="143" t="s">
        <v>1077</v>
      </c>
      <c r="E9642" s="143" t="s">
        <v>24</v>
      </c>
      <c r="F9642" s="248" t="s">
        <v>2316</v>
      </c>
      <c r="G9642" s="216">
        <v>23.87</v>
      </c>
      <c r="H9642" s="216">
        <v>330.00000000698492</v>
      </c>
      <c r="I9642" s="216">
        <v>7877.1000001667308</v>
      </c>
      <c r="J9642" s="216">
        <v>7.932803431913318E-3</v>
      </c>
      <c r="K9642" s="216">
        <v>2.4038798278016388E-5</v>
      </c>
    </row>
    <row r="9643" spans="2:11" ht="15.75" customHeight="1" x14ac:dyDescent="0.2">
      <c r="B9643" s="189">
        <v>41248</v>
      </c>
      <c r="C9643" s="143">
        <v>286039</v>
      </c>
      <c r="D9643" s="143" t="s">
        <v>551</v>
      </c>
      <c r="E9643" s="143" t="s">
        <v>24</v>
      </c>
      <c r="F9643" s="248" t="s">
        <v>4840</v>
      </c>
      <c r="G9643" s="216">
        <v>8.16</v>
      </c>
      <c r="H9643" s="216">
        <v>229.00000000256114</v>
      </c>
      <c r="I9643" s="216">
        <v>1868.6400000208989</v>
      </c>
      <c r="J9643" s="216">
        <v>1.8818542109231221E-3</v>
      </c>
      <c r="K9643" s="216">
        <v>8.217703977738321E-6</v>
      </c>
    </row>
    <row r="9644" spans="2:11" ht="15.75" customHeight="1" x14ac:dyDescent="0.2">
      <c r="B9644" s="189">
        <v>41248</v>
      </c>
      <c r="C9644" s="143">
        <v>286040</v>
      </c>
      <c r="D9644" s="143" t="s">
        <v>1448</v>
      </c>
      <c r="E9644" s="143" t="s">
        <v>24</v>
      </c>
      <c r="F9644" s="248" t="s">
        <v>4841</v>
      </c>
      <c r="G9644" s="216">
        <v>27.675000000000001</v>
      </c>
      <c r="H9644" s="216">
        <v>341.00000000093132</v>
      </c>
      <c r="I9644" s="216">
        <v>9437.1750000257744</v>
      </c>
      <c r="J9644" s="216">
        <v>9.5039106049417208E-3</v>
      </c>
      <c r="K9644" s="216">
        <v>2.787070558626324E-5</v>
      </c>
    </row>
    <row r="9645" spans="2:11" ht="15.75" customHeight="1" x14ac:dyDescent="0.2">
      <c r="B9645" s="189">
        <v>41248</v>
      </c>
      <c r="C9645" s="143">
        <v>286041</v>
      </c>
      <c r="D9645" s="143" t="s">
        <v>641</v>
      </c>
      <c r="E9645" s="143" t="s">
        <v>24</v>
      </c>
      <c r="F9645" s="248" t="s">
        <v>4842</v>
      </c>
      <c r="G9645" s="216">
        <v>20.16</v>
      </c>
      <c r="H9645" s="216">
        <v>348.00000000279397</v>
      </c>
      <c r="I9645" s="216">
        <v>7015.6800000563262</v>
      </c>
      <c r="J9645" s="216">
        <v>7.0652918435051533E-3</v>
      </c>
      <c r="K9645" s="216">
        <v>2.0302562768529968E-5</v>
      </c>
    </row>
    <row r="9646" spans="2:11" ht="15.75" customHeight="1" x14ac:dyDescent="0.2">
      <c r="B9646" s="189">
        <v>41248</v>
      </c>
      <c r="C9646" s="143">
        <v>286042</v>
      </c>
      <c r="D9646" s="143" t="s">
        <v>1728</v>
      </c>
      <c r="E9646" s="143" t="s">
        <v>25</v>
      </c>
      <c r="F9646" s="248" t="s">
        <v>4843</v>
      </c>
      <c r="G9646" s="216">
        <v>26.88</v>
      </c>
      <c r="H9646" s="216">
        <v>239.99999999650754</v>
      </c>
      <c r="I9646" s="216">
        <v>6451.1999999061227</v>
      </c>
      <c r="J9646" s="216">
        <v>1.8560754361817908E-2</v>
      </c>
      <c r="K9646" s="216">
        <v>7.7336476508700004E-5</v>
      </c>
    </row>
    <row r="9647" spans="2:11" ht="15.75" customHeight="1" x14ac:dyDescent="0.2">
      <c r="B9647" s="189">
        <v>41248</v>
      </c>
      <c r="C9647" s="143">
        <v>286043</v>
      </c>
      <c r="D9647" s="143" t="s">
        <v>2782</v>
      </c>
      <c r="E9647" s="143" t="s">
        <v>24</v>
      </c>
      <c r="F9647" s="248" t="s">
        <v>4844</v>
      </c>
      <c r="G9647" s="216">
        <v>18.0596</v>
      </c>
      <c r="H9647" s="216">
        <v>45</v>
      </c>
      <c r="I9647" s="216">
        <v>812.68200000000002</v>
      </c>
      <c r="J9647" s="216">
        <v>8.1842893431817822E-4</v>
      </c>
      <c r="K9647" s="216">
        <v>1.8187309651515069E-5</v>
      </c>
    </row>
    <row r="9648" spans="2:11" ht="15.75" customHeight="1" x14ac:dyDescent="0.2">
      <c r="B9648" s="189">
        <v>41248</v>
      </c>
      <c r="C9648" s="143">
        <v>286044</v>
      </c>
      <c r="D9648" s="143" t="s">
        <v>555</v>
      </c>
      <c r="E9648" s="143" t="s">
        <v>25</v>
      </c>
      <c r="F9648" s="248" t="s">
        <v>4845</v>
      </c>
      <c r="G9648" s="216">
        <v>0.99</v>
      </c>
      <c r="H9648" s="216">
        <v>351.99999999487773</v>
      </c>
      <c r="I9648" s="216">
        <v>348.47999999492896</v>
      </c>
      <c r="J9648" s="216">
        <v>1.0026121775803423E-3</v>
      </c>
      <c r="K9648" s="216">
        <v>2.8483300499856028E-6</v>
      </c>
    </row>
    <row r="9649" spans="2:11" ht="15.75" customHeight="1" x14ac:dyDescent="0.2">
      <c r="B9649" s="189">
        <v>41248</v>
      </c>
      <c r="C9649" s="143">
        <v>286045</v>
      </c>
      <c r="D9649" s="143" t="s">
        <v>829</v>
      </c>
      <c r="E9649" s="143" t="s">
        <v>24</v>
      </c>
      <c r="F9649" s="248" t="s">
        <v>4846</v>
      </c>
      <c r="G9649" s="216">
        <v>16.274699999999999</v>
      </c>
      <c r="H9649" s="216">
        <v>29.000000000232831</v>
      </c>
      <c r="I9649" s="216">
        <v>471.96630000378923</v>
      </c>
      <c r="J9649" s="216">
        <v>4.7530384079651672E-4</v>
      </c>
      <c r="K9649" s="216">
        <v>1.6389787613541401E-5</v>
      </c>
    </row>
    <row r="9650" spans="2:11" ht="15.75" customHeight="1" x14ac:dyDescent="0.2">
      <c r="B9650" s="189">
        <v>41248</v>
      </c>
      <c r="C9650" s="143">
        <v>286046</v>
      </c>
      <c r="D9650" s="143" t="s">
        <v>4847</v>
      </c>
      <c r="E9650" s="143" t="s">
        <v>24</v>
      </c>
      <c r="F9650" s="248" t="s">
        <v>4848</v>
      </c>
      <c r="G9650" s="216">
        <v>6.57</v>
      </c>
      <c r="H9650" s="216">
        <v>52.000000001862645</v>
      </c>
      <c r="I9650" s="216">
        <v>341.64000001223758</v>
      </c>
      <c r="J9650" s="216">
        <v>3.4405592978616235E-4</v>
      </c>
      <c r="K9650" s="216">
        <v>6.6164601879584277E-6</v>
      </c>
    </row>
    <row r="9651" spans="2:11" ht="15.75" customHeight="1" x14ac:dyDescent="0.2">
      <c r="B9651" s="189">
        <v>41248</v>
      </c>
      <c r="C9651" s="143">
        <v>286047</v>
      </c>
      <c r="D9651" s="143" t="s">
        <v>555</v>
      </c>
      <c r="E9651" s="143" t="s">
        <v>25</v>
      </c>
      <c r="F9651" s="248" t="s">
        <v>4849</v>
      </c>
      <c r="G9651" s="216">
        <v>0.98</v>
      </c>
      <c r="H9651" s="216">
        <v>246.99999999837019</v>
      </c>
      <c r="I9651" s="216">
        <v>242.05999999840279</v>
      </c>
      <c r="J9651" s="216">
        <v>6.9643108272218757E-4</v>
      </c>
      <c r="K9651" s="216">
        <v>2.8195590393796874E-6</v>
      </c>
    </row>
    <row r="9652" spans="2:11" ht="15.75" customHeight="1" x14ac:dyDescent="0.2">
      <c r="B9652" s="189">
        <v>41248</v>
      </c>
      <c r="C9652" s="143">
        <v>286048</v>
      </c>
      <c r="D9652" s="143" t="s">
        <v>1393</v>
      </c>
      <c r="E9652" s="143" t="s">
        <v>24</v>
      </c>
      <c r="F9652" s="248" t="s">
        <v>4586</v>
      </c>
      <c r="G9652" s="216">
        <v>13</v>
      </c>
      <c r="H9652" s="216">
        <v>150.99999999976717</v>
      </c>
      <c r="I9652" s="216">
        <v>1962.9999999969732</v>
      </c>
      <c r="J9652" s="216">
        <v>1.9768814838572856E-3</v>
      </c>
      <c r="K9652" s="216">
        <v>1.3091930356690952E-5</v>
      </c>
    </row>
    <row r="9653" spans="2:11" ht="15.75" customHeight="1" x14ac:dyDescent="0.2">
      <c r="B9653" s="189">
        <v>41248</v>
      </c>
      <c r="C9653" s="143">
        <v>286049</v>
      </c>
      <c r="D9653" s="143" t="s">
        <v>512</v>
      </c>
      <c r="E9653" s="143" t="s">
        <v>25</v>
      </c>
      <c r="F9653" s="248" t="s">
        <v>4850</v>
      </c>
      <c r="G9653" s="216">
        <v>11.97</v>
      </c>
      <c r="H9653" s="216">
        <v>280.00000000116415</v>
      </c>
      <c r="I9653" s="216">
        <v>3351.6000000139352</v>
      </c>
      <c r="J9653" s="216">
        <v>9.6428919147186244E-3</v>
      </c>
      <c r="K9653" s="216">
        <v>3.4438899695280473E-5</v>
      </c>
    </row>
    <row r="9654" spans="2:11" ht="15.75" customHeight="1" x14ac:dyDescent="0.2">
      <c r="B9654" s="189">
        <v>41248</v>
      </c>
      <c r="C9654" s="143">
        <v>286050</v>
      </c>
      <c r="D9654" s="143" t="s">
        <v>592</v>
      </c>
      <c r="E9654" s="143" t="s">
        <v>25</v>
      </c>
      <c r="F9654" s="248" t="s">
        <v>4851</v>
      </c>
      <c r="G9654" s="216">
        <v>24.895000000000003</v>
      </c>
      <c r="H9654" s="216">
        <v>348.00000000279397</v>
      </c>
      <c r="I9654" s="216">
        <v>8663.4600000695573</v>
      </c>
      <c r="J9654" s="216">
        <v>2.4925649954592316E-2</v>
      </c>
      <c r="K9654" s="216">
        <v>7.1625430903425849E-5</v>
      </c>
    </row>
    <row r="9655" spans="2:11" ht="15.75" customHeight="1" x14ac:dyDescent="0.2">
      <c r="B9655" s="189">
        <v>41248</v>
      </c>
      <c r="C9655" s="143">
        <v>286051</v>
      </c>
      <c r="D9655" s="143" t="s">
        <v>1215</v>
      </c>
      <c r="E9655" s="143" t="s">
        <v>24</v>
      </c>
      <c r="F9655" s="248" t="s">
        <v>3395</v>
      </c>
      <c r="G9655" s="216">
        <v>10.050000000000001</v>
      </c>
      <c r="H9655" s="216">
        <v>249.99999999767169</v>
      </c>
      <c r="I9655" s="216">
        <v>2512.4999999766005</v>
      </c>
      <c r="J9655" s="216">
        <v>2.5302673092984364E-3</v>
      </c>
      <c r="K9655" s="216">
        <v>1.0121069237288005E-5</v>
      </c>
    </row>
    <row r="9656" spans="2:11" ht="15.75" customHeight="1" x14ac:dyDescent="0.2">
      <c r="B9656" s="189">
        <v>41248</v>
      </c>
      <c r="C9656" s="143">
        <v>286052</v>
      </c>
      <c r="D9656" s="143" t="s">
        <v>1312</v>
      </c>
      <c r="E9656" s="143" t="s">
        <v>25</v>
      </c>
      <c r="F9656" s="248" t="s">
        <v>4852</v>
      </c>
      <c r="G9656" s="216">
        <v>4.05</v>
      </c>
      <c r="H9656" s="216">
        <v>454.99999999534339</v>
      </c>
      <c r="I9656" s="216">
        <v>1842.7499999811407</v>
      </c>
      <c r="J9656" s="216">
        <v>5.3017779793507599E-3</v>
      </c>
      <c r="K9656" s="216">
        <v>1.1652259295395647E-5</v>
      </c>
    </row>
    <row r="9657" spans="2:11" ht="15.75" customHeight="1" x14ac:dyDescent="0.2">
      <c r="B9657" s="189">
        <v>41248</v>
      </c>
      <c r="C9657" s="143">
        <v>286053</v>
      </c>
      <c r="D9657" s="143" t="s">
        <v>1491</v>
      </c>
      <c r="E9657" s="143" t="s">
        <v>24</v>
      </c>
      <c r="F9657" s="248" t="s">
        <v>4853</v>
      </c>
      <c r="G9657" s="216">
        <v>16.2</v>
      </c>
      <c r="H9657" s="216">
        <v>327.00000000768341</v>
      </c>
      <c r="I9657" s="216">
        <v>5297.4000001244713</v>
      </c>
      <c r="J9657" s="216">
        <v>5.3348609133203242E-3</v>
      </c>
      <c r="K9657" s="216">
        <v>1.6314559367568723E-5</v>
      </c>
    </row>
    <row r="9658" spans="2:11" ht="15.75" customHeight="1" x14ac:dyDescent="0.2">
      <c r="B9658" s="189">
        <v>41248</v>
      </c>
      <c r="C9658" s="143">
        <v>286054</v>
      </c>
      <c r="D9658" s="143" t="s">
        <v>1047</v>
      </c>
      <c r="E9658" s="143" t="s">
        <v>24</v>
      </c>
      <c r="F9658" s="248" t="s">
        <v>2495</v>
      </c>
      <c r="G9658" s="216">
        <v>31.28</v>
      </c>
      <c r="H9658" s="216">
        <v>398.00000000861473</v>
      </c>
      <c r="I9658" s="216">
        <v>12449.440000269469</v>
      </c>
      <c r="J9658" s="216">
        <v>1.2537477035640806E-2</v>
      </c>
      <c r="K9658" s="216">
        <v>3.1501198581330228E-5</v>
      </c>
    </row>
    <row r="9659" spans="2:11" ht="15.75" customHeight="1" x14ac:dyDescent="0.2">
      <c r="B9659" s="189">
        <v>41248</v>
      </c>
      <c r="C9659" s="143">
        <v>286055</v>
      </c>
      <c r="D9659" s="143" t="s">
        <v>913</v>
      </c>
      <c r="E9659" s="143" t="s">
        <v>24</v>
      </c>
      <c r="F9659" s="248" t="s">
        <v>4854</v>
      </c>
      <c r="G9659" s="216">
        <v>2.6533000000000002</v>
      </c>
      <c r="H9659" s="216">
        <v>152.0000000030268</v>
      </c>
      <c r="I9659" s="216">
        <v>403.30160000803102</v>
      </c>
      <c r="J9659" s="216">
        <v>4.0615357384978255E-4</v>
      </c>
      <c r="K9659" s="216">
        <v>2.6720629858006237E-6</v>
      </c>
    </row>
    <row r="9660" spans="2:11" ht="15.75" customHeight="1" x14ac:dyDescent="0.2">
      <c r="B9660" s="189">
        <v>41248</v>
      </c>
      <c r="C9660" s="143">
        <v>286056</v>
      </c>
      <c r="D9660" s="143" t="s">
        <v>734</v>
      </c>
      <c r="E9660" s="143" t="s">
        <v>24</v>
      </c>
      <c r="F9660" s="248" t="s">
        <v>3028</v>
      </c>
      <c r="G9660" s="216">
        <v>15.07</v>
      </c>
      <c r="H9660" s="216">
        <v>315</v>
      </c>
      <c r="I9660" s="216">
        <v>4747.05</v>
      </c>
      <c r="J9660" s="216">
        <v>4.7806190769022917E-3</v>
      </c>
      <c r="K9660" s="216">
        <v>1.5176568498102513E-5</v>
      </c>
    </row>
    <row r="9661" spans="2:11" ht="15.75" customHeight="1" x14ac:dyDescent="0.2">
      <c r="B9661" s="189">
        <v>41248</v>
      </c>
      <c r="C9661" s="143">
        <v>286057</v>
      </c>
      <c r="D9661" s="143" t="s">
        <v>947</v>
      </c>
      <c r="E9661" s="143" t="s">
        <v>24</v>
      </c>
      <c r="F9661" s="248" t="s">
        <v>3796</v>
      </c>
      <c r="G9661" s="216">
        <v>37.680900000000001</v>
      </c>
      <c r="H9661" s="216">
        <v>390.00000000349246</v>
      </c>
      <c r="I9661" s="216">
        <v>14695.5510001316</v>
      </c>
      <c r="J9661" s="216">
        <v>1.4799471557455613E-2</v>
      </c>
      <c r="K9661" s="216">
        <v>3.7947362967495084E-5</v>
      </c>
    </row>
    <row r="9662" spans="2:11" ht="15.75" customHeight="1" x14ac:dyDescent="0.2">
      <c r="B9662" s="189">
        <v>41248</v>
      </c>
      <c r="C9662" s="143">
        <v>286058</v>
      </c>
      <c r="D9662" s="143" t="s">
        <v>594</v>
      </c>
      <c r="E9662" s="143" t="s">
        <v>25</v>
      </c>
      <c r="F9662" s="248" t="s">
        <v>4855</v>
      </c>
      <c r="G9662" s="216">
        <v>31.415000000000003</v>
      </c>
      <c r="H9662" s="216">
        <v>42.000000000698492</v>
      </c>
      <c r="I9662" s="216">
        <v>1319.4300000219432</v>
      </c>
      <c r="J9662" s="216">
        <v>3.7961334524393995E-3</v>
      </c>
      <c r="K9662" s="216">
        <v>9.038412981848255E-5</v>
      </c>
    </row>
    <row r="9663" spans="2:11" ht="15.75" customHeight="1" x14ac:dyDescent="0.2">
      <c r="B9663" s="189">
        <v>41248</v>
      </c>
      <c r="C9663" s="143">
        <v>286059</v>
      </c>
      <c r="D9663" s="143" t="s">
        <v>1798</v>
      </c>
      <c r="E9663" s="143" t="s">
        <v>24</v>
      </c>
      <c r="F9663" s="248" t="s">
        <v>4856</v>
      </c>
      <c r="G9663" s="216">
        <v>20.21</v>
      </c>
      <c r="H9663" s="216">
        <v>98.000000005122274</v>
      </c>
      <c r="I9663" s="216">
        <v>1980.5800001035213</v>
      </c>
      <c r="J9663" s="216">
        <v>1.9945858020930969E-3</v>
      </c>
      <c r="K9663" s="216">
        <v>2.0352916346824935E-5</v>
      </c>
    </row>
    <row r="9664" spans="2:11" ht="15.75" customHeight="1" x14ac:dyDescent="0.2">
      <c r="B9664" s="189">
        <v>41248</v>
      </c>
      <c r="C9664" s="143">
        <v>286060</v>
      </c>
      <c r="D9664" s="143" t="s">
        <v>1798</v>
      </c>
      <c r="E9664" s="143" t="s">
        <v>24</v>
      </c>
      <c r="F9664" s="248" t="s">
        <v>4857</v>
      </c>
      <c r="G9664" s="216">
        <v>20.76</v>
      </c>
      <c r="H9664" s="216">
        <v>255.00000000349246</v>
      </c>
      <c r="I9664" s="216">
        <v>5293.8000000725033</v>
      </c>
      <c r="J9664" s="216">
        <v>5.331235455630752E-3</v>
      </c>
      <c r="K9664" s="216">
        <v>2.0906805708069554E-5</v>
      </c>
    </row>
    <row r="9665" spans="2:11" ht="15.75" customHeight="1" x14ac:dyDescent="0.2">
      <c r="B9665" s="189">
        <v>41248</v>
      </c>
      <c r="C9665" s="143">
        <v>286061</v>
      </c>
      <c r="D9665" s="143" t="s">
        <v>844</v>
      </c>
      <c r="E9665" s="143" t="s">
        <v>24</v>
      </c>
      <c r="F9665" s="248" t="s">
        <v>4858</v>
      </c>
      <c r="G9665" s="216">
        <v>18.96</v>
      </c>
      <c r="H9665" s="216">
        <v>273.99999999208376</v>
      </c>
      <c r="I9665" s="216">
        <v>5195.0399998499079</v>
      </c>
      <c r="J9665" s="216">
        <v>5.2317770675583668E-3</v>
      </c>
      <c r="K9665" s="216">
        <v>1.9094076889450804E-5</v>
      </c>
    </row>
    <row r="9666" spans="2:11" ht="15.75" customHeight="1" x14ac:dyDescent="0.2">
      <c r="B9666" s="189">
        <v>41248</v>
      </c>
      <c r="C9666" s="143">
        <v>286063</v>
      </c>
      <c r="D9666" s="143" t="s">
        <v>557</v>
      </c>
      <c r="E9666" s="143" t="s">
        <v>25</v>
      </c>
      <c r="F9666" s="248" t="s">
        <v>4859</v>
      </c>
      <c r="G9666" s="216">
        <v>2.5</v>
      </c>
      <c r="H9666" s="216">
        <v>136.99999999604188</v>
      </c>
      <c r="I9666" s="216">
        <v>342.4999999901047</v>
      </c>
      <c r="J9666" s="216">
        <v>9.8540711322412516E-4</v>
      </c>
      <c r="K9666" s="216">
        <v>7.192752651478795E-6</v>
      </c>
    </row>
    <row r="9667" spans="2:11" ht="15.75" customHeight="1" x14ac:dyDescent="0.2">
      <c r="B9667" s="189">
        <v>41248</v>
      </c>
      <c r="C9667" s="143">
        <v>286064</v>
      </c>
      <c r="D9667" s="143" t="s">
        <v>524</v>
      </c>
      <c r="E9667" s="143" t="s">
        <v>25</v>
      </c>
      <c r="F9667" s="248" t="s">
        <v>4860</v>
      </c>
      <c r="G9667" s="216">
        <v>4.9800000000000004</v>
      </c>
      <c r="H9667" s="216">
        <v>74.000000000232831</v>
      </c>
      <c r="I9667" s="216">
        <v>368.52000000115953</v>
      </c>
      <c r="J9667" s="216">
        <v>1.0602692828525224E-3</v>
      </c>
      <c r="K9667" s="216">
        <v>1.4327963281745762E-5</v>
      </c>
    </row>
    <row r="9668" spans="2:11" ht="15.75" customHeight="1" x14ac:dyDescent="0.2">
      <c r="B9668" s="189">
        <v>41249</v>
      </c>
      <c r="C9668" s="143">
        <v>286083</v>
      </c>
      <c r="D9668" s="143" t="s">
        <v>971</v>
      </c>
      <c r="E9668" s="143" t="s">
        <v>25</v>
      </c>
      <c r="F9668" s="248" t="s">
        <v>4861</v>
      </c>
      <c r="G9668" s="216">
        <v>3</v>
      </c>
      <c r="H9668" s="216">
        <v>185.00000000582077</v>
      </c>
      <c r="I9668" s="216">
        <v>555.0000000174623</v>
      </c>
      <c r="J9668" s="216">
        <v>1.5974342041099601E-3</v>
      </c>
      <c r="K9668" s="216">
        <v>8.6347794814037792E-6</v>
      </c>
    </row>
    <row r="9669" spans="2:11" ht="15.75" customHeight="1" x14ac:dyDescent="0.2">
      <c r="B9669" s="189">
        <v>41249</v>
      </c>
      <c r="C9669" s="143">
        <v>286084</v>
      </c>
      <c r="D9669" s="143" t="s">
        <v>1458</v>
      </c>
      <c r="E9669" s="143" t="s">
        <v>25</v>
      </c>
      <c r="F9669" s="248" t="s">
        <v>4862</v>
      </c>
      <c r="G9669" s="216">
        <v>7</v>
      </c>
      <c r="H9669" s="216">
        <v>4.0000000025611371</v>
      </c>
      <c r="I9669" s="216">
        <v>28.00000001792796</v>
      </c>
      <c r="J9669" s="216">
        <v>8.059127521136993E-5</v>
      </c>
      <c r="K9669" s="216">
        <v>2.014781878994215E-5</v>
      </c>
    </row>
    <row r="9670" spans="2:11" ht="15.75" customHeight="1" x14ac:dyDescent="0.2">
      <c r="B9670" s="189">
        <v>41249</v>
      </c>
      <c r="C9670" s="143">
        <v>286086</v>
      </c>
      <c r="D9670" s="143" t="s">
        <v>834</v>
      </c>
      <c r="E9670" s="143" t="s">
        <v>25</v>
      </c>
      <c r="F9670" s="248" t="s">
        <v>4863</v>
      </c>
      <c r="G9670" s="216">
        <v>16.91</v>
      </c>
      <c r="H9670" s="216">
        <v>197.99999999580905</v>
      </c>
      <c r="I9670" s="216">
        <v>3348.1799999291311</v>
      </c>
      <c r="J9670" s="216">
        <v>9.6369319878115214E-3</v>
      </c>
      <c r="K9670" s="216">
        <v>4.8671373676845965E-5</v>
      </c>
    </row>
    <row r="9671" spans="2:11" ht="15.75" customHeight="1" x14ac:dyDescent="0.2">
      <c r="B9671" s="189">
        <v>41249</v>
      </c>
      <c r="C9671" s="143">
        <v>286087</v>
      </c>
      <c r="D9671" s="143" t="s">
        <v>769</v>
      </c>
      <c r="E9671" s="143" t="s">
        <v>25</v>
      </c>
      <c r="F9671" s="248" t="s">
        <v>4864</v>
      </c>
      <c r="G9671" s="216">
        <v>21.5</v>
      </c>
      <c r="H9671" s="216">
        <v>232.9999999946449</v>
      </c>
      <c r="I9671" s="216">
        <v>5009.4999998848652</v>
      </c>
      <c r="J9671" s="216">
        <v>1.4418642603699355E-2</v>
      </c>
      <c r="K9671" s="216">
        <v>6.1882586283393742E-5</v>
      </c>
    </row>
    <row r="9672" spans="2:11" ht="15.75" customHeight="1" x14ac:dyDescent="0.2">
      <c r="B9672" s="189">
        <v>41249</v>
      </c>
      <c r="C9672" s="143">
        <v>286088</v>
      </c>
      <c r="D9672" s="143" t="s">
        <v>516</v>
      </c>
      <c r="E9672" s="143" t="s">
        <v>25</v>
      </c>
      <c r="F9672" s="248" t="s">
        <v>4865</v>
      </c>
      <c r="G9672" s="216">
        <v>5</v>
      </c>
      <c r="H9672" s="216">
        <v>220.99999999743886</v>
      </c>
      <c r="I9672" s="216">
        <v>1104.9999999871943</v>
      </c>
      <c r="J9672" s="216">
        <v>3.1804771089468668E-3</v>
      </c>
      <c r="K9672" s="216">
        <v>1.4391299135672965E-5</v>
      </c>
    </row>
    <row r="9673" spans="2:11" ht="15.75" customHeight="1" x14ac:dyDescent="0.2">
      <c r="B9673" s="189">
        <v>41249</v>
      </c>
      <c r="C9673" s="143">
        <v>286089</v>
      </c>
      <c r="D9673" s="143" t="s">
        <v>852</v>
      </c>
      <c r="E9673" s="143" t="s">
        <v>25</v>
      </c>
      <c r="F9673" s="248" t="s">
        <v>3206</v>
      </c>
      <c r="G9673" s="216">
        <v>9.4</v>
      </c>
      <c r="H9673" s="216">
        <v>326.99999999720603</v>
      </c>
      <c r="I9673" s="216">
        <v>3073.7999999737367</v>
      </c>
      <c r="J9673" s="216">
        <v>8.847195056570719E-3</v>
      </c>
      <c r="K9673" s="216">
        <v>2.7055642375065173E-5</v>
      </c>
    </row>
    <row r="9674" spans="2:11" ht="15.75" customHeight="1" x14ac:dyDescent="0.2">
      <c r="B9674" s="189">
        <v>41249</v>
      </c>
      <c r="C9674" s="143">
        <v>286090</v>
      </c>
      <c r="D9674" s="143" t="s">
        <v>867</v>
      </c>
      <c r="E9674" s="143" t="s">
        <v>25</v>
      </c>
      <c r="F9674" s="248" t="s">
        <v>3295</v>
      </c>
      <c r="G9674" s="216">
        <v>5</v>
      </c>
      <c r="H9674" s="216">
        <v>203.00000000162981</v>
      </c>
      <c r="I9674" s="216">
        <v>1015.0000000081491</v>
      </c>
      <c r="J9674" s="216">
        <v>2.921433724565067E-3</v>
      </c>
      <c r="K9674" s="216">
        <v>1.4391299135672965E-5</v>
      </c>
    </row>
    <row r="9675" spans="2:11" ht="15.75" customHeight="1" x14ac:dyDescent="0.2">
      <c r="B9675" s="189">
        <v>41249</v>
      </c>
      <c r="C9675" s="143">
        <v>286092</v>
      </c>
      <c r="D9675" s="143" t="s">
        <v>564</v>
      </c>
      <c r="E9675" s="143" t="s">
        <v>25</v>
      </c>
      <c r="F9675" s="248" t="s">
        <v>2424</v>
      </c>
      <c r="G9675" s="216">
        <v>13.217499999999999</v>
      </c>
      <c r="H9675" s="216">
        <v>323.99999999790452</v>
      </c>
      <c r="I9675" s="216">
        <v>4282.4699999723034</v>
      </c>
      <c r="J9675" s="216">
        <v>1.2326061361829363E-2</v>
      </c>
      <c r="K9675" s="216">
        <v>3.804339926515148E-5</v>
      </c>
    </row>
    <row r="9676" spans="2:11" ht="15.75" customHeight="1" x14ac:dyDescent="0.2">
      <c r="B9676" s="189">
        <v>41249</v>
      </c>
      <c r="C9676" s="143">
        <v>286094</v>
      </c>
      <c r="D9676" s="143" t="s">
        <v>1135</v>
      </c>
      <c r="E9676" s="143" t="s">
        <v>25</v>
      </c>
      <c r="F9676" s="248" t="s">
        <v>3284</v>
      </c>
      <c r="G9676" s="216">
        <v>15</v>
      </c>
      <c r="H9676" s="216">
        <v>230.00000000582077</v>
      </c>
      <c r="I9676" s="216">
        <v>3450.0000000873115</v>
      </c>
      <c r="J9676" s="216">
        <v>9.929996403865651E-3</v>
      </c>
      <c r="K9676" s="216">
        <v>4.3173897407018889E-5</v>
      </c>
    </row>
    <row r="9677" spans="2:11" ht="15.75" customHeight="1" x14ac:dyDescent="0.2">
      <c r="B9677" s="189">
        <v>41249</v>
      </c>
      <c r="C9677" s="143">
        <v>286095</v>
      </c>
      <c r="D9677" s="143" t="s">
        <v>1312</v>
      </c>
      <c r="E9677" s="143" t="s">
        <v>25</v>
      </c>
      <c r="F9677" s="248" t="s">
        <v>4132</v>
      </c>
      <c r="G9677" s="216">
        <v>8.4</v>
      </c>
      <c r="H9677" s="216">
        <v>370.9999999939464</v>
      </c>
      <c r="I9677" s="216">
        <v>3116.3999999491498</v>
      </c>
      <c r="J9677" s="216">
        <v>8.9698089251358856E-3</v>
      </c>
      <c r="K9677" s="216">
        <v>2.4177382547930581E-5</v>
      </c>
    </row>
    <row r="9678" spans="2:11" ht="15.75" customHeight="1" x14ac:dyDescent="0.2">
      <c r="B9678" s="189">
        <v>41249</v>
      </c>
      <c r="C9678" s="143">
        <v>286096</v>
      </c>
      <c r="D9678" s="143" t="s">
        <v>711</v>
      </c>
      <c r="E9678" s="143" t="s">
        <v>25</v>
      </c>
      <c r="F9678" s="248" t="s">
        <v>4866</v>
      </c>
      <c r="G9678" s="216">
        <v>22.080000000000002</v>
      </c>
      <c r="H9678" s="216">
        <v>394.99999999883585</v>
      </c>
      <c r="I9678" s="216">
        <v>8721.5999999742962</v>
      </c>
      <c r="J9678" s="216">
        <v>2.5103030908263081E-2</v>
      </c>
      <c r="K9678" s="216">
        <v>6.3551976983131821E-5</v>
      </c>
    </row>
    <row r="9679" spans="2:11" ht="15.75" customHeight="1" x14ac:dyDescent="0.2">
      <c r="B9679" s="189">
        <v>41249</v>
      </c>
      <c r="C9679" s="143">
        <v>286097</v>
      </c>
      <c r="D9679" s="143" t="s">
        <v>643</v>
      </c>
      <c r="E9679" s="143" t="s">
        <v>25</v>
      </c>
      <c r="F9679" s="248" t="s">
        <v>2163</v>
      </c>
      <c r="G9679" s="216">
        <v>28.263200000000001</v>
      </c>
      <c r="H9679" s="216">
        <v>383.00000000162981</v>
      </c>
      <c r="I9679" s="216">
        <v>10824.805600046064</v>
      </c>
      <c r="J9679" s="216">
        <v>3.1156603095154157E-2</v>
      </c>
      <c r="K9679" s="216">
        <v>8.1348833146270433E-5</v>
      </c>
    </row>
    <row r="9680" spans="2:11" ht="15.75" customHeight="1" x14ac:dyDescent="0.2">
      <c r="B9680" s="189">
        <v>41249</v>
      </c>
      <c r="C9680" s="143">
        <v>286099</v>
      </c>
      <c r="D9680" s="143" t="s">
        <v>516</v>
      </c>
      <c r="E9680" s="143" t="s">
        <v>25</v>
      </c>
      <c r="F9680" s="248" t="s">
        <v>2677</v>
      </c>
      <c r="G9680" s="216">
        <v>12.67</v>
      </c>
      <c r="H9680" s="216">
        <v>400.99999999743886</v>
      </c>
      <c r="I9680" s="216">
        <v>5080.6699999675502</v>
      </c>
      <c r="J9680" s="216">
        <v>1.4623488355834513E-2</v>
      </c>
      <c r="K9680" s="216">
        <v>3.6467552009795291E-5</v>
      </c>
    </row>
    <row r="9681" spans="2:11" ht="15.75" customHeight="1" x14ac:dyDescent="0.2">
      <c r="B9681" s="189">
        <v>41249</v>
      </c>
      <c r="C9681" s="143">
        <v>286100</v>
      </c>
      <c r="D9681" s="143" t="s">
        <v>548</v>
      </c>
      <c r="E9681" s="143" t="s">
        <v>25</v>
      </c>
      <c r="F9681" s="248" t="s">
        <v>4750</v>
      </c>
      <c r="G9681" s="216">
        <v>4.9800000000000004</v>
      </c>
      <c r="H9681" s="216">
        <v>374.99999999650754</v>
      </c>
      <c r="I9681" s="216">
        <v>1867.4999999826077</v>
      </c>
      <c r="J9681" s="216">
        <v>5.3751502271237924E-3</v>
      </c>
      <c r="K9681" s="216">
        <v>1.4333733939130274E-5</v>
      </c>
    </row>
    <row r="9682" spans="2:11" ht="15.75" customHeight="1" x14ac:dyDescent="0.2">
      <c r="B9682" s="189">
        <v>41249</v>
      </c>
      <c r="C9682" s="143">
        <v>286101</v>
      </c>
      <c r="D9682" s="143" t="s">
        <v>773</v>
      </c>
      <c r="E9682" s="143" t="s">
        <v>25</v>
      </c>
      <c r="F9682" s="248" t="s">
        <v>4867</v>
      </c>
      <c r="G9682" s="216">
        <v>1.5</v>
      </c>
      <c r="H9682" s="216">
        <v>206.00000000093132</v>
      </c>
      <c r="I9682" s="216">
        <v>309.00000000139698</v>
      </c>
      <c r="J9682" s="216">
        <v>8.8938228658861002E-4</v>
      </c>
      <c r="K9682" s="216">
        <v>4.3173897407018896E-6</v>
      </c>
    </row>
    <row r="9683" spans="2:11" ht="15.75" customHeight="1" x14ac:dyDescent="0.2">
      <c r="B9683" s="189">
        <v>41249</v>
      </c>
      <c r="C9683" s="143">
        <v>286102</v>
      </c>
      <c r="D9683" s="143" t="s">
        <v>951</v>
      </c>
      <c r="E9683" s="143" t="s">
        <v>25</v>
      </c>
      <c r="F9683" s="248" t="s">
        <v>3878</v>
      </c>
      <c r="G9683" s="216">
        <v>6.0200000000000005</v>
      </c>
      <c r="H9683" s="216">
        <v>499.99999999534339</v>
      </c>
      <c r="I9683" s="216">
        <v>3009.9999999719676</v>
      </c>
      <c r="J9683" s="216">
        <v>8.6635620795944401E-3</v>
      </c>
      <c r="K9683" s="216">
        <v>1.732712415935025E-5</v>
      </c>
    </row>
    <row r="9684" spans="2:11" ht="15.75" customHeight="1" x14ac:dyDescent="0.2">
      <c r="B9684" s="189">
        <v>41249</v>
      </c>
      <c r="C9684" s="143">
        <v>286105</v>
      </c>
      <c r="D9684" s="143" t="s">
        <v>1628</v>
      </c>
      <c r="E9684" s="143" t="s">
        <v>24</v>
      </c>
      <c r="F9684" s="248" t="s">
        <v>4868</v>
      </c>
      <c r="G9684" s="216">
        <v>24.25</v>
      </c>
      <c r="H9684" s="216">
        <v>343.00000000745058</v>
      </c>
      <c r="I9684" s="216">
        <v>8317.7500001806766</v>
      </c>
      <c r="J9684" s="216">
        <v>8.379055949569619E-3</v>
      </c>
      <c r="K9684" s="216">
        <v>2.4428734546319563E-5</v>
      </c>
    </row>
    <row r="9685" spans="2:11" ht="15.75" customHeight="1" x14ac:dyDescent="0.2">
      <c r="B9685" s="189">
        <v>41249</v>
      </c>
      <c r="C9685" s="143">
        <v>286106</v>
      </c>
      <c r="D9685" s="143" t="s">
        <v>895</v>
      </c>
      <c r="E9685" s="143" t="s">
        <v>24</v>
      </c>
      <c r="F9685" s="248" t="s">
        <v>4839</v>
      </c>
      <c r="G9685" s="216">
        <v>10.32</v>
      </c>
      <c r="H9685" s="216">
        <v>434.00000000023283</v>
      </c>
      <c r="I9685" s="216">
        <v>4478.880000002403</v>
      </c>
      <c r="J9685" s="216">
        <v>4.5118915705104528E-3</v>
      </c>
      <c r="K9685" s="216">
        <v>1.0396063526516203E-5</v>
      </c>
    </row>
    <row r="9686" spans="2:11" ht="15.75" customHeight="1" x14ac:dyDescent="0.2">
      <c r="B9686" s="189">
        <v>41249</v>
      </c>
      <c r="C9686" s="143">
        <v>286107</v>
      </c>
      <c r="D9686" s="143" t="s">
        <v>1080</v>
      </c>
      <c r="E9686" s="143" t="s">
        <v>24</v>
      </c>
      <c r="F9686" s="248" t="s">
        <v>3646</v>
      </c>
      <c r="G9686" s="216">
        <v>3.96</v>
      </c>
      <c r="H9686" s="216">
        <v>135</v>
      </c>
      <c r="I9686" s="216">
        <v>534.6</v>
      </c>
      <c r="J9686" s="216">
        <v>5.3854026756546144E-4</v>
      </c>
      <c r="K9686" s="216">
        <v>3.989187167151566E-6</v>
      </c>
    </row>
    <row r="9687" spans="2:11" ht="15.75" customHeight="1" x14ac:dyDescent="0.2">
      <c r="B9687" s="189">
        <v>41249</v>
      </c>
      <c r="C9687" s="143">
        <v>286108</v>
      </c>
      <c r="D9687" s="143" t="s">
        <v>889</v>
      </c>
      <c r="E9687" s="143" t="s">
        <v>24</v>
      </c>
      <c r="F9687" s="248" t="s">
        <v>4869</v>
      </c>
      <c r="G9687" s="216">
        <v>10.029999999999999</v>
      </c>
      <c r="H9687" s="216">
        <v>339.99999999767169</v>
      </c>
      <c r="I9687" s="216">
        <v>3410.1999999766467</v>
      </c>
      <c r="J9687" s="216">
        <v>3.4353348680118963E-3</v>
      </c>
      <c r="K9687" s="216">
        <v>1.0103926082457122E-5</v>
      </c>
    </row>
    <row r="9688" spans="2:11" ht="15.75" customHeight="1" x14ac:dyDescent="0.2">
      <c r="B9688" s="189">
        <v>41249</v>
      </c>
      <c r="C9688" s="143">
        <v>286109</v>
      </c>
      <c r="D9688" s="143" t="s">
        <v>641</v>
      </c>
      <c r="E9688" s="143" t="s">
        <v>24</v>
      </c>
      <c r="F9688" s="248" t="s">
        <v>4488</v>
      </c>
      <c r="G9688" s="216">
        <v>7.8396000000000008</v>
      </c>
      <c r="H9688" s="216">
        <v>190.00000000116415</v>
      </c>
      <c r="I9688" s="216">
        <v>1489.5240000091267</v>
      </c>
      <c r="J9688" s="216">
        <v>1.5005025318183527E-3</v>
      </c>
      <c r="K9688" s="216">
        <v>7.8973817463639942E-6</v>
      </c>
    </row>
    <row r="9689" spans="2:11" ht="15.75" customHeight="1" x14ac:dyDescent="0.2">
      <c r="B9689" s="189">
        <v>41249</v>
      </c>
      <c r="C9689" s="143">
        <v>286110</v>
      </c>
      <c r="D9689" s="143" t="s">
        <v>4870</v>
      </c>
      <c r="E9689" s="143" t="s">
        <v>24</v>
      </c>
      <c r="F9689" s="248" t="s">
        <v>4871</v>
      </c>
      <c r="G9689" s="216">
        <v>6.6150000000000002</v>
      </c>
      <c r="H9689" s="216">
        <v>423.00000000628643</v>
      </c>
      <c r="I9689" s="216">
        <v>2798.1450000415848</v>
      </c>
      <c r="J9689" s="216">
        <v>2.8187687186856584E-3</v>
      </c>
      <c r="K9689" s="216">
        <v>6.6637558360372753E-6</v>
      </c>
    </row>
    <row r="9690" spans="2:11" ht="15.75" customHeight="1" x14ac:dyDescent="0.2">
      <c r="B9690" s="189">
        <v>41249</v>
      </c>
      <c r="C9690" s="143">
        <v>286111</v>
      </c>
      <c r="D9690" s="143" t="s">
        <v>517</v>
      </c>
      <c r="E9690" s="143" t="s">
        <v>25</v>
      </c>
      <c r="F9690" s="248" t="s">
        <v>4872</v>
      </c>
      <c r="G9690" s="216">
        <v>30.86</v>
      </c>
      <c r="H9690" s="216">
        <v>87.000000000698492</v>
      </c>
      <c r="I9690" s="216">
        <v>2684.8200000215556</v>
      </c>
      <c r="J9690" s="216">
        <v>7.7276095491495399E-3</v>
      </c>
      <c r="K9690" s="216">
        <v>8.882309826537354E-5</v>
      </c>
    </row>
    <row r="9691" spans="2:11" ht="15.75" customHeight="1" x14ac:dyDescent="0.2">
      <c r="B9691" s="189">
        <v>41249</v>
      </c>
      <c r="C9691" s="143">
        <v>286112</v>
      </c>
      <c r="D9691" s="143" t="s">
        <v>922</v>
      </c>
      <c r="E9691" s="143" t="s">
        <v>25</v>
      </c>
      <c r="F9691" s="248" t="s">
        <v>4873</v>
      </c>
      <c r="G9691" s="216">
        <v>24.5</v>
      </c>
      <c r="H9691" s="216">
        <v>132.00000000069849</v>
      </c>
      <c r="I9691" s="216">
        <v>3234.0000000171131</v>
      </c>
      <c r="J9691" s="216">
        <v>9.3082922810025295E-3</v>
      </c>
      <c r="K9691" s="216">
        <v>7.0517365764797521E-5</v>
      </c>
    </row>
    <row r="9692" spans="2:11" ht="15.75" customHeight="1" x14ac:dyDescent="0.2">
      <c r="B9692" s="189">
        <v>41249</v>
      </c>
      <c r="C9692" s="143">
        <v>286113</v>
      </c>
      <c r="D9692" s="143" t="s">
        <v>952</v>
      </c>
      <c r="E9692" s="143" t="s">
        <v>25</v>
      </c>
      <c r="F9692" s="248" t="s">
        <v>4874</v>
      </c>
      <c r="G9692" s="216">
        <v>2.3450000000000002</v>
      </c>
      <c r="H9692" s="216">
        <v>136.99999999604188</v>
      </c>
      <c r="I9692" s="216">
        <v>321.26499999071825</v>
      </c>
      <c r="J9692" s="216">
        <v>9.2468414333767967E-4</v>
      </c>
      <c r="K9692" s="216">
        <v>6.7495192946306205E-6</v>
      </c>
    </row>
    <row r="9693" spans="2:11" ht="15.75" customHeight="1" x14ac:dyDescent="0.2">
      <c r="B9693" s="189">
        <v>41249</v>
      </c>
      <c r="C9693" s="143">
        <v>286114</v>
      </c>
      <c r="D9693" s="143" t="s">
        <v>1288</v>
      </c>
      <c r="E9693" s="143" t="s">
        <v>24</v>
      </c>
      <c r="F9693" s="248" t="s">
        <v>4875</v>
      </c>
      <c r="G9693" s="216">
        <v>0.99</v>
      </c>
      <c r="H9693" s="216">
        <v>238.99999999324791</v>
      </c>
      <c r="I9693" s="216">
        <v>236.60999999331543</v>
      </c>
      <c r="J9693" s="216">
        <v>2.3835393323057223E-4</v>
      </c>
      <c r="K9693" s="216">
        <v>9.9729679178789149E-7</v>
      </c>
    </row>
    <row r="9694" spans="2:11" ht="15.75" customHeight="1" x14ac:dyDescent="0.2">
      <c r="B9694" s="189">
        <v>41249</v>
      </c>
      <c r="C9694" s="143">
        <v>286115</v>
      </c>
      <c r="D9694" s="143" t="s">
        <v>719</v>
      </c>
      <c r="E9694" s="143" t="s">
        <v>24</v>
      </c>
      <c r="F9694" s="248" t="s">
        <v>4876</v>
      </c>
      <c r="G9694" s="216">
        <v>148.279</v>
      </c>
      <c r="H9694" s="216">
        <v>158.00000000162981</v>
      </c>
      <c r="I9694" s="216">
        <v>23428.082000241666</v>
      </c>
      <c r="J9694" s="216">
        <v>2.360075860261077E-2</v>
      </c>
      <c r="K9694" s="216">
        <v>1.4937188988840076E-4</v>
      </c>
    </row>
    <row r="9695" spans="2:11" ht="15.75" customHeight="1" x14ac:dyDescent="0.2">
      <c r="B9695" s="189">
        <v>41249</v>
      </c>
      <c r="C9695" s="143">
        <v>286116</v>
      </c>
      <c r="D9695" s="143" t="s">
        <v>1739</v>
      </c>
      <c r="E9695" s="143" t="s">
        <v>24</v>
      </c>
      <c r="F9695" s="248" t="s">
        <v>4877</v>
      </c>
      <c r="G9695" s="216">
        <v>0.80830000000000002</v>
      </c>
      <c r="H9695" s="216">
        <v>262.0000000053551</v>
      </c>
      <c r="I9695" s="216">
        <v>211.77460000432853</v>
      </c>
      <c r="J9695" s="216">
        <v>2.1333548400654631E-4</v>
      </c>
      <c r="K9695" s="216">
        <v>8.14257572527427E-7</v>
      </c>
    </row>
    <row r="9696" spans="2:11" ht="15.75" customHeight="1" x14ac:dyDescent="0.2">
      <c r="B9696" s="189">
        <v>41249</v>
      </c>
      <c r="C9696" s="143">
        <v>286117</v>
      </c>
      <c r="D9696" s="143" t="s">
        <v>1556</v>
      </c>
      <c r="E9696" s="143" t="s">
        <v>24</v>
      </c>
      <c r="F9696" s="248" t="s">
        <v>4878</v>
      </c>
      <c r="G9696" s="216">
        <v>126.43</v>
      </c>
      <c r="H9696" s="216">
        <v>557.99999999580905</v>
      </c>
      <c r="I9696" s="216">
        <v>70547.939999470138</v>
      </c>
      <c r="J9696" s="216">
        <v>7.1067913362339627E-2</v>
      </c>
      <c r="K9696" s="216">
        <v>1.2736185190479103E-4</v>
      </c>
    </row>
    <row r="9697" spans="2:11" ht="15.75" customHeight="1" x14ac:dyDescent="0.2">
      <c r="B9697" s="189">
        <v>41249</v>
      </c>
      <c r="C9697" s="143">
        <v>286118</v>
      </c>
      <c r="D9697" s="143" t="s">
        <v>1758</v>
      </c>
      <c r="E9697" s="143" t="s">
        <v>24</v>
      </c>
      <c r="F9697" s="248" t="s">
        <v>4554</v>
      </c>
      <c r="G9697" s="216">
        <v>7.8650000000000002</v>
      </c>
      <c r="H9697" s="216">
        <v>217.99999999813735</v>
      </c>
      <c r="I9697" s="216">
        <v>1714.5699999853503</v>
      </c>
      <c r="J9697" s="216">
        <v>1.7272072326072272E-3</v>
      </c>
      <c r="K9697" s="216">
        <v>7.9229689569815823E-6</v>
      </c>
    </row>
    <row r="9698" spans="2:11" ht="15.75" customHeight="1" x14ac:dyDescent="0.2">
      <c r="B9698" s="189">
        <v>41249</v>
      </c>
      <c r="C9698" s="143">
        <v>286119</v>
      </c>
      <c r="D9698" s="143" t="s">
        <v>844</v>
      </c>
      <c r="E9698" s="143" t="s">
        <v>24</v>
      </c>
      <c r="F9698" s="248" t="s">
        <v>4879</v>
      </c>
      <c r="G9698" s="216">
        <v>15.425000000000001</v>
      </c>
      <c r="H9698" s="216">
        <v>290.00000000232831</v>
      </c>
      <c r="I9698" s="216">
        <v>4473.2500000359141</v>
      </c>
      <c r="J9698" s="216">
        <v>4.5062200746474775E-3</v>
      </c>
      <c r="K9698" s="216">
        <v>1.5538689912452755E-5</v>
      </c>
    </row>
    <row r="9699" spans="2:11" ht="15.75" customHeight="1" x14ac:dyDescent="0.2">
      <c r="B9699" s="189">
        <v>41249</v>
      </c>
      <c r="C9699" s="143">
        <v>286120</v>
      </c>
      <c r="D9699" s="143" t="s">
        <v>1214</v>
      </c>
      <c r="E9699" s="143" t="s">
        <v>24</v>
      </c>
      <c r="F9699" s="248" t="s">
        <v>4819</v>
      </c>
      <c r="G9699" s="216">
        <v>21.36</v>
      </c>
      <c r="H9699" s="216">
        <v>262.99999999813735</v>
      </c>
      <c r="I9699" s="216">
        <v>5617.6799999602135</v>
      </c>
      <c r="J9699" s="216">
        <v>5.6590850921730542E-3</v>
      </c>
      <c r="K9699" s="216">
        <v>2.1517433810696323E-5</v>
      </c>
    </row>
    <row r="9700" spans="2:11" ht="15.75" customHeight="1" x14ac:dyDescent="0.2">
      <c r="B9700" s="189">
        <v>41249</v>
      </c>
      <c r="C9700" s="143">
        <v>286121</v>
      </c>
      <c r="D9700" s="143" t="s">
        <v>907</v>
      </c>
      <c r="E9700" s="143" t="s">
        <v>24</v>
      </c>
      <c r="F9700" s="248" t="s">
        <v>4880</v>
      </c>
      <c r="G9700" s="216">
        <v>26.560000000000002</v>
      </c>
      <c r="H9700" s="216">
        <v>315</v>
      </c>
      <c r="I9700" s="216">
        <v>8366.4000000000015</v>
      </c>
      <c r="J9700" s="216">
        <v>8.4280645240547639E-3</v>
      </c>
      <c r="K9700" s="216">
        <v>2.6755760393824648E-5</v>
      </c>
    </row>
    <row r="9701" spans="2:11" ht="15.75" customHeight="1" x14ac:dyDescent="0.2">
      <c r="B9701" s="189">
        <v>41249</v>
      </c>
      <c r="C9701" s="143">
        <v>286122</v>
      </c>
      <c r="D9701" s="143" t="s">
        <v>883</v>
      </c>
      <c r="E9701" s="143" t="s">
        <v>25</v>
      </c>
      <c r="F9701" s="248" t="s">
        <v>4881</v>
      </c>
      <c r="G9701" s="216">
        <v>0.4</v>
      </c>
      <c r="H9701" s="216">
        <v>91.000000003259629</v>
      </c>
      <c r="I9701" s="216">
        <v>36.400000001303852</v>
      </c>
      <c r="J9701" s="216">
        <v>1.04768657711452E-4</v>
      </c>
      <c r="K9701" s="216">
        <v>1.1513039308538371E-6</v>
      </c>
    </row>
    <row r="9702" spans="2:11" ht="15.75" customHeight="1" x14ac:dyDescent="0.2">
      <c r="B9702" s="189">
        <v>41249</v>
      </c>
      <c r="C9702" s="143">
        <v>286123</v>
      </c>
      <c r="D9702" s="143" t="s">
        <v>681</v>
      </c>
      <c r="E9702" s="143" t="s">
        <v>24</v>
      </c>
      <c r="F9702" s="248" t="s">
        <v>4882</v>
      </c>
      <c r="G9702" s="216">
        <v>9.0500000000000007</v>
      </c>
      <c r="H9702" s="216">
        <v>325.00000000116415</v>
      </c>
      <c r="I9702" s="216">
        <v>2941.2500000105356</v>
      </c>
      <c r="J9702" s="216">
        <v>2.9629284735925685E-3</v>
      </c>
      <c r="K9702" s="216">
        <v>9.1167029956367861E-6</v>
      </c>
    </row>
    <row r="9703" spans="2:11" ht="15.75" customHeight="1" x14ac:dyDescent="0.2">
      <c r="B9703" s="189">
        <v>41249</v>
      </c>
      <c r="C9703" s="143">
        <v>286123</v>
      </c>
      <c r="D9703" s="143" t="s">
        <v>1551</v>
      </c>
      <c r="E9703" s="143" t="s">
        <v>24</v>
      </c>
      <c r="F9703" s="248" t="s">
        <v>4882</v>
      </c>
      <c r="G9703" s="216">
        <v>7.7700000000000005</v>
      </c>
      <c r="H9703" s="216">
        <v>325.00000000116415</v>
      </c>
      <c r="I9703" s="216">
        <v>2525.2500000090458</v>
      </c>
      <c r="J9703" s="216">
        <v>2.5438623469408025E-3</v>
      </c>
      <c r="K9703" s="216">
        <v>7.8272687597898153E-6</v>
      </c>
    </row>
    <row r="9704" spans="2:11" ht="15.75" customHeight="1" x14ac:dyDescent="0.2">
      <c r="B9704" s="189">
        <v>41249</v>
      </c>
      <c r="C9704" s="143">
        <v>286124</v>
      </c>
      <c r="D9704" s="143" t="s">
        <v>902</v>
      </c>
      <c r="E9704" s="143" t="s">
        <v>25</v>
      </c>
      <c r="F9704" s="248" t="s">
        <v>4883</v>
      </c>
      <c r="G9704" s="216">
        <v>10.36</v>
      </c>
      <c r="H9704" s="216">
        <v>293.00000000162981</v>
      </c>
      <c r="I9704" s="216">
        <v>3035.4800000168848</v>
      </c>
      <c r="J9704" s="216">
        <v>8.7369001401191131E-3</v>
      </c>
      <c r="K9704" s="216">
        <v>2.9818771809114379E-5</v>
      </c>
    </row>
    <row r="9705" spans="2:11" ht="15.75" customHeight="1" x14ac:dyDescent="0.2">
      <c r="B9705" s="189">
        <v>41249</v>
      </c>
      <c r="C9705" s="143">
        <v>286124</v>
      </c>
      <c r="D9705" s="143" t="s">
        <v>1633</v>
      </c>
      <c r="E9705" s="143" t="s">
        <v>24</v>
      </c>
      <c r="F9705" s="248" t="s">
        <v>4883</v>
      </c>
      <c r="G9705" s="216">
        <v>4.7532000000000005</v>
      </c>
      <c r="H9705" s="216">
        <v>293.00000000162981</v>
      </c>
      <c r="I9705" s="216">
        <v>1392.6876000077471</v>
      </c>
      <c r="J9705" s="216">
        <v>1.402952399444954E-3</v>
      </c>
      <c r="K9705" s="216">
        <v>4.7882334451779864E-6</v>
      </c>
    </row>
    <row r="9706" spans="2:11" ht="15.75" customHeight="1" x14ac:dyDescent="0.2">
      <c r="B9706" s="189">
        <v>41249</v>
      </c>
      <c r="C9706" s="143">
        <v>286125</v>
      </c>
      <c r="D9706" s="143" t="s">
        <v>1421</v>
      </c>
      <c r="E9706" s="143" t="s">
        <v>24</v>
      </c>
      <c r="F9706" s="248" t="s">
        <v>4884</v>
      </c>
      <c r="G9706" s="216">
        <v>13.94</v>
      </c>
      <c r="H9706" s="216">
        <v>210.00000000349246</v>
      </c>
      <c r="I9706" s="216">
        <v>2927.4000000486849</v>
      </c>
      <c r="J9706" s="216">
        <v>2.948976392250936E-3</v>
      </c>
      <c r="K9706" s="216">
        <v>1.4042744724770916E-5</v>
      </c>
    </row>
    <row r="9707" spans="2:11" ht="15.75" customHeight="1" x14ac:dyDescent="0.2">
      <c r="B9707" s="189">
        <v>41249</v>
      </c>
      <c r="C9707" s="143">
        <v>286126</v>
      </c>
      <c r="D9707" s="143" t="s">
        <v>804</v>
      </c>
      <c r="E9707" s="143" t="s">
        <v>24</v>
      </c>
      <c r="F9707" s="248" t="s">
        <v>4885</v>
      </c>
      <c r="G9707" s="216">
        <v>23.834200000000003</v>
      </c>
      <c r="H9707" s="216">
        <v>280.00000000116415</v>
      </c>
      <c r="I9707" s="216">
        <v>6673.5760000277478</v>
      </c>
      <c r="J9707" s="216">
        <v>6.7227635702831745E-3</v>
      </c>
      <c r="K9707" s="216">
        <v>2.4009869893768651E-5</v>
      </c>
    </row>
    <row r="9708" spans="2:11" ht="15.75" customHeight="1" x14ac:dyDescent="0.2">
      <c r="B9708" s="189">
        <v>41249</v>
      </c>
      <c r="C9708" s="143">
        <v>286127</v>
      </c>
      <c r="D9708" s="143" t="s">
        <v>1595</v>
      </c>
      <c r="E9708" s="143" t="s">
        <v>24</v>
      </c>
      <c r="F9708" s="248" t="s">
        <v>4886</v>
      </c>
      <c r="G9708" s="216">
        <v>22.62</v>
      </c>
      <c r="H9708" s="216">
        <v>300.00000000349246</v>
      </c>
      <c r="I9708" s="216">
        <v>6786.0000000789996</v>
      </c>
      <c r="J9708" s="216">
        <v>6.836016191062038E-3</v>
      </c>
      <c r="K9708" s="216">
        <v>2.2786720636608189E-5</v>
      </c>
    </row>
    <row r="9709" spans="2:11" ht="15.75" customHeight="1" x14ac:dyDescent="0.2">
      <c r="B9709" s="189">
        <v>41249</v>
      </c>
      <c r="C9709" s="143">
        <v>286128</v>
      </c>
      <c r="D9709" s="143" t="s">
        <v>612</v>
      </c>
      <c r="E9709" s="143" t="s">
        <v>25</v>
      </c>
      <c r="F9709" s="248" t="s">
        <v>4887</v>
      </c>
      <c r="G9709" s="216">
        <v>4.5</v>
      </c>
      <c r="H9709" s="216">
        <v>381.99999999837019</v>
      </c>
      <c r="I9709" s="216">
        <v>1718.9999999926658</v>
      </c>
      <c r="J9709" s="216">
        <v>4.9477286428232558E-3</v>
      </c>
      <c r="K9709" s="216">
        <v>1.2952169222105667E-5</v>
      </c>
    </row>
    <row r="9710" spans="2:11" ht="15.75" customHeight="1" x14ac:dyDescent="0.2">
      <c r="B9710" s="189">
        <v>41249</v>
      </c>
      <c r="C9710" s="143">
        <v>286130</v>
      </c>
      <c r="D9710" s="143" t="s">
        <v>711</v>
      </c>
      <c r="E9710" s="143" t="s">
        <v>25</v>
      </c>
      <c r="F9710" s="248" t="s">
        <v>4888</v>
      </c>
      <c r="G9710" s="216">
        <v>1.98</v>
      </c>
      <c r="H9710" s="216">
        <v>325.00000000116415</v>
      </c>
      <c r="I9710" s="216">
        <v>643.500000002305</v>
      </c>
      <c r="J9710" s="216">
        <v>1.8521601987677449E-3</v>
      </c>
      <c r="K9710" s="216">
        <v>5.6989544577264936E-6</v>
      </c>
    </row>
    <row r="9711" spans="2:11" ht="15.75" customHeight="1" x14ac:dyDescent="0.2">
      <c r="B9711" s="189">
        <v>41249</v>
      </c>
      <c r="C9711" s="143">
        <v>286131</v>
      </c>
      <c r="D9711" s="143" t="s">
        <v>1030</v>
      </c>
      <c r="E9711" s="143" t="s">
        <v>25</v>
      </c>
      <c r="F9711" s="248" t="s">
        <v>4889</v>
      </c>
      <c r="G9711" s="216">
        <v>56.97</v>
      </c>
      <c r="H9711" s="216">
        <v>412.9999999946449</v>
      </c>
      <c r="I9711" s="216">
        <v>23528.60999969492</v>
      </c>
      <c r="J9711" s="216">
        <v>6.7721452950439145E-2</v>
      </c>
      <c r="K9711" s="216">
        <v>1.6397446235185775E-4</v>
      </c>
    </row>
    <row r="9712" spans="2:11" ht="15.75" customHeight="1" x14ac:dyDescent="0.2">
      <c r="B9712" s="189">
        <v>41249</v>
      </c>
      <c r="C9712" s="143">
        <v>286146</v>
      </c>
      <c r="D9712" s="143" t="s">
        <v>749</v>
      </c>
      <c r="E9712" s="143" t="s">
        <v>24</v>
      </c>
      <c r="F9712" s="248" t="s">
        <v>4890</v>
      </c>
      <c r="G9712" s="216">
        <v>5.2</v>
      </c>
      <c r="H9712" s="216">
        <v>72.999999996973202</v>
      </c>
      <c r="I9712" s="216">
        <v>522.07999998014418</v>
      </c>
      <c r="J9712" s="216">
        <v>5.2592798892608103E-4</v>
      </c>
      <c r="K9712" s="216">
        <v>5.2383265831283194E-6</v>
      </c>
    </row>
    <row r="9713" spans="2:11" ht="15.75" customHeight="1" x14ac:dyDescent="0.2">
      <c r="B9713" s="189">
        <v>41250</v>
      </c>
      <c r="C9713" s="143">
        <v>286152</v>
      </c>
      <c r="D9713" s="143" t="s">
        <v>971</v>
      </c>
      <c r="E9713" s="143" t="s">
        <v>25</v>
      </c>
      <c r="F9713" s="248" t="s">
        <v>4891</v>
      </c>
      <c r="G9713" s="216">
        <v>5</v>
      </c>
      <c r="H9713" s="216">
        <v>94.999999995343387</v>
      </c>
      <c r="I9713" s="216">
        <v>474.99999997671694</v>
      </c>
      <c r="J9713" s="216">
        <v>1.3677251812710019E-3</v>
      </c>
      <c r="K9713" s="216">
        <v>1.4397107171979405E-5</v>
      </c>
    </row>
    <row r="9714" spans="2:11" ht="15.75" customHeight="1" x14ac:dyDescent="0.2">
      <c r="B9714" s="189">
        <v>41250</v>
      </c>
      <c r="C9714" s="143">
        <v>286154</v>
      </c>
      <c r="D9714" s="143" t="s">
        <v>1511</v>
      </c>
      <c r="E9714" s="143" t="s">
        <v>25</v>
      </c>
      <c r="F9714" s="248" t="s">
        <v>4892</v>
      </c>
      <c r="G9714" s="216">
        <v>4</v>
      </c>
      <c r="H9714" s="216">
        <v>130.00000000465661</v>
      </c>
      <c r="I9714" s="216">
        <v>520.00000001862645</v>
      </c>
      <c r="J9714" s="216">
        <v>1.4972991459394917E-3</v>
      </c>
      <c r="K9714" s="216">
        <v>1.1517685737583524E-5</v>
      </c>
    </row>
    <row r="9715" spans="2:11" ht="15.75" customHeight="1" x14ac:dyDescent="0.2">
      <c r="B9715" s="189">
        <v>41250</v>
      </c>
      <c r="C9715" s="143">
        <v>286155</v>
      </c>
      <c r="D9715" s="143" t="s">
        <v>569</v>
      </c>
      <c r="E9715" s="143" t="s">
        <v>25</v>
      </c>
      <c r="F9715" s="248" t="s">
        <v>4893</v>
      </c>
      <c r="G9715" s="216">
        <v>10</v>
      </c>
      <c r="H9715" s="216">
        <v>233.00000000512227</v>
      </c>
      <c r="I9715" s="216">
        <v>2330.0000000512227</v>
      </c>
      <c r="J9715" s="216">
        <v>6.7090519422898951E-3</v>
      </c>
      <c r="K9715" s="216">
        <v>2.879421434395881E-5</v>
      </c>
    </row>
    <row r="9716" spans="2:11" ht="15.75" customHeight="1" x14ac:dyDescent="0.2">
      <c r="B9716" s="189">
        <v>41250</v>
      </c>
      <c r="C9716" s="143">
        <v>286157</v>
      </c>
      <c r="D9716" s="143" t="s">
        <v>540</v>
      </c>
      <c r="E9716" s="143" t="s">
        <v>25</v>
      </c>
      <c r="F9716" s="248" t="s">
        <v>4894</v>
      </c>
      <c r="G9716" s="216">
        <v>13</v>
      </c>
      <c r="H9716" s="216">
        <v>209.00000000023283</v>
      </c>
      <c r="I9716" s="216">
        <v>2717.0000000030268</v>
      </c>
      <c r="J9716" s="216">
        <v>7.823388037262324E-3</v>
      </c>
      <c r="K9716" s="216">
        <v>3.7432478647146458E-5</v>
      </c>
    </row>
    <row r="9717" spans="2:11" ht="15.75" customHeight="1" x14ac:dyDescent="0.2">
      <c r="B9717" s="189">
        <v>41250</v>
      </c>
      <c r="C9717" s="143">
        <v>286158</v>
      </c>
      <c r="D9717" s="143" t="s">
        <v>652</v>
      </c>
      <c r="E9717" s="143" t="s">
        <v>25</v>
      </c>
      <c r="F9717" s="248" t="s">
        <v>4895</v>
      </c>
      <c r="G9717" s="216">
        <v>2.0100000000000002</v>
      </c>
      <c r="H9717" s="216">
        <v>255.00000000349246</v>
      </c>
      <c r="I9717" s="216">
        <v>512.55000000701989</v>
      </c>
      <c r="J9717" s="216">
        <v>1.4758474562198221E-3</v>
      </c>
      <c r="K9717" s="216">
        <v>5.787637083135722E-6</v>
      </c>
    </row>
    <row r="9718" spans="2:11" ht="15.75" customHeight="1" x14ac:dyDescent="0.2">
      <c r="B9718" s="189">
        <v>41250</v>
      </c>
      <c r="C9718" s="143">
        <v>286160</v>
      </c>
      <c r="D9718" s="143" t="s">
        <v>516</v>
      </c>
      <c r="E9718" s="143" t="s">
        <v>25</v>
      </c>
      <c r="F9718" s="248" t="s">
        <v>2677</v>
      </c>
      <c r="G9718" s="216">
        <v>56.46</v>
      </c>
      <c r="H9718" s="216">
        <v>227.99999999930151</v>
      </c>
      <c r="I9718" s="216">
        <v>12872.879999960564</v>
      </c>
      <c r="J9718" s="216">
        <v>3.70664465942925E-2</v>
      </c>
      <c r="K9718" s="216">
        <v>1.6257213418599146E-4</v>
      </c>
    </row>
    <row r="9719" spans="2:11" ht="15.75" customHeight="1" x14ac:dyDescent="0.2">
      <c r="B9719" s="189">
        <v>41250</v>
      </c>
      <c r="C9719" s="143">
        <v>286162</v>
      </c>
      <c r="D9719" s="143" t="s">
        <v>791</v>
      </c>
      <c r="E9719" s="143" t="s">
        <v>25</v>
      </c>
      <c r="F9719" s="248" t="s">
        <v>2205</v>
      </c>
      <c r="G9719" s="216">
        <v>17.200000000000003</v>
      </c>
      <c r="H9719" s="216">
        <v>287.0000000030268</v>
      </c>
      <c r="I9719" s="216">
        <v>4936.4000000520609</v>
      </c>
      <c r="J9719" s="216">
        <v>1.4213975968901733E-2</v>
      </c>
      <c r="K9719" s="216">
        <v>4.9526048671609162E-5</v>
      </c>
    </row>
    <row r="9720" spans="2:11" ht="15.75" customHeight="1" x14ac:dyDescent="0.2">
      <c r="B9720" s="189">
        <v>41250</v>
      </c>
      <c r="C9720" s="143">
        <v>286163</v>
      </c>
      <c r="D9720" s="143" t="s">
        <v>597</v>
      </c>
      <c r="E9720" s="143" t="s">
        <v>25</v>
      </c>
      <c r="F9720" s="248" t="s">
        <v>4896</v>
      </c>
      <c r="G9720" s="216">
        <v>2.0100000000000002</v>
      </c>
      <c r="H9720" s="216">
        <v>354.00000000139698</v>
      </c>
      <c r="I9720" s="216">
        <v>711.54000000280803</v>
      </c>
      <c r="J9720" s="216">
        <v>2.0488235274381309E-3</v>
      </c>
      <c r="K9720" s="216">
        <v>5.787637083135722E-6</v>
      </c>
    </row>
    <row r="9721" spans="2:11" ht="15.75" customHeight="1" x14ac:dyDescent="0.2">
      <c r="B9721" s="189">
        <v>41250</v>
      </c>
      <c r="C9721" s="143">
        <v>286164</v>
      </c>
      <c r="D9721" s="143" t="s">
        <v>555</v>
      </c>
      <c r="E9721" s="143" t="s">
        <v>25</v>
      </c>
      <c r="F9721" s="248" t="s">
        <v>4897</v>
      </c>
      <c r="G9721" s="216">
        <v>0.4</v>
      </c>
      <c r="H9721" s="216">
        <v>370.00000000116415</v>
      </c>
      <c r="I9721" s="216">
        <v>148.00000000046566</v>
      </c>
      <c r="J9721" s="216">
        <v>4.2615437229193126E-4</v>
      </c>
      <c r="K9721" s="216">
        <v>1.1517685737583526E-6</v>
      </c>
    </row>
    <row r="9722" spans="2:11" ht="15.75" customHeight="1" x14ac:dyDescent="0.2">
      <c r="B9722" s="189">
        <v>41250</v>
      </c>
      <c r="C9722" s="143">
        <v>286165</v>
      </c>
      <c r="D9722" s="143" t="s">
        <v>743</v>
      </c>
      <c r="E9722" s="143" t="s">
        <v>25</v>
      </c>
      <c r="F9722" s="248" t="s">
        <v>4834</v>
      </c>
      <c r="G9722" s="216">
        <v>5.01</v>
      </c>
      <c r="H9722" s="216">
        <v>405</v>
      </c>
      <c r="I9722" s="216">
        <v>2029.0500000000002</v>
      </c>
      <c r="J9722" s="216">
        <v>5.8424900614609636E-3</v>
      </c>
      <c r="K9722" s="216">
        <v>1.4425901386323365E-5</v>
      </c>
    </row>
    <row r="9723" spans="2:11" ht="15.75" customHeight="1" x14ac:dyDescent="0.2">
      <c r="B9723" s="189">
        <v>41250</v>
      </c>
      <c r="C9723" s="143">
        <v>286166</v>
      </c>
      <c r="D9723" s="143" t="s">
        <v>919</v>
      </c>
      <c r="E9723" s="143" t="s">
        <v>25</v>
      </c>
      <c r="F9723" s="248" t="s">
        <v>2554</v>
      </c>
      <c r="G9723" s="216">
        <v>13.465</v>
      </c>
      <c r="H9723" s="216">
        <v>335.99999999511056</v>
      </c>
      <c r="I9723" s="216">
        <v>4524.2399999341633</v>
      </c>
      <c r="J9723" s="216">
        <v>1.302719363016165E-2</v>
      </c>
      <c r="K9723" s="216">
        <v>3.8771409614140538E-5</v>
      </c>
    </row>
    <row r="9724" spans="2:11" ht="15.75" customHeight="1" x14ac:dyDescent="0.2">
      <c r="B9724" s="189">
        <v>41250</v>
      </c>
      <c r="C9724" s="143">
        <v>286168</v>
      </c>
      <c r="D9724" s="143" t="s">
        <v>1322</v>
      </c>
      <c r="E9724" s="143" t="s">
        <v>24</v>
      </c>
      <c r="F9724" s="248" t="s">
        <v>4812</v>
      </c>
      <c r="G9724" s="216">
        <v>27.342000000000002</v>
      </c>
      <c r="H9724" s="216">
        <v>168.99999999557622</v>
      </c>
      <c r="I9724" s="216">
        <v>4620.7979998790452</v>
      </c>
      <c r="J9724" s="216">
        <v>4.6562570737481842E-3</v>
      </c>
      <c r="K9724" s="216">
        <v>2.755181700514833E-5</v>
      </c>
    </row>
    <row r="9725" spans="2:11" ht="15.75" customHeight="1" x14ac:dyDescent="0.2">
      <c r="B9725" s="189">
        <v>41250</v>
      </c>
      <c r="C9725" s="143">
        <v>286169</v>
      </c>
      <c r="D9725" s="143" t="s">
        <v>1249</v>
      </c>
      <c r="E9725" s="143" t="s">
        <v>24</v>
      </c>
      <c r="F9725" s="248" t="s">
        <v>4898</v>
      </c>
      <c r="G9725" s="216">
        <v>24.465</v>
      </c>
      <c r="H9725" s="216">
        <v>213.00000000279397</v>
      </c>
      <c r="I9725" s="216">
        <v>5211.045000068355</v>
      </c>
      <c r="J9725" s="216">
        <v>5.2510335106238188E-3</v>
      </c>
      <c r="K9725" s="216">
        <v>2.4652739486173424E-5</v>
      </c>
    </row>
    <row r="9726" spans="2:11" ht="15.75" customHeight="1" x14ac:dyDescent="0.2">
      <c r="B9726" s="189">
        <v>41250</v>
      </c>
      <c r="C9726" s="143">
        <v>286170</v>
      </c>
      <c r="D9726" s="143" t="s">
        <v>676</v>
      </c>
      <c r="E9726" s="143" t="s">
        <v>25</v>
      </c>
      <c r="F9726" s="248" t="s">
        <v>4899</v>
      </c>
      <c r="G9726" s="216">
        <v>5.04</v>
      </c>
      <c r="H9726" s="216">
        <v>177.99999999348074</v>
      </c>
      <c r="I9726" s="216">
        <v>897.11999996714292</v>
      </c>
      <c r="J9726" s="216">
        <v>2.5831865571306237E-3</v>
      </c>
      <c r="K9726" s="216">
        <v>1.4512284029355241E-5</v>
      </c>
    </row>
    <row r="9727" spans="2:11" ht="15.75" customHeight="1" x14ac:dyDescent="0.2">
      <c r="B9727" s="189">
        <v>41250</v>
      </c>
      <c r="C9727" s="143">
        <v>286171</v>
      </c>
      <c r="D9727" s="143" t="s">
        <v>676</v>
      </c>
      <c r="E9727" s="143" t="s">
        <v>25</v>
      </c>
      <c r="F9727" s="248" t="s">
        <v>4900</v>
      </c>
      <c r="G9727" s="216">
        <v>10.01</v>
      </c>
      <c r="H9727" s="216">
        <v>52.999999994644895</v>
      </c>
      <c r="I9727" s="216">
        <v>530.52999994639538</v>
      </c>
      <c r="J9727" s="216">
        <v>1.5276194534356966E-3</v>
      </c>
      <c r="K9727" s="216">
        <v>2.882300855830277E-5</v>
      </c>
    </row>
    <row r="9728" spans="2:11" ht="15.75" customHeight="1" x14ac:dyDescent="0.2">
      <c r="B9728" s="189">
        <v>41250</v>
      </c>
      <c r="C9728" s="143">
        <v>286172</v>
      </c>
      <c r="D9728" s="143" t="s">
        <v>676</v>
      </c>
      <c r="E9728" s="143" t="s">
        <v>25</v>
      </c>
      <c r="F9728" s="248" t="s">
        <v>4901</v>
      </c>
      <c r="G9728" s="216">
        <v>4.9800000000000004</v>
      </c>
      <c r="H9728" s="216">
        <v>60.999999999767169</v>
      </c>
      <c r="I9728" s="216">
        <v>303.77999999884054</v>
      </c>
      <c r="J9728" s="216">
        <v>8.7471064333744224E-4</v>
      </c>
      <c r="K9728" s="216">
        <v>1.4339518743291489E-5</v>
      </c>
    </row>
    <row r="9729" spans="2:11" ht="15.75" customHeight="1" x14ac:dyDescent="0.2">
      <c r="B9729" s="189">
        <v>41250</v>
      </c>
      <c r="C9729" s="143">
        <v>286173</v>
      </c>
      <c r="D9729" s="143" t="s">
        <v>1511</v>
      </c>
      <c r="E9729" s="143" t="s">
        <v>25</v>
      </c>
      <c r="F9729" s="248" t="s">
        <v>4376</v>
      </c>
      <c r="G9729" s="216">
        <v>3.5</v>
      </c>
      <c r="H9729" s="216">
        <v>175.00000000465661</v>
      </c>
      <c r="I9729" s="216">
        <v>612.50000001629815</v>
      </c>
      <c r="J9729" s="216">
        <v>1.7636456286144065E-3</v>
      </c>
      <c r="K9729" s="216">
        <v>1.0077975020385585E-5</v>
      </c>
    </row>
    <row r="9730" spans="2:11" ht="15.75" customHeight="1" x14ac:dyDescent="0.2">
      <c r="B9730" s="189">
        <v>41250</v>
      </c>
      <c r="C9730" s="143">
        <v>286174</v>
      </c>
      <c r="D9730" s="143" t="s">
        <v>555</v>
      </c>
      <c r="E9730" s="143" t="s">
        <v>25</v>
      </c>
      <c r="F9730" s="248" t="s">
        <v>4749</v>
      </c>
      <c r="G9730" s="216">
        <v>8.01</v>
      </c>
      <c r="H9730" s="216">
        <v>230.00000000582077</v>
      </c>
      <c r="I9730" s="216">
        <v>1842.3000000466243</v>
      </c>
      <c r="J9730" s="216">
        <v>5.304758108721783E-3</v>
      </c>
      <c r="K9730" s="216">
        <v>2.3064165689511009E-5</v>
      </c>
    </row>
    <row r="9731" spans="2:11" ht="15.75" customHeight="1" x14ac:dyDescent="0.2">
      <c r="B9731" s="189">
        <v>41250</v>
      </c>
      <c r="C9731" s="143">
        <v>286175</v>
      </c>
      <c r="D9731" s="143" t="s">
        <v>676</v>
      </c>
      <c r="E9731" s="143" t="s">
        <v>25</v>
      </c>
      <c r="F9731" s="248" t="s">
        <v>4902</v>
      </c>
      <c r="G9731" s="216">
        <v>5.2539000000000007</v>
      </c>
      <c r="H9731" s="216">
        <v>49.000000002561137</v>
      </c>
      <c r="I9731" s="216">
        <v>257.44110001345598</v>
      </c>
      <c r="J9731" s="216">
        <v>7.4128142147319889E-4</v>
      </c>
      <c r="K9731" s="216">
        <v>1.5128192274172522E-5</v>
      </c>
    </row>
    <row r="9732" spans="2:11" ht="15.75" customHeight="1" x14ac:dyDescent="0.2">
      <c r="B9732" s="189">
        <v>41250</v>
      </c>
      <c r="C9732" s="143">
        <v>286176</v>
      </c>
      <c r="D9732" s="143" t="s">
        <v>822</v>
      </c>
      <c r="E9732" s="143" t="s">
        <v>24</v>
      </c>
      <c r="F9732" s="248" t="s">
        <v>4903</v>
      </c>
      <c r="G9732" s="216">
        <v>38.924999999999997</v>
      </c>
      <c r="H9732" s="216">
        <v>503.00000000512227</v>
      </c>
      <c r="I9732" s="216">
        <v>19579.275000199385</v>
      </c>
      <c r="J9732" s="216">
        <v>1.9729522416025488E-2</v>
      </c>
      <c r="K9732" s="216">
        <v>3.9223702615953422E-5</v>
      </c>
    </row>
    <row r="9733" spans="2:11" ht="15.75" customHeight="1" x14ac:dyDescent="0.2">
      <c r="B9733" s="189">
        <v>41250</v>
      </c>
      <c r="C9733" s="143">
        <v>286177</v>
      </c>
      <c r="D9733" s="143" t="s">
        <v>548</v>
      </c>
      <c r="E9733" s="143" t="s">
        <v>25</v>
      </c>
      <c r="F9733" s="248" t="s">
        <v>4904</v>
      </c>
      <c r="G9733" s="216">
        <v>4</v>
      </c>
      <c r="H9733" s="216">
        <v>351.99999999487773</v>
      </c>
      <c r="I9733" s="216">
        <v>1407.9999999795109</v>
      </c>
      <c r="J9733" s="216">
        <v>4.0542253795704036E-3</v>
      </c>
      <c r="K9733" s="216">
        <v>1.1517685737583524E-5</v>
      </c>
    </row>
    <row r="9734" spans="2:11" ht="15.75" customHeight="1" x14ac:dyDescent="0.2">
      <c r="B9734" s="189">
        <v>41250</v>
      </c>
      <c r="C9734" s="143">
        <v>286179</v>
      </c>
      <c r="D9734" s="143" t="s">
        <v>1047</v>
      </c>
      <c r="E9734" s="143" t="s">
        <v>24</v>
      </c>
      <c r="F9734" s="248" t="s">
        <v>4411</v>
      </c>
      <c r="G9734" s="216">
        <v>17.245000000000001</v>
      </c>
      <c r="H9734" s="216">
        <v>273.00000000977889</v>
      </c>
      <c r="I9734" s="216">
        <v>4707.8850001686369</v>
      </c>
      <c r="J9734" s="216">
        <v>4.7440123621508663E-3</v>
      </c>
      <c r="K9734" s="216">
        <v>1.7377334659270825E-5</v>
      </c>
    </row>
    <row r="9735" spans="2:11" ht="15.75" customHeight="1" x14ac:dyDescent="0.2">
      <c r="B9735" s="189">
        <v>41250</v>
      </c>
      <c r="C9735" s="143">
        <v>286180</v>
      </c>
      <c r="D9735" s="143" t="s">
        <v>844</v>
      </c>
      <c r="E9735" s="143" t="s">
        <v>24</v>
      </c>
      <c r="F9735" s="248" t="s">
        <v>4905</v>
      </c>
      <c r="G9735" s="216">
        <v>3.16</v>
      </c>
      <c r="H9735" s="216">
        <v>328.99999999324791</v>
      </c>
      <c r="I9735" s="216">
        <v>1039.6399999786634</v>
      </c>
      <c r="J9735" s="216">
        <v>1.0476179881005246E-3</v>
      </c>
      <c r="K9735" s="216">
        <v>3.184249204018313E-6</v>
      </c>
    </row>
    <row r="9736" spans="2:11" ht="15.75" customHeight="1" x14ac:dyDescent="0.2">
      <c r="B9736" s="189">
        <v>41250</v>
      </c>
      <c r="C9736" s="143">
        <v>286180</v>
      </c>
      <c r="D9736" s="143" t="s">
        <v>1730</v>
      </c>
      <c r="E9736" s="143" t="s">
        <v>24</v>
      </c>
      <c r="F9736" s="248" t="s">
        <v>4905</v>
      </c>
      <c r="G9736" s="216">
        <v>19</v>
      </c>
      <c r="H9736" s="216">
        <v>328.99999999324791</v>
      </c>
      <c r="I9736" s="216">
        <v>6250.9999998717103</v>
      </c>
      <c r="J9736" s="216">
        <v>6.2989689157942931E-3</v>
      </c>
      <c r="K9736" s="216">
        <v>1.9145802176059475E-5</v>
      </c>
    </row>
    <row r="9737" spans="2:11" ht="15.75" customHeight="1" x14ac:dyDescent="0.2">
      <c r="B9737" s="189">
        <v>41250</v>
      </c>
      <c r="C9737" s="143">
        <v>286181</v>
      </c>
      <c r="D9737" s="143" t="s">
        <v>1393</v>
      </c>
      <c r="E9737" s="143" t="s">
        <v>24</v>
      </c>
      <c r="F9737" s="248" t="s">
        <v>4906</v>
      </c>
      <c r="G9737" s="216">
        <v>8.0299999999999994</v>
      </c>
      <c r="H9737" s="216">
        <v>119.99999999301508</v>
      </c>
      <c r="I9737" s="216">
        <v>963.59999994391103</v>
      </c>
      <c r="J9737" s="216">
        <v>9.7099447240931802E-4</v>
      </c>
      <c r="K9737" s="216">
        <v>8.0916206038819773E-6</v>
      </c>
    </row>
    <row r="9738" spans="2:11" ht="15.75" customHeight="1" x14ac:dyDescent="0.2">
      <c r="B9738" s="189">
        <v>41250</v>
      </c>
      <c r="C9738" s="143">
        <v>286181</v>
      </c>
      <c r="D9738" s="143" t="s">
        <v>1758</v>
      </c>
      <c r="E9738" s="143" t="s">
        <v>24</v>
      </c>
      <c r="F9738" s="248" t="s">
        <v>4906</v>
      </c>
      <c r="G9738" s="216">
        <v>3.99</v>
      </c>
      <c r="H9738" s="216">
        <v>119.99999999301508</v>
      </c>
      <c r="I9738" s="216">
        <v>478.79999997213019</v>
      </c>
      <c r="J9738" s="216">
        <v>4.8247421480861511E-4</v>
      </c>
      <c r="K9738" s="216">
        <v>4.0206184569724905E-6</v>
      </c>
    </row>
    <row r="9739" spans="2:11" ht="15.75" customHeight="1" x14ac:dyDescent="0.2">
      <c r="B9739" s="189">
        <v>41250</v>
      </c>
      <c r="C9739" s="143">
        <v>286182</v>
      </c>
      <c r="D9739" s="143" t="s">
        <v>583</v>
      </c>
      <c r="E9739" s="143" t="s">
        <v>24</v>
      </c>
      <c r="F9739" s="248" t="s">
        <v>4907</v>
      </c>
      <c r="G9739" s="216">
        <v>3.8000000000000003</v>
      </c>
      <c r="H9739" s="216">
        <v>140.99999999860302</v>
      </c>
      <c r="I9739" s="216">
        <v>535.79999999469146</v>
      </c>
      <c r="J9739" s="216">
        <v>5.3991162135952797E-4</v>
      </c>
      <c r="K9739" s="216">
        <v>3.8291604352118957E-6</v>
      </c>
    </row>
    <row r="9740" spans="2:11" ht="15.75" customHeight="1" x14ac:dyDescent="0.2">
      <c r="B9740" s="189">
        <v>41250</v>
      </c>
      <c r="C9740" s="143">
        <v>286183</v>
      </c>
      <c r="D9740" s="143" t="s">
        <v>681</v>
      </c>
      <c r="E9740" s="143" t="s">
        <v>24</v>
      </c>
      <c r="F9740" s="248" t="s">
        <v>4908</v>
      </c>
      <c r="G9740" s="216">
        <v>19.475000000000001</v>
      </c>
      <c r="H9740" s="216">
        <v>330.99999999976717</v>
      </c>
      <c r="I9740" s="216">
        <v>6446.2249999954665</v>
      </c>
      <c r="J9740" s="216">
        <v>6.4956920332780105E-3</v>
      </c>
      <c r="K9740" s="216">
        <v>1.9624447230460965E-5</v>
      </c>
    </row>
    <row r="9741" spans="2:11" ht="15.75" customHeight="1" x14ac:dyDescent="0.2">
      <c r="B9741" s="189">
        <v>41250</v>
      </c>
      <c r="C9741" s="143">
        <v>286184</v>
      </c>
      <c r="D9741" s="143" t="s">
        <v>1421</v>
      </c>
      <c r="E9741" s="143" t="s">
        <v>24</v>
      </c>
      <c r="F9741" s="248" t="s">
        <v>4909</v>
      </c>
      <c r="G9741" s="216">
        <v>2.3466</v>
      </c>
      <c r="H9741" s="216">
        <v>272.99999999930151</v>
      </c>
      <c r="I9741" s="216">
        <v>640.62179999836087</v>
      </c>
      <c r="J9741" s="216">
        <v>6.4553780275998713E-4</v>
      </c>
      <c r="K9741" s="216">
        <v>2.3646073361232193E-6</v>
      </c>
    </row>
    <row r="9742" spans="2:11" ht="15.75" customHeight="1" x14ac:dyDescent="0.2">
      <c r="B9742" s="189">
        <v>41250</v>
      </c>
      <c r="C9742" s="143">
        <v>286185</v>
      </c>
      <c r="D9742" s="143" t="s">
        <v>1427</v>
      </c>
      <c r="E9742" s="143" t="s">
        <v>24</v>
      </c>
      <c r="F9742" s="248" t="s">
        <v>4910</v>
      </c>
      <c r="G9742" s="216">
        <v>5.2374999999999998</v>
      </c>
      <c r="H9742" s="216">
        <v>249.99999999767169</v>
      </c>
      <c r="I9742" s="216">
        <v>1309.3749999878055</v>
      </c>
      <c r="J9742" s="216">
        <v>1.3194228802128633E-3</v>
      </c>
      <c r="K9742" s="216">
        <v>5.2776915209006053E-6</v>
      </c>
    </row>
    <row r="9743" spans="2:11" ht="15.75" customHeight="1" x14ac:dyDescent="0.2">
      <c r="B9743" s="189">
        <v>41250</v>
      </c>
      <c r="C9743" s="143">
        <v>286186</v>
      </c>
      <c r="D9743" s="143" t="s">
        <v>904</v>
      </c>
      <c r="E9743" s="143" t="s">
        <v>25</v>
      </c>
      <c r="F9743" s="248" t="s">
        <v>4911</v>
      </c>
      <c r="G9743" s="216">
        <v>10.5</v>
      </c>
      <c r="H9743" s="216">
        <v>593.00000000512227</v>
      </c>
      <c r="I9743" s="216">
        <v>6226.5000000537839</v>
      </c>
      <c r="J9743" s="216">
        <v>1.792871756142082E-2</v>
      </c>
      <c r="K9743" s="216">
        <v>3.0233925061156752E-5</v>
      </c>
    </row>
    <row r="9744" spans="2:11" ht="15.75" customHeight="1" x14ac:dyDescent="0.2">
      <c r="B9744" s="189">
        <v>41250</v>
      </c>
      <c r="C9744" s="143">
        <v>286207</v>
      </c>
      <c r="D9744" s="143" t="s">
        <v>1200</v>
      </c>
      <c r="E9744" s="143" t="s">
        <v>24</v>
      </c>
      <c r="F9744" s="248" t="s">
        <v>4912</v>
      </c>
      <c r="G9744" s="216">
        <v>50.04</v>
      </c>
      <c r="H9744" s="216">
        <v>418.99999999324791</v>
      </c>
      <c r="I9744" s="216">
        <v>20966.759999662125</v>
      </c>
      <c r="J9744" s="216">
        <v>2.1127654696128838E-2</v>
      </c>
      <c r="K9744" s="216">
        <v>5.0423996888948216E-5</v>
      </c>
    </row>
    <row r="9745" spans="2:11" ht="15.75" customHeight="1" x14ac:dyDescent="0.2">
      <c r="B9745" s="189">
        <v>41251</v>
      </c>
      <c r="C9745" s="143">
        <v>286214</v>
      </c>
      <c r="D9745" s="143" t="s">
        <v>1312</v>
      </c>
      <c r="E9745" s="143" t="s">
        <v>25</v>
      </c>
      <c r="F9745" s="248" t="s">
        <v>4826</v>
      </c>
      <c r="G9745" s="216">
        <v>12.92</v>
      </c>
      <c r="H9745" s="216">
        <v>367.00000000186265</v>
      </c>
      <c r="I9745" s="216">
        <v>4741.6400000240656</v>
      </c>
      <c r="J9745" s="216">
        <v>1.3658767370662409E-2</v>
      </c>
      <c r="K9745" s="216">
        <v>3.721734978363239E-5</v>
      </c>
    </row>
    <row r="9746" spans="2:11" ht="15.75" customHeight="1" x14ac:dyDescent="0.2">
      <c r="B9746" s="189">
        <v>41251</v>
      </c>
      <c r="C9746" s="143">
        <v>286215</v>
      </c>
      <c r="D9746" s="143" t="s">
        <v>707</v>
      </c>
      <c r="E9746" s="143" t="s">
        <v>25</v>
      </c>
      <c r="F9746" s="248" t="s">
        <v>4913</v>
      </c>
      <c r="G9746" s="216">
        <v>18</v>
      </c>
      <c r="H9746" s="216">
        <v>155.00000000232831</v>
      </c>
      <c r="I9746" s="216">
        <v>2790.0000000419095</v>
      </c>
      <c r="J9746" s="216">
        <v>8.0368735215088326E-3</v>
      </c>
      <c r="K9746" s="216">
        <v>5.1850796912181345E-5</v>
      </c>
    </row>
    <row r="9747" spans="2:11" ht="15.75" customHeight="1" x14ac:dyDescent="0.2">
      <c r="B9747" s="189">
        <v>41252</v>
      </c>
      <c r="C9747" s="143">
        <v>286220</v>
      </c>
      <c r="D9747" s="143" t="s">
        <v>840</v>
      </c>
      <c r="E9747" s="143" t="s">
        <v>24</v>
      </c>
      <c r="F9747" s="248" t="s">
        <v>4914</v>
      </c>
      <c r="G9747" s="216">
        <v>4.5</v>
      </c>
      <c r="H9747" s="216">
        <v>487.99999999813735</v>
      </c>
      <c r="I9747" s="216">
        <v>2195.9999999916181</v>
      </c>
      <c r="J9747" s="216">
        <v>2.2140856255790228E-3</v>
      </c>
      <c r="K9747" s="216">
        <v>4.5370607081710527E-6</v>
      </c>
    </row>
    <row r="9748" spans="2:11" ht="15.75" customHeight="1" x14ac:dyDescent="0.2">
      <c r="B9748" s="189">
        <v>41252</v>
      </c>
      <c r="C9748" s="143">
        <v>286221</v>
      </c>
      <c r="D9748" s="143" t="s">
        <v>2159</v>
      </c>
      <c r="E9748" s="143" t="s">
        <v>24</v>
      </c>
      <c r="F9748" s="248" t="s">
        <v>4915</v>
      </c>
      <c r="G9748" s="216">
        <v>4</v>
      </c>
      <c r="H9748" s="216">
        <v>448.00000000395812</v>
      </c>
      <c r="I9748" s="216">
        <v>1792.0000000158325</v>
      </c>
      <c r="J9748" s="216">
        <v>1.8067583975809687E-3</v>
      </c>
      <c r="K9748" s="216">
        <v>4.0329428517076025E-6</v>
      </c>
    </row>
    <row r="9749" spans="2:11" ht="15.75" customHeight="1" x14ac:dyDescent="0.2">
      <c r="B9749" s="189">
        <v>41252</v>
      </c>
      <c r="C9749" s="143">
        <v>286221</v>
      </c>
      <c r="D9749" s="143" t="s">
        <v>1823</v>
      </c>
      <c r="E9749" s="143" t="s">
        <v>24</v>
      </c>
      <c r="F9749" s="248" t="s">
        <v>4915</v>
      </c>
      <c r="G9749" s="216">
        <v>60</v>
      </c>
      <c r="H9749" s="216">
        <v>448.00000000395812</v>
      </c>
      <c r="I9749" s="216">
        <v>26880.000000237487</v>
      </c>
      <c r="J9749" s="216">
        <v>2.7101375963714529E-2</v>
      </c>
      <c r="K9749" s="216">
        <v>6.0494142775614032E-5</v>
      </c>
    </row>
    <row r="9750" spans="2:11" ht="15.75" customHeight="1" x14ac:dyDescent="0.2">
      <c r="B9750" s="189">
        <v>41252</v>
      </c>
      <c r="C9750" s="143">
        <v>286224</v>
      </c>
      <c r="D9750" s="143" t="s">
        <v>800</v>
      </c>
      <c r="E9750" s="143" t="s">
        <v>24</v>
      </c>
      <c r="F9750" s="248" t="s">
        <v>4916</v>
      </c>
      <c r="G9750" s="216">
        <v>8.16</v>
      </c>
      <c r="H9750" s="216">
        <v>410.00000000582077</v>
      </c>
      <c r="I9750" s="216">
        <v>3345.6000000474974</v>
      </c>
      <c r="J9750" s="216">
        <v>3.373153401216127E-3</v>
      </c>
      <c r="K9750" s="216">
        <v>8.2272034174835082E-6</v>
      </c>
    </row>
    <row r="9751" spans="2:11" ht="15.75" customHeight="1" x14ac:dyDescent="0.2">
      <c r="B9751" s="189">
        <v>41252</v>
      </c>
      <c r="C9751" s="143">
        <v>286225</v>
      </c>
      <c r="D9751" s="143" t="s">
        <v>4917</v>
      </c>
      <c r="E9751" s="143" t="s">
        <v>24</v>
      </c>
      <c r="F9751" s="248" t="s">
        <v>4918</v>
      </c>
      <c r="G9751" s="216">
        <v>2.375</v>
      </c>
      <c r="H9751" s="216">
        <v>31.999999999534339</v>
      </c>
      <c r="I9751" s="216">
        <v>75.999999998894054</v>
      </c>
      <c r="J9751" s="216">
        <v>7.6625914181329384E-5</v>
      </c>
      <c r="K9751" s="216">
        <v>2.3945598182013889E-6</v>
      </c>
    </row>
    <row r="9752" spans="2:11" ht="15.75" customHeight="1" x14ac:dyDescent="0.2">
      <c r="B9752" s="189">
        <v>41252</v>
      </c>
      <c r="C9752" s="143">
        <v>286226</v>
      </c>
      <c r="D9752" s="143" t="s">
        <v>1249</v>
      </c>
      <c r="E9752" s="143" t="s">
        <v>24</v>
      </c>
      <c r="F9752" s="248" t="s">
        <v>4919</v>
      </c>
      <c r="G9752" s="216">
        <v>14.49</v>
      </c>
      <c r="H9752" s="216">
        <v>328.99999999324791</v>
      </c>
      <c r="I9752" s="216">
        <v>4767.2099999021621</v>
      </c>
      <c r="J9752" s="216">
        <v>4.8064713729236057E-3</v>
      </c>
      <c r="K9752" s="216">
        <v>1.460933548031079E-5</v>
      </c>
    </row>
    <row r="9753" spans="2:11" ht="15.75" customHeight="1" x14ac:dyDescent="0.2">
      <c r="B9753" s="189">
        <v>41252</v>
      </c>
      <c r="C9753" s="143">
        <v>286227</v>
      </c>
      <c r="D9753" s="143" t="s">
        <v>2159</v>
      </c>
      <c r="E9753" s="143" t="s">
        <v>24</v>
      </c>
      <c r="F9753" s="248" t="s">
        <v>4920</v>
      </c>
      <c r="G9753" s="216">
        <v>4.0362</v>
      </c>
      <c r="H9753" s="216">
        <v>301.00000000675209</v>
      </c>
      <c r="I9753" s="216">
        <v>1214.8962000272527</v>
      </c>
      <c r="J9753" s="216">
        <v>1.2249017363666595E-3</v>
      </c>
      <c r="K9753" s="216">
        <v>4.0694409845155559E-6</v>
      </c>
    </row>
    <row r="9754" spans="2:11" ht="15.75" customHeight="1" x14ac:dyDescent="0.2">
      <c r="B9754" s="189">
        <v>41252</v>
      </c>
      <c r="C9754" s="143">
        <v>286228</v>
      </c>
      <c r="D9754" s="143" t="s">
        <v>1744</v>
      </c>
      <c r="E9754" s="143" t="s">
        <v>24</v>
      </c>
      <c r="F9754" s="248" t="s">
        <v>4921</v>
      </c>
      <c r="G9754" s="216">
        <v>0.98</v>
      </c>
      <c r="H9754" s="216">
        <v>166.99999999953434</v>
      </c>
      <c r="I9754" s="216">
        <v>163.65999999954366</v>
      </c>
      <c r="J9754" s="216">
        <v>1.6500785677715644E-4</v>
      </c>
      <c r="K9754" s="216">
        <v>9.8807099866836252E-7</v>
      </c>
    </row>
    <row r="9755" spans="2:11" ht="15.75" customHeight="1" x14ac:dyDescent="0.2">
      <c r="B9755" s="189">
        <v>41252</v>
      </c>
      <c r="C9755" s="143">
        <v>286228</v>
      </c>
      <c r="D9755" s="143" t="s">
        <v>1510</v>
      </c>
      <c r="E9755" s="143" t="s">
        <v>24</v>
      </c>
      <c r="F9755" s="248" t="s">
        <v>4921</v>
      </c>
      <c r="G9755" s="216">
        <v>9.92</v>
      </c>
      <c r="H9755" s="216">
        <v>166.99999999953434</v>
      </c>
      <c r="I9755" s="216">
        <v>1656.6399999953805</v>
      </c>
      <c r="J9755" s="216">
        <v>1.6702836114585631E-3</v>
      </c>
      <c r="K9755" s="216">
        <v>1.0001698272234853E-5</v>
      </c>
    </row>
    <row r="9756" spans="2:11" ht="15.75" customHeight="1" x14ac:dyDescent="0.2">
      <c r="B9756" s="189">
        <v>41252</v>
      </c>
      <c r="C9756" s="143">
        <v>286228</v>
      </c>
      <c r="D9756" s="143" t="s">
        <v>1745</v>
      </c>
      <c r="E9756" s="143" t="s">
        <v>24</v>
      </c>
      <c r="F9756" s="248" t="s">
        <v>4921</v>
      </c>
      <c r="G9756" s="216">
        <v>1</v>
      </c>
      <c r="H9756" s="216">
        <v>166.99999999953434</v>
      </c>
      <c r="I9756" s="216">
        <v>166.99999999953434</v>
      </c>
      <c r="J9756" s="216">
        <v>1.6837536405832289E-4</v>
      </c>
      <c r="K9756" s="216">
        <v>1.0082357129269006E-6</v>
      </c>
    </row>
    <row r="9757" spans="2:11" ht="15.75" customHeight="1" x14ac:dyDescent="0.2">
      <c r="B9757" s="189">
        <v>41252</v>
      </c>
      <c r="C9757" s="143">
        <v>286229</v>
      </c>
      <c r="D9757" s="143" t="s">
        <v>1587</v>
      </c>
      <c r="E9757" s="143" t="s">
        <v>24</v>
      </c>
      <c r="F9757" s="248" t="s">
        <v>4922</v>
      </c>
      <c r="G9757" s="216">
        <v>2.145</v>
      </c>
      <c r="H9757" s="216">
        <v>264.00000000139698</v>
      </c>
      <c r="I9757" s="216">
        <v>566.28000000299653</v>
      </c>
      <c r="J9757" s="216">
        <v>5.709437195192664E-4</v>
      </c>
      <c r="K9757" s="216">
        <v>2.1626656042282019E-6</v>
      </c>
    </row>
    <row r="9758" spans="2:11" ht="15.75" customHeight="1" x14ac:dyDescent="0.2">
      <c r="B9758" s="189">
        <v>41252</v>
      </c>
      <c r="C9758" s="143">
        <v>286230</v>
      </c>
      <c r="D9758" s="143" t="s">
        <v>1383</v>
      </c>
      <c r="E9758" s="143" t="s">
        <v>24</v>
      </c>
      <c r="F9758" s="248" t="s">
        <v>4923</v>
      </c>
      <c r="G9758" s="216">
        <v>4</v>
      </c>
      <c r="H9758" s="216">
        <v>46.999999996041879</v>
      </c>
      <c r="I9758" s="216">
        <v>187.99999998416752</v>
      </c>
      <c r="J9758" s="216">
        <v>1.8954831401429443E-4</v>
      </c>
      <c r="K9758" s="216">
        <v>4.0329428517076025E-6</v>
      </c>
    </row>
    <row r="9759" spans="2:11" ht="15.75" customHeight="1" x14ac:dyDescent="0.2">
      <c r="B9759" s="189">
        <v>41252</v>
      </c>
      <c r="C9759" s="143">
        <v>286277</v>
      </c>
      <c r="D9759" s="143" t="s">
        <v>1202</v>
      </c>
      <c r="E9759" s="143" t="s">
        <v>24</v>
      </c>
      <c r="F9759" s="248" t="s">
        <v>4924</v>
      </c>
      <c r="G9759" s="216">
        <v>16.543300000000002</v>
      </c>
      <c r="H9759" s="216">
        <v>275.99999999860302</v>
      </c>
      <c r="I9759" s="216">
        <v>4565.9507999768894</v>
      </c>
      <c r="J9759" s="216">
        <v>4.6035546600038512E-3</v>
      </c>
      <c r="K9759" s="216">
        <v>1.6679545869663596E-5</v>
      </c>
    </row>
    <row r="9760" spans="2:11" ht="15.75" customHeight="1" x14ac:dyDescent="0.2">
      <c r="B9760" s="189">
        <v>41252</v>
      </c>
      <c r="C9760" s="143">
        <v>286298</v>
      </c>
      <c r="D9760" s="143" t="s">
        <v>1202</v>
      </c>
      <c r="E9760" s="143" t="s">
        <v>24</v>
      </c>
      <c r="F9760" s="248" t="s">
        <v>4925</v>
      </c>
      <c r="G9760" s="216">
        <v>16.543300000000002</v>
      </c>
      <c r="H9760" s="216">
        <v>275.99999999860302</v>
      </c>
      <c r="I9760" s="216">
        <v>4565.9507999768894</v>
      </c>
      <c r="J9760" s="216">
        <v>4.6035546600038512E-3</v>
      </c>
      <c r="K9760" s="216">
        <v>1.6679545869663596E-5</v>
      </c>
    </row>
    <row r="9761" spans="2:11" ht="15.75" customHeight="1" x14ac:dyDescent="0.2">
      <c r="B9761" s="189">
        <v>41253</v>
      </c>
      <c r="C9761" s="143">
        <v>286241</v>
      </c>
      <c r="D9761" s="143" t="s">
        <v>4926</v>
      </c>
      <c r="E9761" s="143" t="s">
        <v>24</v>
      </c>
      <c r="F9761" s="248" t="s">
        <v>4927</v>
      </c>
      <c r="G9761" s="216">
        <v>1.92</v>
      </c>
      <c r="H9761" s="216">
        <v>149.00000000372529</v>
      </c>
      <c r="I9761" s="216">
        <v>286.08000000715253</v>
      </c>
      <c r="J9761" s="216">
        <v>2.8853515720118369E-4</v>
      </c>
      <c r="K9761" s="216">
        <v>1.9364775650601997E-6</v>
      </c>
    </row>
    <row r="9762" spans="2:11" ht="15.75" customHeight="1" x14ac:dyDescent="0.2">
      <c r="B9762" s="189">
        <v>41253</v>
      </c>
      <c r="C9762" s="143">
        <v>286265</v>
      </c>
      <c r="D9762" s="143" t="s">
        <v>1394</v>
      </c>
      <c r="E9762" s="143" t="s">
        <v>25</v>
      </c>
      <c r="F9762" s="248" t="s">
        <v>4928</v>
      </c>
      <c r="G9762" s="216">
        <v>1</v>
      </c>
      <c r="H9762" s="216">
        <v>193.99999999324791</v>
      </c>
      <c r="I9762" s="216">
        <v>193.99999999324791</v>
      </c>
      <c r="J9762" s="216">
        <v>5.5929351655495234E-4</v>
      </c>
      <c r="K9762" s="216">
        <v>2.8829562710021562E-6</v>
      </c>
    </row>
    <row r="9763" spans="2:11" ht="15.75" customHeight="1" x14ac:dyDescent="0.2">
      <c r="B9763" s="189">
        <v>41253</v>
      </c>
      <c r="C9763" s="143">
        <v>286270</v>
      </c>
      <c r="D9763" s="143" t="s">
        <v>555</v>
      </c>
      <c r="E9763" s="143" t="s">
        <v>25</v>
      </c>
      <c r="F9763" s="248" t="s">
        <v>4929</v>
      </c>
      <c r="G9763" s="216">
        <v>2.0100000000000002</v>
      </c>
      <c r="H9763" s="216">
        <v>234.0000000083819</v>
      </c>
      <c r="I9763" s="216">
        <v>470.34000001684768</v>
      </c>
      <c r="J9763" s="216">
        <v>1.3559696525517254E-3</v>
      </c>
      <c r="K9763" s="216">
        <v>5.7947421047143351E-6</v>
      </c>
    </row>
    <row r="9764" spans="2:11" ht="15.75" customHeight="1" x14ac:dyDescent="0.2">
      <c r="B9764" s="189">
        <v>41253</v>
      </c>
      <c r="C9764" s="143">
        <v>286273</v>
      </c>
      <c r="D9764" s="143" t="s">
        <v>512</v>
      </c>
      <c r="E9764" s="143" t="s">
        <v>25</v>
      </c>
      <c r="F9764" s="248" t="s">
        <v>4930</v>
      </c>
      <c r="G9764" s="216">
        <v>28.13</v>
      </c>
      <c r="H9764" s="216">
        <v>175.00000000465661</v>
      </c>
      <c r="I9764" s="216">
        <v>4922.75000013099</v>
      </c>
      <c r="J9764" s="216">
        <v>1.4192072983453504E-2</v>
      </c>
      <c r="K9764" s="216">
        <v>8.1097559903290655E-5</v>
      </c>
    </row>
    <row r="9765" spans="2:11" ht="15.75" customHeight="1" x14ac:dyDescent="0.2">
      <c r="B9765" s="189">
        <v>41253</v>
      </c>
      <c r="C9765" s="143">
        <v>286280</v>
      </c>
      <c r="D9765" s="143" t="s">
        <v>548</v>
      </c>
      <c r="E9765" s="143" t="s">
        <v>25</v>
      </c>
      <c r="F9765" s="248" t="s">
        <v>2661</v>
      </c>
      <c r="G9765" s="216">
        <v>17.98</v>
      </c>
      <c r="H9765" s="216">
        <v>326.99999999720603</v>
      </c>
      <c r="I9765" s="216">
        <v>5879.4599999497641</v>
      </c>
      <c r="J9765" s="216">
        <v>1.6950226076961509E-2</v>
      </c>
      <c r="K9765" s="216">
        <v>5.1835553752618772E-5</v>
      </c>
    </row>
    <row r="9766" spans="2:11" ht="15.75" customHeight="1" x14ac:dyDescent="0.2">
      <c r="B9766" s="189">
        <v>41253</v>
      </c>
      <c r="C9766" s="143">
        <v>286291</v>
      </c>
      <c r="D9766" s="143" t="s">
        <v>957</v>
      </c>
      <c r="E9766" s="143" t="s">
        <v>25</v>
      </c>
      <c r="F9766" s="248" t="s">
        <v>4931</v>
      </c>
      <c r="G9766" s="216">
        <v>3.375</v>
      </c>
      <c r="H9766" s="216">
        <v>403.00000000395812</v>
      </c>
      <c r="I9766" s="216">
        <v>1360.1250000133587</v>
      </c>
      <c r="J9766" s="216">
        <v>3.9211808981353203E-3</v>
      </c>
      <c r="K9766" s="216">
        <v>9.7299774146322775E-6</v>
      </c>
    </row>
    <row r="9767" spans="2:11" ht="15.75" customHeight="1" x14ac:dyDescent="0.2">
      <c r="B9767" s="189">
        <v>41253</v>
      </c>
      <c r="C9767" s="143">
        <v>286295</v>
      </c>
      <c r="D9767" s="143" t="s">
        <v>895</v>
      </c>
      <c r="E9767" s="143" t="s">
        <v>24</v>
      </c>
      <c r="F9767" s="248" t="s">
        <v>4839</v>
      </c>
      <c r="G9767" s="216">
        <v>1.23</v>
      </c>
      <c r="H9767" s="216">
        <v>526.99999999953434</v>
      </c>
      <c r="I9767" s="216">
        <v>648.20999999942728</v>
      </c>
      <c r="J9767" s="216">
        <v>6.5377298044091829E-4</v>
      </c>
      <c r="K9767" s="216">
        <v>1.2405559401166905E-6</v>
      </c>
    </row>
    <row r="9768" spans="2:11" ht="15.75" customHeight="1" x14ac:dyDescent="0.2">
      <c r="B9768" s="189">
        <v>41253</v>
      </c>
      <c r="C9768" s="143">
        <v>286295</v>
      </c>
      <c r="D9768" s="143" t="s">
        <v>1078</v>
      </c>
      <c r="E9768" s="143" t="s">
        <v>24</v>
      </c>
      <c r="F9768" s="248" t="s">
        <v>4839</v>
      </c>
      <c r="G9768" s="216">
        <v>4.0200000000000005</v>
      </c>
      <c r="H9768" s="216">
        <v>526.99999999953434</v>
      </c>
      <c r="I9768" s="216">
        <v>2118.5399999981282</v>
      </c>
      <c r="J9768" s="216">
        <v>2.1367214482703183E-3</v>
      </c>
      <c r="K9768" s="216">
        <v>4.0544999018447937E-6</v>
      </c>
    </row>
    <row r="9769" spans="2:11" ht="15.75" customHeight="1" x14ac:dyDescent="0.2">
      <c r="B9769" s="189">
        <v>41253</v>
      </c>
      <c r="C9769" s="143">
        <v>286296</v>
      </c>
      <c r="D9769" s="143" t="s">
        <v>864</v>
      </c>
      <c r="E9769" s="143" t="s">
        <v>24</v>
      </c>
      <c r="F9769" s="248" t="s">
        <v>4932</v>
      </c>
      <c r="G9769" s="216">
        <v>9.2830000000000013</v>
      </c>
      <c r="H9769" s="216">
        <v>369.0000000083819</v>
      </c>
      <c r="I9769" s="216">
        <v>3425.4270000778097</v>
      </c>
      <c r="J9769" s="216">
        <v>3.4548242377094489E-3</v>
      </c>
      <c r="K9769" s="216">
        <v>9.3626673106530408E-6</v>
      </c>
    </row>
    <row r="9770" spans="2:11" ht="15.75" customHeight="1" x14ac:dyDescent="0.2">
      <c r="B9770" s="189">
        <v>41253</v>
      </c>
      <c r="C9770" s="143">
        <v>286297</v>
      </c>
      <c r="D9770" s="143" t="s">
        <v>1415</v>
      </c>
      <c r="E9770" s="143" t="s">
        <v>24</v>
      </c>
      <c r="F9770" s="248" t="s">
        <v>4933</v>
      </c>
      <c r="G9770" s="216">
        <v>3.0830000000000002</v>
      </c>
      <c r="H9770" s="216">
        <v>64.000000009546056</v>
      </c>
      <c r="I9770" s="216">
        <v>197.31200002943049</v>
      </c>
      <c r="J9770" s="216">
        <v>1.9900534446570293E-4</v>
      </c>
      <c r="K9770" s="216">
        <v>3.1094585068128108E-6</v>
      </c>
    </row>
    <row r="9771" spans="2:11" ht="15.75" customHeight="1" x14ac:dyDescent="0.2">
      <c r="B9771" s="189">
        <v>41253</v>
      </c>
      <c r="C9771" s="143">
        <v>286299</v>
      </c>
      <c r="D9771" s="143" t="s">
        <v>1415</v>
      </c>
      <c r="E9771" s="143" t="s">
        <v>24</v>
      </c>
      <c r="F9771" s="248" t="s">
        <v>4934</v>
      </c>
      <c r="G9771" s="216">
        <v>44.040900000000001</v>
      </c>
      <c r="H9771" s="216">
        <v>296.99999999371357</v>
      </c>
      <c r="I9771" s="216">
        <v>13080.147299723139</v>
      </c>
      <c r="J9771" s="216">
        <v>1.3192401975831569E-2</v>
      </c>
      <c r="K9771" s="216">
        <v>4.4418861872426957E-5</v>
      </c>
    </row>
    <row r="9772" spans="2:11" ht="15.75" customHeight="1" x14ac:dyDescent="0.2">
      <c r="B9772" s="189">
        <v>41253</v>
      </c>
      <c r="C9772" s="143">
        <v>286300</v>
      </c>
      <c r="D9772" s="143" t="s">
        <v>1277</v>
      </c>
      <c r="E9772" s="143" t="s">
        <v>25</v>
      </c>
      <c r="F9772" s="248" t="s">
        <v>4935</v>
      </c>
      <c r="G9772" s="216">
        <v>7.0200000000000005</v>
      </c>
      <c r="H9772" s="216">
        <v>217.0000000053551</v>
      </c>
      <c r="I9772" s="216">
        <v>1523.340000037593</v>
      </c>
      <c r="J9772" s="216">
        <v>4.3917226059768041E-3</v>
      </c>
      <c r="K9772" s="216">
        <v>2.0238353022435139E-5</v>
      </c>
    </row>
    <row r="9773" spans="2:11" ht="15.75" customHeight="1" x14ac:dyDescent="0.2">
      <c r="B9773" s="189">
        <v>41253</v>
      </c>
      <c r="C9773" s="143">
        <v>286301</v>
      </c>
      <c r="D9773" s="143" t="s">
        <v>816</v>
      </c>
      <c r="E9773" s="143" t="s">
        <v>25</v>
      </c>
      <c r="F9773" s="248" t="s">
        <v>4936</v>
      </c>
      <c r="G9773" s="216">
        <v>13</v>
      </c>
      <c r="H9773" s="216">
        <v>231.0000000090804</v>
      </c>
      <c r="I9773" s="216">
        <v>3003.0000001180451</v>
      </c>
      <c r="J9773" s="216">
        <v>8.6575176821597939E-3</v>
      </c>
      <c r="K9773" s="216">
        <v>3.7478431523028034E-5</v>
      </c>
    </row>
    <row r="9774" spans="2:11" ht="15.75" customHeight="1" x14ac:dyDescent="0.2">
      <c r="B9774" s="189">
        <v>41253</v>
      </c>
      <c r="C9774" s="143">
        <v>286302</v>
      </c>
      <c r="D9774" s="143" t="s">
        <v>948</v>
      </c>
      <c r="E9774" s="143" t="s">
        <v>25</v>
      </c>
      <c r="F9774" s="248" t="s">
        <v>3426</v>
      </c>
      <c r="G9774" s="216">
        <v>3.67</v>
      </c>
      <c r="H9774" s="216">
        <v>92.000000006519258</v>
      </c>
      <c r="I9774" s="216">
        <v>337.64000002392567</v>
      </c>
      <c r="J9774" s="216">
        <v>9.7340135541014471E-4</v>
      </c>
      <c r="K9774" s="216">
        <v>1.0580449514577913E-5</v>
      </c>
    </row>
    <row r="9775" spans="2:11" ht="15.75" customHeight="1" x14ac:dyDescent="0.2">
      <c r="B9775" s="189">
        <v>41253</v>
      </c>
      <c r="C9775" s="143">
        <v>286303</v>
      </c>
      <c r="D9775" s="143" t="s">
        <v>719</v>
      </c>
      <c r="E9775" s="143" t="s">
        <v>24</v>
      </c>
      <c r="F9775" s="248" t="s">
        <v>4876</v>
      </c>
      <c r="G9775" s="216">
        <v>30.537000000000003</v>
      </c>
      <c r="H9775" s="216">
        <v>114.00000000488944</v>
      </c>
      <c r="I9775" s="216">
        <v>3481.2180001493093</v>
      </c>
      <c r="J9775" s="216">
        <v>3.5110940397775382E-3</v>
      </c>
      <c r="K9775" s="216">
        <v>3.07990705230434E-5</v>
      </c>
    </row>
    <row r="9776" spans="2:11" ht="15.75" customHeight="1" x14ac:dyDescent="0.2">
      <c r="B9776" s="189">
        <v>41253</v>
      </c>
      <c r="C9776" s="143">
        <v>286304</v>
      </c>
      <c r="D9776" s="143" t="s">
        <v>1047</v>
      </c>
      <c r="E9776" s="143" t="s">
        <v>24</v>
      </c>
      <c r="F9776" s="248" t="s">
        <v>4937</v>
      </c>
      <c r="G9776" s="216">
        <v>9.9</v>
      </c>
      <c r="H9776" s="216">
        <v>219.99999999417923</v>
      </c>
      <c r="I9776" s="216">
        <v>2177.9999999423744</v>
      </c>
      <c r="J9776" s="216">
        <v>2.1966917378070439E-3</v>
      </c>
      <c r="K9776" s="216">
        <v>9.9849624448416558E-6</v>
      </c>
    </row>
    <row r="9777" spans="2:11" ht="15.75" customHeight="1" x14ac:dyDescent="0.2">
      <c r="B9777" s="189">
        <v>41253</v>
      </c>
      <c r="C9777" s="143">
        <v>286305</v>
      </c>
      <c r="D9777" s="143" t="s">
        <v>822</v>
      </c>
      <c r="E9777" s="143" t="s">
        <v>24</v>
      </c>
      <c r="F9777" s="248" t="s">
        <v>4938</v>
      </c>
      <c r="G9777" s="216">
        <v>81.94</v>
      </c>
      <c r="H9777" s="216">
        <v>365.00000000582077</v>
      </c>
      <c r="I9777" s="216">
        <v>29908.100000476952</v>
      </c>
      <c r="J9777" s="216">
        <v>3.0164773262760715E-2</v>
      </c>
      <c r="K9777" s="216">
        <v>8.2643214417204574E-5</v>
      </c>
    </row>
    <row r="9778" spans="2:11" ht="15.75" customHeight="1" x14ac:dyDescent="0.2">
      <c r="B9778" s="189">
        <v>41253</v>
      </c>
      <c r="C9778" s="143">
        <v>286306</v>
      </c>
      <c r="D9778" s="143" t="s">
        <v>1758</v>
      </c>
      <c r="E9778" s="143" t="s">
        <v>24</v>
      </c>
      <c r="F9778" s="248" t="s">
        <v>3978</v>
      </c>
      <c r="G9778" s="216">
        <v>71.72</v>
      </c>
      <c r="H9778" s="216">
        <v>278.00000000512227</v>
      </c>
      <c r="I9778" s="216">
        <v>19938.16000036737</v>
      </c>
      <c r="J9778" s="216">
        <v>2.0109270588172957E-2</v>
      </c>
      <c r="K9778" s="216">
        <v>7.2335505711519554E-5</v>
      </c>
    </row>
    <row r="9779" spans="2:11" ht="15.75" customHeight="1" x14ac:dyDescent="0.2">
      <c r="B9779" s="189">
        <v>41253</v>
      </c>
      <c r="C9779" s="143">
        <v>286307</v>
      </c>
      <c r="D9779" s="143" t="s">
        <v>907</v>
      </c>
      <c r="E9779" s="143" t="s">
        <v>24</v>
      </c>
      <c r="F9779" s="248" t="s">
        <v>4939</v>
      </c>
      <c r="G9779" s="216">
        <v>8.7750000000000004</v>
      </c>
      <c r="H9779" s="216">
        <v>235.00000000116415</v>
      </c>
      <c r="I9779" s="216">
        <v>2062.1250000102154</v>
      </c>
      <c r="J9779" s="216">
        <v>2.0798222910778891E-3</v>
      </c>
      <c r="K9779" s="216">
        <v>8.8503076215641945E-6</v>
      </c>
    </row>
    <row r="9780" spans="2:11" ht="15.75" customHeight="1" x14ac:dyDescent="0.2">
      <c r="B9780" s="189">
        <v>41253</v>
      </c>
      <c r="C9780" s="143">
        <v>286308</v>
      </c>
      <c r="D9780" s="143" t="s">
        <v>1359</v>
      </c>
      <c r="E9780" s="143" t="s">
        <v>24</v>
      </c>
      <c r="F9780" s="248" t="s">
        <v>4479</v>
      </c>
      <c r="G9780" s="216">
        <v>9.8665000000000003</v>
      </c>
      <c r="H9780" s="216">
        <v>91.000000003259629</v>
      </c>
      <c r="I9780" s="216">
        <v>897.8515000321612</v>
      </c>
      <c r="J9780" s="216">
        <v>9.0555692008746223E-4</v>
      </c>
      <c r="K9780" s="216">
        <v>9.9511749456596165E-6</v>
      </c>
    </row>
    <row r="9781" spans="2:11" ht="15.75" customHeight="1" x14ac:dyDescent="0.2">
      <c r="B9781" s="189">
        <v>41253</v>
      </c>
      <c r="C9781" s="143">
        <v>286312</v>
      </c>
      <c r="D9781" s="143" t="s">
        <v>572</v>
      </c>
      <c r="E9781" s="143" t="s">
        <v>24</v>
      </c>
      <c r="F9781" s="248" t="s">
        <v>4940</v>
      </c>
      <c r="G9781" s="216">
        <v>0.99</v>
      </c>
      <c r="H9781" s="216">
        <v>84.999999994179234</v>
      </c>
      <c r="I9781" s="216">
        <v>84.149999994237447</v>
      </c>
      <c r="J9781" s="216">
        <v>8.4872180775342066E-5</v>
      </c>
      <c r="K9781" s="216">
        <v>9.984962444841655E-7</v>
      </c>
    </row>
    <row r="9782" spans="2:11" ht="15.75" customHeight="1" x14ac:dyDescent="0.2">
      <c r="B9782" s="189">
        <v>41253</v>
      </c>
      <c r="C9782" s="143">
        <v>286629</v>
      </c>
      <c r="D9782" s="143" t="s">
        <v>4926</v>
      </c>
      <c r="E9782" s="143" t="s">
        <v>24</v>
      </c>
      <c r="F9782" s="248" t="s">
        <v>4927</v>
      </c>
      <c r="G9782" s="216">
        <v>1.92</v>
      </c>
      <c r="H9782" s="216">
        <v>149.00000000372529</v>
      </c>
      <c r="I9782" s="216">
        <v>286.08000000715253</v>
      </c>
      <c r="J9782" s="216">
        <v>2.8853515720118369E-4</v>
      </c>
      <c r="K9782" s="216">
        <v>1.9364775650601997E-6</v>
      </c>
    </row>
    <row r="9783" spans="2:11" ht="15.75" customHeight="1" x14ac:dyDescent="0.2">
      <c r="B9783" s="189">
        <v>41253</v>
      </c>
      <c r="C9783" s="143">
        <v>286630</v>
      </c>
      <c r="D9783" s="143" t="s">
        <v>1768</v>
      </c>
      <c r="E9783" s="143" t="s">
        <v>25</v>
      </c>
      <c r="F9783" s="248" t="s">
        <v>4941</v>
      </c>
      <c r="G9783" s="216">
        <v>0.42400000000000004</v>
      </c>
      <c r="H9783" s="216">
        <v>90</v>
      </c>
      <c r="I9783" s="216">
        <v>38.160000000000004</v>
      </c>
      <c r="J9783" s="216">
        <v>1.1001361130144229E-4</v>
      </c>
      <c r="K9783" s="216">
        <v>1.2223734589049145E-6</v>
      </c>
    </row>
    <row r="9784" spans="2:11" ht="15.75" customHeight="1" x14ac:dyDescent="0.2">
      <c r="B9784" s="189">
        <v>41253</v>
      </c>
      <c r="C9784" s="143">
        <v>286631</v>
      </c>
      <c r="D9784" s="143" t="s">
        <v>890</v>
      </c>
      <c r="E9784" s="143" t="s">
        <v>25</v>
      </c>
      <c r="F9784" s="248" t="s">
        <v>3981</v>
      </c>
      <c r="G9784" s="216">
        <v>29.5</v>
      </c>
      <c r="H9784" s="216">
        <v>178.99999999674037</v>
      </c>
      <c r="I9784" s="216">
        <v>5280.4999999038409</v>
      </c>
      <c r="J9784" s="216">
        <v>1.5223450588749665E-2</v>
      </c>
      <c r="K9784" s="216">
        <v>8.5047209994563609E-5</v>
      </c>
    </row>
    <row r="9785" spans="2:11" ht="15.75" customHeight="1" x14ac:dyDescent="0.2">
      <c r="B9785" s="189">
        <v>41254</v>
      </c>
      <c r="C9785" s="143">
        <v>286348</v>
      </c>
      <c r="D9785" s="143" t="s">
        <v>766</v>
      </c>
      <c r="E9785" s="143" t="s">
        <v>24</v>
      </c>
      <c r="F9785" s="248" t="s">
        <v>4942</v>
      </c>
      <c r="G9785" s="216">
        <v>70</v>
      </c>
      <c r="H9785" s="216">
        <v>87.000000000698492</v>
      </c>
      <c r="I9785" s="216">
        <v>6090.0000000488944</v>
      </c>
      <c r="J9785" s="216">
        <v>6.1440862066030342E-3</v>
      </c>
      <c r="K9785" s="216">
        <v>7.0621680535100061E-5</v>
      </c>
    </row>
    <row r="9786" spans="2:11" ht="15.75" customHeight="1" x14ac:dyDescent="0.2">
      <c r="B9786" s="189">
        <v>41254</v>
      </c>
      <c r="C9786" s="143">
        <v>286349</v>
      </c>
      <c r="D9786" s="143" t="s">
        <v>1153</v>
      </c>
      <c r="E9786" s="143" t="s">
        <v>25</v>
      </c>
      <c r="F9786" s="248" t="s">
        <v>4943</v>
      </c>
      <c r="G9786" s="216">
        <v>11.5</v>
      </c>
      <c r="H9786" s="216">
        <v>198.99999999906868</v>
      </c>
      <c r="I9786" s="216">
        <v>2288.4999999892898</v>
      </c>
      <c r="J9786" s="216">
        <v>6.6003929721094807E-3</v>
      </c>
      <c r="K9786" s="216">
        <v>3.3167803880102366E-5</v>
      </c>
    </row>
    <row r="9787" spans="2:11" ht="15.75" customHeight="1" x14ac:dyDescent="0.2">
      <c r="B9787" s="189">
        <v>41254</v>
      </c>
      <c r="C9787" s="143">
        <v>286353</v>
      </c>
      <c r="D9787" s="143" t="s">
        <v>602</v>
      </c>
      <c r="E9787" s="143" t="s">
        <v>25</v>
      </c>
      <c r="F9787" s="248" t="s">
        <v>4944</v>
      </c>
      <c r="G9787" s="216">
        <v>7</v>
      </c>
      <c r="H9787" s="216">
        <v>214.99999999883585</v>
      </c>
      <c r="I9787" s="216">
        <v>1504.9999999918509</v>
      </c>
      <c r="J9787" s="216">
        <v>4.3406560729811975E-3</v>
      </c>
      <c r="K9787" s="216">
        <v>2.0189098013975353E-5</v>
      </c>
    </row>
    <row r="9788" spans="2:11" ht="15.75" customHeight="1" x14ac:dyDescent="0.2">
      <c r="B9788" s="189">
        <v>41254</v>
      </c>
      <c r="C9788" s="143">
        <v>286356</v>
      </c>
      <c r="D9788" s="143" t="s">
        <v>503</v>
      </c>
      <c r="E9788" s="143" t="s">
        <v>25</v>
      </c>
      <c r="F9788" s="248" t="s">
        <v>4945</v>
      </c>
      <c r="G9788" s="216">
        <v>24.5</v>
      </c>
      <c r="H9788" s="216">
        <v>265.00000000465661</v>
      </c>
      <c r="I9788" s="216">
        <v>6492.500000114087</v>
      </c>
      <c r="J9788" s="216">
        <v>1.8725388408291185E-2</v>
      </c>
      <c r="K9788" s="216">
        <v>7.066184304891374E-5</v>
      </c>
    </row>
    <row r="9789" spans="2:11" ht="15.75" customHeight="1" x14ac:dyDescent="0.2">
      <c r="B9789" s="189">
        <v>41254</v>
      </c>
      <c r="C9789" s="143">
        <v>286357</v>
      </c>
      <c r="D9789" s="143" t="s">
        <v>902</v>
      </c>
      <c r="E9789" s="143" t="s">
        <v>25</v>
      </c>
      <c r="F9789" s="248" t="s">
        <v>4946</v>
      </c>
      <c r="G9789" s="216">
        <v>4</v>
      </c>
      <c r="H9789" s="216">
        <v>299.00000000023283</v>
      </c>
      <c r="I9789" s="216">
        <v>1196.0000000009313</v>
      </c>
      <c r="J9789" s="216">
        <v>3.4494516035333323E-3</v>
      </c>
      <c r="K9789" s="216">
        <v>1.1536627436557345E-5</v>
      </c>
    </row>
    <row r="9790" spans="2:11" ht="15.75" customHeight="1" x14ac:dyDescent="0.2">
      <c r="B9790" s="189">
        <v>41254</v>
      </c>
      <c r="C9790" s="143">
        <v>286359</v>
      </c>
      <c r="D9790" s="143" t="s">
        <v>950</v>
      </c>
      <c r="E9790" s="143" t="s">
        <v>25</v>
      </c>
      <c r="F9790" s="248" t="s">
        <v>4947</v>
      </c>
      <c r="G9790" s="216">
        <v>0.4</v>
      </c>
      <c r="H9790" s="216">
        <v>316.00000000325963</v>
      </c>
      <c r="I9790" s="216">
        <v>126.40000000130385</v>
      </c>
      <c r="J9790" s="216">
        <v>3.6455742699897258E-4</v>
      </c>
      <c r="K9790" s="216">
        <v>1.1536627436557345E-6</v>
      </c>
    </row>
    <row r="9791" spans="2:11" ht="15.75" customHeight="1" x14ac:dyDescent="0.2">
      <c r="B9791" s="189">
        <v>41254</v>
      </c>
      <c r="C9791" s="143">
        <v>286360</v>
      </c>
      <c r="D9791" s="143" t="s">
        <v>744</v>
      </c>
      <c r="E9791" s="143" t="s">
        <v>24</v>
      </c>
      <c r="F9791" s="248" t="s">
        <v>4948</v>
      </c>
      <c r="G9791" s="216">
        <v>6</v>
      </c>
      <c r="H9791" s="216">
        <v>85.999999997438863</v>
      </c>
      <c r="I9791" s="216">
        <v>515.99999998463318</v>
      </c>
      <c r="J9791" s="216">
        <v>5.205826736432343E-4</v>
      </c>
      <c r="K9791" s="216">
        <v>6.0532869030085776E-6</v>
      </c>
    </row>
    <row r="9792" spans="2:11" ht="15.75" customHeight="1" x14ac:dyDescent="0.2">
      <c r="B9792" s="189">
        <v>41254</v>
      </c>
      <c r="C9792" s="143">
        <v>286361</v>
      </c>
      <c r="D9792" s="143" t="s">
        <v>1531</v>
      </c>
      <c r="E9792" s="143" t="s">
        <v>25</v>
      </c>
      <c r="F9792" s="248" t="s">
        <v>4949</v>
      </c>
      <c r="G9792" s="216">
        <v>31.04</v>
      </c>
      <c r="H9792" s="216">
        <v>342.00000000419095</v>
      </c>
      <c r="I9792" s="216">
        <v>10615.680000130087</v>
      </c>
      <c r="J9792" s="216">
        <v>3.061728628680346E-2</v>
      </c>
      <c r="K9792" s="216">
        <v>8.9524228907684995E-5</v>
      </c>
    </row>
    <row r="9793" spans="2:11" ht="15.75" customHeight="1" x14ac:dyDescent="0.2">
      <c r="B9793" s="189">
        <v>41254</v>
      </c>
      <c r="C9793" s="143">
        <v>286362</v>
      </c>
      <c r="D9793" s="143" t="s">
        <v>582</v>
      </c>
      <c r="E9793" s="143" t="s">
        <v>25</v>
      </c>
      <c r="F9793" s="248" t="s">
        <v>4950</v>
      </c>
      <c r="G9793" s="216">
        <v>1</v>
      </c>
      <c r="H9793" s="216">
        <v>378.99999999906868</v>
      </c>
      <c r="I9793" s="216">
        <v>378.99999999906868</v>
      </c>
      <c r="J9793" s="216">
        <v>1.0930954496111223E-3</v>
      </c>
      <c r="K9793" s="216">
        <v>2.8841568591393362E-6</v>
      </c>
    </row>
    <row r="9794" spans="2:11" ht="15.75" customHeight="1" x14ac:dyDescent="0.2">
      <c r="B9794" s="189">
        <v>41254</v>
      </c>
      <c r="C9794" s="143">
        <v>286363</v>
      </c>
      <c r="D9794" s="143" t="s">
        <v>1206</v>
      </c>
      <c r="E9794" s="143" t="s">
        <v>24</v>
      </c>
      <c r="F9794" s="248" t="s">
        <v>4951</v>
      </c>
      <c r="G9794" s="216">
        <v>1</v>
      </c>
      <c r="H9794" s="216">
        <v>342.9999999969732</v>
      </c>
      <c r="I9794" s="216">
        <v>342.9999999969732</v>
      </c>
      <c r="J9794" s="216">
        <v>3.4604623461893666E-4</v>
      </c>
      <c r="K9794" s="216">
        <v>1.0088811505014295E-6</v>
      </c>
    </row>
    <row r="9795" spans="2:11" ht="15.75" customHeight="1" x14ac:dyDescent="0.2">
      <c r="B9795" s="189">
        <v>41254</v>
      </c>
      <c r="C9795" s="143">
        <v>286363</v>
      </c>
      <c r="D9795" s="143" t="s">
        <v>903</v>
      </c>
      <c r="E9795" s="143" t="s">
        <v>25</v>
      </c>
      <c r="F9795" s="248" t="s">
        <v>4951</v>
      </c>
      <c r="G9795" s="216">
        <v>7.0720000000000001</v>
      </c>
      <c r="H9795" s="216">
        <v>342.9999999969732</v>
      </c>
      <c r="I9795" s="216">
        <v>2425.6959999785945</v>
      </c>
      <c r="J9795" s="216">
        <v>6.996087756525114E-3</v>
      </c>
      <c r="K9795" s="216">
        <v>2.0396757307833386E-5</v>
      </c>
    </row>
    <row r="9796" spans="2:11" ht="15.75" customHeight="1" x14ac:dyDescent="0.2">
      <c r="B9796" s="189">
        <v>41254</v>
      </c>
      <c r="C9796" s="143">
        <v>286364</v>
      </c>
      <c r="D9796" s="143" t="s">
        <v>1164</v>
      </c>
      <c r="E9796" s="143" t="s">
        <v>25</v>
      </c>
      <c r="F9796" s="248" t="s">
        <v>2284</v>
      </c>
      <c r="G9796" s="216">
        <v>67.960000000000008</v>
      </c>
      <c r="H9796" s="216">
        <v>403.00000000395812</v>
      </c>
      <c r="I9796" s="216">
        <v>27387.880000268993</v>
      </c>
      <c r="J9796" s="216">
        <v>7.8990941960060859E-2</v>
      </c>
      <c r="K9796" s="216">
        <v>1.9600730014710931E-4</v>
      </c>
    </row>
    <row r="9797" spans="2:11" ht="15.75" customHeight="1" x14ac:dyDescent="0.2">
      <c r="B9797" s="189">
        <v>41254</v>
      </c>
      <c r="C9797" s="143">
        <v>286365</v>
      </c>
      <c r="D9797" s="143" t="s">
        <v>3544</v>
      </c>
      <c r="E9797" s="143" t="s">
        <v>24</v>
      </c>
      <c r="F9797" s="248" t="s">
        <v>4952</v>
      </c>
      <c r="G9797" s="216">
        <v>143</v>
      </c>
      <c r="H9797" s="216">
        <v>399.99999999417923</v>
      </c>
      <c r="I9797" s="216">
        <v>57199.99999916763</v>
      </c>
      <c r="J9797" s="216">
        <v>5.770800180784201E-2</v>
      </c>
      <c r="K9797" s="216">
        <v>1.4427000452170443E-4</v>
      </c>
    </row>
    <row r="9798" spans="2:11" ht="15.75" customHeight="1" x14ac:dyDescent="0.2">
      <c r="B9798" s="189">
        <v>41254</v>
      </c>
      <c r="C9798" s="143">
        <v>286366</v>
      </c>
      <c r="D9798" s="143" t="s">
        <v>1295</v>
      </c>
      <c r="E9798" s="143" t="s">
        <v>25</v>
      </c>
      <c r="F9798" s="248" t="s">
        <v>4953</v>
      </c>
      <c r="G9798" s="216">
        <v>31.04</v>
      </c>
      <c r="H9798" s="216">
        <v>219.00000000139698</v>
      </c>
      <c r="I9798" s="216">
        <v>6797.7600000433622</v>
      </c>
      <c r="J9798" s="216">
        <v>1.9605806130908076E-2</v>
      </c>
      <c r="K9798" s="216">
        <v>8.9524228907684995E-5</v>
      </c>
    </row>
    <row r="9799" spans="2:11" ht="15.75" customHeight="1" x14ac:dyDescent="0.2">
      <c r="B9799" s="189">
        <v>41254</v>
      </c>
      <c r="C9799" s="143">
        <v>286367</v>
      </c>
      <c r="D9799" s="143" t="s">
        <v>1277</v>
      </c>
      <c r="E9799" s="143" t="s">
        <v>25</v>
      </c>
      <c r="F9799" s="248" t="s">
        <v>3043</v>
      </c>
      <c r="G9799" s="216">
        <v>2.0100000000000002</v>
      </c>
      <c r="H9799" s="216">
        <v>354.99999999417923</v>
      </c>
      <c r="I9799" s="216">
        <v>713.54999998830033</v>
      </c>
      <c r="J9799" s="216">
        <v>2.0579901268051298E-3</v>
      </c>
      <c r="K9799" s="216">
        <v>5.7971552868700663E-6</v>
      </c>
    </row>
    <row r="9800" spans="2:11" ht="15.75" customHeight="1" x14ac:dyDescent="0.2">
      <c r="B9800" s="189">
        <v>41254</v>
      </c>
      <c r="C9800" s="143">
        <v>286368</v>
      </c>
      <c r="D9800" s="143" t="s">
        <v>1262</v>
      </c>
      <c r="E9800" s="143" t="s">
        <v>25</v>
      </c>
      <c r="F9800" s="248" t="s">
        <v>3564</v>
      </c>
      <c r="G9800" s="216">
        <v>6.99</v>
      </c>
      <c r="H9800" s="216">
        <v>338.00000000162981</v>
      </c>
      <c r="I9800" s="216">
        <v>2362.6200000113927</v>
      </c>
      <c r="J9800" s="216">
        <v>6.8141666785726364E-3</v>
      </c>
      <c r="K9800" s="216">
        <v>2.0160256445383961E-5</v>
      </c>
    </row>
    <row r="9801" spans="2:11" ht="15.75" customHeight="1" x14ac:dyDescent="0.2">
      <c r="B9801" s="189">
        <v>41254</v>
      </c>
      <c r="C9801" s="143">
        <v>286370</v>
      </c>
      <c r="D9801" s="143" t="s">
        <v>613</v>
      </c>
      <c r="E9801" s="143" t="s">
        <v>25</v>
      </c>
      <c r="F9801" s="248" t="s">
        <v>4541</v>
      </c>
      <c r="G9801" s="216">
        <v>10</v>
      </c>
      <c r="H9801" s="216">
        <v>399.99999999417923</v>
      </c>
      <c r="I9801" s="216">
        <v>3999.9999999417923</v>
      </c>
      <c r="J9801" s="216">
        <v>1.1536627436389465E-2</v>
      </c>
      <c r="K9801" s="216">
        <v>2.8841568591393363E-5</v>
      </c>
    </row>
    <row r="9802" spans="2:11" ht="15.75" customHeight="1" x14ac:dyDescent="0.2">
      <c r="B9802" s="189">
        <v>41254</v>
      </c>
      <c r="C9802" s="143">
        <v>286371</v>
      </c>
      <c r="D9802" s="143" t="s">
        <v>820</v>
      </c>
      <c r="E9802" s="143" t="s">
        <v>25</v>
      </c>
      <c r="F9802" s="248" t="s">
        <v>2450</v>
      </c>
      <c r="G9802" s="216">
        <v>116</v>
      </c>
      <c r="H9802" s="216">
        <v>469.99999999185093</v>
      </c>
      <c r="I9802" s="216">
        <v>54519.999999054708</v>
      </c>
      <c r="J9802" s="216">
        <v>0.15724423195755025</v>
      </c>
      <c r="K9802" s="216">
        <v>3.3456219566016298E-4</v>
      </c>
    </row>
    <row r="9803" spans="2:11" ht="15.75" customHeight="1" x14ac:dyDescent="0.2">
      <c r="B9803" s="189">
        <v>41254</v>
      </c>
      <c r="C9803" s="143">
        <v>286373</v>
      </c>
      <c r="D9803" s="143" t="s">
        <v>1648</v>
      </c>
      <c r="E9803" s="143" t="s">
        <v>25</v>
      </c>
      <c r="F9803" s="248" t="s">
        <v>4954</v>
      </c>
      <c r="G9803" s="216">
        <v>2.5</v>
      </c>
      <c r="H9803" s="216">
        <v>429.99999999767169</v>
      </c>
      <c r="I9803" s="216">
        <v>1074.9999999941792</v>
      </c>
      <c r="J9803" s="216">
        <v>3.1004686235579985E-3</v>
      </c>
      <c r="K9803" s="216">
        <v>7.2103921478483408E-6</v>
      </c>
    </row>
    <row r="9804" spans="2:11" ht="15.75" customHeight="1" x14ac:dyDescent="0.2">
      <c r="B9804" s="189">
        <v>41254</v>
      </c>
      <c r="C9804" s="143">
        <v>286375</v>
      </c>
      <c r="D9804" s="143" t="s">
        <v>727</v>
      </c>
      <c r="E9804" s="143" t="s">
        <v>25</v>
      </c>
      <c r="F9804" s="248" t="s">
        <v>4955</v>
      </c>
      <c r="G9804" s="216">
        <v>32.255000000000003</v>
      </c>
      <c r="H9804" s="216">
        <v>553.00000000046566</v>
      </c>
      <c r="I9804" s="216">
        <v>17837.015000015021</v>
      </c>
      <c r="J9804" s="216">
        <v>5.1444749158864551E-2</v>
      </c>
      <c r="K9804" s="216">
        <v>9.3028479491539292E-5</v>
      </c>
    </row>
    <row r="9805" spans="2:11" ht="15.75" customHeight="1" x14ac:dyDescent="0.2">
      <c r="B9805" s="189">
        <v>41254</v>
      </c>
      <c r="C9805" s="143">
        <v>286377</v>
      </c>
      <c r="D9805" s="143" t="s">
        <v>620</v>
      </c>
      <c r="E9805" s="143" t="s">
        <v>25</v>
      </c>
      <c r="F9805" s="248" t="s">
        <v>4956</v>
      </c>
      <c r="G9805" s="216">
        <v>2</v>
      </c>
      <c r="H9805" s="216">
        <v>346.99999999953434</v>
      </c>
      <c r="I9805" s="216">
        <v>693.99999999906868</v>
      </c>
      <c r="J9805" s="216">
        <v>2.001604860240013E-3</v>
      </c>
      <c r="K9805" s="216">
        <v>5.7683137182786725E-6</v>
      </c>
    </row>
    <row r="9806" spans="2:11" ht="15.75" customHeight="1" x14ac:dyDescent="0.2">
      <c r="B9806" s="189">
        <v>41254</v>
      </c>
      <c r="C9806" s="143">
        <v>286378</v>
      </c>
      <c r="D9806" s="143" t="s">
        <v>895</v>
      </c>
      <c r="E9806" s="143" t="s">
        <v>24</v>
      </c>
      <c r="F9806" s="248" t="s">
        <v>4839</v>
      </c>
      <c r="G9806" s="216">
        <v>29.52</v>
      </c>
      <c r="H9806" s="216">
        <v>440.00000000931323</v>
      </c>
      <c r="I9806" s="216">
        <v>12988.800000274927</v>
      </c>
      <c r="J9806" s="216">
        <v>1.3104155487910336E-2</v>
      </c>
      <c r="K9806" s="216">
        <v>2.97821715628022E-5</v>
      </c>
    </row>
    <row r="9807" spans="2:11" ht="15.75" customHeight="1" x14ac:dyDescent="0.2">
      <c r="B9807" s="189">
        <v>41254</v>
      </c>
      <c r="C9807" s="143">
        <v>286379</v>
      </c>
      <c r="D9807" s="143" t="s">
        <v>722</v>
      </c>
      <c r="E9807" s="143" t="s">
        <v>24</v>
      </c>
      <c r="F9807" s="248" t="s">
        <v>4068</v>
      </c>
      <c r="G9807" s="216">
        <v>1.365</v>
      </c>
      <c r="H9807" s="216">
        <v>204.99999999767169</v>
      </c>
      <c r="I9807" s="216">
        <v>279.82499999682187</v>
      </c>
      <c r="J9807" s="216">
        <v>2.8231016793585617E-4</v>
      </c>
      <c r="K9807" s="216">
        <v>1.3771227704344514E-6</v>
      </c>
    </row>
    <row r="9808" spans="2:11" ht="15.75" customHeight="1" x14ac:dyDescent="0.2">
      <c r="B9808" s="189">
        <v>41254</v>
      </c>
      <c r="C9808" s="143">
        <v>286379</v>
      </c>
      <c r="D9808" s="143" t="s">
        <v>1416</v>
      </c>
      <c r="E9808" s="143" t="s">
        <v>24</v>
      </c>
      <c r="F9808" s="248" t="s">
        <v>4068</v>
      </c>
      <c r="G9808" s="216">
        <v>18.572400000000002</v>
      </c>
      <c r="H9808" s="216">
        <v>204.99999999767169</v>
      </c>
      <c r="I9808" s="216">
        <v>3807.3419999567582</v>
      </c>
      <c r="J9808" s="216">
        <v>3.8411555772687881E-3</v>
      </c>
      <c r="K9808" s="216">
        <v>1.8737344279572753E-5</v>
      </c>
    </row>
    <row r="9809" spans="2:11" ht="15.75" customHeight="1" x14ac:dyDescent="0.2">
      <c r="B9809" s="189">
        <v>41254</v>
      </c>
      <c r="C9809" s="143">
        <v>286381</v>
      </c>
      <c r="D9809" s="143" t="s">
        <v>676</v>
      </c>
      <c r="E9809" s="143" t="s">
        <v>25</v>
      </c>
      <c r="F9809" s="248" t="s">
        <v>4957</v>
      </c>
      <c r="G9809" s="216">
        <v>3.04</v>
      </c>
      <c r="H9809" s="216">
        <v>217.0000000053551</v>
      </c>
      <c r="I9809" s="216">
        <v>659.68000001627956</v>
      </c>
      <c r="J9809" s="216">
        <v>1.9026205968839902E-3</v>
      </c>
      <c r="K9809" s="216">
        <v>8.7678368517835818E-6</v>
      </c>
    </row>
    <row r="9810" spans="2:11" ht="15.75" customHeight="1" x14ac:dyDescent="0.2">
      <c r="B9810" s="189">
        <v>41254</v>
      </c>
      <c r="C9810" s="143">
        <v>286382</v>
      </c>
      <c r="D9810" s="143" t="s">
        <v>4958</v>
      </c>
      <c r="E9810" s="143" t="s">
        <v>24</v>
      </c>
      <c r="F9810" s="248" t="s">
        <v>4959</v>
      </c>
      <c r="G9810" s="216">
        <v>191.5</v>
      </c>
      <c r="H9810" s="216">
        <v>97.999999994644895</v>
      </c>
      <c r="I9810" s="216">
        <v>18766.999998974497</v>
      </c>
      <c r="J9810" s="216">
        <v>1.8933672550425718E-2</v>
      </c>
      <c r="K9810" s="216">
        <v>1.9320074032102376E-4</v>
      </c>
    </row>
    <row r="9811" spans="2:11" ht="15.75" customHeight="1" x14ac:dyDescent="0.2">
      <c r="B9811" s="189">
        <v>41254</v>
      </c>
      <c r="C9811" s="143">
        <v>286382</v>
      </c>
      <c r="D9811" s="143" t="s">
        <v>520</v>
      </c>
      <c r="E9811" s="143" t="s">
        <v>25</v>
      </c>
      <c r="F9811" s="248" t="s">
        <v>4959</v>
      </c>
      <c r="G9811" s="216">
        <v>321.15999999999997</v>
      </c>
      <c r="H9811" s="216">
        <v>97.999999994644895</v>
      </c>
      <c r="I9811" s="216">
        <v>31473.679998280153</v>
      </c>
      <c r="J9811" s="216">
        <v>9.077503004939623E-2</v>
      </c>
      <c r="K9811" s="216">
        <v>9.2627581688118916E-4</v>
      </c>
    </row>
    <row r="9812" spans="2:11" ht="15.75" customHeight="1" x14ac:dyDescent="0.2">
      <c r="B9812" s="189">
        <v>41254</v>
      </c>
      <c r="C9812" s="143">
        <v>286383</v>
      </c>
      <c r="D9812" s="143" t="s">
        <v>1712</v>
      </c>
      <c r="E9812" s="143" t="s">
        <v>24</v>
      </c>
      <c r="F9812" s="248" t="s">
        <v>4960</v>
      </c>
      <c r="G9812" s="216">
        <v>8</v>
      </c>
      <c r="H9812" s="216">
        <v>79.999999998835847</v>
      </c>
      <c r="I9812" s="216">
        <v>639.99999999068677</v>
      </c>
      <c r="J9812" s="216">
        <v>6.4568393631151896E-4</v>
      </c>
      <c r="K9812" s="216">
        <v>8.0710492040114363E-6</v>
      </c>
    </row>
    <row r="9813" spans="2:11" ht="15.75" customHeight="1" x14ac:dyDescent="0.2">
      <c r="B9813" s="189">
        <v>41254</v>
      </c>
      <c r="C9813" s="143">
        <v>286384</v>
      </c>
      <c r="D9813" s="143" t="s">
        <v>1312</v>
      </c>
      <c r="E9813" s="143" t="s">
        <v>25</v>
      </c>
      <c r="F9813" s="248" t="s">
        <v>4826</v>
      </c>
      <c r="G9813" s="216">
        <v>25.5</v>
      </c>
      <c r="H9813" s="216">
        <v>395.9999999916181</v>
      </c>
      <c r="I9813" s="216">
        <v>10097.999999786261</v>
      </c>
      <c r="J9813" s="216">
        <v>2.9124215962972561E-2</v>
      </c>
      <c r="K9813" s="216">
        <v>7.3545999908053073E-5</v>
      </c>
    </row>
    <row r="9814" spans="2:11" ht="15.75" customHeight="1" x14ac:dyDescent="0.2">
      <c r="B9814" s="189">
        <v>41254</v>
      </c>
      <c r="C9814" s="143">
        <v>286385</v>
      </c>
      <c r="D9814" s="143" t="s">
        <v>1047</v>
      </c>
      <c r="E9814" s="143" t="s">
        <v>24</v>
      </c>
      <c r="F9814" s="248" t="s">
        <v>4365</v>
      </c>
      <c r="G9814" s="216">
        <v>52.92</v>
      </c>
      <c r="H9814" s="216">
        <v>391.99999999953434</v>
      </c>
      <c r="I9814" s="216">
        <v>20744.639999975359</v>
      </c>
      <c r="J9814" s="216">
        <v>2.0928876269913115E-2</v>
      </c>
      <c r="K9814" s="216">
        <v>5.3389990484535651E-5</v>
      </c>
    </row>
    <row r="9815" spans="2:11" ht="15.75" customHeight="1" x14ac:dyDescent="0.2">
      <c r="B9815" s="189">
        <v>41254</v>
      </c>
      <c r="C9815" s="143">
        <v>286386</v>
      </c>
      <c r="D9815" s="143" t="s">
        <v>1164</v>
      </c>
      <c r="E9815" s="143" t="s">
        <v>25</v>
      </c>
      <c r="F9815" s="248" t="s">
        <v>4961</v>
      </c>
      <c r="G9815" s="216">
        <v>48.410000000000004</v>
      </c>
      <c r="H9815" s="216">
        <v>506.00000000442378</v>
      </c>
      <c r="I9815" s="216">
        <v>24495.460000214156</v>
      </c>
      <c r="J9815" s="216">
        <v>7.0648748977390902E-2</v>
      </c>
      <c r="K9815" s="216">
        <v>1.3962203355093528E-4</v>
      </c>
    </row>
    <row r="9816" spans="2:11" ht="15.75" customHeight="1" x14ac:dyDescent="0.2">
      <c r="B9816" s="189">
        <v>41254</v>
      </c>
      <c r="C9816" s="143">
        <v>286387</v>
      </c>
      <c r="D9816" s="143" t="s">
        <v>1531</v>
      </c>
      <c r="E9816" s="143" t="s">
        <v>25</v>
      </c>
      <c r="F9816" s="248" t="s">
        <v>3765</v>
      </c>
      <c r="G9816" s="216">
        <v>26.400000000000002</v>
      </c>
      <c r="H9816" s="216">
        <v>349.99999999883585</v>
      </c>
      <c r="I9816" s="216">
        <v>9239.9999999692664</v>
      </c>
      <c r="J9816" s="216">
        <v>2.6649609378358825E-2</v>
      </c>
      <c r="K9816" s="216">
        <v>7.6141741081278485E-5</v>
      </c>
    </row>
    <row r="9817" spans="2:11" ht="15.75" customHeight="1" x14ac:dyDescent="0.2">
      <c r="B9817" s="189">
        <v>41254</v>
      </c>
      <c r="C9817" s="143">
        <v>286388</v>
      </c>
      <c r="D9817" s="143" t="s">
        <v>844</v>
      </c>
      <c r="E9817" s="143" t="s">
        <v>24</v>
      </c>
      <c r="F9817" s="248" t="s">
        <v>4962</v>
      </c>
      <c r="G9817" s="216">
        <v>27.05</v>
      </c>
      <c r="H9817" s="216">
        <v>267.00000000069849</v>
      </c>
      <c r="I9817" s="216">
        <v>7222.3500000188942</v>
      </c>
      <c r="J9817" s="216">
        <v>7.2864927773430618E-3</v>
      </c>
      <c r="K9817" s="216">
        <v>2.7290235121063669E-5</v>
      </c>
    </row>
    <row r="9818" spans="2:11" ht="15.75" customHeight="1" x14ac:dyDescent="0.2">
      <c r="B9818" s="189">
        <v>41254</v>
      </c>
      <c r="C9818" s="143">
        <v>286388</v>
      </c>
      <c r="D9818" s="143" t="s">
        <v>1730</v>
      </c>
      <c r="E9818" s="143" t="s">
        <v>24</v>
      </c>
      <c r="F9818" s="248" t="s">
        <v>4962</v>
      </c>
      <c r="G9818" s="216">
        <v>6.08</v>
      </c>
      <c r="H9818" s="216">
        <v>267.00000000069849</v>
      </c>
      <c r="I9818" s="216">
        <v>1623.3600000042468</v>
      </c>
      <c r="J9818" s="216">
        <v>1.6377773044822851E-3</v>
      </c>
      <c r="K9818" s="216">
        <v>6.1339973950486917E-6</v>
      </c>
    </row>
    <row r="9819" spans="2:11" ht="15.75" customHeight="1" x14ac:dyDescent="0.2">
      <c r="B9819" s="189">
        <v>41254</v>
      </c>
      <c r="C9819" s="143">
        <v>286389</v>
      </c>
      <c r="D9819" s="143" t="s">
        <v>907</v>
      </c>
      <c r="E9819" s="143" t="s">
        <v>24</v>
      </c>
      <c r="F9819" s="248" t="s">
        <v>4963</v>
      </c>
      <c r="G9819" s="216">
        <v>22.94</v>
      </c>
      <c r="H9819" s="216">
        <v>310.99999999743886</v>
      </c>
      <c r="I9819" s="216">
        <v>7134.3399999412477</v>
      </c>
      <c r="J9819" s="216">
        <v>7.1977011472090947E-3</v>
      </c>
      <c r="K9819" s="216">
        <v>2.3143733592502796E-5</v>
      </c>
    </row>
    <row r="9820" spans="2:11" ht="15.75" customHeight="1" x14ac:dyDescent="0.2">
      <c r="B9820" s="189">
        <v>41254</v>
      </c>
      <c r="C9820" s="143">
        <v>286390</v>
      </c>
      <c r="D9820" s="143" t="s">
        <v>776</v>
      </c>
      <c r="E9820" s="143" t="s">
        <v>24</v>
      </c>
      <c r="F9820" s="248" t="s">
        <v>3791</v>
      </c>
      <c r="G9820" s="216">
        <v>89.83</v>
      </c>
      <c r="H9820" s="216">
        <v>174.00000000139698</v>
      </c>
      <c r="I9820" s="216">
        <v>15630.42000012549</v>
      </c>
      <c r="J9820" s="216">
        <v>1.5769236112547158E-2</v>
      </c>
      <c r="K9820" s="216">
        <v>9.0627793749543413E-5</v>
      </c>
    </row>
    <row r="9821" spans="2:11" ht="15.75" customHeight="1" x14ac:dyDescent="0.2">
      <c r="B9821" s="189">
        <v>41254</v>
      </c>
      <c r="C9821" s="143">
        <v>286391</v>
      </c>
      <c r="D9821" s="143" t="s">
        <v>1130</v>
      </c>
      <c r="E9821" s="143" t="s">
        <v>24</v>
      </c>
      <c r="F9821" s="248" t="s">
        <v>4964</v>
      </c>
      <c r="G9821" s="216">
        <v>1.1100000000000001</v>
      </c>
      <c r="H9821" s="216">
        <v>344.00000000023283</v>
      </c>
      <c r="I9821" s="216">
        <v>381.8400000002585</v>
      </c>
      <c r="J9821" s="216">
        <v>3.8523117850772665E-4</v>
      </c>
      <c r="K9821" s="216">
        <v>1.1198580770565868E-6</v>
      </c>
    </row>
    <row r="9822" spans="2:11" ht="15.75" customHeight="1" x14ac:dyDescent="0.2">
      <c r="B9822" s="189">
        <v>41254</v>
      </c>
      <c r="C9822" s="143">
        <v>286392</v>
      </c>
      <c r="D9822" s="143" t="s">
        <v>1798</v>
      </c>
      <c r="E9822" s="143" t="s">
        <v>24</v>
      </c>
      <c r="F9822" s="248" t="s">
        <v>4965</v>
      </c>
      <c r="G9822" s="216">
        <v>36.65</v>
      </c>
      <c r="H9822" s="216">
        <v>309.99999999417923</v>
      </c>
      <c r="I9822" s="216">
        <v>11361.499999786667</v>
      </c>
      <c r="J9822" s="216">
        <v>1.1462403191206763E-2</v>
      </c>
      <c r="K9822" s="216">
        <v>3.6975494165877392E-5</v>
      </c>
    </row>
    <row r="9823" spans="2:11" ht="15.75" customHeight="1" x14ac:dyDescent="0.2">
      <c r="B9823" s="189">
        <v>41254</v>
      </c>
      <c r="C9823" s="143">
        <v>286632</v>
      </c>
      <c r="D9823" s="143" t="s">
        <v>957</v>
      </c>
      <c r="E9823" s="143" t="s">
        <v>25</v>
      </c>
      <c r="F9823" s="248" t="s">
        <v>4966</v>
      </c>
      <c r="G9823" s="216">
        <v>3</v>
      </c>
      <c r="H9823" s="216">
        <v>489.99999999417923</v>
      </c>
      <c r="I9823" s="216">
        <v>1469.9999999825377</v>
      </c>
      <c r="J9823" s="216">
        <v>4.2397105828844601E-3</v>
      </c>
      <c r="K9823" s="216">
        <v>8.6524705774180083E-6</v>
      </c>
    </row>
    <row r="9824" spans="2:11" ht="15.75" customHeight="1" x14ac:dyDescent="0.2">
      <c r="B9824" s="189">
        <v>41255</v>
      </c>
      <c r="C9824" s="143">
        <v>286420</v>
      </c>
      <c r="D9824" s="143" t="s">
        <v>820</v>
      </c>
      <c r="E9824" s="143" t="s">
        <v>25</v>
      </c>
      <c r="F9824" s="248" t="s">
        <v>4967</v>
      </c>
      <c r="G9824" s="216">
        <v>31</v>
      </c>
      <c r="H9824" s="216">
        <v>78.999999995576218</v>
      </c>
      <c r="I9824" s="216">
        <v>2448.9999998628628</v>
      </c>
      <c r="J9824" s="216">
        <v>7.0662369251905163E-3</v>
      </c>
      <c r="K9824" s="216">
        <v>8.9446037032736792E-5</v>
      </c>
    </row>
    <row r="9825" spans="2:11" ht="15.75" customHeight="1" x14ac:dyDescent="0.2">
      <c r="B9825" s="189">
        <v>41255</v>
      </c>
      <c r="C9825" s="143">
        <v>286422</v>
      </c>
      <c r="D9825" s="143" t="s">
        <v>971</v>
      </c>
      <c r="E9825" s="143" t="s">
        <v>25</v>
      </c>
      <c r="F9825" s="248" t="s">
        <v>4968</v>
      </c>
      <c r="G9825" s="216">
        <v>0.4</v>
      </c>
      <c r="H9825" s="216">
        <v>204.99999999767169</v>
      </c>
      <c r="I9825" s="216">
        <v>81.999999999068677</v>
      </c>
      <c r="J9825" s="216">
        <v>2.3659919472906817E-4</v>
      </c>
      <c r="K9825" s="216">
        <v>1.154142413325636E-6</v>
      </c>
    </row>
    <row r="9826" spans="2:11" ht="15.75" customHeight="1" x14ac:dyDescent="0.2">
      <c r="B9826" s="189">
        <v>41255</v>
      </c>
      <c r="C9826" s="143">
        <v>286441</v>
      </c>
      <c r="D9826" s="143" t="s">
        <v>770</v>
      </c>
      <c r="E9826" s="143" t="s">
        <v>24</v>
      </c>
      <c r="F9826" s="248" t="s">
        <v>4969</v>
      </c>
      <c r="G9826" s="216">
        <v>5</v>
      </c>
      <c r="H9826" s="216">
        <v>71.000000000931323</v>
      </c>
      <c r="I9826" s="216">
        <v>355.00000000465661</v>
      </c>
      <c r="J9826" s="216">
        <v>3.5825946612301176E-4</v>
      </c>
      <c r="K9826" s="216">
        <v>5.0459079734973577E-6</v>
      </c>
    </row>
    <row r="9827" spans="2:11" ht="15.75" customHeight="1" x14ac:dyDescent="0.2">
      <c r="B9827" s="189">
        <v>41255</v>
      </c>
      <c r="C9827" s="143">
        <v>286442</v>
      </c>
      <c r="D9827" s="143" t="s">
        <v>524</v>
      </c>
      <c r="E9827" s="143" t="s">
        <v>25</v>
      </c>
      <c r="F9827" s="248" t="s">
        <v>4970</v>
      </c>
      <c r="G9827" s="216">
        <v>6</v>
      </c>
      <c r="H9827" s="216">
        <v>321.99999999138527</v>
      </c>
      <c r="I9827" s="216">
        <v>1931.9999999483116</v>
      </c>
      <c r="J9827" s="216">
        <v>5.5745078562136827E-3</v>
      </c>
      <c r="K9827" s="216">
        <v>1.7312136199884541E-5</v>
      </c>
    </row>
    <row r="9828" spans="2:11" ht="15.75" customHeight="1" x14ac:dyDescent="0.2">
      <c r="B9828" s="189">
        <v>41255</v>
      </c>
      <c r="C9828" s="143">
        <v>286443</v>
      </c>
      <c r="D9828" s="143" t="s">
        <v>743</v>
      </c>
      <c r="E9828" s="143" t="s">
        <v>25</v>
      </c>
      <c r="F9828" s="248" t="s">
        <v>4834</v>
      </c>
      <c r="G9828" s="216">
        <v>12</v>
      </c>
      <c r="H9828" s="216">
        <v>348.00000000279397</v>
      </c>
      <c r="I9828" s="216">
        <v>4176.0000000335276</v>
      </c>
      <c r="J9828" s="216">
        <v>1.2049246795216378E-2</v>
      </c>
      <c r="K9828" s="216">
        <v>3.4624272399769082E-5</v>
      </c>
    </row>
    <row r="9829" spans="2:11" ht="15.75" customHeight="1" x14ac:dyDescent="0.2">
      <c r="B9829" s="189">
        <v>41255</v>
      </c>
      <c r="C9829" s="143">
        <v>286444</v>
      </c>
      <c r="D9829" s="143" t="s">
        <v>512</v>
      </c>
      <c r="E9829" s="143" t="s">
        <v>25</v>
      </c>
      <c r="F9829" s="248" t="s">
        <v>4545</v>
      </c>
      <c r="G9829" s="216">
        <v>19.05</v>
      </c>
      <c r="H9829" s="216">
        <v>348.99999999557622</v>
      </c>
      <c r="I9829" s="216">
        <v>6648.4499999157269</v>
      </c>
      <c r="J9829" s="216">
        <v>1.9183145319443904E-2</v>
      </c>
      <c r="K9829" s="216">
        <v>5.4966032434633418E-5</v>
      </c>
    </row>
    <row r="9830" spans="2:11" ht="15.75" customHeight="1" x14ac:dyDescent="0.2">
      <c r="B9830" s="189">
        <v>41255</v>
      </c>
      <c r="C9830" s="143">
        <v>286445</v>
      </c>
      <c r="D9830" s="143" t="s">
        <v>511</v>
      </c>
      <c r="E9830" s="143" t="s">
        <v>25</v>
      </c>
      <c r="F9830" s="248" t="s">
        <v>4971</v>
      </c>
      <c r="G9830" s="216">
        <v>6</v>
      </c>
      <c r="H9830" s="216">
        <v>253.00000000745058</v>
      </c>
      <c r="I9830" s="216">
        <v>1518.0000000447035</v>
      </c>
      <c r="J9830" s="216">
        <v>4.3799704586997739E-3</v>
      </c>
      <c r="K9830" s="216">
        <v>1.7312136199884541E-5</v>
      </c>
    </row>
    <row r="9831" spans="2:11" ht="15.75" customHeight="1" x14ac:dyDescent="0.2">
      <c r="B9831" s="189">
        <v>41255</v>
      </c>
      <c r="C9831" s="143">
        <v>286446</v>
      </c>
      <c r="D9831" s="143" t="s">
        <v>565</v>
      </c>
      <c r="E9831" s="143" t="s">
        <v>25</v>
      </c>
      <c r="F9831" s="248" t="s">
        <v>1899</v>
      </c>
      <c r="G9831" s="216">
        <v>15.040000000000001</v>
      </c>
      <c r="H9831" s="216">
        <v>310.99999999743886</v>
      </c>
      <c r="I9831" s="216">
        <v>4677.4399999614807</v>
      </c>
      <c r="J9831" s="216">
        <v>1.3496079724353516E-2</v>
      </c>
      <c r="K9831" s="216">
        <v>4.3395754741043914E-5</v>
      </c>
    </row>
    <row r="9832" spans="2:11" ht="15.75" customHeight="1" x14ac:dyDescent="0.2">
      <c r="B9832" s="189">
        <v>41255</v>
      </c>
      <c r="C9832" s="143">
        <v>286447</v>
      </c>
      <c r="D9832" s="143" t="s">
        <v>529</v>
      </c>
      <c r="E9832" s="143" t="s">
        <v>25</v>
      </c>
      <c r="F9832" s="248" t="s">
        <v>4972</v>
      </c>
      <c r="G9832" s="216">
        <v>15.040000000000001</v>
      </c>
      <c r="H9832" s="216">
        <v>148.99999999324791</v>
      </c>
      <c r="I9832" s="216">
        <v>2240.9599998984486</v>
      </c>
      <c r="J9832" s="216">
        <v>6.4659674561225308E-3</v>
      </c>
      <c r="K9832" s="216">
        <v>4.3395754741043914E-5</v>
      </c>
    </row>
    <row r="9833" spans="2:11" ht="15.75" customHeight="1" x14ac:dyDescent="0.2">
      <c r="B9833" s="189">
        <v>41255</v>
      </c>
      <c r="C9833" s="143">
        <v>286450</v>
      </c>
      <c r="D9833" s="143" t="s">
        <v>612</v>
      </c>
      <c r="E9833" s="143" t="s">
        <v>25</v>
      </c>
      <c r="F9833" s="248" t="s">
        <v>4067</v>
      </c>
      <c r="G9833" s="216">
        <v>26.97</v>
      </c>
      <c r="H9833" s="216">
        <v>378.99999999906868</v>
      </c>
      <c r="I9833" s="216">
        <v>10221.629999974883</v>
      </c>
      <c r="J9833" s="216">
        <v>2.9493041790731828E-2</v>
      </c>
      <c r="K9833" s="216">
        <v>7.781805221848101E-5</v>
      </c>
    </row>
    <row r="9834" spans="2:11" ht="15.75" customHeight="1" x14ac:dyDescent="0.2">
      <c r="B9834" s="189">
        <v>41255</v>
      </c>
      <c r="C9834" s="143">
        <v>286451</v>
      </c>
      <c r="D9834" s="143" t="s">
        <v>516</v>
      </c>
      <c r="E9834" s="143" t="s">
        <v>25</v>
      </c>
      <c r="F9834" s="248" t="s">
        <v>2677</v>
      </c>
      <c r="G9834" s="216">
        <v>11.324999999999999</v>
      </c>
      <c r="H9834" s="216">
        <v>402.00000000069849</v>
      </c>
      <c r="I9834" s="216">
        <v>4552.6500000079104</v>
      </c>
      <c r="J9834" s="216">
        <v>1.3136016145090216E-2</v>
      </c>
      <c r="K9834" s="216">
        <v>3.2676657077282067E-5</v>
      </c>
    </row>
    <row r="9835" spans="2:11" ht="15.75" customHeight="1" x14ac:dyDescent="0.2">
      <c r="B9835" s="189">
        <v>41255</v>
      </c>
      <c r="C9835" s="143">
        <v>286462</v>
      </c>
      <c r="D9835" s="143" t="s">
        <v>1078</v>
      </c>
      <c r="E9835" s="143" t="s">
        <v>24</v>
      </c>
      <c r="F9835" s="248" t="s">
        <v>4794</v>
      </c>
      <c r="G9835" s="216">
        <v>18.09</v>
      </c>
      <c r="H9835" s="216">
        <v>370.9999999939464</v>
      </c>
      <c r="I9835" s="216">
        <v>6711.3899998904908</v>
      </c>
      <c r="J9835" s="216">
        <v>6.7730112627395712E-3</v>
      </c>
      <c r="K9835" s="216">
        <v>1.8256095048113439E-5</v>
      </c>
    </row>
    <row r="9836" spans="2:11" ht="15.75" customHeight="1" x14ac:dyDescent="0.2">
      <c r="B9836" s="189">
        <v>41255</v>
      </c>
      <c r="C9836" s="143">
        <v>286463</v>
      </c>
      <c r="D9836" s="143" t="s">
        <v>620</v>
      </c>
      <c r="E9836" s="143" t="s">
        <v>25</v>
      </c>
      <c r="F9836" s="248" t="s">
        <v>4956</v>
      </c>
      <c r="G9836" s="216">
        <v>2</v>
      </c>
      <c r="H9836" s="216">
        <v>130.99999999743886</v>
      </c>
      <c r="I9836" s="216">
        <v>261.99999999487773</v>
      </c>
      <c r="J9836" s="216">
        <v>7.5596328071351202E-4</v>
      </c>
      <c r="K9836" s="216">
        <v>5.77071206662818E-6</v>
      </c>
    </row>
    <row r="9837" spans="2:11" ht="15.75" customHeight="1" x14ac:dyDescent="0.2">
      <c r="B9837" s="189">
        <v>41255</v>
      </c>
      <c r="C9837" s="143">
        <v>286464</v>
      </c>
      <c r="D9837" s="143" t="s">
        <v>641</v>
      </c>
      <c r="E9837" s="143" t="s">
        <v>24</v>
      </c>
      <c r="F9837" s="248" t="s">
        <v>4386</v>
      </c>
      <c r="G9837" s="216">
        <v>4.375</v>
      </c>
      <c r="H9837" s="216">
        <v>232.00000000186265</v>
      </c>
      <c r="I9837" s="216">
        <v>1015.0000000081491</v>
      </c>
      <c r="J9837" s="216">
        <v>1.0243193186281875E-3</v>
      </c>
      <c r="K9837" s="216">
        <v>4.4151694768101882E-6</v>
      </c>
    </row>
    <row r="9838" spans="2:11" ht="15.75" customHeight="1" x14ac:dyDescent="0.2">
      <c r="B9838" s="189">
        <v>41255</v>
      </c>
      <c r="C9838" s="143">
        <v>286465</v>
      </c>
      <c r="D9838" s="143" t="s">
        <v>990</v>
      </c>
      <c r="E9838" s="143" t="s">
        <v>24</v>
      </c>
      <c r="F9838" s="248" t="s">
        <v>4973</v>
      </c>
      <c r="G9838" s="216">
        <v>9.01</v>
      </c>
      <c r="H9838" s="216">
        <v>73.000000007450581</v>
      </c>
      <c r="I9838" s="216">
        <v>657.73000006712971</v>
      </c>
      <c r="J9838" s="216">
        <v>6.6376901034942946E-4</v>
      </c>
      <c r="K9838" s="216">
        <v>9.092726168242239E-6</v>
      </c>
    </row>
    <row r="9839" spans="2:11" ht="15.75" customHeight="1" x14ac:dyDescent="0.2">
      <c r="B9839" s="189">
        <v>41255</v>
      </c>
      <c r="C9839" s="143">
        <v>286466</v>
      </c>
      <c r="D9839" s="143" t="s">
        <v>1066</v>
      </c>
      <c r="E9839" s="143" t="s">
        <v>24</v>
      </c>
      <c r="F9839" s="248" t="s">
        <v>3815</v>
      </c>
      <c r="G9839" s="216">
        <v>2.7</v>
      </c>
      <c r="H9839" s="216">
        <v>352.0000000053551</v>
      </c>
      <c r="I9839" s="216">
        <v>950.4000000144589</v>
      </c>
      <c r="J9839" s="216">
        <v>9.5912618761696941E-4</v>
      </c>
      <c r="K9839" s="216">
        <v>2.7247903056885734E-6</v>
      </c>
    </row>
    <row r="9840" spans="2:11" ht="15.75" customHeight="1" x14ac:dyDescent="0.2">
      <c r="B9840" s="189">
        <v>41255</v>
      </c>
      <c r="C9840" s="143">
        <v>286467</v>
      </c>
      <c r="D9840" s="143" t="s">
        <v>1416</v>
      </c>
      <c r="E9840" s="143" t="s">
        <v>24</v>
      </c>
      <c r="F9840" s="248" t="s">
        <v>4974</v>
      </c>
      <c r="G9840" s="216">
        <v>13.32</v>
      </c>
      <c r="H9840" s="216">
        <v>239.99999999650754</v>
      </c>
      <c r="I9840" s="216">
        <v>3196.7999999534804</v>
      </c>
      <c r="J9840" s="216">
        <v>3.2261517218883239E-3</v>
      </c>
      <c r="K9840" s="216">
        <v>1.3442298841396961E-5</v>
      </c>
    </row>
    <row r="9841" spans="2:11" ht="15.75" customHeight="1" x14ac:dyDescent="0.2">
      <c r="B9841" s="189">
        <v>41255</v>
      </c>
      <c r="C9841" s="143">
        <v>286468</v>
      </c>
      <c r="D9841" s="143" t="s">
        <v>1268</v>
      </c>
      <c r="E9841" s="143" t="s">
        <v>24</v>
      </c>
      <c r="F9841" s="248" t="s">
        <v>3983</v>
      </c>
      <c r="G9841" s="216">
        <v>41.85</v>
      </c>
      <c r="H9841" s="216">
        <v>266.00000000791624</v>
      </c>
      <c r="I9841" s="216">
        <v>11132.100000331295</v>
      </c>
      <c r="J9841" s="216">
        <v>1.1234310430688324E-2</v>
      </c>
      <c r="K9841" s="216">
        <v>4.2234249738172886E-5</v>
      </c>
    </row>
    <row r="9842" spans="2:11" ht="15.75" customHeight="1" x14ac:dyDescent="0.2">
      <c r="B9842" s="189">
        <v>41255</v>
      </c>
      <c r="C9842" s="143">
        <v>286469</v>
      </c>
      <c r="D9842" s="143" t="s">
        <v>858</v>
      </c>
      <c r="E9842" s="143" t="s">
        <v>25</v>
      </c>
      <c r="F9842" s="248" t="s">
        <v>4975</v>
      </c>
      <c r="G9842" s="216">
        <v>80.2</v>
      </c>
      <c r="H9842" s="216">
        <v>40.000000004656613</v>
      </c>
      <c r="I9842" s="216">
        <v>3208.0000003734604</v>
      </c>
      <c r="J9842" s="216">
        <v>9.2562221559491665E-3</v>
      </c>
      <c r="K9842" s="216">
        <v>2.3140555387179002E-4</v>
      </c>
    </row>
    <row r="9843" spans="2:11" ht="15.75" customHeight="1" x14ac:dyDescent="0.2">
      <c r="B9843" s="189">
        <v>41255</v>
      </c>
      <c r="C9843" s="143">
        <v>286470</v>
      </c>
      <c r="D9843" s="143" t="s">
        <v>1516</v>
      </c>
      <c r="E9843" s="143" t="s">
        <v>25</v>
      </c>
      <c r="F9843" s="248" t="s">
        <v>4976</v>
      </c>
      <c r="G9843" s="216">
        <v>26.685000000000002</v>
      </c>
      <c r="H9843" s="216">
        <v>230.99999999860302</v>
      </c>
      <c r="I9843" s="216">
        <v>6164.2349999627222</v>
      </c>
      <c r="J9843" s="216">
        <v>1.7786012647908321E-2</v>
      </c>
      <c r="K9843" s="216">
        <v>7.6995725748986492E-5</v>
      </c>
    </row>
    <row r="9844" spans="2:11" ht="15.75" customHeight="1" x14ac:dyDescent="0.2">
      <c r="B9844" s="189">
        <v>41255</v>
      </c>
      <c r="C9844" s="143">
        <v>286471</v>
      </c>
      <c r="D9844" s="143" t="s">
        <v>1312</v>
      </c>
      <c r="E9844" s="143" t="s">
        <v>25</v>
      </c>
      <c r="F9844" s="248" t="s">
        <v>4852</v>
      </c>
      <c r="G9844" s="216">
        <v>3.75</v>
      </c>
      <c r="H9844" s="216">
        <v>493.00000000395812</v>
      </c>
      <c r="I9844" s="216">
        <v>1848.750000014843</v>
      </c>
      <c r="J9844" s="216">
        <v>5.3343019666322513E-3</v>
      </c>
      <c r="K9844" s="216">
        <v>1.0820085124927838E-5</v>
      </c>
    </row>
    <row r="9845" spans="2:11" ht="15.75" customHeight="1" x14ac:dyDescent="0.2">
      <c r="B9845" s="189">
        <v>41255</v>
      </c>
      <c r="C9845" s="143">
        <v>286472</v>
      </c>
      <c r="D9845" s="143" t="s">
        <v>1164</v>
      </c>
      <c r="E9845" s="143" t="s">
        <v>25</v>
      </c>
      <c r="F9845" s="248" t="s">
        <v>4469</v>
      </c>
      <c r="G9845" s="216">
        <v>10.58</v>
      </c>
      <c r="H9845" s="216">
        <v>114.99999999767169</v>
      </c>
      <c r="I9845" s="216">
        <v>1216.6999999753666</v>
      </c>
      <c r="J9845" s="216">
        <v>3.5106126856621774E-3</v>
      </c>
      <c r="K9845" s="216">
        <v>3.0527066832463074E-5</v>
      </c>
    </row>
    <row r="9846" spans="2:11" ht="15.75" customHeight="1" x14ac:dyDescent="0.2">
      <c r="B9846" s="189">
        <v>41255</v>
      </c>
      <c r="C9846" s="143">
        <v>286473</v>
      </c>
      <c r="D9846" s="143" t="s">
        <v>739</v>
      </c>
      <c r="E9846" s="143" t="s">
        <v>24</v>
      </c>
      <c r="F9846" s="248" t="s">
        <v>4977</v>
      </c>
      <c r="G9846" s="216">
        <v>11.76</v>
      </c>
      <c r="H9846" s="216">
        <v>194.99999999650754</v>
      </c>
      <c r="I9846" s="216">
        <v>2293.1999999589289</v>
      </c>
      <c r="J9846" s="216">
        <v>2.3142552329233797E-3</v>
      </c>
      <c r="K9846" s="216">
        <v>1.1867975553665785E-5</v>
      </c>
    </row>
    <row r="9847" spans="2:11" ht="15.75" customHeight="1" x14ac:dyDescent="0.2">
      <c r="B9847" s="189">
        <v>41255</v>
      </c>
      <c r="C9847" s="143">
        <v>286474</v>
      </c>
      <c r="D9847" s="143" t="s">
        <v>1047</v>
      </c>
      <c r="E9847" s="143" t="s">
        <v>24</v>
      </c>
      <c r="F9847" s="248" t="s">
        <v>3584</v>
      </c>
      <c r="G9847" s="216">
        <v>31.75</v>
      </c>
      <c r="H9847" s="216">
        <v>348.00000000279397</v>
      </c>
      <c r="I9847" s="216">
        <v>11049.000000088708</v>
      </c>
      <c r="J9847" s="216">
        <v>1.1150447439923983E-2</v>
      </c>
      <c r="K9847" s="216">
        <v>3.2041515631708223E-5</v>
      </c>
    </row>
    <row r="9848" spans="2:11" ht="15.75" customHeight="1" x14ac:dyDescent="0.2">
      <c r="B9848" s="189">
        <v>41255</v>
      </c>
      <c r="C9848" s="143">
        <v>286475</v>
      </c>
      <c r="D9848" s="143" t="s">
        <v>1297</v>
      </c>
      <c r="E9848" s="143" t="s">
        <v>24</v>
      </c>
      <c r="F9848" s="248" t="s">
        <v>4978</v>
      </c>
      <c r="G9848" s="216">
        <v>3.12</v>
      </c>
      <c r="H9848" s="216">
        <v>51.999999991385266</v>
      </c>
      <c r="I9848" s="216">
        <v>162.23999997312205</v>
      </c>
      <c r="J9848" s="216">
        <v>1.6372962189691753E-4</v>
      </c>
      <c r="K9848" s="216">
        <v>3.1486465754623511E-6</v>
      </c>
    </row>
    <row r="9849" spans="2:11" ht="15.75" customHeight="1" x14ac:dyDescent="0.2">
      <c r="B9849" s="189">
        <v>41255</v>
      </c>
      <c r="C9849" s="143">
        <v>286476</v>
      </c>
      <c r="D9849" s="143" t="s">
        <v>1452</v>
      </c>
      <c r="E9849" s="143" t="s">
        <v>24</v>
      </c>
      <c r="F9849" s="248" t="s">
        <v>2544</v>
      </c>
      <c r="G9849" s="216">
        <v>1.2050000000000001</v>
      </c>
      <c r="H9849" s="216">
        <v>348.00000000279397</v>
      </c>
      <c r="I9849" s="216">
        <v>419.34000000336675</v>
      </c>
      <c r="J9849" s="216">
        <v>4.2319020992467404E-4</v>
      </c>
      <c r="K9849" s="216">
        <v>1.2160638216128633E-6</v>
      </c>
    </row>
    <row r="9850" spans="2:11" ht="15.75" customHeight="1" x14ac:dyDescent="0.2">
      <c r="B9850" s="189">
        <v>41255</v>
      </c>
      <c r="C9850" s="143">
        <v>286476</v>
      </c>
      <c r="D9850" s="143" t="s">
        <v>1214</v>
      </c>
      <c r="E9850" s="143" t="s">
        <v>24</v>
      </c>
      <c r="F9850" s="248" t="s">
        <v>2544</v>
      </c>
      <c r="G9850" s="216">
        <v>24.602600000000002</v>
      </c>
      <c r="H9850" s="216">
        <v>348.00000000279397</v>
      </c>
      <c r="I9850" s="216">
        <v>8561.7048000687391</v>
      </c>
      <c r="J9850" s="216">
        <v>8.6403149034794905E-3</v>
      </c>
      <c r="K9850" s="216">
        <v>2.4828491101753221E-5</v>
      </c>
    </row>
    <row r="9851" spans="2:11" ht="15.75" customHeight="1" x14ac:dyDescent="0.2">
      <c r="B9851" s="189">
        <v>41255</v>
      </c>
      <c r="C9851" s="143">
        <v>286477</v>
      </c>
      <c r="D9851" s="143" t="s">
        <v>907</v>
      </c>
      <c r="E9851" s="143" t="s">
        <v>24</v>
      </c>
      <c r="F9851" s="248" t="s">
        <v>4939</v>
      </c>
      <c r="G9851" s="216">
        <v>31.2</v>
      </c>
      <c r="H9851" s="216">
        <v>332.0000000030268</v>
      </c>
      <c r="I9851" s="216">
        <v>10358.400000094436</v>
      </c>
      <c r="J9851" s="216">
        <v>1.045350663063031E-2</v>
      </c>
      <c r="K9851" s="216">
        <v>3.1486465754623511E-5</v>
      </c>
    </row>
    <row r="9852" spans="2:11" ht="15.75" customHeight="1" x14ac:dyDescent="0.2">
      <c r="B9852" s="189">
        <v>41255</v>
      </c>
      <c r="C9852" s="143">
        <v>286478</v>
      </c>
      <c r="D9852" s="143" t="s">
        <v>1297</v>
      </c>
      <c r="E9852" s="143" t="s">
        <v>24</v>
      </c>
      <c r="F9852" s="248" t="s">
        <v>4979</v>
      </c>
      <c r="G9852" s="216">
        <v>11</v>
      </c>
      <c r="H9852" s="216">
        <v>69.999999997671694</v>
      </c>
      <c r="I9852" s="216">
        <v>769.99999997438863</v>
      </c>
      <c r="J9852" s="216">
        <v>7.7706982789274657E-4</v>
      </c>
      <c r="K9852" s="216">
        <v>1.1100997541694186E-5</v>
      </c>
    </row>
    <row r="9853" spans="2:11" ht="15.75" customHeight="1" x14ac:dyDescent="0.2">
      <c r="B9853" s="189">
        <v>41255</v>
      </c>
      <c r="C9853" s="143">
        <v>286479</v>
      </c>
      <c r="D9853" s="143" t="s">
        <v>966</v>
      </c>
      <c r="E9853" s="143" t="s">
        <v>24</v>
      </c>
      <c r="F9853" s="248" t="s">
        <v>4980</v>
      </c>
      <c r="G9853" s="216">
        <v>20.425599999999999</v>
      </c>
      <c r="H9853" s="216">
        <v>395.9999999916181</v>
      </c>
      <c r="I9853" s="216">
        <v>8088.5375998287946</v>
      </c>
      <c r="J9853" s="216">
        <v>8.162803273781858E-3</v>
      </c>
      <c r="K9853" s="216">
        <v>2.0613139580693524E-5</v>
      </c>
    </row>
    <row r="9854" spans="2:11" ht="15.75" customHeight="1" x14ac:dyDescent="0.2">
      <c r="B9854" s="189">
        <v>41255</v>
      </c>
      <c r="C9854" s="143">
        <v>286480</v>
      </c>
      <c r="D9854" s="143" t="s">
        <v>966</v>
      </c>
      <c r="E9854" s="143" t="s">
        <v>24</v>
      </c>
      <c r="F9854" s="248" t="s">
        <v>4980</v>
      </c>
      <c r="G9854" s="216">
        <v>14.0426</v>
      </c>
      <c r="H9854" s="216">
        <v>443.00000000861473</v>
      </c>
      <c r="I9854" s="216">
        <v>6220.8718001209736</v>
      </c>
      <c r="J9854" s="216">
        <v>6.2779893236670561E-3</v>
      </c>
      <c r="K9854" s="216">
        <v>1.4171533461726799E-5</v>
      </c>
    </row>
    <row r="9855" spans="2:11" ht="15.75" customHeight="1" x14ac:dyDescent="0.2">
      <c r="B9855" s="189">
        <v>41255</v>
      </c>
      <c r="C9855" s="143">
        <v>286481</v>
      </c>
      <c r="D9855" s="143" t="s">
        <v>1030</v>
      </c>
      <c r="E9855" s="143" t="s">
        <v>25</v>
      </c>
      <c r="F9855" s="248" t="s">
        <v>4889</v>
      </c>
      <c r="G9855" s="216">
        <v>65.77</v>
      </c>
      <c r="H9855" s="216">
        <v>299.99999999301508</v>
      </c>
      <c r="I9855" s="216">
        <v>19730.999999540603</v>
      </c>
      <c r="J9855" s="216">
        <v>5.6930959891994787E-2</v>
      </c>
      <c r="K9855" s="216">
        <v>1.8976986631106767E-4</v>
      </c>
    </row>
    <row r="9856" spans="2:11" ht="15.75" customHeight="1" x14ac:dyDescent="0.2">
      <c r="B9856" s="189">
        <v>41255</v>
      </c>
      <c r="C9856" s="143">
        <v>286482</v>
      </c>
      <c r="D9856" s="143" t="s">
        <v>4981</v>
      </c>
      <c r="E9856" s="143" t="s">
        <v>24</v>
      </c>
      <c r="F9856" s="248" t="s">
        <v>4982</v>
      </c>
      <c r="G9856" s="216">
        <v>4.2698999999999998</v>
      </c>
      <c r="H9856" s="216">
        <v>262.0000000053551</v>
      </c>
      <c r="I9856" s="216">
        <v>1118.7138000228656</v>
      </c>
      <c r="J9856" s="216">
        <v>1.1289853767193813E-3</v>
      </c>
      <c r="K9856" s="216">
        <v>4.3091044912072735E-6</v>
      </c>
    </row>
    <row r="9857" spans="2:11" ht="15.75" customHeight="1" x14ac:dyDescent="0.2">
      <c r="B9857" s="189">
        <v>41255</v>
      </c>
      <c r="C9857" s="143">
        <v>286483</v>
      </c>
      <c r="D9857" s="143" t="s">
        <v>758</v>
      </c>
      <c r="E9857" s="143" t="s">
        <v>24</v>
      </c>
      <c r="F9857" s="248" t="s">
        <v>4983</v>
      </c>
      <c r="G9857" s="216">
        <v>4.76</v>
      </c>
      <c r="H9857" s="216">
        <v>76.999999999534339</v>
      </c>
      <c r="I9857" s="216">
        <v>366.51999999778343</v>
      </c>
      <c r="J9857" s="216">
        <v>3.698852380870134E-4</v>
      </c>
      <c r="K9857" s="216">
        <v>4.803704390769484E-6</v>
      </c>
    </row>
    <row r="9858" spans="2:11" ht="15.75" customHeight="1" x14ac:dyDescent="0.2">
      <c r="B9858" s="189">
        <v>41255</v>
      </c>
      <c r="C9858" s="143">
        <v>286484</v>
      </c>
      <c r="D9858" s="143" t="s">
        <v>1051</v>
      </c>
      <c r="E9858" s="143" t="s">
        <v>25</v>
      </c>
      <c r="F9858" s="248" t="s">
        <v>4984</v>
      </c>
      <c r="G9858" s="216">
        <v>2.2000000000000002</v>
      </c>
      <c r="H9858" s="216">
        <v>79.999999998835847</v>
      </c>
      <c r="I9858" s="216">
        <v>175.99999999743886</v>
      </c>
      <c r="J9858" s="216">
        <v>5.0782266185589009E-4</v>
      </c>
      <c r="K9858" s="216">
        <v>6.3477832732909984E-6</v>
      </c>
    </row>
    <row r="9859" spans="2:11" ht="15.75" customHeight="1" x14ac:dyDescent="0.2">
      <c r="B9859" s="189">
        <v>41255</v>
      </c>
      <c r="C9859" s="143">
        <v>286485</v>
      </c>
      <c r="D9859" s="143" t="s">
        <v>1170</v>
      </c>
      <c r="E9859" s="143" t="s">
        <v>25</v>
      </c>
      <c r="F9859" s="248" t="s">
        <v>4985</v>
      </c>
      <c r="G9859" s="216">
        <v>0.99</v>
      </c>
      <c r="H9859" s="216">
        <v>104.99999999650754</v>
      </c>
      <c r="I9859" s="216">
        <v>103.94999999654246</v>
      </c>
      <c r="J9859" s="216">
        <v>2.9993275965302342E-4</v>
      </c>
      <c r="K9859" s="216">
        <v>2.856502472980949E-6</v>
      </c>
    </row>
    <row r="9860" spans="2:11" ht="15.75" customHeight="1" x14ac:dyDescent="0.2">
      <c r="B9860" s="189">
        <v>41255</v>
      </c>
      <c r="C9860" s="143">
        <v>286488</v>
      </c>
      <c r="D9860" s="143" t="s">
        <v>572</v>
      </c>
      <c r="E9860" s="143" t="s">
        <v>24</v>
      </c>
      <c r="F9860" s="248" t="s">
        <v>4940</v>
      </c>
      <c r="G9860" s="216">
        <v>0.99</v>
      </c>
      <c r="H9860" s="216">
        <v>114.00000000488944</v>
      </c>
      <c r="I9860" s="216">
        <v>112.86000000484054</v>
      </c>
      <c r="J9860" s="216">
        <v>1.1389623478266734E-4</v>
      </c>
      <c r="K9860" s="216">
        <v>9.9908977875247683E-7</v>
      </c>
    </row>
    <row r="9861" spans="2:11" ht="15.75" customHeight="1" x14ac:dyDescent="0.2">
      <c r="B9861" s="189">
        <v>41256</v>
      </c>
      <c r="C9861" s="143">
        <v>286493</v>
      </c>
      <c r="D9861" s="143" t="s">
        <v>1809</v>
      </c>
      <c r="E9861" s="143" t="s">
        <v>24</v>
      </c>
      <c r="F9861" s="248" t="s">
        <v>2551</v>
      </c>
      <c r="G9861" s="216">
        <v>38</v>
      </c>
      <c r="H9861" s="216">
        <v>63.999999999068677</v>
      </c>
      <c r="I9861" s="216">
        <v>2431.9999999646097</v>
      </c>
      <c r="J9861" s="216">
        <v>2.4550473461378416E-3</v>
      </c>
      <c r="K9861" s="216">
        <v>3.836011478396199E-5</v>
      </c>
    </row>
    <row r="9862" spans="2:11" ht="15.75" customHeight="1" x14ac:dyDescent="0.2">
      <c r="B9862" s="189">
        <v>41256</v>
      </c>
      <c r="C9862" s="143">
        <v>286494</v>
      </c>
      <c r="D9862" s="143" t="s">
        <v>2371</v>
      </c>
      <c r="E9862" s="143" t="s">
        <v>25</v>
      </c>
      <c r="F9862" s="248" t="s">
        <v>4986</v>
      </c>
      <c r="G9862" s="216">
        <v>1</v>
      </c>
      <c r="H9862" s="216">
        <v>24.999999997671694</v>
      </c>
      <c r="I9862" s="216">
        <v>24.999999997671694</v>
      </c>
      <c r="J9862" s="216">
        <v>7.2164848755240632E-5</v>
      </c>
      <c r="K9862" s="216">
        <v>2.8865939504784604E-6</v>
      </c>
    </row>
    <row r="9863" spans="2:11" ht="15.75" customHeight="1" x14ac:dyDescent="0.2">
      <c r="B9863" s="189">
        <v>41256</v>
      </c>
      <c r="C9863" s="143">
        <v>286498</v>
      </c>
      <c r="D9863" s="143" t="s">
        <v>613</v>
      </c>
      <c r="E9863" s="143" t="s">
        <v>25</v>
      </c>
      <c r="F9863" s="248" t="s">
        <v>4541</v>
      </c>
      <c r="G9863" s="216">
        <v>7</v>
      </c>
      <c r="H9863" s="216">
        <v>379.99999999185093</v>
      </c>
      <c r="I9863" s="216">
        <v>2659.9999999429565</v>
      </c>
      <c r="J9863" s="216">
        <v>7.6783399081080429E-3</v>
      </c>
      <c r="K9863" s="216">
        <v>2.0206157653349223E-5</v>
      </c>
    </row>
    <row r="9864" spans="2:11" ht="15.75" customHeight="1" x14ac:dyDescent="0.2">
      <c r="B9864" s="189">
        <v>41256</v>
      </c>
      <c r="C9864" s="143">
        <v>286500</v>
      </c>
      <c r="D9864" s="143" t="s">
        <v>1770</v>
      </c>
      <c r="E9864" s="143" t="s">
        <v>24</v>
      </c>
      <c r="F9864" s="248" t="s">
        <v>4267</v>
      </c>
      <c r="G9864" s="216">
        <v>29.009999999999998</v>
      </c>
      <c r="H9864" s="216">
        <v>351.99999999487773</v>
      </c>
      <c r="I9864" s="216">
        <v>10211.519999851404</v>
      </c>
      <c r="J9864" s="216">
        <v>1.0308291560869036E-2</v>
      </c>
      <c r="K9864" s="216">
        <v>2.9284919207440456E-5</v>
      </c>
    </row>
    <row r="9865" spans="2:11" ht="15.75" customHeight="1" x14ac:dyDescent="0.2">
      <c r="B9865" s="189">
        <v>41256</v>
      </c>
      <c r="C9865" s="143">
        <v>286501</v>
      </c>
      <c r="D9865" s="143" t="s">
        <v>1411</v>
      </c>
      <c r="E9865" s="143" t="s">
        <v>25</v>
      </c>
      <c r="F9865" s="248" t="s">
        <v>4987</v>
      </c>
      <c r="G9865" s="216">
        <v>4.01</v>
      </c>
      <c r="H9865" s="216">
        <v>387.9999999969732</v>
      </c>
      <c r="I9865" s="216">
        <v>1555.8799999878627</v>
      </c>
      <c r="J9865" s="216">
        <v>4.491193795635391E-3</v>
      </c>
      <c r="K9865" s="216">
        <v>1.1575241741418624E-5</v>
      </c>
    </row>
    <row r="9866" spans="2:11" ht="15.75" customHeight="1" x14ac:dyDescent="0.2">
      <c r="B9866" s="189">
        <v>41256</v>
      </c>
      <c r="C9866" s="143">
        <v>286502</v>
      </c>
      <c r="D9866" s="143" t="s">
        <v>937</v>
      </c>
      <c r="E9866" s="143" t="s">
        <v>25</v>
      </c>
      <c r="F9866" s="248" t="s">
        <v>4988</v>
      </c>
      <c r="G9866" s="216">
        <v>51.010000000000005</v>
      </c>
      <c r="H9866" s="216">
        <v>424.99999999185093</v>
      </c>
      <c r="I9866" s="216">
        <v>21679.249999584317</v>
      </c>
      <c r="J9866" s="216">
        <v>6.2579191899710257E-2</v>
      </c>
      <c r="K9866" s="216">
        <v>1.4724515741390627E-4</v>
      </c>
    </row>
    <row r="9867" spans="2:11" ht="15.75" customHeight="1" x14ac:dyDescent="0.2">
      <c r="B9867" s="189">
        <v>41256</v>
      </c>
      <c r="C9867" s="143">
        <v>286503</v>
      </c>
      <c r="D9867" s="143" t="s">
        <v>960</v>
      </c>
      <c r="E9867" s="143" t="s">
        <v>25</v>
      </c>
      <c r="F9867" s="248" t="s">
        <v>2754</v>
      </c>
      <c r="G9867" s="216">
        <v>6</v>
      </c>
      <c r="H9867" s="216">
        <v>412.9999999946449</v>
      </c>
      <c r="I9867" s="216">
        <v>2477.9999999678694</v>
      </c>
      <c r="J9867" s="216">
        <v>7.1529798091928762E-3</v>
      </c>
      <c r="K9867" s="216">
        <v>1.731956370287076E-5</v>
      </c>
    </row>
    <row r="9868" spans="2:11" ht="15.75" customHeight="1" x14ac:dyDescent="0.2">
      <c r="B9868" s="189">
        <v>41256</v>
      </c>
      <c r="C9868" s="143">
        <v>286504</v>
      </c>
      <c r="D9868" s="143" t="s">
        <v>1042</v>
      </c>
      <c r="E9868" s="143" t="s">
        <v>24</v>
      </c>
      <c r="F9868" s="248" t="s">
        <v>4989</v>
      </c>
      <c r="G9868" s="216">
        <v>2</v>
      </c>
      <c r="H9868" s="216">
        <v>529.99999999883585</v>
      </c>
      <c r="I9868" s="216">
        <v>1059.9999999976717</v>
      </c>
      <c r="J9868" s="216">
        <v>1.0700453071292209E-3</v>
      </c>
      <c r="K9868" s="216">
        <v>2.01895340968221E-6</v>
      </c>
    </row>
    <row r="9869" spans="2:11" ht="15.75" customHeight="1" x14ac:dyDescent="0.2">
      <c r="B9869" s="189">
        <v>41256</v>
      </c>
      <c r="C9869" s="143">
        <v>286506</v>
      </c>
      <c r="D9869" s="143" t="s">
        <v>1496</v>
      </c>
      <c r="E9869" s="143" t="s">
        <v>25</v>
      </c>
      <c r="F9869" s="248" t="s">
        <v>4990</v>
      </c>
      <c r="G9869" s="216">
        <v>0.99</v>
      </c>
      <c r="H9869" s="216">
        <v>169.99999999883585</v>
      </c>
      <c r="I9869" s="216">
        <v>168.29999999884748</v>
      </c>
      <c r="J9869" s="216">
        <v>4.8581376186219804E-4</v>
      </c>
      <c r="K9869" s="216">
        <v>2.8577280109736757E-6</v>
      </c>
    </row>
    <row r="9870" spans="2:11" ht="15.75" customHeight="1" x14ac:dyDescent="0.2">
      <c r="B9870" s="189">
        <v>41256</v>
      </c>
      <c r="C9870" s="143">
        <v>286507</v>
      </c>
      <c r="D9870" s="143" t="s">
        <v>2190</v>
      </c>
      <c r="E9870" s="143" t="s">
        <v>24</v>
      </c>
      <c r="F9870" s="248" t="s">
        <v>2680</v>
      </c>
      <c r="G9870" s="216">
        <v>19.1936</v>
      </c>
      <c r="H9870" s="216">
        <v>437.99999999231659</v>
      </c>
      <c r="I9870" s="216">
        <v>8406.7967998525273</v>
      </c>
      <c r="J9870" s="216">
        <v>8.4864655317838759E-3</v>
      </c>
      <c r="K9870" s="216">
        <v>1.9375492082038233E-5</v>
      </c>
    </row>
    <row r="9871" spans="2:11" ht="15.75" customHeight="1" x14ac:dyDescent="0.2">
      <c r="B9871" s="189">
        <v>41256</v>
      </c>
      <c r="C9871" s="143">
        <v>286508</v>
      </c>
      <c r="D9871" s="143" t="s">
        <v>549</v>
      </c>
      <c r="E9871" s="143" t="s">
        <v>24</v>
      </c>
      <c r="F9871" s="248" t="s">
        <v>4991</v>
      </c>
      <c r="G9871" s="216">
        <v>3.09</v>
      </c>
      <c r="H9871" s="216">
        <v>357.00000000069849</v>
      </c>
      <c r="I9871" s="216">
        <v>1103.1300000021583</v>
      </c>
      <c r="J9871" s="216">
        <v>1.113584037413547E-3</v>
      </c>
      <c r="K9871" s="216">
        <v>3.1192830179590146E-6</v>
      </c>
    </row>
    <row r="9872" spans="2:11" ht="15.75" customHeight="1" x14ac:dyDescent="0.2">
      <c r="B9872" s="189">
        <v>41256</v>
      </c>
      <c r="C9872" s="143">
        <v>286509</v>
      </c>
      <c r="D9872" s="143" t="s">
        <v>942</v>
      </c>
      <c r="E9872" s="143" t="s">
        <v>24</v>
      </c>
      <c r="F9872" s="248" t="s">
        <v>3888</v>
      </c>
      <c r="G9872" s="216">
        <v>16.497700000000002</v>
      </c>
      <c r="H9872" s="216">
        <v>368.00000000512227</v>
      </c>
      <c r="I9872" s="216">
        <v>6071.1536000845063</v>
      </c>
      <c r="J9872" s="216">
        <v>6.1286881307975197E-3</v>
      </c>
      <c r="K9872" s="216">
        <v>1.6654043833457101E-5</v>
      </c>
    </row>
    <row r="9873" spans="2:11" ht="15.75" customHeight="1" x14ac:dyDescent="0.2">
      <c r="B9873" s="189">
        <v>41256</v>
      </c>
      <c r="C9873" s="143">
        <v>286510</v>
      </c>
      <c r="D9873" s="143" t="s">
        <v>779</v>
      </c>
      <c r="E9873" s="143" t="s">
        <v>24</v>
      </c>
      <c r="F9873" s="248" t="s">
        <v>4992</v>
      </c>
      <c r="G9873" s="216">
        <v>56.16</v>
      </c>
      <c r="H9873" s="216">
        <v>446.99999999022111</v>
      </c>
      <c r="I9873" s="216">
        <v>25103.519999450815</v>
      </c>
      <c r="J9873" s="216">
        <v>2.5341418648958388E-2</v>
      </c>
      <c r="K9873" s="216">
        <v>5.6692211743876453E-5</v>
      </c>
    </row>
    <row r="9874" spans="2:11" ht="15.75" customHeight="1" x14ac:dyDescent="0.2">
      <c r="B9874" s="189">
        <v>41256</v>
      </c>
      <c r="C9874" s="143">
        <v>286511</v>
      </c>
      <c r="D9874" s="143" t="s">
        <v>643</v>
      </c>
      <c r="E9874" s="143" t="s">
        <v>25</v>
      </c>
      <c r="F9874" s="248" t="s">
        <v>3546</v>
      </c>
      <c r="G9874" s="216">
        <v>27.260300000000001</v>
      </c>
      <c r="H9874" s="216">
        <v>365.00000000582077</v>
      </c>
      <c r="I9874" s="216">
        <v>9950.009500158676</v>
      </c>
      <c r="J9874" s="216">
        <v>2.8721637230361242E-2</v>
      </c>
      <c r="K9874" s="216">
        <v>7.8689417068227968E-5</v>
      </c>
    </row>
    <row r="9875" spans="2:11" ht="15.75" customHeight="1" x14ac:dyDescent="0.2">
      <c r="B9875" s="189">
        <v>41256</v>
      </c>
      <c r="C9875" s="143">
        <v>286512</v>
      </c>
      <c r="D9875" s="143" t="s">
        <v>606</v>
      </c>
      <c r="E9875" s="143" t="s">
        <v>25</v>
      </c>
      <c r="F9875" s="248" t="s">
        <v>4993</v>
      </c>
      <c r="G9875" s="216">
        <v>4.9800000000000004</v>
      </c>
      <c r="H9875" s="216">
        <v>77.999999992316589</v>
      </c>
      <c r="I9875" s="216">
        <v>388.43999996173665</v>
      </c>
      <c r="J9875" s="216">
        <v>1.1212685540134023E-3</v>
      </c>
      <c r="K9875" s="216">
        <v>1.4375237873382733E-5</v>
      </c>
    </row>
    <row r="9876" spans="2:11" ht="15.75" customHeight="1" x14ac:dyDescent="0.2">
      <c r="B9876" s="189">
        <v>41256</v>
      </c>
      <c r="C9876" s="143">
        <v>286513</v>
      </c>
      <c r="D9876" s="143" t="s">
        <v>1739</v>
      </c>
      <c r="E9876" s="143" t="s">
        <v>24</v>
      </c>
      <c r="F9876" s="248" t="s">
        <v>4994</v>
      </c>
      <c r="G9876" s="216">
        <v>25.64</v>
      </c>
      <c r="H9876" s="216">
        <v>318.00000000977889</v>
      </c>
      <c r="I9876" s="216">
        <v>8153.5200002507318</v>
      </c>
      <c r="J9876" s="216">
        <v>8.2307885027091549E-3</v>
      </c>
      <c r="K9876" s="216">
        <v>2.5882982712125932E-5</v>
      </c>
    </row>
    <row r="9877" spans="2:11" ht="15.75" customHeight="1" x14ac:dyDescent="0.2">
      <c r="B9877" s="189">
        <v>41256</v>
      </c>
      <c r="C9877" s="143">
        <v>286514</v>
      </c>
      <c r="D9877" s="143" t="s">
        <v>665</v>
      </c>
      <c r="E9877" s="143" t="s">
        <v>25</v>
      </c>
      <c r="F9877" s="248" t="s">
        <v>4995</v>
      </c>
      <c r="G9877" s="216">
        <v>24.48</v>
      </c>
      <c r="H9877" s="216">
        <v>223.00000000395812</v>
      </c>
      <c r="I9877" s="216">
        <v>5459.0400000968948</v>
      </c>
      <c r="J9877" s="216">
        <v>1.5758031839699628E-2</v>
      </c>
      <c r="K9877" s="216">
        <v>7.0663819907712712E-5</v>
      </c>
    </row>
    <row r="9878" spans="2:11" ht="15.75" customHeight="1" x14ac:dyDescent="0.2">
      <c r="B9878" s="189">
        <v>41256</v>
      </c>
      <c r="C9878" s="143">
        <v>286515</v>
      </c>
      <c r="D9878" s="143" t="s">
        <v>791</v>
      </c>
      <c r="E9878" s="143" t="s">
        <v>25</v>
      </c>
      <c r="F9878" s="248" t="s">
        <v>4996</v>
      </c>
      <c r="G9878" s="216">
        <v>2.0100000000000002</v>
      </c>
      <c r="H9878" s="216">
        <v>153.00000000628643</v>
      </c>
      <c r="I9878" s="216">
        <v>307.53000001263575</v>
      </c>
      <c r="J9878" s="216">
        <v>8.877142376271152E-4</v>
      </c>
      <c r="K9878" s="216">
        <v>5.802053840461706E-6</v>
      </c>
    </row>
    <row r="9879" spans="2:11" ht="15.75" customHeight="1" x14ac:dyDescent="0.2">
      <c r="B9879" s="189">
        <v>41256</v>
      </c>
      <c r="C9879" s="143">
        <v>286516</v>
      </c>
      <c r="D9879" s="143" t="s">
        <v>1375</v>
      </c>
      <c r="E9879" s="143" t="s">
        <v>24</v>
      </c>
      <c r="F9879" s="248" t="s">
        <v>4997</v>
      </c>
      <c r="G9879" s="216">
        <v>11.935</v>
      </c>
      <c r="H9879" s="216">
        <v>512.0000000030268</v>
      </c>
      <c r="I9879" s="216">
        <v>6110.7200000361254</v>
      </c>
      <c r="J9879" s="216">
        <v>6.1686294898431054E-3</v>
      </c>
      <c r="K9879" s="216">
        <v>1.2048104472278588E-5</v>
      </c>
    </row>
    <row r="9880" spans="2:11" ht="15.75" customHeight="1" x14ac:dyDescent="0.2">
      <c r="B9880" s="189">
        <v>41256</v>
      </c>
      <c r="C9880" s="143">
        <v>286517</v>
      </c>
      <c r="D9880" s="143" t="s">
        <v>1047</v>
      </c>
      <c r="E9880" s="143" t="s">
        <v>24</v>
      </c>
      <c r="F9880" s="248" t="s">
        <v>3584</v>
      </c>
      <c r="G9880" s="216">
        <v>39.369999999999997</v>
      </c>
      <c r="H9880" s="216">
        <v>197.0000000030268</v>
      </c>
      <c r="I9880" s="216">
        <v>7755.8900001191641</v>
      </c>
      <c r="J9880" s="216">
        <v>7.8293902804303719E-3</v>
      </c>
      <c r="K9880" s="216">
        <v>3.9743097869594301E-5</v>
      </c>
    </row>
    <row r="9881" spans="2:11" ht="15.75" customHeight="1" x14ac:dyDescent="0.2">
      <c r="B9881" s="189">
        <v>41256</v>
      </c>
      <c r="C9881" s="143">
        <v>286518</v>
      </c>
      <c r="D9881" s="143" t="s">
        <v>1565</v>
      </c>
      <c r="E9881" s="143" t="s">
        <v>24</v>
      </c>
      <c r="F9881" s="248" t="s">
        <v>4998</v>
      </c>
      <c r="G9881" s="216">
        <v>0.77</v>
      </c>
      <c r="H9881" s="216">
        <v>74.000000000232831</v>
      </c>
      <c r="I9881" s="216">
        <v>56.980000000179281</v>
      </c>
      <c r="J9881" s="216">
        <v>5.7519982642027144E-5</v>
      </c>
      <c r="K9881" s="216">
        <v>7.7729706272765084E-7</v>
      </c>
    </row>
    <row r="9882" spans="2:11" ht="15.75" customHeight="1" x14ac:dyDescent="0.2">
      <c r="B9882" s="189">
        <v>41256</v>
      </c>
      <c r="C9882" s="143">
        <v>286519</v>
      </c>
      <c r="D9882" s="143" t="s">
        <v>1330</v>
      </c>
      <c r="E9882" s="143" t="s">
        <v>24</v>
      </c>
      <c r="F9882" s="248" t="s">
        <v>3492</v>
      </c>
      <c r="G9882" s="216">
        <v>1.27</v>
      </c>
      <c r="H9882" s="216">
        <v>145.00000000116415</v>
      </c>
      <c r="I9882" s="216">
        <v>184.15000000147847</v>
      </c>
      <c r="J9882" s="216">
        <v>1.8589513519798198E-4</v>
      </c>
      <c r="K9882" s="216">
        <v>1.2820354151482035E-6</v>
      </c>
    </row>
    <row r="9883" spans="2:11" ht="15.75" customHeight="1" x14ac:dyDescent="0.2">
      <c r="B9883" s="189">
        <v>41256</v>
      </c>
      <c r="C9883" s="143">
        <v>286520</v>
      </c>
      <c r="D9883" s="143" t="s">
        <v>1467</v>
      </c>
      <c r="E9883" s="143" t="s">
        <v>24</v>
      </c>
      <c r="F9883" s="248" t="s">
        <v>4999</v>
      </c>
      <c r="G9883" s="216">
        <v>143.5</v>
      </c>
      <c r="H9883" s="216">
        <v>277.9999999946449</v>
      </c>
      <c r="I9883" s="216">
        <v>39892.999999231542</v>
      </c>
      <c r="J9883" s="216">
        <v>4.0271054185450461E-2</v>
      </c>
      <c r="K9883" s="216">
        <v>1.4485990714469858E-4</v>
      </c>
    </row>
    <row r="9884" spans="2:11" ht="15.75" customHeight="1" x14ac:dyDescent="0.2">
      <c r="B9884" s="189">
        <v>41256</v>
      </c>
      <c r="C9884" s="143">
        <v>286521</v>
      </c>
      <c r="D9884" s="143" t="s">
        <v>1393</v>
      </c>
      <c r="E9884" s="143" t="s">
        <v>24</v>
      </c>
      <c r="F9884" s="248" t="s">
        <v>5000</v>
      </c>
      <c r="G9884" s="216">
        <v>11.31</v>
      </c>
      <c r="H9884" s="216">
        <v>317.99999999930151</v>
      </c>
      <c r="I9884" s="216">
        <v>3596.5799999921001</v>
      </c>
      <c r="J9884" s="216">
        <v>3.6306637270894465E-3</v>
      </c>
      <c r="K9884" s="216">
        <v>1.1417181531752898E-5</v>
      </c>
    </row>
    <row r="9885" spans="2:11" ht="15.75" customHeight="1" x14ac:dyDescent="0.2">
      <c r="B9885" s="189">
        <v>41256</v>
      </c>
      <c r="C9885" s="143">
        <v>286522</v>
      </c>
      <c r="D9885" s="143" t="s">
        <v>5001</v>
      </c>
      <c r="E9885" s="143" t="s">
        <v>24</v>
      </c>
      <c r="F9885" s="248" t="s">
        <v>5002</v>
      </c>
      <c r="G9885" s="216">
        <v>2.31</v>
      </c>
      <c r="H9885" s="216">
        <v>32.000000004773028</v>
      </c>
      <c r="I9885" s="216">
        <v>147.84000002205138</v>
      </c>
      <c r="J9885" s="216">
        <v>1.4924103606596932E-4</v>
      </c>
      <c r="K9885" s="216">
        <v>2.3318911881829526E-6</v>
      </c>
    </row>
    <row r="9886" spans="2:11" ht="15.75" customHeight="1" x14ac:dyDescent="0.2">
      <c r="B9886" s="189">
        <v>41256</v>
      </c>
      <c r="C9886" s="143">
        <v>286522</v>
      </c>
      <c r="D9886" s="143" t="s">
        <v>1809</v>
      </c>
      <c r="E9886" s="143" t="s">
        <v>24</v>
      </c>
      <c r="F9886" s="248" t="s">
        <v>5002</v>
      </c>
      <c r="G9886" s="216">
        <v>24.265800000000002</v>
      </c>
      <c r="H9886" s="216">
        <v>32.000000004773028</v>
      </c>
      <c r="I9886" s="216">
        <v>433.05120010126222</v>
      </c>
      <c r="J9886" s="216">
        <v>4.371550985057082E-4</v>
      </c>
      <c r="K9886" s="216">
        <v>2.4495759824333289E-5</v>
      </c>
    </row>
    <row r="9887" spans="2:11" ht="15.75" customHeight="1" x14ac:dyDescent="0.2">
      <c r="B9887" s="189">
        <v>41256</v>
      </c>
      <c r="C9887" s="143">
        <v>286523</v>
      </c>
      <c r="D9887" s="143" t="s">
        <v>958</v>
      </c>
      <c r="E9887" s="143" t="s">
        <v>24</v>
      </c>
      <c r="F9887" s="248" t="s">
        <v>5003</v>
      </c>
      <c r="G9887" s="216">
        <v>13.91</v>
      </c>
      <c r="H9887" s="216">
        <v>386.00000000093132</v>
      </c>
      <c r="I9887" s="216">
        <v>5369.2600000129542</v>
      </c>
      <c r="J9887" s="216">
        <v>5.4201428922482286E-3</v>
      </c>
      <c r="K9887" s="216">
        <v>1.4041820964339771E-5</v>
      </c>
    </row>
    <row r="9888" spans="2:11" ht="15.75" customHeight="1" x14ac:dyDescent="0.2">
      <c r="B9888" s="189">
        <v>41256</v>
      </c>
      <c r="C9888" s="143">
        <v>286524</v>
      </c>
      <c r="D9888" s="143" t="s">
        <v>1393</v>
      </c>
      <c r="E9888" s="143" t="s">
        <v>24</v>
      </c>
      <c r="F9888" s="248" t="s">
        <v>4803</v>
      </c>
      <c r="G9888" s="216">
        <v>73.94</v>
      </c>
      <c r="H9888" s="216">
        <v>191.99999999720603</v>
      </c>
      <c r="I9888" s="216">
        <v>14196.479999793413</v>
      </c>
      <c r="J9888" s="216">
        <v>1.4331015850534106E-2</v>
      </c>
      <c r="K9888" s="216">
        <v>7.4640707555951306E-5</v>
      </c>
    </row>
    <row r="9889" spans="2:11" ht="15.75" customHeight="1" x14ac:dyDescent="0.2">
      <c r="B9889" s="189">
        <v>41256</v>
      </c>
      <c r="C9889" s="143">
        <v>286525</v>
      </c>
      <c r="D9889" s="143" t="s">
        <v>1312</v>
      </c>
      <c r="E9889" s="143" t="s">
        <v>25</v>
      </c>
      <c r="F9889" s="248" t="s">
        <v>4132</v>
      </c>
      <c r="G9889" s="216">
        <v>3.15</v>
      </c>
      <c r="H9889" s="216">
        <v>333.00000000628643</v>
      </c>
      <c r="I9889" s="216">
        <v>1048.9500000198022</v>
      </c>
      <c r="J9889" s="216">
        <v>3.0278927244115419E-3</v>
      </c>
      <c r="K9889" s="216">
        <v>9.092770944007149E-6</v>
      </c>
    </row>
    <row r="9890" spans="2:11" ht="15.75" customHeight="1" x14ac:dyDescent="0.2">
      <c r="B9890" s="189">
        <v>41256</v>
      </c>
      <c r="C9890" s="143">
        <v>286526</v>
      </c>
      <c r="D9890" s="143" t="s">
        <v>927</v>
      </c>
      <c r="E9890" s="143" t="s">
        <v>24</v>
      </c>
      <c r="F9890" s="248" t="s">
        <v>5004</v>
      </c>
      <c r="G9890" s="216">
        <v>16.8</v>
      </c>
      <c r="H9890" s="216">
        <v>275.00000000582077</v>
      </c>
      <c r="I9890" s="216">
        <v>4620.0000000977889</v>
      </c>
      <c r="J9890" s="216">
        <v>4.6637823764646208E-3</v>
      </c>
      <c r="K9890" s="216">
        <v>1.6959208641330566E-5</v>
      </c>
    </row>
    <row r="9891" spans="2:11" ht="15.75" customHeight="1" x14ac:dyDescent="0.2">
      <c r="B9891" s="189">
        <v>41256</v>
      </c>
      <c r="C9891" s="143">
        <v>286527</v>
      </c>
      <c r="D9891" s="143" t="s">
        <v>804</v>
      </c>
      <c r="E9891" s="143" t="s">
        <v>24</v>
      </c>
      <c r="F9891" s="248" t="s">
        <v>2236</v>
      </c>
      <c r="G9891" s="216">
        <v>20.514900000000001</v>
      </c>
      <c r="H9891" s="216">
        <v>370.00000000116415</v>
      </c>
      <c r="I9891" s="216">
        <v>7590.5130000238823</v>
      </c>
      <c r="J9891" s="216">
        <v>7.6624460513176791E-3</v>
      </c>
      <c r="K9891" s="216">
        <v>2.0709313652144785E-5</v>
      </c>
    </row>
    <row r="9892" spans="2:11" ht="15.75" customHeight="1" x14ac:dyDescent="0.2">
      <c r="B9892" s="189">
        <v>41256</v>
      </c>
      <c r="C9892" s="143">
        <v>286528</v>
      </c>
      <c r="D9892" s="143" t="s">
        <v>5005</v>
      </c>
      <c r="E9892" s="143" t="s">
        <v>24</v>
      </c>
      <c r="F9892" s="248" t="s">
        <v>5006</v>
      </c>
      <c r="G9892" s="216">
        <v>9.1</v>
      </c>
      <c r="H9892" s="216">
        <v>204.99999999767169</v>
      </c>
      <c r="I9892" s="216">
        <v>1865.4999999788124</v>
      </c>
      <c r="J9892" s="216">
        <v>1.8831787928596932E-3</v>
      </c>
      <c r="K9892" s="216">
        <v>9.1862380140540545E-6</v>
      </c>
    </row>
    <row r="9893" spans="2:11" ht="15.75" customHeight="1" x14ac:dyDescent="0.2">
      <c r="B9893" s="189">
        <v>41256</v>
      </c>
      <c r="C9893" s="143">
        <v>286529</v>
      </c>
      <c r="D9893" s="143" t="s">
        <v>865</v>
      </c>
      <c r="E9893" s="143" t="s">
        <v>24</v>
      </c>
      <c r="F9893" s="248" t="s">
        <v>3415</v>
      </c>
      <c r="G9893" s="216">
        <v>13.994999999999999</v>
      </c>
      <c r="H9893" s="216">
        <v>174.99999999417923</v>
      </c>
      <c r="I9893" s="216">
        <v>2449.1249999185384</v>
      </c>
      <c r="J9893" s="216">
        <v>2.4723346346617377E-3</v>
      </c>
      <c r="K9893" s="216">
        <v>1.4127626484251265E-5</v>
      </c>
    </row>
    <row r="9894" spans="2:11" ht="15.75" customHeight="1" x14ac:dyDescent="0.2">
      <c r="B9894" s="189">
        <v>41256</v>
      </c>
      <c r="C9894" s="143">
        <v>286530</v>
      </c>
      <c r="D9894" s="143" t="s">
        <v>860</v>
      </c>
      <c r="E9894" s="143" t="s">
        <v>25</v>
      </c>
      <c r="F9894" s="248" t="s">
        <v>5007</v>
      </c>
      <c r="G9894" s="216">
        <v>3</v>
      </c>
      <c r="H9894" s="216">
        <v>97.000000001862645</v>
      </c>
      <c r="I9894" s="216">
        <v>291.00000000558794</v>
      </c>
      <c r="J9894" s="216">
        <v>8.3999883960536202E-4</v>
      </c>
      <c r="K9894" s="216">
        <v>8.65978185143538E-6</v>
      </c>
    </row>
    <row r="9895" spans="2:11" ht="15.75" customHeight="1" x14ac:dyDescent="0.2">
      <c r="B9895" s="189">
        <v>41256</v>
      </c>
      <c r="C9895" s="143">
        <v>286531</v>
      </c>
      <c r="D9895" s="143" t="s">
        <v>612</v>
      </c>
      <c r="E9895" s="143" t="s">
        <v>25</v>
      </c>
      <c r="F9895" s="248" t="s">
        <v>4887</v>
      </c>
      <c r="G9895" s="216">
        <v>3</v>
      </c>
      <c r="H9895" s="216">
        <v>130.00000000465661</v>
      </c>
      <c r="I9895" s="216">
        <v>390.00000001396984</v>
      </c>
      <c r="J9895" s="216">
        <v>1.1257716407269247E-3</v>
      </c>
      <c r="K9895" s="216">
        <v>8.65978185143538E-6</v>
      </c>
    </row>
    <row r="9896" spans="2:11" ht="15.75" customHeight="1" x14ac:dyDescent="0.2">
      <c r="B9896" s="189">
        <v>41256</v>
      </c>
      <c r="C9896" s="143">
        <v>286532</v>
      </c>
      <c r="D9896" s="143" t="s">
        <v>1411</v>
      </c>
      <c r="E9896" s="143" t="s">
        <v>25</v>
      </c>
      <c r="F9896" s="248" t="s">
        <v>2213</v>
      </c>
      <c r="G9896" s="216">
        <v>3.96</v>
      </c>
      <c r="H9896" s="216">
        <v>363.99999999208376</v>
      </c>
      <c r="I9896" s="216">
        <v>1441.4399999686516</v>
      </c>
      <c r="J9896" s="216">
        <v>4.1608519838871819E-3</v>
      </c>
      <c r="K9896" s="216">
        <v>1.1430912043894703E-5</v>
      </c>
    </row>
    <row r="9897" spans="2:11" ht="15.75" customHeight="1" x14ac:dyDescent="0.2">
      <c r="B9897" s="189">
        <v>41256</v>
      </c>
      <c r="C9897" s="143">
        <v>286581</v>
      </c>
      <c r="D9897" s="143" t="s">
        <v>1277</v>
      </c>
      <c r="E9897" s="143" t="s">
        <v>25</v>
      </c>
      <c r="F9897" s="248" t="s">
        <v>3043</v>
      </c>
      <c r="G9897" s="216">
        <v>2.0100000000000002</v>
      </c>
      <c r="H9897" s="216">
        <v>1230.0000000069849</v>
      </c>
      <c r="I9897" s="216">
        <v>2472.3000000140401</v>
      </c>
      <c r="J9897" s="216">
        <v>7.1365262238084256E-3</v>
      </c>
      <c r="K9897" s="216">
        <v>5.802053840461706E-6</v>
      </c>
    </row>
    <row r="9898" spans="2:11" ht="15.75" customHeight="1" x14ac:dyDescent="0.2">
      <c r="B9898" s="189">
        <v>41256</v>
      </c>
      <c r="C9898" s="143">
        <v>286634</v>
      </c>
      <c r="D9898" s="143" t="s">
        <v>672</v>
      </c>
      <c r="E9898" s="143" t="s">
        <v>25</v>
      </c>
      <c r="F9898" s="248" t="s">
        <v>5008</v>
      </c>
      <c r="G9898" s="216">
        <v>3.04</v>
      </c>
      <c r="H9898" s="216">
        <v>276.99999999138527</v>
      </c>
      <c r="I9898" s="216">
        <v>842.07999997381125</v>
      </c>
      <c r="J9898" s="216">
        <v>2.4307430337433054E-3</v>
      </c>
      <c r="K9898" s="216">
        <v>8.7752456094545188E-6</v>
      </c>
    </row>
    <row r="9899" spans="2:11" ht="15.75" customHeight="1" x14ac:dyDescent="0.2">
      <c r="B9899" s="189">
        <v>41257</v>
      </c>
      <c r="C9899" s="143">
        <v>286575</v>
      </c>
      <c r="D9899" s="143" t="s">
        <v>524</v>
      </c>
      <c r="E9899" s="143" t="s">
        <v>25</v>
      </c>
      <c r="F9899" s="248" t="s">
        <v>5009</v>
      </c>
      <c r="G9899" s="216">
        <v>12</v>
      </c>
      <c r="H9899" s="216">
        <v>175.00000000465661</v>
      </c>
      <c r="I9899" s="216">
        <v>2100.0000000558794</v>
      </c>
      <c r="J9899" s="216">
        <v>6.0644584357927318E-3</v>
      </c>
      <c r="K9899" s="216">
        <v>3.4654048203607783E-5</v>
      </c>
    </row>
    <row r="9900" spans="2:11" ht="15.75" customHeight="1" x14ac:dyDescent="0.2">
      <c r="B9900" s="189">
        <v>41257</v>
      </c>
      <c r="C9900" s="143">
        <v>286576</v>
      </c>
      <c r="D9900" s="143" t="s">
        <v>613</v>
      </c>
      <c r="E9900" s="143" t="s">
        <v>25</v>
      </c>
      <c r="F9900" s="248" t="s">
        <v>4541</v>
      </c>
      <c r="G9900" s="216">
        <v>9.5</v>
      </c>
      <c r="H9900" s="216">
        <v>246.99999999837019</v>
      </c>
      <c r="I9900" s="216">
        <v>2346.4999999845168</v>
      </c>
      <c r="J9900" s="216">
        <v>6.7763103424357584E-3</v>
      </c>
      <c r="K9900" s="216">
        <v>2.7434454827856159E-5</v>
      </c>
    </row>
    <row r="9901" spans="2:11" ht="15.75" customHeight="1" x14ac:dyDescent="0.2">
      <c r="B9901" s="189">
        <v>41257</v>
      </c>
      <c r="C9901" s="143">
        <v>286577</v>
      </c>
      <c r="D9901" s="143" t="s">
        <v>528</v>
      </c>
      <c r="E9901" s="143" t="s">
        <v>25</v>
      </c>
      <c r="F9901" s="248" t="s">
        <v>5010</v>
      </c>
      <c r="G9901" s="216">
        <v>1</v>
      </c>
      <c r="H9901" s="216">
        <v>17.999999995809048</v>
      </c>
      <c r="I9901" s="216">
        <v>17.999999995809048</v>
      </c>
      <c r="J9901" s="216">
        <v>5.1981072293308881E-5</v>
      </c>
      <c r="K9901" s="216">
        <v>2.8878373503006483E-6</v>
      </c>
    </row>
    <row r="9902" spans="2:11" ht="15.75" customHeight="1" x14ac:dyDescent="0.2">
      <c r="B9902" s="189">
        <v>41257</v>
      </c>
      <c r="C9902" s="143">
        <v>286578</v>
      </c>
      <c r="D9902" s="143" t="s">
        <v>524</v>
      </c>
      <c r="E9902" s="143" t="s">
        <v>25</v>
      </c>
      <c r="F9902" s="248" t="s">
        <v>5011</v>
      </c>
      <c r="G9902" s="216">
        <v>21</v>
      </c>
      <c r="H9902" s="216">
        <v>266.00000000791624</v>
      </c>
      <c r="I9902" s="216">
        <v>5586.0000001662411</v>
      </c>
      <c r="J9902" s="216">
        <v>1.6131459439259498E-2</v>
      </c>
      <c r="K9902" s="216">
        <v>6.0644584356313613E-5</v>
      </c>
    </row>
    <row r="9903" spans="2:11" ht="15.75" customHeight="1" x14ac:dyDescent="0.2">
      <c r="B9903" s="189">
        <v>41257</v>
      </c>
      <c r="C9903" s="143">
        <v>286579</v>
      </c>
      <c r="D9903" s="143" t="s">
        <v>621</v>
      </c>
      <c r="E9903" s="143" t="s">
        <v>25</v>
      </c>
      <c r="F9903" s="248" t="s">
        <v>2085</v>
      </c>
      <c r="G9903" s="216">
        <v>82.5</v>
      </c>
      <c r="H9903" s="216">
        <v>169.99999999883585</v>
      </c>
      <c r="I9903" s="216">
        <v>14024.999999903957</v>
      </c>
      <c r="J9903" s="216">
        <v>4.0501918837689235E-2</v>
      </c>
      <c r="K9903" s="216">
        <v>2.3824658139980347E-4</v>
      </c>
    </row>
    <row r="9904" spans="2:11" ht="15.75" customHeight="1" x14ac:dyDescent="0.2">
      <c r="B9904" s="189">
        <v>41257</v>
      </c>
      <c r="C9904" s="143">
        <v>286580</v>
      </c>
      <c r="D9904" s="143" t="s">
        <v>606</v>
      </c>
      <c r="E9904" s="143" t="s">
        <v>25</v>
      </c>
      <c r="F9904" s="248" t="s">
        <v>5012</v>
      </c>
      <c r="G9904" s="216">
        <v>4.2640000000000002</v>
      </c>
      <c r="H9904" s="216">
        <v>182.99999999930151</v>
      </c>
      <c r="I9904" s="216">
        <v>780.31199999702164</v>
      </c>
      <c r="J9904" s="216">
        <v>2.2534141384791986E-3</v>
      </c>
      <c r="K9904" s="216">
        <v>1.2313738461681965E-5</v>
      </c>
    </row>
    <row r="9905" spans="2:11" ht="15.75" customHeight="1" x14ac:dyDescent="0.2">
      <c r="B9905" s="189">
        <v>41257</v>
      </c>
      <c r="C9905" s="143">
        <v>286584</v>
      </c>
      <c r="D9905" s="143" t="s">
        <v>818</v>
      </c>
      <c r="E9905" s="143" t="s">
        <v>25</v>
      </c>
      <c r="F9905" s="248" t="s">
        <v>3755</v>
      </c>
      <c r="G9905" s="216">
        <v>1</v>
      </c>
      <c r="H9905" s="216">
        <v>23.000000001629815</v>
      </c>
      <c r="I9905" s="216">
        <v>23.000000001629815</v>
      </c>
      <c r="J9905" s="216">
        <v>6.6420259061621552E-5</v>
      </c>
      <c r="K9905" s="216">
        <v>2.8878373503006483E-6</v>
      </c>
    </row>
    <row r="9906" spans="2:11" ht="15.75" customHeight="1" x14ac:dyDescent="0.2">
      <c r="B9906" s="189">
        <v>41257</v>
      </c>
      <c r="C9906" s="143">
        <v>286585</v>
      </c>
      <c r="D9906" s="143" t="s">
        <v>1135</v>
      </c>
      <c r="E9906" s="143" t="s">
        <v>25</v>
      </c>
      <c r="F9906" s="248" t="s">
        <v>5013</v>
      </c>
      <c r="G9906" s="216">
        <v>26</v>
      </c>
      <c r="H9906" s="216">
        <v>149.99999999650754</v>
      </c>
      <c r="I9906" s="216">
        <v>3899.999999909196</v>
      </c>
      <c r="J9906" s="216">
        <v>1.1262565665910301E-2</v>
      </c>
      <c r="K9906" s="216">
        <v>7.5083771107816854E-5</v>
      </c>
    </row>
    <row r="9907" spans="2:11" ht="15.75" customHeight="1" x14ac:dyDescent="0.2">
      <c r="B9907" s="189">
        <v>41257</v>
      </c>
      <c r="C9907" s="143">
        <v>286586</v>
      </c>
      <c r="D9907" s="143" t="s">
        <v>528</v>
      </c>
      <c r="E9907" s="143" t="s">
        <v>25</v>
      </c>
      <c r="F9907" s="248" t="s">
        <v>5014</v>
      </c>
      <c r="G9907" s="216">
        <v>3</v>
      </c>
      <c r="H9907" s="216">
        <v>65.000000002328306</v>
      </c>
      <c r="I9907" s="216">
        <v>195.00000000698492</v>
      </c>
      <c r="J9907" s="216">
        <v>5.6312828332879769E-4</v>
      </c>
      <c r="K9907" s="216">
        <v>8.6635120509019457E-6</v>
      </c>
    </row>
    <row r="9908" spans="2:11" ht="15.75" customHeight="1" x14ac:dyDescent="0.2">
      <c r="B9908" s="189">
        <v>41257</v>
      </c>
      <c r="C9908" s="143">
        <v>286587</v>
      </c>
      <c r="D9908" s="143" t="s">
        <v>527</v>
      </c>
      <c r="E9908" s="143" t="s">
        <v>25</v>
      </c>
      <c r="F9908" s="248" t="s">
        <v>5015</v>
      </c>
      <c r="G9908" s="216">
        <v>15.040000000000001</v>
      </c>
      <c r="H9908" s="216">
        <v>277.00000000186265</v>
      </c>
      <c r="I9908" s="216">
        <v>4166.0800000280142</v>
      </c>
      <c r="J9908" s="216">
        <v>1.2030961428421425E-2</v>
      </c>
      <c r="K9908" s="216">
        <v>4.343307374852175E-5</v>
      </c>
    </row>
    <row r="9909" spans="2:11" ht="15.75" customHeight="1" x14ac:dyDescent="0.2">
      <c r="B9909" s="189">
        <v>41257</v>
      </c>
      <c r="C9909" s="143">
        <v>286588</v>
      </c>
      <c r="D9909" s="143" t="s">
        <v>1277</v>
      </c>
      <c r="E9909" s="143" t="s">
        <v>25</v>
      </c>
      <c r="F9909" s="248" t="s">
        <v>3043</v>
      </c>
      <c r="G9909" s="216">
        <v>37.22</v>
      </c>
      <c r="H9909" s="216">
        <v>233.00000000512227</v>
      </c>
      <c r="I9909" s="216">
        <v>8672.2600001906503</v>
      </c>
      <c r="J9909" s="216">
        <v>2.5044076340068867E-2</v>
      </c>
      <c r="K9909" s="216">
        <v>1.0748530617819012E-4</v>
      </c>
    </row>
    <row r="9910" spans="2:11" ht="15.75" customHeight="1" x14ac:dyDescent="0.2">
      <c r="B9910" s="189">
        <v>41257</v>
      </c>
      <c r="C9910" s="143">
        <v>286590</v>
      </c>
      <c r="D9910" s="143" t="s">
        <v>903</v>
      </c>
      <c r="E9910" s="143" t="s">
        <v>25</v>
      </c>
      <c r="F9910" s="248" t="s">
        <v>5016</v>
      </c>
      <c r="G9910" s="216">
        <v>13.59</v>
      </c>
      <c r="H9910" s="216">
        <v>405.99999999278225</v>
      </c>
      <c r="I9910" s="216">
        <v>5517.539999901911</v>
      </c>
      <c r="J9910" s="216">
        <v>1.5933758093494572E-2</v>
      </c>
      <c r="K9910" s="216">
        <v>3.9245709590585808E-5</v>
      </c>
    </row>
    <row r="9911" spans="2:11" ht="15.75" customHeight="1" x14ac:dyDescent="0.2">
      <c r="B9911" s="189">
        <v>41257</v>
      </c>
      <c r="C9911" s="143">
        <v>286590</v>
      </c>
      <c r="D9911" s="143" t="s">
        <v>953</v>
      </c>
      <c r="E9911" s="143" t="s">
        <v>25</v>
      </c>
      <c r="F9911" s="248" t="s">
        <v>5016</v>
      </c>
      <c r="G9911" s="216">
        <v>1</v>
      </c>
      <c r="H9911" s="216">
        <v>405.99999999278225</v>
      </c>
      <c r="I9911" s="216">
        <v>405.99999999278225</v>
      </c>
      <c r="J9911" s="216">
        <v>1.1724619642012196E-3</v>
      </c>
      <c r="K9911" s="216">
        <v>2.8878373503006483E-6</v>
      </c>
    </row>
    <row r="9912" spans="2:11" ht="15.75" customHeight="1" x14ac:dyDescent="0.2">
      <c r="B9912" s="189">
        <v>41257</v>
      </c>
      <c r="C9912" s="143">
        <v>286594</v>
      </c>
      <c r="D9912" s="143" t="s">
        <v>2190</v>
      </c>
      <c r="E9912" s="143" t="s">
        <v>24</v>
      </c>
      <c r="F9912" s="248" t="s">
        <v>2680</v>
      </c>
      <c r="G9912" s="216">
        <v>7.1976000000000004</v>
      </c>
      <c r="H9912" s="216">
        <v>299.00000000023283</v>
      </c>
      <c r="I9912" s="216">
        <v>2152.082400001676</v>
      </c>
      <c r="J9912" s="216">
        <v>2.1731222435958345E-3</v>
      </c>
      <c r="K9912" s="216">
        <v>7.2679673698800734E-6</v>
      </c>
    </row>
    <row r="9913" spans="2:11" ht="15.75" customHeight="1" x14ac:dyDescent="0.2">
      <c r="B9913" s="189">
        <v>41257</v>
      </c>
      <c r="C9913" s="143">
        <v>286595</v>
      </c>
      <c r="D9913" s="143" t="s">
        <v>832</v>
      </c>
      <c r="E9913" s="143" t="s">
        <v>24</v>
      </c>
      <c r="F9913" s="248" t="s">
        <v>5017</v>
      </c>
      <c r="G9913" s="216">
        <v>6.4250000000000007</v>
      </c>
      <c r="H9913" s="216">
        <v>150.99999999976717</v>
      </c>
      <c r="I9913" s="216">
        <v>970.17499999850418</v>
      </c>
      <c r="J9913" s="216">
        <v>9.796599203988174E-4</v>
      </c>
      <c r="K9913" s="216">
        <v>6.4878140423862782E-6</v>
      </c>
    </row>
    <row r="9914" spans="2:11" ht="15.75" customHeight="1" x14ac:dyDescent="0.2">
      <c r="B9914" s="189">
        <v>41257</v>
      </c>
      <c r="C9914" s="143">
        <v>286596</v>
      </c>
      <c r="D9914" s="143" t="s">
        <v>1416</v>
      </c>
      <c r="E9914" s="143" t="s">
        <v>24</v>
      </c>
      <c r="F9914" s="248" t="s">
        <v>4974</v>
      </c>
      <c r="G9914" s="216">
        <v>14.8</v>
      </c>
      <c r="H9914" s="216">
        <v>344.00000000023283</v>
      </c>
      <c r="I9914" s="216">
        <v>5091.2000000034459</v>
      </c>
      <c r="J9914" s="216">
        <v>5.1409741404855056E-3</v>
      </c>
      <c r="K9914" s="216">
        <v>1.4944692268843098E-5</v>
      </c>
    </row>
    <row r="9915" spans="2:11" ht="15.75" customHeight="1" x14ac:dyDescent="0.2">
      <c r="B9915" s="189">
        <v>41257</v>
      </c>
      <c r="C9915" s="143">
        <v>286597</v>
      </c>
      <c r="D9915" s="143" t="s">
        <v>676</v>
      </c>
      <c r="E9915" s="143" t="s">
        <v>25</v>
      </c>
      <c r="F9915" s="248" t="s">
        <v>2527</v>
      </c>
      <c r="G9915" s="216">
        <v>15</v>
      </c>
      <c r="H9915" s="216">
        <v>159.99999999767169</v>
      </c>
      <c r="I9915" s="216">
        <v>2399.9999999650754</v>
      </c>
      <c r="J9915" s="216">
        <v>6.9308096406206993E-3</v>
      </c>
      <c r="K9915" s="216">
        <v>4.3317560254509722E-5</v>
      </c>
    </row>
    <row r="9916" spans="2:11" ht="15.75" customHeight="1" x14ac:dyDescent="0.2">
      <c r="B9916" s="189">
        <v>41257</v>
      </c>
      <c r="C9916" s="143">
        <v>286598</v>
      </c>
      <c r="D9916" s="143" t="s">
        <v>4609</v>
      </c>
      <c r="E9916" s="143" t="s">
        <v>25</v>
      </c>
      <c r="F9916" s="248" t="s">
        <v>5018</v>
      </c>
      <c r="G9916" s="216">
        <v>6.55</v>
      </c>
      <c r="H9916" s="216">
        <v>153.99999999906868</v>
      </c>
      <c r="I9916" s="216">
        <v>1008.6999999938998</v>
      </c>
      <c r="J9916" s="216">
        <v>2.9129615352306475E-3</v>
      </c>
      <c r="K9916" s="216">
        <v>1.8915334644469244E-5</v>
      </c>
    </row>
    <row r="9917" spans="2:11" ht="15.75" customHeight="1" x14ac:dyDescent="0.2">
      <c r="B9917" s="189">
        <v>41257</v>
      </c>
      <c r="C9917" s="143">
        <v>286599</v>
      </c>
      <c r="D9917" s="143" t="s">
        <v>3544</v>
      </c>
      <c r="E9917" s="143" t="s">
        <v>24</v>
      </c>
      <c r="F9917" s="248" t="s">
        <v>5019</v>
      </c>
      <c r="G9917" s="216">
        <v>83.025000000000006</v>
      </c>
      <c r="H9917" s="216">
        <v>265.00000000465661</v>
      </c>
      <c r="I9917" s="216">
        <v>22001.625000386615</v>
      </c>
      <c r="J9917" s="216">
        <v>2.2216723989544791E-2</v>
      </c>
      <c r="K9917" s="216">
        <v>8.3836694298695835E-5</v>
      </c>
    </row>
    <row r="9918" spans="2:11" ht="15.75" customHeight="1" x14ac:dyDescent="0.2">
      <c r="B9918" s="189">
        <v>41257</v>
      </c>
      <c r="C9918" s="143">
        <v>286600</v>
      </c>
      <c r="D9918" s="143" t="s">
        <v>1762</v>
      </c>
      <c r="E9918" s="143" t="s">
        <v>25</v>
      </c>
      <c r="F9918" s="248" t="s">
        <v>5020</v>
      </c>
      <c r="G9918" s="216">
        <v>11.25</v>
      </c>
      <c r="H9918" s="216">
        <v>133.99999999674037</v>
      </c>
      <c r="I9918" s="216">
        <v>1507.4999999633292</v>
      </c>
      <c r="J9918" s="216">
        <v>4.3534148054723276E-3</v>
      </c>
      <c r="K9918" s="216">
        <v>3.2488170190882293E-5</v>
      </c>
    </row>
    <row r="9919" spans="2:11" ht="15.75" customHeight="1" x14ac:dyDescent="0.2">
      <c r="B9919" s="189">
        <v>41257</v>
      </c>
      <c r="C9919" s="143">
        <v>286601</v>
      </c>
      <c r="D9919" s="143" t="s">
        <v>627</v>
      </c>
      <c r="E9919" s="143" t="s">
        <v>24</v>
      </c>
      <c r="F9919" s="248" t="s">
        <v>2608</v>
      </c>
      <c r="G9919" s="216">
        <v>5.1000000000000005</v>
      </c>
      <c r="H9919" s="216">
        <v>76.999999999534339</v>
      </c>
      <c r="I9919" s="216">
        <v>392.69999999762518</v>
      </c>
      <c r="J9919" s="216">
        <v>3.9653923337426984E-4</v>
      </c>
      <c r="K9919" s="216">
        <v>5.1498601737229603E-6</v>
      </c>
    </row>
    <row r="9920" spans="2:11" ht="15.75" customHeight="1" x14ac:dyDescent="0.2">
      <c r="B9920" s="189">
        <v>41257</v>
      </c>
      <c r="C9920" s="143">
        <v>286602</v>
      </c>
      <c r="D9920" s="143" t="s">
        <v>1047</v>
      </c>
      <c r="E9920" s="143" t="s">
        <v>24</v>
      </c>
      <c r="F9920" s="248" t="s">
        <v>4937</v>
      </c>
      <c r="G9920" s="216">
        <v>11.88</v>
      </c>
      <c r="H9920" s="216">
        <v>169.99999999883585</v>
      </c>
      <c r="I9920" s="216">
        <v>2019.5999999861699</v>
      </c>
      <c r="J9920" s="216">
        <v>2.0393446287803266E-3</v>
      </c>
      <c r="K9920" s="216">
        <v>1.1996144875260541E-5</v>
      </c>
    </row>
    <row r="9921" spans="2:11" ht="15.75" customHeight="1" x14ac:dyDescent="0.2">
      <c r="B9921" s="189">
        <v>41257</v>
      </c>
      <c r="C9921" s="143">
        <v>286603</v>
      </c>
      <c r="D9921" s="143" t="s">
        <v>1047</v>
      </c>
      <c r="E9921" s="143" t="s">
        <v>24</v>
      </c>
      <c r="F9921" s="248" t="s">
        <v>3276</v>
      </c>
      <c r="G9921" s="216">
        <v>31.16</v>
      </c>
      <c r="H9921" s="216">
        <v>168.99999999557622</v>
      </c>
      <c r="I9921" s="216">
        <v>5266.0399998621551</v>
      </c>
      <c r="J9921" s="216">
        <v>5.3175234644161126E-3</v>
      </c>
      <c r="K9921" s="216">
        <v>3.1464635884942631E-5</v>
      </c>
    </row>
    <row r="9922" spans="2:11" ht="15.75" customHeight="1" x14ac:dyDescent="0.2">
      <c r="B9922" s="189">
        <v>41257</v>
      </c>
      <c r="C9922" s="143">
        <v>286604</v>
      </c>
      <c r="D9922" s="143" t="s">
        <v>699</v>
      </c>
      <c r="E9922" s="143" t="s">
        <v>25</v>
      </c>
      <c r="F9922" s="248" t="s">
        <v>5021</v>
      </c>
      <c r="G9922" s="216">
        <v>13.05</v>
      </c>
      <c r="H9922" s="216">
        <v>254.00000000023283</v>
      </c>
      <c r="I9922" s="216">
        <v>3314.7000000030384</v>
      </c>
      <c r="J9922" s="216">
        <v>9.5723144650503335E-3</v>
      </c>
      <c r="K9922" s="216">
        <v>3.7686277421423464E-5</v>
      </c>
    </row>
    <row r="9923" spans="2:11" ht="15.75" customHeight="1" x14ac:dyDescent="0.2">
      <c r="B9923" s="189">
        <v>41257</v>
      </c>
      <c r="C9923" s="143">
        <v>286605</v>
      </c>
      <c r="D9923" s="143" t="s">
        <v>3249</v>
      </c>
      <c r="E9923" s="143" t="s">
        <v>24</v>
      </c>
      <c r="F9923" s="248" t="s">
        <v>3248</v>
      </c>
      <c r="G9923" s="216">
        <v>10.665000000000001</v>
      </c>
      <c r="H9923" s="216">
        <v>116.99999999371357</v>
      </c>
      <c r="I9923" s="216">
        <v>1247.8049999329553</v>
      </c>
      <c r="J9923" s="216">
        <v>1.2600041713190404E-3</v>
      </c>
      <c r="K9923" s="216">
        <v>1.0769266422108895E-5</v>
      </c>
    </row>
    <row r="9924" spans="2:11" ht="15.75" customHeight="1" x14ac:dyDescent="0.2">
      <c r="B9924" s="189">
        <v>41257</v>
      </c>
      <c r="C9924" s="143">
        <v>286606</v>
      </c>
      <c r="D9924" s="143" t="s">
        <v>1141</v>
      </c>
      <c r="E9924" s="143" t="s">
        <v>24</v>
      </c>
      <c r="F9924" s="248" t="s">
        <v>5022</v>
      </c>
      <c r="G9924" s="216">
        <v>3</v>
      </c>
      <c r="H9924" s="216">
        <v>243.99999999906868</v>
      </c>
      <c r="I9924" s="216">
        <v>731.99999999720603</v>
      </c>
      <c r="J9924" s="216">
        <v>7.391564014021211E-4</v>
      </c>
      <c r="K9924" s="216">
        <v>3.0293295139546821E-6</v>
      </c>
    </row>
    <row r="9925" spans="2:11" ht="15.75" customHeight="1" x14ac:dyDescent="0.2">
      <c r="B9925" s="189">
        <v>41257</v>
      </c>
      <c r="C9925" s="143">
        <v>286607</v>
      </c>
      <c r="D9925" s="143" t="s">
        <v>822</v>
      </c>
      <c r="E9925" s="143" t="s">
        <v>24</v>
      </c>
      <c r="F9925" s="248" t="s">
        <v>4615</v>
      </c>
      <c r="G9925" s="216">
        <v>19.600000000000001</v>
      </c>
      <c r="H9925" s="216">
        <v>341.99999999371357</v>
      </c>
      <c r="I9925" s="216">
        <v>6703.1999998767869</v>
      </c>
      <c r="J9925" s="216">
        <v>6.7687338658559242E-3</v>
      </c>
      <c r="K9925" s="216">
        <v>1.9791619491170592E-5</v>
      </c>
    </row>
    <row r="9926" spans="2:11" ht="15.75" customHeight="1" x14ac:dyDescent="0.2">
      <c r="B9926" s="189">
        <v>41257</v>
      </c>
      <c r="C9926" s="143">
        <v>286608</v>
      </c>
      <c r="D9926" s="143" t="s">
        <v>739</v>
      </c>
      <c r="E9926" s="143" t="s">
        <v>24</v>
      </c>
      <c r="F9926" s="248" t="s">
        <v>5023</v>
      </c>
      <c r="G9926" s="216">
        <v>50.02</v>
      </c>
      <c r="H9926" s="216">
        <v>291.00000000558794</v>
      </c>
      <c r="I9926" s="216">
        <v>14555.820000279509</v>
      </c>
      <c r="J9926" s="216">
        <v>1.4698125042219522E-2</v>
      </c>
      <c r="K9926" s="216">
        <v>5.050902076267107E-5</v>
      </c>
    </row>
    <row r="9927" spans="2:11" ht="15.75" customHeight="1" x14ac:dyDescent="0.2">
      <c r="B9927" s="189">
        <v>41257</v>
      </c>
      <c r="C9927" s="143">
        <v>286610</v>
      </c>
      <c r="D9927" s="143" t="s">
        <v>907</v>
      </c>
      <c r="E9927" s="143" t="s">
        <v>24</v>
      </c>
      <c r="F9927" s="248" t="s">
        <v>4963</v>
      </c>
      <c r="G9927" s="216">
        <v>3</v>
      </c>
      <c r="H9927" s="216">
        <v>351.99999999487773</v>
      </c>
      <c r="I9927" s="216">
        <v>1055.9999999846332</v>
      </c>
      <c r="J9927" s="216">
        <v>1.0663239888965309E-3</v>
      </c>
      <c r="K9927" s="216">
        <v>3.0293295139546821E-6</v>
      </c>
    </row>
    <row r="9928" spans="2:11" ht="15.75" customHeight="1" x14ac:dyDescent="0.2">
      <c r="B9928" s="189">
        <v>41257</v>
      </c>
      <c r="C9928" s="143">
        <v>286611</v>
      </c>
      <c r="D9928" s="143" t="s">
        <v>524</v>
      </c>
      <c r="E9928" s="143" t="s">
        <v>25</v>
      </c>
      <c r="F9928" s="248" t="s">
        <v>5024</v>
      </c>
      <c r="G9928" s="216">
        <v>4.5</v>
      </c>
      <c r="H9928" s="216">
        <v>69.999999997671694</v>
      </c>
      <c r="I9928" s="216">
        <v>314.99999998952262</v>
      </c>
      <c r="J9928" s="216">
        <v>9.0966876531444721E-4</v>
      </c>
      <c r="K9928" s="216">
        <v>1.2995268076352917E-5</v>
      </c>
    </row>
    <row r="9929" spans="2:11" ht="15.75" customHeight="1" x14ac:dyDescent="0.2">
      <c r="B9929" s="189">
        <v>41257</v>
      </c>
      <c r="C9929" s="143">
        <v>286612</v>
      </c>
      <c r="D9929" s="143" t="s">
        <v>735</v>
      </c>
      <c r="E9929" s="143" t="s">
        <v>24</v>
      </c>
      <c r="F9929" s="248" t="s">
        <v>5025</v>
      </c>
      <c r="G9929" s="216">
        <v>10.700000000000001</v>
      </c>
      <c r="H9929" s="216">
        <v>37.000000000116415</v>
      </c>
      <c r="I9929" s="216">
        <v>271.78000002267072</v>
      </c>
      <c r="J9929" s="216">
        <v>2.7443705845709354E-4</v>
      </c>
      <c r="K9929" s="216">
        <v>1.0804608599771701E-5</v>
      </c>
    </row>
    <row r="9930" spans="2:11" ht="15.75" customHeight="1" x14ac:dyDescent="0.2">
      <c r="B9930" s="189">
        <v>41257</v>
      </c>
      <c r="C9930" s="143">
        <v>286612</v>
      </c>
      <c r="D9930" s="143" t="s">
        <v>1758</v>
      </c>
      <c r="E9930" s="143" t="s">
        <v>24</v>
      </c>
      <c r="F9930" s="248" t="s">
        <v>5025</v>
      </c>
      <c r="G9930" s="216">
        <v>4.8</v>
      </c>
      <c r="H9930" s="216">
        <v>20.000000002328306</v>
      </c>
      <c r="I9930" s="216">
        <v>96.000000011175871</v>
      </c>
      <c r="J9930" s="216">
        <v>9.6938544457834963E-5</v>
      </c>
      <c r="K9930" s="216">
        <v>4.8469272223274909E-6</v>
      </c>
    </row>
    <row r="9931" spans="2:11" ht="15.75" customHeight="1" x14ac:dyDescent="0.2">
      <c r="B9931" s="189">
        <v>41257</v>
      </c>
      <c r="C9931" s="143">
        <v>286612</v>
      </c>
      <c r="D9931" s="143" t="s">
        <v>4254</v>
      </c>
      <c r="E9931" s="143" t="s">
        <v>24</v>
      </c>
      <c r="F9931" s="248" t="s">
        <v>5025</v>
      </c>
      <c r="G9931" s="216">
        <v>0.83000000000000007</v>
      </c>
      <c r="H9931" s="216">
        <v>20.000000002328306</v>
      </c>
      <c r="I9931" s="216">
        <v>16.600000001932496</v>
      </c>
      <c r="J9931" s="216">
        <v>1.6762289979167296E-5</v>
      </c>
      <c r="K9931" s="216">
        <v>8.3811449886079548E-7</v>
      </c>
    </row>
    <row r="9932" spans="2:11" ht="15.75" customHeight="1" x14ac:dyDescent="0.2">
      <c r="B9932" s="189">
        <v>41257</v>
      </c>
      <c r="C9932" s="143">
        <v>286613</v>
      </c>
      <c r="D9932" s="143" t="s">
        <v>1871</v>
      </c>
      <c r="E9932" s="143" t="s">
        <v>24</v>
      </c>
      <c r="F9932" s="248" t="s">
        <v>5026</v>
      </c>
      <c r="G9932" s="216">
        <v>2.94</v>
      </c>
      <c r="H9932" s="216">
        <v>190.00000000116415</v>
      </c>
      <c r="I9932" s="216">
        <v>558.60000000342256</v>
      </c>
      <c r="J9932" s="216">
        <v>5.6406115550181784E-4</v>
      </c>
      <c r="K9932" s="216">
        <v>2.9687429236755884E-6</v>
      </c>
    </row>
    <row r="9933" spans="2:11" ht="15.75" customHeight="1" x14ac:dyDescent="0.2">
      <c r="B9933" s="189">
        <v>41257</v>
      </c>
      <c r="C9933" s="143">
        <v>286614</v>
      </c>
      <c r="D9933" s="143" t="s">
        <v>865</v>
      </c>
      <c r="E9933" s="143" t="s">
        <v>24</v>
      </c>
      <c r="F9933" s="248" t="s">
        <v>5027</v>
      </c>
      <c r="G9933" s="216">
        <v>11.505000000000001</v>
      </c>
      <c r="H9933" s="216">
        <v>318.99999999208376</v>
      </c>
      <c r="I9933" s="216">
        <v>3670.0949999089239</v>
      </c>
      <c r="J9933" s="216">
        <v>3.7059757007472031E-3</v>
      </c>
      <c r="K9933" s="216">
        <v>1.1617478686016207E-5</v>
      </c>
    </row>
    <row r="9934" spans="2:11" ht="15.75" customHeight="1" x14ac:dyDescent="0.2">
      <c r="B9934" s="189">
        <v>41257</v>
      </c>
      <c r="C9934" s="143">
        <v>286615</v>
      </c>
      <c r="D9934" s="143" t="s">
        <v>1001</v>
      </c>
      <c r="E9934" s="143" t="s">
        <v>24</v>
      </c>
      <c r="F9934" s="248" t="s">
        <v>4711</v>
      </c>
      <c r="G9934" s="216">
        <v>27.339700000000001</v>
      </c>
      <c r="H9934" s="216">
        <v>94.999999995343387</v>
      </c>
      <c r="I9934" s="216">
        <v>2597.2714998726897</v>
      </c>
      <c r="J9934" s="216">
        <v>2.6226637367725608E-3</v>
      </c>
      <c r="K9934" s="216">
        <v>2.7606986704222274E-5</v>
      </c>
    </row>
    <row r="9935" spans="2:11" ht="15.75" customHeight="1" x14ac:dyDescent="0.2">
      <c r="B9935" s="189">
        <v>41257</v>
      </c>
      <c r="C9935" s="143">
        <v>286616</v>
      </c>
      <c r="D9935" s="143" t="s">
        <v>978</v>
      </c>
      <c r="E9935" s="143" t="s">
        <v>25</v>
      </c>
      <c r="F9935" s="248" t="s">
        <v>5028</v>
      </c>
      <c r="G9935" s="216">
        <v>12.48</v>
      </c>
      <c r="H9935" s="216">
        <v>155.00000000232831</v>
      </c>
      <c r="I9935" s="216">
        <v>1934.4000000290573</v>
      </c>
      <c r="J9935" s="216">
        <v>5.5862325705054866E-3</v>
      </c>
      <c r="K9935" s="216">
        <v>3.6040210131752094E-5</v>
      </c>
    </row>
    <row r="9936" spans="2:11" ht="15.75" customHeight="1" x14ac:dyDescent="0.2">
      <c r="B9936" s="189">
        <v>41257</v>
      </c>
      <c r="C9936" s="143">
        <v>286617</v>
      </c>
      <c r="D9936" s="143" t="s">
        <v>903</v>
      </c>
      <c r="E9936" s="143" t="s">
        <v>25</v>
      </c>
      <c r="F9936" s="248" t="s">
        <v>5029</v>
      </c>
      <c r="G9936" s="216">
        <v>4</v>
      </c>
      <c r="H9936" s="216">
        <v>323.99999999790452</v>
      </c>
      <c r="I9936" s="216">
        <v>1295.9999999916181</v>
      </c>
      <c r="J9936" s="216">
        <v>3.7426372059654344E-3</v>
      </c>
      <c r="K9936" s="216">
        <v>1.1551349401202593E-5</v>
      </c>
    </row>
    <row r="9937" spans="2:11" ht="15.75" customHeight="1" x14ac:dyDescent="0.2">
      <c r="B9937" s="189">
        <v>41258</v>
      </c>
      <c r="C9937" s="143">
        <v>286636</v>
      </c>
      <c r="D9937" s="143" t="s">
        <v>1277</v>
      </c>
      <c r="E9937" s="143" t="s">
        <v>25</v>
      </c>
      <c r="F9937" s="248" t="s">
        <v>5030</v>
      </c>
      <c r="G9937" s="216">
        <v>1</v>
      </c>
      <c r="H9937" s="216">
        <v>354.00000000139698</v>
      </c>
      <c r="I9937" s="216">
        <v>354.00000000139698</v>
      </c>
      <c r="J9937" s="216">
        <v>1.0222339346015069E-3</v>
      </c>
      <c r="K9937" s="216">
        <v>2.8876664819137649E-6</v>
      </c>
    </row>
    <row r="9938" spans="2:11" ht="15.75" customHeight="1" x14ac:dyDescent="0.2">
      <c r="B9938" s="189">
        <v>41258</v>
      </c>
      <c r="C9938" s="143">
        <v>286639</v>
      </c>
      <c r="D9938" s="143" t="s">
        <v>1394</v>
      </c>
      <c r="E9938" s="143" t="s">
        <v>25</v>
      </c>
      <c r="F9938" s="248" t="s">
        <v>5031</v>
      </c>
      <c r="G9938" s="216">
        <v>6.0664000000000007</v>
      </c>
      <c r="H9938" s="216">
        <v>180</v>
      </c>
      <c r="I9938" s="216">
        <v>1091.9520000000002</v>
      </c>
      <c r="J9938" s="216">
        <v>3.1531931902587002E-3</v>
      </c>
      <c r="K9938" s="216">
        <v>1.7517739945881665E-5</v>
      </c>
    </row>
    <row r="9939" spans="2:11" ht="15.75" customHeight="1" x14ac:dyDescent="0.2">
      <c r="B9939" s="189">
        <v>41259</v>
      </c>
      <c r="C9939" s="143">
        <v>286647</v>
      </c>
      <c r="D9939" s="143" t="s">
        <v>1265</v>
      </c>
      <c r="E9939" s="143" t="s">
        <v>24</v>
      </c>
      <c r="F9939" s="248" t="s">
        <v>5032</v>
      </c>
      <c r="G9939" s="216">
        <v>2</v>
      </c>
      <c r="H9939" s="216">
        <v>599.99999999650754</v>
      </c>
      <c r="I9939" s="216">
        <v>1199.9999999930151</v>
      </c>
      <c r="J9939" s="216">
        <v>1.2117057439174166E-3</v>
      </c>
      <c r="K9939" s="216">
        <v>2.0195095732074492E-6</v>
      </c>
    </row>
    <row r="9940" spans="2:11" ht="15.75" customHeight="1" x14ac:dyDescent="0.2">
      <c r="B9940" s="189">
        <v>41259</v>
      </c>
      <c r="C9940" s="143">
        <v>286649</v>
      </c>
      <c r="D9940" s="143" t="s">
        <v>1593</v>
      </c>
      <c r="E9940" s="143" t="s">
        <v>24</v>
      </c>
      <c r="F9940" s="248" t="s">
        <v>3602</v>
      </c>
      <c r="G9940" s="216">
        <v>2.87</v>
      </c>
      <c r="H9940" s="216">
        <v>165.00000000349246</v>
      </c>
      <c r="I9940" s="216">
        <v>473.55000001002338</v>
      </c>
      <c r="J9940" s="216">
        <v>4.7816937920631497E-4</v>
      </c>
      <c r="K9940" s="216">
        <v>2.8979962375526897E-6</v>
      </c>
    </row>
    <row r="9941" spans="2:11" ht="15.75" customHeight="1" x14ac:dyDescent="0.2">
      <c r="B9941" s="189">
        <v>41259</v>
      </c>
      <c r="C9941" s="143">
        <v>286650</v>
      </c>
      <c r="D9941" s="143" t="s">
        <v>1312</v>
      </c>
      <c r="E9941" s="143" t="s">
        <v>25</v>
      </c>
      <c r="F9941" s="248" t="s">
        <v>4852</v>
      </c>
      <c r="G9941" s="216">
        <v>13.5</v>
      </c>
      <c r="H9941" s="216">
        <v>346.00000000675209</v>
      </c>
      <c r="I9941" s="216">
        <v>4671.0000000911532</v>
      </c>
      <c r="J9941" s="216">
        <v>1.3487899483273268E-2</v>
      </c>
      <c r="K9941" s="216">
        <v>3.8982368448005938E-5</v>
      </c>
    </row>
    <row r="9942" spans="2:11" ht="15.75" customHeight="1" x14ac:dyDescent="0.2">
      <c r="B9942" s="189">
        <v>41259</v>
      </c>
      <c r="C9942" s="143">
        <v>286651</v>
      </c>
      <c r="D9942" s="143" t="s">
        <v>1491</v>
      </c>
      <c r="E9942" s="143" t="s">
        <v>24</v>
      </c>
      <c r="F9942" s="248" t="s">
        <v>4853</v>
      </c>
      <c r="G9942" s="216">
        <v>9</v>
      </c>
      <c r="H9942" s="216">
        <v>185.99999999860302</v>
      </c>
      <c r="I9942" s="216">
        <v>1673.9999999874271</v>
      </c>
      <c r="J9942" s="216">
        <v>1.6903295127619396E-3</v>
      </c>
      <c r="K9942" s="216">
        <v>9.0877930794335221E-6</v>
      </c>
    </row>
    <row r="9943" spans="2:11" ht="15.75" customHeight="1" x14ac:dyDescent="0.2">
      <c r="B9943" s="189">
        <v>41259</v>
      </c>
      <c r="C9943" s="143">
        <v>286652</v>
      </c>
      <c r="D9943" s="143" t="s">
        <v>1214</v>
      </c>
      <c r="E9943" s="143" t="s">
        <v>24</v>
      </c>
      <c r="F9943" s="248" t="s">
        <v>4819</v>
      </c>
      <c r="G9943" s="216">
        <v>41.21</v>
      </c>
      <c r="H9943" s="216">
        <v>374.99999999650754</v>
      </c>
      <c r="I9943" s="216">
        <v>15453.749999856076</v>
      </c>
      <c r="J9943" s="216">
        <v>1.5604498033331983E-2</v>
      </c>
      <c r="K9943" s="216">
        <v>4.1611994755939491E-5</v>
      </c>
    </row>
    <row r="9944" spans="2:11" ht="15.75" customHeight="1" x14ac:dyDescent="0.2">
      <c r="B9944" s="189">
        <v>41259</v>
      </c>
      <c r="C9944" s="143">
        <v>286653</v>
      </c>
      <c r="D9944" s="143" t="s">
        <v>680</v>
      </c>
      <c r="E9944" s="143" t="s">
        <v>24</v>
      </c>
      <c r="F9944" s="248" t="s">
        <v>2939</v>
      </c>
      <c r="G9944" s="216">
        <v>5.98</v>
      </c>
      <c r="H9944" s="216">
        <v>333.99999999906868</v>
      </c>
      <c r="I9944" s="216">
        <v>1997.3199999944309</v>
      </c>
      <c r="J9944" s="216">
        <v>2.0168034303737277E-3</v>
      </c>
      <c r="K9944" s="216">
        <v>6.0383336238902739E-6</v>
      </c>
    </row>
    <row r="9945" spans="2:11" ht="15.75" customHeight="1" x14ac:dyDescent="0.2">
      <c r="B9945" s="189">
        <v>41259</v>
      </c>
      <c r="C9945" s="143">
        <v>286654</v>
      </c>
      <c r="D9945" s="143" t="s">
        <v>1045</v>
      </c>
      <c r="E9945" s="143" t="s">
        <v>24</v>
      </c>
      <c r="F9945" s="248" t="s">
        <v>5033</v>
      </c>
      <c r="G9945" s="216">
        <v>4.05</v>
      </c>
      <c r="H9945" s="216">
        <v>342.9999999969732</v>
      </c>
      <c r="I9945" s="216">
        <v>1389.1499999877415</v>
      </c>
      <c r="J9945" s="216">
        <v>1.402700861798186E-3</v>
      </c>
      <c r="K9945" s="216">
        <v>4.0895068857450848E-6</v>
      </c>
    </row>
    <row r="9946" spans="2:11" ht="15.75" customHeight="1" x14ac:dyDescent="0.2">
      <c r="B9946" s="189">
        <v>41259</v>
      </c>
      <c r="C9946" s="143">
        <v>286655</v>
      </c>
      <c r="D9946" s="143" t="s">
        <v>1482</v>
      </c>
      <c r="E9946" s="143" t="s">
        <v>24</v>
      </c>
      <c r="F9946" s="248" t="s">
        <v>5034</v>
      </c>
      <c r="G9946" s="216">
        <v>1.9599000000000002</v>
      </c>
      <c r="H9946" s="216">
        <v>270</v>
      </c>
      <c r="I9946" s="216">
        <v>529.173</v>
      </c>
      <c r="J9946" s="216">
        <v>5.3433496969145281E-4</v>
      </c>
      <c r="K9946" s="216">
        <v>1.9790184062646403E-6</v>
      </c>
    </row>
    <row r="9947" spans="2:11" ht="15.75" customHeight="1" x14ac:dyDescent="0.2">
      <c r="B9947" s="189">
        <v>41260</v>
      </c>
      <c r="C9947" s="143">
        <v>286680</v>
      </c>
      <c r="D9947" s="143" t="s">
        <v>1511</v>
      </c>
      <c r="E9947" s="143" t="s">
        <v>25</v>
      </c>
      <c r="F9947" s="248" t="s">
        <v>5035</v>
      </c>
      <c r="G9947" s="216">
        <v>3</v>
      </c>
      <c r="H9947" s="216">
        <v>71.999999993713573</v>
      </c>
      <c r="I9947" s="216">
        <v>215.99999998114072</v>
      </c>
      <c r="J9947" s="216">
        <v>6.2365639576132139E-4</v>
      </c>
      <c r="K9947" s="216">
        <v>8.6618943863301919E-6</v>
      </c>
    </row>
    <row r="9948" spans="2:11" ht="15.75" customHeight="1" x14ac:dyDescent="0.2">
      <c r="B9948" s="189">
        <v>41260</v>
      </c>
      <c r="C9948" s="143">
        <v>286686</v>
      </c>
      <c r="D9948" s="143" t="s">
        <v>524</v>
      </c>
      <c r="E9948" s="143" t="s">
        <v>25</v>
      </c>
      <c r="F9948" s="248" t="s">
        <v>5036</v>
      </c>
      <c r="G9948" s="216">
        <v>2</v>
      </c>
      <c r="H9948" s="216">
        <v>152.99999999580905</v>
      </c>
      <c r="I9948" s="216">
        <v>305.9999999916181</v>
      </c>
      <c r="J9948" s="216">
        <v>8.8351322738147839E-4</v>
      </c>
      <c r="K9948" s="216">
        <v>5.7745962575534607E-6</v>
      </c>
    </row>
    <row r="9949" spans="2:11" ht="15.75" customHeight="1" x14ac:dyDescent="0.2">
      <c r="B9949" s="189">
        <v>41260</v>
      </c>
      <c r="C9949" s="143">
        <v>286695</v>
      </c>
      <c r="D9949" s="143" t="s">
        <v>919</v>
      </c>
      <c r="E9949" s="143" t="s">
        <v>25</v>
      </c>
      <c r="F9949" s="248" t="s">
        <v>4371</v>
      </c>
      <c r="G9949" s="216">
        <v>30.07</v>
      </c>
      <c r="H9949" s="216">
        <v>227.99999999930151</v>
      </c>
      <c r="I9949" s="216">
        <v>6855.9599999789962</v>
      </c>
      <c r="J9949" s="216">
        <v>1.9795200478907468E-2</v>
      </c>
      <c r="K9949" s="216">
        <v>8.6821054732316282E-5</v>
      </c>
    </row>
    <row r="9950" spans="2:11" ht="15.75" customHeight="1" x14ac:dyDescent="0.2">
      <c r="B9950" s="189">
        <v>41260</v>
      </c>
      <c r="C9950" s="143">
        <v>286700</v>
      </c>
      <c r="D9950" s="143" t="s">
        <v>672</v>
      </c>
      <c r="E9950" s="143" t="s">
        <v>25</v>
      </c>
      <c r="F9950" s="248" t="s">
        <v>4029</v>
      </c>
      <c r="G9950" s="216">
        <v>79</v>
      </c>
      <c r="H9950" s="216">
        <v>351.00000000209548</v>
      </c>
      <c r="I9950" s="216">
        <v>27729.000000165543</v>
      </c>
      <c r="J9950" s="216">
        <v>8.006188981332793E-2</v>
      </c>
      <c r="K9950" s="216">
        <v>2.280965521733617E-4</v>
      </c>
    </row>
    <row r="9951" spans="2:11" ht="15.75" customHeight="1" x14ac:dyDescent="0.2">
      <c r="B9951" s="189">
        <v>41260</v>
      </c>
      <c r="C9951" s="143">
        <v>286722</v>
      </c>
      <c r="D9951" s="143" t="s">
        <v>544</v>
      </c>
      <c r="E9951" s="143" t="s">
        <v>25</v>
      </c>
      <c r="F9951" s="248" t="s">
        <v>4546</v>
      </c>
      <c r="G9951" s="216">
        <v>24</v>
      </c>
      <c r="H9951" s="216">
        <v>524.99999999301508</v>
      </c>
      <c r="I9951" s="216">
        <v>12599.999999832362</v>
      </c>
      <c r="J9951" s="216">
        <v>3.6379956422102781E-2</v>
      </c>
      <c r="K9951" s="216">
        <v>6.9295155090641535E-5</v>
      </c>
    </row>
    <row r="9952" spans="2:11" ht="15.75" customHeight="1" x14ac:dyDescent="0.2">
      <c r="B9952" s="189">
        <v>41260</v>
      </c>
      <c r="C9952" s="143">
        <v>286731</v>
      </c>
      <c r="D9952" s="143" t="s">
        <v>881</v>
      </c>
      <c r="E9952" s="143" t="s">
        <v>24</v>
      </c>
      <c r="F9952" s="248" t="s">
        <v>2479</v>
      </c>
      <c r="G9952" s="216">
        <v>1</v>
      </c>
      <c r="H9952" s="216">
        <v>522.00000000419095</v>
      </c>
      <c r="I9952" s="216">
        <v>522.00000000419095</v>
      </c>
      <c r="J9952" s="216">
        <v>5.2707869842761213E-4</v>
      </c>
      <c r="K9952" s="216">
        <v>1.0097293073244837E-6</v>
      </c>
    </row>
    <row r="9953" spans="2:11" ht="15.75" customHeight="1" x14ac:dyDescent="0.2">
      <c r="B9953" s="189">
        <v>41260</v>
      </c>
      <c r="C9953" s="143">
        <v>286735</v>
      </c>
      <c r="D9953" s="143" t="s">
        <v>566</v>
      </c>
      <c r="E9953" s="143" t="s">
        <v>24</v>
      </c>
      <c r="F9953" s="248" t="s">
        <v>5037</v>
      </c>
      <c r="G9953" s="216">
        <v>18.601000000000003</v>
      </c>
      <c r="H9953" s="216">
        <v>91.999999996041879</v>
      </c>
      <c r="I9953" s="216">
        <v>1711.2919999263752</v>
      </c>
      <c r="J9953" s="216">
        <v>1.7279416857155889E-3</v>
      </c>
      <c r="K9953" s="216">
        <v>1.8781974845542721E-5</v>
      </c>
    </row>
    <row r="9954" spans="2:11" ht="15.75" customHeight="1" x14ac:dyDescent="0.2">
      <c r="B9954" s="189">
        <v>41260</v>
      </c>
      <c r="C9954" s="143">
        <v>286736</v>
      </c>
      <c r="D9954" s="143" t="s">
        <v>824</v>
      </c>
      <c r="E9954" s="143" t="s">
        <v>24</v>
      </c>
      <c r="F9954" s="248" t="s">
        <v>5038</v>
      </c>
      <c r="G9954" s="216">
        <v>6.92</v>
      </c>
      <c r="H9954" s="216">
        <v>384.99999999767169</v>
      </c>
      <c r="I9954" s="216">
        <v>2664.1999999838881</v>
      </c>
      <c r="J9954" s="216">
        <v>2.6901208205576204E-3</v>
      </c>
      <c r="K9954" s="216">
        <v>6.9873268066854259E-6</v>
      </c>
    </row>
    <row r="9955" spans="2:11" ht="15.75" customHeight="1" x14ac:dyDescent="0.2">
      <c r="B9955" s="189">
        <v>41260</v>
      </c>
      <c r="C9955" s="143">
        <v>286737</v>
      </c>
      <c r="D9955" s="143" t="s">
        <v>848</v>
      </c>
      <c r="E9955" s="143" t="s">
        <v>24</v>
      </c>
      <c r="F9955" s="248" t="s">
        <v>5039</v>
      </c>
      <c r="G9955" s="216">
        <v>10.312900000000001</v>
      </c>
      <c r="H9955" s="216">
        <v>355.00000000465661</v>
      </c>
      <c r="I9955" s="216">
        <v>3661.0795000480234</v>
      </c>
      <c r="J9955" s="216">
        <v>3.6966992676433575E-3</v>
      </c>
      <c r="K9955" s="216">
        <v>1.0413237373506668E-5</v>
      </c>
    </row>
    <row r="9956" spans="2:11" ht="15.75" customHeight="1" x14ac:dyDescent="0.2">
      <c r="B9956" s="189">
        <v>41260</v>
      </c>
      <c r="C9956" s="143">
        <v>286738</v>
      </c>
      <c r="D9956" s="143" t="s">
        <v>554</v>
      </c>
      <c r="E9956" s="143" t="s">
        <v>24</v>
      </c>
      <c r="F9956" s="248" t="s">
        <v>5040</v>
      </c>
      <c r="G9956" s="216">
        <v>1</v>
      </c>
      <c r="H9956" s="216">
        <v>393.99999999557622</v>
      </c>
      <c r="I9956" s="216">
        <v>393.99999999557622</v>
      </c>
      <c r="J9956" s="216">
        <v>3.9783334708137969E-4</v>
      </c>
      <c r="K9956" s="216">
        <v>1.0097293073244837E-6</v>
      </c>
    </row>
    <row r="9957" spans="2:11" ht="15.75" customHeight="1" x14ac:dyDescent="0.2">
      <c r="B9957" s="189">
        <v>41260</v>
      </c>
      <c r="C9957" s="143">
        <v>286739</v>
      </c>
      <c r="D9957" s="143" t="s">
        <v>4394</v>
      </c>
      <c r="E9957" s="143" t="s">
        <v>24</v>
      </c>
      <c r="F9957" s="248" t="s">
        <v>5041</v>
      </c>
      <c r="G9957" s="216">
        <v>2.54</v>
      </c>
      <c r="H9957" s="216">
        <v>10.000000001164153</v>
      </c>
      <c r="I9957" s="216">
        <v>25.400000002956951</v>
      </c>
      <c r="J9957" s="216">
        <v>2.5647124409027602E-5</v>
      </c>
      <c r="K9957" s="216">
        <v>2.5647124406041882E-6</v>
      </c>
    </row>
    <row r="9958" spans="2:11" ht="15.75" customHeight="1" x14ac:dyDescent="0.2">
      <c r="B9958" s="189">
        <v>41260</v>
      </c>
      <c r="C9958" s="143">
        <v>286739</v>
      </c>
      <c r="D9958" s="143" t="s">
        <v>653</v>
      </c>
      <c r="E9958" s="143" t="s">
        <v>24</v>
      </c>
      <c r="F9958" s="248" t="s">
        <v>5041</v>
      </c>
      <c r="G9958" s="216">
        <v>1.86</v>
      </c>
      <c r="H9958" s="216">
        <v>10.000000001164153</v>
      </c>
      <c r="I9958" s="216">
        <v>18.600000002165327</v>
      </c>
      <c r="J9958" s="216">
        <v>1.8780965118421789E-5</v>
      </c>
      <c r="K9958" s="216">
        <v>1.8780965116235395E-6</v>
      </c>
    </row>
    <row r="9959" spans="2:11" ht="15.75" customHeight="1" x14ac:dyDescent="0.2">
      <c r="B9959" s="189">
        <v>41260</v>
      </c>
      <c r="C9959" s="143">
        <v>286740</v>
      </c>
      <c r="D9959" s="143" t="s">
        <v>1463</v>
      </c>
      <c r="E9959" s="143" t="s">
        <v>24</v>
      </c>
      <c r="F9959" s="248" t="s">
        <v>2767</v>
      </c>
      <c r="G9959" s="216">
        <v>8.1197999999999997</v>
      </c>
      <c r="H9959" s="216">
        <v>230.00000000582077</v>
      </c>
      <c r="I9959" s="216">
        <v>1867.5540000472633</v>
      </c>
      <c r="J9959" s="216">
        <v>1.8857240068587918E-3</v>
      </c>
      <c r="K9959" s="216">
        <v>8.198800029613341E-6</v>
      </c>
    </row>
    <row r="9960" spans="2:11" ht="15.75" customHeight="1" x14ac:dyDescent="0.2">
      <c r="B9960" s="189">
        <v>41260</v>
      </c>
      <c r="C9960" s="143">
        <v>286741</v>
      </c>
      <c r="D9960" s="143" t="s">
        <v>1761</v>
      </c>
      <c r="E9960" s="143" t="s">
        <v>24</v>
      </c>
      <c r="F9960" s="248" t="s">
        <v>4134</v>
      </c>
      <c r="G9960" s="216">
        <v>18.523300000000003</v>
      </c>
      <c r="H9960" s="216">
        <v>361.00000000325963</v>
      </c>
      <c r="I9960" s="216">
        <v>6686.9113000603802</v>
      </c>
      <c r="J9960" s="216">
        <v>6.7519703151502292E-3</v>
      </c>
      <c r="K9960" s="216">
        <v>1.8703518878363609E-5</v>
      </c>
    </row>
    <row r="9961" spans="2:11" ht="15.75" customHeight="1" x14ac:dyDescent="0.2">
      <c r="B9961" s="189">
        <v>41260</v>
      </c>
      <c r="C9961" s="143">
        <v>286742</v>
      </c>
      <c r="D9961" s="143" t="s">
        <v>753</v>
      </c>
      <c r="E9961" s="143" t="s">
        <v>24</v>
      </c>
      <c r="F9961" s="248" t="s">
        <v>5042</v>
      </c>
      <c r="G9961" s="216">
        <v>1.28</v>
      </c>
      <c r="H9961" s="216">
        <v>198.00000000628643</v>
      </c>
      <c r="I9961" s="216">
        <v>253.44000000804664</v>
      </c>
      <c r="J9961" s="216">
        <v>2.5590579565644206E-4</v>
      </c>
      <c r="K9961" s="216">
        <v>1.2924535133753389E-6</v>
      </c>
    </row>
    <row r="9962" spans="2:11" ht="15.75" customHeight="1" x14ac:dyDescent="0.2">
      <c r="B9962" s="189">
        <v>41260</v>
      </c>
      <c r="C9962" s="143">
        <v>286743</v>
      </c>
      <c r="D9962" s="143" t="s">
        <v>572</v>
      </c>
      <c r="E9962" s="143" t="s">
        <v>24</v>
      </c>
      <c r="F9962" s="248" t="s">
        <v>4940</v>
      </c>
      <c r="G9962" s="216">
        <v>0.99</v>
      </c>
      <c r="H9962" s="216">
        <v>71.999999993713573</v>
      </c>
      <c r="I9962" s="216">
        <v>71.279999993776443</v>
      </c>
      <c r="J9962" s="216">
        <v>7.1973505019805079E-5</v>
      </c>
      <c r="K9962" s="216">
        <v>9.9963201425123867E-7</v>
      </c>
    </row>
    <row r="9963" spans="2:11" ht="15.75" customHeight="1" x14ac:dyDescent="0.2">
      <c r="B9963" s="189">
        <v>41260</v>
      </c>
      <c r="C9963" s="143">
        <v>286888</v>
      </c>
      <c r="D9963" s="143" t="s">
        <v>1408</v>
      </c>
      <c r="E9963" s="143" t="s">
        <v>24</v>
      </c>
      <c r="F9963" s="248" t="s">
        <v>5043</v>
      </c>
      <c r="G9963" s="216">
        <v>1.0050000000000001</v>
      </c>
      <c r="H9963" s="216">
        <v>32.500000001164153</v>
      </c>
      <c r="I9963" s="216">
        <v>65.325000002339962</v>
      </c>
      <c r="J9963" s="216">
        <v>6.5960567003334623E-5</v>
      </c>
      <c r="K9963" s="216">
        <v>1.0147779538611062E-6</v>
      </c>
    </row>
    <row r="9964" spans="2:11" ht="15.75" customHeight="1" x14ac:dyDescent="0.2">
      <c r="B9964" s="189">
        <v>41260</v>
      </c>
      <c r="C9964" s="143">
        <v>287237</v>
      </c>
      <c r="D9964" s="143" t="s">
        <v>1164</v>
      </c>
      <c r="E9964" s="143" t="s">
        <v>25</v>
      </c>
      <c r="F9964" s="248" t="s">
        <v>2284</v>
      </c>
      <c r="G9964" s="216">
        <v>49.480000000000004</v>
      </c>
      <c r="H9964" s="216">
        <v>228.00000000977889</v>
      </c>
      <c r="I9964" s="216">
        <v>11281.440000483859</v>
      </c>
      <c r="J9964" s="216">
        <v>3.2572880603304002E-2</v>
      </c>
      <c r="K9964" s="216">
        <v>1.4286351141187264E-4</v>
      </c>
    </row>
    <row r="9965" spans="2:11" ht="15.75" customHeight="1" x14ac:dyDescent="0.2">
      <c r="B9965" s="189">
        <v>41261</v>
      </c>
      <c r="C9965" s="143">
        <v>286809</v>
      </c>
      <c r="D9965" s="143" t="s">
        <v>867</v>
      </c>
      <c r="E9965" s="143" t="s">
        <v>25</v>
      </c>
      <c r="F9965" s="248" t="s">
        <v>5044</v>
      </c>
      <c r="G9965" s="216">
        <v>11</v>
      </c>
      <c r="H9965" s="216">
        <v>168.99999999557622</v>
      </c>
      <c r="I9965" s="216">
        <v>1858.9999999513384</v>
      </c>
      <c r="J9965" s="216">
        <v>5.3671633423013317E-3</v>
      </c>
      <c r="K9965" s="216">
        <v>3.1758362973028543E-5</v>
      </c>
    </row>
    <row r="9966" spans="2:11" ht="15.75" customHeight="1" x14ac:dyDescent="0.2">
      <c r="B9966" s="189">
        <v>41261</v>
      </c>
      <c r="C9966" s="143">
        <v>286810</v>
      </c>
      <c r="D9966" s="143" t="s">
        <v>729</v>
      </c>
      <c r="E9966" s="143" t="s">
        <v>25</v>
      </c>
      <c r="F9966" s="248" t="s">
        <v>5045</v>
      </c>
      <c r="G9966" s="216">
        <v>12.5</v>
      </c>
      <c r="H9966" s="216">
        <v>192.00000000768341</v>
      </c>
      <c r="I9966" s="216">
        <v>2400.0000000960426</v>
      </c>
      <c r="J9966" s="216">
        <v>6.9290973762107877E-3</v>
      </c>
      <c r="K9966" s="216">
        <v>3.6089048832986984E-5</v>
      </c>
    </row>
    <row r="9967" spans="2:11" ht="15.75" customHeight="1" x14ac:dyDescent="0.2">
      <c r="B9967" s="189">
        <v>41261</v>
      </c>
      <c r="C9967" s="143">
        <v>286811</v>
      </c>
      <c r="D9967" s="143" t="s">
        <v>1028</v>
      </c>
      <c r="E9967" s="143" t="s">
        <v>25</v>
      </c>
      <c r="F9967" s="248" t="s">
        <v>5046</v>
      </c>
      <c r="G9967" s="216">
        <v>5.5</v>
      </c>
      <c r="H9967" s="216">
        <v>248.00000000162981</v>
      </c>
      <c r="I9967" s="216">
        <v>1364.000000008964</v>
      </c>
      <c r="J9967" s="216">
        <v>3.9380370086814194E-3</v>
      </c>
      <c r="K9967" s="216">
        <v>1.5879181486514271E-5</v>
      </c>
    </row>
    <row r="9968" spans="2:11" ht="15.75" customHeight="1" x14ac:dyDescent="0.2">
      <c r="B9968" s="189">
        <v>41261</v>
      </c>
      <c r="C9968" s="143">
        <v>286819</v>
      </c>
      <c r="D9968" s="143" t="s">
        <v>613</v>
      </c>
      <c r="E9968" s="143" t="s">
        <v>25</v>
      </c>
      <c r="F9968" s="248" t="s">
        <v>4541</v>
      </c>
      <c r="G9968" s="216">
        <v>8.41</v>
      </c>
      <c r="H9968" s="216">
        <v>267.00000000069849</v>
      </c>
      <c r="I9968" s="216">
        <v>2245.4700000058742</v>
      </c>
      <c r="J9968" s="216">
        <v>6.4829501186575416E-3</v>
      </c>
      <c r="K9968" s="216">
        <v>2.4280712054833642E-5</v>
      </c>
    </row>
    <row r="9969" spans="2:11" ht="15.75" customHeight="1" x14ac:dyDescent="0.2">
      <c r="B9969" s="189">
        <v>41261</v>
      </c>
      <c r="C9969" s="143">
        <v>286842</v>
      </c>
      <c r="D9969" s="143" t="s">
        <v>1328</v>
      </c>
      <c r="E9969" s="143" t="s">
        <v>25</v>
      </c>
      <c r="F9969" s="248" t="s">
        <v>4538</v>
      </c>
      <c r="G9969" s="216">
        <v>32.25</v>
      </c>
      <c r="H9969" s="216">
        <v>306.99999999487773</v>
      </c>
      <c r="I9969" s="216">
        <v>9900.7499998348067</v>
      </c>
      <c r="J9969" s="216">
        <v>2.8584692018178735E-2</v>
      </c>
      <c r="K9969" s="216">
        <v>9.3109745989106417E-5</v>
      </c>
    </row>
    <row r="9970" spans="2:11" ht="15.75" customHeight="1" x14ac:dyDescent="0.2">
      <c r="B9970" s="189">
        <v>41261</v>
      </c>
      <c r="C9970" s="143">
        <v>286843</v>
      </c>
      <c r="D9970" s="143" t="s">
        <v>1225</v>
      </c>
      <c r="E9970" s="143" t="s">
        <v>25</v>
      </c>
      <c r="F9970" s="248" t="s">
        <v>5047</v>
      </c>
      <c r="G9970" s="216">
        <v>4.01</v>
      </c>
      <c r="H9970" s="216">
        <v>317.99999999930151</v>
      </c>
      <c r="I9970" s="216">
        <v>1275.179999997199</v>
      </c>
      <c r="J9970" s="216">
        <v>3.6816026632597804E-3</v>
      </c>
      <c r="K9970" s="216">
        <v>1.1577366865622223E-5</v>
      </c>
    </row>
    <row r="9971" spans="2:11" ht="15.75" customHeight="1" x14ac:dyDescent="0.2">
      <c r="B9971" s="189">
        <v>41261</v>
      </c>
      <c r="C9971" s="143">
        <v>286848</v>
      </c>
      <c r="D9971" s="143" t="s">
        <v>565</v>
      </c>
      <c r="E9971" s="143" t="s">
        <v>25</v>
      </c>
      <c r="F9971" s="248" t="s">
        <v>5048</v>
      </c>
      <c r="G9971" s="216">
        <v>3</v>
      </c>
      <c r="H9971" s="216">
        <v>364.99999999534339</v>
      </c>
      <c r="I9971" s="216">
        <v>1094.9999999860302</v>
      </c>
      <c r="J9971" s="216">
        <v>3.1614006777293271E-3</v>
      </c>
      <c r="K9971" s="216">
        <v>8.6613717199168753E-6</v>
      </c>
    </row>
    <row r="9972" spans="2:11" ht="15.75" customHeight="1" x14ac:dyDescent="0.2">
      <c r="B9972" s="189">
        <v>41261</v>
      </c>
      <c r="C9972" s="143">
        <v>286849</v>
      </c>
      <c r="D9972" s="143" t="s">
        <v>555</v>
      </c>
      <c r="E9972" s="143" t="s">
        <v>25</v>
      </c>
      <c r="F9972" s="248" t="s">
        <v>3293</v>
      </c>
      <c r="G9972" s="216">
        <v>35.239999999999995</v>
      </c>
      <c r="H9972" s="216">
        <v>278.00000000512227</v>
      </c>
      <c r="I9972" s="216">
        <v>9796.7200001805086</v>
      </c>
      <c r="J9972" s="216">
        <v>2.8284344519169169E-2</v>
      </c>
      <c r="K9972" s="216">
        <v>1.0174224646995689E-4</v>
      </c>
    </row>
    <row r="9973" spans="2:11" ht="15.75" customHeight="1" x14ac:dyDescent="0.2">
      <c r="B9973" s="189">
        <v>41261</v>
      </c>
      <c r="C9973" s="143">
        <v>286850</v>
      </c>
      <c r="D9973" s="143" t="s">
        <v>1702</v>
      </c>
      <c r="E9973" s="143" t="s">
        <v>24</v>
      </c>
      <c r="F9973" s="248" t="s">
        <v>5049</v>
      </c>
      <c r="G9973" s="216">
        <v>1</v>
      </c>
      <c r="H9973" s="216">
        <v>80.999999991618097</v>
      </c>
      <c r="I9973" s="216">
        <v>80.999999991618097</v>
      </c>
      <c r="J9973" s="216">
        <v>8.1787142349994308E-5</v>
      </c>
      <c r="K9973" s="216">
        <v>1.0097178068945391E-6</v>
      </c>
    </row>
    <row r="9974" spans="2:11" ht="15.75" customHeight="1" x14ac:dyDescent="0.2">
      <c r="B9974" s="189">
        <v>41261</v>
      </c>
      <c r="C9974" s="143">
        <v>286851</v>
      </c>
      <c r="D9974" s="143" t="s">
        <v>834</v>
      </c>
      <c r="E9974" s="143" t="s">
        <v>25</v>
      </c>
      <c r="F9974" s="248" t="s">
        <v>5050</v>
      </c>
      <c r="G9974" s="216">
        <v>16.920000000000002</v>
      </c>
      <c r="H9974" s="216">
        <v>244.99999999185093</v>
      </c>
      <c r="I9974" s="216">
        <v>4145.3999998621184</v>
      </c>
      <c r="J9974" s="216">
        <v>1.1968283442183057E-2</v>
      </c>
      <c r="K9974" s="216">
        <v>4.8850136500331181E-5</v>
      </c>
    </row>
    <row r="9975" spans="2:11" ht="15.75" customHeight="1" x14ac:dyDescent="0.2">
      <c r="B9975" s="189">
        <v>41261</v>
      </c>
      <c r="C9975" s="143">
        <v>286852</v>
      </c>
      <c r="D9975" s="143" t="s">
        <v>527</v>
      </c>
      <c r="E9975" s="143" t="s">
        <v>25</v>
      </c>
      <c r="F9975" s="248" t="s">
        <v>5051</v>
      </c>
      <c r="G9975" s="216">
        <v>4</v>
      </c>
      <c r="H9975" s="216">
        <v>119.00000000023283</v>
      </c>
      <c r="I9975" s="216">
        <v>476.00000000093132</v>
      </c>
      <c r="J9975" s="216">
        <v>1.3742709795628331E-3</v>
      </c>
      <c r="K9975" s="216">
        <v>1.1548495626555834E-5</v>
      </c>
    </row>
    <row r="9976" spans="2:11" ht="15.75" customHeight="1" x14ac:dyDescent="0.2">
      <c r="B9976" s="189">
        <v>41261</v>
      </c>
      <c r="C9976" s="143">
        <v>286853</v>
      </c>
      <c r="D9976" s="143" t="s">
        <v>1104</v>
      </c>
      <c r="E9976" s="143" t="s">
        <v>25</v>
      </c>
      <c r="F9976" s="248" t="s">
        <v>5052</v>
      </c>
      <c r="G9976" s="216">
        <v>5</v>
      </c>
      <c r="H9976" s="216">
        <v>142.00000000186265</v>
      </c>
      <c r="I9976" s="216">
        <v>710.00000000931323</v>
      </c>
      <c r="J9976" s="216">
        <v>2.0498579737405491E-3</v>
      </c>
      <c r="K9976" s="216">
        <v>1.4435619533194792E-5</v>
      </c>
    </row>
    <row r="9977" spans="2:11" ht="15.75" customHeight="1" x14ac:dyDescent="0.2">
      <c r="B9977" s="189">
        <v>41261</v>
      </c>
      <c r="C9977" s="143">
        <v>286854</v>
      </c>
      <c r="D9977" s="143" t="s">
        <v>676</v>
      </c>
      <c r="E9977" s="143" t="s">
        <v>25</v>
      </c>
      <c r="F9977" s="248" t="s">
        <v>2771</v>
      </c>
      <c r="G9977" s="216">
        <v>13.34</v>
      </c>
      <c r="H9977" s="216">
        <v>196.99999999254942</v>
      </c>
      <c r="I9977" s="216">
        <v>2627.9799999006091</v>
      </c>
      <c r="J9977" s="216">
        <v>7.5873038838820961E-3</v>
      </c>
      <c r="K9977" s="216">
        <v>3.8514232914563705E-5</v>
      </c>
    </row>
    <row r="9978" spans="2:11" ht="15.75" customHeight="1" x14ac:dyDescent="0.2">
      <c r="B9978" s="189">
        <v>41261</v>
      </c>
      <c r="C9978" s="143">
        <v>286855</v>
      </c>
      <c r="D9978" s="143" t="s">
        <v>869</v>
      </c>
      <c r="E9978" s="143" t="s">
        <v>25</v>
      </c>
      <c r="F9978" s="248" t="s">
        <v>3207</v>
      </c>
      <c r="G9978" s="216">
        <v>14.52</v>
      </c>
      <c r="H9978" s="216">
        <v>213.00000000279397</v>
      </c>
      <c r="I9978" s="216">
        <v>3092.7600000405682</v>
      </c>
      <c r="J9978" s="216">
        <v>8.9291813336138306E-3</v>
      </c>
      <c r="K9978" s="216">
        <v>4.1921039124397678E-5</v>
      </c>
    </row>
    <row r="9979" spans="2:11" ht="15.75" customHeight="1" x14ac:dyDescent="0.2">
      <c r="B9979" s="189">
        <v>41261</v>
      </c>
      <c r="C9979" s="143">
        <v>286872</v>
      </c>
      <c r="D9979" s="143" t="s">
        <v>950</v>
      </c>
      <c r="E9979" s="143" t="s">
        <v>25</v>
      </c>
      <c r="F9979" s="248" t="s">
        <v>2352</v>
      </c>
      <c r="G9979" s="216">
        <v>6</v>
      </c>
      <c r="H9979" s="216">
        <v>409.99999999534339</v>
      </c>
      <c r="I9979" s="216">
        <v>2459.9999999720603</v>
      </c>
      <c r="J9979" s="216">
        <v>7.1023248102511727E-3</v>
      </c>
      <c r="K9979" s="216">
        <v>1.7322743439833751E-5</v>
      </c>
    </row>
    <row r="9980" spans="2:11" ht="15.75" customHeight="1" x14ac:dyDescent="0.2">
      <c r="B9980" s="189">
        <v>41261</v>
      </c>
      <c r="C9980" s="143">
        <v>286882</v>
      </c>
      <c r="D9980" s="143" t="s">
        <v>895</v>
      </c>
      <c r="E9980" s="143" t="s">
        <v>24</v>
      </c>
      <c r="F9980" s="248" t="s">
        <v>5053</v>
      </c>
      <c r="G9980" s="216">
        <v>1.0414000000000001</v>
      </c>
      <c r="H9980" s="216">
        <v>406.99999999604188</v>
      </c>
      <c r="I9980" s="216">
        <v>423.84979999587807</v>
      </c>
      <c r="J9980" s="216">
        <v>4.2796869050452702E-4</v>
      </c>
      <c r="K9980" s="216">
        <v>1.0515201240999729E-6</v>
      </c>
    </row>
    <row r="9981" spans="2:11" ht="15.75" customHeight="1" x14ac:dyDescent="0.2">
      <c r="B9981" s="189">
        <v>41261</v>
      </c>
      <c r="C9981" s="143">
        <v>286883</v>
      </c>
      <c r="D9981" s="143" t="s">
        <v>902</v>
      </c>
      <c r="E9981" s="143" t="s">
        <v>25</v>
      </c>
      <c r="F9981" s="248" t="s">
        <v>5054</v>
      </c>
      <c r="G9981" s="216">
        <v>0.78</v>
      </c>
      <c r="H9981" s="216">
        <v>116.00000000093132</v>
      </c>
      <c r="I9981" s="216">
        <v>90.480000000726434</v>
      </c>
      <c r="J9981" s="216">
        <v>2.6122697107479028E-4</v>
      </c>
      <c r="K9981" s="216">
        <v>2.2519566471783879E-6</v>
      </c>
    </row>
    <row r="9982" spans="2:11" ht="15.75" customHeight="1" x14ac:dyDescent="0.2">
      <c r="B9982" s="189">
        <v>41261</v>
      </c>
      <c r="C9982" s="143">
        <v>286884</v>
      </c>
      <c r="D9982" s="143" t="s">
        <v>779</v>
      </c>
      <c r="E9982" s="143" t="s">
        <v>24</v>
      </c>
      <c r="F9982" s="248" t="s">
        <v>3190</v>
      </c>
      <c r="G9982" s="216">
        <v>8.9700000000000006</v>
      </c>
      <c r="H9982" s="216">
        <v>180</v>
      </c>
      <c r="I9982" s="216">
        <v>1614.6000000000001</v>
      </c>
      <c r="J9982" s="216">
        <v>1.6302903710119227E-3</v>
      </c>
      <c r="K9982" s="216">
        <v>9.057168727844015E-6</v>
      </c>
    </row>
    <row r="9983" spans="2:11" ht="15.75" customHeight="1" x14ac:dyDescent="0.2">
      <c r="B9983" s="189">
        <v>41261</v>
      </c>
      <c r="C9983" s="143">
        <v>286886</v>
      </c>
      <c r="D9983" s="143" t="s">
        <v>1077</v>
      </c>
      <c r="E9983" s="143" t="s">
        <v>24</v>
      </c>
      <c r="F9983" s="248" t="s">
        <v>2316</v>
      </c>
      <c r="G9983" s="216">
        <v>19.25</v>
      </c>
      <c r="H9983" s="216">
        <v>312.00000000069849</v>
      </c>
      <c r="I9983" s="216">
        <v>6006.000000013446</v>
      </c>
      <c r="J9983" s="216">
        <v>6.064365148222178E-3</v>
      </c>
      <c r="K9983" s="216">
        <v>1.9437067782719877E-5</v>
      </c>
    </row>
    <row r="9984" spans="2:11" ht="15.75" customHeight="1" x14ac:dyDescent="0.2">
      <c r="B9984" s="189">
        <v>41261</v>
      </c>
      <c r="C9984" s="143">
        <v>286890</v>
      </c>
      <c r="D9984" s="143" t="s">
        <v>4698</v>
      </c>
      <c r="E9984" s="143" t="s">
        <v>24</v>
      </c>
      <c r="F9984" s="248" t="s">
        <v>5055</v>
      </c>
      <c r="G9984" s="216">
        <v>16.905000000000001</v>
      </c>
      <c r="H9984" s="216">
        <v>207.9999999969732</v>
      </c>
      <c r="I9984" s="216">
        <v>3516.2399999488321</v>
      </c>
      <c r="J9984" s="216">
        <v>3.5504101412631886E-3</v>
      </c>
      <c r="K9984" s="216">
        <v>1.7069279525552182E-5</v>
      </c>
    </row>
    <row r="9985" spans="2:11" ht="15.75" customHeight="1" x14ac:dyDescent="0.2">
      <c r="B9985" s="189">
        <v>41261</v>
      </c>
      <c r="C9985" s="143">
        <v>286891</v>
      </c>
      <c r="D9985" s="143" t="s">
        <v>1002</v>
      </c>
      <c r="E9985" s="143" t="s">
        <v>24</v>
      </c>
      <c r="F9985" s="248" t="s">
        <v>5056</v>
      </c>
      <c r="G9985" s="216">
        <v>26.88</v>
      </c>
      <c r="H9985" s="216">
        <v>293.99999999441206</v>
      </c>
      <c r="I9985" s="216">
        <v>7902.7199998497963</v>
      </c>
      <c r="J9985" s="216">
        <v>7.9795171067499476E-3</v>
      </c>
      <c r="K9985" s="216">
        <v>2.7141214649325207E-5</v>
      </c>
    </row>
    <row r="9986" spans="2:11" ht="15.75" customHeight="1" x14ac:dyDescent="0.2">
      <c r="B9986" s="189">
        <v>41261</v>
      </c>
      <c r="C9986" s="143">
        <v>286891</v>
      </c>
      <c r="D9986" s="143" t="s">
        <v>1179</v>
      </c>
      <c r="E9986" s="143" t="s">
        <v>25</v>
      </c>
      <c r="F9986" s="248" t="s">
        <v>5056</v>
      </c>
      <c r="G9986" s="216">
        <v>21.875</v>
      </c>
      <c r="H9986" s="216">
        <v>293.99999999441206</v>
      </c>
      <c r="I9986" s="216">
        <v>6431.2499998777639</v>
      </c>
      <c r="J9986" s="216">
        <v>1.8567815624218893E-2</v>
      </c>
      <c r="K9986" s="216">
        <v>6.3155835457727225E-5</v>
      </c>
    </row>
    <row r="9987" spans="2:11" ht="15.75" customHeight="1" x14ac:dyDescent="0.2">
      <c r="B9987" s="189">
        <v>41261</v>
      </c>
      <c r="C9987" s="143">
        <v>286892</v>
      </c>
      <c r="D9987" s="143" t="s">
        <v>555</v>
      </c>
      <c r="E9987" s="143" t="s">
        <v>25</v>
      </c>
      <c r="F9987" s="248" t="s">
        <v>5057</v>
      </c>
      <c r="G9987" s="216">
        <v>75.17</v>
      </c>
      <c r="H9987" s="216">
        <v>42.000000000698492</v>
      </c>
      <c r="I9987" s="216">
        <v>3157.1400000525059</v>
      </c>
      <c r="J9987" s="216">
        <v>9.1150543707577119E-3</v>
      </c>
      <c r="K9987" s="216">
        <v>2.1702510406205051E-4</v>
      </c>
    </row>
    <row r="9988" spans="2:11" ht="15.75" customHeight="1" x14ac:dyDescent="0.2">
      <c r="B9988" s="189">
        <v>41261</v>
      </c>
      <c r="C9988" s="143">
        <v>286892</v>
      </c>
      <c r="D9988" s="143" t="s">
        <v>604</v>
      </c>
      <c r="E9988" s="143" t="s">
        <v>25</v>
      </c>
      <c r="F9988" s="248" t="s">
        <v>5057</v>
      </c>
      <c r="G9988" s="216">
        <v>38.700000000000003</v>
      </c>
      <c r="H9988" s="216">
        <v>42.000000000698492</v>
      </c>
      <c r="I9988" s="216">
        <v>1625.4000000270319</v>
      </c>
      <c r="J9988" s="216">
        <v>4.6927311979290077E-3</v>
      </c>
      <c r="K9988" s="216">
        <v>1.1173169518692771E-4</v>
      </c>
    </row>
    <row r="9989" spans="2:11" ht="15.75" customHeight="1" x14ac:dyDescent="0.2">
      <c r="B9989" s="189">
        <v>41261</v>
      </c>
      <c r="C9989" s="143">
        <v>286894</v>
      </c>
      <c r="D9989" s="143" t="s">
        <v>1047</v>
      </c>
      <c r="E9989" s="143" t="s">
        <v>24</v>
      </c>
      <c r="F9989" s="248" t="s">
        <v>3584</v>
      </c>
      <c r="G9989" s="216">
        <v>26.88</v>
      </c>
      <c r="H9989" s="216">
        <v>381.00000000558794</v>
      </c>
      <c r="I9989" s="216">
        <v>10241.280000150204</v>
      </c>
      <c r="J9989" s="216">
        <v>1.0340802781544568E-2</v>
      </c>
      <c r="K9989" s="216">
        <v>2.7141214649325207E-5</v>
      </c>
    </row>
    <row r="9990" spans="2:11" ht="15.75" customHeight="1" x14ac:dyDescent="0.2">
      <c r="B9990" s="189">
        <v>41261</v>
      </c>
      <c r="C9990" s="143">
        <v>286895</v>
      </c>
      <c r="D9990" s="143" t="s">
        <v>3388</v>
      </c>
      <c r="E9990" s="143" t="s">
        <v>24</v>
      </c>
      <c r="F9990" s="248" t="s">
        <v>5058</v>
      </c>
      <c r="G9990" s="216">
        <v>9.9996000000000009</v>
      </c>
      <c r="H9990" s="216">
        <v>447.00000000069849</v>
      </c>
      <c r="I9990" s="216">
        <v>4469.8212000069852</v>
      </c>
      <c r="J9990" s="216">
        <v>4.5132580592817696E-3</v>
      </c>
      <c r="K9990" s="216">
        <v>1.0096774181822632E-5</v>
      </c>
    </row>
    <row r="9991" spans="2:11" ht="15.75" customHeight="1" x14ac:dyDescent="0.2">
      <c r="B9991" s="189">
        <v>41261</v>
      </c>
      <c r="C9991" s="143">
        <v>286896</v>
      </c>
      <c r="D9991" s="143" t="s">
        <v>719</v>
      </c>
      <c r="E9991" s="143" t="s">
        <v>24</v>
      </c>
      <c r="F9991" s="248" t="s">
        <v>5059</v>
      </c>
      <c r="G9991" s="216">
        <v>12.3</v>
      </c>
      <c r="H9991" s="216">
        <v>261.00000000209548</v>
      </c>
      <c r="I9991" s="216">
        <v>3210.3000000257744</v>
      </c>
      <c r="J9991" s="216">
        <v>3.2414970754995635E-3</v>
      </c>
      <c r="K9991" s="216">
        <v>1.241952902480283E-5</v>
      </c>
    </row>
    <row r="9992" spans="2:11" ht="15.75" customHeight="1" x14ac:dyDescent="0.2">
      <c r="B9992" s="189">
        <v>41261</v>
      </c>
      <c r="C9992" s="143">
        <v>286897</v>
      </c>
      <c r="D9992" s="143" t="s">
        <v>1406</v>
      </c>
      <c r="E9992" s="143" t="s">
        <v>24</v>
      </c>
      <c r="F9992" s="248" t="s">
        <v>5060</v>
      </c>
      <c r="G9992" s="216">
        <v>67.320000000000007</v>
      </c>
      <c r="H9992" s="216">
        <v>155.00000000232831</v>
      </c>
      <c r="I9992" s="216">
        <v>10434.600000156743</v>
      </c>
      <c r="J9992" s="216">
        <v>1.0536001427980023E-2</v>
      </c>
      <c r="K9992" s="216">
        <v>6.7974202760140366E-5</v>
      </c>
    </row>
    <row r="9993" spans="2:11" ht="15.75" customHeight="1" x14ac:dyDescent="0.2">
      <c r="B9993" s="189">
        <v>41261</v>
      </c>
      <c r="C9993" s="143">
        <v>286899</v>
      </c>
      <c r="D9993" s="143" t="s">
        <v>844</v>
      </c>
      <c r="E9993" s="143" t="s">
        <v>24</v>
      </c>
      <c r="F9993" s="248" t="s">
        <v>5061</v>
      </c>
      <c r="G9993" s="216">
        <v>19.414999999999999</v>
      </c>
      <c r="H9993" s="216">
        <v>374.99999999650754</v>
      </c>
      <c r="I9993" s="216">
        <v>7280.6249999321935</v>
      </c>
      <c r="J9993" s="216">
        <v>7.3513767077530877E-3</v>
      </c>
      <c r="K9993" s="216">
        <v>1.9603671220857475E-5</v>
      </c>
    </row>
    <row r="9994" spans="2:11" ht="15.75" customHeight="1" x14ac:dyDescent="0.2">
      <c r="B9994" s="189">
        <v>41261</v>
      </c>
      <c r="C9994" s="143">
        <v>286900</v>
      </c>
      <c r="D9994" s="143" t="s">
        <v>1181</v>
      </c>
      <c r="E9994" s="143" t="s">
        <v>24</v>
      </c>
      <c r="F9994" s="248" t="s">
        <v>5062</v>
      </c>
      <c r="G9994" s="216">
        <v>8</v>
      </c>
      <c r="H9994" s="216">
        <v>315</v>
      </c>
      <c r="I9994" s="216">
        <v>2520</v>
      </c>
      <c r="J9994" s="216">
        <v>2.5444888733742381E-3</v>
      </c>
      <c r="K9994" s="216">
        <v>8.0777424551563124E-6</v>
      </c>
    </row>
    <row r="9995" spans="2:11" ht="15.75" customHeight="1" x14ac:dyDescent="0.2">
      <c r="B9995" s="189">
        <v>41261</v>
      </c>
      <c r="C9995" s="143">
        <v>286901</v>
      </c>
      <c r="D9995" s="143" t="s">
        <v>1393</v>
      </c>
      <c r="E9995" s="143" t="s">
        <v>24</v>
      </c>
      <c r="F9995" s="248" t="s">
        <v>5063</v>
      </c>
      <c r="G9995" s="216">
        <v>4.6749999999999998</v>
      </c>
      <c r="H9995" s="216">
        <v>44.00000000721775</v>
      </c>
      <c r="I9995" s="216">
        <v>205.70000003374298</v>
      </c>
      <c r="J9995" s="216">
        <v>2.0769895291227757E-4</v>
      </c>
      <c r="K9995" s="216">
        <v>4.7204307472319697E-6</v>
      </c>
    </row>
    <row r="9996" spans="2:11" ht="15.75" customHeight="1" x14ac:dyDescent="0.2">
      <c r="B9996" s="189">
        <v>41261</v>
      </c>
      <c r="C9996" s="143">
        <v>286903</v>
      </c>
      <c r="D9996" s="143" t="s">
        <v>1393</v>
      </c>
      <c r="E9996" s="143" t="s">
        <v>24</v>
      </c>
      <c r="F9996" s="248" t="s">
        <v>5063</v>
      </c>
      <c r="G9996" s="216">
        <v>37.4</v>
      </c>
      <c r="H9996" s="216">
        <v>82.000000005355105</v>
      </c>
      <c r="I9996" s="216">
        <v>3066.8000002002809</v>
      </c>
      <c r="J9996" s="216">
        <v>3.0966025703863995E-3</v>
      </c>
      <c r="K9996" s="216">
        <v>3.7763445977855758E-5</v>
      </c>
    </row>
    <row r="9997" spans="2:11" ht="15.75" customHeight="1" x14ac:dyDescent="0.2">
      <c r="B9997" s="189">
        <v>41261</v>
      </c>
      <c r="C9997" s="143">
        <v>286904</v>
      </c>
      <c r="D9997" s="143" t="s">
        <v>1502</v>
      </c>
      <c r="E9997" s="143" t="s">
        <v>24</v>
      </c>
      <c r="F9997" s="248" t="s">
        <v>4104</v>
      </c>
      <c r="G9997" s="216">
        <v>27.759999999999998</v>
      </c>
      <c r="H9997" s="216">
        <v>230.00000000582077</v>
      </c>
      <c r="I9997" s="216">
        <v>6384.8000001615846</v>
      </c>
      <c r="J9997" s="216">
        <v>6.4468462536234079E-3</v>
      </c>
      <c r="K9997" s="216">
        <v>2.8029766319392402E-5</v>
      </c>
    </row>
    <row r="9998" spans="2:11" ht="15.75" customHeight="1" x14ac:dyDescent="0.2">
      <c r="B9998" s="189">
        <v>41261</v>
      </c>
      <c r="C9998" s="143">
        <v>286905</v>
      </c>
      <c r="D9998" s="143" t="s">
        <v>1421</v>
      </c>
      <c r="E9998" s="143" t="s">
        <v>24</v>
      </c>
      <c r="F9998" s="248" t="s">
        <v>5064</v>
      </c>
      <c r="G9998" s="216">
        <v>11.91</v>
      </c>
      <c r="H9998" s="216">
        <v>212.99999999231659</v>
      </c>
      <c r="I9998" s="216">
        <v>2536.8299999084907</v>
      </c>
      <c r="J9998" s="216">
        <v>2.5614824239718749E-3</v>
      </c>
      <c r="K9998" s="216">
        <v>1.2025739080113959E-5</v>
      </c>
    </row>
    <row r="9999" spans="2:11" ht="15.75" customHeight="1" x14ac:dyDescent="0.2">
      <c r="B9999" s="189">
        <v>41261</v>
      </c>
      <c r="C9999" s="143">
        <v>286906</v>
      </c>
      <c r="D9999" s="143" t="s">
        <v>870</v>
      </c>
      <c r="E9999" s="143" t="s">
        <v>24</v>
      </c>
      <c r="F9999" s="248" t="s">
        <v>5065</v>
      </c>
      <c r="G9999" s="216">
        <v>16.1675</v>
      </c>
      <c r="H9999" s="216">
        <v>230.00000000582077</v>
      </c>
      <c r="I9999" s="216">
        <v>3718.5250000941073</v>
      </c>
      <c r="J9999" s="216">
        <v>3.7546609079775373E-3</v>
      </c>
      <c r="K9999" s="216">
        <v>1.6324612642967459E-5</v>
      </c>
    </row>
    <row r="10000" spans="2:11" ht="15.75" customHeight="1" x14ac:dyDescent="0.2">
      <c r="B10000" s="189">
        <v>41261</v>
      </c>
      <c r="C10000" s="143">
        <v>286908</v>
      </c>
      <c r="D10000" s="143" t="s">
        <v>1035</v>
      </c>
      <c r="E10000" s="143" t="s">
        <v>24</v>
      </c>
      <c r="F10000" s="248" t="s">
        <v>5066</v>
      </c>
      <c r="G10000" s="216">
        <v>6.2881</v>
      </c>
      <c r="H10000" s="216">
        <v>122.33333333395422</v>
      </c>
      <c r="I10000" s="216">
        <v>1815.4642999882874</v>
      </c>
      <c r="J10000" s="216">
        <v>1.8331066314795029E-3</v>
      </c>
      <c r="K10000" s="216">
        <v>6.3492065415335503E-6</v>
      </c>
    </row>
    <row r="10001" spans="2:11" ht="15.75" customHeight="1" x14ac:dyDescent="0.2">
      <c r="B10001" s="189">
        <v>41261</v>
      </c>
      <c r="C10001" s="143">
        <v>286912</v>
      </c>
      <c r="D10001" s="143" t="s">
        <v>1035</v>
      </c>
      <c r="E10001" s="143" t="s">
        <v>24</v>
      </c>
      <c r="F10001" s="248" t="s">
        <v>5067</v>
      </c>
      <c r="G10001" s="216">
        <v>5.28</v>
      </c>
      <c r="H10001" s="216">
        <v>316.00000000325963</v>
      </c>
      <c r="I10001" s="216">
        <v>1668.4800000172108</v>
      </c>
      <c r="J10001" s="216">
        <v>1.6846939664647786E-3</v>
      </c>
      <c r="K10001" s="216">
        <v>5.3313100204031661E-6</v>
      </c>
    </row>
    <row r="10002" spans="2:11" ht="15.75" customHeight="1" x14ac:dyDescent="0.2">
      <c r="B10002" s="189">
        <v>41261</v>
      </c>
      <c r="C10002" s="143">
        <v>286914</v>
      </c>
      <c r="D10002" s="143" t="s">
        <v>613</v>
      </c>
      <c r="E10002" s="143" t="s">
        <v>25</v>
      </c>
      <c r="F10002" s="248" t="s">
        <v>5068</v>
      </c>
      <c r="G10002" s="216">
        <v>2.83</v>
      </c>
      <c r="H10002" s="216">
        <v>258.99999999557622</v>
      </c>
      <c r="I10002" s="216">
        <v>732.96999998748072</v>
      </c>
      <c r="J10002" s="216">
        <v>2.1161752098130125E-3</v>
      </c>
      <c r="K10002" s="216">
        <v>8.1705606557882525E-6</v>
      </c>
    </row>
    <row r="10003" spans="2:11" ht="15.75" customHeight="1" x14ac:dyDescent="0.2">
      <c r="B10003" s="189">
        <v>41261</v>
      </c>
      <c r="C10003" s="143">
        <v>286915</v>
      </c>
      <c r="D10003" s="143" t="s">
        <v>3339</v>
      </c>
      <c r="E10003" s="143" t="s">
        <v>24</v>
      </c>
      <c r="F10003" s="248" t="s">
        <v>5069</v>
      </c>
      <c r="G10003" s="216">
        <v>4.59</v>
      </c>
      <c r="H10003" s="216">
        <v>280.00000000116415</v>
      </c>
      <c r="I10003" s="216">
        <v>1285.2000000053433</v>
      </c>
      <c r="J10003" s="216">
        <v>1.2976893254262568E-3</v>
      </c>
      <c r="K10003" s="216">
        <v>4.6346047336459335E-6</v>
      </c>
    </row>
    <row r="10004" spans="2:11" ht="15.75" customHeight="1" x14ac:dyDescent="0.2">
      <c r="B10004" s="189">
        <v>41261</v>
      </c>
      <c r="C10004" s="143">
        <v>286915</v>
      </c>
      <c r="D10004" s="143" t="s">
        <v>1648</v>
      </c>
      <c r="E10004" s="143" t="s">
        <v>25</v>
      </c>
      <c r="F10004" s="248" t="s">
        <v>5069</v>
      </c>
      <c r="G10004" s="216">
        <v>1.33</v>
      </c>
      <c r="H10004" s="216">
        <v>280.00000000116415</v>
      </c>
      <c r="I10004" s="216">
        <v>372.40000000154834</v>
      </c>
      <c r="J10004" s="216">
        <v>1.0751649428368184E-3</v>
      </c>
      <c r="K10004" s="216">
        <v>3.8398747958298149E-6</v>
      </c>
    </row>
    <row r="10005" spans="2:11" ht="15.75" customHeight="1" x14ac:dyDescent="0.2">
      <c r="B10005" s="189">
        <v>41261</v>
      </c>
      <c r="C10005" s="143">
        <v>286916</v>
      </c>
      <c r="D10005" s="143" t="s">
        <v>1123</v>
      </c>
      <c r="E10005" s="143" t="s">
        <v>24</v>
      </c>
      <c r="F10005" s="248" t="s">
        <v>3213</v>
      </c>
      <c r="G10005" s="216">
        <v>12.39</v>
      </c>
      <c r="H10005" s="216">
        <v>361.00000000325963</v>
      </c>
      <c r="I10005" s="216">
        <v>4472.790000040387</v>
      </c>
      <c r="J10005" s="216">
        <v>4.5162557095406045E-3</v>
      </c>
      <c r="K10005" s="216">
        <v>1.2510403627423338E-5</v>
      </c>
    </row>
    <row r="10006" spans="2:11" ht="15.75" customHeight="1" x14ac:dyDescent="0.2">
      <c r="B10006" s="189">
        <v>41261</v>
      </c>
      <c r="C10006" s="143">
        <v>286941</v>
      </c>
      <c r="D10006" s="143" t="s">
        <v>1121</v>
      </c>
      <c r="E10006" s="143" t="s">
        <v>24</v>
      </c>
      <c r="F10006" s="248" t="s">
        <v>5070</v>
      </c>
      <c r="G10006" s="216">
        <v>1</v>
      </c>
      <c r="H10006" s="216">
        <v>377.0000000030268</v>
      </c>
      <c r="I10006" s="216">
        <v>377.0000000030268</v>
      </c>
      <c r="J10006" s="216">
        <v>3.8066361320229742E-4</v>
      </c>
      <c r="K10006" s="216">
        <v>1.0097178068945391E-6</v>
      </c>
    </row>
    <row r="10007" spans="2:11" ht="15.75" customHeight="1" x14ac:dyDescent="0.2">
      <c r="B10007" s="189">
        <v>41261</v>
      </c>
      <c r="C10007" s="143">
        <v>286941</v>
      </c>
      <c r="D10007" s="143" t="s">
        <v>1103</v>
      </c>
      <c r="E10007" s="143" t="s">
        <v>24</v>
      </c>
      <c r="F10007" s="248" t="s">
        <v>5070</v>
      </c>
      <c r="G10007" s="216">
        <v>1</v>
      </c>
      <c r="H10007" s="216">
        <v>377.0000000030268</v>
      </c>
      <c r="I10007" s="216">
        <v>377.0000000030268</v>
      </c>
      <c r="J10007" s="216">
        <v>3.8066361320229742E-4</v>
      </c>
      <c r="K10007" s="216">
        <v>1.0097178068945391E-6</v>
      </c>
    </row>
    <row r="10008" spans="2:11" ht="15.75" customHeight="1" x14ac:dyDescent="0.2">
      <c r="B10008" s="189">
        <v>41261</v>
      </c>
      <c r="C10008" s="143">
        <v>287242</v>
      </c>
      <c r="D10008" s="143" t="s">
        <v>1121</v>
      </c>
      <c r="E10008" s="143" t="s">
        <v>24</v>
      </c>
      <c r="F10008" s="248" t="s">
        <v>5070</v>
      </c>
      <c r="G10008" s="216">
        <v>1</v>
      </c>
      <c r="H10008" s="216">
        <v>377.0000000030268</v>
      </c>
      <c r="I10008" s="216">
        <v>377.0000000030268</v>
      </c>
      <c r="J10008" s="216">
        <v>3.8066361320229742E-4</v>
      </c>
      <c r="K10008" s="216">
        <v>1.0097178068945391E-6</v>
      </c>
    </row>
    <row r="10009" spans="2:11" ht="15.75" customHeight="1" x14ac:dyDescent="0.2">
      <c r="B10009" s="189">
        <v>41262</v>
      </c>
      <c r="C10009" s="143">
        <v>287028</v>
      </c>
      <c r="D10009" s="143" t="s">
        <v>516</v>
      </c>
      <c r="E10009" s="143" t="s">
        <v>25</v>
      </c>
      <c r="F10009" s="248" t="s">
        <v>2677</v>
      </c>
      <c r="G10009" s="216">
        <v>10.489000000000001</v>
      </c>
      <c r="H10009" s="216">
        <v>243.00000000628643</v>
      </c>
      <c r="I10009" s="216">
        <v>2548.8270000659386</v>
      </c>
      <c r="J10009" s="216">
        <v>7.3587154167523931E-3</v>
      </c>
      <c r="K10009" s="216">
        <v>3.0282779492024783E-5</v>
      </c>
    </row>
    <row r="10010" spans="2:11" ht="15.75" customHeight="1" x14ac:dyDescent="0.2">
      <c r="B10010" s="189">
        <v>41262</v>
      </c>
      <c r="C10010" s="143">
        <v>287040</v>
      </c>
      <c r="D10010" s="143" t="s">
        <v>1439</v>
      </c>
      <c r="E10010" s="143" t="s">
        <v>24</v>
      </c>
      <c r="F10010" s="248" t="s">
        <v>5071</v>
      </c>
      <c r="G10010" s="216">
        <v>1</v>
      </c>
      <c r="H10010" s="216">
        <v>300.00000000349246</v>
      </c>
      <c r="I10010" s="216">
        <v>300.00000000349246</v>
      </c>
      <c r="J10010" s="216">
        <v>3.029063867846916E-4</v>
      </c>
      <c r="K10010" s="216">
        <v>1.0096879559372177E-6</v>
      </c>
    </row>
    <row r="10011" spans="2:11" ht="15.75" customHeight="1" x14ac:dyDescent="0.2">
      <c r="B10011" s="189">
        <v>41262</v>
      </c>
      <c r="C10011" s="143">
        <v>287044</v>
      </c>
      <c r="D10011" s="143" t="s">
        <v>575</v>
      </c>
      <c r="E10011" s="143" t="s">
        <v>25</v>
      </c>
      <c r="F10011" s="248" t="s">
        <v>5072</v>
      </c>
      <c r="G10011" s="216">
        <v>25</v>
      </c>
      <c r="H10011" s="216">
        <v>159.99999999767169</v>
      </c>
      <c r="I10011" s="216">
        <v>3999.9999999417923</v>
      </c>
      <c r="J10011" s="216">
        <v>1.1548395268027117E-2</v>
      </c>
      <c r="K10011" s="216">
        <v>7.2177470426219812E-5</v>
      </c>
    </row>
    <row r="10012" spans="2:11" ht="15.75" customHeight="1" x14ac:dyDescent="0.2">
      <c r="B10012" s="189">
        <v>41262</v>
      </c>
      <c r="C10012" s="143">
        <v>287046</v>
      </c>
      <c r="D10012" s="143" t="s">
        <v>1511</v>
      </c>
      <c r="E10012" s="143" t="s">
        <v>25</v>
      </c>
      <c r="F10012" s="248" t="s">
        <v>2996</v>
      </c>
      <c r="G10012" s="216">
        <v>96.965000000000003</v>
      </c>
      <c r="H10012" s="216">
        <v>367.00000000186265</v>
      </c>
      <c r="I10012" s="216">
        <v>35586.155000180617</v>
      </c>
      <c r="J10012" s="216">
        <v>0.10274074600433643</v>
      </c>
      <c r="K10012" s="216">
        <v>2.7994753679513613E-4</v>
      </c>
    </row>
    <row r="10013" spans="2:11" ht="15.75" customHeight="1" x14ac:dyDescent="0.2">
      <c r="B10013" s="189">
        <v>41262</v>
      </c>
      <c r="C10013" s="143">
        <v>287047</v>
      </c>
      <c r="D10013" s="143" t="s">
        <v>511</v>
      </c>
      <c r="E10013" s="143" t="s">
        <v>25</v>
      </c>
      <c r="F10013" s="248" t="s">
        <v>5073</v>
      </c>
      <c r="G10013" s="216">
        <v>3</v>
      </c>
      <c r="H10013" s="216">
        <v>265.99999999743886</v>
      </c>
      <c r="I10013" s="216">
        <v>797.99999999231659</v>
      </c>
      <c r="J10013" s="216">
        <v>2.3039048559827533E-3</v>
      </c>
      <c r="K10013" s="216">
        <v>8.661296451146377E-6</v>
      </c>
    </row>
    <row r="10014" spans="2:11" ht="15.75" customHeight="1" x14ac:dyDescent="0.2">
      <c r="B10014" s="189">
        <v>41262</v>
      </c>
      <c r="C10014" s="143">
        <v>287049</v>
      </c>
      <c r="D10014" s="143" t="s">
        <v>1332</v>
      </c>
      <c r="E10014" s="143" t="s">
        <v>25</v>
      </c>
      <c r="F10014" s="248" t="s">
        <v>5074</v>
      </c>
      <c r="G10014" s="216">
        <v>3</v>
      </c>
      <c r="H10014" s="216">
        <v>161.99999999371357</v>
      </c>
      <c r="I10014" s="216">
        <v>485.99999998114072</v>
      </c>
      <c r="J10014" s="216">
        <v>1.4031300250312644E-3</v>
      </c>
      <c r="K10014" s="216">
        <v>8.661296451146377E-6</v>
      </c>
    </row>
    <row r="10015" spans="2:11" ht="15.75" customHeight="1" x14ac:dyDescent="0.2">
      <c r="B10015" s="189">
        <v>41262</v>
      </c>
      <c r="C10015" s="143">
        <v>287050</v>
      </c>
      <c r="D10015" s="143" t="s">
        <v>530</v>
      </c>
      <c r="E10015" s="143" t="s">
        <v>25</v>
      </c>
      <c r="F10015" s="248" t="s">
        <v>5075</v>
      </c>
      <c r="G10015" s="216">
        <v>16.5</v>
      </c>
      <c r="H10015" s="216">
        <v>144.99999999068677</v>
      </c>
      <c r="I10015" s="216">
        <v>2392.4999998463318</v>
      </c>
      <c r="J10015" s="216">
        <v>6.9073839193455801E-3</v>
      </c>
      <c r="K10015" s="216">
        <v>4.7637130481305073E-5</v>
      </c>
    </row>
    <row r="10016" spans="2:11" ht="15.75" customHeight="1" x14ac:dyDescent="0.2">
      <c r="B10016" s="189">
        <v>41262</v>
      </c>
      <c r="C10016" s="143">
        <v>287051</v>
      </c>
      <c r="D10016" s="143" t="s">
        <v>1259</v>
      </c>
      <c r="E10016" s="143" t="s">
        <v>25</v>
      </c>
      <c r="F10016" s="248" t="s">
        <v>5076</v>
      </c>
      <c r="G10016" s="216">
        <v>4</v>
      </c>
      <c r="H10016" s="216">
        <v>419.99999999650754</v>
      </c>
      <c r="I10016" s="216">
        <v>1679.9999999860302</v>
      </c>
      <c r="J10016" s="216">
        <v>4.8503260126016388E-3</v>
      </c>
      <c r="K10016" s="216">
        <v>1.1548395268195169E-5</v>
      </c>
    </row>
    <row r="10017" spans="2:11" ht="15.75" customHeight="1" x14ac:dyDescent="0.2">
      <c r="B10017" s="189">
        <v>41262</v>
      </c>
      <c r="C10017" s="143">
        <v>287053</v>
      </c>
      <c r="D10017" s="143" t="s">
        <v>593</v>
      </c>
      <c r="E10017" s="143" t="s">
        <v>25</v>
      </c>
      <c r="F10017" s="248" t="s">
        <v>3806</v>
      </c>
      <c r="G10017" s="216">
        <v>20.55</v>
      </c>
      <c r="H10017" s="216">
        <v>426.99999999837019</v>
      </c>
      <c r="I10017" s="216">
        <v>8774.8499999665073</v>
      </c>
      <c r="J10017" s="216">
        <v>2.5333859054683897E-2</v>
      </c>
      <c r="K10017" s="216">
        <v>5.9329880690352683E-5</v>
      </c>
    </row>
    <row r="10018" spans="2:11" ht="15.75" customHeight="1" x14ac:dyDescent="0.2">
      <c r="B10018" s="189">
        <v>41262</v>
      </c>
      <c r="C10018" s="143">
        <v>287060</v>
      </c>
      <c r="D10018" s="143" t="s">
        <v>1164</v>
      </c>
      <c r="E10018" s="143" t="s">
        <v>25</v>
      </c>
      <c r="F10018" s="248" t="s">
        <v>5077</v>
      </c>
      <c r="G10018" s="216">
        <v>43.12</v>
      </c>
      <c r="H10018" s="216">
        <v>524.99999999301508</v>
      </c>
      <c r="I10018" s="216">
        <v>22637.999999698808</v>
      </c>
      <c r="J10018" s="216">
        <v>6.5358143019480994E-2</v>
      </c>
      <c r="K10018" s="216">
        <v>1.2449170099114391E-4</v>
      </c>
    </row>
    <row r="10019" spans="2:11" ht="15.75" customHeight="1" x14ac:dyDescent="0.2">
      <c r="B10019" s="189">
        <v>41262</v>
      </c>
      <c r="C10019" s="143">
        <v>287062</v>
      </c>
      <c r="D10019" s="143" t="s">
        <v>1382</v>
      </c>
      <c r="E10019" s="143" t="s">
        <v>24</v>
      </c>
      <c r="F10019" s="248" t="s">
        <v>5078</v>
      </c>
      <c r="G10019" s="216">
        <v>1.4867000000000001</v>
      </c>
      <c r="H10019" s="216">
        <v>60.999999999767169</v>
      </c>
      <c r="I10019" s="216">
        <v>90.688699999653863</v>
      </c>
      <c r="J10019" s="216">
        <v>9.1567288129254057E-5</v>
      </c>
      <c r="K10019" s="216">
        <v>1.5011030840918614E-6</v>
      </c>
    </row>
    <row r="10020" spans="2:11" ht="15.75" customHeight="1" x14ac:dyDescent="0.2">
      <c r="B10020" s="189">
        <v>41262</v>
      </c>
      <c r="C10020" s="143">
        <v>287063</v>
      </c>
      <c r="D10020" s="143" t="s">
        <v>1382</v>
      </c>
      <c r="E10020" s="143" t="s">
        <v>24</v>
      </c>
      <c r="F10020" s="248" t="s">
        <v>5079</v>
      </c>
      <c r="G10020" s="216">
        <v>2.5851000000000002</v>
      </c>
      <c r="H10020" s="216">
        <v>85.000000004656613</v>
      </c>
      <c r="I10020" s="216">
        <v>219.73350001203784</v>
      </c>
      <c r="J10020" s="216">
        <v>2.2186226847808506E-4</v>
      </c>
      <c r="K10020" s="216">
        <v>2.6101443348933016E-6</v>
      </c>
    </row>
    <row r="10021" spans="2:11" ht="15.75" customHeight="1" x14ac:dyDescent="0.2">
      <c r="B10021" s="189">
        <v>41262</v>
      </c>
      <c r="C10021" s="143">
        <v>287064</v>
      </c>
      <c r="D10021" s="143" t="s">
        <v>641</v>
      </c>
      <c r="E10021" s="143" t="s">
        <v>24</v>
      </c>
      <c r="F10021" s="248" t="s">
        <v>4507</v>
      </c>
      <c r="G10021" s="216">
        <v>13</v>
      </c>
      <c r="H10021" s="216">
        <v>300.00000000349246</v>
      </c>
      <c r="I10021" s="216">
        <v>3900.000000045402</v>
      </c>
      <c r="J10021" s="216">
        <v>3.9377830282009904E-3</v>
      </c>
      <c r="K10021" s="216">
        <v>1.3125943427183828E-5</v>
      </c>
    </row>
    <row r="10022" spans="2:11" ht="15.75" customHeight="1" x14ac:dyDescent="0.2">
      <c r="B10022" s="189">
        <v>41262</v>
      </c>
      <c r="C10022" s="143">
        <v>287065</v>
      </c>
      <c r="D10022" s="143" t="s">
        <v>596</v>
      </c>
      <c r="E10022" s="143" t="s">
        <v>24</v>
      </c>
      <c r="F10022" s="248" t="s">
        <v>5080</v>
      </c>
      <c r="G10022" s="216">
        <v>5.585</v>
      </c>
      <c r="H10022" s="216">
        <v>320.00000000582077</v>
      </c>
      <c r="I10022" s="216">
        <v>1787.2000000325088</v>
      </c>
      <c r="J10022" s="216">
        <v>1.804514314883819E-3</v>
      </c>
      <c r="K10022" s="216">
        <v>5.6391072339093604E-6</v>
      </c>
    </row>
    <row r="10023" spans="2:11" ht="15.75" customHeight="1" x14ac:dyDescent="0.2">
      <c r="B10023" s="189">
        <v>41262</v>
      </c>
      <c r="C10023" s="143">
        <v>287066</v>
      </c>
      <c r="D10023" s="143" t="s">
        <v>1066</v>
      </c>
      <c r="E10023" s="143" t="s">
        <v>24</v>
      </c>
      <c r="F10023" s="248" t="s">
        <v>3815</v>
      </c>
      <c r="G10023" s="216">
        <v>10.8</v>
      </c>
      <c r="H10023" s="216">
        <v>240.00000000698492</v>
      </c>
      <c r="I10023" s="216">
        <v>2592.0000000754371</v>
      </c>
      <c r="J10023" s="216">
        <v>2.617111181865436E-3</v>
      </c>
      <c r="K10023" s="216">
        <v>1.0904629924121951E-5</v>
      </c>
    </row>
    <row r="10024" spans="2:11" ht="15.75" customHeight="1" x14ac:dyDescent="0.2">
      <c r="B10024" s="189">
        <v>41262</v>
      </c>
      <c r="C10024" s="143">
        <v>287067</v>
      </c>
      <c r="D10024" s="143" t="s">
        <v>541</v>
      </c>
      <c r="E10024" s="143" t="s">
        <v>25</v>
      </c>
      <c r="F10024" s="248" t="s">
        <v>5081</v>
      </c>
      <c r="G10024" s="216">
        <v>47</v>
      </c>
      <c r="H10024" s="216">
        <v>322.00000000186265</v>
      </c>
      <c r="I10024" s="216">
        <v>15134.000000087544</v>
      </c>
      <c r="J10024" s="216">
        <v>4.3693353497469167E-2</v>
      </c>
      <c r="K10024" s="216">
        <v>1.3569364440129325E-4</v>
      </c>
    </row>
    <row r="10025" spans="2:11" ht="15.75" customHeight="1" x14ac:dyDescent="0.2">
      <c r="B10025" s="189">
        <v>41262</v>
      </c>
      <c r="C10025" s="143">
        <v>287068</v>
      </c>
      <c r="D10025" s="143" t="s">
        <v>1511</v>
      </c>
      <c r="E10025" s="143" t="s">
        <v>25</v>
      </c>
      <c r="F10025" s="248" t="s">
        <v>4376</v>
      </c>
      <c r="G10025" s="216">
        <v>3.5</v>
      </c>
      <c r="H10025" s="216">
        <v>130.00000000465661</v>
      </c>
      <c r="I10025" s="216">
        <v>455.00000001629815</v>
      </c>
      <c r="J10025" s="216">
        <v>1.3136299618042549E-3</v>
      </c>
      <c r="K10025" s="216">
        <v>1.0104845859670772E-5</v>
      </c>
    </row>
    <row r="10026" spans="2:11" ht="15.75" customHeight="1" x14ac:dyDescent="0.2">
      <c r="B10026" s="189">
        <v>41262</v>
      </c>
      <c r="C10026" s="143">
        <v>287069</v>
      </c>
      <c r="D10026" s="143" t="s">
        <v>3249</v>
      </c>
      <c r="E10026" s="143" t="s">
        <v>24</v>
      </c>
      <c r="F10026" s="248" t="s">
        <v>3753</v>
      </c>
      <c r="G10026" s="216">
        <v>25.2</v>
      </c>
      <c r="H10026" s="216">
        <v>434.99999999301508</v>
      </c>
      <c r="I10026" s="216">
        <v>10961.99999982398</v>
      </c>
      <c r="J10026" s="216">
        <v>1.1068199372806054E-2</v>
      </c>
      <c r="K10026" s="216">
        <v>2.5444136489617882E-5</v>
      </c>
    </row>
    <row r="10027" spans="2:11" ht="15.75" customHeight="1" x14ac:dyDescent="0.2">
      <c r="B10027" s="189">
        <v>41262</v>
      </c>
      <c r="C10027" s="143">
        <v>287069</v>
      </c>
      <c r="D10027" s="143" t="s">
        <v>1047</v>
      </c>
      <c r="E10027" s="143" t="s">
        <v>24</v>
      </c>
      <c r="F10027" s="248" t="s">
        <v>3753</v>
      </c>
      <c r="G10027" s="216">
        <v>3.84</v>
      </c>
      <c r="H10027" s="216">
        <v>434.99999999301508</v>
      </c>
      <c r="I10027" s="216">
        <v>1670.399999973178</v>
      </c>
      <c r="J10027" s="216">
        <v>1.6865827615704463E-3</v>
      </c>
      <c r="K10027" s="216">
        <v>3.8772017507989152E-6</v>
      </c>
    </row>
    <row r="10028" spans="2:11" ht="15.75" customHeight="1" x14ac:dyDescent="0.2">
      <c r="B10028" s="189">
        <v>41262</v>
      </c>
      <c r="C10028" s="143">
        <v>287070</v>
      </c>
      <c r="D10028" s="143" t="s">
        <v>548</v>
      </c>
      <c r="E10028" s="143" t="s">
        <v>25</v>
      </c>
      <c r="F10028" s="248" t="s">
        <v>5082</v>
      </c>
      <c r="G10028" s="216">
        <v>7.04</v>
      </c>
      <c r="H10028" s="216">
        <v>387.00000000419095</v>
      </c>
      <c r="I10028" s="216">
        <v>2724.4800000295045</v>
      </c>
      <c r="J10028" s="216">
        <v>7.8658429851582758E-3</v>
      </c>
      <c r="K10028" s="216">
        <v>2.0325175672023497E-5</v>
      </c>
    </row>
    <row r="10029" spans="2:11" ht="15.75" customHeight="1" x14ac:dyDescent="0.2">
      <c r="B10029" s="189">
        <v>41262</v>
      </c>
      <c r="C10029" s="143">
        <v>287071</v>
      </c>
      <c r="D10029" s="143" t="s">
        <v>588</v>
      </c>
      <c r="E10029" s="143" t="s">
        <v>25</v>
      </c>
      <c r="F10029" s="248" t="s">
        <v>5083</v>
      </c>
      <c r="G10029" s="216">
        <v>2</v>
      </c>
      <c r="H10029" s="216">
        <v>294.99999999767169</v>
      </c>
      <c r="I10029" s="216">
        <v>589.99999999534339</v>
      </c>
      <c r="J10029" s="216">
        <v>1.7033883020453433E-3</v>
      </c>
      <c r="K10029" s="216">
        <v>5.7741976340975844E-6</v>
      </c>
    </row>
    <row r="10030" spans="2:11" ht="15.75" customHeight="1" x14ac:dyDescent="0.2">
      <c r="B10030" s="189">
        <v>41262</v>
      </c>
      <c r="C10030" s="143">
        <v>287072</v>
      </c>
      <c r="D10030" s="143" t="s">
        <v>1312</v>
      </c>
      <c r="E10030" s="143" t="s">
        <v>25</v>
      </c>
      <c r="F10030" s="248" t="s">
        <v>4852</v>
      </c>
      <c r="G10030" s="216">
        <v>1.95</v>
      </c>
      <c r="H10030" s="216">
        <v>385.00000000814907</v>
      </c>
      <c r="I10030" s="216">
        <v>750.75000001589069</v>
      </c>
      <c r="J10030" s="216">
        <v>2.1674894369452589E-3</v>
      </c>
      <c r="K10030" s="216">
        <v>5.6298426932451445E-6</v>
      </c>
    </row>
    <row r="10031" spans="2:11" ht="15.75" customHeight="1" x14ac:dyDescent="0.2">
      <c r="B10031" s="189">
        <v>41262</v>
      </c>
      <c r="C10031" s="143">
        <v>287073</v>
      </c>
      <c r="D10031" s="143" t="s">
        <v>1461</v>
      </c>
      <c r="E10031" s="143" t="s">
        <v>24</v>
      </c>
      <c r="F10031" s="248" t="s">
        <v>5084</v>
      </c>
      <c r="G10031" s="216">
        <v>9.4150000000000009</v>
      </c>
      <c r="H10031" s="216">
        <v>391.99999999953434</v>
      </c>
      <c r="I10031" s="216">
        <v>3690.6799999956161</v>
      </c>
      <c r="J10031" s="216">
        <v>3.7264351452139439E-3</v>
      </c>
      <c r="K10031" s="216">
        <v>9.5062121051489049E-6</v>
      </c>
    </row>
    <row r="10032" spans="2:11" ht="15.75" customHeight="1" x14ac:dyDescent="0.2">
      <c r="B10032" s="189">
        <v>41262</v>
      </c>
      <c r="C10032" s="143">
        <v>287074</v>
      </c>
      <c r="D10032" s="143" t="s">
        <v>907</v>
      </c>
      <c r="E10032" s="143" t="s">
        <v>24</v>
      </c>
      <c r="F10032" s="248" t="s">
        <v>3889</v>
      </c>
      <c r="G10032" s="216">
        <v>1.0875000000000001</v>
      </c>
      <c r="H10032" s="216">
        <v>415.00000000116415</v>
      </c>
      <c r="I10032" s="216">
        <v>451.31250000126607</v>
      </c>
      <c r="J10032" s="216">
        <v>4.5568479561519388E-4</v>
      </c>
      <c r="K10032" s="216">
        <v>1.0980356520817243E-6</v>
      </c>
    </row>
    <row r="10033" spans="2:11" ht="15.75" customHeight="1" x14ac:dyDescent="0.2">
      <c r="B10033" s="189">
        <v>41262</v>
      </c>
      <c r="C10033" s="143">
        <v>287075</v>
      </c>
      <c r="D10033" s="143" t="s">
        <v>966</v>
      </c>
      <c r="E10033" s="143" t="s">
        <v>24</v>
      </c>
      <c r="F10033" s="248" t="s">
        <v>5085</v>
      </c>
      <c r="G10033" s="216">
        <v>18.7714</v>
      </c>
      <c r="H10033" s="216">
        <v>381.00000000558794</v>
      </c>
      <c r="I10033" s="216">
        <v>7151.9034001048931</v>
      </c>
      <c r="J10033" s="216">
        <v>7.2211907251123458E-3</v>
      </c>
      <c r="K10033" s="216">
        <v>1.8953256496079885E-5</v>
      </c>
    </row>
    <row r="10034" spans="2:11" ht="15.75" customHeight="1" x14ac:dyDescent="0.2">
      <c r="B10034" s="189">
        <v>41262</v>
      </c>
      <c r="C10034" s="143">
        <v>287076</v>
      </c>
      <c r="D10034" s="143" t="s">
        <v>1463</v>
      </c>
      <c r="E10034" s="143" t="s">
        <v>24</v>
      </c>
      <c r="F10034" s="248" t="s">
        <v>2767</v>
      </c>
      <c r="G10034" s="216">
        <v>8.1197999999999997</v>
      </c>
      <c r="H10034" s="216">
        <v>172.0000000053551</v>
      </c>
      <c r="I10034" s="216">
        <v>1396.6056000434824</v>
      </c>
      <c r="J10034" s="216">
        <v>1.4101358535583749E-3</v>
      </c>
      <c r="K10034" s="216">
        <v>8.1984642646190196E-6</v>
      </c>
    </row>
    <row r="10035" spans="2:11" ht="15.75" customHeight="1" x14ac:dyDescent="0.2">
      <c r="B10035" s="189">
        <v>41262</v>
      </c>
      <c r="C10035" s="143">
        <v>287077</v>
      </c>
      <c r="D10035" s="143" t="s">
        <v>1421</v>
      </c>
      <c r="E10035" s="143" t="s">
        <v>24</v>
      </c>
      <c r="F10035" s="248" t="s">
        <v>5086</v>
      </c>
      <c r="G10035" s="216">
        <v>6.915</v>
      </c>
      <c r="H10035" s="216">
        <v>299.00000000023283</v>
      </c>
      <c r="I10035" s="216">
        <v>2067.5850000016098</v>
      </c>
      <c r="J10035" s="216">
        <v>2.0876156723780774E-3</v>
      </c>
      <c r="K10035" s="216">
        <v>6.9819922153058598E-6</v>
      </c>
    </row>
    <row r="10036" spans="2:11" ht="15.75" customHeight="1" x14ac:dyDescent="0.2">
      <c r="B10036" s="189">
        <v>41262</v>
      </c>
      <c r="C10036" s="143">
        <v>287078</v>
      </c>
      <c r="D10036" s="143" t="s">
        <v>707</v>
      </c>
      <c r="E10036" s="143" t="s">
        <v>25</v>
      </c>
      <c r="F10036" s="248" t="s">
        <v>4758</v>
      </c>
      <c r="G10036" s="216">
        <v>29.481099999999998</v>
      </c>
      <c r="H10036" s="216">
        <v>328.00000000046566</v>
      </c>
      <c r="I10036" s="216">
        <v>9669.800800013727</v>
      </c>
      <c r="J10036" s="216">
        <v>2.7917670450817098E-2</v>
      </c>
      <c r="K10036" s="216">
        <v>8.511484893529714E-5</v>
      </c>
    </row>
    <row r="10037" spans="2:11" ht="15.75" customHeight="1" x14ac:dyDescent="0.2">
      <c r="B10037" s="189">
        <v>41263</v>
      </c>
      <c r="C10037" s="143">
        <v>287124</v>
      </c>
      <c r="D10037" s="143" t="s">
        <v>647</v>
      </c>
      <c r="E10037" s="143" t="s">
        <v>25</v>
      </c>
      <c r="F10037" s="248" t="s">
        <v>5087</v>
      </c>
      <c r="G10037" s="216">
        <v>2</v>
      </c>
      <c r="H10037" s="216">
        <v>53.999999997904524</v>
      </c>
      <c r="I10037" s="216">
        <v>107.99999999580905</v>
      </c>
      <c r="J10037" s="216">
        <v>3.118043676915158E-4</v>
      </c>
      <c r="K10037" s="216">
        <v>5.7741549574743585E-6</v>
      </c>
    </row>
    <row r="10038" spans="2:11" ht="15.75" customHeight="1" x14ac:dyDescent="0.2">
      <c r="B10038" s="189">
        <v>41263</v>
      </c>
      <c r="C10038" s="143">
        <v>287126</v>
      </c>
      <c r="D10038" s="143" t="s">
        <v>557</v>
      </c>
      <c r="E10038" s="143" t="s">
        <v>25</v>
      </c>
      <c r="F10038" s="248" t="s">
        <v>5088</v>
      </c>
      <c r="G10038" s="216">
        <v>1</v>
      </c>
      <c r="H10038" s="216">
        <v>54.999999990686774</v>
      </c>
      <c r="I10038" s="216">
        <v>54.999999990686774</v>
      </c>
      <c r="J10038" s="216">
        <v>1.5878926130365685E-4</v>
      </c>
      <c r="K10038" s="216">
        <v>2.8870774787371792E-6</v>
      </c>
    </row>
    <row r="10039" spans="2:11" ht="15.75" customHeight="1" x14ac:dyDescent="0.2">
      <c r="B10039" s="189">
        <v>41263</v>
      </c>
      <c r="C10039" s="143">
        <v>287127</v>
      </c>
      <c r="D10039" s="143" t="s">
        <v>524</v>
      </c>
      <c r="E10039" s="143" t="s">
        <v>25</v>
      </c>
      <c r="F10039" s="248" t="s">
        <v>5009</v>
      </c>
      <c r="G10039" s="216">
        <v>12</v>
      </c>
      <c r="H10039" s="216">
        <v>88.999999996740371</v>
      </c>
      <c r="I10039" s="216">
        <v>1067.9999999608845</v>
      </c>
      <c r="J10039" s="216">
        <v>3.083398747178378E-3</v>
      </c>
      <c r="K10039" s="216">
        <v>3.4644929744846151E-5</v>
      </c>
    </row>
    <row r="10040" spans="2:11" ht="15.75" customHeight="1" x14ac:dyDescent="0.2">
      <c r="B10040" s="189">
        <v>41263</v>
      </c>
      <c r="C10040" s="143">
        <v>287129</v>
      </c>
      <c r="D10040" s="143" t="s">
        <v>500</v>
      </c>
      <c r="E10040" s="143" t="s">
        <v>25</v>
      </c>
      <c r="F10040" s="248" t="s">
        <v>5089</v>
      </c>
      <c r="G10040" s="216">
        <v>3.5</v>
      </c>
      <c r="H10040" s="216">
        <v>193.00000000046566</v>
      </c>
      <c r="I10040" s="216">
        <v>675.50000000162981</v>
      </c>
      <c r="J10040" s="216">
        <v>1.95022083689167E-3</v>
      </c>
      <c r="K10040" s="216">
        <v>1.0104771175580127E-5</v>
      </c>
    </row>
    <row r="10041" spans="2:11" ht="15.75" customHeight="1" x14ac:dyDescent="0.2">
      <c r="B10041" s="189">
        <v>41263</v>
      </c>
      <c r="C10041" s="143">
        <v>287142</v>
      </c>
      <c r="D10041" s="143" t="s">
        <v>1153</v>
      </c>
      <c r="E10041" s="143" t="s">
        <v>25</v>
      </c>
      <c r="F10041" s="248" t="s">
        <v>5090</v>
      </c>
      <c r="G10041" s="216">
        <v>8</v>
      </c>
      <c r="H10041" s="216">
        <v>240.00000000698492</v>
      </c>
      <c r="I10041" s="216">
        <v>1920.0000000558794</v>
      </c>
      <c r="J10041" s="216">
        <v>5.5431887593367125E-3</v>
      </c>
      <c r="K10041" s="216">
        <v>2.3096619829897434E-5</v>
      </c>
    </row>
    <row r="10042" spans="2:11" ht="15.75" customHeight="1" x14ac:dyDescent="0.2">
      <c r="B10042" s="189">
        <v>41263</v>
      </c>
      <c r="C10042" s="143">
        <v>287143</v>
      </c>
      <c r="D10042" s="143" t="s">
        <v>744</v>
      </c>
      <c r="E10042" s="143" t="s">
        <v>24</v>
      </c>
      <c r="F10042" s="248" t="s">
        <v>5091</v>
      </c>
      <c r="G10042" s="216">
        <v>25.44</v>
      </c>
      <c r="H10042" s="216">
        <v>265.99999999743886</v>
      </c>
      <c r="I10042" s="216">
        <v>6767.0399999348447</v>
      </c>
      <c r="J10042" s="216">
        <v>6.832386653990271E-3</v>
      </c>
      <c r="K10042" s="216">
        <v>2.5685664112992693E-5</v>
      </c>
    </row>
    <row r="10043" spans="2:11" ht="15.75" customHeight="1" x14ac:dyDescent="0.2">
      <c r="B10043" s="189">
        <v>41263</v>
      </c>
      <c r="C10043" s="143">
        <v>287145</v>
      </c>
      <c r="D10043" s="143" t="s">
        <v>1135</v>
      </c>
      <c r="E10043" s="143" t="s">
        <v>25</v>
      </c>
      <c r="F10043" s="248" t="s">
        <v>5092</v>
      </c>
      <c r="G10043" s="216">
        <v>26</v>
      </c>
      <c r="H10043" s="216">
        <v>142.9999999946449</v>
      </c>
      <c r="I10043" s="216">
        <v>3717.9999998607673</v>
      </c>
      <c r="J10043" s="216">
        <v>1.0734154065542857E-2</v>
      </c>
      <c r="K10043" s="216">
        <v>7.506401444716666E-5</v>
      </c>
    </row>
    <row r="10044" spans="2:11" ht="15.75" customHeight="1" x14ac:dyDescent="0.2">
      <c r="B10044" s="189">
        <v>41263</v>
      </c>
      <c r="C10044" s="143">
        <v>287147</v>
      </c>
      <c r="D10044" s="143" t="s">
        <v>568</v>
      </c>
      <c r="E10044" s="143" t="s">
        <v>25</v>
      </c>
      <c r="F10044" s="248" t="s">
        <v>5093</v>
      </c>
      <c r="G10044" s="216">
        <v>1</v>
      </c>
      <c r="H10044" s="216">
        <v>336.99999999837019</v>
      </c>
      <c r="I10044" s="216">
        <v>336.99999999837019</v>
      </c>
      <c r="J10044" s="216">
        <v>9.72945110329724E-4</v>
      </c>
      <c r="K10044" s="216">
        <v>2.8870774787371792E-6</v>
      </c>
    </row>
    <row r="10045" spans="2:11" ht="15.75" customHeight="1" x14ac:dyDescent="0.2">
      <c r="B10045" s="189">
        <v>41263</v>
      </c>
      <c r="C10045" s="143">
        <v>287161</v>
      </c>
      <c r="D10045" s="143" t="s">
        <v>960</v>
      </c>
      <c r="E10045" s="143" t="s">
        <v>25</v>
      </c>
      <c r="F10045" s="248" t="s">
        <v>2754</v>
      </c>
      <c r="G10045" s="216">
        <v>3.1875</v>
      </c>
      <c r="H10045" s="216">
        <v>303.99999999557622</v>
      </c>
      <c r="I10045" s="216">
        <v>968.99999998589919</v>
      </c>
      <c r="J10045" s="216">
        <v>2.7975780768556167E-3</v>
      </c>
      <c r="K10045" s="216">
        <v>9.2025594634747601E-6</v>
      </c>
    </row>
    <row r="10046" spans="2:11" ht="15.75" customHeight="1" x14ac:dyDescent="0.2">
      <c r="B10046" s="189">
        <v>41263</v>
      </c>
      <c r="C10046" s="143">
        <v>287162</v>
      </c>
      <c r="D10046" s="143" t="s">
        <v>651</v>
      </c>
      <c r="E10046" s="143" t="s">
        <v>25</v>
      </c>
      <c r="F10046" s="248" t="s">
        <v>2773</v>
      </c>
      <c r="G10046" s="216">
        <v>30.54</v>
      </c>
      <c r="H10046" s="216">
        <v>392.99999999231659</v>
      </c>
      <c r="I10046" s="216">
        <v>12002.219999765348</v>
      </c>
      <c r="J10046" s="216">
        <v>3.4651339056171487E-2</v>
      </c>
      <c r="K10046" s="216">
        <v>8.8171346200633462E-5</v>
      </c>
    </row>
    <row r="10047" spans="2:11" ht="15.75" customHeight="1" x14ac:dyDescent="0.2">
      <c r="B10047" s="189">
        <v>41263</v>
      </c>
      <c r="C10047" s="143">
        <v>287163</v>
      </c>
      <c r="D10047" s="143" t="s">
        <v>507</v>
      </c>
      <c r="E10047" s="143" t="s">
        <v>25</v>
      </c>
      <c r="F10047" s="248" t="s">
        <v>2616</v>
      </c>
      <c r="G10047" s="216">
        <v>28.44</v>
      </c>
      <c r="H10047" s="216">
        <v>274.99999999534339</v>
      </c>
      <c r="I10047" s="216">
        <v>7820.9999998675667</v>
      </c>
      <c r="J10047" s="216">
        <v>2.2579832960821136E-2</v>
      </c>
      <c r="K10047" s="216">
        <v>8.2108483495285387E-5</v>
      </c>
    </row>
    <row r="10048" spans="2:11" ht="15.75" customHeight="1" x14ac:dyDescent="0.2">
      <c r="B10048" s="189">
        <v>41263</v>
      </c>
      <c r="C10048" s="143">
        <v>287164</v>
      </c>
      <c r="D10048" s="143" t="s">
        <v>555</v>
      </c>
      <c r="E10048" s="143" t="s">
        <v>25</v>
      </c>
      <c r="F10048" s="248" t="s">
        <v>3293</v>
      </c>
      <c r="G10048" s="216">
        <v>65.82889999999999</v>
      </c>
      <c r="H10048" s="216">
        <v>380.99999999511056</v>
      </c>
      <c r="I10048" s="216">
        <v>25080.810899678138</v>
      </c>
      <c r="J10048" s="216">
        <v>7.2410244296926718E-2</v>
      </c>
      <c r="K10048" s="216">
        <v>1.9005313464004188E-4</v>
      </c>
    </row>
    <row r="10049" spans="2:11" ht="15.75" customHeight="1" x14ac:dyDescent="0.2">
      <c r="B10049" s="189">
        <v>41263</v>
      </c>
      <c r="C10049" s="143">
        <v>287165</v>
      </c>
      <c r="D10049" s="143" t="s">
        <v>1186</v>
      </c>
      <c r="E10049" s="143" t="s">
        <v>24</v>
      </c>
      <c r="F10049" s="248" t="s">
        <v>5094</v>
      </c>
      <c r="G10049" s="216">
        <v>2</v>
      </c>
      <c r="H10049" s="216">
        <v>312.99999999348074</v>
      </c>
      <c r="I10049" s="216">
        <v>625.99999998696148</v>
      </c>
      <c r="J10049" s="216">
        <v>6.3204503672950163E-4</v>
      </c>
      <c r="K10049" s="216">
        <v>2.0193132164302431E-6</v>
      </c>
    </row>
    <row r="10050" spans="2:11" ht="15.75" customHeight="1" x14ac:dyDescent="0.2">
      <c r="B10050" s="189">
        <v>41263</v>
      </c>
      <c r="C10050" s="143">
        <v>287165</v>
      </c>
      <c r="D10050" s="143" t="s">
        <v>1187</v>
      </c>
      <c r="E10050" s="143" t="s">
        <v>25</v>
      </c>
      <c r="F10050" s="248" t="s">
        <v>5094</v>
      </c>
      <c r="G10050" s="216">
        <v>55.5</v>
      </c>
      <c r="H10050" s="216">
        <v>312.99999999348074</v>
      </c>
      <c r="I10050" s="216">
        <v>17371.499999638181</v>
      </c>
      <c r="J10050" s="216">
        <v>5.0152866420838313E-2</v>
      </c>
      <c r="K10050" s="216">
        <v>1.6023280006991346E-4</v>
      </c>
    </row>
    <row r="10051" spans="2:11" ht="15.75" customHeight="1" x14ac:dyDescent="0.2">
      <c r="B10051" s="189">
        <v>41263</v>
      </c>
      <c r="C10051" s="143">
        <v>287167</v>
      </c>
      <c r="D10051" s="143" t="s">
        <v>1569</v>
      </c>
      <c r="E10051" s="143" t="s">
        <v>24</v>
      </c>
      <c r="F10051" s="248" t="s">
        <v>5095</v>
      </c>
      <c r="G10051" s="216">
        <v>8</v>
      </c>
      <c r="H10051" s="216">
        <v>279.0000000083819</v>
      </c>
      <c r="I10051" s="216">
        <v>2232.0000000670552</v>
      </c>
      <c r="J10051" s="216">
        <v>2.2535535496038539E-3</v>
      </c>
      <c r="K10051" s="216">
        <v>8.0772528657209726E-6</v>
      </c>
    </row>
    <row r="10052" spans="2:11" ht="15.75" customHeight="1" x14ac:dyDescent="0.2">
      <c r="B10052" s="189">
        <v>41263</v>
      </c>
      <c r="C10052" s="143">
        <v>287168</v>
      </c>
      <c r="D10052" s="143" t="s">
        <v>1050</v>
      </c>
      <c r="E10052" s="143" t="s">
        <v>24</v>
      </c>
      <c r="F10052" s="248" t="s">
        <v>5096</v>
      </c>
      <c r="G10052" s="216">
        <v>18.603000000000002</v>
      </c>
      <c r="H10052" s="216">
        <v>97.000000001862645</v>
      </c>
      <c r="I10052" s="216">
        <v>1804.4910000346508</v>
      </c>
      <c r="J10052" s="216">
        <v>1.8219162626496982E-3</v>
      </c>
      <c r="K10052" s="216">
        <v>1.8782641882625906E-5</v>
      </c>
    </row>
    <row r="10053" spans="2:11" ht="15.75" customHeight="1" x14ac:dyDescent="0.2">
      <c r="B10053" s="189">
        <v>41263</v>
      </c>
      <c r="C10053" s="143">
        <v>287169</v>
      </c>
      <c r="D10053" s="143" t="s">
        <v>3544</v>
      </c>
      <c r="E10053" s="143" t="s">
        <v>24</v>
      </c>
      <c r="F10053" s="248" t="s">
        <v>5097</v>
      </c>
      <c r="G10053" s="216">
        <v>73.08</v>
      </c>
      <c r="H10053" s="216">
        <v>210.00000000349246</v>
      </c>
      <c r="I10053" s="216">
        <v>15346.800000255229</v>
      </c>
      <c r="J10053" s="216">
        <v>1.5494998035213519E-2</v>
      </c>
      <c r="K10053" s="216">
        <v>7.3785704928361071E-5</v>
      </c>
    </row>
    <row r="10054" spans="2:11" ht="15.75" customHeight="1" x14ac:dyDescent="0.2">
      <c r="B10054" s="189">
        <v>41263</v>
      </c>
      <c r="C10054" s="143">
        <v>287170</v>
      </c>
      <c r="D10054" s="143" t="s">
        <v>890</v>
      </c>
      <c r="E10054" s="143" t="s">
        <v>25</v>
      </c>
      <c r="F10054" s="248" t="s">
        <v>5098</v>
      </c>
      <c r="G10054" s="216">
        <v>8.1</v>
      </c>
      <c r="H10054" s="216">
        <v>214.99999999883585</v>
      </c>
      <c r="I10054" s="216">
        <v>1741.4999999905704</v>
      </c>
      <c r="J10054" s="216">
        <v>5.0278454291935734E-3</v>
      </c>
      <c r="K10054" s="216">
        <v>2.3385327577771153E-5</v>
      </c>
    </row>
    <row r="10055" spans="2:11" ht="15.75" customHeight="1" x14ac:dyDescent="0.2">
      <c r="B10055" s="189">
        <v>41263</v>
      </c>
      <c r="C10055" s="143">
        <v>287171</v>
      </c>
      <c r="D10055" s="143" t="s">
        <v>882</v>
      </c>
      <c r="E10055" s="143" t="s">
        <v>24</v>
      </c>
      <c r="F10055" s="248" t="s">
        <v>5099</v>
      </c>
      <c r="G10055" s="216">
        <v>7.0200000000000005</v>
      </c>
      <c r="H10055" s="216">
        <v>275.00000000582077</v>
      </c>
      <c r="I10055" s="216">
        <v>1930.500000040862</v>
      </c>
      <c r="J10055" s="216">
        <v>1.9491420822005485E-3</v>
      </c>
      <c r="K10055" s="216">
        <v>7.0877893896701535E-6</v>
      </c>
    </row>
    <row r="10056" spans="2:11" ht="15.75" customHeight="1" x14ac:dyDescent="0.2">
      <c r="B10056" s="189">
        <v>41263</v>
      </c>
      <c r="C10056" s="143">
        <v>287172</v>
      </c>
      <c r="D10056" s="143" t="s">
        <v>625</v>
      </c>
      <c r="E10056" s="143" t="s">
        <v>25</v>
      </c>
      <c r="F10056" s="248" t="s">
        <v>5100</v>
      </c>
      <c r="G10056" s="216">
        <v>17.5</v>
      </c>
      <c r="H10056" s="216">
        <v>200.00000000232831</v>
      </c>
      <c r="I10056" s="216">
        <v>3500.0000000407454</v>
      </c>
      <c r="J10056" s="216">
        <v>1.0104771175697762E-2</v>
      </c>
      <c r="K10056" s="216">
        <v>5.052385587790064E-5</v>
      </c>
    </row>
    <row r="10057" spans="2:11" ht="15.75" customHeight="1" x14ac:dyDescent="0.2">
      <c r="B10057" s="189">
        <v>41263</v>
      </c>
      <c r="C10057" s="143">
        <v>287173</v>
      </c>
      <c r="D10057" s="143" t="s">
        <v>1164</v>
      </c>
      <c r="E10057" s="143" t="s">
        <v>25</v>
      </c>
      <c r="F10057" s="248" t="s">
        <v>5101</v>
      </c>
      <c r="G10057" s="216">
        <v>99.47</v>
      </c>
      <c r="H10057" s="216">
        <v>172.99999999813735</v>
      </c>
      <c r="I10057" s="216">
        <v>17208.309999814723</v>
      </c>
      <c r="J10057" s="216">
        <v>4.968172424759288E-2</v>
      </c>
      <c r="K10057" s="216">
        <v>2.8717759680998723E-4</v>
      </c>
    </row>
    <row r="10058" spans="2:11" ht="15.75" customHeight="1" x14ac:dyDescent="0.2">
      <c r="B10058" s="189">
        <v>41263</v>
      </c>
      <c r="C10058" s="143">
        <v>287174</v>
      </c>
      <c r="D10058" s="143" t="s">
        <v>1375</v>
      </c>
      <c r="E10058" s="143" t="s">
        <v>24</v>
      </c>
      <c r="F10058" s="248" t="s">
        <v>5102</v>
      </c>
      <c r="G10058" s="216">
        <v>11.375</v>
      </c>
      <c r="H10058" s="216">
        <v>422.99999999580905</v>
      </c>
      <c r="I10058" s="216">
        <v>4811.6249999523279</v>
      </c>
      <c r="J10058" s="216">
        <v>4.8580889774549512E-3</v>
      </c>
      <c r="K10058" s="216">
        <v>1.1484843918447006E-5</v>
      </c>
    </row>
    <row r="10059" spans="2:11" ht="15.75" customHeight="1" x14ac:dyDescent="0.2">
      <c r="B10059" s="189">
        <v>41263</v>
      </c>
      <c r="C10059" s="143">
        <v>287175</v>
      </c>
      <c r="D10059" s="143" t="s">
        <v>776</v>
      </c>
      <c r="E10059" s="143" t="s">
        <v>24</v>
      </c>
      <c r="F10059" s="248" t="s">
        <v>5103</v>
      </c>
      <c r="G10059" s="216">
        <v>9.41</v>
      </c>
      <c r="H10059" s="216">
        <v>303.00000000279397</v>
      </c>
      <c r="I10059" s="216">
        <v>2851.2300000262912</v>
      </c>
      <c r="J10059" s="216">
        <v>2.8787632110677461E-3</v>
      </c>
      <c r="K10059" s="216">
        <v>9.500868683304294E-6</v>
      </c>
    </row>
    <row r="10060" spans="2:11" ht="15.75" customHeight="1" x14ac:dyDescent="0.2">
      <c r="B10060" s="189">
        <v>41263</v>
      </c>
      <c r="C10060" s="143">
        <v>287176</v>
      </c>
      <c r="D10060" s="143" t="s">
        <v>1393</v>
      </c>
      <c r="E10060" s="143" t="s">
        <v>24</v>
      </c>
      <c r="F10060" s="248" t="s">
        <v>4586</v>
      </c>
      <c r="G10060" s="216">
        <v>67.84</v>
      </c>
      <c r="H10060" s="216">
        <v>229.99999999534339</v>
      </c>
      <c r="I10060" s="216">
        <v>15603.199999684095</v>
      </c>
      <c r="J10060" s="216">
        <v>1.5753873988983227E-2</v>
      </c>
      <c r="K10060" s="216">
        <v>6.8495104301313843E-5</v>
      </c>
    </row>
    <row r="10061" spans="2:11" ht="15.75" customHeight="1" x14ac:dyDescent="0.2">
      <c r="B10061" s="189">
        <v>41263</v>
      </c>
      <c r="C10061" s="143">
        <v>287177</v>
      </c>
      <c r="D10061" s="143" t="s">
        <v>662</v>
      </c>
      <c r="E10061" s="143" t="s">
        <v>24</v>
      </c>
      <c r="F10061" s="248" t="s">
        <v>5104</v>
      </c>
      <c r="G10061" s="216">
        <v>1.9725000000000001</v>
      </c>
      <c r="H10061" s="216">
        <v>114.99999999767169</v>
      </c>
      <c r="I10061" s="216">
        <v>226.83749999540743</v>
      </c>
      <c r="J10061" s="216">
        <v>2.2902798086136069E-4</v>
      </c>
      <c r="K10061" s="216">
        <v>1.9915476597043271E-6</v>
      </c>
    </row>
    <row r="10062" spans="2:11" ht="15.75" customHeight="1" x14ac:dyDescent="0.2">
      <c r="B10062" s="189">
        <v>41263</v>
      </c>
      <c r="C10062" s="143">
        <v>287178</v>
      </c>
      <c r="D10062" s="143" t="s">
        <v>1214</v>
      </c>
      <c r="E10062" s="143" t="s">
        <v>24</v>
      </c>
      <c r="F10062" s="248" t="s">
        <v>4755</v>
      </c>
      <c r="G10062" s="216">
        <v>14.91</v>
      </c>
      <c r="H10062" s="216">
        <v>73.000000007450581</v>
      </c>
      <c r="I10062" s="216">
        <v>1088.4300001110882</v>
      </c>
      <c r="J10062" s="216">
        <v>1.0989405421917456E-3</v>
      </c>
      <c r="K10062" s="216">
        <v>1.5053980028487462E-5</v>
      </c>
    </row>
    <row r="10063" spans="2:11" ht="15.75" customHeight="1" x14ac:dyDescent="0.2">
      <c r="B10063" s="189">
        <v>41263</v>
      </c>
      <c r="C10063" s="143">
        <v>287179</v>
      </c>
      <c r="D10063" s="143" t="s">
        <v>1381</v>
      </c>
      <c r="E10063" s="143" t="s">
        <v>24</v>
      </c>
      <c r="F10063" s="248" t="s">
        <v>5105</v>
      </c>
      <c r="G10063" s="216">
        <v>11.97</v>
      </c>
      <c r="H10063" s="216">
        <v>145.00000000116415</v>
      </c>
      <c r="I10063" s="216">
        <v>1735.6500000139349</v>
      </c>
      <c r="J10063" s="216">
        <v>1.752410492062645E-3</v>
      </c>
      <c r="K10063" s="216">
        <v>1.2085589600335004E-5</v>
      </c>
    </row>
    <row r="10064" spans="2:11" ht="15.75" customHeight="1" x14ac:dyDescent="0.2">
      <c r="B10064" s="189">
        <v>41263</v>
      </c>
      <c r="C10064" s="143">
        <v>287180</v>
      </c>
      <c r="D10064" s="143" t="s">
        <v>927</v>
      </c>
      <c r="E10064" s="143" t="s">
        <v>24</v>
      </c>
      <c r="F10064" s="248" t="s">
        <v>2786</v>
      </c>
      <c r="G10064" s="216">
        <v>0.72830000000000006</v>
      </c>
      <c r="H10064" s="216">
        <v>240.00000000698492</v>
      </c>
      <c r="I10064" s="216">
        <v>174.79200000508712</v>
      </c>
      <c r="J10064" s="216">
        <v>1.7647989786827376E-4</v>
      </c>
      <c r="K10064" s="216">
        <v>7.3533290776307305E-7</v>
      </c>
    </row>
    <row r="10065" spans="2:11" ht="15.75" customHeight="1" x14ac:dyDescent="0.2">
      <c r="B10065" s="189">
        <v>41263</v>
      </c>
      <c r="C10065" s="143">
        <v>287180</v>
      </c>
      <c r="D10065" s="143" t="s">
        <v>681</v>
      </c>
      <c r="E10065" s="143" t="s">
        <v>24</v>
      </c>
      <c r="F10065" s="248" t="s">
        <v>2786</v>
      </c>
      <c r="G10065" s="216">
        <v>7.2250000000000005</v>
      </c>
      <c r="H10065" s="216">
        <v>240.00000000698492</v>
      </c>
      <c r="I10065" s="216">
        <v>1734.0000000504663</v>
      </c>
      <c r="J10065" s="216">
        <v>1.7507445586959743E-3</v>
      </c>
      <c r="K10065" s="216">
        <v>7.2947689943542529E-6</v>
      </c>
    </row>
    <row r="10066" spans="2:11" ht="15.75" customHeight="1" x14ac:dyDescent="0.2">
      <c r="B10066" s="189">
        <v>41263</v>
      </c>
      <c r="C10066" s="143">
        <v>287181</v>
      </c>
      <c r="D10066" s="143" t="s">
        <v>804</v>
      </c>
      <c r="E10066" s="143" t="s">
        <v>24</v>
      </c>
      <c r="F10066" s="248" t="s">
        <v>2919</v>
      </c>
      <c r="G10066" s="216">
        <v>14.3796</v>
      </c>
      <c r="H10066" s="216">
        <v>265.00000000465661</v>
      </c>
      <c r="I10066" s="216">
        <v>3810.5940000669602</v>
      </c>
      <c r="J10066" s="216">
        <v>3.8473914133924994E-3</v>
      </c>
      <c r="K10066" s="216">
        <v>1.4518458163490161E-5</v>
      </c>
    </row>
    <row r="10067" spans="2:11" ht="15.75" customHeight="1" x14ac:dyDescent="0.2">
      <c r="B10067" s="189">
        <v>41263</v>
      </c>
      <c r="C10067" s="143">
        <v>287181</v>
      </c>
      <c r="D10067" s="143" t="s">
        <v>947</v>
      </c>
      <c r="E10067" s="143" t="s">
        <v>24</v>
      </c>
      <c r="F10067" s="248" t="s">
        <v>2919</v>
      </c>
      <c r="G10067" s="216">
        <v>30.144000000000002</v>
      </c>
      <c r="H10067" s="216">
        <v>265.00000000465661</v>
      </c>
      <c r="I10067" s="216">
        <v>7988.1600001403694</v>
      </c>
      <c r="J10067" s="216">
        <v>8.0652985316214294E-3</v>
      </c>
      <c r="K10067" s="216">
        <v>3.0435088798036624E-5</v>
      </c>
    </row>
    <row r="10068" spans="2:11" ht="15.75" customHeight="1" x14ac:dyDescent="0.2">
      <c r="B10068" s="189">
        <v>41263</v>
      </c>
      <c r="C10068" s="143">
        <v>287182</v>
      </c>
      <c r="D10068" s="143" t="s">
        <v>1283</v>
      </c>
      <c r="E10068" s="143" t="s">
        <v>24</v>
      </c>
      <c r="F10068" s="248" t="s">
        <v>5106</v>
      </c>
      <c r="G10068" s="216">
        <v>23.925000000000001</v>
      </c>
      <c r="H10068" s="216">
        <v>364.99999999534339</v>
      </c>
      <c r="I10068" s="216">
        <v>8732.6249998885905</v>
      </c>
      <c r="J10068" s="216">
        <v>8.81695253820209E-3</v>
      </c>
      <c r="K10068" s="216">
        <v>2.4156034351546781E-5</v>
      </c>
    </row>
    <row r="10069" spans="2:11" ht="15.75" customHeight="1" x14ac:dyDescent="0.2">
      <c r="B10069" s="189">
        <v>41263</v>
      </c>
      <c r="C10069" s="143">
        <v>287183</v>
      </c>
      <c r="D10069" s="143" t="s">
        <v>872</v>
      </c>
      <c r="E10069" s="143" t="s">
        <v>25</v>
      </c>
      <c r="F10069" s="248" t="s">
        <v>5107</v>
      </c>
      <c r="G10069" s="216">
        <v>0.65500000000000003</v>
      </c>
      <c r="H10069" s="216">
        <v>101.99999999720603</v>
      </c>
      <c r="I10069" s="216">
        <v>66.809999998169957</v>
      </c>
      <c r="J10069" s="216">
        <v>1.9288564634914747E-4</v>
      </c>
      <c r="K10069" s="216">
        <v>1.8910357485728525E-6</v>
      </c>
    </row>
    <row r="10070" spans="2:11" ht="15.75" customHeight="1" x14ac:dyDescent="0.2">
      <c r="B10070" s="189">
        <v>41263</v>
      </c>
      <c r="C10070" s="143">
        <v>287185</v>
      </c>
      <c r="D10070" s="143" t="s">
        <v>907</v>
      </c>
      <c r="E10070" s="143" t="s">
        <v>24</v>
      </c>
      <c r="F10070" s="248" t="s">
        <v>3889</v>
      </c>
      <c r="G10070" s="216">
        <v>2.1750000000000003</v>
      </c>
      <c r="H10070" s="216">
        <v>429.99999999767169</v>
      </c>
      <c r="I10070" s="216">
        <v>935.24999999493605</v>
      </c>
      <c r="J10070" s="216">
        <v>9.4428134282807956E-4</v>
      </c>
      <c r="K10070" s="216">
        <v>2.1960031228678894E-6</v>
      </c>
    </row>
    <row r="10071" spans="2:11" ht="15.75" customHeight="1" x14ac:dyDescent="0.2">
      <c r="B10071" s="189">
        <v>41263</v>
      </c>
      <c r="C10071" s="143">
        <v>287245</v>
      </c>
      <c r="D10071" s="143" t="s">
        <v>1208</v>
      </c>
      <c r="E10071" s="143" t="s">
        <v>24</v>
      </c>
      <c r="F10071" s="248" t="s">
        <v>5108</v>
      </c>
      <c r="G10071" s="216">
        <v>0.97500000000000009</v>
      </c>
      <c r="H10071" s="216">
        <v>1831.9999999995343</v>
      </c>
      <c r="I10071" s="216">
        <v>1786.1999999995462</v>
      </c>
      <c r="J10071" s="216">
        <v>1.8034486335933918E-3</v>
      </c>
      <c r="K10071" s="216">
        <v>9.8441519300974342E-7</v>
      </c>
    </row>
    <row r="10072" spans="2:11" ht="15.75" customHeight="1" x14ac:dyDescent="0.2">
      <c r="B10072" s="189">
        <v>41263</v>
      </c>
      <c r="C10072" s="143">
        <v>287246</v>
      </c>
      <c r="D10072" s="143" t="s">
        <v>548</v>
      </c>
      <c r="E10072" s="143" t="s">
        <v>25</v>
      </c>
      <c r="F10072" s="248" t="s">
        <v>5109</v>
      </c>
      <c r="G10072" s="216">
        <v>7.04</v>
      </c>
      <c r="H10072" s="216">
        <v>403.00000000395812</v>
      </c>
      <c r="I10072" s="216">
        <v>2837.120000027865</v>
      </c>
      <c r="J10072" s="216">
        <v>8.1909852565552749E-3</v>
      </c>
      <c r="K10072" s="216">
        <v>2.0325025450309743E-5</v>
      </c>
    </row>
    <row r="10073" spans="2:11" ht="15.75" customHeight="1" x14ac:dyDescent="0.2">
      <c r="B10073" s="189">
        <v>41264</v>
      </c>
      <c r="C10073" s="143">
        <v>287222</v>
      </c>
      <c r="D10073" s="143" t="s">
        <v>1164</v>
      </c>
      <c r="E10073" s="143" t="s">
        <v>25</v>
      </c>
      <c r="F10073" s="248" t="s">
        <v>5110</v>
      </c>
      <c r="G10073" s="216">
        <v>5</v>
      </c>
      <c r="H10073" s="216">
        <v>174.00000000139698</v>
      </c>
      <c r="I10073" s="216">
        <v>870.00000000698492</v>
      </c>
      <c r="J10073" s="216">
        <v>2.5117455864068052E-3</v>
      </c>
      <c r="K10073" s="216">
        <v>1.443531946199218E-5</v>
      </c>
    </row>
    <row r="10074" spans="2:11" ht="15.75" customHeight="1" x14ac:dyDescent="0.2">
      <c r="B10074" s="189">
        <v>41264</v>
      </c>
      <c r="C10074" s="143">
        <v>287225</v>
      </c>
      <c r="D10074" s="143" t="s">
        <v>1316</v>
      </c>
      <c r="E10074" s="143" t="s">
        <v>25</v>
      </c>
      <c r="F10074" s="248" t="s">
        <v>5111</v>
      </c>
      <c r="G10074" s="216">
        <v>0.4</v>
      </c>
      <c r="H10074" s="216">
        <v>191.00000000442378</v>
      </c>
      <c r="I10074" s="216">
        <v>76.400000001769513</v>
      </c>
      <c r="J10074" s="216">
        <v>2.205716813843492E-4</v>
      </c>
      <c r="K10074" s="216">
        <v>1.1548255569593744E-6</v>
      </c>
    </row>
    <row r="10075" spans="2:11" ht="15.75" customHeight="1" x14ac:dyDescent="0.2">
      <c r="B10075" s="189">
        <v>41264</v>
      </c>
      <c r="C10075" s="143">
        <v>287231</v>
      </c>
      <c r="D10075" s="143" t="s">
        <v>675</v>
      </c>
      <c r="E10075" s="143" t="s">
        <v>25</v>
      </c>
      <c r="F10075" s="248" t="s">
        <v>2802</v>
      </c>
      <c r="G10075" s="216">
        <v>36.03</v>
      </c>
      <c r="H10075" s="216">
        <v>209.99999999301508</v>
      </c>
      <c r="I10075" s="216">
        <v>7566.2999997483339</v>
      </c>
      <c r="J10075" s="216">
        <v>2.1844391528327709E-2</v>
      </c>
      <c r="K10075" s="216">
        <v>1.0402091204311566E-4</v>
      </c>
    </row>
    <row r="10076" spans="2:11" ht="15.75" customHeight="1" x14ac:dyDescent="0.2">
      <c r="B10076" s="189">
        <v>41264</v>
      </c>
      <c r="C10076" s="143">
        <v>287232</v>
      </c>
      <c r="D10076" s="143" t="s">
        <v>511</v>
      </c>
      <c r="E10076" s="143" t="s">
        <v>25</v>
      </c>
      <c r="F10076" s="248" t="s">
        <v>5112</v>
      </c>
      <c r="G10076" s="216">
        <v>1</v>
      </c>
      <c r="H10076" s="216">
        <v>128.00000000861473</v>
      </c>
      <c r="I10076" s="216">
        <v>128.00000000861473</v>
      </c>
      <c r="J10076" s="216">
        <v>3.6954417825187108E-4</v>
      </c>
      <c r="K10076" s="216">
        <v>2.887063892398436E-6</v>
      </c>
    </row>
    <row r="10077" spans="2:11" ht="15.75" customHeight="1" x14ac:dyDescent="0.2">
      <c r="B10077" s="189">
        <v>41264</v>
      </c>
      <c r="C10077" s="143">
        <v>287233</v>
      </c>
      <c r="D10077" s="143" t="s">
        <v>965</v>
      </c>
      <c r="E10077" s="143" t="s">
        <v>25</v>
      </c>
      <c r="F10077" s="248" t="s">
        <v>5113</v>
      </c>
      <c r="G10077" s="216">
        <v>4</v>
      </c>
      <c r="H10077" s="216">
        <v>101.00000000442378</v>
      </c>
      <c r="I10077" s="216">
        <v>404.00000001769513</v>
      </c>
      <c r="J10077" s="216">
        <v>1.1663738125800552E-3</v>
      </c>
      <c r="K10077" s="216">
        <v>1.1548255569593744E-5</v>
      </c>
    </row>
    <row r="10078" spans="2:11" ht="15.75" customHeight="1" x14ac:dyDescent="0.2">
      <c r="B10078" s="189">
        <v>41264</v>
      </c>
      <c r="C10078" s="143">
        <v>287234</v>
      </c>
      <c r="D10078" s="143" t="s">
        <v>675</v>
      </c>
      <c r="E10078" s="143" t="s">
        <v>25</v>
      </c>
      <c r="F10078" s="248" t="s">
        <v>5114</v>
      </c>
      <c r="G10078" s="216">
        <v>1</v>
      </c>
      <c r="H10078" s="216">
        <v>182.00000000651926</v>
      </c>
      <c r="I10078" s="216">
        <v>182.00000000651926</v>
      </c>
      <c r="J10078" s="216">
        <v>5.254456284353369E-4</v>
      </c>
      <c r="K10078" s="216">
        <v>2.887063892398436E-6</v>
      </c>
    </row>
    <row r="10079" spans="2:11" ht="15.75" customHeight="1" x14ac:dyDescent="0.2">
      <c r="B10079" s="189">
        <v>41264</v>
      </c>
      <c r="C10079" s="143">
        <v>287235</v>
      </c>
      <c r="D10079" s="143" t="s">
        <v>1277</v>
      </c>
      <c r="E10079" s="143" t="s">
        <v>25</v>
      </c>
      <c r="F10079" s="248" t="s">
        <v>5115</v>
      </c>
      <c r="G10079" s="216">
        <v>11.040000000000001</v>
      </c>
      <c r="H10079" s="216">
        <v>162.9999999969732</v>
      </c>
      <c r="I10079" s="216">
        <v>1799.5199999665842</v>
      </c>
      <c r="J10079" s="216">
        <v>5.1953292155523601E-3</v>
      </c>
      <c r="K10079" s="216">
        <v>3.1873185372078735E-5</v>
      </c>
    </row>
    <row r="10080" spans="2:11" ht="15.75" customHeight="1" x14ac:dyDescent="0.2">
      <c r="B10080" s="189">
        <v>41264</v>
      </c>
      <c r="C10080" s="143">
        <v>287236</v>
      </c>
      <c r="D10080" s="143" t="s">
        <v>665</v>
      </c>
      <c r="E10080" s="143" t="s">
        <v>25</v>
      </c>
      <c r="F10080" s="248" t="s">
        <v>5116</v>
      </c>
      <c r="G10080" s="216">
        <v>19.475000000000001</v>
      </c>
      <c r="H10080" s="216">
        <v>123.00000000279397</v>
      </c>
      <c r="I10080" s="216">
        <v>2395.4250000544125</v>
      </c>
      <c r="J10080" s="216">
        <v>6.9157450246056162E-3</v>
      </c>
      <c r="K10080" s="216">
        <v>5.6225569304459543E-5</v>
      </c>
    </row>
    <row r="10081" spans="2:11" ht="15.75" customHeight="1" x14ac:dyDescent="0.2">
      <c r="B10081" s="189">
        <v>41264</v>
      </c>
      <c r="C10081" s="143">
        <v>287241</v>
      </c>
      <c r="D10081" s="143" t="s">
        <v>675</v>
      </c>
      <c r="E10081" s="143" t="s">
        <v>25</v>
      </c>
      <c r="F10081" s="248" t="s">
        <v>2802</v>
      </c>
      <c r="G10081" s="216">
        <v>47.724999999999994</v>
      </c>
      <c r="H10081" s="216">
        <v>236.99999999720603</v>
      </c>
      <c r="I10081" s="216">
        <v>11310.824999866658</v>
      </c>
      <c r="J10081" s="216">
        <v>3.2655074450352574E-2</v>
      </c>
      <c r="K10081" s="216">
        <v>1.3778512426471535E-4</v>
      </c>
    </row>
    <row r="10082" spans="2:11" ht="15.75" customHeight="1" x14ac:dyDescent="0.2">
      <c r="B10082" s="189">
        <v>41264</v>
      </c>
      <c r="C10082" s="143">
        <v>287261</v>
      </c>
      <c r="D10082" s="143" t="s">
        <v>520</v>
      </c>
      <c r="E10082" s="143" t="s">
        <v>25</v>
      </c>
      <c r="F10082" s="248" t="s">
        <v>5117</v>
      </c>
      <c r="G10082" s="216">
        <v>4.2339000000000002</v>
      </c>
      <c r="H10082" s="216">
        <v>370.00000000116415</v>
      </c>
      <c r="I10082" s="216">
        <v>1566.5430000049289</v>
      </c>
      <c r="J10082" s="216">
        <v>4.5227097312037536E-3</v>
      </c>
      <c r="K10082" s="216">
        <v>1.2223539814025739E-5</v>
      </c>
    </row>
    <row r="10083" spans="2:11" ht="15.75" customHeight="1" x14ac:dyDescent="0.2">
      <c r="B10083" s="189">
        <v>41264</v>
      </c>
      <c r="C10083" s="143">
        <v>287262</v>
      </c>
      <c r="D10083" s="143" t="s">
        <v>5118</v>
      </c>
      <c r="E10083" s="143" t="s">
        <v>24</v>
      </c>
      <c r="F10083" s="248" t="s">
        <v>5119</v>
      </c>
      <c r="G10083" s="216">
        <v>8</v>
      </c>
      <c r="H10083" s="216">
        <v>82.999999998137355</v>
      </c>
      <c r="I10083" s="216">
        <v>663.99999998509884</v>
      </c>
      <c r="J10083" s="216">
        <v>6.7039218274363762E-4</v>
      </c>
      <c r="K10083" s="216">
        <v>8.0770142501046049E-6</v>
      </c>
    </row>
    <row r="10084" spans="2:11" ht="15.75" customHeight="1" x14ac:dyDescent="0.2">
      <c r="B10084" s="189">
        <v>41264</v>
      </c>
      <c r="C10084" s="143">
        <v>287262</v>
      </c>
      <c r="D10084" s="143" t="s">
        <v>1117</v>
      </c>
      <c r="E10084" s="143" t="s">
        <v>25</v>
      </c>
      <c r="F10084" s="248" t="s">
        <v>5119</v>
      </c>
      <c r="G10084" s="216">
        <v>54.57</v>
      </c>
      <c r="H10084" s="216">
        <v>82.999999998137355</v>
      </c>
      <c r="I10084" s="216">
        <v>4529.3099998983553</v>
      </c>
      <c r="J10084" s="216">
        <v>1.3076407358185705E-2</v>
      </c>
      <c r="K10084" s="216">
        <v>1.5754707660818265E-4</v>
      </c>
    </row>
    <row r="10085" spans="2:11" ht="15.75" customHeight="1" x14ac:dyDescent="0.2">
      <c r="B10085" s="189">
        <v>41264</v>
      </c>
      <c r="C10085" s="143">
        <v>287263</v>
      </c>
      <c r="D10085" s="143" t="s">
        <v>824</v>
      </c>
      <c r="E10085" s="143" t="s">
        <v>24</v>
      </c>
      <c r="F10085" s="248" t="s">
        <v>5120</v>
      </c>
      <c r="G10085" s="216">
        <v>1.67</v>
      </c>
      <c r="H10085" s="216">
        <v>235.00000000116415</v>
      </c>
      <c r="I10085" s="216">
        <v>392.45000000194415</v>
      </c>
      <c r="J10085" s="216">
        <v>3.9622803030865689E-4</v>
      </c>
      <c r="K10085" s="216">
        <v>1.6860767247093362E-6</v>
      </c>
    </row>
    <row r="10086" spans="2:11" ht="15.75" customHeight="1" x14ac:dyDescent="0.2">
      <c r="B10086" s="189">
        <v>41264</v>
      </c>
      <c r="C10086" s="143">
        <v>287264</v>
      </c>
      <c r="D10086" s="143" t="s">
        <v>1883</v>
      </c>
      <c r="E10086" s="143" t="s">
        <v>24</v>
      </c>
      <c r="F10086" s="248" t="s">
        <v>5121</v>
      </c>
      <c r="G10086" s="216">
        <v>3.085</v>
      </c>
      <c r="H10086" s="216">
        <v>27.000000004190952</v>
      </c>
      <c r="I10086" s="216">
        <v>83.29500001292908</v>
      </c>
      <c r="J10086" s="216">
        <v>8.4096862758361432E-5</v>
      </c>
      <c r="K10086" s="216">
        <v>3.1146986201965884E-6</v>
      </c>
    </row>
    <row r="10087" spans="2:11" ht="15.75" customHeight="1" x14ac:dyDescent="0.2">
      <c r="B10087" s="189">
        <v>41264</v>
      </c>
      <c r="C10087" s="143">
        <v>287264</v>
      </c>
      <c r="D10087" s="143" t="s">
        <v>3609</v>
      </c>
      <c r="E10087" s="143" t="s">
        <v>24</v>
      </c>
      <c r="F10087" s="248" t="s">
        <v>5121</v>
      </c>
      <c r="G10087" s="216">
        <v>2.4983</v>
      </c>
      <c r="H10087" s="216">
        <v>27.000000004190952</v>
      </c>
      <c r="I10087" s="216">
        <v>67.454100010470256</v>
      </c>
      <c r="J10087" s="216">
        <v>6.8103465876568682E-5</v>
      </c>
      <c r="K10087" s="216">
        <v>2.5223505876295418E-6</v>
      </c>
    </row>
    <row r="10088" spans="2:11" ht="15.75" customHeight="1" x14ac:dyDescent="0.2">
      <c r="B10088" s="189">
        <v>41264</v>
      </c>
      <c r="C10088" s="143">
        <v>287265</v>
      </c>
      <c r="D10088" s="143" t="s">
        <v>776</v>
      </c>
      <c r="E10088" s="143" t="s">
        <v>24</v>
      </c>
      <c r="F10088" s="248" t="s">
        <v>5122</v>
      </c>
      <c r="G10088" s="216">
        <v>73.079400000000007</v>
      </c>
      <c r="H10088" s="216">
        <v>222.00000000069849</v>
      </c>
      <c r="I10088" s="216">
        <v>16223.626800051044</v>
      </c>
      <c r="J10088" s="216">
        <v>1.6379808106548908E-2</v>
      </c>
      <c r="K10088" s="216">
        <v>7.3782919398636819E-5</v>
      </c>
    </row>
    <row r="10089" spans="2:11" ht="15.75" customHeight="1" x14ac:dyDescent="0.2">
      <c r="B10089" s="189">
        <v>41264</v>
      </c>
      <c r="C10089" s="143">
        <v>287266</v>
      </c>
      <c r="D10089" s="143" t="s">
        <v>1382</v>
      </c>
      <c r="E10089" s="143" t="s">
        <v>24</v>
      </c>
      <c r="F10089" s="248" t="s">
        <v>5079</v>
      </c>
      <c r="G10089" s="216">
        <v>2.5851000000000002</v>
      </c>
      <c r="H10089" s="216">
        <v>50.999999998603016</v>
      </c>
      <c r="I10089" s="216">
        <v>131.84009999638866</v>
      </c>
      <c r="J10089" s="216">
        <v>1.3310929580075589E-4</v>
      </c>
      <c r="K10089" s="216">
        <v>2.6099861922431771E-6</v>
      </c>
    </row>
    <row r="10090" spans="2:11" ht="15.75" customHeight="1" x14ac:dyDescent="0.2">
      <c r="B10090" s="189">
        <v>41264</v>
      </c>
      <c r="C10090" s="143">
        <v>287267</v>
      </c>
      <c r="D10090" s="143" t="s">
        <v>1134</v>
      </c>
      <c r="E10090" s="143" t="s">
        <v>25</v>
      </c>
      <c r="F10090" s="248" t="s">
        <v>5123</v>
      </c>
      <c r="G10090" s="216">
        <v>3.06</v>
      </c>
      <c r="H10090" s="216">
        <v>201.99999999837019</v>
      </c>
      <c r="I10090" s="216">
        <v>618.11999999501279</v>
      </c>
      <c r="J10090" s="216">
        <v>1.7845519331549228E-3</v>
      </c>
      <c r="K10090" s="216">
        <v>8.8344155107392143E-6</v>
      </c>
    </row>
    <row r="10091" spans="2:11" ht="15.75" customHeight="1" x14ac:dyDescent="0.2">
      <c r="B10091" s="189">
        <v>41266</v>
      </c>
      <c r="C10091" s="143">
        <v>287301</v>
      </c>
      <c r="D10091" s="143" t="s">
        <v>5124</v>
      </c>
      <c r="E10091" s="143" t="s">
        <v>24</v>
      </c>
      <c r="F10091" s="248" t="s">
        <v>5125</v>
      </c>
      <c r="G10091" s="216">
        <v>1</v>
      </c>
      <c r="H10091" s="216">
        <v>258.99999999557622</v>
      </c>
      <c r="I10091" s="216">
        <v>258.99999999557622</v>
      </c>
      <c r="J10091" s="216">
        <v>2.6148358943185116E-4</v>
      </c>
      <c r="K10091" s="216">
        <v>1.0095891484027699E-6</v>
      </c>
    </row>
    <row r="10092" spans="2:11" ht="15.75" customHeight="1" x14ac:dyDescent="0.2">
      <c r="B10092" s="189">
        <v>41266</v>
      </c>
      <c r="C10092" s="143">
        <v>287303</v>
      </c>
      <c r="D10092" s="143" t="s">
        <v>601</v>
      </c>
      <c r="E10092" s="143" t="s">
        <v>25</v>
      </c>
      <c r="F10092" s="248" t="s">
        <v>5126</v>
      </c>
      <c r="G10092" s="216">
        <v>1.32</v>
      </c>
      <c r="H10092" s="216">
        <v>81.999999994877726</v>
      </c>
      <c r="I10092" s="216">
        <v>108.2399999932386</v>
      </c>
      <c r="J10092" s="216">
        <v>3.1248688225809129E-4</v>
      </c>
      <c r="K10092" s="216">
        <v>3.8108156375318459E-6</v>
      </c>
    </row>
    <row r="10093" spans="2:11" ht="15.75" customHeight="1" x14ac:dyDescent="0.2">
      <c r="B10093" s="189">
        <v>41266</v>
      </c>
      <c r="C10093" s="143">
        <v>287304</v>
      </c>
      <c r="D10093" s="143" t="s">
        <v>1821</v>
      </c>
      <c r="E10093" s="143" t="s">
        <v>24</v>
      </c>
      <c r="F10093" s="248" t="s">
        <v>5127</v>
      </c>
      <c r="G10093" s="216">
        <v>1</v>
      </c>
      <c r="H10093" s="216">
        <v>278.00000000512227</v>
      </c>
      <c r="I10093" s="216">
        <v>278.00000000512227</v>
      </c>
      <c r="J10093" s="216">
        <v>2.8066578326114142E-4</v>
      </c>
      <c r="K10093" s="216">
        <v>1.0095891484027699E-6</v>
      </c>
    </row>
    <row r="10094" spans="2:11" ht="15.75" customHeight="1" x14ac:dyDescent="0.2">
      <c r="B10094" s="189">
        <v>41267</v>
      </c>
      <c r="C10094" s="143">
        <v>287343</v>
      </c>
      <c r="D10094" s="143" t="s">
        <v>557</v>
      </c>
      <c r="E10094" s="143" t="s">
        <v>25</v>
      </c>
      <c r="F10094" s="248" t="s">
        <v>1945</v>
      </c>
      <c r="G10094" s="216">
        <v>7.5</v>
      </c>
      <c r="H10094" s="216">
        <v>225</v>
      </c>
      <c r="I10094" s="216">
        <v>1687.5</v>
      </c>
      <c r="J10094" s="216">
        <v>4.8717852929304169E-3</v>
      </c>
      <c r="K10094" s="216">
        <v>2.1652379079690742E-5</v>
      </c>
    </row>
    <row r="10095" spans="2:11" ht="15.75" customHeight="1" x14ac:dyDescent="0.2">
      <c r="B10095" s="189">
        <v>41267</v>
      </c>
      <c r="C10095" s="143">
        <v>287344</v>
      </c>
      <c r="D10095" s="143" t="s">
        <v>651</v>
      </c>
      <c r="E10095" s="143" t="s">
        <v>25</v>
      </c>
      <c r="F10095" s="248" t="s">
        <v>5128</v>
      </c>
      <c r="G10095" s="216">
        <v>1.165</v>
      </c>
      <c r="H10095" s="216">
        <v>94.000000002561137</v>
      </c>
      <c r="I10095" s="216">
        <v>109.51000000298373</v>
      </c>
      <c r="J10095" s="216">
        <v>3.1615360441087178E-4</v>
      </c>
      <c r="K10095" s="216">
        <v>3.3633362170452955E-6</v>
      </c>
    </row>
    <row r="10096" spans="2:11" ht="15.75" customHeight="1" x14ac:dyDescent="0.2">
      <c r="B10096" s="189">
        <v>41267</v>
      </c>
      <c r="C10096" s="143">
        <v>287345</v>
      </c>
      <c r="D10096" s="143" t="s">
        <v>832</v>
      </c>
      <c r="E10096" s="143" t="s">
        <v>24</v>
      </c>
      <c r="F10096" s="248" t="s">
        <v>5129</v>
      </c>
      <c r="G10096" s="216">
        <v>0.60499999999999998</v>
      </c>
      <c r="H10096" s="216">
        <v>85.999999997438863</v>
      </c>
      <c r="I10096" s="216">
        <v>52.029999998450513</v>
      </c>
      <c r="J10096" s="216">
        <v>5.252592403549084E-5</v>
      </c>
      <c r="K10096" s="216">
        <v>6.1076655857040804E-7</v>
      </c>
    </row>
    <row r="10097" spans="2:11" ht="15.75" customHeight="1" x14ac:dyDescent="0.2">
      <c r="B10097" s="189">
        <v>41267</v>
      </c>
      <c r="C10097" s="143">
        <v>287346</v>
      </c>
      <c r="D10097" s="143" t="s">
        <v>3544</v>
      </c>
      <c r="E10097" s="143" t="s">
        <v>24</v>
      </c>
      <c r="F10097" s="248" t="s">
        <v>5130</v>
      </c>
      <c r="G10097" s="216">
        <v>20.947500000000002</v>
      </c>
      <c r="H10097" s="216">
        <v>219.00000000139698</v>
      </c>
      <c r="I10097" s="216">
        <v>4587.5025000292635</v>
      </c>
      <c r="J10097" s="216">
        <v>4.631228288224821E-3</v>
      </c>
      <c r="K10097" s="216">
        <v>2.1147161133311778E-5</v>
      </c>
    </row>
    <row r="10098" spans="2:11" ht="15.75" customHeight="1" x14ac:dyDescent="0.2">
      <c r="B10098" s="189">
        <v>41270</v>
      </c>
      <c r="C10098" s="143">
        <v>287407</v>
      </c>
      <c r="D10098" s="143" t="s">
        <v>548</v>
      </c>
      <c r="E10098" s="143" t="s">
        <v>25</v>
      </c>
      <c r="F10098" s="248" t="s">
        <v>2661</v>
      </c>
      <c r="G10098" s="216">
        <v>15</v>
      </c>
      <c r="H10098" s="216">
        <v>236.99999999720603</v>
      </c>
      <c r="I10098" s="216">
        <v>3554.9999999580905</v>
      </c>
      <c r="J10098" s="216">
        <v>1.0263234794802831E-2</v>
      </c>
      <c r="K10098" s="216">
        <v>4.3304788164235541E-5</v>
      </c>
    </row>
    <row r="10099" spans="2:11" ht="15.75" customHeight="1" x14ac:dyDescent="0.2">
      <c r="B10099" s="189">
        <v>41270</v>
      </c>
      <c r="C10099" s="143">
        <v>287410</v>
      </c>
      <c r="D10099" s="143" t="s">
        <v>1219</v>
      </c>
      <c r="E10099" s="143" t="s">
        <v>25</v>
      </c>
      <c r="F10099" s="248" t="s">
        <v>5131</v>
      </c>
      <c r="G10099" s="216">
        <v>1</v>
      </c>
      <c r="H10099" s="216">
        <v>194.99999999650754</v>
      </c>
      <c r="I10099" s="216">
        <v>194.99999999650754</v>
      </c>
      <c r="J10099" s="216">
        <v>5.6296224612497941E-4</v>
      </c>
      <c r="K10099" s="216">
        <v>2.8869858776157027E-6</v>
      </c>
    </row>
    <row r="10100" spans="2:11" ht="15.75" customHeight="1" x14ac:dyDescent="0.2">
      <c r="B10100" s="189">
        <v>41270</v>
      </c>
      <c r="C10100" s="143">
        <v>287422</v>
      </c>
      <c r="D10100" s="143" t="s">
        <v>537</v>
      </c>
      <c r="E10100" s="143" t="s">
        <v>25</v>
      </c>
      <c r="F10100" s="248" t="s">
        <v>5132</v>
      </c>
      <c r="G10100" s="216">
        <v>1</v>
      </c>
      <c r="H10100" s="216">
        <v>116.99999999371357</v>
      </c>
      <c r="I10100" s="216">
        <v>116.99999999371357</v>
      </c>
      <c r="J10100" s="216">
        <v>3.3777734766288843E-4</v>
      </c>
      <c r="K10100" s="216">
        <v>2.8869858776157027E-6</v>
      </c>
    </row>
    <row r="10101" spans="2:11" ht="15.75" customHeight="1" x14ac:dyDescent="0.2">
      <c r="B10101" s="189">
        <v>41270</v>
      </c>
      <c r="C10101" s="143">
        <v>287423</v>
      </c>
      <c r="D10101" s="143" t="s">
        <v>948</v>
      </c>
      <c r="E10101" s="143" t="s">
        <v>25</v>
      </c>
      <c r="F10101" s="248" t="s">
        <v>2965</v>
      </c>
      <c r="G10101" s="216">
        <v>20.420000000000002</v>
      </c>
      <c r="H10101" s="216">
        <v>290.99999999511056</v>
      </c>
      <c r="I10101" s="216">
        <v>5942.2199999001577</v>
      </c>
      <c r="J10101" s="216">
        <v>1.7155105221397338E-2</v>
      </c>
      <c r="K10101" s="216">
        <v>5.8952251620912658E-5</v>
      </c>
    </row>
    <row r="10102" spans="2:11" ht="15.75" customHeight="1" x14ac:dyDescent="0.2">
      <c r="B10102" s="189">
        <v>41270</v>
      </c>
      <c r="C10102" s="143">
        <v>287424</v>
      </c>
      <c r="D10102" s="143" t="s">
        <v>1104</v>
      </c>
      <c r="E10102" s="143" t="s">
        <v>25</v>
      </c>
      <c r="F10102" s="248" t="s">
        <v>5133</v>
      </c>
      <c r="G10102" s="216">
        <v>6.45</v>
      </c>
      <c r="H10102" s="216">
        <v>386.00000000093132</v>
      </c>
      <c r="I10102" s="216">
        <v>2489.700000006007</v>
      </c>
      <c r="J10102" s="216">
        <v>7.1877287395171576E-3</v>
      </c>
      <c r="K10102" s="216">
        <v>1.8621058910621285E-5</v>
      </c>
    </row>
    <row r="10103" spans="2:11" ht="15.75" customHeight="1" x14ac:dyDescent="0.2">
      <c r="B10103" s="189">
        <v>41270</v>
      </c>
      <c r="C10103" s="143">
        <v>287425</v>
      </c>
      <c r="D10103" s="143" t="s">
        <v>1482</v>
      </c>
      <c r="E10103" s="143" t="s">
        <v>24</v>
      </c>
      <c r="F10103" s="248" t="s">
        <v>5134</v>
      </c>
      <c r="G10103" s="216">
        <v>11.1</v>
      </c>
      <c r="H10103" s="216">
        <v>409.99999999534339</v>
      </c>
      <c r="I10103" s="216">
        <v>4550.9999999483116</v>
      </c>
      <c r="J10103" s="216">
        <v>4.5939270786889757E-3</v>
      </c>
      <c r="K10103" s="216">
        <v>1.120470019205159E-5</v>
      </c>
    </row>
    <row r="10104" spans="2:11" ht="15.75" customHeight="1" x14ac:dyDescent="0.2">
      <c r="B10104" s="189">
        <v>41270</v>
      </c>
      <c r="C10104" s="143">
        <v>287426</v>
      </c>
      <c r="D10104" s="143" t="s">
        <v>842</v>
      </c>
      <c r="E10104" s="143" t="s">
        <v>24</v>
      </c>
      <c r="F10104" s="248" t="s">
        <v>5135</v>
      </c>
      <c r="G10104" s="216">
        <v>0.79</v>
      </c>
      <c r="H10104" s="216">
        <v>39.999999994179234</v>
      </c>
      <c r="I10104" s="216">
        <v>31.599999995401596</v>
      </c>
      <c r="J10104" s="216">
        <v>3.1898065406964552E-5</v>
      </c>
      <c r="K10104" s="216">
        <v>7.9745163529015822E-7</v>
      </c>
    </row>
    <row r="10105" spans="2:11" ht="15.75" customHeight="1" x14ac:dyDescent="0.2">
      <c r="B10105" s="189">
        <v>41270</v>
      </c>
      <c r="C10105" s="143">
        <v>287427</v>
      </c>
      <c r="D10105" s="143" t="s">
        <v>603</v>
      </c>
      <c r="E10105" s="143" t="s">
        <v>25</v>
      </c>
      <c r="F10105" s="248" t="s">
        <v>5136</v>
      </c>
      <c r="G10105" s="216">
        <v>4.95</v>
      </c>
      <c r="H10105" s="216">
        <v>55.000000001164153</v>
      </c>
      <c r="I10105" s="216">
        <v>272.25000000576256</v>
      </c>
      <c r="J10105" s="216">
        <v>7.8598190519751151E-4</v>
      </c>
      <c r="K10105" s="216">
        <v>1.429058009419773E-5</v>
      </c>
    </row>
    <row r="10106" spans="2:11" ht="15.75" customHeight="1" x14ac:dyDescent="0.2">
      <c r="B10106" s="189">
        <v>41270</v>
      </c>
      <c r="C10106" s="143">
        <v>287428</v>
      </c>
      <c r="D10106" s="143" t="s">
        <v>1463</v>
      </c>
      <c r="E10106" s="143" t="s">
        <v>24</v>
      </c>
      <c r="F10106" s="248" t="s">
        <v>2767</v>
      </c>
      <c r="G10106" s="216">
        <v>1.3433000000000002</v>
      </c>
      <c r="H10106" s="216">
        <v>111.99999999837019</v>
      </c>
      <c r="I10106" s="216">
        <v>150.44959999781068</v>
      </c>
      <c r="J10106" s="216">
        <v>1.5186870828734722E-4</v>
      </c>
      <c r="K10106" s="216">
        <v>1.3559706097281894E-6</v>
      </c>
    </row>
    <row r="10107" spans="2:11" ht="15.75" customHeight="1" x14ac:dyDescent="0.2">
      <c r="B10107" s="189">
        <v>41270</v>
      </c>
      <c r="C10107" s="143">
        <v>287475</v>
      </c>
      <c r="D10107" s="143" t="s">
        <v>1797</v>
      </c>
      <c r="E10107" s="143" t="s">
        <v>24</v>
      </c>
      <c r="F10107" s="248" t="s">
        <v>5137</v>
      </c>
      <c r="G10107" s="216">
        <v>1.1669</v>
      </c>
      <c r="H10107" s="216">
        <v>1705.9999999974389</v>
      </c>
      <c r="I10107" s="216">
        <v>1990.7313999970115</v>
      </c>
      <c r="J10107" s="216">
        <v>2.0095088738621304E-3</v>
      </c>
      <c r="K10107" s="216">
        <v>1.1779067255950452E-6</v>
      </c>
    </row>
    <row r="10108" spans="2:11" ht="15.75" customHeight="1" x14ac:dyDescent="0.2">
      <c r="B10108" s="189">
        <v>41271</v>
      </c>
      <c r="C10108" s="143">
        <v>287443</v>
      </c>
      <c r="D10108" s="143" t="s">
        <v>1204</v>
      </c>
      <c r="E10108" s="143" t="s">
        <v>25</v>
      </c>
      <c r="F10108" s="248" t="s">
        <v>5138</v>
      </c>
      <c r="G10108" s="216">
        <v>4</v>
      </c>
      <c r="H10108" s="216">
        <v>65.000000002328306</v>
      </c>
      <c r="I10108" s="216">
        <v>260.00000000931323</v>
      </c>
      <c r="J10108" s="216">
        <v>7.5061264429319378E-4</v>
      </c>
      <c r="K10108" s="216">
        <v>1.1547886834866259E-5</v>
      </c>
    </row>
    <row r="10109" spans="2:11" ht="15.75" customHeight="1" x14ac:dyDescent="0.2">
      <c r="B10109" s="189">
        <v>41271</v>
      </c>
      <c r="C10109" s="143">
        <v>287444</v>
      </c>
      <c r="D10109" s="143" t="s">
        <v>1095</v>
      </c>
      <c r="E10109" s="143" t="s">
        <v>25</v>
      </c>
      <c r="F10109" s="248" t="s">
        <v>5139</v>
      </c>
      <c r="G10109" s="216">
        <v>7.0200000000000005</v>
      </c>
      <c r="H10109" s="216">
        <v>84.000000001396984</v>
      </c>
      <c r="I10109" s="216">
        <v>589.68000000980692</v>
      </c>
      <c r="J10109" s="216">
        <v>1.7023894772242962E-3</v>
      </c>
      <c r="K10109" s="216">
        <v>2.0266541395190284E-5</v>
      </c>
    </row>
    <row r="10110" spans="2:11" ht="15.75" customHeight="1" x14ac:dyDescent="0.2">
      <c r="B10110" s="189">
        <v>41271</v>
      </c>
      <c r="C10110" s="143">
        <v>287445</v>
      </c>
      <c r="D10110" s="143" t="s">
        <v>621</v>
      </c>
      <c r="E10110" s="143" t="s">
        <v>25</v>
      </c>
      <c r="F10110" s="248" t="s">
        <v>5140</v>
      </c>
      <c r="G10110" s="216">
        <v>30</v>
      </c>
      <c r="H10110" s="216">
        <v>60.000000006984919</v>
      </c>
      <c r="I10110" s="216">
        <v>1800.0000002095476</v>
      </c>
      <c r="J10110" s="216">
        <v>5.1965490762947743E-3</v>
      </c>
      <c r="K10110" s="216">
        <v>8.6609151261496937E-5</v>
      </c>
    </row>
    <row r="10111" spans="2:11" ht="15.75" customHeight="1" x14ac:dyDescent="0.2">
      <c r="B10111" s="189">
        <v>41271</v>
      </c>
      <c r="C10111" s="143">
        <v>287447</v>
      </c>
      <c r="D10111" s="143" t="s">
        <v>5141</v>
      </c>
      <c r="E10111" s="143" t="s">
        <v>24</v>
      </c>
      <c r="F10111" s="248" t="s">
        <v>5142</v>
      </c>
      <c r="G10111" s="216">
        <v>0.32</v>
      </c>
      <c r="H10111" s="216">
        <v>121.99999999953434</v>
      </c>
      <c r="I10111" s="216">
        <v>39.039999999850991</v>
      </c>
      <c r="J10111" s="216">
        <v>3.9407072943613454E-5</v>
      </c>
      <c r="K10111" s="216">
        <v>3.2300879462101533E-7</v>
      </c>
    </row>
    <row r="10112" spans="2:11" ht="15.75" customHeight="1" x14ac:dyDescent="0.2">
      <c r="B10112" s="189">
        <v>41271</v>
      </c>
      <c r="C10112" s="143">
        <v>287448</v>
      </c>
      <c r="D10112" s="143" t="s">
        <v>557</v>
      </c>
      <c r="E10112" s="143" t="s">
        <v>25</v>
      </c>
      <c r="F10112" s="248" t="s">
        <v>5143</v>
      </c>
      <c r="G10112" s="216">
        <v>1.5</v>
      </c>
      <c r="H10112" s="216">
        <v>135</v>
      </c>
      <c r="I10112" s="216">
        <v>202.5</v>
      </c>
      <c r="J10112" s="216">
        <v>5.8461177101510437E-4</v>
      </c>
      <c r="K10112" s="216">
        <v>4.330457563074847E-6</v>
      </c>
    </row>
    <row r="10113" spans="2:11" ht="15.75" customHeight="1" x14ac:dyDescent="0.2">
      <c r="B10113" s="189">
        <v>41271</v>
      </c>
      <c r="C10113" s="143">
        <v>287449</v>
      </c>
      <c r="D10113" s="143" t="s">
        <v>652</v>
      </c>
      <c r="E10113" s="143" t="s">
        <v>25</v>
      </c>
      <c r="F10113" s="248" t="s">
        <v>5144</v>
      </c>
      <c r="G10113" s="216">
        <v>2.0100000000000002</v>
      </c>
      <c r="H10113" s="216">
        <v>180</v>
      </c>
      <c r="I10113" s="216">
        <v>361.80000000000007</v>
      </c>
      <c r="J10113" s="216">
        <v>1.0445063642136533E-3</v>
      </c>
      <c r="K10113" s="216">
        <v>5.8028131345202952E-6</v>
      </c>
    </row>
    <row r="10114" spans="2:11" ht="15.75" customHeight="1" x14ac:dyDescent="0.2">
      <c r="B10114" s="189">
        <v>41271</v>
      </c>
      <c r="C10114" s="143">
        <v>287450</v>
      </c>
      <c r="D10114" s="143" t="s">
        <v>1104</v>
      </c>
      <c r="E10114" s="143" t="s">
        <v>25</v>
      </c>
      <c r="F10114" s="248" t="s">
        <v>5145</v>
      </c>
      <c r="G10114" s="216">
        <v>1</v>
      </c>
      <c r="H10114" s="216">
        <v>192.00000000768341</v>
      </c>
      <c r="I10114" s="216">
        <v>192.00000000768341</v>
      </c>
      <c r="J10114" s="216">
        <v>5.5429856809576222E-4</v>
      </c>
      <c r="K10114" s="216">
        <v>2.8869717087165648E-6</v>
      </c>
    </row>
    <row r="10115" spans="2:11" ht="15.75" customHeight="1" x14ac:dyDescent="0.2">
      <c r="B10115" s="189">
        <v>41271</v>
      </c>
      <c r="C10115" s="143">
        <v>287453</v>
      </c>
      <c r="D10115" s="143" t="s">
        <v>537</v>
      </c>
      <c r="E10115" s="143" t="s">
        <v>25</v>
      </c>
      <c r="F10115" s="248" t="s">
        <v>5146</v>
      </c>
      <c r="G10115" s="216">
        <v>3</v>
      </c>
      <c r="H10115" s="216">
        <v>285.99999999976717</v>
      </c>
      <c r="I10115" s="216">
        <v>857.99999999930151</v>
      </c>
      <c r="J10115" s="216">
        <v>2.4770217260767957E-3</v>
      </c>
      <c r="K10115" s="216">
        <v>8.660915126149694E-6</v>
      </c>
    </row>
    <row r="10116" spans="2:11" ht="15.75" customHeight="1" x14ac:dyDescent="0.2">
      <c r="B10116" s="189">
        <v>41271</v>
      </c>
      <c r="C10116" s="143">
        <v>287454</v>
      </c>
      <c r="D10116" s="143" t="s">
        <v>522</v>
      </c>
      <c r="E10116" s="143" t="s">
        <v>25</v>
      </c>
      <c r="F10116" s="248" t="s">
        <v>5147</v>
      </c>
      <c r="G10116" s="216">
        <v>13</v>
      </c>
      <c r="H10116" s="216">
        <v>270</v>
      </c>
      <c r="I10116" s="216">
        <v>3510</v>
      </c>
      <c r="J10116" s="216">
        <v>1.0133270697595141E-2</v>
      </c>
      <c r="K10116" s="216">
        <v>3.7530632213315338E-5</v>
      </c>
    </row>
    <row r="10117" spans="2:11" ht="15.75" customHeight="1" x14ac:dyDescent="0.2">
      <c r="B10117" s="189">
        <v>41271</v>
      </c>
      <c r="C10117" s="143">
        <v>287455</v>
      </c>
      <c r="D10117" s="143" t="s">
        <v>1135</v>
      </c>
      <c r="E10117" s="143" t="s">
        <v>25</v>
      </c>
      <c r="F10117" s="248" t="s">
        <v>5148</v>
      </c>
      <c r="G10117" s="216">
        <v>23</v>
      </c>
      <c r="H10117" s="216">
        <v>307.99999999813735</v>
      </c>
      <c r="I10117" s="216">
        <v>7083.9999999571592</v>
      </c>
      <c r="J10117" s="216">
        <v>2.0451307584424462E-2</v>
      </c>
      <c r="K10117" s="216">
        <v>6.6400349300480983E-5</v>
      </c>
    </row>
    <row r="10118" spans="2:11" ht="15.75" customHeight="1" x14ac:dyDescent="0.2">
      <c r="B10118" s="189">
        <v>41271</v>
      </c>
      <c r="C10118" s="143">
        <v>287456</v>
      </c>
      <c r="D10118" s="143" t="s">
        <v>910</v>
      </c>
      <c r="E10118" s="143" t="s">
        <v>24</v>
      </c>
      <c r="F10118" s="248" t="s">
        <v>5149</v>
      </c>
      <c r="G10118" s="216">
        <v>0.112</v>
      </c>
      <c r="H10118" s="216">
        <v>342.9999999969732</v>
      </c>
      <c r="I10118" s="216">
        <v>38.415999999660997</v>
      </c>
      <c r="J10118" s="216">
        <v>3.8777205793910699E-5</v>
      </c>
      <c r="K10118" s="216">
        <v>1.1305307811735536E-7</v>
      </c>
    </row>
    <row r="10119" spans="2:11" ht="15.75" customHeight="1" x14ac:dyDescent="0.2">
      <c r="B10119" s="189">
        <v>41271</v>
      </c>
      <c r="C10119" s="143">
        <v>287457</v>
      </c>
      <c r="D10119" s="143" t="s">
        <v>1251</v>
      </c>
      <c r="E10119" s="143" t="s">
        <v>25</v>
      </c>
      <c r="F10119" s="248" t="s">
        <v>5150</v>
      </c>
      <c r="G10119" s="216">
        <v>5</v>
      </c>
      <c r="H10119" s="216">
        <v>39.999999994179234</v>
      </c>
      <c r="I10119" s="216">
        <v>199.99999997089617</v>
      </c>
      <c r="J10119" s="216">
        <v>5.7739434165929098E-4</v>
      </c>
      <c r="K10119" s="216">
        <v>1.4434858543582823E-5</v>
      </c>
    </row>
    <row r="10120" spans="2:11" ht="15.75" customHeight="1" x14ac:dyDescent="0.2">
      <c r="B10120" s="189">
        <v>41271</v>
      </c>
      <c r="C10120" s="143">
        <v>287458</v>
      </c>
      <c r="D10120" s="143" t="s">
        <v>565</v>
      </c>
      <c r="E10120" s="143" t="s">
        <v>25</v>
      </c>
      <c r="F10120" s="248" t="s">
        <v>3974</v>
      </c>
      <c r="G10120" s="216">
        <v>1</v>
      </c>
      <c r="H10120" s="216">
        <v>17.999999995809048</v>
      </c>
      <c r="I10120" s="216">
        <v>17.999999995809048</v>
      </c>
      <c r="J10120" s="216">
        <v>5.1965490744799006E-5</v>
      </c>
      <c r="K10120" s="216">
        <v>2.8869717087165648E-6</v>
      </c>
    </row>
    <row r="10121" spans="2:11" ht="15.75" customHeight="1" x14ac:dyDescent="0.2">
      <c r="B10121" s="189">
        <v>41271</v>
      </c>
      <c r="C10121" s="143">
        <v>287474</v>
      </c>
      <c r="D10121" s="143" t="s">
        <v>1080</v>
      </c>
      <c r="E10121" s="143" t="s">
        <v>24</v>
      </c>
      <c r="F10121" s="248" t="s">
        <v>5151</v>
      </c>
      <c r="G10121" s="216">
        <v>4</v>
      </c>
      <c r="H10121" s="216">
        <v>280.00000000116415</v>
      </c>
      <c r="I10121" s="216">
        <v>1120.0000000046566</v>
      </c>
      <c r="J10121" s="216">
        <v>1.1305307811782541E-3</v>
      </c>
      <c r="K10121" s="216">
        <v>4.0376099327626915E-6</v>
      </c>
    </row>
    <row r="10122" spans="2:11" ht="15.75" customHeight="1" x14ac:dyDescent="0.2">
      <c r="B10122" s="189">
        <v>41271</v>
      </c>
      <c r="C10122" s="143">
        <v>287476</v>
      </c>
      <c r="D10122" s="143" t="s">
        <v>1314</v>
      </c>
      <c r="E10122" s="143" t="s">
        <v>24</v>
      </c>
      <c r="F10122" s="248" t="s">
        <v>5152</v>
      </c>
      <c r="G10122" s="216">
        <v>61.480000000000004</v>
      </c>
      <c r="H10122" s="216">
        <v>90</v>
      </c>
      <c r="I10122" s="216">
        <v>5533.2000000000007</v>
      </c>
      <c r="J10122" s="216">
        <v>5.5852258199906319E-3</v>
      </c>
      <c r="K10122" s="216">
        <v>6.2058064666562572E-5</v>
      </c>
    </row>
    <row r="10123" spans="2:11" ht="15.75" customHeight="1" x14ac:dyDescent="0.2">
      <c r="B10123" s="189">
        <v>41271</v>
      </c>
      <c r="C10123" s="143">
        <v>287477</v>
      </c>
      <c r="D10123" s="143" t="s">
        <v>882</v>
      </c>
      <c r="E10123" s="143" t="s">
        <v>24</v>
      </c>
      <c r="F10123" s="248" t="s">
        <v>5153</v>
      </c>
      <c r="G10123" s="216">
        <v>0.92</v>
      </c>
      <c r="H10123" s="216">
        <v>216.00000000209548</v>
      </c>
      <c r="I10123" s="216">
        <v>198.72000000192784</v>
      </c>
      <c r="J10123" s="216">
        <v>2.0058846146159647E-4</v>
      </c>
      <c r="K10123" s="216">
        <v>9.2865028453541902E-7</v>
      </c>
    </row>
    <row r="10124" spans="2:11" ht="15.75" customHeight="1" x14ac:dyDescent="0.2">
      <c r="B10124" s="189">
        <v>41271</v>
      </c>
      <c r="C10124" s="143">
        <v>287478</v>
      </c>
      <c r="D10124" s="143" t="s">
        <v>762</v>
      </c>
      <c r="E10124" s="143" t="s">
        <v>25</v>
      </c>
      <c r="F10124" s="248" t="s">
        <v>5154</v>
      </c>
      <c r="G10124" s="216">
        <v>1</v>
      </c>
      <c r="H10124" s="216">
        <v>38.000000008614734</v>
      </c>
      <c r="I10124" s="216">
        <v>38.000000008614734</v>
      </c>
      <c r="J10124" s="216">
        <v>1.0970492495609994E-4</v>
      </c>
      <c r="K10124" s="216">
        <v>2.8869717087165648E-6</v>
      </c>
    </row>
    <row r="10125" spans="2:11" ht="15.75" customHeight="1" x14ac:dyDescent="0.2">
      <c r="B10125" s="189">
        <v>41271</v>
      </c>
      <c r="C10125" s="143">
        <v>287478</v>
      </c>
      <c r="D10125" s="143" t="s">
        <v>4801</v>
      </c>
      <c r="E10125" s="143" t="s">
        <v>24</v>
      </c>
      <c r="F10125" s="248" t="s">
        <v>5154</v>
      </c>
      <c r="G10125" s="216">
        <v>22.285</v>
      </c>
      <c r="H10125" s="216">
        <v>38.000000008614734</v>
      </c>
      <c r="I10125" s="216">
        <v>846.83000019197937</v>
      </c>
      <c r="J10125" s="216">
        <v>8.5479230503414188E-4</v>
      </c>
      <c r="K10125" s="216">
        <v>2.2494534337904142E-5</v>
      </c>
    </row>
    <row r="10126" spans="2:11" ht="15.75" customHeight="1" x14ac:dyDescent="0.2">
      <c r="B10126" s="189">
        <v>41271</v>
      </c>
      <c r="C10126" s="143">
        <v>287479</v>
      </c>
      <c r="D10126" s="143" t="s">
        <v>660</v>
      </c>
      <c r="E10126" s="143" t="s">
        <v>24</v>
      </c>
      <c r="F10126" s="248" t="s">
        <v>5155</v>
      </c>
      <c r="G10126" s="216">
        <v>1.1599999999999999</v>
      </c>
      <c r="H10126" s="216">
        <v>81.000000002095476</v>
      </c>
      <c r="I10126" s="216">
        <v>93.960000002430746</v>
      </c>
      <c r="J10126" s="216">
        <v>9.4843457323049221E-5</v>
      </c>
      <c r="K10126" s="216">
        <v>1.1709068805011803E-6</v>
      </c>
    </row>
    <row r="10127" spans="2:11" ht="15.75" customHeight="1" x14ac:dyDescent="0.2">
      <c r="B10127" s="189">
        <v>41271</v>
      </c>
      <c r="C10127" s="143">
        <v>287480</v>
      </c>
      <c r="D10127" s="143" t="s">
        <v>1463</v>
      </c>
      <c r="E10127" s="143" t="s">
        <v>24</v>
      </c>
      <c r="F10127" s="248" t="s">
        <v>2767</v>
      </c>
      <c r="G10127" s="216">
        <v>11.756400000000001</v>
      </c>
      <c r="H10127" s="216">
        <v>191.00000000442378</v>
      </c>
      <c r="I10127" s="216">
        <v>2245.4724000520082</v>
      </c>
      <c r="J10127" s="216">
        <v>2.266585416548617E-3</v>
      </c>
      <c r="K10127" s="216">
        <v>1.1866939353382826E-5</v>
      </c>
    </row>
    <row r="10128" spans="2:11" ht="15.75" customHeight="1" x14ac:dyDescent="0.2">
      <c r="B10128" s="189">
        <v>41273</v>
      </c>
      <c r="C10128" s="143">
        <v>287528</v>
      </c>
      <c r="D10128" s="143" t="s">
        <v>749</v>
      </c>
      <c r="E10128" s="143" t="s">
        <v>24</v>
      </c>
      <c r="F10128" s="248" t="s">
        <v>5156</v>
      </c>
      <c r="G10128" s="216">
        <v>1</v>
      </c>
      <c r="H10128" s="216">
        <v>185.00000000582077</v>
      </c>
      <c r="I10128" s="216">
        <v>185.00000000582077</v>
      </c>
      <c r="J10128" s="216">
        <v>1.8672748128985162E-4</v>
      </c>
      <c r="K10128" s="216">
        <v>1.0093377366701434E-6</v>
      </c>
    </row>
    <row r="10129" spans="2:11" ht="15.75" customHeight="1" x14ac:dyDescent="0.2">
      <c r="B10129" s="189">
        <v>41274</v>
      </c>
      <c r="C10129" s="143">
        <v>287538</v>
      </c>
      <c r="D10129" s="143" t="s">
        <v>872</v>
      </c>
      <c r="E10129" s="143" t="s">
        <v>25</v>
      </c>
      <c r="F10129" s="248" t="s">
        <v>5157</v>
      </c>
      <c r="G10129" s="216">
        <v>6</v>
      </c>
      <c r="H10129" s="216">
        <v>75.99999999627471</v>
      </c>
      <c r="I10129" s="216">
        <v>455.99999997764826</v>
      </c>
      <c r="J10129" s="216">
        <v>1.3164672704083194E-3</v>
      </c>
      <c r="K10129" s="216">
        <v>1.7321937769379588E-5</v>
      </c>
    </row>
    <row r="10130" spans="2:11" ht="15.75" customHeight="1" x14ac:dyDescent="0.2">
      <c r="B10130" s="189">
        <v>41274</v>
      </c>
      <c r="C10130" s="143">
        <v>287540</v>
      </c>
      <c r="D10130" s="143" t="s">
        <v>1153</v>
      </c>
      <c r="E10130" s="143" t="s">
        <v>25</v>
      </c>
      <c r="F10130" s="248" t="s">
        <v>5158</v>
      </c>
      <c r="G10130" s="216">
        <v>6.5</v>
      </c>
      <c r="H10130" s="216">
        <v>177.00000000069849</v>
      </c>
      <c r="I10130" s="216">
        <v>1150.5000000045402</v>
      </c>
      <c r="J10130" s="216">
        <v>3.3214815672916436E-3</v>
      </c>
      <c r="K10130" s="216">
        <v>1.8765432583494556E-5</v>
      </c>
    </row>
    <row r="10131" spans="2:11" ht="15.75" customHeight="1" x14ac:dyDescent="0.2">
      <c r="B10131" s="189">
        <v>41274</v>
      </c>
      <c r="C10131" s="143">
        <v>287542</v>
      </c>
      <c r="D10131" s="143" t="s">
        <v>1277</v>
      </c>
      <c r="E10131" s="143" t="s">
        <v>25</v>
      </c>
      <c r="F10131" s="248" t="s">
        <v>5030</v>
      </c>
      <c r="G10131" s="216">
        <v>1</v>
      </c>
      <c r="H10131" s="216">
        <v>148.00000000046566</v>
      </c>
      <c r="I10131" s="216">
        <v>148.00000000046566</v>
      </c>
      <c r="J10131" s="216">
        <v>4.2727446497937423E-4</v>
      </c>
      <c r="K10131" s="216">
        <v>2.8869896282299315E-6</v>
      </c>
    </row>
    <row r="10132" spans="2:11" ht="15.75" customHeight="1" x14ac:dyDescent="0.2">
      <c r="B10132" s="189">
        <v>41274</v>
      </c>
      <c r="C10132" s="143">
        <v>287543</v>
      </c>
      <c r="D10132" s="143" t="s">
        <v>951</v>
      </c>
      <c r="E10132" s="143" t="s">
        <v>25</v>
      </c>
      <c r="F10132" s="248" t="s">
        <v>5159</v>
      </c>
      <c r="G10132" s="216">
        <v>10.01</v>
      </c>
      <c r="H10132" s="216">
        <v>256.99999999953434</v>
      </c>
      <c r="I10132" s="216">
        <v>2572.5699999953385</v>
      </c>
      <c r="J10132" s="216">
        <v>7.4269829078820173E-3</v>
      </c>
      <c r="K10132" s="216">
        <v>2.8898766178581612E-5</v>
      </c>
    </row>
    <row r="10133" spans="2:11" ht="15.75" customHeight="1" x14ac:dyDescent="0.2">
      <c r="B10133" s="189">
        <v>41274</v>
      </c>
      <c r="C10133" s="143">
        <v>287545</v>
      </c>
      <c r="D10133" s="143" t="s">
        <v>593</v>
      </c>
      <c r="E10133" s="143" t="s">
        <v>25</v>
      </c>
      <c r="F10133" s="248" t="s">
        <v>3806</v>
      </c>
      <c r="G10133" s="216">
        <v>27.96</v>
      </c>
      <c r="H10133" s="216">
        <v>281.00000000442378</v>
      </c>
      <c r="I10133" s="216">
        <v>7856.7600001236897</v>
      </c>
      <c r="J10133" s="216">
        <v>2.2682384631848886E-2</v>
      </c>
      <c r="K10133" s="216">
        <v>8.0720230005308879E-5</v>
      </c>
    </row>
    <row r="10134" spans="2:11" ht="15.75" customHeight="1" x14ac:dyDescent="0.2">
      <c r="B10134" s="189">
        <v>41274</v>
      </c>
      <c r="C10134" s="143">
        <v>287546</v>
      </c>
      <c r="D10134" s="143" t="s">
        <v>575</v>
      </c>
      <c r="E10134" s="143" t="s">
        <v>25</v>
      </c>
      <c r="F10134" s="248" t="s">
        <v>5160</v>
      </c>
      <c r="G10134" s="216">
        <v>5</v>
      </c>
      <c r="H10134" s="216">
        <v>227.00000000651926</v>
      </c>
      <c r="I10134" s="216">
        <v>1135.0000000325963</v>
      </c>
      <c r="J10134" s="216">
        <v>3.2767332281350772E-3</v>
      </c>
      <c r="K10134" s="216">
        <v>1.4434948141149658E-5</v>
      </c>
    </row>
    <row r="10135" spans="2:11" ht="15.75" customHeight="1" x14ac:dyDescent="0.2">
      <c r="B10135" s="189">
        <v>41274</v>
      </c>
      <c r="C10135" s="143">
        <v>287547</v>
      </c>
      <c r="D10135" s="143" t="s">
        <v>592</v>
      </c>
      <c r="E10135" s="143" t="s">
        <v>25</v>
      </c>
      <c r="F10135" s="248" t="s">
        <v>5161</v>
      </c>
      <c r="G10135" s="216">
        <v>6</v>
      </c>
      <c r="H10135" s="216">
        <v>187.9999999946449</v>
      </c>
      <c r="I10135" s="216">
        <v>1127.9999999678694</v>
      </c>
      <c r="J10135" s="216">
        <v>3.256524300550602E-3</v>
      </c>
      <c r="K10135" s="216">
        <v>1.7321937769379588E-5</v>
      </c>
    </row>
    <row r="10136" spans="2:11" ht="15.75" customHeight="1" x14ac:dyDescent="0.2">
      <c r="B10136" s="189">
        <v>41276</v>
      </c>
      <c r="C10136" s="143">
        <v>287564</v>
      </c>
      <c r="D10136" s="143" t="s">
        <v>960</v>
      </c>
      <c r="E10136" s="143" t="s">
        <v>25</v>
      </c>
      <c r="F10136" s="248" t="s">
        <v>5162</v>
      </c>
      <c r="G10136" s="216">
        <v>1</v>
      </c>
      <c r="H10136" s="216">
        <v>53.999999997904524</v>
      </c>
      <c r="I10136" s="216">
        <v>53.999999997904524</v>
      </c>
      <c r="J10136" s="216">
        <v>1.5590135566305907E-4</v>
      </c>
      <c r="K10136" s="216">
        <v>2.8870621420205342E-6</v>
      </c>
    </row>
    <row r="10137" spans="2:11" ht="15.75" customHeight="1" x14ac:dyDescent="0.2">
      <c r="B10137" s="189">
        <v>41276</v>
      </c>
      <c r="C10137" s="143">
        <v>287570</v>
      </c>
      <c r="D10137" s="143" t="s">
        <v>1251</v>
      </c>
      <c r="E10137" s="143" t="s">
        <v>25</v>
      </c>
      <c r="F10137" s="248" t="s">
        <v>3668</v>
      </c>
      <c r="G10137" s="216">
        <v>6</v>
      </c>
      <c r="H10137" s="216">
        <v>184.99999999534339</v>
      </c>
      <c r="I10137" s="216">
        <v>1109.9999999720603</v>
      </c>
      <c r="J10137" s="216">
        <v>3.2046389775621294E-3</v>
      </c>
      <c r="K10137" s="216">
        <v>1.7322372852123204E-5</v>
      </c>
    </row>
    <row r="10138" spans="2:11" ht="15.75" customHeight="1" x14ac:dyDescent="0.2">
      <c r="B10138" s="189">
        <v>41276</v>
      </c>
      <c r="C10138" s="143">
        <v>287572</v>
      </c>
      <c r="D10138" s="143" t="s">
        <v>791</v>
      </c>
      <c r="E10138" s="143" t="s">
        <v>25</v>
      </c>
      <c r="F10138" s="248" t="s">
        <v>5163</v>
      </c>
      <c r="G10138" s="216">
        <v>3</v>
      </c>
      <c r="H10138" s="216">
        <v>155.00000000232831</v>
      </c>
      <c r="I10138" s="216">
        <v>465.00000000698492</v>
      </c>
      <c r="J10138" s="216">
        <v>1.3424838960597143E-3</v>
      </c>
      <c r="K10138" s="216">
        <v>8.661186426061602E-6</v>
      </c>
    </row>
    <row r="10139" spans="2:11" ht="15.75" customHeight="1" x14ac:dyDescent="0.2">
      <c r="B10139" s="189">
        <v>41276</v>
      </c>
      <c r="C10139" s="143">
        <v>287573</v>
      </c>
      <c r="D10139" s="143" t="s">
        <v>957</v>
      </c>
      <c r="E10139" s="143" t="s">
        <v>25</v>
      </c>
      <c r="F10139" s="248" t="s">
        <v>5164</v>
      </c>
      <c r="G10139" s="216">
        <v>4.9800000000000004</v>
      </c>
      <c r="H10139" s="216">
        <v>213.99999999557622</v>
      </c>
      <c r="I10139" s="216">
        <v>1065.7199999779696</v>
      </c>
      <c r="J10139" s="216">
        <v>3.0767998659305203E-3</v>
      </c>
      <c r="K10139" s="216">
        <v>1.4377569467262261E-5</v>
      </c>
    </row>
    <row r="10140" spans="2:11" ht="15.75" customHeight="1" x14ac:dyDescent="0.2">
      <c r="B10140" s="189">
        <v>41276</v>
      </c>
      <c r="C10140" s="143">
        <v>287574</v>
      </c>
      <c r="D10140" s="143" t="s">
        <v>676</v>
      </c>
      <c r="E10140" s="143" t="s">
        <v>25</v>
      </c>
      <c r="F10140" s="248" t="s">
        <v>5165</v>
      </c>
      <c r="G10140" s="216">
        <v>1</v>
      </c>
      <c r="H10140" s="216">
        <v>104.00000000372529</v>
      </c>
      <c r="I10140" s="216">
        <v>104.00000000372529</v>
      </c>
      <c r="J10140" s="216">
        <v>3.0025446278089072E-4</v>
      </c>
      <c r="K10140" s="216">
        <v>2.8870621420205342E-6</v>
      </c>
    </row>
    <row r="10141" spans="2:11" ht="15.75" customHeight="1" x14ac:dyDescent="0.2">
      <c r="B10141" s="189">
        <v>41276</v>
      </c>
      <c r="C10141" s="143">
        <v>287575</v>
      </c>
      <c r="D10141" s="143" t="s">
        <v>1190</v>
      </c>
      <c r="E10141" s="143" t="s">
        <v>24</v>
      </c>
      <c r="F10141" s="248" t="s">
        <v>5166</v>
      </c>
      <c r="G10141" s="216">
        <v>2.0100000000000002</v>
      </c>
      <c r="H10141" s="216">
        <v>275.99999999860302</v>
      </c>
      <c r="I10141" s="216">
        <v>554.75999999719215</v>
      </c>
      <c r="J10141" s="216">
        <v>5.5989000900136742E-4</v>
      </c>
      <c r="K10141" s="216">
        <v>2.0285869891456571E-6</v>
      </c>
    </row>
    <row r="10142" spans="2:11" ht="15.75" customHeight="1" x14ac:dyDescent="0.2">
      <c r="B10142" s="189">
        <v>41276</v>
      </c>
      <c r="C10142" s="143">
        <v>287578</v>
      </c>
      <c r="D10142" s="143" t="s">
        <v>1281</v>
      </c>
      <c r="E10142" s="143" t="s">
        <v>25</v>
      </c>
      <c r="F10142" s="248" t="s">
        <v>2752</v>
      </c>
      <c r="G10142" s="216">
        <v>20.329999999999998</v>
      </c>
      <c r="H10142" s="216">
        <v>360</v>
      </c>
      <c r="I10142" s="216">
        <v>7318.8</v>
      </c>
      <c r="J10142" s="216">
        <v>2.1129830405019884E-2</v>
      </c>
      <c r="K10142" s="216">
        <v>5.8693973347277454E-5</v>
      </c>
    </row>
    <row r="10143" spans="2:11" ht="15.75" customHeight="1" x14ac:dyDescent="0.2">
      <c r="B10143" s="189">
        <v>41276</v>
      </c>
      <c r="C10143" s="143">
        <v>287579</v>
      </c>
      <c r="D10143" s="143" t="s">
        <v>568</v>
      </c>
      <c r="E10143" s="143" t="s">
        <v>25</v>
      </c>
      <c r="F10143" s="248" t="s">
        <v>3343</v>
      </c>
      <c r="G10143" s="216">
        <v>1</v>
      </c>
      <c r="H10143" s="216">
        <v>317.99999999930151</v>
      </c>
      <c r="I10143" s="216">
        <v>317.99999999930151</v>
      </c>
      <c r="J10143" s="216">
        <v>9.1808576116051332E-4</v>
      </c>
      <c r="K10143" s="216">
        <v>2.8870621420205342E-6</v>
      </c>
    </row>
    <row r="10144" spans="2:11" ht="15.75" customHeight="1" x14ac:dyDescent="0.2">
      <c r="B10144" s="189">
        <v>41276</v>
      </c>
      <c r="C10144" s="143">
        <v>287584</v>
      </c>
      <c r="D10144" s="143" t="s">
        <v>905</v>
      </c>
      <c r="E10144" s="143" t="s">
        <v>25</v>
      </c>
      <c r="F10144" s="248" t="s">
        <v>5167</v>
      </c>
      <c r="G10144" s="216">
        <v>6.6000000000000005</v>
      </c>
      <c r="H10144" s="216">
        <v>576.00000000209548</v>
      </c>
      <c r="I10144" s="216">
        <v>3801.6000000138306</v>
      </c>
      <c r="J10144" s="216">
        <v>1.0975455439145193E-2</v>
      </c>
      <c r="K10144" s="216">
        <v>1.9054610137335526E-5</v>
      </c>
    </row>
    <row r="10145" spans="2:11" ht="15.75" customHeight="1" x14ac:dyDescent="0.2">
      <c r="B10145" s="189">
        <v>41276</v>
      </c>
      <c r="C10145" s="143">
        <v>287585</v>
      </c>
      <c r="D10145" s="143" t="s">
        <v>1322</v>
      </c>
      <c r="E10145" s="143" t="s">
        <v>24</v>
      </c>
      <c r="F10145" s="248" t="s">
        <v>4812</v>
      </c>
      <c r="G10145" s="216">
        <v>11.359400000000001</v>
      </c>
      <c r="H10145" s="216">
        <v>204.00000000488944</v>
      </c>
      <c r="I10145" s="216">
        <v>2317.3176000555413</v>
      </c>
      <c r="J10145" s="216">
        <v>2.3387464344233381E-3</v>
      </c>
      <c r="K10145" s="216">
        <v>1.1464443305721978E-5</v>
      </c>
    </row>
    <row r="10146" spans="2:11" ht="15.75" customHeight="1" x14ac:dyDescent="0.2">
      <c r="B10146" s="189">
        <v>41276</v>
      </c>
      <c r="C10146" s="143">
        <v>287586</v>
      </c>
      <c r="D10146" s="143" t="s">
        <v>1978</v>
      </c>
      <c r="E10146" s="143" t="s">
        <v>24</v>
      </c>
      <c r="F10146" s="248" t="s">
        <v>5168</v>
      </c>
      <c r="G10146" s="216">
        <v>2.5</v>
      </c>
      <c r="H10146" s="216">
        <v>235.00000000116415</v>
      </c>
      <c r="I10146" s="216">
        <v>587.50000000291038</v>
      </c>
      <c r="J10146" s="216">
        <v>5.929327642432723E-4</v>
      </c>
      <c r="K10146" s="216">
        <v>2.5231181457035533E-6</v>
      </c>
    </row>
    <row r="10147" spans="2:11" ht="15.75" customHeight="1" x14ac:dyDescent="0.2">
      <c r="B10147" s="189">
        <v>41276</v>
      </c>
      <c r="C10147" s="143">
        <v>287587</v>
      </c>
      <c r="D10147" s="143" t="s">
        <v>555</v>
      </c>
      <c r="E10147" s="143" t="s">
        <v>25</v>
      </c>
      <c r="F10147" s="248" t="s">
        <v>5169</v>
      </c>
      <c r="G10147" s="216">
        <v>11.21</v>
      </c>
      <c r="H10147" s="216">
        <v>239.99999999650754</v>
      </c>
      <c r="I10147" s="216">
        <v>2690.3999999608495</v>
      </c>
      <c r="J10147" s="216">
        <v>7.7673519867790149E-3</v>
      </c>
      <c r="K10147" s="216">
        <v>3.2363966612050189E-5</v>
      </c>
    </row>
    <row r="10148" spans="2:11" ht="15.75" customHeight="1" x14ac:dyDescent="0.2">
      <c r="B10148" s="189">
        <v>41276</v>
      </c>
      <c r="C10148" s="143">
        <v>287588</v>
      </c>
      <c r="D10148" s="143" t="s">
        <v>816</v>
      </c>
      <c r="E10148" s="143" t="s">
        <v>25</v>
      </c>
      <c r="F10148" s="248" t="s">
        <v>5170</v>
      </c>
      <c r="G10148" s="216">
        <v>25.375</v>
      </c>
      <c r="H10148" s="216">
        <v>182.00000000651926</v>
      </c>
      <c r="I10148" s="216">
        <v>4618.2500001654262</v>
      </c>
      <c r="J10148" s="216">
        <v>1.3333174737863928E-2</v>
      </c>
      <c r="K10148" s="216">
        <v>7.3259201853771055E-5</v>
      </c>
    </row>
    <row r="10149" spans="2:11" ht="15.75" customHeight="1" x14ac:dyDescent="0.2">
      <c r="B10149" s="189">
        <v>41276</v>
      </c>
      <c r="C10149" s="143">
        <v>287589</v>
      </c>
      <c r="D10149" s="143" t="s">
        <v>547</v>
      </c>
      <c r="E10149" s="143" t="s">
        <v>24</v>
      </c>
      <c r="F10149" s="248" t="s">
        <v>3949</v>
      </c>
      <c r="G10149" s="216">
        <v>78.48</v>
      </c>
      <c r="H10149" s="216">
        <v>291.99999999837019</v>
      </c>
      <c r="I10149" s="216">
        <v>22916.159999872092</v>
      </c>
      <c r="J10149" s="216">
        <v>2.3128071650209286E-2</v>
      </c>
      <c r="K10149" s="216">
        <v>7.920572482992595E-5</v>
      </c>
    </row>
    <row r="10150" spans="2:11" ht="15.75" customHeight="1" x14ac:dyDescent="0.2">
      <c r="B10150" s="189">
        <v>41276</v>
      </c>
      <c r="C10150" s="143">
        <v>287590</v>
      </c>
      <c r="D10150" s="143" t="s">
        <v>1164</v>
      </c>
      <c r="E10150" s="143" t="s">
        <v>25</v>
      </c>
      <c r="F10150" s="248" t="s">
        <v>4517</v>
      </c>
      <c r="G10150" s="216">
        <v>17.324999999999999</v>
      </c>
      <c r="H10150" s="216">
        <v>264.99999999417923</v>
      </c>
      <c r="I10150" s="216">
        <v>4591.1249998991552</v>
      </c>
      <c r="J10150" s="216">
        <v>1.325486317649288E-2</v>
      </c>
      <c r="K10150" s="216">
        <v>5.0018351610505754E-5</v>
      </c>
    </row>
    <row r="10151" spans="2:11" ht="15.75" customHeight="1" x14ac:dyDescent="0.2">
      <c r="B10151" s="189">
        <v>41276</v>
      </c>
      <c r="C10151" s="143">
        <v>287591</v>
      </c>
      <c r="D10151" s="143" t="s">
        <v>3072</v>
      </c>
      <c r="E10151" s="143" t="s">
        <v>24</v>
      </c>
      <c r="F10151" s="248" t="s">
        <v>5171</v>
      </c>
      <c r="G10151" s="216">
        <v>0.2283</v>
      </c>
      <c r="H10151" s="216">
        <v>226.00000000325963</v>
      </c>
      <c r="I10151" s="216">
        <v>51.595800000744177</v>
      </c>
      <c r="J10151" s="216">
        <v>5.2072919689587614E-5</v>
      </c>
      <c r="K10151" s="216">
        <v>2.3041114906564849E-7</v>
      </c>
    </row>
    <row r="10152" spans="2:11" ht="15.75" customHeight="1" x14ac:dyDescent="0.2">
      <c r="B10152" s="189">
        <v>41276</v>
      </c>
      <c r="C10152" s="143">
        <v>287592</v>
      </c>
      <c r="D10152" s="143" t="s">
        <v>1502</v>
      </c>
      <c r="E10152" s="143" t="s">
        <v>24</v>
      </c>
      <c r="F10152" s="248" t="s">
        <v>5172</v>
      </c>
      <c r="G10152" s="216">
        <v>0.95500000000000007</v>
      </c>
      <c r="H10152" s="216">
        <v>145.00000000116415</v>
      </c>
      <c r="I10152" s="216">
        <v>138.47500000111177</v>
      </c>
      <c r="J10152" s="216">
        <v>1.3975551409164185E-4</v>
      </c>
      <c r="K10152" s="216">
        <v>9.6383113165875737E-7</v>
      </c>
    </row>
    <row r="10153" spans="2:11" ht="15.75" customHeight="1" x14ac:dyDescent="0.2">
      <c r="B10153" s="189">
        <v>41276</v>
      </c>
      <c r="C10153" s="143">
        <v>287593</v>
      </c>
      <c r="D10153" s="143" t="s">
        <v>1312</v>
      </c>
      <c r="E10153" s="143" t="s">
        <v>25</v>
      </c>
      <c r="F10153" s="248" t="s">
        <v>4826</v>
      </c>
      <c r="G10153" s="216">
        <v>6.12</v>
      </c>
      <c r="H10153" s="216">
        <v>290.00000000232831</v>
      </c>
      <c r="I10153" s="216">
        <v>1774.8000000142492</v>
      </c>
      <c r="J10153" s="216">
        <v>5.1239578896991825E-3</v>
      </c>
      <c r="K10153" s="216">
        <v>1.7668820309165668E-5</v>
      </c>
    </row>
    <row r="10154" spans="2:11" ht="15.75" customHeight="1" x14ac:dyDescent="0.2">
      <c r="B10154" s="189">
        <v>41276</v>
      </c>
      <c r="C10154" s="143">
        <v>287594</v>
      </c>
      <c r="D10154" s="143" t="s">
        <v>1421</v>
      </c>
      <c r="E10154" s="143" t="s">
        <v>24</v>
      </c>
      <c r="F10154" s="248" t="s">
        <v>5064</v>
      </c>
      <c r="G10154" s="216">
        <v>17.940000000000001</v>
      </c>
      <c r="H10154" s="216">
        <v>317.99999999930151</v>
      </c>
      <c r="I10154" s="216">
        <v>5704.9199999874691</v>
      </c>
      <c r="J10154" s="216">
        <v>5.7576748687021995E-3</v>
      </c>
      <c r="K10154" s="216">
        <v>1.81058958135687E-5</v>
      </c>
    </row>
    <row r="10155" spans="2:11" ht="15.75" customHeight="1" x14ac:dyDescent="0.2">
      <c r="B10155" s="189">
        <v>41276</v>
      </c>
      <c r="C10155" s="143">
        <v>287595</v>
      </c>
      <c r="D10155" s="143" t="s">
        <v>932</v>
      </c>
      <c r="E10155" s="143" t="s">
        <v>25</v>
      </c>
      <c r="F10155" s="248" t="s">
        <v>5173</v>
      </c>
      <c r="G10155" s="216">
        <v>2.0100000000000002</v>
      </c>
      <c r="H10155" s="216">
        <v>52.000000001862645</v>
      </c>
      <c r="I10155" s="216">
        <v>104.52000000374393</v>
      </c>
      <c r="J10155" s="216">
        <v>3.0175573509479522E-4</v>
      </c>
      <c r="K10155" s="216">
        <v>5.8029949054612745E-6</v>
      </c>
    </row>
    <row r="10156" spans="2:11" ht="15.75" customHeight="1" x14ac:dyDescent="0.2">
      <c r="B10156" s="189">
        <v>41276</v>
      </c>
      <c r="C10156" s="143">
        <v>287596</v>
      </c>
      <c r="D10156" s="143" t="s">
        <v>657</v>
      </c>
      <c r="E10156" s="143" t="s">
        <v>25</v>
      </c>
      <c r="F10156" s="248" t="s">
        <v>5174</v>
      </c>
      <c r="G10156" s="216">
        <v>4</v>
      </c>
      <c r="H10156" s="216">
        <v>119.00000000023283</v>
      </c>
      <c r="I10156" s="216">
        <v>476.00000000093132</v>
      </c>
      <c r="J10156" s="216">
        <v>1.374241579604463E-3</v>
      </c>
      <c r="K10156" s="216">
        <v>1.1548248568082137E-5</v>
      </c>
    </row>
    <row r="10157" spans="2:11" ht="15.75" customHeight="1" x14ac:dyDescent="0.2">
      <c r="B10157" s="189">
        <v>41276</v>
      </c>
      <c r="C10157" s="143">
        <v>287597</v>
      </c>
      <c r="D10157" s="143" t="s">
        <v>972</v>
      </c>
      <c r="E10157" s="143" t="s">
        <v>25</v>
      </c>
      <c r="F10157" s="248" t="s">
        <v>5175</v>
      </c>
      <c r="G10157" s="216">
        <v>1</v>
      </c>
      <c r="H10157" s="216">
        <v>62.000000003026798</v>
      </c>
      <c r="I10157" s="216">
        <v>62.000000003026798</v>
      </c>
      <c r="J10157" s="216">
        <v>1.7899785281401168E-4</v>
      </c>
      <c r="K10157" s="216">
        <v>2.8870621420205342E-6</v>
      </c>
    </row>
    <row r="10158" spans="2:11" ht="15.75" customHeight="1" x14ac:dyDescent="0.2">
      <c r="B10158" s="189">
        <v>41276</v>
      </c>
      <c r="C10158" s="143">
        <v>287724</v>
      </c>
      <c r="D10158" s="143" t="s">
        <v>5176</v>
      </c>
      <c r="E10158" s="143" t="s">
        <v>24</v>
      </c>
      <c r="F10158" s="248" t="s">
        <v>5177</v>
      </c>
      <c r="G10158" s="216">
        <v>3.4000000000000004</v>
      </c>
      <c r="H10158" s="216">
        <v>145.00000000116415</v>
      </c>
      <c r="I10158" s="216">
        <v>493.00000000395812</v>
      </c>
      <c r="J10158" s="216">
        <v>4.9755889833673545E-4</v>
      </c>
      <c r="K10158" s="216">
        <v>3.4314406781568326E-6</v>
      </c>
    </row>
    <row r="10159" spans="2:11" ht="15.75" customHeight="1" x14ac:dyDescent="0.2">
      <c r="B10159" s="189">
        <v>41277</v>
      </c>
      <c r="C10159" s="143">
        <v>287629</v>
      </c>
      <c r="D10159" s="143" t="s">
        <v>675</v>
      </c>
      <c r="E10159" s="143" t="s">
        <v>25</v>
      </c>
      <c r="F10159" s="248" t="s">
        <v>5178</v>
      </c>
      <c r="G10159" s="216">
        <v>3</v>
      </c>
      <c r="H10159" s="216">
        <v>215.9999999916181</v>
      </c>
      <c r="I10159" s="216">
        <v>647.99999997485429</v>
      </c>
      <c r="J10159" s="216">
        <v>1.8708449485709757E-3</v>
      </c>
      <c r="K10159" s="216">
        <v>8.6613192066832134E-6</v>
      </c>
    </row>
    <row r="10160" spans="2:11" ht="15.75" customHeight="1" x14ac:dyDescent="0.2">
      <c r="B10160" s="189">
        <v>41277</v>
      </c>
      <c r="C10160" s="143">
        <v>287631</v>
      </c>
      <c r="D10160" s="143" t="s">
        <v>1162</v>
      </c>
      <c r="E10160" s="143" t="s">
        <v>25</v>
      </c>
      <c r="F10160" s="248" t="s">
        <v>5179</v>
      </c>
      <c r="G10160" s="216">
        <v>0.5</v>
      </c>
      <c r="H10160" s="216">
        <v>268.99999999674037</v>
      </c>
      <c r="I10160" s="216">
        <v>134.49999999837019</v>
      </c>
      <c r="J10160" s="216">
        <v>3.8831581109492524E-4</v>
      </c>
      <c r="K10160" s="216">
        <v>1.4435532011138688E-6</v>
      </c>
    </row>
    <row r="10161" spans="2:11" ht="15.75" customHeight="1" x14ac:dyDescent="0.2">
      <c r="B10161" s="189">
        <v>41277</v>
      </c>
      <c r="C10161" s="143">
        <v>287632</v>
      </c>
      <c r="D10161" s="143" t="s">
        <v>883</v>
      </c>
      <c r="E10161" s="143" t="s">
        <v>25</v>
      </c>
      <c r="F10161" s="248" t="s">
        <v>2870</v>
      </c>
      <c r="G10161" s="216">
        <v>16</v>
      </c>
      <c r="H10161" s="216">
        <v>245.00000000232831</v>
      </c>
      <c r="I10161" s="216">
        <v>3920.0000000372529</v>
      </c>
      <c r="J10161" s="216">
        <v>1.1317457096840284E-2</v>
      </c>
      <c r="K10161" s="216">
        <v>4.61937024356438E-5</v>
      </c>
    </row>
    <row r="10162" spans="2:11" ht="15.75" customHeight="1" x14ac:dyDescent="0.2">
      <c r="B10162" s="189">
        <v>41277</v>
      </c>
      <c r="C10162" s="143">
        <v>287633</v>
      </c>
      <c r="D10162" s="143" t="s">
        <v>676</v>
      </c>
      <c r="E10162" s="143" t="s">
        <v>25</v>
      </c>
      <c r="F10162" s="248" t="s">
        <v>5180</v>
      </c>
      <c r="G10162" s="216">
        <v>1</v>
      </c>
      <c r="H10162" s="216">
        <v>345.99999999627471</v>
      </c>
      <c r="I10162" s="216">
        <v>345.99999999627471</v>
      </c>
      <c r="J10162" s="216">
        <v>9.9893881516004189E-4</v>
      </c>
      <c r="K10162" s="216">
        <v>2.8871064022277375E-6</v>
      </c>
    </row>
    <row r="10163" spans="2:11" ht="15.75" customHeight="1" x14ac:dyDescent="0.2">
      <c r="B10163" s="189">
        <v>41277</v>
      </c>
      <c r="C10163" s="143">
        <v>287636</v>
      </c>
      <c r="D10163" s="143" t="s">
        <v>692</v>
      </c>
      <c r="E10163" s="143" t="s">
        <v>25</v>
      </c>
      <c r="F10163" s="248" t="s">
        <v>5181</v>
      </c>
      <c r="G10163" s="216">
        <v>2</v>
      </c>
      <c r="H10163" s="216">
        <v>259.99999999883585</v>
      </c>
      <c r="I10163" s="216">
        <v>519.99999999767169</v>
      </c>
      <c r="J10163" s="216">
        <v>1.5012953291517015E-3</v>
      </c>
      <c r="K10163" s="216">
        <v>5.774212804455475E-6</v>
      </c>
    </row>
    <row r="10164" spans="2:11" ht="15.75" customHeight="1" x14ac:dyDescent="0.2">
      <c r="B10164" s="189">
        <v>41277</v>
      </c>
      <c r="C10164" s="143">
        <v>287640</v>
      </c>
      <c r="D10164" s="143" t="s">
        <v>555</v>
      </c>
      <c r="E10164" s="143" t="s">
        <v>25</v>
      </c>
      <c r="F10164" s="248" t="s">
        <v>3293</v>
      </c>
      <c r="G10164" s="216">
        <v>58.120000000000005</v>
      </c>
      <c r="H10164" s="216">
        <v>360</v>
      </c>
      <c r="I10164" s="216">
        <v>20923.200000000004</v>
      </c>
      <c r="J10164" s="216">
        <v>6.0407504675091407E-2</v>
      </c>
      <c r="K10164" s="216">
        <v>1.6779862409747613E-4</v>
      </c>
    </row>
    <row r="10165" spans="2:11" ht="15.75" customHeight="1" x14ac:dyDescent="0.2">
      <c r="B10165" s="189">
        <v>41277</v>
      </c>
      <c r="C10165" s="143">
        <v>287641</v>
      </c>
      <c r="D10165" s="143" t="s">
        <v>1325</v>
      </c>
      <c r="E10165" s="143" t="s">
        <v>24</v>
      </c>
      <c r="F10165" s="248" t="s">
        <v>5182</v>
      </c>
      <c r="G10165" s="216">
        <v>7</v>
      </c>
      <c r="H10165" s="216">
        <v>325.00000000116415</v>
      </c>
      <c r="I10165" s="216">
        <v>2275.0000000081491</v>
      </c>
      <c r="J10165" s="216">
        <v>2.2959769639415042E-3</v>
      </c>
      <c r="K10165" s="216">
        <v>7.0645445044100922E-6</v>
      </c>
    </row>
    <row r="10166" spans="2:11" ht="15.75" customHeight="1" x14ac:dyDescent="0.2">
      <c r="B10166" s="189">
        <v>41277</v>
      </c>
      <c r="C10166" s="143">
        <v>287642</v>
      </c>
      <c r="D10166" s="143" t="s">
        <v>1447</v>
      </c>
      <c r="E10166" s="143" t="s">
        <v>24</v>
      </c>
      <c r="F10166" s="248" t="s">
        <v>5183</v>
      </c>
      <c r="G10166" s="216">
        <v>1</v>
      </c>
      <c r="H10166" s="216">
        <v>214.99999999883585</v>
      </c>
      <c r="I10166" s="216">
        <v>214.99999999883585</v>
      </c>
      <c r="J10166" s="216">
        <v>2.1698243834856367E-4</v>
      </c>
      <c r="K10166" s="216">
        <v>1.009220643487156E-6</v>
      </c>
    </row>
    <row r="10167" spans="2:11" ht="15.75" customHeight="1" x14ac:dyDescent="0.2">
      <c r="B10167" s="189">
        <v>41277</v>
      </c>
      <c r="C10167" s="143">
        <v>287643</v>
      </c>
      <c r="D10167" s="143" t="s">
        <v>568</v>
      </c>
      <c r="E10167" s="143" t="s">
        <v>25</v>
      </c>
      <c r="F10167" s="248" t="s">
        <v>5184</v>
      </c>
      <c r="G10167" s="216">
        <v>1</v>
      </c>
      <c r="H10167" s="216">
        <v>355.00000000465661</v>
      </c>
      <c r="I10167" s="216">
        <v>355.00000000465661</v>
      </c>
      <c r="J10167" s="216">
        <v>1.024922772804291E-3</v>
      </c>
      <c r="K10167" s="216">
        <v>2.8871064022277375E-6</v>
      </c>
    </row>
    <row r="10168" spans="2:11" ht="15.75" customHeight="1" x14ac:dyDescent="0.2">
      <c r="B10168" s="189">
        <v>41277</v>
      </c>
      <c r="C10168" s="143">
        <v>287644</v>
      </c>
      <c r="D10168" s="143" t="s">
        <v>1051</v>
      </c>
      <c r="E10168" s="143" t="s">
        <v>25</v>
      </c>
      <c r="F10168" s="248" t="s">
        <v>5185</v>
      </c>
      <c r="G10168" s="216">
        <v>12.75</v>
      </c>
      <c r="H10168" s="216">
        <v>358.99999999674037</v>
      </c>
      <c r="I10168" s="216">
        <v>4577.2499999584397</v>
      </c>
      <c r="J10168" s="216">
        <v>1.3215007779476923E-2</v>
      </c>
      <c r="K10168" s="216">
        <v>3.6810606628403653E-5</v>
      </c>
    </row>
    <row r="10169" spans="2:11" ht="15.75" customHeight="1" x14ac:dyDescent="0.2">
      <c r="B10169" s="189">
        <v>41277</v>
      </c>
      <c r="C10169" s="143">
        <v>287645</v>
      </c>
      <c r="D10169" s="143" t="s">
        <v>743</v>
      </c>
      <c r="E10169" s="143" t="s">
        <v>25</v>
      </c>
      <c r="F10169" s="248" t="s">
        <v>4834</v>
      </c>
      <c r="G10169" s="216">
        <v>18.990000000000002</v>
      </c>
      <c r="H10169" s="216">
        <v>418.00000000046566</v>
      </c>
      <c r="I10169" s="216">
        <v>7937.8200000088418</v>
      </c>
      <c r="J10169" s="216">
        <v>2.2917330941756908E-2</v>
      </c>
      <c r="K10169" s="216">
        <v>5.4826150578304742E-5</v>
      </c>
    </row>
    <row r="10170" spans="2:11" ht="15.75" customHeight="1" x14ac:dyDescent="0.2">
      <c r="B10170" s="189">
        <v>41277</v>
      </c>
      <c r="C10170" s="143">
        <v>287647</v>
      </c>
      <c r="D10170" s="143" t="s">
        <v>1416</v>
      </c>
      <c r="E10170" s="143" t="s">
        <v>24</v>
      </c>
      <c r="F10170" s="248" t="s">
        <v>4068</v>
      </c>
      <c r="G10170" s="216">
        <v>4.1198999999999995</v>
      </c>
      <c r="H10170" s="216">
        <v>84.999999994179234</v>
      </c>
      <c r="I10170" s="216">
        <v>350.19149997601903</v>
      </c>
      <c r="J10170" s="216">
        <v>3.5342049094953034E-4</v>
      </c>
      <c r="K10170" s="216">
        <v>4.1578881291027342E-6</v>
      </c>
    </row>
    <row r="10171" spans="2:11" ht="15.75" customHeight="1" x14ac:dyDescent="0.2">
      <c r="B10171" s="189">
        <v>41277</v>
      </c>
      <c r="C10171" s="143">
        <v>287648</v>
      </c>
      <c r="D10171" s="143" t="s">
        <v>1605</v>
      </c>
      <c r="E10171" s="143" t="s">
        <v>24</v>
      </c>
      <c r="F10171" s="248" t="s">
        <v>4290</v>
      </c>
      <c r="G10171" s="216">
        <v>23.625</v>
      </c>
      <c r="H10171" s="216">
        <v>65.000000002328306</v>
      </c>
      <c r="I10171" s="216">
        <v>1535.6250000550062</v>
      </c>
      <c r="J10171" s="216">
        <v>1.5497844507104774E-3</v>
      </c>
      <c r="K10171" s="216">
        <v>2.3842837702384063E-5</v>
      </c>
    </row>
    <row r="10172" spans="2:11" ht="15.75" customHeight="1" x14ac:dyDescent="0.2">
      <c r="B10172" s="189">
        <v>41277</v>
      </c>
      <c r="C10172" s="143">
        <v>287649</v>
      </c>
      <c r="D10172" s="143" t="s">
        <v>1605</v>
      </c>
      <c r="E10172" s="143" t="s">
        <v>24</v>
      </c>
      <c r="F10172" s="248" t="s">
        <v>5186</v>
      </c>
      <c r="G10172" s="216">
        <v>2.1</v>
      </c>
      <c r="H10172" s="216">
        <v>264.99999999417923</v>
      </c>
      <c r="I10172" s="216">
        <v>556.49999998777639</v>
      </c>
      <c r="J10172" s="216">
        <v>5.6163128808826607E-4</v>
      </c>
      <c r="K10172" s="216">
        <v>2.119363351323028E-6</v>
      </c>
    </row>
    <row r="10173" spans="2:11" ht="15.75" customHeight="1" x14ac:dyDescent="0.2">
      <c r="B10173" s="189">
        <v>41277</v>
      </c>
      <c r="C10173" s="143">
        <v>287650</v>
      </c>
      <c r="D10173" s="143" t="s">
        <v>5187</v>
      </c>
      <c r="E10173" s="143" t="s">
        <v>24</v>
      </c>
      <c r="F10173" s="248" t="s">
        <v>5188</v>
      </c>
      <c r="G10173" s="216">
        <v>1</v>
      </c>
      <c r="H10173" s="216">
        <v>133.00000000395812</v>
      </c>
      <c r="I10173" s="216">
        <v>133.00000000395812</v>
      </c>
      <c r="J10173" s="216">
        <v>1.3422634558778637E-4</v>
      </c>
      <c r="K10173" s="216">
        <v>1.009220643487156E-6</v>
      </c>
    </row>
    <row r="10174" spans="2:11" ht="15.75" customHeight="1" x14ac:dyDescent="0.2">
      <c r="B10174" s="189">
        <v>41277</v>
      </c>
      <c r="C10174" s="143">
        <v>287651</v>
      </c>
      <c r="D10174" s="143" t="s">
        <v>772</v>
      </c>
      <c r="E10174" s="143" t="s">
        <v>25</v>
      </c>
      <c r="F10174" s="248" t="s">
        <v>5189</v>
      </c>
      <c r="G10174" s="216">
        <v>12.16</v>
      </c>
      <c r="H10174" s="216">
        <v>127.99999999813735</v>
      </c>
      <c r="I10174" s="216">
        <v>1556.4799999773502</v>
      </c>
      <c r="J10174" s="216">
        <v>4.4937233728740361E-3</v>
      </c>
      <c r="K10174" s="216">
        <v>3.510721385108929E-5</v>
      </c>
    </row>
    <row r="10175" spans="2:11" ht="15.75" customHeight="1" x14ac:dyDescent="0.2">
      <c r="B10175" s="189">
        <v>41277</v>
      </c>
      <c r="C10175" s="143">
        <v>287652</v>
      </c>
      <c r="D10175" s="143" t="s">
        <v>547</v>
      </c>
      <c r="E10175" s="143" t="s">
        <v>24</v>
      </c>
      <c r="F10175" s="248" t="s">
        <v>3949</v>
      </c>
      <c r="G10175" s="216">
        <v>3.27</v>
      </c>
      <c r="H10175" s="216">
        <v>213.00000000279397</v>
      </c>
      <c r="I10175" s="216">
        <v>696.51000000913632</v>
      </c>
      <c r="J10175" s="216">
        <v>7.0293227040445965E-4</v>
      </c>
      <c r="K10175" s="216">
        <v>3.3001515042030004E-6</v>
      </c>
    </row>
    <row r="10176" spans="2:11" ht="15.75" customHeight="1" x14ac:dyDescent="0.2">
      <c r="B10176" s="189">
        <v>41277</v>
      </c>
      <c r="C10176" s="143">
        <v>287653</v>
      </c>
      <c r="D10176" s="143" t="s">
        <v>890</v>
      </c>
      <c r="E10176" s="143" t="s">
        <v>25</v>
      </c>
      <c r="F10176" s="248" t="s">
        <v>5190</v>
      </c>
      <c r="G10176" s="216">
        <v>17.414999999999999</v>
      </c>
      <c r="H10176" s="216">
        <v>325.00000000116415</v>
      </c>
      <c r="I10176" s="216">
        <v>5659.8750000202735</v>
      </c>
      <c r="J10176" s="216">
        <v>1.6340661348367248E-2</v>
      </c>
      <c r="K10176" s="216">
        <v>5.0278957994796049E-5</v>
      </c>
    </row>
    <row r="10177" spans="2:11" ht="15.75" customHeight="1" x14ac:dyDescent="0.2">
      <c r="B10177" s="189">
        <v>41277</v>
      </c>
      <c r="C10177" s="143">
        <v>287654</v>
      </c>
      <c r="D10177" s="143" t="s">
        <v>776</v>
      </c>
      <c r="E10177" s="143" t="s">
        <v>24</v>
      </c>
      <c r="F10177" s="248" t="s">
        <v>5191</v>
      </c>
      <c r="G10177" s="216">
        <v>3.6399000000000004</v>
      </c>
      <c r="H10177" s="216">
        <v>255.99999999627471</v>
      </c>
      <c r="I10177" s="216">
        <v>931.81439998644043</v>
      </c>
      <c r="J10177" s="216">
        <v>9.4040632836491368E-4</v>
      </c>
      <c r="K10177" s="216">
        <v>3.6734622202288999E-6</v>
      </c>
    </row>
    <row r="10178" spans="2:11" ht="15.75" customHeight="1" x14ac:dyDescent="0.2">
      <c r="B10178" s="189">
        <v>41277</v>
      </c>
      <c r="C10178" s="143">
        <v>287655</v>
      </c>
      <c r="D10178" s="143" t="s">
        <v>923</v>
      </c>
      <c r="E10178" s="143" t="s">
        <v>24</v>
      </c>
      <c r="F10178" s="248" t="s">
        <v>3332</v>
      </c>
      <c r="G10178" s="216">
        <v>19.5063</v>
      </c>
      <c r="H10178" s="216">
        <v>69.000000004889444</v>
      </c>
      <c r="I10178" s="216">
        <v>1345.9347000953751</v>
      </c>
      <c r="J10178" s="216">
        <v>1.3583450841219468E-3</v>
      </c>
      <c r="K10178" s="216">
        <v>1.9686160638053512E-5</v>
      </c>
    </row>
    <row r="10179" spans="2:11" ht="15.75" customHeight="1" x14ac:dyDescent="0.2">
      <c r="B10179" s="189">
        <v>41277</v>
      </c>
      <c r="C10179" s="143">
        <v>287656</v>
      </c>
      <c r="D10179" s="143" t="s">
        <v>686</v>
      </c>
      <c r="E10179" s="143" t="s">
        <v>24</v>
      </c>
      <c r="F10179" s="248" t="s">
        <v>4493</v>
      </c>
      <c r="G10179" s="216">
        <v>2.61</v>
      </c>
      <c r="H10179" s="216">
        <v>184.99999999534339</v>
      </c>
      <c r="I10179" s="216">
        <v>482.84999998784622</v>
      </c>
      <c r="J10179" s="216">
        <v>4.8730218769550747E-4</v>
      </c>
      <c r="K10179" s="216">
        <v>2.6340658795014773E-6</v>
      </c>
    </row>
    <row r="10180" spans="2:11" ht="15.75" customHeight="1" x14ac:dyDescent="0.2">
      <c r="B10180" s="189">
        <v>41277</v>
      </c>
      <c r="C10180" s="143">
        <v>287657</v>
      </c>
      <c r="D10180" s="143" t="s">
        <v>771</v>
      </c>
      <c r="E10180" s="143" t="s">
        <v>25</v>
      </c>
      <c r="F10180" s="248" t="s">
        <v>5192</v>
      </c>
      <c r="G10180" s="216">
        <v>0.9</v>
      </c>
      <c r="H10180" s="216">
        <v>46.000000003259629</v>
      </c>
      <c r="I10180" s="216">
        <v>41.400000002933666</v>
      </c>
      <c r="J10180" s="216">
        <v>1.1952620506069814E-4</v>
      </c>
      <c r="K10180" s="216">
        <v>2.5983957620049637E-6</v>
      </c>
    </row>
    <row r="10181" spans="2:11" ht="15.75" customHeight="1" x14ac:dyDescent="0.2">
      <c r="B10181" s="189">
        <v>41277</v>
      </c>
      <c r="C10181" s="143">
        <v>287658</v>
      </c>
      <c r="D10181" s="143" t="s">
        <v>1434</v>
      </c>
      <c r="E10181" s="143" t="s">
        <v>25</v>
      </c>
      <c r="F10181" s="248" t="s">
        <v>5193</v>
      </c>
      <c r="G10181" s="216">
        <v>17</v>
      </c>
      <c r="H10181" s="216">
        <v>270.99999999278225</v>
      </c>
      <c r="I10181" s="216">
        <v>4606.9999998772983</v>
      </c>
      <c r="J10181" s="216">
        <v>1.3300899194708934E-2</v>
      </c>
      <c r="K10181" s="216">
        <v>4.9080808837871535E-5</v>
      </c>
    </row>
    <row r="10182" spans="2:11" ht="15.75" customHeight="1" x14ac:dyDescent="0.2">
      <c r="B10182" s="189">
        <v>41277</v>
      </c>
      <c r="C10182" s="143">
        <v>287659</v>
      </c>
      <c r="D10182" s="143" t="s">
        <v>886</v>
      </c>
      <c r="E10182" s="143" t="s">
        <v>25</v>
      </c>
      <c r="F10182" s="248" t="s">
        <v>5194</v>
      </c>
      <c r="G10182" s="216">
        <v>4.9800000000000004</v>
      </c>
      <c r="H10182" s="216">
        <v>104.99999999650754</v>
      </c>
      <c r="I10182" s="216">
        <v>522.8999999826076</v>
      </c>
      <c r="J10182" s="216">
        <v>1.5096679376746702E-3</v>
      </c>
      <c r="K10182" s="216">
        <v>1.4377789883094135E-5</v>
      </c>
    </row>
    <row r="10183" spans="2:11" ht="15.75" customHeight="1" x14ac:dyDescent="0.2">
      <c r="B10183" s="189">
        <v>41277</v>
      </c>
      <c r="C10183" s="143">
        <v>287660</v>
      </c>
      <c r="D10183" s="143" t="s">
        <v>1421</v>
      </c>
      <c r="E10183" s="143" t="s">
        <v>24</v>
      </c>
      <c r="F10183" s="248" t="s">
        <v>5086</v>
      </c>
      <c r="G10183" s="216">
        <v>6.915</v>
      </c>
      <c r="H10183" s="216">
        <v>291.00000000558794</v>
      </c>
      <c r="I10183" s="216">
        <v>2012.2650000386407</v>
      </c>
      <c r="J10183" s="216">
        <v>2.0308193782056791E-3</v>
      </c>
      <c r="K10183" s="216">
        <v>6.9787607497136844E-6</v>
      </c>
    </row>
    <row r="10184" spans="2:11" ht="15.75" customHeight="1" x14ac:dyDescent="0.2">
      <c r="B10184" s="189">
        <v>41277</v>
      </c>
      <c r="C10184" s="143">
        <v>287661</v>
      </c>
      <c r="D10184" s="143" t="s">
        <v>932</v>
      </c>
      <c r="E10184" s="143" t="s">
        <v>25</v>
      </c>
      <c r="F10184" s="248" t="s">
        <v>5195</v>
      </c>
      <c r="G10184" s="216">
        <v>1</v>
      </c>
      <c r="H10184" s="216">
        <v>200.00000000232831</v>
      </c>
      <c r="I10184" s="216">
        <v>200.00000000232831</v>
      </c>
      <c r="J10184" s="216">
        <v>5.7742128045226953E-4</v>
      </c>
      <c r="K10184" s="216">
        <v>2.8871064022277375E-6</v>
      </c>
    </row>
    <row r="10185" spans="2:11" ht="15.75" customHeight="1" x14ac:dyDescent="0.2">
      <c r="B10185" s="189">
        <v>41278</v>
      </c>
      <c r="C10185" s="143">
        <v>287678</v>
      </c>
      <c r="D10185" s="143" t="s">
        <v>657</v>
      </c>
      <c r="E10185" s="143" t="s">
        <v>25</v>
      </c>
      <c r="F10185" s="248" t="s">
        <v>5196</v>
      </c>
      <c r="G10185" s="216">
        <v>1</v>
      </c>
      <c r="H10185" s="216">
        <v>173.9999999909196</v>
      </c>
      <c r="I10185" s="216">
        <v>173.9999999909196</v>
      </c>
      <c r="J10185" s="216">
        <v>5.0236650711791154E-4</v>
      </c>
      <c r="K10185" s="216">
        <v>2.8871638341616558E-6</v>
      </c>
    </row>
    <row r="10186" spans="2:11" ht="15.75" customHeight="1" x14ac:dyDescent="0.2">
      <c r="B10186" s="189">
        <v>41278</v>
      </c>
      <c r="C10186" s="143">
        <v>287680</v>
      </c>
      <c r="D10186" s="143" t="s">
        <v>568</v>
      </c>
      <c r="E10186" s="143" t="s">
        <v>25</v>
      </c>
      <c r="F10186" s="248" t="s">
        <v>5197</v>
      </c>
      <c r="G10186" s="216">
        <v>1</v>
      </c>
      <c r="H10186" s="216">
        <v>198.99999999906868</v>
      </c>
      <c r="I10186" s="216">
        <v>198.99999999906868</v>
      </c>
      <c r="J10186" s="216">
        <v>5.7454560299548068E-4</v>
      </c>
      <c r="K10186" s="216">
        <v>2.8871638341616558E-6</v>
      </c>
    </row>
    <row r="10187" spans="2:11" ht="15.75" customHeight="1" x14ac:dyDescent="0.2">
      <c r="B10187" s="189">
        <v>41278</v>
      </c>
      <c r="C10187" s="143">
        <v>287681</v>
      </c>
      <c r="D10187" s="143" t="s">
        <v>777</v>
      </c>
      <c r="E10187" s="143" t="s">
        <v>25</v>
      </c>
      <c r="F10187" s="248" t="s">
        <v>5198</v>
      </c>
      <c r="G10187" s="216">
        <v>26</v>
      </c>
      <c r="H10187" s="216">
        <v>259.99999999883585</v>
      </c>
      <c r="I10187" s="216">
        <v>6759.999999969732</v>
      </c>
      <c r="J10187" s="216">
        <v>1.9517227518845406E-2</v>
      </c>
      <c r="K10187" s="216">
        <v>7.5066259688203059E-5</v>
      </c>
    </row>
    <row r="10188" spans="2:11" ht="15.75" customHeight="1" x14ac:dyDescent="0.2">
      <c r="B10188" s="189">
        <v>41278</v>
      </c>
      <c r="C10188" s="143">
        <v>287683</v>
      </c>
      <c r="D10188" s="143" t="s">
        <v>568</v>
      </c>
      <c r="E10188" s="143" t="s">
        <v>25</v>
      </c>
      <c r="F10188" s="248" t="s">
        <v>5093</v>
      </c>
      <c r="G10188" s="216">
        <v>1</v>
      </c>
      <c r="H10188" s="216">
        <v>268.99999999674037</v>
      </c>
      <c r="I10188" s="216">
        <v>268.99999999674037</v>
      </c>
      <c r="J10188" s="216">
        <v>7.7664707138007437E-4</v>
      </c>
      <c r="K10188" s="216">
        <v>2.8871638341616558E-6</v>
      </c>
    </row>
    <row r="10189" spans="2:11" ht="15.75" customHeight="1" x14ac:dyDescent="0.2">
      <c r="B10189" s="189">
        <v>41278</v>
      </c>
      <c r="C10189" s="143">
        <v>287684</v>
      </c>
      <c r="D10189" s="143" t="s">
        <v>612</v>
      </c>
      <c r="E10189" s="143" t="s">
        <v>25</v>
      </c>
      <c r="F10189" s="248" t="s">
        <v>4067</v>
      </c>
      <c r="G10189" s="216">
        <v>30</v>
      </c>
      <c r="H10189" s="216">
        <v>441.99999999487773</v>
      </c>
      <c r="I10189" s="216">
        <v>13259.999999846332</v>
      </c>
      <c r="J10189" s="216">
        <v>3.8283792440539893E-2</v>
      </c>
      <c r="K10189" s="216">
        <v>8.6614915024849681E-5</v>
      </c>
    </row>
    <row r="10190" spans="2:11" ht="15.75" customHeight="1" x14ac:dyDescent="0.2">
      <c r="B10190" s="189">
        <v>41278</v>
      </c>
      <c r="C10190" s="143">
        <v>287688</v>
      </c>
      <c r="D10190" s="143" t="s">
        <v>1066</v>
      </c>
      <c r="E10190" s="143" t="s">
        <v>24</v>
      </c>
      <c r="F10190" s="248" t="s">
        <v>5199</v>
      </c>
      <c r="G10190" s="216">
        <v>5.79</v>
      </c>
      <c r="H10190" s="216">
        <v>240.00000000698492</v>
      </c>
      <c r="I10190" s="216">
        <v>1389.6000000404426</v>
      </c>
      <c r="J10190" s="216">
        <v>1.4023809352654085E-3</v>
      </c>
      <c r="K10190" s="216">
        <v>5.8432538967691407E-6</v>
      </c>
    </row>
    <row r="10191" spans="2:11" ht="15.75" customHeight="1" x14ac:dyDescent="0.2">
      <c r="B10191" s="189">
        <v>41278</v>
      </c>
      <c r="C10191" s="143">
        <v>287689</v>
      </c>
      <c r="D10191" s="143" t="s">
        <v>1448</v>
      </c>
      <c r="E10191" s="143" t="s">
        <v>24</v>
      </c>
      <c r="F10191" s="248" t="s">
        <v>5200</v>
      </c>
      <c r="G10191" s="216">
        <v>1.28</v>
      </c>
      <c r="H10191" s="216">
        <v>58.999999993247911</v>
      </c>
      <c r="I10191" s="216">
        <v>75.519999991357324</v>
      </c>
      <c r="J10191" s="216">
        <v>7.6214600040328865E-5</v>
      </c>
      <c r="K10191" s="216">
        <v>1.2917728821873058E-6</v>
      </c>
    </row>
    <row r="10192" spans="2:11" ht="15.75" customHeight="1" x14ac:dyDescent="0.2">
      <c r="B10192" s="189">
        <v>41278</v>
      </c>
      <c r="C10192" s="143">
        <v>287690</v>
      </c>
      <c r="D10192" s="143" t="s">
        <v>741</v>
      </c>
      <c r="E10192" s="143" t="s">
        <v>24</v>
      </c>
      <c r="F10192" s="248" t="s">
        <v>5201</v>
      </c>
      <c r="G10192" s="216">
        <v>1.0266999999999999</v>
      </c>
      <c r="H10192" s="216">
        <v>203.00000000162981</v>
      </c>
      <c r="I10192" s="216">
        <v>208.42010000167332</v>
      </c>
      <c r="J10192" s="216">
        <v>2.1033705725385002E-4</v>
      </c>
      <c r="K10192" s="216">
        <v>1.0361431391732083E-6</v>
      </c>
    </row>
    <row r="10193" spans="2:11" ht="15.75" customHeight="1" x14ac:dyDescent="0.2">
      <c r="B10193" s="189">
        <v>41278</v>
      </c>
      <c r="C10193" s="143">
        <v>287690</v>
      </c>
      <c r="D10193" s="143" t="s">
        <v>1389</v>
      </c>
      <c r="E10193" s="143" t="s">
        <v>24</v>
      </c>
      <c r="F10193" s="248" t="s">
        <v>5201</v>
      </c>
      <c r="G10193" s="216">
        <v>24.375</v>
      </c>
      <c r="H10193" s="216">
        <v>203.00000000162981</v>
      </c>
      <c r="I10193" s="216">
        <v>4948.1250000397267</v>
      </c>
      <c r="J10193" s="216">
        <v>4.9936356974409216E-3</v>
      </c>
      <c r="K10193" s="216">
        <v>2.4599190627590295E-5</v>
      </c>
    </row>
    <row r="10194" spans="2:11" ht="15.75" customHeight="1" x14ac:dyDescent="0.2">
      <c r="B10194" s="189">
        <v>41278</v>
      </c>
      <c r="C10194" s="143">
        <v>287691</v>
      </c>
      <c r="D10194" s="143" t="s">
        <v>1165</v>
      </c>
      <c r="E10194" s="143" t="s">
        <v>25</v>
      </c>
      <c r="F10194" s="248" t="s">
        <v>2703</v>
      </c>
      <c r="G10194" s="216">
        <v>5.2172999999999998</v>
      </c>
      <c r="H10194" s="216">
        <v>307.0000000053551</v>
      </c>
      <c r="I10194" s="216">
        <v>1601.7111000279392</v>
      </c>
      <c r="J10194" s="216">
        <v>4.6244023607759487E-3</v>
      </c>
      <c r="K10194" s="216">
        <v>1.5063199871971607E-5</v>
      </c>
    </row>
    <row r="10195" spans="2:11" ht="15.75" customHeight="1" x14ac:dyDescent="0.2">
      <c r="B10195" s="189">
        <v>41278</v>
      </c>
      <c r="C10195" s="143">
        <v>287692</v>
      </c>
      <c r="D10195" s="143" t="s">
        <v>597</v>
      </c>
      <c r="E10195" s="143" t="s">
        <v>25</v>
      </c>
      <c r="F10195" s="248" t="s">
        <v>5202</v>
      </c>
      <c r="G10195" s="216">
        <v>3</v>
      </c>
      <c r="H10195" s="216">
        <v>175.99999999743886</v>
      </c>
      <c r="I10195" s="216">
        <v>527.99999999231659</v>
      </c>
      <c r="J10195" s="216">
        <v>1.524422504415171E-3</v>
      </c>
      <c r="K10195" s="216">
        <v>8.6614915024849677E-6</v>
      </c>
    </row>
    <row r="10196" spans="2:11" ht="15.75" customHeight="1" x14ac:dyDescent="0.2">
      <c r="B10196" s="189">
        <v>41278</v>
      </c>
      <c r="C10196" s="143">
        <v>287693</v>
      </c>
      <c r="D10196" s="143" t="s">
        <v>606</v>
      </c>
      <c r="E10196" s="143" t="s">
        <v>25</v>
      </c>
      <c r="F10196" s="248" t="s">
        <v>5203</v>
      </c>
      <c r="G10196" s="216">
        <v>4</v>
      </c>
      <c r="H10196" s="216">
        <v>149.99999999650754</v>
      </c>
      <c r="I10196" s="216">
        <v>599.99999998603016</v>
      </c>
      <c r="J10196" s="216">
        <v>1.7322983004566604E-3</v>
      </c>
      <c r="K10196" s="216">
        <v>1.1548655336646623E-5</v>
      </c>
    </row>
    <row r="10197" spans="2:11" ht="15.75" customHeight="1" x14ac:dyDescent="0.2">
      <c r="B10197" s="189">
        <v>41278</v>
      </c>
      <c r="C10197" s="143">
        <v>287694</v>
      </c>
      <c r="D10197" s="143" t="s">
        <v>1158</v>
      </c>
      <c r="E10197" s="143" t="s">
        <v>25</v>
      </c>
      <c r="F10197" s="248" t="s">
        <v>5204</v>
      </c>
      <c r="G10197" s="216">
        <v>10.44</v>
      </c>
      <c r="H10197" s="216">
        <v>277.00000000186265</v>
      </c>
      <c r="I10197" s="216">
        <v>2891.880000019446</v>
      </c>
      <c r="J10197" s="216">
        <v>8.3493313487915527E-3</v>
      </c>
      <c r="K10197" s="216">
        <v>3.0141990428647687E-5</v>
      </c>
    </row>
    <row r="10198" spans="2:11" ht="15.75" customHeight="1" x14ac:dyDescent="0.2">
      <c r="B10198" s="189">
        <v>41278</v>
      </c>
      <c r="C10198" s="143">
        <v>287695</v>
      </c>
      <c r="D10198" s="143" t="s">
        <v>1628</v>
      </c>
      <c r="E10198" s="143" t="s">
        <v>24</v>
      </c>
      <c r="F10198" s="248" t="s">
        <v>5205</v>
      </c>
      <c r="G10198" s="216">
        <v>23.64</v>
      </c>
      <c r="H10198" s="216">
        <v>203.00000000162981</v>
      </c>
      <c r="I10198" s="216">
        <v>4798.920000038529</v>
      </c>
      <c r="J10198" s="216">
        <v>4.8430583748719346E-3</v>
      </c>
      <c r="K10198" s="216">
        <v>2.3857430417896805E-5</v>
      </c>
    </row>
    <row r="10199" spans="2:11" ht="15.75" customHeight="1" x14ac:dyDescent="0.2">
      <c r="B10199" s="189">
        <v>41278</v>
      </c>
      <c r="C10199" s="143">
        <v>287696</v>
      </c>
      <c r="D10199" s="143" t="s">
        <v>547</v>
      </c>
      <c r="E10199" s="143" t="s">
        <v>24</v>
      </c>
      <c r="F10199" s="248" t="s">
        <v>3949</v>
      </c>
      <c r="G10199" s="216">
        <v>22.89</v>
      </c>
      <c r="H10199" s="216">
        <v>156.99999999837019</v>
      </c>
      <c r="I10199" s="216">
        <v>3593.7299999626935</v>
      </c>
      <c r="J10199" s="216">
        <v>3.6267835623865585E-3</v>
      </c>
      <c r="K10199" s="216">
        <v>2.310053224474018E-5</v>
      </c>
    </row>
    <row r="10200" spans="2:11" ht="15.75" customHeight="1" x14ac:dyDescent="0.2">
      <c r="B10200" s="189">
        <v>41278</v>
      </c>
      <c r="C10200" s="143">
        <v>287697</v>
      </c>
      <c r="D10200" s="143" t="s">
        <v>913</v>
      </c>
      <c r="E10200" s="143" t="s">
        <v>24</v>
      </c>
      <c r="F10200" s="248" t="s">
        <v>5206</v>
      </c>
      <c r="G10200" s="216">
        <v>12.540000000000001</v>
      </c>
      <c r="H10200" s="216">
        <v>204.99999999767169</v>
      </c>
      <c r="I10200" s="216">
        <v>2570.6999999708032</v>
      </c>
      <c r="J10200" s="216">
        <v>2.5943441782821808E-3</v>
      </c>
      <c r="K10200" s="216">
        <v>1.2655337455178762E-5</v>
      </c>
    </row>
    <row r="10201" spans="2:11" ht="15.75" customHeight="1" x14ac:dyDescent="0.2">
      <c r="B10201" s="189">
        <v>41278</v>
      </c>
      <c r="C10201" s="143">
        <v>287698</v>
      </c>
      <c r="D10201" s="143" t="s">
        <v>717</v>
      </c>
      <c r="E10201" s="143" t="s">
        <v>24</v>
      </c>
      <c r="F10201" s="248" t="s">
        <v>5207</v>
      </c>
      <c r="G10201" s="216">
        <v>20.600100000000001</v>
      </c>
      <c r="H10201" s="216">
        <v>216.00000000209548</v>
      </c>
      <c r="I10201" s="216">
        <v>4449.6216000431668</v>
      </c>
      <c r="J10201" s="216">
        <v>4.4905472804145719E-3</v>
      </c>
      <c r="K10201" s="216">
        <v>2.0789570742458374E-5</v>
      </c>
    </row>
    <row r="10202" spans="2:11" ht="15.75" customHeight="1" x14ac:dyDescent="0.2">
      <c r="B10202" s="189">
        <v>41278</v>
      </c>
      <c r="C10202" s="143">
        <v>287698</v>
      </c>
      <c r="D10202" s="143" t="s">
        <v>1761</v>
      </c>
      <c r="E10202" s="143" t="s">
        <v>24</v>
      </c>
      <c r="F10202" s="248" t="s">
        <v>5207</v>
      </c>
      <c r="G10202" s="216">
        <v>1.1599999999999999</v>
      </c>
      <c r="H10202" s="216">
        <v>216.00000000209548</v>
      </c>
      <c r="I10202" s="216">
        <v>250.56000000243074</v>
      </c>
      <c r="J10202" s="216">
        <v>2.5286454169061819E-4</v>
      </c>
      <c r="K10202" s="216">
        <v>1.1706691744822458E-6</v>
      </c>
    </row>
    <row r="10203" spans="2:11" ht="15.75" customHeight="1" x14ac:dyDescent="0.2">
      <c r="B10203" s="189">
        <v>41278</v>
      </c>
      <c r="C10203" s="143">
        <v>287699</v>
      </c>
      <c r="D10203" s="143" t="s">
        <v>945</v>
      </c>
      <c r="E10203" s="143" t="s">
        <v>24</v>
      </c>
      <c r="F10203" s="248" t="s">
        <v>5208</v>
      </c>
      <c r="G10203" s="216">
        <v>25.725000000000001</v>
      </c>
      <c r="H10203" s="216">
        <v>297.9999999969732</v>
      </c>
      <c r="I10203" s="216">
        <v>7666.0499999221356</v>
      </c>
      <c r="J10203" s="216">
        <v>7.7365589870245404E-3</v>
      </c>
      <c r="K10203" s="216">
        <v>2.5961607339272221E-5</v>
      </c>
    </row>
    <row r="10204" spans="2:11" ht="15.75" customHeight="1" x14ac:dyDescent="0.2">
      <c r="B10204" s="189">
        <v>41278</v>
      </c>
      <c r="C10204" s="143">
        <v>287700</v>
      </c>
      <c r="D10204" s="143" t="s">
        <v>872</v>
      </c>
      <c r="E10204" s="143" t="s">
        <v>25</v>
      </c>
      <c r="F10204" s="248" t="s">
        <v>5209</v>
      </c>
      <c r="G10204" s="216">
        <v>6.0200000000000005</v>
      </c>
      <c r="H10204" s="216">
        <v>138.00000000977889</v>
      </c>
      <c r="I10204" s="216">
        <v>830.76000005886897</v>
      </c>
      <c r="J10204" s="216">
        <v>2.3985402270381016E-3</v>
      </c>
      <c r="K10204" s="216">
        <v>1.7380726281653172E-5</v>
      </c>
    </row>
    <row r="10205" spans="2:11" ht="15.75" customHeight="1" x14ac:dyDescent="0.2">
      <c r="B10205" s="189">
        <v>41280</v>
      </c>
      <c r="C10205" s="143">
        <v>287729</v>
      </c>
      <c r="D10205" s="143" t="s">
        <v>1605</v>
      </c>
      <c r="E10205" s="143" t="s">
        <v>24</v>
      </c>
      <c r="F10205" s="248" t="s">
        <v>4290</v>
      </c>
      <c r="G10205" s="216">
        <v>29.75</v>
      </c>
      <c r="H10205" s="216">
        <v>289.99999999185093</v>
      </c>
      <c r="I10205" s="216">
        <v>8627.4999997575651</v>
      </c>
      <c r="J10205" s="216">
        <v>8.7065344367607041E-3</v>
      </c>
      <c r="K10205" s="216">
        <v>3.0022532541397792E-5</v>
      </c>
    </row>
    <row r="10206" spans="2:11" ht="15.75" customHeight="1" x14ac:dyDescent="0.2">
      <c r="B10206" s="189">
        <v>41280</v>
      </c>
      <c r="C10206" s="143">
        <v>287730</v>
      </c>
      <c r="D10206" s="143" t="s">
        <v>583</v>
      </c>
      <c r="E10206" s="143" t="s">
        <v>24</v>
      </c>
      <c r="F10206" s="248" t="s">
        <v>5210</v>
      </c>
      <c r="G10206" s="216">
        <v>22.56</v>
      </c>
      <c r="H10206" s="216">
        <v>113.00000000162981</v>
      </c>
      <c r="I10206" s="216">
        <v>2549.2800000367683</v>
      </c>
      <c r="J10206" s="216">
        <v>2.5726333364113761E-3</v>
      </c>
      <c r="K10206" s="216">
        <v>2.2766666693577618E-5</v>
      </c>
    </row>
    <row r="10207" spans="2:11" ht="15.75" customHeight="1" x14ac:dyDescent="0.2">
      <c r="B10207" s="189">
        <v>41280</v>
      </c>
      <c r="C10207" s="143">
        <v>287731</v>
      </c>
      <c r="D10207" s="143" t="s">
        <v>583</v>
      </c>
      <c r="E10207" s="143" t="s">
        <v>24</v>
      </c>
      <c r="F10207" s="248" t="s">
        <v>5211</v>
      </c>
      <c r="G10207" s="216">
        <v>32.78</v>
      </c>
      <c r="H10207" s="216">
        <v>298.00000000745058</v>
      </c>
      <c r="I10207" s="216">
        <v>9768.4400002442308</v>
      </c>
      <c r="J10207" s="216">
        <v>9.8579263121352702E-3</v>
      </c>
      <c r="K10207" s="216">
        <v>3.3080289637210742E-5</v>
      </c>
    </row>
    <row r="10208" spans="2:11" ht="15.75" customHeight="1" x14ac:dyDescent="0.2">
      <c r="B10208" s="189">
        <v>41280</v>
      </c>
      <c r="C10208" s="143">
        <v>287732</v>
      </c>
      <c r="D10208" s="143" t="s">
        <v>1588</v>
      </c>
      <c r="E10208" s="143" t="s">
        <v>24</v>
      </c>
      <c r="F10208" s="248" t="s">
        <v>3612</v>
      </c>
      <c r="G10208" s="216">
        <v>7.0200000000000005</v>
      </c>
      <c r="H10208" s="216">
        <v>240.00000000698492</v>
      </c>
      <c r="I10208" s="216">
        <v>1684.8000000490342</v>
      </c>
      <c r="J10208" s="216">
        <v>1.7002340446124079E-3</v>
      </c>
      <c r="K10208" s="216">
        <v>7.0843085190121856E-6</v>
      </c>
    </row>
    <row r="10209" spans="2:11" ht="15.75" customHeight="1" x14ac:dyDescent="0.2">
      <c r="B10209" s="189">
        <v>41280</v>
      </c>
      <c r="C10209" s="143">
        <v>287733</v>
      </c>
      <c r="D10209" s="143" t="s">
        <v>591</v>
      </c>
      <c r="E10209" s="143" t="s">
        <v>24</v>
      </c>
      <c r="F10209" s="248" t="s">
        <v>5212</v>
      </c>
      <c r="G10209" s="216">
        <v>1.71</v>
      </c>
      <c r="H10209" s="216">
        <v>117.00000000419095</v>
      </c>
      <c r="I10209" s="216">
        <v>200.07000000716653</v>
      </c>
      <c r="J10209" s="216">
        <v>2.0190279279907946E-4</v>
      </c>
      <c r="K10209" s="216">
        <v>1.7256648956568142E-6</v>
      </c>
    </row>
    <row r="10210" spans="2:11" ht="15.75" customHeight="1" x14ac:dyDescent="0.2">
      <c r="B10210" s="189">
        <v>41280</v>
      </c>
      <c r="C10210" s="143">
        <v>287734</v>
      </c>
      <c r="D10210" s="143" t="s">
        <v>1214</v>
      </c>
      <c r="E10210" s="143" t="s">
        <v>24</v>
      </c>
      <c r="F10210" s="248" t="s">
        <v>4819</v>
      </c>
      <c r="G10210" s="216">
        <v>13.35</v>
      </c>
      <c r="H10210" s="216">
        <v>61.999999992549419</v>
      </c>
      <c r="I10210" s="216">
        <v>827.69999990053475</v>
      </c>
      <c r="J10210" s="216">
        <v>8.352823590429833E-4</v>
      </c>
      <c r="K10210" s="216">
        <v>1.3472296115215479E-5</v>
      </c>
    </row>
    <row r="10211" spans="2:11" ht="15.75" customHeight="1" x14ac:dyDescent="0.2">
      <c r="B10211" s="189">
        <v>41281</v>
      </c>
      <c r="C10211" s="143">
        <v>287780</v>
      </c>
      <c r="D10211" s="143" t="s">
        <v>872</v>
      </c>
      <c r="E10211" s="143" t="s">
        <v>25</v>
      </c>
      <c r="F10211" s="248" t="s">
        <v>5213</v>
      </c>
      <c r="G10211" s="216">
        <v>5</v>
      </c>
      <c r="H10211" s="216">
        <v>211.99999999953434</v>
      </c>
      <c r="I10211" s="216">
        <v>1059.9999999976717</v>
      </c>
      <c r="J10211" s="216">
        <v>3.0606135161418686E-3</v>
      </c>
      <c r="K10211" s="216">
        <v>1.4436856208248072E-5</v>
      </c>
    </row>
    <row r="10212" spans="2:11" ht="15.75" customHeight="1" x14ac:dyDescent="0.2">
      <c r="B10212" s="189">
        <v>41281</v>
      </c>
      <c r="C10212" s="143">
        <v>287789</v>
      </c>
      <c r="D10212" s="143" t="s">
        <v>1479</v>
      </c>
      <c r="E10212" s="143" t="s">
        <v>25</v>
      </c>
      <c r="F10212" s="248" t="s">
        <v>5214</v>
      </c>
      <c r="G10212" s="216">
        <v>2.0100000000000002</v>
      </c>
      <c r="H10212" s="216">
        <v>272.99999999930151</v>
      </c>
      <c r="I10212" s="216">
        <v>548.7299999985961</v>
      </c>
      <c r="J10212" s="216">
        <v>1.5843872214263393E-3</v>
      </c>
      <c r="K10212" s="216">
        <v>5.8036161957157253E-6</v>
      </c>
    </row>
    <row r="10213" spans="2:11" ht="15.75" customHeight="1" x14ac:dyDescent="0.2">
      <c r="B10213" s="189">
        <v>41281</v>
      </c>
      <c r="C10213" s="143">
        <v>287790</v>
      </c>
      <c r="D10213" s="143" t="s">
        <v>652</v>
      </c>
      <c r="E10213" s="143" t="s">
        <v>25</v>
      </c>
      <c r="F10213" s="248" t="s">
        <v>4895</v>
      </c>
      <c r="G10213" s="216">
        <v>2.0100000000000002</v>
      </c>
      <c r="H10213" s="216">
        <v>244.99999999185093</v>
      </c>
      <c r="I10213" s="216">
        <v>492.44999998362044</v>
      </c>
      <c r="J10213" s="216">
        <v>1.4218859679030586E-3</v>
      </c>
      <c r="K10213" s="216">
        <v>5.8036161957157253E-6</v>
      </c>
    </row>
    <row r="10214" spans="2:11" ht="15.75" customHeight="1" x14ac:dyDescent="0.2">
      <c r="B10214" s="189">
        <v>41281</v>
      </c>
      <c r="C10214" s="143">
        <v>287791</v>
      </c>
      <c r="D10214" s="143" t="s">
        <v>540</v>
      </c>
      <c r="E10214" s="143" t="s">
        <v>25</v>
      </c>
      <c r="F10214" s="248" t="s">
        <v>5215</v>
      </c>
      <c r="G10214" s="216">
        <v>4.9800000000000004</v>
      </c>
      <c r="H10214" s="216">
        <v>68.000000001629815</v>
      </c>
      <c r="I10214" s="216">
        <v>338.64000000811649</v>
      </c>
      <c r="J10214" s="216">
        <v>9.7777939729566058E-4</v>
      </c>
      <c r="K10214" s="216">
        <v>1.437910878341508E-5</v>
      </c>
    </row>
    <row r="10215" spans="2:11" ht="15.75" customHeight="1" x14ac:dyDescent="0.2">
      <c r="B10215" s="189">
        <v>41281</v>
      </c>
      <c r="C10215" s="143">
        <v>287792</v>
      </c>
      <c r="D10215" s="143" t="s">
        <v>527</v>
      </c>
      <c r="E10215" s="143" t="s">
        <v>25</v>
      </c>
      <c r="F10215" s="248" t="s">
        <v>5216</v>
      </c>
      <c r="G10215" s="216">
        <v>1</v>
      </c>
      <c r="H10215" s="216">
        <v>242.0000000030268</v>
      </c>
      <c r="I10215" s="216">
        <v>242.0000000030268</v>
      </c>
      <c r="J10215" s="216">
        <v>6.987438404879461E-4</v>
      </c>
      <c r="K10215" s="216">
        <v>2.8873712416496144E-6</v>
      </c>
    </row>
    <row r="10216" spans="2:11" ht="15.75" customHeight="1" x14ac:dyDescent="0.2">
      <c r="B10216" s="189">
        <v>41281</v>
      </c>
      <c r="C10216" s="143">
        <v>287798</v>
      </c>
      <c r="D10216" s="143" t="s">
        <v>851</v>
      </c>
      <c r="E10216" s="143" t="s">
        <v>25</v>
      </c>
      <c r="F10216" s="248" t="s">
        <v>5217</v>
      </c>
      <c r="G10216" s="216">
        <v>11</v>
      </c>
      <c r="H10216" s="216">
        <v>335.00000000232831</v>
      </c>
      <c r="I10216" s="216">
        <v>3685.0000000256114</v>
      </c>
      <c r="J10216" s="216">
        <v>1.0639963025552777E-2</v>
      </c>
      <c r="K10216" s="216">
        <v>3.1761083658145755E-5</v>
      </c>
    </row>
    <row r="10217" spans="2:11" ht="15.75" customHeight="1" x14ac:dyDescent="0.2">
      <c r="B10217" s="189">
        <v>41281</v>
      </c>
      <c r="C10217" s="143">
        <v>287802</v>
      </c>
      <c r="D10217" s="143" t="s">
        <v>1316</v>
      </c>
      <c r="E10217" s="143" t="s">
        <v>25</v>
      </c>
      <c r="F10217" s="248" t="s">
        <v>5218</v>
      </c>
      <c r="G10217" s="216">
        <v>0.5</v>
      </c>
      <c r="H10217" s="216">
        <v>325.00000000116415</v>
      </c>
      <c r="I10217" s="216">
        <v>162.50000000058208</v>
      </c>
      <c r="J10217" s="216">
        <v>4.6919782676974297E-4</v>
      </c>
      <c r="K10217" s="216">
        <v>1.4436856208248072E-6</v>
      </c>
    </row>
    <row r="10218" spans="2:11" ht="15.75" customHeight="1" x14ac:dyDescent="0.2">
      <c r="B10218" s="189">
        <v>41281</v>
      </c>
      <c r="C10218" s="143">
        <v>287803</v>
      </c>
      <c r="D10218" s="143" t="s">
        <v>579</v>
      </c>
      <c r="E10218" s="143" t="s">
        <v>25</v>
      </c>
      <c r="F10218" s="248" t="s">
        <v>4063</v>
      </c>
      <c r="G10218" s="216">
        <v>2.6521000000000003</v>
      </c>
      <c r="H10218" s="216">
        <v>381.99999999837019</v>
      </c>
      <c r="I10218" s="216">
        <v>1013.1021999956777</v>
      </c>
      <c r="J10218" s="216">
        <v>2.9252021571194759E-3</v>
      </c>
      <c r="K10218" s="216">
        <v>7.6575972699789426E-6</v>
      </c>
    </row>
    <row r="10219" spans="2:11" ht="15.75" customHeight="1" x14ac:dyDescent="0.2">
      <c r="B10219" s="189">
        <v>41281</v>
      </c>
      <c r="C10219" s="143">
        <v>287804</v>
      </c>
      <c r="D10219" s="143" t="s">
        <v>568</v>
      </c>
      <c r="E10219" s="143" t="s">
        <v>25</v>
      </c>
      <c r="F10219" s="248" t="s">
        <v>5219</v>
      </c>
      <c r="G10219" s="216">
        <v>3</v>
      </c>
      <c r="H10219" s="216">
        <v>349.99999999883585</v>
      </c>
      <c r="I10219" s="216">
        <v>1049.9999999965075</v>
      </c>
      <c r="J10219" s="216">
        <v>3.0317398037220111E-3</v>
      </c>
      <c r="K10219" s="216">
        <v>8.6621137249488436E-6</v>
      </c>
    </row>
    <row r="10220" spans="2:11" ht="15.75" customHeight="1" x14ac:dyDescent="0.2">
      <c r="B10220" s="189">
        <v>41281</v>
      </c>
      <c r="C10220" s="143">
        <v>287810</v>
      </c>
      <c r="D10220" s="143" t="s">
        <v>611</v>
      </c>
      <c r="E10220" s="143" t="s">
        <v>25</v>
      </c>
      <c r="F10220" s="248" t="s">
        <v>5220</v>
      </c>
      <c r="G10220" s="216">
        <v>9</v>
      </c>
      <c r="H10220" s="216">
        <v>184.99999999534339</v>
      </c>
      <c r="I10220" s="216">
        <v>1664.9999999580905</v>
      </c>
      <c r="J10220" s="216">
        <v>4.8074731172255995E-3</v>
      </c>
      <c r="K10220" s="216">
        <v>2.5986341174846527E-5</v>
      </c>
    </row>
    <row r="10221" spans="2:11" ht="15.75" customHeight="1" x14ac:dyDescent="0.2">
      <c r="B10221" s="189">
        <v>41281</v>
      </c>
      <c r="C10221" s="143">
        <v>287811</v>
      </c>
      <c r="D10221" s="143" t="s">
        <v>1865</v>
      </c>
      <c r="E10221" s="143" t="s">
        <v>24</v>
      </c>
      <c r="F10221" s="248" t="s">
        <v>5221</v>
      </c>
      <c r="G10221" s="216">
        <v>1</v>
      </c>
      <c r="H10221" s="216">
        <v>538.00000000395812</v>
      </c>
      <c r="I10221" s="216">
        <v>538.00000000395812</v>
      </c>
      <c r="J10221" s="216">
        <v>5.4291668608817385E-4</v>
      </c>
      <c r="K10221" s="216">
        <v>1.0091388217178059E-6</v>
      </c>
    </row>
    <row r="10222" spans="2:11" ht="15.75" customHeight="1" x14ac:dyDescent="0.2">
      <c r="B10222" s="189">
        <v>41281</v>
      </c>
      <c r="C10222" s="143">
        <v>287812</v>
      </c>
      <c r="D10222" s="143" t="s">
        <v>1041</v>
      </c>
      <c r="E10222" s="143" t="s">
        <v>25</v>
      </c>
      <c r="F10222" s="248" t="s">
        <v>5222</v>
      </c>
      <c r="G10222" s="216">
        <v>26</v>
      </c>
      <c r="H10222" s="216">
        <v>266.00000000791624</v>
      </c>
      <c r="I10222" s="216">
        <v>6916.0000002058223</v>
      </c>
      <c r="J10222" s="216">
        <v>1.9969059507843018E-2</v>
      </c>
      <c r="K10222" s="216">
        <v>7.5071652282889973E-5</v>
      </c>
    </row>
    <row r="10223" spans="2:11" ht="15.75" customHeight="1" x14ac:dyDescent="0.2">
      <c r="B10223" s="189">
        <v>41281</v>
      </c>
      <c r="C10223" s="143">
        <v>287813</v>
      </c>
      <c r="D10223" s="143" t="s">
        <v>1375</v>
      </c>
      <c r="E10223" s="143" t="s">
        <v>24</v>
      </c>
      <c r="F10223" s="248" t="s">
        <v>5223</v>
      </c>
      <c r="G10223" s="216">
        <v>0.86499999999999999</v>
      </c>
      <c r="H10223" s="216">
        <v>122.99999999231659</v>
      </c>
      <c r="I10223" s="216">
        <v>106.39499999335385</v>
      </c>
      <c r="J10223" s="216">
        <v>1.0736732492995906E-4</v>
      </c>
      <c r="K10223" s="216">
        <v>8.7290508078590199E-7</v>
      </c>
    </row>
    <row r="10224" spans="2:11" ht="15.75" customHeight="1" x14ac:dyDescent="0.2">
      <c r="B10224" s="189">
        <v>41281</v>
      </c>
      <c r="C10224" s="143">
        <v>287814</v>
      </c>
      <c r="D10224" s="143" t="s">
        <v>1047</v>
      </c>
      <c r="E10224" s="143" t="s">
        <v>24</v>
      </c>
      <c r="F10224" s="248" t="s">
        <v>3276</v>
      </c>
      <c r="G10224" s="216">
        <v>16.399999999999999</v>
      </c>
      <c r="H10224" s="216">
        <v>225</v>
      </c>
      <c r="I10224" s="216">
        <v>3689.9999999999995</v>
      </c>
      <c r="J10224" s="216">
        <v>3.7237222521387028E-3</v>
      </c>
      <c r="K10224" s="216">
        <v>1.6549876676172012E-5</v>
      </c>
    </row>
    <row r="10225" spans="2:11" ht="15.75" customHeight="1" x14ac:dyDescent="0.2">
      <c r="B10225" s="189">
        <v>41281</v>
      </c>
      <c r="C10225" s="143">
        <v>287815</v>
      </c>
      <c r="D10225" s="143" t="s">
        <v>913</v>
      </c>
      <c r="E10225" s="143" t="s">
        <v>24</v>
      </c>
      <c r="F10225" s="248" t="s">
        <v>5224</v>
      </c>
      <c r="G10225" s="216">
        <v>14.752000000000001</v>
      </c>
      <c r="H10225" s="216">
        <v>193.00000000046566</v>
      </c>
      <c r="I10225" s="216">
        <v>2847.1360000068694</v>
      </c>
      <c r="J10225" s="216">
        <v>2.8731554683172791E-3</v>
      </c>
      <c r="K10225" s="216">
        <v>1.4886815897981072E-5</v>
      </c>
    </row>
    <row r="10226" spans="2:11" ht="15.75" customHeight="1" x14ac:dyDescent="0.2">
      <c r="B10226" s="189">
        <v>41281</v>
      </c>
      <c r="C10226" s="143">
        <v>287816</v>
      </c>
      <c r="D10226" s="143" t="s">
        <v>1131</v>
      </c>
      <c r="E10226" s="143" t="s">
        <v>24</v>
      </c>
      <c r="F10226" s="248" t="s">
        <v>3701</v>
      </c>
      <c r="G10226" s="216">
        <v>8.3849999999999998</v>
      </c>
      <c r="H10226" s="216">
        <v>122.99999999231659</v>
      </c>
      <c r="I10226" s="216">
        <v>1031.3549999355746</v>
      </c>
      <c r="J10226" s="216">
        <v>1.0407803694077533E-3</v>
      </c>
      <c r="K10226" s="216">
        <v>8.4616290201038016E-6</v>
      </c>
    </row>
    <row r="10227" spans="2:11" ht="15.75" customHeight="1" x14ac:dyDescent="0.2">
      <c r="B10227" s="189">
        <v>41281</v>
      </c>
      <c r="C10227" s="143">
        <v>287817</v>
      </c>
      <c r="D10227" s="143" t="s">
        <v>1640</v>
      </c>
      <c r="E10227" s="143" t="s">
        <v>24</v>
      </c>
      <c r="F10227" s="248" t="s">
        <v>5225</v>
      </c>
      <c r="G10227" s="216">
        <v>1.056</v>
      </c>
      <c r="H10227" s="216">
        <v>152.0000000030268</v>
      </c>
      <c r="I10227" s="216">
        <v>160.51200000319631</v>
      </c>
      <c r="J10227" s="216">
        <v>1.6197889055479396E-4</v>
      </c>
      <c r="K10227" s="216">
        <v>1.065650595734003E-6</v>
      </c>
    </row>
    <row r="10228" spans="2:11" ht="15.75" customHeight="1" x14ac:dyDescent="0.2">
      <c r="B10228" s="189">
        <v>41282</v>
      </c>
      <c r="C10228" s="143">
        <v>287883</v>
      </c>
      <c r="D10228" s="143" t="s">
        <v>937</v>
      </c>
      <c r="E10228" s="143" t="s">
        <v>25</v>
      </c>
      <c r="F10228" s="248" t="s">
        <v>4536</v>
      </c>
      <c r="G10228" s="216">
        <v>37.370000000000005</v>
      </c>
      <c r="H10228" s="216">
        <v>187.9999999946449</v>
      </c>
      <c r="I10228" s="216">
        <v>7025.5599997998797</v>
      </c>
      <c r="J10228" s="216">
        <v>2.0286010233093461E-2</v>
      </c>
      <c r="K10228" s="216">
        <v>1.0790430975357076E-4</v>
      </c>
    </row>
    <row r="10229" spans="2:11" ht="15.75" customHeight="1" x14ac:dyDescent="0.2">
      <c r="B10229" s="189">
        <v>41282</v>
      </c>
      <c r="C10229" s="143">
        <v>287885</v>
      </c>
      <c r="D10229" s="143" t="s">
        <v>937</v>
      </c>
      <c r="E10229" s="143" t="s">
        <v>25</v>
      </c>
      <c r="F10229" s="248" t="s">
        <v>4536</v>
      </c>
      <c r="G10229" s="216">
        <v>36.549999999999997</v>
      </c>
      <c r="H10229" s="216">
        <v>235.00000000116415</v>
      </c>
      <c r="I10229" s="216">
        <v>8589.2500000425498</v>
      </c>
      <c r="J10229" s="216">
        <v>2.4801099613472006E-2</v>
      </c>
      <c r="K10229" s="216">
        <v>1.0553659409935806E-4</v>
      </c>
    </row>
    <row r="10230" spans="2:11" ht="15.75" customHeight="1" x14ac:dyDescent="0.2">
      <c r="B10230" s="189">
        <v>41282</v>
      </c>
      <c r="C10230" s="143">
        <v>287886</v>
      </c>
      <c r="D10230" s="143" t="s">
        <v>649</v>
      </c>
      <c r="E10230" s="143" t="s">
        <v>25</v>
      </c>
      <c r="F10230" s="248" t="s">
        <v>3716</v>
      </c>
      <c r="G10230" s="216">
        <v>13.5</v>
      </c>
      <c r="H10230" s="216">
        <v>213.00000000279397</v>
      </c>
      <c r="I10230" s="216">
        <v>2875.5000000377186</v>
      </c>
      <c r="J10230" s="216">
        <v>8.3028858094852213E-3</v>
      </c>
      <c r="K10230" s="216">
        <v>3.8980684551062485E-5</v>
      </c>
    </row>
    <row r="10231" spans="2:11" ht="15.75" customHeight="1" x14ac:dyDescent="0.2">
      <c r="B10231" s="189">
        <v>41282</v>
      </c>
      <c r="C10231" s="143">
        <v>287887</v>
      </c>
      <c r="D10231" s="143" t="s">
        <v>555</v>
      </c>
      <c r="E10231" s="143" t="s">
        <v>25</v>
      </c>
      <c r="F10231" s="248" t="s">
        <v>3293</v>
      </c>
      <c r="G10231" s="216">
        <v>37.900000000000006</v>
      </c>
      <c r="H10231" s="216">
        <v>126.00000000209548</v>
      </c>
      <c r="I10231" s="216">
        <v>4775.4000000794185</v>
      </c>
      <c r="J10231" s="216">
        <v>1.3788767482091822E-2</v>
      </c>
      <c r="K10231" s="216">
        <v>1.0943466255446433E-4</v>
      </c>
    </row>
    <row r="10232" spans="2:11" ht="15.75" customHeight="1" x14ac:dyDescent="0.2">
      <c r="B10232" s="189">
        <v>41282</v>
      </c>
      <c r="C10232" s="143">
        <v>287901</v>
      </c>
      <c r="D10232" s="143" t="s">
        <v>1546</v>
      </c>
      <c r="E10232" s="143" t="s">
        <v>25</v>
      </c>
      <c r="F10232" s="248" t="s">
        <v>5226</v>
      </c>
      <c r="G10232" s="216">
        <v>15.98</v>
      </c>
      <c r="H10232" s="216">
        <v>357.00000000069849</v>
      </c>
      <c r="I10232" s="216">
        <v>5704.8600000111619</v>
      </c>
      <c r="J10232" s="216">
        <v>1.6472544301363662E-2</v>
      </c>
      <c r="K10232" s="216">
        <v>4.6141580675998412E-5</v>
      </c>
    </row>
    <row r="10233" spans="2:11" ht="15.75" customHeight="1" x14ac:dyDescent="0.2">
      <c r="B10233" s="189">
        <v>41282</v>
      </c>
      <c r="C10233" s="143">
        <v>287903</v>
      </c>
      <c r="D10233" s="143" t="s">
        <v>950</v>
      </c>
      <c r="E10233" s="143" t="s">
        <v>25</v>
      </c>
      <c r="F10233" s="248" t="s">
        <v>2352</v>
      </c>
      <c r="G10233" s="216">
        <v>5.955000000000001</v>
      </c>
      <c r="H10233" s="216">
        <v>424.99999999185093</v>
      </c>
      <c r="I10233" s="216">
        <v>2530.8749999514721</v>
      </c>
      <c r="J10233" s="216">
        <v>7.3077955563910094E-3</v>
      </c>
      <c r="K10233" s="216">
        <v>1.71948130741909E-5</v>
      </c>
    </row>
    <row r="10234" spans="2:11" ht="15.75" customHeight="1" x14ac:dyDescent="0.2">
      <c r="B10234" s="189">
        <v>41282</v>
      </c>
      <c r="C10234" s="143">
        <v>287904</v>
      </c>
      <c r="D10234" s="143" t="s">
        <v>1570</v>
      </c>
      <c r="E10234" s="143" t="s">
        <v>25</v>
      </c>
      <c r="F10234" s="248" t="s">
        <v>5227</v>
      </c>
      <c r="G10234" s="216">
        <v>0.8</v>
      </c>
      <c r="H10234" s="216">
        <v>441.99999999487773</v>
      </c>
      <c r="I10234" s="216">
        <v>353.59999999590218</v>
      </c>
      <c r="J10234" s="216">
        <v>1.0210051894145155E-3</v>
      </c>
      <c r="K10234" s="216">
        <v>2.3099664919148142E-6</v>
      </c>
    </row>
    <row r="10235" spans="2:11" ht="15.75" customHeight="1" x14ac:dyDescent="0.2">
      <c r="B10235" s="189">
        <v>41282</v>
      </c>
      <c r="C10235" s="143">
        <v>287910</v>
      </c>
      <c r="D10235" s="143" t="s">
        <v>1556</v>
      </c>
      <c r="E10235" s="143" t="s">
        <v>24</v>
      </c>
      <c r="F10235" s="248" t="s">
        <v>5228</v>
      </c>
      <c r="G10235" s="216">
        <v>43.12</v>
      </c>
      <c r="H10235" s="216">
        <v>495</v>
      </c>
      <c r="I10235" s="216">
        <v>21344.399999999998</v>
      </c>
      <c r="J10235" s="216">
        <v>2.1539135105093799E-2</v>
      </c>
      <c r="K10235" s="216">
        <v>4.3513404252714746E-5</v>
      </c>
    </row>
    <row r="10236" spans="2:11" ht="15.75" customHeight="1" x14ac:dyDescent="0.2">
      <c r="B10236" s="189">
        <v>41282</v>
      </c>
      <c r="C10236" s="143">
        <v>287910</v>
      </c>
      <c r="D10236" s="143" t="s">
        <v>570</v>
      </c>
      <c r="E10236" s="143" t="s">
        <v>24</v>
      </c>
      <c r="F10236" s="248" t="s">
        <v>5228</v>
      </c>
      <c r="G10236" s="216">
        <v>15.39</v>
      </c>
      <c r="H10236" s="216">
        <v>495</v>
      </c>
      <c r="I10236" s="216">
        <v>7618.05</v>
      </c>
      <c r="J10236" s="216">
        <v>7.6875530906167352E-3</v>
      </c>
      <c r="K10236" s="216">
        <v>1.5530410284074214E-5</v>
      </c>
    </row>
    <row r="10237" spans="2:11" ht="15.75" customHeight="1" x14ac:dyDescent="0.2">
      <c r="B10237" s="189">
        <v>41282</v>
      </c>
      <c r="C10237" s="143">
        <v>287911</v>
      </c>
      <c r="D10237" s="143" t="s">
        <v>1540</v>
      </c>
      <c r="E10237" s="143" t="s">
        <v>24</v>
      </c>
      <c r="F10237" s="248" t="s">
        <v>5229</v>
      </c>
      <c r="G10237" s="216">
        <v>38.4</v>
      </c>
      <c r="H10237" s="216">
        <v>184.99999999534339</v>
      </c>
      <c r="I10237" s="216">
        <v>7103.9999998211861</v>
      </c>
      <c r="J10237" s="216">
        <v>7.1688131679848053E-3</v>
      </c>
      <c r="K10237" s="216">
        <v>3.8750341449541892E-5</v>
      </c>
    </row>
    <row r="10238" spans="2:11" ht="15.75" customHeight="1" x14ac:dyDescent="0.2">
      <c r="B10238" s="189">
        <v>41282</v>
      </c>
      <c r="C10238" s="143">
        <v>287912</v>
      </c>
      <c r="D10238" s="143" t="s">
        <v>1585</v>
      </c>
      <c r="E10238" s="143" t="s">
        <v>24</v>
      </c>
      <c r="F10238" s="248" t="s">
        <v>5230</v>
      </c>
      <c r="G10238" s="216">
        <v>0.69500000000000006</v>
      </c>
      <c r="H10238" s="216">
        <v>252.9999999969732</v>
      </c>
      <c r="I10238" s="216">
        <v>175.8349999978964</v>
      </c>
      <c r="J10238" s="216">
        <v>1.774392262681949E-4</v>
      </c>
      <c r="K10238" s="216">
        <v>7.0134081529769841E-7</v>
      </c>
    </row>
    <row r="10239" spans="2:11" ht="15.75" customHeight="1" x14ac:dyDescent="0.2">
      <c r="B10239" s="189">
        <v>41282</v>
      </c>
      <c r="C10239" s="143">
        <v>287913</v>
      </c>
      <c r="D10239" s="143" t="s">
        <v>1322</v>
      </c>
      <c r="E10239" s="143" t="s">
        <v>24</v>
      </c>
      <c r="F10239" s="248" t="s">
        <v>3104</v>
      </c>
      <c r="G10239" s="216">
        <v>14.3</v>
      </c>
      <c r="H10239" s="216">
        <v>164.00000000023283</v>
      </c>
      <c r="I10239" s="216">
        <v>2345.2000000033295</v>
      </c>
      <c r="J10239" s="216">
        <v>2.3665963741561109E-3</v>
      </c>
      <c r="K10239" s="216">
        <v>1.4430465696053362E-5</v>
      </c>
    </row>
    <row r="10240" spans="2:11" ht="15.75" customHeight="1" x14ac:dyDescent="0.2">
      <c r="B10240" s="189">
        <v>41282</v>
      </c>
      <c r="C10240" s="143">
        <v>287914</v>
      </c>
      <c r="D10240" s="143" t="s">
        <v>689</v>
      </c>
      <c r="E10240" s="143" t="s">
        <v>25</v>
      </c>
      <c r="F10240" s="248" t="s">
        <v>5231</v>
      </c>
      <c r="G10240" s="216">
        <v>4.9800000000000004</v>
      </c>
      <c r="H10240" s="216">
        <v>140.99999999860302</v>
      </c>
      <c r="I10240" s="216">
        <v>702.17999999304311</v>
      </c>
      <c r="J10240" s="216">
        <v>2.0275153390958427E-3</v>
      </c>
      <c r="K10240" s="216">
        <v>1.4379541412169719E-5</v>
      </c>
    </row>
    <row r="10241" spans="2:11" ht="15.75" customHeight="1" x14ac:dyDescent="0.2">
      <c r="B10241" s="189">
        <v>41282</v>
      </c>
      <c r="C10241" s="143">
        <v>287915</v>
      </c>
      <c r="D10241" s="143" t="s">
        <v>948</v>
      </c>
      <c r="E10241" s="143" t="s">
        <v>25</v>
      </c>
      <c r="F10241" s="248" t="s">
        <v>5232</v>
      </c>
      <c r="G10241" s="216">
        <v>2.0100000000000002</v>
      </c>
      <c r="H10241" s="216">
        <v>146.99999999720603</v>
      </c>
      <c r="I10241" s="216">
        <v>295.46999999438418</v>
      </c>
      <c r="J10241" s="216">
        <v>8.5315724919137218E-4</v>
      </c>
      <c r="K10241" s="216">
        <v>5.8037908109359711E-6</v>
      </c>
    </row>
    <row r="10242" spans="2:11" ht="15.75" customHeight="1" x14ac:dyDescent="0.2">
      <c r="B10242" s="189">
        <v>41282</v>
      </c>
      <c r="C10242" s="143">
        <v>287916</v>
      </c>
      <c r="D10242" s="143" t="s">
        <v>1762</v>
      </c>
      <c r="E10242" s="143" t="s">
        <v>25</v>
      </c>
      <c r="F10242" s="248" t="s">
        <v>5233</v>
      </c>
      <c r="G10242" s="216">
        <v>9</v>
      </c>
      <c r="H10242" s="216">
        <v>25.000000008149073</v>
      </c>
      <c r="I10242" s="216">
        <v>225.00000007334165</v>
      </c>
      <c r="J10242" s="216">
        <v>6.496780760628124E-4</v>
      </c>
      <c r="K10242" s="216">
        <v>2.5987123034041658E-5</v>
      </c>
    </row>
    <row r="10243" spans="2:11" ht="15.75" customHeight="1" x14ac:dyDescent="0.2">
      <c r="B10243" s="189">
        <v>41282</v>
      </c>
      <c r="C10243" s="143">
        <v>287917</v>
      </c>
      <c r="D10243" s="143" t="s">
        <v>1712</v>
      </c>
      <c r="E10243" s="143" t="s">
        <v>24</v>
      </c>
      <c r="F10243" s="248" t="s">
        <v>5234</v>
      </c>
      <c r="G10243" s="216">
        <v>1</v>
      </c>
      <c r="H10243" s="216">
        <v>17.999999995809048</v>
      </c>
      <c r="I10243" s="216">
        <v>17.999999995809048</v>
      </c>
      <c r="J10243" s="216">
        <v>1.8164222550243575E-5</v>
      </c>
      <c r="K10243" s="216">
        <v>1.0091234752484868E-6</v>
      </c>
    </row>
    <row r="10244" spans="2:11" ht="15.75" customHeight="1" x14ac:dyDescent="0.2">
      <c r="B10244" s="189">
        <v>41282</v>
      </c>
      <c r="C10244" s="143">
        <v>287918</v>
      </c>
      <c r="D10244" s="143" t="s">
        <v>1153</v>
      </c>
      <c r="E10244" s="143" t="s">
        <v>25</v>
      </c>
      <c r="F10244" s="248" t="s">
        <v>5235</v>
      </c>
      <c r="G10244" s="216">
        <v>5.72</v>
      </c>
      <c r="H10244" s="216">
        <v>135</v>
      </c>
      <c r="I10244" s="216">
        <v>772.2</v>
      </c>
      <c r="J10244" s="216">
        <v>2.2296951563207743E-3</v>
      </c>
      <c r="K10244" s="216">
        <v>1.651626041719092E-5</v>
      </c>
    </row>
    <row r="10245" spans="2:11" ht="15.75" customHeight="1" x14ac:dyDescent="0.2">
      <c r="B10245" s="189">
        <v>41282</v>
      </c>
      <c r="C10245" s="143">
        <v>287919</v>
      </c>
      <c r="D10245" s="143" t="s">
        <v>1712</v>
      </c>
      <c r="E10245" s="143" t="s">
        <v>24</v>
      </c>
      <c r="F10245" s="248" t="s">
        <v>2687</v>
      </c>
      <c r="G10245" s="216">
        <v>0.02</v>
      </c>
      <c r="H10245" s="216">
        <v>61.999999992549419</v>
      </c>
      <c r="I10245" s="216">
        <v>1.2399999998509885</v>
      </c>
      <c r="J10245" s="216">
        <v>1.2513131091577527E-6</v>
      </c>
      <c r="K10245" s="216">
        <v>2.0182469504969735E-8</v>
      </c>
    </row>
    <row r="10246" spans="2:11" ht="15.75" customHeight="1" x14ac:dyDescent="0.2">
      <c r="B10246" s="189">
        <v>41282</v>
      </c>
      <c r="C10246" s="143">
        <v>287920</v>
      </c>
      <c r="D10246" s="143" t="s">
        <v>1119</v>
      </c>
      <c r="E10246" s="143" t="s">
        <v>24</v>
      </c>
      <c r="F10246" s="248" t="s">
        <v>5236</v>
      </c>
      <c r="G10246" s="216">
        <v>9.9</v>
      </c>
      <c r="H10246" s="216">
        <v>194.00000000372529</v>
      </c>
      <c r="I10246" s="216">
        <v>1920.6000000368804</v>
      </c>
      <c r="J10246" s="216">
        <v>1.9381225465994606E-3</v>
      </c>
      <c r="K10246" s="216">
        <v>9.9903224049600198E-6</v>
      </c>
    </row>
    <row r="10247" spans="2:11" ht="15.75" customHeight="1" x14ac:dyDescent="0.2">
      <c r="B10247" s="189">
        <v>41282</v>
      </c>
      <c r="C10247" s="143">
        <v>287920</v>
      </c>
      <c r="D10247" s="143" t="s">
        <v>1131</v>
      </c>
      <c r="E10247" s="143" t="s">
        <v>24</v>
      </c>
      <c r="F10247" s="248" t="s">
        <v>5236</v>
      </c>
      <c r="G10247" s="216">
        <v>11.97</v>
      </c>
      <c r="H10247" s="216">
        <v>194.00000000372529</v>
      </c>
      <c r="I10247" s="216">
        <v>2322.1800000445919</v>
      </c>
      <c r="J10247" s="216">
        <v>2.3433663517975298E-3</v>
      </c>
      <c r="K10247" s="216">
        <v>1.2079207998724388E-5</v>
      </c>
    </row>
    <row r="10248" spans="2:11" ht="15.75" customHeight="1" x14ac:dyDescent="0.2">
      <c r="B10248" s="189">
        <v>41282</v>
      </c>
      <c r="C10248" s="143">
        <v>287921</v>
      </c>
      <c r="D10248" s="143" t="s">
        <v>1565</v>
      </c>
      <c r="E10248" s="143" t="s">
        <v>24</v>
      </c>
      <c r="F10248" s="248" t="s">
        <v>5237</v>
      </c>
      <c r="G10248" s="216">
        <v>6.84</v>
      </c>
      <c r="H10248" s="216">
        <v>375.00000000698492</v>
      </c>
      <c r="I10248" s="216">
        <v>2565.0000000477767</v>
      </c>
      <c r="J10248" s="216">
        <v>2.5884017140605812E-3</v>
      </c>
      <c r="K10248" s="216">
        <v>6.9024045706996497E-6</v>
      </c>
    </row>
    <row r="10249" spans="2:11" ht="15.75" customHeight="1" x14ac:dyDescent="0.2">
      <c r="B10249" s="189">
        <v>41282</v>
      </c>
      <c r="C10249" s="143">
        <v>287922</v>
      </c>
      <c r="D10249" s="143" t="s">
        <v>1546</v>
      </c>
      <c r="E10249" s="143" t="s">
        <v>25</v>
      </c>
      <c r="F10249" s="248" t="s">
        <v>4759</v>
      </c>
      <c r="G10249" s="216">
        <v>4.08</v>
      </c>
      <c r="H10249" s="216">
        <v>294.00000000488944</v>
      </c>
      <c r="I10249" s="216">
        <v>1199.5200000199488</v>
      </c>
      <c r="J10249" s="216">
        <v>3.4635637580346739E-3</v>
      </c>
      <c r="K10249" s="216">
        <v>1.1780829108765553E-5</v>
      </c>
    </row>
    <row r="10250" spans="2:11" ht="15.75" customHeight="1" x14ac:dyDescent="0.2">
      <c r="B10250" s="189">
        <v>41282</v>
      </c>
      <c r="C10250" s="143">
        <v>287923</v>
      </c>
      <c r="D10250" s="143" t="s">
        <v>582</v>
      </c>
      <c r="E10250" s="143" t="s">
        <v>25</v>
      </c>
      <c r="F10250" s="248" t="s">
        <v>2756</v>
      </c>
      <c r="G10250" s="216">
        <v>16.02</v>
      </c>
      <c r="H10250" s="216">
        <v>505.00000000116415</v>
      </c>
      <c r="I10250" s="216">
        <v>8090.1000000186505</v>
      </c>
      <c r="J10250" s="216">
        <v>2.33598248953539E-2</v>
      </c>
      <c r="K10250" s="216">
        <v>4.6257079000594154E-5</v>
      </c>
    </row>
    <row r="10251" spans="2:11" ht="15.75" customHeight="1" x14ac:dyDescent="0.2">
      <c r="B10251" s="189">
        <v>41282</v>
      </c>
      <c r="C10251" s="143">
        <v>287924</v>
      </c>
      <c r="D10251" s="143" t="s">
        <v>907</v>
      </c>
      <c r="E10251" s="143" t="s">
        <v>24</v>
      </c>
      <c r="F10251" s="248" t="s">
        <v>2592</v>
      </c>
      <c r="G10251" s="216">
        <v>22.96</v>
      </c>
      <c r="H10251" s="216">
        <v>226.99999999604188</v>
      </c>
      <c r="I10251" s="216">
        <v>5211.9199999091215</v>
      </c>
      <c r="J10251" s="216">
        <v>5.2594708230253862E-3</v>
      </c>
      <c r="K10251" s="216">
        <v>2.3169474991705258E-5</v>
      </c>
    </row>
    <row r="10252" spans="2:11" ht="15.75" customHeight="1" x14ac:dyDescent="0.2">
      <c r="B10252" s="189">
        <v>41282</v>
      </c>
      <c r="C10252" s="143">
        <v>287925</v>
      </c>
      <c r="D10252" s="143" t="s">
        <v>5238</v>
      </c>
      <c r="E10252" s="143" t="s">
        <v>24</v>
      </c>
      <c r="F10252" s="248" t="s">
        <v>5239</v>
      </c>
      <c r="G10252" s="216">
        <v>12.92</v>
      </c>
      <c r="H10252" s="216">
        <v>20.000000002328306</v>
      </c>
      <c r="I10252" s="216">
        <v>258.40000003008174</v>
      </c>
      <c r="J10252" s="216">
        <v>2.6075750603456519E-4</v>
      </c>
      <c r="K10252" s="216">
        <v>1.3037875300210449E-5</v>
      </c>
    </row>
    <row r="10253" spans="2:11" ht="15.75" customHeight="1" x14ac:dyDescent="0.2">
      <c r="B10253" s="189">
        <v>41282</v>
      </c>
      <c r="C10253" s="143">
        <v>287926</v>
      </c>
      <c r="D10253" s="143" t="s">
        <v>620</v>
      </c>
      <c r="E10253" s="143" t="s">
        <v>25</v>
      </c>
      <c r="F10253" s="248" t="s">
        <v>5240</v>
      </c>
      <c r="G10253" s="216">
        <v>0.58330000000000004</v>
      </c>
      <c r="H10253" s="216">
        <v>390.00000000349246</v>
      </c>
      <c r="I10253" s="216">
        <v>227.48700000203718</v>
      </c>
      <c r="J10253" s="216">
        <v>6.5685918418866387E-4</v>
      </c>
      <c r="K10253" s="216">
        <v>1.684254318417389E-6</v>
      </c>
    </row>
    <row r="10254" spans="2:11" ht="15.75" customHeight="1" x14ac:dyDescent="0.2">
      <c r="B10254" s="189">
        <v>41282</v>
      </c>
      <c r="C10254" s="143">
        <v>287927</v>
      </c>
      <c r="D10254" s="143" t="s">
        <v>527</v>
      </c>
      <c r="E10254" s="143" t="s">
        <v>25</v>
      </c>
      <c r="F10254" s="248" t="s">
        <v>2269</v>
      </c>
      <c r="G10254" s="216">
        <v>32.519999999999996</v>
      </c>
      <c r="H10254" s="216">
        <v>410.00000000582077</v>
      </c>
      <c r="I10254" s="216">
        <v>13333.20000018929</v>
      </c>
      <c r="J10254" s="216">
        <v>3.8499056538044814E-2</v>
      </c>
      <c r="K10254" s="216">
        <v>9.3900137896337177E-5</v>
      </c>
    </row>
    <row r="10255" spans="2:11" ht="15.75" customHeight="1" x14ac:dyDescent="0.2">
      <c r="B10255" s="189">
        <v>41282</v>
      </c>
      <c r="C10255" s="143">
        <v>287928</v>
      </c>
      <c r="D10255" s="143" t="s">
        <v>689</v>
      </c>
      <c r="E10255" s="143" t="s">
        <v>25</v>
      </c>
      <c r="F10255" s="248" t="s">
        <v>2770</v>
      </c>
      <c r="G10255" s="216">
        <v>8</v>
      </c>
      <c r="H10255" s="216">
        <v>329.99999999650754</v>
      </c>
      <c r="I10255" s="216">
        <v>2639.9999999720603</v>
      </c>
      <c r="J10255" s="216">
        <v>7.6228894232382117E-3</v>
      </c>
      <c r="K10255" s="216">
        <v>2.309966491914814E-5</v>
      </c>
    </row>
    <row r="10256" spans="2:11" ht="15.75" customHeight="1" x14ac:dyDescent="0.2">
      <c r="B10256" s="189">
        <v>41282</v>
      </c>
      <c r="C10256" s="143">
        <v>287931</v>
      </c>
      <c r="D10256" s="143" t="s">
        <v>647</v>
      </c>
      <c r="E10256" s="143" t="s">
        <v>25</v>
      </c>
      <c r="F10256" s="248" t="s">
        <v>2309</v>
      </c>
      <c r="G10256" s="216">
        <v>23.244999999999997</v>
      </c>
      <c r="H10256" s="216">
        <v>354.99999999417923</v>
      </c>
      <c r="I10256" s="216">
        <v>8251.9749998646967</v>
      </c>
      <c r="J10256" s="216">
        <v>2.3827232177257754E-2</v>
      </c>
      <c r="K10256" s="216">
        <v>6.7118963880699814E-5</v>
      </c>
    </row>
    <row r="10257" spans="2:11" ht="15.75" customHeight="1" x14ac:dyDescent="0.2">
      <c r="B10257" s="189">
        <v>41282</v>
      </c>
      <c r="C10257" s="143">
        <v>288179</v>
      </c>
      <c r="D10257" s="143" t="s">
        <v>949</v>
      </c>
      <c r="E10257" s="143" t="s">
        <v>25</v>
      </c>
      <c r="F10257" s="248" t="s">
        <v>3240</v>
      </c>
      <c r="G10257" s="216">
        <v>26.46</v>
      </c>
      <c r="H10257" s="216">
        <v>419.99999999650754</v>
      </c>
      <c r="I10257" s="216">
        <v>11113.199999907591</v>
      </c>
      <c r="J10257" s="216">
        <v>3.2088899522167813E-2</v>
      </c>
      <c r="K10257" s="216">
        <v>7.6402141720082479E-5</v>
      </c>
    </row>
    <row r="10258" spans="2:11" ht="15.75" customHeight="1" x14ac:dyDescent="0.2">
      <c r="B10258" s="189">
        <v>41283</v>
      </c>
      <c r="C10258" s="143">
        <v>287941</v>
      </c>
      <c r="D10258" s="143" t="s">
        <v>1395</v>
      </c>
      <c r="E10258" s="143" t="s">
        <v>25</v>
      </c>
      <c r="F10258" s="248" t="s">
        <v>5241</v>
      </c>
      <c r="G10258" s="216">
        <v>1</v>
      </c>
      <c r="H10258" s="216">
        <v>45</v>
      </c>
      <c r="I10258" s="216">
        <v>45</v>
      </c>
      <c r="J10258" s="216">
        <v>1.2993765244935073E-4</v>
      </c>
      <c r="K10258" s="216">
        <v>2.8875033877633495E-6</v>
      </c>
    </row>
    <row r="10259" spans="2:11" ht="15.75" customHeight="1" x14ac:dyDescent="0.2">
      <c r="B10259" s="189">
        <v>41283</v>
      </c>
      <c r="C10259" s="143">
        <v>287942</v>
      </c>
      <c r="D10259" s="143" t="s">
        <v>1863</v>
      </c>
      <c r="E10259" s="143" t="s">
        <v>24</v>
      </c>
      <c r="F10259" s="248" t="s">
        <v>5242</v>
      </c>
      <c r="G10259" s="216">
        <v>1</v>
      </c>
      <c r="H10259" s="216">
        <v>114.99999999767169</v>
      </c>
      <c r="I10259" s="216">
        <v>114.99999999767169</v>
      </c>
      <c r="J10259" s="216">
        <v>1.1604718894219202E-4</v>
      </c>
      <c r="K10259" s="216">
        <v>1.0091059908221002E-6</v>
      </c>
    </row>
    <row r="10260" spans="2:11" ht="15.75" customHeight="1" x14ac:dyDescent="0.2">
      <c r="B10260" s="189">
        <v>41283</v>
      </c>
      <c r="C10260" s="143">
        <v>287946</v>
      </c>
      <c r="D10260" s="143" t="s">
        <v>629</v>
      </c>
      <c r="E10260" s="143" t="s">
        <v>25</v>
      </c>
      <c r="F10260" s="248" t="s">
        <v>2219</v>
      </c>
      <c r="G10260" s="216">
        <v>16.27</v>
      </c>
      <c r="H10260" s="216">
        <v>166.99999999953434</v>
      </c>
      <c r="I10260" s="216">
        <v>2717.0899999924236</v>
      </c>
      <c r="J10260" s="216">
        <v>7.8456065798360435E-3</v>
      </c>
      <c r="K10260" s="216">
        <v>4.6979680118909696E-5</v>
      </c>
    </row>
    <row r="10261" spans="2:11" ht="15.75" customHeight="1" x14ac:dyDescent="0.2">
      <c r="B10261" s="189">
        <v>41283</v>
      </c>
      <c r="C10261" s="143">
        <v>287948</v>
      </c>
      <c r="D10261" s="143" t="s">
        <v>890</v>
      </c>
      <c r="E10261" s="143" t="s">
        <v>25</v>
      </c>
      <c r="F10261" s="248" t="s">
        <v>5243</v>
      </c>
      <c r="G10261" s="216">
        <v>9.5</v>
      </c>
      <c r="H10261" s="216">
        <v>233.00000000512227</v>
      </c>
      <c r="I10261" s="216">
        <v>2213.5000000486616</v>
      </c>
      <c r="J10261" s="216">
        <v>6.3914887489546855E-3</v>
      </c>
      <c r="K10261" s="216">
        <v>2.7431282183751821E-5</v>
      </c>
    </row>
    <row r="10262" spans="2:11" ht="15.75" customHeight="1" x14ac:dyDescent="0.2">
      <c r="B10262" s="189">
        <v>41283</v>
      </c>
      <c r="C10262" s="143">
        <v>287949</v>
      </c>
      <c r="D10262" s="143" t="s">
        <v>791</v>
      </c>
      <c r="E10262" s="143" t="s">
        <v>25</v>
      </c>
      <c r="F10262" s="248" t="s">
        <v>5244</v>
      </c>
      <c r="G10262" s="216">
        <v>1</v>
      </c>
      <c r="H10262" s="216">
        <v>91.999999996041879</v>
      </c>
      <c r="I10262" s="216">
        <v>91.999999996041879</v>
      </c>
      <c r="J10262" s="216">
        <v>2.6565031166279906E-4</v>
      </c>
      <c r="K10262" s="216">
        <v>2.8875033877633495E-6</v>
      </c>
    </row>
    <row r="10263" spans="2:11" ht="15.75" customHeight="1" x14ac:dyDescent="0.2">
      <c r="B10263" s="189">
        <v>41283</v>
      </c>
      <c r="C10263" s="143">
        <v>287950</v>
      </c>
      <c r="D10263" s="143" t="s">
        <v>872</v>
      </c>
      <c r="E10263" s="143" t="s">
        <v>25</v>
      </c>
      <c r="F10263" s="248" t="s">
        <v>2388</v>
      </c>
      <c r="G10263" s="216">
        <v>35.019999999999996</v>
      </c>
      <c r="H10263" s="216">
        <v>245.99999999511056</v>
      </c>
      <c r="I10263" s="216">
        <v>8614.9199998287713</v>
      </c>
      <c r="J10263" s="216">
        <v>2.4875610684815815E-2</v>
      </c>
      <c r="K10263" s="216">
        <v>1.011203686394725E-4</v>
      </c>
    </row>
    <row r="10264" spans="2:11" ht="15.75" customHeight="1" x14ac:dyDescent="0.2">
      <c r="B10264" s="189">
        <v>41283</v>
      </c>
      <c r="C10264" s="143">
        <v>287953</v>
      </c>
      <c r="D10264" s="143" t="s">
        <v>1134</v>
      </c>
      <c r="E10264" s="143" t="s">
        <v>25</v>
      </c>
      <c r="F10264" s="248" t="s">
        <v>2705</v>
      </c>
      <c r="G10264" s="216">
        <v>3</v>
      </c>
      <c r="H10264" s="216">
        <v>377.99999999580905</v>
      </c>
      <c r="I10264" s="216">
        <v>1133.9999999874271</v>
      </c>
      <c r="J10264" s="216">
        <v>3.2744288416873342E-3</v>
      </c>
      <c r="K10264" s="216">
        <v>8.6625101632900488E-6</v>
      </c>
    </row>
    <row r="10265" spans="2:11" ht="15.75" customHeight="1" x14ac:dyDescent="0.2">
      <c r="B10265" s="189">
        <v>41283</v>
      </c>
      <c r="C10265" s="143">
        <v>287957</v>
      </c>
      <c r="D10265" s="143" t="s">
        <v>629</v>
      </c>
      <c r="E10265" s="143" t="s">
        <v>25</v>
      </c>
      <c r="F10265" s="248" t="s">
        <v>2219</v>
      </c>
      <c r="G10265" s="216">
        <v>113.80000000000001</v>
      </c>
      <c r="H10265" s="216">
        <v>315</v>
      </c>
      <c r="I10265" s="216">
        <v>35847</v>
      </c>
      <c r="J10265" s="216">
        <v>0.1035083339411528</v>
      </c>
      <c r="K10265" s="216">
        <v>3.2859788552746925E-4</v>
      </c>
    </row>
    <row r="10266" spans="2:11" ht="15.75" customHeight="1" x14ac:dyDescent="0.2">
      <c r="B10266" s="189">
        <v>41283</v>
      </c>
      <c r="C10266" s="143">
        <v>287961</v>
      </c>
      <c r="D10266" s="143" t="s">
        <v>902</v>
      </c>
      <c r="E10266" s="143" t="s">
        <v>25</v>
      </c>
      <c r="F10266" s="248" t="s">
        <v>5054</v>
      </c>
      <c r="G10266" s="216">
        <v>2.97</v>
      </c>
      <c r="H10266" s="216">
        <v>270</v>
      </c>
      <c r="I10266" s="216">
        <v>801.90000000000009</v>
      </c>
      <c r="J10266" s="216">
        <v>2.3154889666474302E-3</v>
      </c>
      <c r="K10266" s="216">
        <v>8.5758850616571487E-6</v>
      </c>
    </row>
    <row r="10267" spans="2:11" ht="15.75" customHeight="1" x14ac:dyDescent="0.2">
      <c r="B10267" s="189">
        <v>41283</v>
      </c>
      <c r="C10267" s="143">
        <v>287962</v>
      </c>
      <c r="D10267" s="143" t="s">
        <v>1322</v>
      </c>
      <c r="E10267" s="143" t="s">
        <v>24</v>
      </c>
      <c r="F10267" s="248" t="s">
        <v>4812</v>
      </c>
      <c r="G10267" s="216">
        <v>12.131600000000001</v>
      </c>
      <c r="H10267" s="216">
        <v>235.00000000116415</v>
      </c>
      <c r="I10267" s="216">
        <v>2850.926000014123</v>
      </c>
      <c r="J10267" s="216">
        <v>2.8768865060047385E-3</v>
      </c>
      <c r="K10267" s="216">
        <v>1.2242070238257392E-5</v>
      </c>
    </row>
    <row r="10268" spans="2:11" ht="15.75" customHeight="1" x14ac:dyDescent="0.2">
      <c r="B10268" s="189">
        <v>41283</v>
      </c>
      <c r="C10268" s="143">
        <v>287963</v>
      </c>
      <c r="D10268" s="143" t="s">
        <v>974</v>
      </c>
      <c r="E10268" s="143" t="s">
        <v>24</v>
      </c>
      <c r="F10268" s="248" t="s">
        <v>5245</v>
      </c>
      <c r="G10268" s="216">
        <v>3.75</v>
      </c>
      <c r="H10268" s="216">
        <v>308.00000000861473</v>
      </c>
      <c r="I10268" s="216">
        <v>1155.0000000323053</v>
      </c>
      <c r="J10268" s="216">
        <v>1.1655174194321251E-3</v>
      </c>
      <c r="K10268" s="216">
        <v>3.784147465582876E-6</v>
      </c>
    </row>
    <row r="10269" spans="2:11" ht="15.75" customHeight="1" x14ac:dyDescent="0.2">
      <c r="B10269" s="189">
        <v>41283</v>
      </c>
      <c r="C10269" s="143">
        <v>287964</v>
      </c>
      <c r="D10269" s="143" t="s">
        <v>1540</v>
      </c>
      <c r="E10269" s="143" t="s">
        <v>24</v>
      </c>
      <c r="F10269" s="248" t="s">
        <v>5229</v>
      </c>
      <c r="G10269" s="216">
        <v>6.4</v>
      </c>
      <c r="H10269" s="216">
        <v>203.00000000162981</v>
      </c>
      <c r="I10269" s="216">
        <v>1299.2000000104308</v>
      </c>
      <c r="J10269" s="216">
        <v>1.3110305032865985E-3</v>
      </c>
      <c r="K10269" s="216">
        <v>6.4582783412614415E-6</v>
      </c>
    </row>
    <row r="10270" spans="2:11" ht="15.75" customHeight="1" x14ac:dyDescent="0.2">
      <c r="B10270" s="189">
        <v>41283</v>
      </c>
      <c r="C10270" s="143">
        <v>287965</v>
      </c>
      <c r="D10270" s="143" t="s">
        <v>792</v>
      </c>
      <c r="E10270" s="143" t="s">
        <v>25</v>
      </c>
      <c r="F10270" s="248" t="s">
        <v>5246</v>
      </c>
      <c r="G10270" s="216">
        <v>1</v>
      </c>
      <c r="H10270" s="216">
        <v>37.999999998137355</v>
      </c>
      <c r="I10270" s="216">
        <v>37.999999998137355</v>
      </c>
      <c r="J10270" s="216">
        <v>1.097251287296289E-4</v>
      </c>
      <c r="K10270" s="216">
        <v>2.8875033877633495E-6</v>
      </c>
    </row>
    <row r="10271" spans="2:11" ht="15.75" customHeight="1" x14ac:dyDescent="0.2">
      <c r="B10271" s="189">
        <v>41283</v>
      </c>
      <c r="C10271" s="143">
        <v>287967</v>
      </c>
      <c r="D10271" s="143" t="s">
        <v>784</v>
      </c>
      <c r="E10271" s="143" t="s">
        <v>25</v>
      </c>
      <c r="F10271" s="248" t="s">
        <v>5247</v>
      </c>
      <c r="G10271" s="216">
        <v>12.88</v>
      </c>
      <c r="H10271" s="216">
        <v>54.000000008381903</v>
      </c>
      <c r="I10271" s="216">
        <v>695.52000010795894</v>
      </c>
      <c r="J10271" s="216">
        <v>2.0083163565688968E-3</v>
      </c>
      <c r="K10271" s="216">
        <v>3.7191043634391947E-5</v>
      </c>
    </row>
    <row r="10272" spans="2:11" ht="15.75" customHeight="1" x14ac:dyDescent="0.2">
      <c r="B10272" s="189">
        <v>41283</v>
      </c>
      <c r="C10272" s="143">
        <v>287968</v>
      </c>
      <c r="D10272" s="143" t="s">
        <v>828</v>
      </c>
      <c r="E10272" s="143" t="s">
        <v>24</v>
      </c>
      <c r="F10272" s="248" t="s">
        <v>5248</v>
      </c>
      <c r="G10272" s="216">
        <v>77.116799999999998</v>
      </c>
      <c r="H10272" s="216">
        <v>29.000000000232831</v>
      </c>
      <c r="I10272" s="216">
        <v>2236.3872000179549</v>
      </c>
      <c r="J10272" s="216">
        <v>2.2567517213359809E-3</v>
      </c>
      <c r="K10272" s="216">
        <v>7.7819024873029737E-5</v>
      </c>
    </row>
    <row r="10273" spans="2:11" ht="15.75" customHeight="1" x14ac:dyDescent="0.2">
      <c r="B10273" s="189">
        <v>41283</v>
      </c>
      <c r="C10273" s="143">
        <v>287969</v>
      </c>
      <c r="D10273" s="143" t="s">
        <v>834</v>
      </c>
      <c r="E10273" s="143" t="s">
        <v>25</v>
      </c>
      <c r="F10273" s="248" t="s">
        <v>5249</v>
      </c>
      <c r="G10273" s="216">
        <v>9</v>
      </c>
      <c r="H10273" s="216">
        <v>124.99999999883585</v>
      </c>
      <c r="I10273" s="216">
        <v>1124.9999999895226</v>
      </c>
      <c r="J10273" s="216">
        <v>3.2484413112035151E-3</v>
      </c>
      <c r="K10273" s="216">
        <v>2.5987530489870148E-5</v>
      </c>
    </row>
    <row r="10274" spans="2:11" ht="15.75" customHeight="1" x14ac:dyDescent="0.2">
      <c r="B10274" s="189">
        <v>41283</v>
      </c>
      <c r="C10274" s="143">
        <v>287970</v>
      </c>
      <c r="D10274" s="143" t="s">
        <v>532</v>
      </c>
      <c r="E10274" s="143" t="s">
        <v>25</v>
      </c>
      <c r="F10274" s="248" t="s">
        <v>5250</v>
      </c>
      <c r="G10274" s="216">
        <v>5.98</v>
      </c>
      <c r="H10274" s="216">
        <v>280.00000000116415</v>
      </c>
      <c r="I10274" s="216">
        <v>1674.4000000069618</v>
      </c>
      <c r="J10274" s="216">
        <v>4.834835672491055E-3</v>
      </c>
      <c r="K10274" s="216">
        <v>1.7267270258824833E-5</v>
      </c>
    </row>
    <row r="10275" spans="2:11" ht="15.75" customHeight="1" x14ac:dyDescent="0.2">
      <c r="B10275" s="189">
        <v>41283</v>
      </c>
      <c r="C10275" s="143">
        <v>287971</v>
      </c>
      <c r="D10275" s="143" t="s">
        <v>597</v>
      </c>
      <c r="E10275" s="143" t="s">
        <v>25</v>
      </c>
      <c r="F10275" s="248" t="s">
        <v>5251</v>
      </c>
      <c r="G10275" s="216">
        <v>5.04</v>
      </c>
      <c r="H10275" s="216">
        <v>56.000000004423782</v>
      </c>
      <c r="I10275" s="216">
        <v>282.24000002229587</v>
      </c>
      <c r="J10275" s="216">
        <v>8.149689562267072E-4</v>
      </c>
      <c r="K10275" s="216">
        <v>1.4553017074327283E-5</v>
      </c>
    </row>
    <row r="10276" spans="2:11" ht="15.75" customHeight="1" x14ac:dyDescent="0.2">
      <c r="B10276" s="189">
        <v>41283</v>
      </c>
      <c r="C10276" s="143">
        <v>287973</v>
      </c>
      <c r="D10276" s="143" t="s">
        <v>1387</v>
      </c>
      <c r="E10276" s="143" t="s">
        <v>24</v>
      </c>
      <c r="F10276" s="248" t="s">
        <v>5252</v>
      </c>
      <c r="G10276" s="216">
        <v>34.68</v>
      </c>
      <c r="H10276" s="216">
        <v>272.00000000651926</v>
      </c>
      <c r="I10276" s="216">
        <v>9432.9600002260886</v>
      </c>
      <c r="J10276" s="216">
        <v>9.5188564474133867E-3</v>
      </c>
      <c r="K10276" s="216">
        <v>3.4995795761710438E-5</v>
      </c>
    </row>
    <row r="10277" spans="2:11" ht="15.75" customHeight="1" x14ac:dyDescent="0.2">
      <c r="B10277" s="189">
        <v>41283</v>
      </c>
      <c r="C10277" s="143">
        <v>287974</v>
      </c>
      <c r="D10277" s="143" t="s">
        <v>531</v>
      </c>
      <c r="E10277" s="143" t="s">
        <v>25</v>
      </c>
      <c r="F10277" s="248" t="s">
        <v>2087</v>
      </c>
      <c r="G10277" s="216">
        <v>25.880000000000003</v>
      </c>
      <c r="H10277" s="216">
        <v>146.00000000442378</v>
      </c>
      <c r="I10277" s="216">
        <v>3778.4800001144877</v>
      </c>
      <c r="J10277" s="216">
        <v>1.0910373800926645E-2</v>
      </c>
      <c r="K10277" s="216">
        <v>7.4728587675315495E-5</v>
      </c>
    </row>
    <row r="10278" spans="2:11" ht="15.75" customHeight="1" x14ac:dyDescent="0.2">
      <c r="B10278" s="189">
        <v>41283</v>
      </c>
      <c r="C10278" s="143">
        <v>287976</v>
      </c>
      <c r="D10278" s="143" t="s">
        <v>809</v>
      </c>
      <c r="E10278" s="143" t="s">
        <v>24</v>
      </c>
      <c r="F10278" s="248" t="s">
        <v>5253</v>
      </c>
      <c r="G10278" s="216">
        <v>0.93</v>
      </c>
      <c r="H10278" s="216">
        <v>54.000000008381903</v>
      </c>
      <c r="I10278" s="216">
        <v>50.220000007795171</v>
      </c>
      <c r="J10278" s="216">
        <v>5.0677302866952027E-5</v>
      </c>
      <c r="K10278" s="216">
        <v>9.3846857146455322E-7</v>
      </c>
    </row>
    <row r="10279" spans="2:11" ht="15.75" customHeight="1" x14ac:dyDescent="0.2">
      <c r="B10279" s="189">
        <v>41283</v>
      </c>
      <c r="C10279" s="143">
        <v>287976</v>
      </c>
      <c r="D10279" s="143" t="s">
        <v>890</v>
      </c>
      <c r="E10279" s="143" t="s">
        <v>25</v>
      </c>
      <c r="F10279" s="248" t="s">
        <v>5253</v>
      </c>
      <c r="G10279" s="216">
        <v>3.99</v>
      </c>
      <c r="H10279" s="216">
        <v>54.000000008381903</v>
      </c>
      <c r="I10279" s="216">
        <v>215.46000003344381</v>
      </c>
      <c r="J10279" s="216">
        <v>6.2214148002406042E-4</v>
      </c>
      <c r="K10279" s="216">
        <v>1.1521138517175766E-5</v>
      </c>
    </row>
    <row r="10280" spans="2:11" ht="15.75" customHeight="1" x14ac:dyDescent="0.2">
      <c r="B10280" s="189">
        <v>41283</v>
      </c>
      <c r="C10280" s="143">
        <v>287977</v>
      </c>
      <c r="D10280" s="143" t="s">
        <v>589</v>
      </c>
      <c r="E10280" s="143" t="s">
        <v>25</v>
      </c>
      <c r="F10280" s="248" t="s">
        <v>5254</v>
      </c>
      <c r="G10280" s="216">
        <v>16.740000000000002</v>
      </c>
      <c r="H10280" s="216">
        <v>60.000000006984919</v>
      </c>
      <c r="I10280" s="216">
        <v>1004.4000001169277</v>
      </c>
      <c r="J10280" s="216">
        <v>2.9002084030071377E-3</v>
      </c>
      <c r="K10280" s="216">
        <v>4.8336806711158479E-5</v>
      </c>
    </row>
    <row r="10281" spans="2:11" ht="15.75" customHeight="1" x14ac:dyDescent="0.2">
      <c r="B10281" s="189">
        <v>41283</v>
      </c>
      <c r="C10281" s="143">
        <v>287977</v>
      </c>
      <c r="D10281" s="143" t="s">
        <v>1370</v>
      </c>
      <c r="E10281" s="143" t="s">
        <v>24</v>
      </c>
      <c r="F10281" s="248" t="s">
        <v>5254</v>
      </c>
      <c r="G10281" s="216">
        <v>1.02</v>
      </c>
      <c r="H10281" s="216">
        <v>60.000000006984919</v>
      </c>
      <c r="I10281" s="216">
        <v>61.200000007124622</v>
      </c>
      <c r="J10281" s="216">
        <v>6.1757286645502038E-5</v>
      </c>
      <c r="K10281" s="216">
        <v>1.0292881106385422E-6</v>
      </c>
    </row>
    <row r="10282" spans="2:11" ht="15.75" customHeight="1" x14ac:dyDescent="0.2">
      <c r="B10282" s="189">
        <v>41283</v>
      </c>
      <c r="C10282" s="143">
        <v>287978</v>
      </c>
      <c r="D10282" s="143" t="s">
        <v>1069</v>
      </c>
      <c r="E10282" s="143" t="s">
        <v>25</v>
      </c>
      <c r="F10282" s="248" t="s">
        <v>5255</v>
      </c>
      <c r="G10282" s="216">
        <v>1</v>
      </c>
      <c r="H10282" s="216">
        <v>139.99999999534339</v>
      </c>
      <c r="I10282" s="216">
        <v>139.99999999534339</v>
      </c>
      <c r="J10282" s="216">
        <v>4.0425047427342298E-4</v>
      </c>
      <c r="K10282" s="216">
        <v>2.8875033877633495E-6</v>
      </c>
    </row>
    <row r="10283" spans="2:11" ht="15.75" customHeight="1" x14ac:dyDescent="0.2">
      <c r="B10283" s="189">
        <v>41283</v>
      </c>
      <c r="C10283" s="143">
        <v>287979</v>
      </c>
      <c r="D10283" s="143" t="s">
        <v>844</v>
      </c>
      <c r="E10283" s="143" t="s">
        <v>24</v>
      </c>
      <c r="F10283" s="248" t="s">
        <v>5061</v>
      </c>
      <c r="G10283" s="216">
        <v>2</v>
      </c>
      <c r="H10283" s="216">
        <v>184.00000000256114</v>
      </c>
      <c r="I10283" s="216">
        <v>368.00000000512227</v>
      </c>
      <c r="J10283" s="216">
        <v>3.7135100462770183E-4</v>
      </c>
      <c r="K10283" s="216">
        <v>2.0182119816442005E-6</v>
      </c>
    </row>
    <row r="10284" spans="2:11" ht="15.75" customHeight="1" x14ac:dyDescent="0.2">
      <c r="B10284" s="189">
        <v>41283</v>
      </c>
      <c r="C10284" s="143">
        <v>287980</v>
      </c>
      <c r="D10284" s="143" t="s">
        <v>776</v>
      </c>
      <c r="E10284" s="143" t="s">
        <v>24</v>
      </c>
      <c r="F10284" s="248" t="s">
        <v>5122</v>
      </c>
      <c r="G10284" s="216">
        <v>7.5481000000000007</v>
      </c>
      <c r="H10284" s="216">
        <v>55.000000001164153</v>
      </c>
      <c r="I10284" s="216">
        <v>415.14550000878717</v>
      </c>
      <c r="J10284" s="216">
        <v>4.1892581112170339E-4</v>
      </c>
      <c r="K10284" s="216">
        <v>7.6168329293242959E-6</v>
      </c>
    </row>
    <row r="10285" spans="2:11" ht="15.75" customHeight="1" x14ac:dyDescent="0.2">
      <c r="B10285" s="189">
        <v>41283</v>
      </c>
      <c r="C10285" s="143">
        <v>287981</v>
      </c>
      <c r="D10285" s="143" t="s">
        <v>844</v>
      </c>
      <c r="E10285" s="143" t="s">
        <v>24</v>
      </c>
      <c r="F10285" s="248" t="s">
        <v>4962</v>
      </c>
      <c r="G10285" s="216">
        <v>27.05</v>
      </c>
      <c r="H10285" s="216">
        <v>265.99999999743886</v>
      </c>
      <c r="I10285" s="216">
        <v>7195.2999999307212</v>
      </c>
      <c r="J10285" s="216">
        <v>7.2608203356923483E-3</v>
      </c>
      <c r="K10285" s="216">
        <v>2.7296317051737811E-5</v>
      </c>
    </row>
    <row r="10286" spans="2:11" ht="15.75" customHeight="1" x14ac:dyDescent="0.2">
      <c r="B10286" s="189">
        <v>41283</v>
      </c>
      <c r="C10286" s="143">
        <v>287981</v>
      </c>
      <c r="D10286" s="143" t="s">
        <v>1730</v>
      </c>
      <c r="E10286" s="143" t="s">
        <v>24</v>
      </c>
      <c r="F10286" s="248" t="s">
        <v>4962</v>
      </c>
      <c r="G10286" s="216">
        <v>6.08</v>
      </c>
      <c r="H10286" s="216">
        <v>265.99999999743886</v>
      </c>
      <c r="I10286" s="216">
        <v>1617.2799999844283</v>
      </c>
      <c r="J10286" s="216">
        <v>1.6320069368210527E-3</v>
      </c>
      <c r="K10286" s="216">
        <v>6.1353644241983695E-6</v>
      </c>
    </row>
    <row r="10287" spans="2:11" ht="15.75" customHeight="1" x14ac:dyDescent="0.2">
      <c r="B10287" s="189">
        <v>41283</v>
      </c>
      <c r="C10287" s="143">
        <v>287982</v>
      </c>
      <c r="D10287" s="143" t="s">
        <v>1164</v>
      </c>
      <c r="E10287" s="143" t="s">
        <v>25</v>
      </c>
      <c r="F10287" s="248" t="s">
        <v>5077</v>
      </c>
      <c r="G10287" s="216">
        <v>16.02</v>
      </c>
      <c r="H10287" s="216">
        <v>413.00000000512227</v>
      </c>
      <c r="I10287" s="216">
        <v>6616.2600000820585</v>
      </c>
      <c r="J10287" s="216">
        <v>1.9104473164560085E-2</v>
      </c>
      <c r="K10287" s="216">
        <v>4.6257804271968863E-5</v>
      </c>
    </row>
    <row r="10288" spans="2:11" ht="15.75" customHeight="1" x14ac:dyDescent="0.2">
      <c r="B10288" s="189">
        <v>41283</v>
      </c>
      <c r="C10288" s="143">
        <v>287983</v>
      </c>
      <c r="D10288" s="143" t="s">
        <v>658</v>
      </c>
      <c r="E10288" s="143" t="s">
        <v>24</v>
      </c>
      <c r="F10288" s="248" t="s">
        <v>5256</v>
      </c>
      <c r="G10288" s="216">
        <v>1.7750000000000001</v>
      </c>
      <c r="H10288" s="216">
        <v>210.00000000349246</v>
      </c>
      <c r="I10288" s="216">
        <v>372.75000000619912</v>
      </c>
      <c r="J10288" s="216">
        <v>3.7614425808519343E-4</v>
      </c>
      <c r="K10288" s="216">
        <v>1.791163133709228E-6</v>
      </c>
    </row>
    <row r="10289" spans="2:11" ht="15.75" customHeight="1" x14ac:dyDescent="0.2">
      <c r="B10289" s="189">
        <v>41283</v>
      </c>
      <c r="C10289" s="143">
        <v>287984</v>
      </c>
      <c r="D10289" s="143" t="s">
        <v>4394</v>
      </c>
      <c r="E10289" s="143" t="s">
        <v>24</v>
      </c>
      <c r="F10289" s="248" t="s">
        <v>4395</v>
      </c>
      <c r="G10289" s="216">
        <v>20.74</v>
      </c>
      <c r="H10289" s="216">
        <v>10.33333332859911</v>
      </c>
      <c r="I10289" s="216">
        <v>197.41999988160097</v>
      </c>
      <c r="J10289" s="216">
        <v>1.9921770458862186E-4</v>
      </c>
      <c r="K10289" s="216">
        <v>2.0928858249650358E-5</v>
      </c>
    </row>
    <row r="10290" spans="2:11" ht="15.75" customHeight="1" x14ac:dyDescent="0.2">
      <c r="B10290" s="189">
        <v>41283</v>
      </c>
      <c r="C10290" s="143">
        <v>287985</v>
      </c>
      <c r="D10290" s="143" t="s">
        <v>753</v>
      </c>
      <c r="E10290" s="143" t="s">
        <v>24</v>
      </c>
      <c r="F10290" s="248" t="s">
        <v>5257</v>
      </c>
      <c r="G10290" s="216">
        <v>1.7000000000000002</v>
      </c>
      <c r="H10290" s="216">
        <v>326.99999999720603</v>
      </c>
      <c r="I10290" s="216">
        <v>555.89999999525025</v>
      </c>
      <c r="J10290" s="216">
        <v>5.6096202029321256E-4</v>
      </c>
      <c r="K10290" s="216">
        <v>1.7154801843975706E-6</v>
      </c>
    </row>
    <row r="10291" spans="2:11" ht="15.75" customHeight="1" x14ac:dyDescent="0.2">
      <c r="B10291" s="189">
        <v>41283</v>
      </c>
      <c r="C10291" s="143">
        <v>287985</v>
      </c>
      <c r="D10291" s="143" t="s">
        <v>758</v>
      </c>
      <c r="E10291" s="143" t="s">
        <v>24</v>
      </c>
      <c r="F10291" s="248" t="s">
        <v>5257</v>
      </c>
      <c r="G10291" s="216">
        <v>11.22</v>
      </c>
      <c r="H10291" s="216">
        <v>326.99999999720603</v>
      </c>
      <c r="I10291" s="216">
        <v>3668.939999968652</v>
      </c>
      <c r="J10291" s="216">
        <v>3.702349333935203E-3</v>
      </c>
      <c r="K10291" s="216">
        <v>1.1322169217023964E-5</v>
      </c>
    </row>
    <row r="10292" spans="2:11" ht="15.75" customHeight="1" x14ac:dyDescent="0.2">
      <c r="B10292" s="189">
        <v>41283</v>
      </c>
      <c r="C10292" s="143">
        <v>287986</v>
      </c>
      <c r="D10292" s="143" t="s">
        <v>1596</v>
      </c>
      <c r="E10292" s="143" t="s">
        <v>24</v>
      </c>
      <c r="F10292" s="248" t="s">
        <v>5258</v>
      </c>
      <c r="G10292" s="216">
        <v>19.809100000000001</v>
      </c>
      <c r="H10292" s="216">
        <v>403.99999999674037</v>
      </c>
      <c r="I10292" s="216">
        <v>8002.8763999354296</v>
      </c>
      <c r="J10292" s="216">
        <v>8.0757505189836438E-3</v>
      </c>
      <c r="K10292" s="216">
        <v>1.9989481482794066E-5</v>
      </c>
    </row>
    <row r="10293" spans="2:11" ht="15.75" customHeight="1" x14ac:dyDescent="0.2">
      <c r="B10293" s="189">
        <v>41283</v>
      </c>
      <c r="C10293" s="143">
        <v>287987</v>
      </c>
      <c r="D10293" s="143" t="s">
        <v>5259</v>
      </c>
      <c r="E10293" s="143" t="s">
        <v>24</v>
      </c>
      <c r="F10293" s="248" t="s">
        <v>5260</v>
      </c>
      <c r="G10293" s="216">
        <v>8.25</v>
      </c>
      <c r="H10293" s="216">
        <v>325.00000000116415</v>
      </c>
      <c r="I10293" s="216">
        <v>2681.2500000096043</v>
      </c>
      <c r="J10293" s="216">
        <v>2.7056654379014481E-3</v>
      </c>
      <c r="K10293" s="216">
        <v>8.3251244242823269E-6</v>
      </c>
    </row>
    <row r="10294" spans="2:11" ht="15.75" customHeight="1" x14ac:dyDescent="0.2">
      <c r="B10294" s="189">
        <v>41283</v>
      </c>
      <c r="C10294" s="143">
        <v>287988</v>
      </c>
      <c r="D10294" s="143" t="s">
        <v>616</v>
      </c>
      <c r="E10294" s="143" t="s">
        <v>24</v>
      </c>
      <c r="F10294" s="248" t="s">
        <v>3704</v>
      </c>
      <c r="G10294" s="216">
        <v>5.6750000000000007</v>
      </c>
      <c r="H10294" s="216">
        <v>418.00000000046566</v>
      </c>
      <c r="I10294" s="216">
        <v>2372.1500000026431</v>
      </c>
      <c r="J10294" s="216">
        <v>2.393750776131312E-3</v>
      </c>
      <c r="K10294" s="216">
        <v>5.7266764979154193E-6</v>
      </c>
    </row>
    <row r="10295" spans="2:11" ht="15.75" customHeight="1" x14ac:dyDescent="0.2">
      <c r="B10295" s="189">
        <v>41283</v>
      </c>
      <c r="C10295" s="143">
        <v>287989</v>
      </c>
      <c r="D10295" s="143" t="s">
        <v>1051</v>
      </c>
      <c r="E10295" s="143" t="s">
        <v>25</v>
      </c>
      <c r="F10295" s="248" t="s">
        <v>4053</v>
      </c>
      <c r="G10295" s="216">
        <v>7.04</v>
      </c>
      <c r="H10295" s="216">
        <v>95.000000005820766</v>
      </c>
      <c r="I10295" s="216">
        <v>668.80000004097815</v>
      </c>
      <c r="J10295" s="216">
        <v>1.9311622658544528E-3</v>
      </c>
      <c r="K10295" s="216">
        <v>2.0328023849853982E-5</v>
      </c>
    </row>
    <row r="10296" spans="2:11" ht="15.75" customHeight="1" x14ac:dyDescent="0.2">
      <c r="B10296" s="189">
        <v>41283</v>
      </c>
      <c r="C10296" s="143">
        <v>287990</v>
      </c>
      <c r="D10296" s="143" t="s">
        <v>1051</v>
      </c>
      <c r="E10296" s="143" t="s">
        <v>25</v>
      </c>
      <c r="F10296" s="248" t="s">
        <v>5261</v>
      </c>
      <c r="G10296" s="216">
        <v>7.98</v>
      </c>
      <c r="H10296" s="216">
        <v>72.000000004190952</v>
      </c>
      <c r="I10296" s="216">
        <v>574.56000003344377</v>
      </c>
      <c r="J10296" s="216">
        <v>1.6590439465698791E-3</v>
      </c>
      <c r="K10296" s="216">
        <v>2.3042277034351531E-5</v>
      </c>
    </row>
    <row r="10297" spans="2:11" ht="15.75" customHeight="1" x14ac:dyDescent="0.2">
      <c r="B10297" s="189">
        <v>41283</v>
      </c>
      <c r="C10297" s="143">
        <v>288135</v>
      </c>
      <c r="D10297" s="143" t="s">
        <v>1258</v>
      </c>
      <c r="E10297" s="143" t="s">
        <v>25</v>
      </c>
      <c r="F10297" s="248" t="s">
        <v>5262</v>
      </c>
      <c r="G10297" s="216">
        <v>1</v>
      </c>
      <c r="H10297" s="216">
        <v>3482.999999995809</v>
      </c>
      <c r="I10297" s="216">
        <v>3482.999999995809</v>
      </c>
      <c r="J10297" s="216">
        <v>1.0057174299567645E-2</v>
      </c>
      <c r="K10297" s="216">
        <v>2.8875033877633495E-6</v>
      </c>
    </row>
    <row r="10298" spans="2:11" ht="15.75" customHeight="1" x14ac:dyDescent="0.2">
      <c r="B10298" s="189">
        <v>41284</v>
      </c>
      <c r="C10298" s="143">
        <v>288022</v>
      </c>
      <c r="D10298" s="143" t="s">
        <v>524</v>
      </c>
      <c r="E10298" s="143" t="s">
        <v>25</v>
      </c>
      <c r="F10298" s="248" t="s">
        <v>3424</v>
      </c>
      <c r="G10298" s="216">
        <v>52</v>
      </c>
      <c r="H10298" s="216">
        <v>239.00000000372529</v>
      </c>
      <c r="I10298" s="216">
        <v>12428.000000193715</v>
      </c>
      <c r="J10298" s="216">
        <v>3.5887294145648979E-2</v>
      </c>
      <c r="K10298" s="216">
        <v>1.5015604244807368E-4</v>
      </c>
    </row>
    <row r="10299" spans="2:11" ht="15.75" customHeight="1" x14ac:dyDescent="0.2">
      <c r="B10299" s="189">
        <v>41284</v>
      </c>
      <c r="C10299" s="143">
        <v>288024</v>
      </c>
      <c r="D10299" s="143" t="s">
        <v>548</v>
      </c>
      <c r="E10299" s="143" t="s">
        <v>25</v>
      </c>
      <c r="F10299" s="248" t="s">
        <v>2661</v>
      </c>
      <c r="G10299" s="216">
        <v>100.89999999999999</v>
      </c>
      <c r="H10299" s="216">
        <v>267.00000000069849</v>
      </c>
      <c r="I10299" s="216">
        <v>26940.300000070478</v>
      </c>
      <c r="J10299" s="216">
        <v>7.7793246737969654E-2</v>
      </c>
      <c r="K10299" s="216">
        <v>2.9136047467328137E-4</v>
      </c>
    </row>
    <row r="10300" spans="2:11" ht="15.75" customHeight="1" x14ac:dyDescent="0.2">
      <c r="B10300" s="189">
        <v>41284</v>
      </c>
      <c r="C10300" s="143">
        <v>288028</v>
      </c>
      <c r="D10300" s="143" t="s">
        <v>920</v>
      </c>
      <c r="E10300" s="143" t="s">
        <v>25</v>
      </c>
      <c r="F10300" s="248" t="s">
        <v>2451</v>
      </c>
      <c r="G10300" s="216">
        <v>7.02</v>
      </c>
      <c r="H10300" s="216">
        <v>360.99999999278225</v>
      </c>
      <c r="I10300" s="216">
        <v>2534.2199999493314</v>
      </c>
      <c r="J10300" s="216">
        <v>7.3178547285605586E-3</v>
      </c>
      <c r="K10300" s="216">
        <v>2.0271065730489946E-5</v>
      </c>
    </row>
    <row r="10301" spans="2:11" ht="15.75" customHeight="1" x14ac:dyDescent="0.2">
      <c r="B10301" s="189">
        <v>41284</v>
      </c>
      <c r="C10301" s="143">
        <v>288029</v>
      </c>
      <c r="D10301" s="143" t="s">
        <v>503</v>
      </c>
      <c r="E10301" s="143" t="s">
        <v>25</v>
      </c>
      <c r="F10301" s="248" t="s">
        <v>3290</v>
      </c>
      <c r="G10301" s="216">
        <v>89.05</v>
      </c>
      <c r="H10301" s="216">
        <v>328.99999999324791</v>
      </c>
      <c r="I10301" s="216">
        <v>29297.449999398727</v>
      </c>
      <c r="J10301" s="216">
        <v>8.4599791264039062E-2</v>
      </c>
      <c r="K10301" s="216">
        <v>2.5714222269232614E-4</v>
      </c>
    </row>
    <row r="10302" spans="2:11" ht="15.75" customHeight="1" x14ac:dyDescent="0.2">
      <c r="B10302" s="189">
        <v>41284</v>
      </c>
      <c r="C10302" s="143">
        <v>288030</v>
      </c>
      <c r="D10302" s="143" t="s">
        <v>890</v>
      </c>
      <c r="E10302" s="143" t="s">
        <v>25</v>
      </c>
      <c r="F10302" s="248" t="s">
        <v>3981</v>
      </c>
      <c r="G10302" s="216">
        <v>27.98</v>
      </c>
      <c r="H10302" s="216">
        <v>360</v>
      </c>
      <c r="I10302" s="216">
        <v>10072.799999999999</v>
      </c>
      <c r="J10302" s="216">
        <v>2.9086380468672238E-2</v>
      </c>
      <c r="K10302" s="216">
        <v>8.0795501301867328E-5</v>
      </c>
    </row>
    <row r="10303" spans="2:11" ht="15.75" customHeight="1" x14ac:dyDescent="0.2">
      <c r="B10303" s="189">
        <v>41284</v>
      </c>
      <c r="C10303" s="143">
        <v>288032</v>
      </c>
      <c r="D10303" s="143" t="s">
        <v>1586</v>
      </c>
      <c r="E10303" s="143" t="s">
        <v>24</v>
      </c>
      <c r="F10303" s="248" t="s">
        <v>5263</v>
      </c>
      <c r="G10303" s="216">
        <v>2.09</v>
      </c>
      <c r="H10303" s="216">
        <v>595.00000000116415</v>
      </c>
      <c r="I10303" s="216">
        <v>1243.5500000024331</v>
      </c>
      <c r="J10303" s="216">
        <v>1.2548535197316123E-3</v>
      </c>
      <c r="K10303" s="216">
        <v>2.1089975121498434E-6</v>
      </c>
    </row>
    <row r="10304" spans="2:11" ht="15.75" customHeight="1" x14ac:dyDescent="0.2">
      <c r="B10304" s="189">
        <v>41284</v>
      </c>
      <c r="C10304" s="143">
        <v>288032</v>
      </c>
      <c r="D10304" s="143" t="s">
        <v>1375</v>
      </c>
      <c r="E10304" s="143" t="s">
        <v>24</v>
      </c>
      <c r="F10304" s="248" t="s">
        <v>5263</v>
      </c>
      <c r="G10304" s="216">
        <v>1</v>
      </c>
      <c r="H10304" s="216">
        <v>595.00000000116415</v>
      </c>
      <c r="I10304" s="216">
        <v>595.00000000116415</v>
      </c>
      <c r="J10304" s="216">
        <v>6.0040838264670444E-4</v>
      </c>
      <c r="K10304" s="216">
        <v>1.0090897187319828E-6</v>
      </c>
    </row>
    <row r="10305" spans="2:11" ht="15.75" customHeight="1" x14ac:dyDescent="0.2">
      <c r="B10305" s="189">
        <v>41284</v>
      </c>
      <c r="C10305" s="143">
        <v>288035</v>
      </c>
      <c r="D10305" s="143" t="s">
        <v>874</v>
      </c>
      <c r="E10305" s="143" t="s">
        <v>25</v>
      </c>
      <c r="F10305" s="248" t="s">
        <v>5264</v>
      </c>
      <c r="G10305" s="216">
        <v>18.05</v>
      </c>
      <c r="H10305" s="216">
        <v>429.99999999767169</v>
      </c>
      <c r="I10305" s="216">
        <v>7761.4999999579741</v>
      </c>
      <c r="J10305" s="216">
        <v>2.2412233143354103E-2</v>
      </c>
      <c r="K10305" s="216">
        <v>5.212147242668711E-5</v>
      </c>
    </row>
    <row r="10306" spans="2:11" ht="15.75" customHeight="1" x14ac:dyDescent="0.2">
      <c r="B10306" s="189">
        <v>41284</v>
      </c>
      <c r="C10306" s="143">
        <v>288037</v>
      </c>
      <c r="D10306" s="143" t="s">
        <v>527</v>
      </c>
      <c r="E10306" s="143" t="s">
        <v>25</v>
      </c>
      <c r="F10306" s="248" t="s">
        <v>2269</v>
      </c>
      <c r="G10306" s="216">
        <v>47.8</v>
      </c>
      <c r="H10306" s="216">
        <v>246.99999999837019</v>
      </c>
      <c r="I10306" s="216">
        <v>11806.599999922095</v>
      </c>
      <c r="J10306" s="216">
        <v>3.4092929437610164E-2</v>
      </c>
      <c r="K10306" s="216">
        <v>1.3802805440419079E-4</v>
      </c>
    </row>
    <row r="10307" spans="2:11" ht="15.75" customHeight="1" x14ac:dyDescent="0.2">
      <c r="B10307" s="189">
        <v>41284</v>
      </c>
      <c r="C10307" s="143">
        <v>288038</v>
      </c>
      <c r="D10307" s="143" t="s">
        <v>952</v>
      </c>
      <c r="E10307" s="143" t="s">
        <v>25</v>
      </c>
      <c r="F10307" s="248" t="s">
        <v>5265</v>
      </c>
      <c r="G10307" s="216">
        <v>4</v>
      </c>
      <c r="H10307" s="216">
        <v>217.99999999813735</v>
      </c>
      <c r="I10307" s="216">
        <v>871.99999999254942</v>
      </c>
      <c r="J10307" s="216">
        <v>2.5180013271846441E-3</v>
      </c>
      <c r="K10307" s="216">
        <v>1.1550464803697975E-5</v>
      </c>
    </row>
    <row r="10308" spans="2:11" ht="15.75" customHeight="1" x14ac:dyDescent="0.2">
      <c r="B10308" s="189">
        <v>41284</v>
      </c>
      <c r="C10308" s="143">
        <v>288039</v>
      </c>
      <c r="D10308" s="143" t="s">
        <v>1069</v>
      </c>
      <c r="E10308" s="143" t="s">
        <v>25</v>
      </c>
      <c r="F10308" s="248" t="s">
        <v>4831</v>
      </c>
      <c r="G10308" s="216">
        <v>1</v>
      </c>
      <c r="H10308" s="216">
        <v>100.9999999939464</v>
      </c>
      <c r="I10308" s="216">
        <v>100.9999999939464</v>
      </c>
      <c r="J10308" s="216">
        <v>2.9164923627589338E-4</v>
      </c>
      <c r="K10308" s="216">
        <v>2.8876162009244937E-6</v>
      </c>
    </row>
    <row r="10309" spans="2:11" ht="15.75" customHeight="1" x14ac:dyDescent="0.2">
      <c r="B10309" s="189">
        <v>41284</v>
      </c>
      <c r="C10309" s="143">
        <v>288040</v>
      </c>
      <c r="D10309" s="143" t="s">
        <v>970</v>
      </c>
      <c r="E10309" s="143" t="s">
        <v>25</v>
      </c>
      <c r="F10309" s="248" t="s">
        <v>4458</v>
      </c>
      <c r="G10309" s="216">
        <v>4.5</v>
      </c>
      <c r="H10309" s="216">
        <v>553.99999999324791</v>
      </c>
      <c r="I10309" s="216">
        <v>2492.9999999696156</v>
      </c>
      <c r="J10309" s="216">
        <v>7.1988271888170242E-3</v>
      </c>
      <c r="K10309" s="216">
        <v>1.2994272904160221E-5</v>
      </c>
    </row>
    <row r="10310" spans="2:11" ht="15.75" customHeight="1" x14ac:dyDescent="0.2">
      <c r="B10310" s="189">
        <v>41284</v>
      </c>
      <c r="C10310" s="143">
        <v>288048</v>
      </c>
      <c r="D10310" s="143" t="s">
        <v>889</v>
      </c>
      <c r="E10310" s="143" t="s">
        <v>24</v>
      </c>
      <c r="F10310" s="248" t="s">
        <v>5266</v>
      </c>
      <c r="G10310" s="216">
        <v>6.0200000000000005</v>
      </c>
      <c r="H10310" s="216">
        <v>76.999999999534339</v>
      </c>
      <c r="I10310" s="216">
        <v>463.53999999719673</v>
      </c>
      <c r="J10310" s="216">
        <v>4.677534482181945E-4</v>
      </c>
      <c r="K10310" s="216">
        <v>6.0747201067665364E-6</v>
      </c>
    </row>
    <row r="10311" spans="2:11" ht="15.75" customHeight="1" x14ac:dyDescent="0.2">
      <c r="B10311" s="189">
        <v>41284</v>
      </c>
      <c r="C10311" s="143">
        <v>288049</v>
      </c>
      <c r="D10311" s="143" t="s">
        <v>1540</v>
      </c>
      <c r="E10311" s="143" t="s">
        <v>24</v>
      </c>
      <c r="F10311" s="248" t="s">
        <v>5267</v>
      </c>
      <c r="G10311" s="216">
        <v>11.02</v>
      </c>
      <c r="H10311" s="216">
        <v>394.0000000060536</v>
      </c>
      <c r="I10311" s="216">
        <v>4341.8800000667106</v>
      </c>
      <c r="J10311" s="216">
        <v>4.3813464680353383E-3</v>
      </c>
      <c r="K10311" s="216">
        <v>1.1120168700426448E-5</v>
      </c>
    </row>
    <row r="10312" spans="2:11" ht="15.75" customHeight="1" x14ac:dyDescent="0.2">
      <c r="B10312" s="189">
        <v>41284</v>
      </c>
      <c r="C10312" s="143">
        <v>288050</v>
      </c>
      <c r="D10312" s="143" t="s">
        <v>1080</v>
      </c>
      <c r="E10312" s="143" t="s">
        <v>24</v>
      </c>
      <c r="F10312" s="248" t="s">
        <v>5151</v>
      </c>
      <c r="G10312" s="216">
        <v>22.8</v>
      </c>
      <c r="H10312" s="216">
        <v>240.99999999976717</v>
      </c>
      <c r="I10312" s="216">
        <v>5494.7999999946924</v>
      </c>
      <c r="J10312" s="216">
        <v>5.5447461864831429E-3</v>
      </c>
      <c r="K10312" s="216">
        <v>2.3007245587089207E-5</v>
      </c>
    </row>
    <row r="10313" spans="2:11" ht="15.75" customHeight="1" x14ac:dyDescent="0.2">
      <c r="B10313" s="189">
        <v>41284</v>
      </c>
      <c r="C10313" s="143">
        <v>288051</v>
      </c>
      <c r="D10313" s="143" t="s">
        <v>1047</v>
      </c>
      <c r="E10313" s="143" t="s">
        <v>24</v>
      </c>
      <c r="F10313" s="248" t="s">
        <v>3538</v>
      </c>
      <c r="G10313" s="216">
        <v>20.75</v>
      </c>
      <c r="H10313" s="216">
        <v>225</v>
      </c>
      <c r="I10313" s="216">
        <v>4668.75</v>
      </c>
      <c r="J10313" s="216">
        <v>4.711187624329944E-3</v>
      </c>
      <c r="K10313" s="216">
        <v>2.0938611663688641E-5</v>
      </c>
    </row>
    <row r="10314" spans="2:11" ht="15.75" customHeight="1" x14ac:dyDescent="0.2">
      <c r="B10314" s="189">
        <v>41284</v>
      </c>
      <c r="C10314" s="143">
        <v>288052</v>
      </c>
      <c r="D10314" s="143" t="s">
        <v>809</v>
      </c>
      <c r="E10314" s="143" t="s">
        <v>24</v>
      </c>
      <c r="F10314" s="248" t="s">
        <v>5268</v>
      </c>
      <c r="G10314" s="216">
        <v>2.17</v>
      </c>
      <c r="H10314" s="216">
        <v>10.000000001164153</v>
      </c>
      <c r="I10314" s="216">
        <v>21.700000002526213</v>
      </c>
      <c r="J10314" s="216">
        <v>2.1897246899033201E-5</v>
      </c>
      <c r="K10314" s="216">
        <v>2.1897246896484025E-6</v>
      </c>
    </row>
    <row r="10315" spans="2:11" ht="15.75" customHeight="1" x14ac:dyDescent="0.2">
      <c r="B10315" s="189">
        <v>41284</v>
      </c>
      <c r="C10315" s="143">
        <v>288053</v>
      </c>
      <c r="D10315" s="143" t="s">
        <v>1628</v>
      </c>
      <c r="E10315" s="143" t="s">
        <v>24</v>
      </c>
      <c r="F10315" s="248" t="s">
        <v>2763</v>
      </c>
      <c r="G10315" s="216">
        <v>27.375</v>
      </c>
      <c r="H10315" s="216">
        <v>310.00000000465661</v>
      </c>
      <c r="I10315" s="216">
        <v>8486.2500001274748</v>
      </c>
      <c r="J10315" s="216">
        <v>8.5633876257179206E-3</v>
      </c>
      <c r="K10315" s="216">
        <v>2.7623831050288027E-5</v>
      </c>
    </row>
    <row r="10316" spans="2:11" ht="15.75" customHeight="1" x14ac:dyDescent="0.2">
      <c r="B10316" s="189">
        <v>41284</v>
      </c>
      <c r="C10316" s="143">
        <v>288054</v>
      </c>
      <c r="D10316" s="143" t="s">
        <v>1404</v>
      </c>
      <c r="E10316" s="143" t="s">
        <v>24</v>
      </c>
      <c r="F10316" s="248" t="s">
        <v>5269</v>
      </c>
      <c r="G10316" s="216">
        <v>17.489699999999999</v>
      </c>
      <c r="H10316" s="216">
        <v>377.0000000030268</v>
      </c>
      <c r="I10316" s="216">
        <v>6593.6169000529371</v>
      </c>
      <c r="J10316" s="216">
        <v>6.6535510231008656E-3</v>
      </c>
      <c r="K10316" s="216">
        <v>1.7648676453706758E-5</v>
      </c>
    </row>
    <row r="10317" spans="2:11" ht="15.75" customHeight="1" x14ac:dyDescent="0.2">
      <c r="B10317" s="189">
        <v>41284</v>
      </c>
      <c r="C10317" s="143">
        <v>288055</v>
      </c>
      <c r="D10317" s="143" t="s">
        <v>1502</v>
      </c>
      <c r="E10317" s="143" t="s">
        <v>24</v>
      </c>
      <c r="F10317" s="248" t="s">
        <v>5172</v>
      </c>
      <c r="G10317" s="216">
        <v>25.785</v>
      </c>
      <c r="H10317" s="216">
        <v>220.00000000465661</v>
      </c>
      <c r="I10317" s="216">
        <v>5672.7000001200704</v>
      </c>
      <c r="J10317" s="216">
        <v>5.7242632475720803E-3</v>
      </c>
      <c r="K10317" s="216">
        <v>2.6019378397504173E-5</v>
      </c>
    </row>
    <row r="10318" spans="2:11" ht="15.75" customHeight="1" x14ac:dyDescent="0.2">
      <c r="B10318" s="189">
        <v>41284</v>
      </c>
      <c r="C10318" s="143">
        <v>288055</v>
      </c>
      <c r="D10318" s="143" t="s">
        <v>799</v>
      </c>
      <c r="E10318" s="143" t="s">
        <v>25</v>
      </c>
      <c r="F10318" s="248" t="s">
        <v>5172</v>
      </c>
      <c r="G10318" s="216">
        <v>0.84</v>
      </c>
      <c r="H10318" s="216">
        <v>220.00000000465661</v>
      </c>
      <c r="I10318" s="216">
        <v>184.80000000391155</v>
      </c>
      <c r="J10318" s="216">
        <v>5.3363147394214151E-4</v>
      </c>
      <c r="K10318" s="216">
        <v>2.4255976087765745E-6</v>
      </c>
    </row>
    <row r="10319" spans="2:11" ht="15.75" customHeight="1" x14ac:dyDescent="0.2">
      <c r="B10319" s="189">
        <v>41284</v>
      </c>
      <c r="C10319" s="143">
        <v>288055</v>
      </c>
      <c r="D10319" s="143" t="s">
        <v>907</v>
      </c>
      <c r="E10319" s="143" t="s">
        <v>24</v>
      </c>
      <c r="F10319" s="248" t="s">
        <v>5172</v>
      </c>
      <c r="G10319" s="216">
        <v>8.9050000000000011</v>
      </c>
      <c r="H10319" s="216">
        <v>220.00000000465661</v>
      </c>
      <c r="I10319" s="216">
        <v>1959.1000000414674</v>
      </c>
      <c r="J10319" s="216">
        <v>1.9769076680096714E-3</v>
      </c>
      <c r="K10319" s="216">
        <v>8.9859439453083076E-6</v>
      </c>
    </row>
    <row r="10320" spans="2:11" ht="15.75" customHeight="1" x14ac:dyDescent="0.2">
      <c r="B10320" s="189">
        <v>41284</v>
      </c>
      <c r="C10320" s="143">
        <v>288056</v>
      </c>
      <c r="D10320" s="143" t="s">
        <v>1421</v>
      </c>
      <c r="E10320" s="143" t="s">
        <v>24</v>
      </c>
      <c r="F10320" s="248" t="s">
        <v>5064</v>
      </c>
      <c r="G10320" s="216">
        <v>25.29</v>
      </c>
      <c r="H10320" s="216">
        <v>252.9999999969732</v>
      </c>
      <c r="I10320" s="216">
        <v>6398.3699999234523</v>
      </c>
      <c r="J10320" s="216">
        <v>6.4565293835659125E-3</v>
      </c>
      <c r="K10320" s="216">
        <v>2.5519878986731841E-5</v>
      </c>
    </row>
    <row r="10321" spans="2:11" ht="15.75" customHeight="1" x14ac:dyDescent="0.2">
      <c r="B10321" s="189">
        <v>41284</v>
      </c>
      <c r="C10321" s="143">
        <v>288057</v>
      </c>
      <c r="D10321" s="143" t="s">
        <v>940</v>
      </c>
      <c r="E10321" s="143" t="s">
        <v>24</v>
      </c>
      <c r="F10321" s="248" t="s">
        <v>5270</v>
      </c>
      <c r="G10321" s="216">
        <v>21.080000000000002</v>
      </c>
      <c r="H10321" s="216">
        <v>245.99999999511056</v>
      </c>
      <c r="I10321" s="216">
        <v>5185.6799998969309</v>
      </c>
      <c r="J10321" s="216">
        <v>5.2328163725300619E-3</v>
      </c>
      <c r="K10321" s="216">
        <v>2.1271611270870198E-5</v>
      </c>
    </row>
    <row r="10322" spans="2:11" ht="15.75" customHeight="1" x14ac:dyDescent="0.2">
      <c r="B10322" s="189">
        <v>41284</v>
      </c>
      <c r="C10322" s="143">
        <v>288057</v>
      </c>
      <c r="D10322" s="143" t="s">
        <v>786</v>
      </c>
      <c r="E10322" s="143" t="s">
        <v>24</v>
      </c>
      <c r="F10322" s="248" t="s">
        <v>5270</v>
      </c>
      <c r="G10322" s="216">
        <v>2.34</v>
      </c>
      <c r="H10322" s="216">
        <v>245.99999999511056</v>
      </c>
      <c r="I10322" s="216">
        <v>575.63999998855866</v>
      </c>
      <c r="J10322" s="216">
        <v>5.8087240567933319E-4</v>
      </c>
      <c r="K10322" s="216">
        <v>2.3612699418328395E-6</v>
      </c>
    </row>
    <row r="10323" spans="2:11" ht="15.75" customHeight="1" x14ac:dyDescent="0.2">
      <c r="B10323" s="189">
        <v>41284</v>
      </c>
      <c r="C10323" s="143">
        <v>288058</v>
      </c>
      <c r="D10323" s="143" t="s">
        <v>795</v>
      </c>
      <c r="E10323" s="143" t="s">
        <v>24</v>
      </c>
      <c r="F10323" s="248" t="s">
        <v>5271</v>
      </c>
      <c r="G10323" s="216">
        <v>6.3900000000000006</v>
      </c>
      <c r="H10323" s="216">
        <v>20.000000002328306</v>
      </c>
      <c r="I10323" s="216">
        <v>127.8000000148779</v>
      </c>
      <c r="J10323" s="216">
        <v>1.2896166606896051E-4</v>
      </c>
      <c r="K10323" s="216">
        <v>6.4480833026973698E-6</v>
      </c>
    </row>
    <row r="10324" spans="2:11" ht="15.75" customHeight="1" x14ac:dyDescent="0.2">
      <c r="B10324" s="189">
        <v>41284</v>
      </c>
      <c r="C10324" s="143">
        <v>288059</v>
      </c>
      <c r="D10324" s="143" t="s">
        <v>1452</v>
      </c>
      <c r="E10324" s="143" t="s">
        <v>24</v>
      </c>
      <c r="F10324" s="248" t="s">
        <v>5272</v>
      </c>
      <c r="G10324" s="216">
        <v>5.4450000000000003</v>
      </c>
      <c r="H10324" s="216">
        <v>10.000000001164153</v>
      </c>
      <c r="I10324" s="216">
        <v>54.450000006338819</v>
      </c>
      <c r="J10324" s="216">
        <v>5.4944935191352893E-5</v>
      </c>
      <c r="K10324" s="216">
        <v>5.4944935184956456E-6</v>
      </c>
    </row>
    <row r="10325" spans="2:11" ht="15.75" customHeight="1" x14ac:dyDescent="0.2">
      <c r="B10325" s="189">
        <v>41284</v>
      </c>
      <c r="C10325" s="143">
        <v>288060</v>
      </c>
      <c r="D10325" s="143" t="s">
        <v>1359</v>
      </c>
      <c r="E10325" s="143" t="s">
        <v>24</v>
      </c>
      <c r="F10325" s="248" t="s">
        <v>4479</v>
      </c>
      <c r="G10325" s="216">
        <v>1.9733000000000001</v>
      </c>
      <c r="H10325" s="216">
        <v>280.00000000116415</v>
      </c>
      <c r="I10325" s="216">
        <v>552.52400000229727</v>
      </c>
      <c r="J10325" s="216">
        <v>5.5754628775498815E-4</v>
      </c>
      <c r="K10325" s="216">
        <v>1.9912367419738214E-6</v>
      </c>
    </row>
    <row r="10326" spans="2:11" ht="15.75" customHeight="1" x14ac:dyDescent="0.2">
      <c r="B10326" s="189">
        <v>41284</v>
      </c>
      <c r="C10326" s="143">
        <v>288061</v>
      </c>
      <c r="D10326" s="143" t="s">
        <v>1204</v>
      </c>
      <c r="E10326" s="143" t="s">
        <v>25</v>
      </c>
      <c r="F10326" s="248" t="s">
        <v>5273</v>
      </c>
      <c r="G10326" s="216">
        <v>11.505000000000001</v>
      </c>
      <c r="H10326" s="216">
        <v>339.99999999767169</v>
      </c>
      <c r="I10326" s="216">
        <v>3911.6999999732129</v>
      </c>
      <c r="J10326" s="216">
        <v>1.1295488293078991E-2</v>
      </c>
      <c r="K10326" s="216">
        <v>3.3222024391636302E-5</v>
      </c>
    </row>
    <row r="10327" spans="2:11" ht="15.75" customHeight="1" x14ac:dyDescent="0.2">
      <c r="B10327" s="189">
        <v>41284</v>
      </c>
      <c r="C10327" s="143">
        <v>288081</v>
      </c>
      <c r="D10327" s="143" t="s">
        <v>5274</v>
      </c>
      <c r="E10327" s="143" t="s">
        <v>24</v>
      </c>
      <c r="F10327" s="248" t="s">
        <v>5275</v>
      </c>
      <c r="G10327" s="216">
        <v>4</v>
      </c>
      <c r="H10327" s="216">
        <v>301.00000000675209</v>
      </c>
      <c r="I10327" s="216">
        <v>1204.0000000270084</v>
      </c>
      <c r="J10327" s="216">
        <v>1.2149440213805611E-3</v>
      </c>
      <c r="K10327" s="216">
        <v>4.0363588749279311E-6</v>
      </c>
    </row>
    <row r="10328" spans="2:11" ht="15.75" customHeight="1" x14ac:dyDescent="0.2">
      <c r="B10328" s="189">
        <v>41284</v>
      </c>
      <c r="C10328" s="143">
        <v>288083</v>
      </c>
      <c r="D10328" s="143" t="s">
        <v>594</v>
      </c>
      <c r="E10328" s="143" t="s">
        <v>25</v>
      </c>
      <c r="F10328" s="248" t="s">
        <v>5276</v>
      </c>
      <c r="G10328" s="216">
        <v>2.94</v>
      </c>
      <c r="H10328" s="216">
        <v>162.9999999969732</v>
      </c>
      <c r="I10328" s="216">
        <v>479.21999999110119</v>
      </c>
      <c r="J10328" s="216">
        <v>1.3838034357813395E-3</v>
      </c>
      <c r="K10328" s="216">
        <v>8.4895916307180115E-6</v>
      </c>
    </row>
    <row r="10329" spans="2:11" ht="15.75" customHeight="1" x14ac:dyDescent="0.2">
      <c r="B10329" s="189">
        <v>41284</v>
      </c>
      <c r="C10329" s="143">
        <v>288180</v>
      </c>
      <c r="D10329" s="143" t="s">
        <v>3544</v>
      </c>
      <c r="E10329" s="143" t="s">
        <v>24</v>
      </c>
      <c r="F10329" s="248" t="s">
        <v>5277</v>
      </c>
      <c r="G10329" s="216">
        <v>2.0100000000000002</v>
      </c>
      <c r="H10329" s="216">
        <v>308.00000000861473</v>
      </c>
      <c r="I10329" s="216">
        <v>619.08000001731568</v>
      </c>
      <c r="J10329" s="216">
        <v>6.2470726309006889E-4</v>
      </c>
      <c r="K10329" s="216">
        <v>2.0282703346512852E-6</v>
      </c>
    </row>
    <row r="10330" spans="2:11" ht="15.75" customHeight="1" x14ac:dyDescent="0.2">
      <c r="B10330" s="189">
        <v>41285</v>
      </c>
      <c r="C10330" s="143">
        <v>288103</v>
      </c>
      <c r="D10330" s="143" t="s">
        <v>657</v>
      </c>
      <c r="E10330" s="143" t="s">
        <v>25</v>
      </c>
      <c r="F10330" s="248" t="s">
        <v>5278</v>
      </c>
      <c r="G10330" s="216">
        <v>5.5</v>
      </c>
      <c r="H10330" s="216">
        <v>104.99999999650754</v>
      </c>
      <c r="I10330" s="216">
        <v>577.49999998079147</v>
      </c>
      <c r="J10330" s="216">
        <v>1.6676469446189651E-3</v>
      </c>
      <c r="K10330" s="216">
        <v>1.5882351854042224E-5</v>
      </c>
    </row>
    <row r="10331" spans="2:11" ht="15.75" customHeight="1" x14ac:dyDescent="0.2">
      <c r="B10331" s="189">
        <v>41285</v>
      </c>
      <c r="C10331" s="143">
        <v>288121</v>
      </c>
      <c r="D10331" s="143" t="s">
        <v>665</v>
      </c>
      <c r="E10331" s="143" t="s">
        <v>25</v>
      </c>
      <c r="F10331" s="248" t="s">
        <v>5279</v>
      </c>
      <c r="G10331" s="216">
        <v>18</v>
      </c>
      <c r="H10331" s="216">
        <v>184.00000000256114</v>
      </c>
      <c r="I10331" s="216">
        <v>3312.0000000461005</v>
      </c>
      <c r="J10331" s="216">
        <v>9.5640635166036429E-3</v>
      </c>
      <c r="K10331" s="216">
        <v>5.1978606067774556E-5</v>
      </c>
    </row>
    <row r="10332" spans="2:11" ht="15.75" customHeight="1" x14ac:dyDescent="0.2">
      <c r="B10332" s="189">
        <v>41285</v>
      </c>
      <c r="C10332" s="143">
        <v>288124</v>
      </c>
      <c r="D10332" s="143" t="s">
        <v>647</v>
      </c>
      <c r="E10332" s="143" t="s">
        <v>25</v>
      </c>
      <c r="F10332" s="248" t="s">
        <v>2309</v>
      </c>
      <c r="G10332" s="216">
        <v>22</v>
      </c>
      <c r="H10332" s="216">
        <v>191.99999999720603</v>
      </c>
      <c r="I10332" s="216">
        <v>4223.9999999385327</v>
      </c>
      <c r="J10332" s="216">
        <v>1.2197646223726931E-2</v>
      </c>
      <c r="K10332" s="216">
        <v>6.3529407416168898E-5</v>
      </c>
    </row>
    <row r="10333" spans="2:11" ht="15.75" customHeight="1" x14ac:dyDescent="0.2">
      <c r="B10333" s="189">
        <v>41285</v>
      </c>
      <c r="C10333" s="143">
        <v>288127</v>
      </c>
      <c r="D10333" s="143" t="s">
        <v>647</v>
      </c>
      <c r="E10333" s="143" t="s">
        <v>25</v>
      </c>
      <c r="F10333" s="248" t="s">
        <v>2309</v>
      </c>
      <c r="G10333" s="216">
        <v>16.8</v>
      </c>
      <c r="H10333" s="216">
        <v>328.99999999324791</v>
      </c>
      <c r="I10333" s="216">
        <v>5527.1999998865649</v>
      </c>
      <c r="J10333" s="216">
        <v>1.5960897302883741E-2</v>
      </c>
      <c r="K10333" s="216">
        <v>4.8513365663256254E-5</v>
      </c>
    </row>
    <row r="10334" spans="2:11" ht="15.75" customHeight="1" x14ac:dyDescent="0.2">
      <c r="B10334" s="189">
        <v>41285</v>
      </c>
      <c r="C10334" s="143">
        <v>288128</v>
      </c>
      <c r="D10334" s="143" t="s">
        <v>1063</v>
      </c>
      <c r="E10334" s="143" t="s">
        <v>25</v>
      </c>
      <c r="F10334" s="248" t="s">
        <v>5280</v>
      </c>
      <c r="G10334" s="216">
        <v>3</v>
      </c>
      <c r="H10334" s="216">
        <v>272.00000000651926</v>
      </c>
      <c r="I10334" s="216">
        <v>816.00000001955777</v>
      </c>
      <c r="J10334" s="216">
        <v>2.3563634751289234E-3</v>
      </c>
      <c r="K10334" s="216">
        <v>8.6631010112957598E-6</v>
      </c>
    </row>
    <row r="10335" spans="2:11" ht="15.75" customHeight="1" x14ac:dyDescent="0.2">
      <c r="B10335" s="189">
        <v>41285</v>
      </c>
      <c r="C10335" s="143">
        <v>288130</v>
      </c>
      <c r="D10335" s="143" t="s">
        <v>666</v>
      </c>
      <c r="E10335" s="143" t="s">
        <v>25</v>
      </c>
      <c r="F10335" s="248" t="s">
        <v>5281</v>
      </c>
      <c r="G10335" s="216">
        <v>2.5</v>
      </c>
      <c r="H10335" s="216">
        <v>285.00000000698492</v>
      </c>
      <c r="I10335" s="216">
        <v>712.5000000174623</v>
      </c>
      <c r="J10335" s="216">
        <v>2.0574864902331686E-3</v>
      </c>
      <c r="K10335" s="216">
        <v>7.2192508427464663E-6</v>
      </c>
    </row>
    <row r="10336" spans="2:11" ht="15.75" customHeight="1" x14ac:dyDescent="0.2">
      <c r="B10336" s="189">
        <v>41285</v>
      </c>
      <c r="C10336" s="143">
        <v>288131</v>
      </c>
      <c r="D10336" s="143" t="s">
        <v>513</v>
      </c>
      <c r="E10336" s="143" t="s">
        <v>25</v>
      </c>
      <c r="F10336" s="248" t="s">
        <v>1970</v>
      </c>
      <c r="G10336" s="216">
        <v>8</v>
      </c>
      <c r="H10336" s="216">
        <v>262.99999999813735</v>
      </c>
      <c r="I10336" s="216">
        <v>2103.9999999850988</v>
      </c>
      <c r="J10336" s="216">
        <v>6.0757215092123963E-3</v>
      </c>
      <c r="K10336" s="216">
        <v>2.3101602696788691E-5</v>
      </c>
    </row>
    <row r="10337" spans="2:11" ht="15.75" customHeight="1" x14ac:dyDescent="0.2">
      <c r="B10337" s="189">
        <v>41285</v>
      </c>
      <c r="C10337" s="143">
        <v>288134</v>
      </c>
      <c r="D10337" s="143" t="s">
        <v>507</v>
      </c>
      <c r="E10337" s="143" t="s">
        <v>25</v>
      </c>
      <c r="F10337" s="248" t="s">
        <v>5282</v>
      </c>
      <c r="G10337" s="216">
        <v>3</v>
      </c>
      <c r="H10337" s="216">
        <v>300.99999999627471</v>
      </c>
      <c r="I10337" s="216">
        <v>902.99999998882413</v>
      </c>
      <c r="J10337" s="216">
        <v>2.6075934043677512E-3</v>
      </c>
      <c r="K10337" s="216">
        <v>8.6631010112957598E-6</v>
      </c>
    </row>
    <row r="10338" spans="2:11" ht="15.75" customHeight="1" x14ac:dyDescent="0.2">
      <c r="B10338" s="189">
        <v>41285</v>
      </c>
      <c r="C10338" s="143">
        <v>288138</v>
      </c>
      <c r="D10338" s="143" t="s">
        <v>880</v>
      </c>
      <c r="E10338" s="143" t="s">
        <v>24</v>
      </c>
      <c r="F10338" s="248" t="s">
        <v>3720</v>
      </c>
      <c r="G10338" s="216">
        <v>1.9100000000000001</v>
      </c>
      <c r="H10338" s="216">
        <v>206.00000000093132</v>
      </c>
      <c r="I10338" s="216">
        <v>393.46000000177884</v>
      </c>
      <c r="J10338" s="216">
        <v>3.9702982218256538E-4</v>
      </c>
      <c r="K10338" s="216">
        <v>1.927329233887235E-6</v>
      </c>
    </row>
    <row r="10339" spans="2:11" ht="15.75" customHeight="1" x14ac:dyDescent="0.2">
      <c r="B10339" s="189">
        <v>41285</v>
      </c>
      <c r="C10339" s="143">
        <v>288138</v>
      </c>
      <c r="D10339" s="143" t="s">
        <v>596</v>
      </c>
      <c r="E10339" s="143" t="s">
        <v>24</v>
      </c>
      <c r="F10339" s="248" t="s">
        <v>3720</v>
      </c>
      <c r="G10339" s="216">
        <v>7.0200000000000005</v>
      </c>
      <c r="H10339" s="216">
        <v>206.00000000093132</v>
      </c>
      <c r="I10339" s="216">
        <v>1446.120000006538</v>
      </c>
      <c r="J10339" s="216">
        <v>1.4592404982835649E-3</v>
      </c>
      <c r="K10339" s="216">
        <v>7.0836917392085813E-6</v>
      </c>
    </row>
    <row r="10340" spans="2:11" ht="15.75" customHeight="1" x14ac:dyDescent="0.2">
      <c r="B10340" s="189">
        <v>41285</v>
      </c>
      <c r="C10340" s="143">
        <v>288139</v>
      </c>
      <c r="D10340" s="143" t="s">
        <v>1389</v>
      </c>
      <c r="E10340" s="143" t="s">
        <v>24</v>
      </c>
      <c r="F10340" s="248" t="s">
        <v>5283</v>
      </c>
      <c r="G10340" s="216">
        <v>6.25</v>
      </c>
      <c r="H10340" s="216">
        <v>187.00000000186265</v>
      </c>
      <c r="I10340" s="216">
        <v>1168.7500000116415</v>
      </c>
      <c r="J10340" s="216">
        <v>1.17935394875819E-3</v>
      </c>
      <c r="K10340" s="216">
        <v>6.3067056082697479E-6</v>
      </c>
    </row>
    <row r="10341" spans="2:11" ht="15.75" customHeight="1" x14ac:dyDescent="0.2">
      <c r="B10341" s="189">
        <v>41285</v>
      </c>
      <c r="C10341" s="143">
        <v>288140</v>
      </c>
      <c r="D10341" s="143" t="s">
        <v>1268</v>
      </c>
      <c r="E10341" s="143" t="s">
        <v>24</v>
      </c>
      <c r="F10341" s="248" t="s">
        <v>5284</v>
      </c>
      <c r="G10341" s="216">
        <v>1.7550000000000001</v>
      </c>
      <c r="H10341" s="216">
        <v>180</v>
      </c>
      <c r="I10341" s="216">
        <v>315.90000000000003</v>
      </c>
      <c r="J10341" s="216">
        <v>3.1876612826438615E-4</v>
      </c>
      <c r="K10341" s="216">
        <v>1.7709229348021453E-6</v>
      </c>
    </row>
    <row r="10342" spans="2:11" ht="15.75" customHeight="1" x14ac:dyDescent="0.2">
      <c r="B10342" s="189">
        <v>41285</v>
      </c>
      <c r="C10342" s="143">
        <v>288141</v>
      </c>
      <c r="D10342" s="143" t="s">
        <v>1540</v>
      </c>
      <c r="E10342" s="143" t="s">
        <v>24</v>
      </c>
      <c r="F10342" s="248" t="s">
        <v>5285</v>
      </c>
      <c r="G10342" s="216">
        <v>30.1</v>
      </c>
      <c r="H10342" s="216">
        <v>367.9999999946449</v>
      </c>
      <c r="I10342" s="216">
        <v>11076.799999838811</v>
      </c>
      <c r="J10342" s="216">
        <v>1.1177298668906523E-2</v>
      </c>
      <c r="K10342" s="216">
        <v>3.0373094209427106E-5</v>
      </c>
    </row>
    <row r="10343" spans="2:11" ht="15.75" customHeight="1" x14ac:dyDescent="0.2">
      <c r="B10343" s="189">
        <v>41285</v>
      </c>
      <c r="C10343" s="143">
        <v>288142</v>
      </c>
      <c r="D10343" s="143" t="s">
        <v>528</v>
      </c>
      <c r="E10343" s="143" t="s">
        <v>25</v>
      </c>
      <c r="F10343" s="248" t="s">
        <v>5286</v>
      </c>
      <c r="G10343" s="216">
        <v>2.0699999999999998</v>
      </c>
      <c r="H10343" s="216">
        <v>45</v>
      </c>
      <c r="I10343" s="216">
        <v>93.149999999999991</v>
      </c>
      <c r="J10343" s="216">
        <v>2.6898928640073328E-4</v>
      </c>
      <c r="K10343" s="216">
        <v>5.9775396977940733E-6</v>
      </c>
    </row>
    <row r="10344" spans="2:11" ht="15.75" customHeight="1" x14ac:dyDescent="0.2">
      <c r="B10344" s="189">
        <v>41285</v>
      </c>
      <c r="C10344" s="143">
        <v>288143</v>
      </c>
      <c r="D10344" s="143" t="s">
        <v>3544</v>
      </c>
      <c r="E10344" s="143" t="s">
        <v>24</v>
      </c>
      <c r="F10344" s="248" t="s">
        <v>5130</v>
      </c>
      <c r="G10344" s="216">
        <v>28.405000000000001</v>
      </c>
      <c r="H10344" s="216">
        <v>335.00000000232831</v>
      </c>
      <c r="I10344" s="216">
        <v>9515.6750000661359</v>
      </c>
      <c r="J10344" s="216">
        <v>9.6020097423022924E-3</v>
      </c>
      <c r="K10344" s="216">
        <v>2.8662715648464349E-5</v>
      </c>
    </row>
    <row r="10345" spans="2:11" ht="15.75" customHeight="1" x14ac:dyDescent="0.2">
      <c r="B10345" s="189">
        <v>41285</v>
      </c>
      <c r="C10345" s="143">
        <v>288145</v>
      </c>
      <c r="D10345" s="143" t="s">
        <v>5287</v>
      </c>
      <c r="E10345" s="143" t="s">
        <v>24</v>
      </c>
      <c r="F10345" s="248" t="s">
        <v>5288</v>
      </c>
      <c r="G10345" s="216">
        <v>18.87</v>
      </c>
      <c r="H10345" s="216">
        <v>220.99999999743886</v>
      </c>
      <c r="I10345" s="216">
        <v>4170.2699999516717</v>
      </c>
      <c r="J10345" s="216">
        <v>4.2081064314710859E-3</v>
      </c>
      <c r="K10345" s="216">
        <v>1.9041205572488024E-5</v>
      </c>
    </row>
    <row r="10346" spans="2:11" ht="15.75" customHeight="1" x14ac:dyDescent="0.2">
      <c r="B10346" s="189">
        <v>41285</v>
      </c>
      <c r="C10346" s="143">
        <v>288146</v>
      </c>
      <c r="D10346" s="143" t="s">
        <v>3508</v>
      </c>
      <c r="E10346" s="143" t="s">
        <v>24</v>
      </c>
      <c r="F10346" s="248" t="s">
        <v>5289</v>
      </c>
      <c r="G10346" s="216">
        <v>26.540000000000003</v>
      </c>
      <c r="H10346" s="216">
        <v>83.000000008614734</v>
      </c>
      <c r="I10346" s="216">
        <v>2202.8200002286349</v>
      </c>
      <c r="J10346" s="216">
        <v>2.2228059599121116E-3</v>
      </c>
      <c r="K10346" s="216">
        <v>2.6780794694956658E-5</v>
      </c>
    </row>
    <row r="10347" spans="2:11" ht="15.75" customHeight="1" x14ac:dyDescent="0.2">
      <c r="B10347" s="189">
        <v>41285</v>
      </c>
      <c r="C10347" s="143">
        <v>288147</v>
      </c>
      <c r="D10347" s="143" t="s">
        <v>1308</v>
      </c>
      <c r="E10347" s="143" t="s">
        <v>25</v>
      </c>
      <c r="F10347" s="248" t="s">
        <v>5290</v>
      </c>
      <c r="G10347" s="216">
        <v>3.96</v>
      </c>
      <c r="H10347" s="216">
        <v>323.99999999790452</v>
      </c>
      <c r="I10347" s="216">
        <v>1283.039999991702</v>
      </c>
      <c r="J10347" s="216">
        <v>3.705035040487008E-3</v>
      </c>
      <c r="K10347" s="216">
        <v>1.1435293334910403E-5</v>
      </c>
    </row>
    <row r="10348" spans="2:11" ht="15.75" customHeight="1" x14ac:dyDescent="0.2">
      <c r="B10348" s="189">
        <v>41285</v>
      </c>
      <c r="C10348" s="143">
        <v>288148</v>
      </c>
      <c r="D10348" s="143" t="s">
        <v>1164</v>
      </c>
      <c r="E10348" s="143" t="s">
        <v>25</v>
      </c>
      <c r="F10348" s="248" t="s">
        <v>5291</v>
      </c>
      <c r="G10348" s="216">
        <v>5.5200000000000005</v>
      </c>
      <c r="H10348" s="216">
        <v>566.99999999371357</v>
      </c>
      <c r="I10348" s="216">
        <v>3129.8399999652993</v>
      </c>
      <c r="J10348" s="216">
        <v>9.0380400229644348E-3</v>
      </c>
      <c r="K10348" s="216">
        <v>1.5940105860784199E-5</v>
      </c>
    </row>
    <row r="10349" spans="2:11" ht="15.75" customHeight="1" x14ac:dyDescent="0.2">
      <c r="B10349" s="189">
        <v>41285</v>
      </c>
      <c r="C10349" s="143">
        <v>288149</v>
      </c>
      <c r="D10349" s="143" t="s">
        <v>1502</v>
      </c>
      <c r="E10349" s="143" t="s">
        <v>24</v>
      </c>
      <c r="F10349" s="248" t="s">
        <v>4551</v>
      </c>
      <c r="G10349" s="216">
        <v>26.240000000000002</v>
      </c>
      <c r="H10349" s="216">
        <v>270</v>
      </c>
      <c r="I10349" s="216">
        <v>7084.8</v>
      </c>
      <c r="J10349" s="216">
        <v>7.1490796629551214E-3</v>
      </c>
      <c r="K10349" s="216">
        <v>2.6478072825759711E-5</v>
      </c>
    </row>
    <row r="10350" spans="2:11" ht="15.75" customHeight="1" x14ac:dyDescent="0.2">
      <c r="B10350" s="189">
        <v>41285</v>
      </c>
      <c r="C10350" s="143">
        <v>288150</v>
      </c>
      <c r="D10350" s="143" t="s">
        <v>907</v>
      </c>
      <c r="E10350" s="143" t="s">
        <v>24</v>
      </c>
      <c r="F10350" s="248" t="s">
        <v>4473</v>
      </c>
      <c r="G10350" s="216">
        <v>15.120000000000001</v>
      </c>
      <c r="H10350" s="216">
        <v>312.00000000069849</v>
      </c>
      <c r="I10350" s="216">
        <v>4717.4400000105616</v>
      </c>
      <c r="J10350" s="216">
        <v>4.7602408487588234E-3</v>
      </c>
      <c r="K10350" s="216">
        <v>1.5257182207526175E-5</v>
      </c>
    </row>
    <row r="10351" spans="2:11" ht="15.75" customHeight="1" x14ac:dyDescent="0.2">
      <c r="B10351" s="189">
        <v>41285</v>
      </c>
      <c r="C10351" s="143">
        <v>288151</v>
      </c>
      <c r="D10351" s="143" t="s">
        <v>1247</v>
      </c>
      <c r="E10351" s="143" t="s">
        <v>24</v>
      </c>
      <c r="F10351" s="248" t="s">
        <v>3557</v>
      </c>
      <c r="G10351" s="216">
        <v>14.234999999999999</v>
      </c>
      <c r="H10351" s="216">
        <v>312.99999999348074</v>
      </c>
      <c r="I10351" s="216">
        <v>4455.5549999071982</v>
      </c>
      <c r="J10351" s="216">
        <v>4.4959797929390467E-3</v>
      </c>
      <c r="K10351" s="216">
        <v>1.4364152693395176E-5</v>
      </c>
    </row>
    <row r="10352" spans="2:11" ht="15.75" customHeight="1" x14ac:dyDescent="0.2">
      <c r="B10352" s="189">
        <v>41285</v>
      </c>
      <c r="C10352" s="143">
        <v>288152</v>
      </c>
      <c r="D10352" s="143" t="s">
        <v>1053</v>
      </c>
      <c r="E10352" s="143" t="s">
        <v>24</v>
      </c>
      <c r="F10352" s="248" t="s">
        <v>5292</v>
      </c>
      <c r="G10352" s="216">
        <v>0.93500000000000005</v>
      </c>
      <c r="H10352" s="216">
        <v>107.0000000030268</v>
      </c>
      <c r="I10352" s="216">
        <v>100.04500000283007</v>
      </c>
      <c r="J10352" s="216">
        <v>1.0095269801555125E-4</v>
      </c>
      <c r="K10352" s="216">
        <v>9.4348315899715434E-7</v>
      </c>
    </row>
    <row r="10353" spans="2:11" ht="15.75" customHeight="1" x14ac:dyDescent="0.2">
      <c r="B10353" s="189">
        <v>41285</v>
      </c>
      <c r="C10353" s="143">
        <v>288153</v>
      </c>
      <c r="D10353" s="143" t="s">
        <v>1565</v>
      </c>
      <c r="E10353" s="143" t="s">
        <v>24</v>
      </c>
      <c r="F10353" s="248" t="s">
        <v>5293</v>
      </c>
      <c r="G10353" s="216">
        <v>40.119999999999997</v>
      </c>
      <c r="H10353" s="216">
        <v>309.99999999417923</v>
      </c>
      <c r="I10353" s="216">
        <v>12437.19999976647</v>
      </c>
      <c r="J10353" s="216">
        <v>1.2550041438351952E-2</v>
      </c>
      <c r="K10353" s="216">
        <v>4.0484004640605162E-5</v>
      </c>
    </row>
    <row r="10354" spans="2:11" ht="15.75" customHeight="1" x14ac:dyDescent="0.2">
      <c r="B10354" s="189">
        <v>41285</v>
      </c>
      <c r="C10354" s="143">
        <v>288154</v>
      </c>
      <c r="D10354" s="143" t="s">
        <v>584</v>
      </c>
      <c r="E10354" s="143" t="s">
        <v>24</v>
      </c>
      <c r="F10354" s="248" t="s">
        <v>5294</v>
      </c>
      <c r="G10354" s="216">
        <v>6.3</v>
      </c>
      <c r="H10354" s="216">
        <v>207.9999999969732</v>
      </c>
      <c r="I10354" s="216">
        <v>1310.3999999809312</v>
      </c>
      <c r="J10354" s="216">
        <v>1.3222891246330265E-3</v>
      </c>
      <c r="K10354" s="216">
        <v>6.3571592531359058E-6</v>
      </c>
    </row>
    <row r="10355" spans="2:11" ht="15.75" customHeight="1" x14ac:dyDescent="0.2">
      <c r="B10355" s="189">
        <v>41285</v>
      </c>
      <c r="C10355" s="143">
        <v>288155</v>
      </c>
      <c r="D10355" s="143" t="s">
        <v>1088</v>
      </c>
      <c r="E10355" s="143" t="s">
        <v>24</v>
      </c>
      <c r="F10355" s="248" t="s">
        <v>5295</v>
      </c>
      <c r="G10355" s="216">
        <v>11.31</v>
      </c>
      <c r="H10355" s="216">
        <v>90</v>
      </c>
      <c r="I10355" s="216">
        <v>1017.9000000000001</v>
      </c>
      <c r="J10355" s="216">
        <v>1.0271353021852443E-3</v>
      </c>
      <c r="K10355" s="216">
        <v>1.1412614468724936E-5</v>
      </c>
    </row>
    <row r="10356" spans="2:11" ht="15.75" customHeight="1" x14ac:dyDescent="0.2">
      <c r="B10356" s="189">
        <v>41285</v>
      </c>
      <c r="C10356" s="143">
        <v>288156</v>
      </c>
      <c r="D10356" s="143" t="s">
        <v>1385</v>
      </c>
      <c r="E10356" s="143" t="s">
        <v>24</v>
      </c>
      <c r="F10356" s="248" t="s">
        <v>3838</v>
      </c>
      <c r="G10356" s="216">
        <v>31.639300000000002</v>
      </c>
      <c r="H10356" s="216">
        <v>142.9999999946449</v>
      </c>
      <c r="I10356" s="216">
        <v>4524.4198998305683</v>
      </c>
      <c r="J10356" s="216">
        <v>4.565469497028591E-3</v>
      </c>
      <c r="K10356" s="216">
        <v>3.1926360120276649E-5</v>
      </c>
    </row>
    <row r="10357" spans="2:11" ht="15.75" customHeight="1" x14ac:dyDescent="0.2">
      <c r="B10357" s="189">
        <v>41285</v>
      </c>
      <c r="C10357" s="143">
        <v>288157</v>
      </c>
      <c r="D10357" s="143" t="s">
        <v>2018</v>
      </c>
      <c r="E10357" s="143" t="s">
        <v>24</v>
      </c>
      <c r="F10357" s="248" t="s">
        <v>5296</v>
      </c>
      <c r="G10357" s="216">
        <v>15.4</v>
      </c>
      <c r="H10357" s="216">
        <v>214.99999999883585</v>
      </c>
      <c r="I10357" s="216">
        <v>3310.999999982072</v>
      </c>
      <c r="J10357" s="216">
        <v>3.341040363018891E-3</v>
      </c>
      <c r="K10357" s="216">
        <v>1.553972261877666E-5</v>
      </c>
    </row>
    <row r="10358" spans="2:11" ht="15.75" customHeight="1" x14ac:dyDescent="0.2">
      <c r="B10358" s="189">
        <v>41285</v>
      </c>
      <c r="C10358" s="143">
        <v>288159</v>
      </c>
      <c r="D10358" s="143" t="s">
        <v>1280</v>
      </c>
      <c r="E10358" s="143" t="s">
        <v>24</v>
      </c>
      <c r="F10358" s="248" t="s">
        <v>5297</v>
      </c>
      <c r="G10358" s="216">
        <v>0.87</v>
      </c>
      <c r="H10358" s="216">
        <v>25.000000008149073</v>
      </c>
      <c r="I10358" s="216">
        <v>21.750000007089692</v>
      </c>
      <c r="J10358" s="216">
        <v>2.1947335523932739E-5</v>
      </c>
      <c r="K10358" s="216">
        <v>8.7789342067114883E-7</v>
      </c>
    </row>
    <row r="10359" spans="2:11" ht="15.75" customHeight="1" x14ac:dyDescent="0.2">
      <c r="B10359" s="189">
        <v>41285</v>
      </c>
      <c r="C10359" s="143">
        <v>288160</v>
      </c>
      <c r="D10359" s="143" t="s">
        <v>972</v>
      </c>
      <c r="E10359" s="143" t="s">
        <v>25</v>
      </c>
      <c r="F10359" s="248" t="s">
        <v>2662</v>
      </c>
      <c r="G10359" s="216">
        <v>4.9800000000000004</v>
      </c>
      <c r="H10359" s="216">
        <v>40.000000004656613</v>
      </c>
      <c r="I10359" s="216">
        <v>199.20000002318994</v>
      </c>
      <c r="J10359" s="216">
        <v>5.7522990721700401E-4</v>
      </c>
      <c r="K10359" s="216">
        <v>1.4380747678750961E-5</v>
      </c>
    </row>
    <row r="10360" spans="2:11" ht="15.75" customHeight="1" x14ac:dyDescent="0.2">
      <c r="B10360" s="189">
        <v>41285</v>
      </c>
      <c r="C10360" s="143">
        <v>288161</v>
      </c>
      <c r="D10360" s="143" t="s">
        <v>1419</v>
      </c>
      <c r="E10360" s="143" t="s">
        <v>24</v>
      </c>
      <c r="F10360" s="248" t="s">
        <v>5298</v>
      </c>
      <c r="G10360" s="216">
        <v>21.76</v>
      </c>
      <c r="H10360" s="216">
        <v>52.000000001862645</v>
      </c>
      <c r="I10360" s="216">
        <v>1131.5200000405312</v>
      </c>
      <c r="J10360" s="216">
        <v>1.1417861648200004E-3</v>
      </c>
      <c r="K10360" s="216">
        <v>2.1957426245751955E-5</v>
      </c>
    </row>
    <row r="10361" spans="2:11" ht="15.75" customHeight="1" x14ac:dyDescent="0.2">
      <c r="B10361" s="189">
        <v>41286</v>
      </c>
      <c r="C10361" s="143">
        <v>288177</v>
      </c>
      <c r="D10361" s="143" t="s">
        <v>710</v>
      </c>
      <c r="E10361" s="143" t="s">
        <v>24</v>
      </c>
      <c r="F10361" s="248" t="s">
        <v>5299</v>
      </c>
      <c r="G10361" s="216">
        <v>1</v>
      </c>
      <c r="H10361" s="216">
        <v>249.99999999767169</v>
      </c>
      <c r="I10361" s="216">
        <v>249.99999999767169</v>
      </c>
      <c r="J10361" s="216">
        <v>2.5226611152280327E-4</v>
      </c>
      <c r="K10361" s="216">
        <v>1.0090644461006108E-6</v>
      </c>
    </row>
    <row r="10362" spans="2:11" ht="15.75" customHeight="1" x14ac:dyDescent="0.2">
      <c r="B10362" s="189">
        <v>41286</v>
      </c>
      <c r="C10362" s="143">
        <v>288178</v>
      </c>
      <c r="D10362" s="143" t="s">
        <v>1401</v>
      </c>
      <c r="E10362" s="143" t="s">
        <v>24</v>
      </c>
      <c r="F10362" s="248" t="s">
        <v>5300</v>
      </c>
      <c r="G10362" s="216">
        <v>23</v>
      </c>
      <c r="H10362" s="216">
        <v>319.00000000256114</v>
      </c>
      <c r="I10362" s="216">
        <v>7337.0000000589062</v>
      </c>
      <c r="J10362" s="216">
        <v>7.4035058410996208E-3</v>
      </c>
      <c r="K10362" s="216">
        <v>2.3208482260314045E-5</v>
      </c>
    </row>
    <row r="10363" spans="2:11" ht="15.75" customHeight="1" x14ac:dyDescent="0.2">
      <c r="B10363" s="189">
        <v>41286</v>
      </c>
      <c r="C10363" s="143">
        <v>288223</v>
      </c>
      <c r="D10363" s="143" t="s">
        <v>5238</v>
      </c>
      <c r="E10363" s="143" t="s">
        <v>24</v>
      </c>
      <c r="F10363" s="248" t="s">
        <v>5301</v>
      </c>
      <c r="G10363" s="216">
        <v>1</v>
      </c>
      <c r="H10363" s="216">
        <v>265.99999999743886</v>
      </c>
      <c r="I10363" s="216">
        <v>265.99999999743886</v>
      </c>
      <c r="J10363" s="216">
        <v>2.6841114266017808E-4</v>
      </c>
      <c r="K10363" s="216">
        <v>1.0090644461006108E-6</v>
      </c>
    </row>
    <row r="10364" spans="2:11" ht="15.75" customHeight="1" x14ac:dyDescent="0.2">
      <c r="B10364" s="189">
        <v>41287</v>
      </c>
      <c r="C10364" s="143">
        <v>288220</v>
      </c>
      <c r="D10364" s="143" t="s">
        <v>1716</v>
      </c>
      <c r="E10364" s="143" t="s">
        <v>24</v>
      </c>
      <c r="F10364" s="248" t="s">
        <v>5302</v>
      </c>
      <c r="G10364" s="216">
        <v>49.12</v>
      </c>
      <c r="H10364" s="216">
        <v>390.99999999627471</v>
      </c>
      <c r="I10364" s="216">
        <v>19205.919999817012</v>
      </c>
      <c r="J10364" s="216">
        <v>1.9379624809483107E-2</v>
      </c>
      <c r="K10364" s="216">
        <v>4.9564257825237216E-5</v>
      </c>
    </row>
    <row r="10365" spans="2:11" ht="15.75" customHeight="1" x14ac:dyDescent="0.2">
      <c r="B10365" s="189">
        <v>41287</v>
      </c>
      <c r="C10365" s="143">
        <v>288222</v>
      </c>
      <c r="D10365" s="143" t="s">
        <v>906</v>
      </c>
      <c r="E10365" s="143" t="s">
        <v>24</v>
      </c>
      <c r="F10365" s="248" t="s">
        <v>5303</v>
      </c>
      <c r="G10365" s="216">
        <v>25.935000000000002</v>
      </c>
      <c r="H10365" s="216">
        <v>348.00000000279397</v>
      </c>
      <c r="I10365" s="216">
        <v>9025.3800000724623</v>
      </c>
      <c r="J10365" s="216">
        <v>9.1070085768389861E-3</v>
      </c>
      <c r="K10365" s="216">
        <v>2.6169564875763992E-5</v>
      </c>
    </row>
    <row r="10366" spans="2:11" ht="15.75" customHeight="1" x14ac:dyDescent="0.2">
      <c r="B10366" s="189">
        <v>41287</v>
      </c>
      <c r="C10366" s="143">
        <v>288224</v>
      </c>
      <c r="D10366" s="143" t="s">
        <v>1744</v>
      </c>
      <c r="E10366" s="143" t="s">
        <v>24</v>
      </c>
      <c r="F10366" s="248" t="s">
        <v>5304</v>
      </c>
      <c r="G10366" s="216">
        <v>4</v>
      </c>
      <c r="H10366" s="216">
        <v>537.00000000069849</v>
      </c>
      <c r="I10366" s="216">
        <v>2148.000000002794</v>
      </c>
      <c r="J10366" s="216">
        <v>2.1674272355201142E-3</v>
      </c>
      <c r="K10366" s="216">
        <v>4.0361773473320205E-6</v>
      </c>
    </row>
    <row r="10367" spans="2:11" ht="15.75" customHeight="1" x14ac:dyDescent="0.2">
      <c r="B10367" s="189">
        <v>41287</v>
      </c>
      <c r="C10367" s="143">
        <v>288224</v>
      </c>
      <c r="D10367" s="143" t="s">
        <v>1510</v>
      </c>
      <c r="E10367" s="143" t="s">
        <v>24</v>
      </c>
      <c r="F10367" s="248" t="s">
        <v>5304</v>
      </c>
      <c r="G10367" s="216">
        <v>0.93</v>
      </c>
      <c r="H10367" s="216">
        <v>537.00000000069849</v>
      </c>
      <c r="I10367" s="216">
        <v>499.41000000064963</v>
      </c>
      <c r="J10367" s="216">
        <v>5.0392683225842659E-4</v>
      </c>
      <c r="K10367" s="216">
        <v>9.3841123325469484E-7</v>
      </c>
    </row>
    <row r="10368" spans="2:11" ht="15.75" customHeight="1" x14ac:dyDescent="0.2">
      <c r="B10368" s="189">
        <v>41287</v>
      </c>
      <c r="C10368" s="143">
        <v>288226</v>
      </c>
      <c r="D10368" s="143" t="s">
        <v>1212</v>
      </c>
      <c r="E10368" s="143" t="s">
        <v>24</v>
      </c>
      <c r="F10368" s="248" t="s">
        <v>5305</v>
      </c>
      <c r="G10368" s="216">
        <v>15.825000000000001</v>
      </c>
      <c r="H10368" s="216">
        <v>455.00000000582077</v>
      </c>
      <c r="I10368" s="216">
        <v>7200.3750000921145</v>
      </c>
      <c r="J10368" s="216">
        <v>7.265497616916897E-3</v>
      </c>
      <c r="K10368" s="216">
        <v>1.5968126630382307E-5</v>
      </c>
    </row>
    <row r="10369" spans="2:11" ht="15.75" customHeight="1" x14ac:dyDescent="0.2">
      <c r="B10369" s="189">
        <v>41287</v>
      </c>
      <c r="C10369" s="143">
        <v>288242</v>
      </c>
      <c r="D10369" s="143" t="s">
        <v>1210</v>
      </c>
      <c r="E10369" s="143" t="s">
        <v>24</v>
      </c>
      <c r="F10369" s="248" t="s">
        <v>4012</v>
      </c>
      <c r="G10369" s="216">
        <v>3</v>
      </c>
      <c r="H10369" s="216">
        <v>389.00000000023283</v>
      </c>
      <c r="I10369" s="216">
        <v>1167.0000000006985</v>
      </c>
      <c r="J10369" s="216">
        <v>1.1775547410848219E-3</v>
      </c>
      <c r="K10369" s="216">
        <v>3.0271330104990154E-6</v>
      </c>
    </row>
    <row r="10370" spans="2:11" ht="15.75" customHeight="1" x14ac:dyDescent="0.2">
      <c r="B10370" s="189">
        <v>41287</v>
      </c>
      <c r="C10370" s="143">
        <v>288247</v>
      </c>
      <c r="D10370" s="143" t="s">
        <v>648</v>
      </c>
      <c r="E10370" s="143" t="s">
        <v>24</v>
      </c>
      <c r="F10370" s="248" t="s">
        <v>5306</v>
      </c>
      <c r="G10370" s="216">
        <v>1</v>
      </c>
      <c r="H10370" s="216">
        <v>362.99999999930151</v>
      </c>
      <c r="I10370" s="216">
        <v>362.99999999930151</v>
      </c>
      <c r="J10370" s="216">
        <v>3.6628309426967607E-4</v>
      </c>
      <c r="K10370" s="216">
        <v>1.0090443368330051E-6</v>
      </c>
    </row>
    <row r="10371" spans="2:11" ht="15.75" customHeight="1" x14ac:dyDescent="0.2">
      <c r="B10371" s="189">
        <v>41287</v>
      </c>
      <c r="C10371" s="143">
        <v>288249</v>
      </c>
      <c r="D10371" s="143" t="s">
        <v>1212</v>
      </c>
      <c r="E10371" s="143" t="s">
        <v>24</v>
      </c>
      <c r="F10371" s="248" t="s">
        <v>5307</v>
      </c>
      <c r="G10371" s="216">
        <v>15.825000000000001</v>
      </c>
      <c r="H10371" s="216">
        <v>455.00000000582077</v>
      </c>
      <c r="I10371" s="216">
        <v>7200.3750000921145</v>
      </c>
      <c r="J10371" s="216">
        <v>7.265497616916897E-3</v>
      </c>
      <c r="K10371" s="216">
        <v>1.5968126630382307E-5</v>
      </c>
    </row>
    <row r="10372" spans="2:11" ht="15.75" customHeight="1" x14ac:dyDescent="0.2">
      <c r="B10372" s="189">
        <v>41287</v>
      </c>
      <c r="C10372" s="143">
        <v>288261</v>
      </c>
      <c r="D10372" s="143" t="s">
        <v>1610</v>
      </c>
      <c r="E10372" s="143" t="s">
        <v>24</v>
      </c>
      <c r="F10372" s="248" t="s">
        <v>5308</v>
      </c>
      <c r="G10372" s="216">
        <v>3</v>
      </c>
      <c r="H10372" s="216">
        <v>245.99999999511056</v>
      </c>
      <c r="I10372" s="216">
        <v>737.99999998533167</v>
      </c>
      <c r="J10372" s="216">
        <v>7.4467472056795683E-4</v>
      </c>
      <c r="K10372" s="216">
        <v>3.0271330104990154E-6</v>
      </c>
    </row>
    <row r="10373" spans="2:11" ht="15.75" customHeight="1" x14ac:dyDescent="0.2">
      <c r="B10373" s="189">
        <v>41288</v>
      </c>
      <c r="C10373" s="143">
        <v>288262</v>
      </c>
      <c r="D10373" s="143" t="s">
        <v>790</v>
      </c>
      <c r="E10373" s="143" t="s">
        <v>25</v>
      </c>
      <c r="F10373" s="248" t="s">
        <v>4265</v>
      </c>
      <c r="G10373" s="216">
        <v>23.02</v>
      </c>
      <c r="H10373" s="216">
        <v>139.00000000256114</v>
      </c>
      <c r="I10373" s="216">
        <v>3199.7800000589573</v>
      </c>
      <c r="J10373" s="216">
        <v>9.2406894376537117E-3</v>
      </c>
      <c r="K10373" s="216">
        <v>6.6479780125780204E-5</v>
      </c>
    </row>
    <row r="10374" spans="2:11" ht="15.75" customHeight="1" x14ac:dyDescent="0.2">
      <c r="B10374" s="189">
        <v>41288</v>
      </c>
      <c r="C10374" s="143">
        <v>288281</v>
      </c>
      <c r="D10374" s="143" t="s">
        <v>565</v>
      </c>
      <c r="E10374" s="143" t="s">
        <v>25</v>
      </c>
      <c r="F10374" s="248" t="s">
        <v>5309</v>
      </c>
      <c r="G10374" s="216">
        <v>1</v>
      </c>
      <c r="H10374" s="216">
        <v>60.000000006984919</v>
      </c>
      <c r="I10374" s="216">
        <v>60.000000006984919</v>
      </c>
      <c r="J10374" s="216">
        <v>1.7327483961820887E-4</v>
      </c>
      <c r="K10374" s="216">
        <v>2.8879139933006168E-6</v>
      </c>
    </row>
    <row r="10375" spans="2:11" ht="15.75" customHeight="1" x14ac:dyDescent="0.2">
      <c r="B10375" s="189">
        <v>41288</v>
      </c>
      <c r="C10375" s="143">
        <v>288282</v>
      </c>
      <c r="D10375" s="143" t="s">
        <v>555</v>
      </c>
      <c r="E10375" s="143" t="s">
        <v>25</v>
      </c>
      <c r="F10375" s="248" t="s">
        <v>5310</v>
      </c>
      <c r="G10375" s="216">
        <v>1</v>
      </c>
      <c r="H10375" s="216">
        <v>207.00000000419095</v>
      </c>
      <c r="I10375" s="216">
        <v>207.00000000419095</v>
      </c>
      <c r="J10375" s="216">
        <v>5.9779819662533079E-4</v>
      </c>
      <c r="K10375" s="216">
        <v>2.8879139933006168E-6</v>
      </c>
    </row>
    <row r="10376" spans="2:11" ht="15.75" customHeight="1" x14ac:dyDescent="0.2">
      <c r="B10376" s="189">
        <v>41288</v>
      </c>
      <c r="C10376" s="143">
        <v>288285</v>
      </c>
      <c r="D10376" s="143" t="s">
        <v>1514</v>
      </c>
      <c r="E10376" s="143" t="s">
        <v>25</v>
      </c>
      <c r="F10376" s="248" t="s">
        <v>5311</v>
      </c>
      <c r="G10376" s="216">
        <v>31.96</v>
      </c>
      <c r="H10376" s="216">
        <v>320.99999999860302</v>
      </c>
      <c r="I10376" s="216">
        <v>10259.159999955353</v>
      </c>
      <c r="J10376" s="216">
        <v>2.962757172338102E-2</v>
      </c>
      <c r="K10376" s="216">
        <v>9.2297731225887716E-5</v>
      </c>
    </row>
    <row r="10377" spans="2:11" ht="15.75" customHeight="1" x14ac:dyDescent="0.2">
      <c r="B10377" s="189">
        <v>41288</v>
      </c>
      <c r="C10377" s="143">
        <v>288287</v>
      </c>
      <c r="D10377" s="143" t="s">
        <v>638</v>
      </c>
      <c r="E10377" s="143" t="s">
        <v>25</v>
      </c>
      <c r="F10377" s="248" t="s">
        <v>3101</v>
      </c>
      <c r="G10377" s="216">
        <v>62.34</v>
      </c>
      <c r="H10377" s="216">
        <v>365.99999999860302</v>
      </c>
      <c r="I10377" s="216">
        <v>22816.439999912913</v>
      </c>
      <c r="J10377" s="216">
        <v>6.5891916353052429E-2</v>
      </c>
      <c r="K10377" s="216">
        <v>1.8003255834236046E-4</v>
      </c>
    </row>
    <row r="10378" spans="2:11" ht="15.75" customHeight="1" x14ac:dyDescent="0.2">
      <c r="B10378" s="189">
        <v>41288</v>
      </c>
      <c r="C10378" s="143">
        <v>288289</v>
      </c>
      <c r="D10378" s="143" t="s">
        <v>1502</v>
      </c>
      <c r="E10378" s="143" t="s">
        <v>24</v>
      </c>
      <c r="F10378" s="248" t="s">
        <v>4551</v>
      </c>
      <c r="G10378" s="216">
        <v>7.38</v>
      </c>
      <c r="H10378" s="216">
        <v>195.99999999976717</v>
      </c>
      <c r="I10378" s="216">
        <v>1446.4799999982818</v>
      </c>
      <c r="J10378" s="216">
        <v>1.45954488248668E-3</v>
      </c>
      <c r="K10378" s="216">
        <v>7.4466575637163964E-6</v>
      </c>
    </row>
    <row r="10379" spans="2:11" ht="15.75" customHeight="1" x14ac:dyDescent="0.2">
      <c r="B10379" s="189">
        <v>41288</v>
      </c>
      <c r="C10379" s="143">
        <v>288291</v>
      </c>
      <c r="D10379" s="143" t="s">
        <v>844</v>
      </c>
      <c r="E10379" s="143" t="s">
        <v>24</v>
      </c>
      <c r="F10379" s="248" t="s">
        <v>4858</v>
      </c>
      <c r="G10379" s="216">
        <v>3.9</v>
      </c>
      <c r="H10379" s="216">
        <v>159.99999999767169</v>
      </c>
      <c r="I10379" s="216">
        <v>623.9999999909196</v>
      </c>
      <c r="J10379" s="216">
        <v>6.296360866790533E-4</v>
      </c>
      <c r="K10379" s="216">
        <v>3.9352255418013476E-6</v>
      </c>
    </row>
    <row r="10380" spans="2:11" ht="15.75" customHeight="1" x14ac:dyDescent="0.2">
      <c r="B10380" s="189">
        <v>41288</v>
      </c>
      <c r="C10380" s="143">
        <v>288292</v>
      </c>
      <c r="D10380" s="143" t="s">
        <v>778</v>
      </c>
      <c r="E10380" s="143" t="s">
        <v>24</v>
      </c>
      <c r="F10380" s="248" t="s">
        <v>5312</v>
      </c>
      <c r="G10380" s="216">
        <v>9.3000000000000007</v>
      </c>
      <c r="H10380" s="216">
        <v>146.99999999720603</v>
      </c>
      <c r="I10380" s="216">
        <v>1367.0999999740161</v>
      </c>
      <c r="J10380" s="216">
        <v>1.3794479072036846E-3</v>
      </c>
      <c r="K10380" s="216">
        <v>9.3839993689109065E-6</v>
      </c>
    </row>
    <row r="10381" spans="2:11" ht="15.75" customHeight="1" x14ac:dyDescent="0.2">
      <c r="B10381" s="189">
        <v>41288</v>
      </c>
      <c r="C10381" s="143">
        <v>288294</v>
      </c>
      <c r="D10381" s="143" t="s">
        <v>1035</v>
      </c>
      <c r="E10381" s="143" t="s">
        <v>24</v>
      </c>
      <c r="F10381" s="248" t="s">
        <v>5066</v>
      </c>
      <c r="G10381" s="216">
        <v>2.7549000000000001</v>
      </c>
      <c r="H10381" s="216">
        <v>95.999999998603016</v>
      </c>
      <c r="I10381" s="216">
        <v>264.47039999615146</v>
      </c>
      <c r="J10381" s="216">
        <v>2.6685914695263446E-4</v>
      </c>
      <c r="K10381" s="216">
        <v>2.77978278079706E-6</v>
      </c>
    </row>
    <row r="10382" spans="2:11" ht="15.75" customHeight="1" x14ac:dyDescent="0.2">
      <c r="B10382" s="189">
        <v>41289</v>
      </c>
      <c r="C10382" s="143">
        <v>288325</v>
      </c>
      <c r="D10382" s="143" t="s">
        <v>1204</v>
      </c>
      <c r="E10382" s="143" t="s">
        <v>25</v>
      </c>
      <c r="F10382" s="248" t="s">
        <v>5313</v>
      </c>
      <c r="G10382" s="216">
        <v>44</v>
      </c>
      <c r="H10382" s="216">
        <v>70.000000008149073</v>
      </c>
      <c r="I10382" s="216">
        <v>3080.0000003585592</v>
      </c>
      <c r="J10382" s="216">
        <v>8.8951568307369458E-3</v>
      </c>
      <c r="K10382" s="216">
        <v>1.2707366899573447E-4</v>
      </c>
    </row>
    <row r="10383" spans="2:11" ht="15.75" customHeight="1" x14ac:dyDescent="0.2">
      <c r="B10383" s="189">
        <v>41289</v>
      </c>
      <c r="C10383" s="143">
        <v>288330</v>
      </c>
      <c r="D10383" s="143" t="s">
        <v>812</v>
      </c>
      <c r="E10383" s="143" t="s">
        <v>25</v>
      </c>
      <c r="F10383" s="248" t="s">
        <v>5314</v>
      </c>
      <c r="G10383" s="216">
        <v>11.02</v>
      </c>
      <c r="H10383" s="216">
        <v>196.99999999254942</v>
      </c>
      <c r="I10383" s="216">
        <v>2170.939999917895</v>
      </c>
      <c r="J10383" s="216">
        <v>6.2697570672537823E-3</v>
      </c>
      <c r="K10383" s="216">
        <v>3.182617800756804E-5</v>
      </c>
    </row>
    <row r="10384" spans="2:11" ht="15.75" customHeight="1" x14ac:dyDescent="0.2">
      <c r="B10384" s="189">
        <v>41289</v>
      </c>
      <c r="C10384" s="143">
        <v>288331</v>
      </c>
      <c r="D10384" s="143" t="s">
        <v>905</v>
      </c>
      <c r="E10384" s="143" t="s">
        <v>25</v>
      </c>
      <c r="F10384" s="248" t="s">
        <v>5315</v>
      </c>
      <c r="G10384" s="216">
        <v>9</v>
      </c>
      <c r="H10384" s="216">
        <v>158.00000000162981</v>
      </c>
      <c r="I10384" s="216">
        <v>1422.0000000146683</v>
      </c>
      <c r="J10384" s="216">
        <v>4.1067899389499634E-3</v>
      </c>
      <c r="K10384" s="216">
        <v>2.5992341385491143E-5</v>
      </c>
    </row>
    <row r="10385" spans="2:11" ht="15.75" customHeight="1" x14ac:dyDescent="0.2">
      <c r="B10385" s="189">
        <v>41289</v>
      </c>
      <c r="C10385" s="143">
        <v>288334</v>
      </c>
      <c r="D10385" s="143" t="s">
        <v>704</v>
      </c>
      <c r="E10385" s="143" t="s">
        <v>25</v>
      </c>
      <c r="F10385" s="248" t="s">
        <v>5316</v>
      </c>
      <c r="G10385" s="216">
        <v>11.96</v>
      </c>
      <c r="H10385" s="216">
        <v>354.99999999417923</v>
      </c>
      <c r="I10385" s="216">
        <v>4245.7999999303838</v>
      </c>
      <c r="J10385" s="216">
        <v>1.2262031450300978E-2</v>
      </c>
      <c r="K10385" s="216">
        <v>3.454093366338601E-5</v>
      </c>
    </row>
    <row r="10386" spans="2:11" ht="15.75" customHeight="1" x14ac:dyDescent="0.2">
      <c r="B10386" s="189">
        <v>41289</v>
      </c>
      <c r="C10386" s="143">
        <v>288336</v>
      </c>
      <c r="D10386" s="143" t="s">
        <v>568</v>
      </c>
      <c r="E10386" s="143" t="s">
        <v>25</v>
      </c>
      <c r="F10386" s="248" t="s">
        <v>1944</v>
      </c>
      <c r="G10386" s="216">
        <v>34.167000000000002</v>
      </c>
      <c r="H10386" s="216">
        <v>448.99999999674037</v>
      </c>
      <c r="I10386" s="216">
        <v>15340.982999888629</v>
      </c>
      <c r="J10386" s="216">
        <v>4.430534081356903E-2</v>
      </c>
      <c r="K10386" s="216">
        <v>9.8675592013119543E-5</v>
      </c>
    </row>
    <row r="10387" spans="2:11" ht="15.75" customHeight="1" x14ac:dyDescent="0.2">
      <c r="B10387" s="189">
        <v>41289</v>
      </c>
      <c r="C10387" s="143">
        <v>288337</v>
      </c>
      <c r="D10387" s="143" t="s">
        <v>1312</v>
      </c>
      <c r="E10387" s="143" t="s">
        <v>25</v>
      </c>
      <c r="F10387" s="248" t="s">
        <v>3531</v>
      </c>
      <c r="G10387" s="216">
        <v>31.148800000000001</v>
      </c>
      <c r="H10387" s="216">
        <v>360</v>
      </c>
      <c r="I10387" s="216">
        <v>11213.567999999999</v>
      </c>
      <c r="J10387" s="216">
        <v>3.2385209733935459E-2</v>
      </c>
      <c r="K10387" s="216">
        <v>8.9958915927598504E-5</v>
      </c>
    </row>
    <row r="10388" spans="2:11" ht="15.75" customHeight="1" x14ac:dyDescent="0.2">
      <c r="B10388" s="189">
        <v>41289</v>
      </c>
      <c r="C10388" s="143">
        <v>288338</v>
      </c>
      <c r="D10388" s="143" t="s">
        <v>957</v>
      </c>
      <c r="E10388" s="143" t="s">
        <v>25</v>
      </c>
      <c r="F10388" s="248" t="s">
        <v>5317</v>
      </c>
      <c r="G10388" s="216">
        <v>3</v>
      </c>
      <c r="H10388" s="216">
        <v>325.00000000116415</v>
      </c>
      <c r="I10388" s="216">
        <v>975.00000000349246</v>
      </c>
      <c r="J10388" s="216">
        <v>2.8158369834382934E-3</v>
      </c>
      <c r="K10388" s="216">
        <v>8.6641137951637136E-6</v>
      </c>
    </row>
    <row r="10389" spans="2:11" ht="15.75" customHeight="1" x14ac:dyDescent="0.2">
      <c r="B10389" s="189">
        <v>41289</v>
      </c>
      <c r="C10389" s="143">
        <v>288339</v>
      </c>
      <c r="D10389" s="143" t="s">
        <v>588</v>
      </c>
      <c r="E10389" s="143" t="s">
        <v>25</v>
      </c>
      <c r="F10389" s="248" t="s">
        <v>2308</v>
      </c>
      <c r="G10389" s="216">
        <v>31</v>
      </c>
      <c r="H10389" s="216">
        <v>470.00000000232831</v>
      </c>
      <c r="I10389" s="216">
        <v>14570.000000072177</v>
      </c>
      <c r="J10389" s="216">
        <v>4.2078712665386889E-2</v>
      </c>
      <c r="K10389" s="216">
        <v>8.9529175883358377E-5</v>
      </c>
    </row>
    <row r="10390" spans="2:11" ht="15.75" customHeight="1" x14ac:dyDescent="0.2">
      <c r="B10390" s="189">
        <v>41289</v>
      </c>
      <c r="C10390" s="143">
        <v>288340</v>
      </c>
      <c r="D10390" s="143" t="s">
        <v>527</v>
      </c>
      <c r="E10390" s="143" t="s">
        <v>25</v>
      </c>
      <c r="F10390" s="248" t="s">
        <v>2269</v>
      </c>
      <c r="G10390" s="216">
        <v>43.480000000000004</v>
      </c>
      <c r="H10390" s="216">
        <v>415.00000000116415</v>
      </c>
      <c r="I10390" s="216">
        <v>18044.200000050616</v>
      </c>
      <c r="J10390" s="216">
        <v>5.2112334047710547E-2</v>
      </c>
      <c r="K10390" s="216">
        <v>1.2557188927123943E-4</v>
      </c>
    </row>
    <row r="10391" spans="2:11" ht="15.75" customHeight="1" x14ac:dyDescent="0.2">
      <c r="B10391" s="189">
        <v>41289</v>
      </c>
      <c r="C10391" s="143">
        <v>288342</v>
      </c>
      <c r="D10391" s="143" t="s">
        <v>1312</v>
      </c>
      <c r="E10391" s="143" t="s">
        <v>25</v>
      </c>
      <c r="F10391" s="248" t="s">
        <v>3531</v>
      </c>
      <c r="G10391" s="216">
        <v>34.33</v>
      </c>
      <c r="H10391" s="216">
        <v>360</v>
      </c>
      <c r="I10391" s="216">
        <v>12358.8</v>
      </c>
      <c r="J10391" s="216">
        <v>3.5692683190556435E-2</v>
      </c>
      <c r="K10391" s="216">
        <v>9.9146342195990093E-5</v>
      </c>
    </row>
    <row r="10392" spans="2:11" ht="15.75" customHeight="1" x14ac:dyDescent="0.2">
      <c r="B10392" s="189">
        <v>41289</v>
      </c>
      <c r="C10392" s="143">
        <v>288345</v>
      </c>
      <c r="D10392" s="143" t="s">
        <v>1066</v>
      </c>
      <c r="E10392" s="143" t="s">
        <v>24</v>
      </c>
      <c r="F10392" s="248" t="s">
        <v>3144</v>
      </c>
      <c r="G10392" s="216">
        <v>1</v>
      </c>
      <c r="H10392" s="216">
        <v>643.00000000046566</v>
      </c>
      <c r="I10392" s="216">
        <v>643.00000000046566</v>
      </c>
      <c r="J10392" s="216">
        <v>6.4879621563167591E-4</v>
      </c>
      <c r="K10392" s="216">
        <v>1.009014332241378E-6</v>
      </c>
    </row>
    <row r="10393" spans="2:11" ht="15.75" customHeight="1" x14ac:dyDescent="0.2">
      <c r="B10393" s="189">
        <v>41289</v>
      </c>
      <c r="C10393" s="143">
        <v>288347</v>
      </c>
      <c r="D10393" s="143" t="s">
        <v>1312</v>
      </c>
      <c r="E10393" s="143" t="s">
        <v>25</v>
      </c>
      <c r="F10393" s="248" t="s">
        <v>4852</v>
      </c>
      <c r="G10393" s="216">
        <v>31.148800000000001</v>
      </c>
      <c r="H10393" s="216">
        <v>360</v>
      </c>
      <c r="I10393" s="216">
        <v>11213.567999999999</v>
      </c>
      <c r="J10393" s="216">
        <v>3.2385209733935459E-2</v>
      </c>
      <c r="K10393" s="216">
        <v>8.9958915927598504E-5</v>
      </c>
    </row>
    <row r="10394" spans="2:11" ht="15.75" customHeight="1" x14ac:dyDescent="0.2">
      <c r="B10394" s="189">
        <v>41289</v>
      </c>
      <c r="C10394" s="143">
        <v>288348</v>
      </c>
      <c r="D10394" s="143" t="s">
        <v>527</v>
      </c>
      <c r="E10394" s="143" t="s">
        <v>25</v>
      </c>
      <c r="F10394" s="248" t="s">
        <v>5318</v>
      </c>
      <c r="G10394" s="216">
        <v>43.480000000000004</v>
      </c>
      <c r="H10394" s="216">
        <v>415.00000000116415</v>
      </c>
      <c r="I10394" s="216">
        <v>18044.200000050616</v>
      </c>
      <c r="J10394" s="216">
        <v>5.2112334047710547E-2</v>
      </c>
      <c r="K10394" s="216">
        <v>1.2557188927123943E-4</v>
      </c>
    </row>
    <row r="10395" spans="2:11" ht="15.75" customHeight="1" x14ac:dyDescent="0.2">
      <c r="B10395" s="189">
        <v>41289</v>
      </c>
      <c r="C10395" s="143">
        <v>288349</v>
      </c>
      <c r="D10395" s="143" t="s">
        <v>588</v>
      </c>
      <c r="E10395" s="143" t="s">
        <v>25</v>
      </c>
      <c r="F10395" s="248" t="s">
        <v>5319</v>
      </c>
      <c r="G10395" s="216">
        <v>31</v>
      </c>
      <c r="H10395" s="216">
        <v>470.00000000232831</v>
      </c>
      <c r="I10395" s="216">
        <v>14570.000000072177</v>
      </c>
      <c r="J10395" s="216">
        <v>4.2078712665386889E-2</v>
      </c>
      <c r="K10395" s="216">
        <v>8.9529175883358377E-5</v>
      </c>
    </row>
    <row r="10396" spans="2:11" ht="15.75" customHeight="1" x14ac:dyDescent="0.2">
      <c r="B10396" s="189">
        <v>41289</v>
      </c>
      <c r="C10396" s="143">
        <v>288350</v>
      </c>
      <c r="D10396" s="143" t="s">
        <v>832</v>
      </c>
      <c r="E10396" s="143" t="s">
        <v>24</v>
      </c>
      <c r="F10396" s="248" t="s">
        <v>4627</v>
      </c>
      <c r="G10396" s="216">
        <v>3.06</v>
      </c>
      <c r="H10396" s="216">
        <v>274.00000000256114</v>
      </c>
      <c r="I10396" s="216">
        <v>838.44000000783706</v>
      </c>
      <c r="J10396" s="216">
        <v>8.4599797673236873E-4</v>
      </c>
      <c r="K10396" s="216">
        <v>3.087583856658617E-6</v>
      </c>
    </row>
    <row r="10397" spans="2:11" ht="15.75" customHeight="1" x14ac:dyDescent="0.2">
      <c r="B10397" s="189">
        <v>41289</v>
      </c>
      <c r="C10397" s="143">
        <v>288351</v>
      </c>
      <c r="D10397" s="143" t="s">
        <v>1066</v>
      </c>
      <c r="E10397" s="143" t="s">
        <v>24</v>
      </c>
      <c r="F10397" s="248" t="s">
        <v>5320</v>
      </c>
      <c r="G10397" s="216">
        <v>23.814600000000002</v>
      </c>
      <c r="H10397" s="216">
        <v>335.00000000232831</v>
      </c>
      <c r="I10397" s="216">
        <v>7977.8910000554488</v>
      </c>
      <c r="J10397" s="216">
        <v>8.0498063601154492E-3</v>
      </c>
      <c r="K10397" s="216">
        <v>2.4029272716595525E-5</v>
      </c>
    </row>
    <row r="10398" spans="2:11" ht="15.75" customHeight="1" x14ac:dyDescent="0.2">
      <c r="B10398" s="189">
        <v>41289</v>
      </c>
      <c r="C10398" s="143">
        <v>288351</v>
      </c>
      <c r="D10398" s="143" t="s">
        <v>1735</v>
      </c>
      <c r="E10398" s="143" t="s">
        <v>24</v>
      </c>
      <c r="F10398" s="248" t="s">
        <v>5320</v>
      </c>
      <c r="G10398" s="216">
        <v>1.33</v>
      </c>
      <c r="H10398" s="216">
        <v>335.00000000232831</v>
      </c>
      <c r="I10398" s="216">
        <v>445.55000000309667</v>
      </c>
      <c r="J10398" s="216">
        <v>4.495663357332706E-4</v>
      </c>
      <c r="K10398" s="216">
        <v>1.3419890618810329E-6</v>
      </c>
    </row>
    <row r="10399" spans="2:11" ht="15.75" customHeight="1" x14ac:dyDescent="0.2">
      <c r="B10399" s="189">
        <v>41289</v>
      </c>
      <c r="C10399" s="143">
        <v>288352</v>
      </c>
      <c r="D10399" s="143" t="s">
        <v>1066</v>
      </c>
      <c r="E10399" s="143" t="s">
        <v>24</v>
      </c>
      <c r="F10399" s="248" t="s">
        <v>5321</v>
      </c>
      <c r="G10399" s="216">
        <v>13.625</v>
      </c>
      <c r="H10399" s="216">
        <v>396.00000000209548</v>
      </c>
      <c r="I10399" s="216">
        <v>5395.5000000285509</v>
      </c>
      <c r="J10399" s="216">
        <v>5.4441368296371632E-3</v>
      </c>
      <c r="K10399" s="216">
        <v>1.3747820276788777E-5</v>
      </c>
    </row>
    <row r="10400" spans="2:11" ht="15.75" customHeight="1" x14ac:dyDescent="0.2">
      <c r="B10400" s="189">
        <v>41289</v>
      </c>
      <c r="C10400" s="143">
        <v>288353</v>
      </c>
      <c r="D10400" s="143" t="s">
        <v>975</v>
      </c>
      <c r="E10400" s="143" t="s">
        <v>24</v>
      </c>
      <c r="F10400" s="248" t="s">
        <v>5322</v>
      </c>
      <c r="G10400" s="216">
        <v>10.1166</v>
      </c>
      <c r="H10400" s="216">
        <v>287.99999999580905</v>
      </c>
      <c r="I10400" s="216">
        <v>2913.5807999576018</v>
      </c>
      <c r="J10400" s="216">
        <v>2.9398447853005195E-3</v>
      </c>
      <c r="K10400" s="216">
        <v>1.0207794393553125E-5</v>
      </c>
    </row>
    <row r="10401" spans="2:11" ht="15.75" customHeight="1" x14ac:dyDescent="0.2">
      <c r="B10401" s="189">
        <v>41289</v>
      </c>
      <c r="C10401" s="143">
        <v>288354</v>
      </c>
      <c r="D10401" s="143" t="s">
        <v>528</v>
      </c>
      <c r="E10401" s="143" t="s">
        <v>25</v>
      </c>
      <c r="F10401" s="248" t="s">
        <v>5323</v>
      </c>
      <c r="G10401" s="216">
        <v>75.179999999999993</v>
      </c>
      <c r="H10401" s="216">
        <v>46.999999996041879</v>
      </c>
      <c r="I10401" s="216">
        <v>3533.4599997024284</v>
      </c>
      <c r="J10401" s="216">
        <v>1.0204766509360327E-2</v>
      </c>
      <c r="K10401" s="216">
        <v>2.1712269170680266E-4</v>
      </c>
    </row>
    <row r="10402" spans="2:11" ht="15.75" customHeight="1" x14ac:dyDescent="0.2">
      <c r="B10402" s="189">
        <v>41289</v>
      </c>
      <c r="C10402" s="143">
        <v>288355</v>
      </c>
      <c r="D10402" s="143" t="s">
        <v>1541</v>
      </c>
      <c r="E10402" s="143" t="s">
        <v>25</v>
      </c>
      <c r="F10402" s="248" t="s">
        <v>5324</v>
      </c>
      <c r="G10402" s="216">
        <v>11.200000000000001</v>
      </c>
      <c r="H10402" s="216">
        <v>278.00000000512227</v>
      </c>
      <c r="I10402" s="216">
        <v>3113.6000000573699</v>
      </c>
      <c r="J10402" s="216">
        <v>8.9921949043729327E-3</v>
      </c>
      <c r="K10402" s="216">
        <v>3.2346024835277869E-5</v>
      </c>
    </row>
    <row r="10403" spans="2:11" ht="15.75" customHeight="1" x14ac:dyDescent="0.2">
      <c r="B10403" s="189">
        <v>41289</v>
      </c>
      <c r="C10403" s="143">
        <v>288356</v>
      </c>
      <c r="D10403" s="143" t="s">
        <v>1164</v>
      </c>
      <c r="E10403" s="143" t="s">
        <v>25</v>
      </c>
      <c r="F10403" s="248" t="s">
        <v>4517</v>
      </c>
      <c r="G10403" s="216">
        <v>24.055</v>
      </c>
      <c r="H10403" s="216">
        <v>368.00000000512227</v>
      </c>
      <c r="I10403" s="216">
        <v>8852.2400001232163</v>
      </c>
      <c r="J10403" s="216">
        <v>2.5565604901055864E-2</v>
      </c>
      <c r="K10403" s="216">
        <v>6.9471752447554377E-5</v>
      </c>
    </row>
    <row r="10404" spans="2:11" ht="15.75" customHeight="1" x14ac:dyDescent="0.2">
      <c r="B10404" s="189">
        <v>41289</v>
      </c>
      <c r="C10404" s="143">
        <v>288357</v>
      </c>
      <c r="D10404" s="143" t="s">
        <v>4368</v>
      </c>
      <c r="E10404" s="143" t="s">
        <v>24</v>
      </c>
      <c r="F10404" s="248" t="s">
        <v>5253</v>
      </c>
      <c r="G10404" s="216">
        <v>56.959999999999994</v>
      </c>
      <c r="H10404" s="216">
        <v>55.000000001164153</v>
      </c>
      <c r="I10404" s="216">
        <v>3132.8000000663101</v>
      </c>
      <c r="J10404" s="216">
        <v>3.1610401001126972E-3</v>
      </c>
      <c r="K10404" s="216">
        <v>5.747345636446889E-5</v>
      </c>
    </row>
    <row r="10405" spans="2:11" ht="15.75" customHeight="1" x14ac:dyDescent="0.2">
      <c r="B10405" s="189">
        <v>41289</v>
      </c>
      <c r="C10405" s="143">
        <v>288357</v>
      </c>
      <c r="D10405" s="143" t="s">
        <v>1459</v>
      </c>
      <c r="E10405" s="143" t="s">
        <v>24</v>
      </c>
      <c r="F10405" s="248" t="s">
        <v>5253</v>
      </c>
      <c r="G10405" s="216">
        <v>1.01</v>
      </c>
      <c r="H10405" s="216">
        <v>55.000000001164153</v>
      </c>
      <c r="I10405" s="216">
        <v>55.550000001175796</v>
      </c>
      <c r="J10405" s="216">
        <v>5.6050746157194944E-5</v>
      </c>
      <c r="K10405" s="216">
        <v>1.0191044755637918E-6</v>
      </c>
    </row>
    <row r="10406" spans="2:11" ht="15.75" customHeight="1" x14ac:dyDescent="0.2">
      <c r="B10406" s="189">
        <v>41289</v>
      </c>
      <c r="C10406" s="143">
        <v>288358</v>
      </c>
      <c r="D10406" s="143" t="s">
        <v>1462</v>
      </c>
      <c r="E10406" s="143" t="s">
        <v>24</v>
      </c>
      <c r="F10406" s="248" t="s">
        <v>5325</v>
      </c>
      <c r="G10406" s="216">
        <v>4.24</v>
      </c>
      <c r="H10406" s="216">
        <v>380.00000000232831</v>
      </c>
      <c r="I10406" s="216">
        <v>1611.2000000098722</v>
      </c>
      <c r="J10406" s="216">
        <v>1.6257238921172695E-3</v>
      </c>
      <c r="K10406" s="216">
        <v>4.278220768703443E-6</v>
      </c>
    </row>
    <row r="10407" spans="2:11" ht="15.75" customHeight="1" x14ac:dyDescent="0.2">
      <c r="B10407" s="189">
        <v>41289</v>
      </c>
      <c r="C10407" s="143">
        <v>288359</v>
      </c>
      <c r="D10407" s="143" t="s">
        <v>671</v>
      </c>
      <c r="E10407" s="143" t="s">
        <v>24</v>
      </c>
      <c r="F10407" s="248" t="s">
        <v>5326</v>
      </c>
      <c r="G10407" s="216">
        <v>5.15</v>
      </c>
      <c r="H10407" s="216">
        <v>228.99999999208376</v>
      </c>
      <c r="I10407" s="216">
        <v>1179.3499999592314</v>
      </c>
      <c r="J10407" s="216">
        <v>1.189981052687733E-3</v>
      </c>
      <c r="K10407" s="216">
        <v>5.196423811043097E-6</v>
      </c>
    </row>
    <row r="10408" spans="2:11" ht="15.75" customHeight="1" x14ac:dyDescent="0.2">
      <c r="B10408" s="189">
        <v>41289</v>
      </c>
      <c r="C10408" s="143">
        <v>288360</v>
      </c>
      <c r="D10408" s="143" t="s">
        <v>1746</v>
      </c>
      <c r="E10408" s="143" t="s">
        <v>25</v>
      </c>
      <c r="F10408" s="248" t="s">
        <v>3533</v>
      </c>
      <c r="G10408" s="216">
        <v>7.98</v>
      </c>
      <c r="H10408" s="216">
        <v>303.99999999557622</v>
      </c>
      <c r="I10408" s="216">
        <v>2425.9199999646985</v>
      </c>
      <c r="J10408" s="216">
        <v>7.0061489792192337E-3</v>
      </c>
      <c r="K10408" s="216">
        <v>2.3046542695135479E-5</v>
      </c>
    </row>
    <row r="10409" spans="2:11" ht="15.75" customHeight="1" x14ac:dyDescent="0.2">
      <c r="B10409" s="189">
        <v>41289</v>
      </c>
      <c r="C10409" s="143">
        <v>288361</v>
      </c>
      <c r="D10409" s="143" t="s">
        <v>1502</v>
      </c>
      <c r="E10409" s="143" t="s">
        <v>24</v>
      </c>
      <c r="F10409" s="248" t="s">
        <v>5327</v>
      </c>
      <c r="G10409" s="216">
        <v>7.3250000000000002</v>
      </c>
      <c r="H10409" s="216">
        <v>264.99999999417923</v>
      </c>
      <c r="I10409" s="216">
        <v>1941.1249999573629</v>
      </c>
      <c r="J10409" s="216">
        <v>1.9586229456290236E-3</v>
      </c>
      <c r="K10409" s="216">
        <v>7.3910299836680948E-6</v>
      </c>
    </row>
    <row r="10410" spans="2:11" ht="15.75" customHeight="1" x14ac:dyDescent="0.2">
      <c r="B10410" s="189">
        <v>41289</v>
      </c>
      <c r="C10410" s="143">
        <v>288362</v>
      </c>
      <c r="D10410" s="143" t="s">
        <v>1758</v>
      </c>
      <c r="E10410" s="143" t="s">
        <v>24</v>
      </c>
      <c r="F10410" s="248" t="s">
        <v>5328</v>
      </c>
      <c r="G10410" s="216">
        <v>8.1</v>
      </c>
      <c r="H10410" s="216">
        <v>246.99999999837019</v>
      </c>
      <c r="I10410" s="216">
        <v>2000.6999999867985</v>
      </c>
      <c r="J10410" s="216">
        <v>2.0187349745020046E-3</v>
      </c>
      <c r="K10410" s="216">
        <v>8.1730160911551616E-6</v>
      </c>
    </row>
    <row r="10411" spans="2:11" ht="15.75" customHeight="1" x14ac:dyDescent="0.2">
      <c r="B10411" s="189">
        <v>41289</v>
      </c>
      <c r="C10411" s="143">
        <v>288363</v>
      </c>
      <c r="D10411" s="143" t="s">
        <v>945</v>
      </c>
      <c r="E10411" s="143" t="s">
        <v>24</v>
      </c>
      <c r="F10411" s="248" t="s">
        <v>5329</v>
      </c>
      <c r="G10411" s="216">
        <v>15.51</v>
      </c>
      <c r="H10411" s="216">
        <v>295.00000000814907</v>
      </c>
      <c r="I10411" s="216">
        <v>4575.4500001263923</v>
      </c>
      <c r="J10411" s="216">
        <v>4.6166946265813451E-3</v>
      </c>
      <c r="K10411" s="216">
        <v>1.5649812293063774E-5</v>
      </c>
    </row>
    <row r="10412" spans="2:11" ht="15.75" customHeight="1" x14ac:dyDescent="0.2">
      <c r="B10412" s="189">
        <v>41289</v>
      </c>
      <c r="C10412" s="143">
        <v>288364</v>
      </c>
      <c r="D10412" s="143" t="s">
        <v>1431</v>
      </c>
      <c r="E10412" s="143" t="s">
        <v>24</v>
      </c>
      <c r="F10412" s="248" t="s">
        <v>5266</v>
      </c>
      <c r="G10412" s="216">
        <v>0.88500000000000001</v>
      </c>
      <c r="H10412" s="216">
        <v>281.99999999720603</v>
      </c>
      <c r="I10412" s="216">
        <v>249.56999999752733</v>
      </c>
      <c r="J10412" s="216">
        <v>2.5181970689498577E-4</v>
      </c>
      <c r="K10412" s="216">
        <v>8.9297768403361959E-7</v>
      </c>
    </row>
    <row r="10413" spans="2:11" ht="15.75" customHeight="1" x14ac:dyDescent="0.2">
      <c r="B10413" s="189">
        <v>41289</v>
      </c>
      <c r="C10413" s="143">
        <v>288364</v>
      </c>
      <c r="D10413" s="143" t="s">
        <v>889</v>
      </c>
      <c r="E10413" s="143" t="s">
        <v>24</v>
      </c>
      <c r="F10413" s="248" t="s">
        <v>5266</v>
      </c>
      <c r="G10413" s="216">
        <v>23.22</v>
      </c>
      <c r="H10413" s="216">
        <v>281.99999999720603</v>
      </c>
      <c r="I10413" s="216">
        <v>6548.0399999351239</v>
      </c>
      <c r="J10413" s="216">
        <v>6.607066208024372E-3</v>
      </c>
      <c r="K10413" s="216">
        <v>2.3429312794644799E-5</v>
      </c>
    </row>
    <row r="10414" spans="2:11" ht="15.75" customHeight="1" x14ac:dyDescent="0.2">
      <c r="B10414" s="189">
        <v>41289</v>
      </c>
      <c r="C10414" s="143">
        <v>288364</v>
      </c>
      <c r="D10414" s="143" t="s">
        <v>1605</v>
      </c>
      <c r="E10414" s="143" t="s">
        <v>24</v>
      </c>
      <c r="F10414" s="248" t="s">
        <v>5266</v>
      </c>
      <c r="G10414" s="216">
        <v>9.625</v>
      </c>
      <c r="H10414" s="216">
        <v>281.99999999720603</v>
      </c>
      <c r="I10414" s="216">
        <v>2714.2499999731081</v>
      </c>
      <c r="J10414" s="216">
        <v>2.738717151259026E-3</v>
      </c>
      <c r="K10414" s="216">
        <v>9.7117629478232646E-6</v>
      </c>
    </row>
    <row r="10415" spans="2:11" ht="15.75" customHeight="1" x14ac:dyDescent="0.2">
      <c r="B10415" s="189">
        <v>41289</v>
      </c>
      <c r="C10415" s="143">
        <v>288365</v>
      </c>
      <c r="D10415" s="143" t="s">
        <v>1798</v>
      </c>
      <c r="E10415" s="143" t="s">
        <v>24</v>
      </c>
      <c r="F10415" s="248" t="s">
        <v>5330</v>
      </c>
      <c r="G10415" s="216">
        <v>8.19</v>
      </c>
      <c r="H10415" s="216">
        <v>20.000000002328306</v>
      </c>
      <c r="I10415" s="216">
        <v>163.80000001906882</v>
      </c>
      <c r="J10415" s="216">
        <v>1.6527654764037845E-4</v>
      </c>
      <c r="K10415" s="216">
        <v>8.2638273810568864E-6</v>
      </c>
    </row>
    <row r="10416" spans="2:11" ht="15.75" customHeight="1" x14ac:dyDescent="0.2">
      <c r="B10416" s="189">
        <v>41289</v>
      </c>
      <c r="C10416" s="143">
        <v>288366</v>
      </c>
      <c r="D10416" s="143" t="s">
        <v>819</v>
      </c>
      <c r="E10416" s="143" t="s">
        <v>25</v>
      </c>
      <c r="F10416" s="248" t="s">
        <v>5331</v>
      </c>
      <c r="G10416" s="216">
        <v>2.0699999999999998</v>
      </c>
      <c r="H10416" s="216">
        <v>322.9999999946449</v>
      </c>
      <c r="I10416" s="216">
        <v>668.60999998891486</v>
      </c>
      <c r="J10416" s="216">
        <v>1.9309710414961226E-3</v>
      </c>
      <c r="K10416" s="216">
        <v>5.9782385186629625E-6</v>
      </c>
    </row>
    <row r="10417" spans="2:11" ht="15.75" customHeight="1" x14ac:dyDescent="0.2">
      <c r="B10417" s="189">
        <v>41290</v>
      </c>
      <c r="C10417" s="143">
        <v>288380</v>
      </c>
      <c r="D10417" s="143" t="s">
        <v>939</v>
      </c>
      <c r="E10417" s="143" t="s">
        <v>25</v>
      </c>
      <c r="F10417" s="248" t="s">
        <v>5332</v>
      </c>
      <c r="G10417" s="216">
        <v>1</v>
      </c>
      <c r="H10417" s="216">
        <v>18.999999999068677</v>
      </c>
      <c r="I10417" s="216">
        <v>18.999999999068677</v>
      </c>
      <c r="J10417" s="216">
        <v>5.4874381563029982E-5</v>
      </c>
      <c r="K10417" s="216">
        <v>2.8881253455641979E-6</v>
      </c>
    </row>
    <row r="10418" spans="2:11" ht="15.75" customHeight="1" x14ac:dyDescent="0.2">
      <c r="B10418" s="189">
        <v>41290</v>
      </c>
      <c r="C10418" s="143">
        <v>288383</v>
      </c>
      <c r="D10418" s="143" t="s">
        <v>516</v>
      </c>
      <c r="E10418" s="143" t="s">
        <v>25</v>
      </c>
      <c r="F10418" s="248" t="s">
        <v>2677</v>
      </c>
      <c r="G10418" s="216">
        <v>6.01</v>
      </c>
      <c r="H10418" s="216">
        <v>222.00000000069849</v>
      </c>
      <c r="I10418" s="216">
        <v>1334.220000004198</v>
      </c>
      <c r="J10418" s="216">
        <v>3.8533945985707884E-3</v>
      </c>
      <c r="K10418" s="216">
        <v>1.7357633326840827E-5</v>
      </c>
    </row>
    <row r="10419" spans="2:11" ht="15.75" customHeight="1" x14ac:dyDescent="0.2">
      <c r="B10419" s="189">
        <v>41290</v>
      </c>
      <c r="C10419" s="143">
        <v>288384</v>
      </c>
      <c r="D10419" s="143" t="s">
        <v>1176</v>
      </c>
      <c r="E10419" s="143" t="s">
        <v>24</v>
      </c>
      <c r="F10419" s="248" t="s">
        <v>5333</v>
      </c>
      <c r="G10419" s="216">
        <v>0.74</v>
      </c>
      <c r="H10419" s="216">
        <v>135</v>
      </c>
      <c r="I10419" s="216">
        <v>99.9</v>
      </c>
      <c r="J10419" s="216">
        <v>1.007985840977268E-4</v>
      </c>
      <c r="K10419" s="216">
        <v>7.4665617850167998E-7</v>
      </c>
    </row>
    <row r="10420" spans="2:11" ht="15.75" customHeight="1" x14ac:dyDescent="0.2">
      <c r="B10420" s="189">
        <v>41290</v>
      </c>
      <c r="C10420" s="143">
        <v>288384</v>
      </c>
      <c r="D10420" s="143" t="s">
        <v>5334</v>
      </c>
      <c r="E10420" s="143" t="s">
        <v>24</v>
      </c>
      <c r="F10420" s="248" t="s">
        <v>5333</v>
      </c>
      <c r="G10420" s="216">
        <v>1.6858000000000002</v>
      </c>
      <c r="H10420" s="216">
        <v>135</v>
      </c>
      <c r="I10420" s="216">
        <v>227.58300000000003</v>
      </c>
      <c r="J10420" s="216">
        <v>2.2963007171884845E-4</v>
      </c>
      <c r="K10420" s="216">
        <v>1.7009634942136923E-6</v>
      </c>
    </row>
    <row r="10421" spans="2:11" ht="15.75" customHeight="1" x14ac:dyDescent="0.2">
      <c r="B10421" s="189">
        <v>41290</v>
      </c>
      <c r="C10421" s="143">
        <v>288385</v>
      </c>
      <c r="D10421" s="143" t="s">
        <v>548</v>
      </c>
      <c r="E10421" s="143" t="s">
        <v>25</v>
      </c>
      <c r="F10421" s="248" t="s">
        <v>2661</v>
      </c>
      <c r="G10421" s="216">
        <v>100.9</v>
      </c>
      <c r="H10421" s="216">
        <v>251.99999999371357</v>
      </c>
      <c r="I10421" s="216">
        <v>25426.799999365699</v>
      </c>
      <c r="J10421" s="216">
        <v>7.3435785534759809E-2</v>
      </c>
      <c r="K10421" s="216">
        <v>2.9141184736742757E-4</v>
      </c>
    </row>
    <row r="10422" spans="2:11" ht="15.75" customHeight="1" x14ac:dyDescent="0.2">
      <c r="B10422" s="189">
        <v>41290</v>
      </c>
      <c r="C10422" s="143">
        <v>288388</v>
      </c>
      <c r="D10422" s="143" t="s">
        <v>1134</v>
      </c>
      <c r="E10422" s="143" t="s">
        <v>25</v>
      </c>
      <c r="F10422" s="248" t="s">
        <v>5335</v>
      </c>
      <c r="G10422" s="216">
        <v>3</v>
      </c>
      <c r="H10422" s="216">
        <v>225</v>
      </c>
      <c r="I10422" s="216">
        <v>675</v>
      </c>
      <c r="J10422" s="216">
        <v>1.9494846082558335E-3</v>
      </c>
      <c r="K10422" s="216">
        <v>8.6643760366925937E-6</v>
      </c>
    </row>
    <row r="10423" spans="2:11" ht="15.75" customHeight="1" x14ac:dyDescent="0.2">
      <c r="B10423" s="189">
        <v>41290</v>
      </c>
      <c r="C10423" s="143">
        <v>288389</v>
      </c>
      <c r="D10423" s="143" t="s">
        <v>568</v>
      </c>
      <c r="E10423" s="143" t="s">
        <v>25</v>
      </c>
      <c r="F10423" s="248" t="s">
        <v>5336</v>
      </c>
      <c r="G10423" s="216">
        <v>2.0100000000000002</v>
      </c>
      <c r="H10423" s="216">
        <v>259.99999999883585</v>
      </c>
      <c r="I10423" s="216">
        <v>522.59999999766012</v>
      </c>
      <c r="J10423" s="216">
        <v>1.5093343055850919E-3</v>
      </c>
      <c r="K10423" s="216">
        <v>5.8051319445840381E-6</v>
      </c>
    </row>
    <row r="10424" spans="2:11" ht="15.75" customHeight="1" x14ac:dyDescent="0.2">
      <c r="B10424" s="189">
        <v>41290</v>
      </c>
      <c r="C10424" s="143">
        <v>288390</v>
      </c>
      <c r="D10424" s="143" t="s">
        <v>883</v>
      </c>
      <c r="E10424" s="143" t="s">
        <v>25</v>
      </c>
      <c r="F10424" s="248" t="s">
        <v>2870</v>
      </c>
      <c r="G10424" s="216">
        <v>57.76</v>
      </c>
      <c r="H10424" s="216">
        <v>328.00000000046566</v>
      </c>
      <c r="I10424" s="216">
        <v>18945.280000026898</v>
      </c>
      <c r="J10424" s="216">
        <v>5.4716343346888172E-2</v>
      </c>
      <c r="K10424" s="216">
        <v>1.6681811995978806E-4</v>
      </c>
    </row>
    <row r="10425" spans="2:11" ht="15.75" customHeight="1" x14ac:dyDescent="0.2">
      <c r="B10425" s="189">
        <v>41290</v>
      </c>
      <c r="C10425" s="143">
        <v>288391</v>
      </c>
      <c r="D10425" s="143" t="s">
        <v>613</v>
      </c>
      <c r="E10425" s="143" t="s">
        <v>25</v>
      </c>
      <c r="F10425" s="248" t="s">
        <v>5337</v>
      </c>
      <c r="G10425" s="216">
        <v>1</v>
      </c>
      <c r="H10425" s="216">
        <v>444.99999999417923</v>
      </c>
      <c r="I10425" s="216">
        <v>444.99999999417923</v>
      </c>
      <c r="J10425" s="216">
        <v>1.2852157787592569E-3</v>
      </c>
      <c r="K10425" s="216">
        <v>2.8881253455641979E-6</v>
      </c>
    </row>
    <row r="10426" spans="2:11" ht="15.75" customHeight="1" x14ac:dyDescent="0.2">
      <c r="B10426" s="189">
        <v>41290</v>
      </c>
      <c r="C10426" s="143">
        <v>288392</v>
      </c>
      <c r="D10426" s="143" t="s">
        <v>555</v>
      </c>
      <c r="E10426" s="143" t="s">
        <v>25</v>
      </c>
      <c r="F10426" s="248" t="s">
        <v>3293</v>
      </c>
      <c r="G10426" s="216">
        <v>133.88499999999999</v>
      </c>
      <c r="H10426" s="216">
        <v>447.00000000069849</v>
      </c>
      <c r="I10426" s="216">
        <v>59846.595000093519</v>
      </c>
      <c r="J10426" s="216">
        <v>0.17284446786548568</v>
      </c>
      <c r="K10426" s="216">
        <v>3.8667666189086256E-4</v>
      </c>
    </row>
    <row r="10427" spans="2:11" ht="15.75" customHeight="1" x14ac:dyDescent="0.2">
      <c r="B10427" s="189">
        <v>41290</v>
      </c>
      <c r="C10427" s="143">
        <v>288393</v>
      </c>
      <c r="D10427" s="143" t="s">
        <v>1069</v>
      </c>
      <c r="E10427" s="143" t="s">
        <v>25</v>
      </c>
      <c r="F10427" s="248" t="s">
        <v>4436</v>
      </c>
      <c r="G10427" s="216">
        <v>10.01</v>
      </c>
      <c r="H10427" s="216">
        <v>392.99999999231659</v>
      </c>
      <c r="I10427" s="216">
        <v>3933.9299999230889</v>
      </c>
      <c r="J10427" s="216">
        <v>1.1361682940453236E-2</v>
      </c>
      <c r="K10427" s="216">
        <v>2.8910134709097619E-5</v>
      </c>
    </row>
    <row r="10428" spans="2:11" ht="15.75" customHeight="1" x14ac:dyDescent="0.2">
      <c r="B10428" s="189">
        <v>41290</v>
      </c>
      <c r="C10428" s="143">
        <v>288394</v>
      </c>
      <c r="D10428" s="143" t="s">
        <v>604</v>
      </c>
      <c r="E10428" s="143" t="s">
        <v>25</v>
      </c>
      <c r="F10428" s="248" t="s">
        <v>5338</v>
      </c>
      <c r="G10428" s="216">
        <v>16.45</v>
      </c>
      <c r="H10428" s="216">
        <v>270.99999999278225</v>
      </c>
      <c r="I10428" s="216">
        <v>4457.949999881268</v>
      </c>
      <c r="J10428" s="216">
        <v>1.2875118383915002E-2</v>
      </c>
      <c r="K10428" s="216">
        <v>4.7509661934531048E-5</v>
      </c>
    </row>
    <row r="10429" spans="2:11" ht="15.75" customHeight="1" x14ac:dyDescent="0.2">
      <c r="B10429" s="189">
        <v>41290</v>
      </c>
      <c r="C10429" s="143">
        <v>288395</v>
      </c>
      <c r="D10429" s="143" t="s">
        <v>597</v>
      </c>
      <c r="E10429" s="143" t="s">
        <v>25</v>
      </c>
      <c r="F10429" s="248" t="s">
        <v>5339</v>
      </c>
      <c r="G10429" s="216">
        <v>0.53600000000000003</v>
      </c>
      <c r="H10429" s="216">
        <v>358.99999999674037</v>
      </c>
      <c r="I10429" s="216">
        <v>192.42399999825284</v>
      </c>
      <c r="J10429" s="216">
        <v>5.557446314897992E-4</v>
      </c>
      <c r="K10429" s="216">
        <v>1.54803518522241E-6</v>
      </c>
    </row>
    <row r="10430" spans="2:11" ht="15.75" customHeight="1" x14ac:dyDescent="0.2">
      <c r="B10430" s="189">
        <v>41290</v>
      </c>
      <c r="C10430" s="143">
        <v>288396</v>
      </c>
      <c r="D10430" s="143" t="s">
        <v>643</v>
      </c>
      <c r="E10430" s="143" t="s">
        <v>25</v>
      </c>
      <c r="F10430" s="248" t="s">
        <v>2163</v>
      </c>
      <c r="G10430" s="216">
        <v>12.51</v>
      </c>
      <c r="H10430" s="216">
        <v>111.00000000558794</v>
      </c>
      <c r="I10430" s="216">
        <v>1388.610000069905</v>
      </c>
      <c r="J10430" s="216">
        <v>4.0104797363057949E-3</v>
      </c>
      <c r="K10430" s="216">
        <v>3.6130448073008114E-5</v>
      </c>
    </row>
    <row r="10431" spans="2:11" ht="15.75" customHeight="1" x14ac:dyDescent="0.2">
      <c r="B10431" s="189">
        <v>41290</v>
      </c>
      <c r="C10431" s="143">
        <v>288397</v>
      </c>
      <c r="D10431" s="143" t="s">
        <v>533</v>
      </c>
      <c r="E10431" s="143" t="s">
        <v>25</v>
      </c>
      <c r="F10431" s="248" t="s">
        <v>3204</v>
      </c>
      <c r="G10431" s="216">
        <v>34.928799999999995</v>
      </c>
      <c r="H10431" s="216">
        <v>171.99999999487773</v>
      </c>
      <c r="I10431" s="216">
        <v>6007.7535998210851</v>
      </c>
      <c r="J10431" s="216">
        <v>1.7351145441547824E-2</v>
      </c>
      <c r="K10431" s="216">
        <v>1.0087875257014274E-4</v>
      </c>
    </row>
    <row r="10432" spans="2:11" ht="15.75" customHeight="1" x14ac:dyDescent="0.2">
      <c r="B10432" s="189">
        <v>41290</v>
      </c>
      <c r="C10432" s="143">
        <v>288402</v>
      </c>
      <c r="D10432" s="143" t="s">
        <v>704</v>
      </c>
      <c r="E10432" s="143" t="s">
        <v>25</v>
      </c>
      <c r="F10432" s="248" t="s">
        <v>2370</v>
      </c>
      <c r="G10432" s="216">
        <v>21.7</v>
      </c>
      <c r="H10432" s="216">
        <v>619.99999999883585</v>
      </c>
      <c r="I10432" s="216">
        <v>13453.999999974738</v>
      </c>
      <c r="J10432" s="216">
        <v>3.8856838399147754E-2</v>
      </c>
      <c r="K10432" s="216">
        <v>6.2672319998743092E-5</v>
      </c>
    </row>
    <row r="10433" spans="2:11" ht="15.75" customHeight="1" x14ac:dyDescent="0.2">
      <c r="B10433" s="189">
        <v>41290</v>
      </c>
      <c r="C10433" s="143">
        <v>288404</v>
      </c>
      <c r="D10433" s="143" t="s">
        <v>1066</v>
      </c>
      <c r="E10433" s="143" t="s">
        <v>24</v>
      </c>
      <c r="F10433" s="248" t="s">
        <v>5199</v>
      </c>
      <c r="G10433" s="216">
        <v>4.8250000000000002</v>
      </c>
      <c r="H10433" s="216">
        <v>127.99999999813735</v>
      </c>
      <c r="I10433" s="216">
        <v>617.59999999101274</v>
      </c>
      <c r="J10433" s="216">
        <v>6.2315521058909078E-4</v>
      </c>
      <c r="K10433" s="216">
        <v>4.8684000827981167E-6</v>
      </c>
    </row>
    <row r="10434" spans="2:11" ht="15.75" customHeight="1" x14ac:dyDescent="0.2">
      <c r="B10434" s="189">
        <v>41290</v>
      </c>
      <c r="C10434" s="143">
        <v>288405</v>
      </c>
      <c r="D10434" s="143" t="s">
        <v>1003</v>
      </c>
      <c r="E10434" s="143" t="s">
        <v>24</v>
      </c>
      <c r="F10434" s="248" t="s">
        <v>5340</v>
      </c>
      <c r="G10434" s="216">
        <v>2.0150000000000001</v>
      </c>
      <c r="H10434" s="216">
        <v>287.99999999580905</v>
      </c>
      <c r="I10434" s="216">
        <v>580.31999999155528</v>
      </c>
      <c r="J10434" s="216">
        <v>5.8553988311052659E-4</v>
      </c>
      <c r="K10434" s="216">
        <v>2.0331245941633585E-6</v>
      </c>
    </row>
    <row r="10435" spans="2:11" ht="15.75" customHeight="1" x14ac:dyDescent="0.2">
      <c r="B10435" s="189">
        <v>41290</v>
      </c>
      <c r="C10435" s="143">
        <v>288406</v>
      </c>
      <c r="D10435" s="143" t="s">
        <v>741</v>
      </c>
      <c r="E10435" s="143" t="s">
        <v>24</v>
      </c>
      <c r="F10435" s="248" t="s">
        <v>5341</v>
      </c>
      <c r="G10435" s="216">
        <v>3.8132000000000001</v>
      </c>
      <c r="H10435" s="216">
        <v>90</v>
      </c>
      <c r="I10435" s="216">
        <v>343.18799999999999</v>
      </c>
      <c r="J10435" s="216">
        <v>3.4627491971301965E-4</v>
      </c>
      <c r="K10435" s="216">
        <v>3.8474991079224412E-6</v>
      </c>
    </row>
    <row r="10436" spans="2:11" ht="15.75" customHeight="1" x14ac:dyDescent="0.2">
      <c r="B10436" s="189">
        <v>41290</v>
      </c>
      <c r="C10436" s="143">
        <v>288407</v>
      </c>
      <c r="D10436" s="143" t="s">
        <v>986</v>
      </c>
      <c r="E10436" s="143" t="s">
        <v>24</v>
      </c>
      <c r="F10436" s="248" t="s">
        <v>5342</v>
      </c>
      <c r="G10436" s="216">
        <v>20.740000000000002</v>
      </c>
      <c r="H10436" s="216">
        <v>301.00000000675209</v>
      </c>
      <c r="I10436" s="216">
        <v>6242.7400001400392</v>
      </c>
      <c r="J10436" s="216">
        <v>6.2988924214650525E-3</v>
      </c>
      <c r="K10436" s="216">
        <v>2.0926552894763304E-5</v>
      </c>
    </row>
    <row r="10437" spans="2:11" ht="15.75" customHeight="1" x14ac:dyDescent="0.2">
      <c r="B10437" s="189">
        <v>41290</v>
      </c>
      <c r="C10437" s="143">
        <v>288408</v>
      </c>
      <c r="D10437" s="143" t="s">
        <v>1416</v>
      </c>
      <c r="E10437" s="143" t="s">
        <v>24</v>
      </c>
      <c r="F10437" s="248" t="s">
        <v>4766</v>
      </c>
      <c r="G10437" s="216">
        <v>4.26</v>
      </c>
      <c r="H10437" s="216">
        <v>197.0000000030268</v>
      </c>
      <c r="I10437" s="216">
        <v>839.22000001289416</v>
      </c>
      <c r="J10437" s="216">
        <v>8.467686461240641E-4</v>
      </c>
      <c r="K10437" s="216">
        <v>4.2983180005637251E-6</v>
      </c>
    </row>
    <row r="10438" spans="2:11" ht="15.75" customHeight="1" x14ac:dyDescent="0.2">
      <c r="B10438" s="189">
        <v>41290</v>
      </c>
      <c r="C10438" s="143">
        <v>288409</v>
      </c>
      <c r="D10438" s="143" t="s">
        <v>852</v>
      </c>
      <c r="E10438" s="143" t="s">
        <v>25</v>
      </c>
      <c r="F10438" s="248" t="s">
        <v>4702</v>
      </c>
      <c r="G10438" s="216">
        <v>3</v>
      </c>
      <c r="H10438" s="216">
        <v>370.00000000116415</v>
      </c>
      <c r="I10438" s="216">
        <v>1110.0000000034925</v>
      </c>
      <c r="J10438" s="216">
        <v>3.2058191335863459E-3</v>
      </c>
      <c r="K10438" s="216">
        <v>8.6643760366925937E-6</v>
      </c>
    </row>
    <row r="10439" spans="2:11" ht="15.75" customHeight="1" x14ac:dyDescent="0.2">
      <c r="B10439" s="189">
        <v>41290</v>
      </c>
      <c r="C10439" s="143">
        <v>288410</v>
      </c>
      <c r="D10439" s="143" t="s">
        <v>1357</v>
      </c>
      <c r="E10439" s="143" t="s">
        <v>25</v>
      </c>
      <c r="F10439" s="248" t="s">
        <v>5343</v>
      </c>
      <c r="G10439" s="216">
        <v>2.09</v>
      </c>
      <c r="H10439" s="216">
        <v>58.000000000465661</v>
      </c>
      <c r="I10439" s="216">
        <v>121.22000000097323</v>
      </c>
      <c r="J10439" s="216">
        <v>3.5009855439210283E-4</v>
      </c>
      <c r="K10439" s="216">
        <v>6.0361819722291725E-6</v>
      </c>
    </row>
    <row r="10440" spans="2:11" ht="15.75" customHeight="1" x14ac:dyDescent="0.2">
      <c r="B10440" s="189">
        <v>41290</v>
      </c>
      <c r="C10440" s="143">
        <v>288411</v>
      </c>
      <c r="D10440" s="143" t="s">
        <v>1143</v>
      </c>
      <c r="E10440" s="143" t="s">
        <v>24</v>
      </c>
      <c r="F10440" s="248" t="s">
        <v>5344</v>
      </c>
      <c r="G10440" s="216">
        <v>16.62</v>
      </c>
      <c r="H10440" s="216">
        <v>191.00000000442378</v>
      </c>
      <c r="I10440" s="216">
        <v>3174.4200000735232</v>
      </c>
      <c r="J10440" s="216">
        <v>3.2029733867759455E-3</v>
      </c>
      <c r="K10440" s="216">
        <v>1.6769494171213409E-5</v>
      </c>
    </row>
    <row r="10441" spans="2:11" ht="15.75" customHeight="1" x14ac:dyDescent="0.2">
      <c r="B10441" s="189">
        <v>41290</v>
      </c>
      <c r="C10441" s="143">
        <v>288412</v>
      </c>
      <c r="D10441" s="143" t="s">
        <v>1659</v>
      </c>
      <c r="E10441" s="143" t="s">
        <v>24</v>
      </c>
      <c r="F10441" s="248" t="s">
        <v>5345</v>
      </c>
      <c r="G10441" s="216">
        <v>6.57</v>
      </c>
      <c r="H10441" s="216">
        <v>305.9999999916181</v>
      </c>
      <c r="I10441" s="216">
        <v>2010.4199999449311</v>
      </c>
      <c r="J10441" s="216">
        <v>2.0285033977597701E-3</v>
      </c>
      <c r="K10441" s="216">
        <v>6.6290960712919431E-6</v>
      </c>
    </row>
    <row r="10442" spans="2:11" ht="15.75" customHeight="1" x14ac:dyDescent="0.2">
      <c r="B10442" s="189">
        <v>41290</v>
      </c>
      <c r="C10442" s="143">
        <v>288413</v>
      </c>
      <c r="D10442" s="143" t="s">
        <v>1752</v>
      </c>
      <c r="E10442" s="143" t="s">
        <v>24</v>
      </c>
      <c r="F10442" s="248" t="s">
        <v>5346</v>
      </c>
      <c r="G10442" s="216">
        <v>14.01</v>
      </c>
      <c r="H10442" s="216">
        <v>62.000000003026798</v>
      </c>
      <c r="I10442" s="216">
        <v>868.62000004240554</v>
      </c>
      <c r="J10442" s="216">
        <v>8.7643309432674545E-4</v>
      </c>
      <c r="K10442" s="216">
        <v>1.4136017649741265E-5</v>
      </c>
    </row>
    <row r="10443" spans="2:11" ht="15.75" customHeight="1" x14ac:dyDescent="0.2">
      <c r="B10443" s="189">
        <v>41290</v>
      </c>
      <c r="C10443" s="143">
        <v>288415</v>
      </c>
      <c r="D10443" s="143" t="s">
        <v>1375</v>
      </c>
      <c r="E10443" s="143" t="s">
        <v>24</v>
      </c>
      <c r="F10443" s="248" t="s">
        <v>5223</v>
      </c>
      <c r="G10443" s="216">
        <v>25.085000000000001</v>
      </c>
      <c r="H10443" s="216">
        <v>382.99999999115244</v>
      </c>
      <c r="I10443" s="216">
        <v>9607.5549997780599</v>
      </c>
      <c r="J10443" s="216">
        <v>9.6939733795662099E-3</v>
      </c>
      <c r="K10443" s="216">
        <v>2.531063545637114E-5</v>
      </c>
    </row>
    <row r="10444" spans="2:11" ht="15.75" customHeight="1" x14ac:dyDescent="0.2">
      <c r="B10444" s="189">
        <v>41290</v>
      </c>
      <c r="C10444" s="143">
        <v>288417</v>
      </c>
      <c r="D10444" s="143" t="s">
        <v>913</v>
      </c>
      <c r="E10444" s="143" t="s">
        <v>24</v>
      </c>
      <c r="F10444" s="248" t="s">
        <v>4854</v>
      </c>
      <c r="G10444" s="216">
        <v>27.150000000000002</v>
      </c>
      <c r="H10444" s="216">
        <v>225</v>
      </c>
      <c r="I10444" s="216">
        <v>6108.7500000000009</v>
      </c>
      <c r="J10444" s="216">
        <v>6.1636972032731606E-3</v>
      </c>
      <c r="K10444" s="216">
        <v>2.7394209792325153E-5</v>
      </c>
    </row>
    <row r="10445" spans="2:11" ht="15.75" customHeight="1" x14ac:dyDescent="0.2">
      <c r="B10445" s="189">
        <v>41290</v>
      </c>
      <c r="C10445" s="143">
        <v>288418</v>
      </c>
      <c r="D10445" s="143" t="s">
        <v>1746</v>
      </c>
      <c r="E10445" s="143" t="s">
        <v>25</v>
      </c>
      <c r="F10445" s="248" t="s">
        <v>3533</v>
      </c>
      <c r="G10445" s="216">
        <v>5.9850000000000003</v>
      </c>
      <c r="H10445" s="216">
        <v>333.99999999906868</v>
      </c>
      <c r="I10445" s="216">
        <v>1998.9899999944262</v>
      </c>
      <c r="J10445" s="216">
        <v>5.7733336845132779E-3</v>
      </c>
      <c r="K10445" s="216">
        <v>1.7285430193201725E-5</v>
      </c>
    </row>
    <row r="10446" spans="2:11" ht="15.75" customHeight="1" x14ac:dyDescent="0.2">
      <c r="B10446" s="189">
        <v>41290</v>
      </c>
      <c r="C10446" s="143">
        <v>288419</v>
      </c>
      <c r="D10446" s="143" t="s">
        <v>658</v>
      </c>
      <c r="E10446" s="143" t="s">
        <v>24</v>
      </c>
      <c r="F10446" s="248" t="s">
        <v>5347</v>
      </c>
      <c r="G10446" s="216">
        <v>18.920000000000002</v>
      </c>
      <c r="H10446" s="216">
        <v>342.00000000419095</v>
      </c>
      <c r="I10446" s="216">
        <v>6470.6400000792937</v>
      </c>
      <c r="J10446" s="216">
        <v>6.5288423444855625E-3</v>
      </c>
      <c r="K10446" s="216">
        <v>1.9090182293583496E-5</v>
      </c>
    </row>
    <row r="10447" spans="2:11" ht="15.75" customHeight="1" x14ac:dyDescent="0.2">
      <c r="B10447" s="189">
        <v>41290</v>
      </c>
      <c r="C10447" s="143">
        <v>288420</v>
      </c>
      <c r="D10447" s="143" t="s">
        <v>1565</v>
      </c>
      <c r="E10447" s="143" t="s">
        <v>24</v>
      </c>
      <c r="F10447" s="248" t="s">
        <v>4998</v>
      </c>
      <c r="G10447" s="216">
        <v>22.04</v>
      </c>
      <c r="H10447" s="216">
        <v>310.00000000465661</v>
      </c>
      <c r="I10447" s="216">
        <v>6832.4000001026316</v>
      </c>
      <c r="J10447" s="216">
        <v>6.8938563163128503E-3</v>
      </c>
      <c r="K10447" s="216">
        <v>2.2238246181320307E-5</v>
      </c>
    </row>
    <row r="10448" spans="2:11" ht="15.75" customHeight="1" x14ac:dyDescent="0.2">
      <c r="B10448" s="189">
        <v>41290</v>
      </c>
      <c r="C10448" s="143">
        <v>288421</v>
      </c>
      <c r="D10448" s="143" t="s">
        <v>1166</v>
      </c>
      <c r="E10448" s="143" t="s">
        <v>24</v>
      </c>
      <c r="F10448" s="248" t="s">
        <v>5348</v>
      </c>
      <c r="G10448" s="216">
        <v>1.0050000000000001</v>
      </c>
      <c r="H10448" s="216">
        <v>110.99999999511056</v>
      </c>
      <c r="I10448" s="216">
        <v>111.55499999508612</v>
      </c>
      <c r="J10448" s="216">
        <v>1.1255841890417018E-4</v>
      </c>
      <c r="K10448" s="216">
        <v>1.0140398099921467E-6</v>
      </c>
    </row>
    <row r="10449" spans="2:11" ht="15.75" customHeight="1" x14ac:dyDescent="0.2">
      <c r="B10449" s="189">
        <v>41290</v>
      </c>
      <c r="C10449" s="143">
        <v>288423</v>
      </c>
      <c r="D10449" s="143" t="s">
        <v>1758</v>
      </c>
      <c r="E10449" s="143" t="s">
        <v>24</v>
      </c>
      <c r="F10449" s="248" t="s">
        <v>5349</v>
      </c>
      <c r="G10449" s="216">
        <v>17.25</v>
      </c>
      <c r="H10449" s="216">
        <v>211.99999999953434</v>
      </c>
      <c r="I10449" s="216">
        <v>3656.9999999919673</v>
      </c>
      <c r="J10449" s="216">
        <v>3.6898941145603326E-3</v>
      </c>
      <c r="K10449" s="216">
        <v>1.7405160917775649E-5</v>
      </c>
    </row>
    <row r="10450" spans="2:11" ht="15.75" customHeight="1" x14ac:dyDescent="0.2">
      <c r="B10450" s="189">
        <v>41290</v>
      </c>
      <c r="C10450" s="143">
        <v>288424</v>
      </c>
      <c r="D10450" s="143" t="s">
        <v>1758</v>
      </c>
      <c r="E10450" s="143" t="s">
        <v>24</v>
      </c>
      <c r="F10450" s="248" t="s">
        <v>5350</v>
      </c>
      <c r="G10450" s="216">
        <v>7.98</v>
      </c>
      <c r="H10450" s="216">
        <v>110.00000000232831</v>
      </c>
      <c r="I10450" s="216">
        <v>877.80000001857991</v>
      </c>
      <c r="J10450" s="216">
        <v>8.8569566689546966E-4</v>
      </c>
      <c r="K10450" s="216">
        <v>8.0517787897883884E-6</v>
      </c>
    </row>
    <row r="10451" spans="2:11" ht="15.75" customHeight="1" x14ac:dyDescent="0.2">
      <c r="B10451" s="189">
        <v>41290</v>
      </c>
      <c r="C10451" s="143">
        <v>288425</v>
      </c>
      <c r="D10451" s="143" t="s">
        <v>1193</v>
      </c>
      <c r="E10451" s="143" t="s">
        <v>24</v>
      </c>
      <c r="F10451" s="248" t="s">
        <v>5351</v>
      </c>
      <c r="G10451" s="216">
        <v>3.1098000000000003</v>
      </c>
      <c r="H10451" s="216">
        <v>275.99999999860302</v>
      </c>
      <c r="I10451" s="216">
        <v>858.3047999956558</v>
      </c>
      <c r="J10451" s="216">
        <v>8.6602511074919614E-4</v>
      </c>
      <c r="K10451" s="216">
        <v>3.1377721404115199E-6</v>
      </c>
    </row>
    <row r="10452" spans="2:11" ht="15.75" customHeight="1" x14ac:dyDescent="0.2">
      <c r="B10452" s="189">
        <v>41290</v>
      </c>
      <c r="C10452" s="143">
        <v>288427</v>
      </c>
      <c r="D10452" s="143" t="s">
        <v>767</v>
      </c>
      <c r="E10452" s="143" t="s">
        <v>24</v>
      </c>
      <c r="F10452" s="248" t="s">
        <v>3596</v>
      </c>
      <c r="G10452" s="216">
        <v>7.1750000000000007</v>
      </c>
      <c r="H10452" s="216">
        <v>249.99999999767169</v>
      </c>
      <c r="I10452" s="216">
        <v>1793.7499999832946</v>
      </c>
      <c r="J10452" s="216">
        <v>1.8098844867228585E-3</v>
      </c>
      <c r="K10452" s="216">
        <v>7.2395379469588575E-6</v>
      </c>
    </row>
    <row r="10453" spans="2:11" ht="15.75" customHeight="1" x14ac:dyDescent="0.2">
      <c r="B10453" s="189">
        <v>41290</v>
      </c>
      <c r="C10453" s="143">
        <v>288428</v>
      </c>
      <c r="D10453" s="143" t="s">
        <v>1421</v>
      </c>
      <c r="E10453" s="143" t="s">
        <v>24</v>
      </c>
      <c r="F10453" s="248" t="s">
        <v>5086</v>
      </c>
      <c r="G10453" s="216">
        <v>6.915</v>
      </c>
      <c r="H10453" s="216">
        <v>228.00000000977889</v>
      </c>
      <c r="I10453" s="216">
        <v>1576.620000067621</v>
      </c>
      <c r="J10453" s="216">
        <v>1.5908014381078492E-3</v>
      </c>
      <c r="K10453" s="216">
        <v>6.977199289647456E-6</v>
      </c>
    </row>
    <row r="10454" spans="2:11" ht="15.75" customHeight="1" x14ac:dyDescent="0.2">
      <c r="B10454" s="189">
        <v>41290</v>
      </c>
      <c r="C10454" s="143">
        <v>288429</v>
      </c>
      <c r="D10454" s="143" t="s">
        <v>758</v>
      </c>
      <c r="E10454" s="143" t="s">
        <v>24</v>
      </c>
      <c r="F10454" s="248" t="s">
        <v>5352</v>
      </c>
      <c r="G10454" s="216">
        <v>14.040000000000001</v>
      </c>
      <c r="H10454" s="216">
        <v>162.00000000419095</v>
      </c>
      <c r="I10454" s="216">
        <v>2274.4800000588411</v>
      </c>
      <c r="J10454" s="216">
        <v>2.2949385742195073E-3</v>
      </c>
      <c r="K10454" s="216">
        <v>1.416628749481566E-5</v>
      </c>
    </row>
    <row r="10455" spans="2:11" ht="15.75" customHeight="1" x14ac:dyDescent="0.2">
      <c r="B10455" s="189">
        <v>41290</v>
      </c>
      <c r="C10455" s="143">
        <v>288430</v>
      </c>
      <c r="D10455" s="143" t="s">
        <v>1317</v>
      </c>
      <c r="E10455" s="143" t="s">
        <v>24</v>
      </c>
      <c r="F10455" s="248" t="s">
        <v>3662</v>
      </c>
      <c r="G10455" s="216">
        <v>13.139700000000001</v>
      </c>
      <c r="H10455" s="216">
        <v>468.00000000628643</v>
      </c>
      <c r="I10455" s="216">
        <v>6149.3796000826014</v>
      </c>
      <c r="J10455" s="216">
        <v>6.2046922599376551E-3</v>
      </c>
      <c r="K10455" s="216">
        <v>1.3257889444133143E-5</v>
      </c>
    </row>
    <row r="10456" spans="2:11" ht="15.75" customHeight="1" x14ac:dyDescent="0.2">
      <c r="B10456" s="189">
        <v>41290</v>
      </c>
      <c r="C10456" s="143">
        <v>288431</v>
      </c>
      <c r="D10456" s="143" t="s">
        <v>1596</v>
      </c>
      <c r="E10456" s="143" t="s">
        <v>24</v>
      </c>
      <c r="F10456" s="248" t="s">
        <v>5258</v>
      </c>
      <c r="G10456" s="216">
        <v>23.912200000000002</v>
      </c>
      <c r="H10456" s="216">
        <v>265.99999999743886</v>
      </c>
      <c r="I10456" s="216">
        <v>6360.6451999387582</v>
      </c>
      <c r="J10456" s="216">
        <v>6.4178581591774701E-3</v>
      </c>
      <c r="K10456" s="216">
        <v>2.412728631292956E-5</v>
      </c>
    </row>
    <row r="10457" spans="2:11" ht="15.75" customHeight="1" x14ac:dyDescent="0.2">
      <c r="B10457" s="189">
        <v>41290</v>
      </c>
      <c r="C10457" s="143">
        <v>288432</v>
      </c>
      <c r="D10457" s="143" t="s">
        <v>1134</v>
      </c>
      <c r="E10457" s="143" t="s">
        <v>25</v>
      </c>
      <c r="F10457" s="248" t="s">
        <v>5353</v>
      </c>
      <c r="G10457" s="216">
        <v>2.1294</v>
      </c>
      <c r="H10457" s="216">
        <v>391.99999999953434</v>
      </c>
      <c r="I10457" s="216">
        <v>834.72479999900838</v>
      </c>
      <c r="J10457" s="216">
        <v>2.410789851448142E-3</v>
      </c>
      <c r="K10457" s="216">
        <v>6.1499741108444028E-6</v>
      </c>
    </row>
    <row r="10458" spans="2:11" ht="15.75" customHeight="1" x14ac:dyDescent="0.2">
      <c r="B10458" s="189">
        <v>41290</v>
      </c>
      <c r="C10458" s="143">
        <v>288433</v>
      </c>
      <c r="D10458" s="143" t="s">
        <v>972</v>
      </c>
      <c r="E10458" s="143" t="s">
        <v>25</v>
      </c>
      <c r="F10458" s="248" t="s">
        <v>5354</v>
      </c>
      <c r="G10458" s="216">
        <v>3</v>
      </c>
      <c r="H10458" s="216">
        <v>226.00000000325963</v>
      </c>
      <c r="I10458" s="216">
        <v>678.00000000977889</v>
      </c>
      <c r="J10458" s="216">
        <v>1.9581489843207688E-3</v>
      </c>
      <c r="K10458" s="216">
        <v>8.6643760366925937E-6</v>
      </c>
    </row>
    <row r="10459" spans="2:11" ht="15.75" customHeight="1" x14ac:dyDescent="0.2">
      <c r="B10459" s="189">
        <v>41291</v>
      </c>
      <c r="C10459" s="143">
        <v>288440</v>
      </c>
      <c r="D10459" s="143" t="s">
        <v>516</v>
      </c>
      <c r="E10459" s="143" t="s">
        <v>25</v>
      </c>
      <c r="F10459" s="248" t="s">
        <v>5355</v>
      </c>
      <c r="G10459" s="216">
        <v>4</v>
      </c>
      <c r="H10459" s="216">
        <v>248.00000000162981</v>
      </c>
      <c r="I10459" s="216">
        <v>992.00000000651926</v>
      </c>
      <c r="J10459" s="216">
        <v>2.8644951714386475E-3</v>
      </c>
      <c r="K10459" s="216">
        <v>1.1550383755725092E-5</v>
      </c>
    </row>
    <row r="10460" spans="2:11" ht="15.75" customHeight="1" x14ac:dyDescent="0.2">
      <c r="B10460" s="189">
        <v>41291</v>
      </c>
      <c r="C10460" s="143">
        <v>288441</v>
      </c>
      <c r="D10460" s="143" t="s">
        <v>5356</v>
      </c>
      <c r="E10460" s="143" t="s">
        <v>25</v>
      </c>
      <c r="F10460" s="248" t="s">
        <v>5357</v>
      </c>
      <c r="G10460" s="216">
        <v>1</v>
      </c>
      <c r="H10460" s="216">
        <v>232.00000000186265</v>
      </c>
      <c r="I10460" s="216">
        <v>232.00000000186265</v>
      </c>
      <c r="J10460" s="216">
        <v>6.699222578374339E-4</v>
      </c>
      <c r="K10460" s="216">
        <v>2.8875959389312729E-6</v>
      </c>
    </row>
    <row r="10461" spans="2:11" ht="15.75" customHeight="1" x14ac:dyDescent="0.2">
      <c r="B10461" s="189">
        <v>41291</v>
      </c>
      <c r="C10461" s="143">
        <v>288461</v>
      </c>
      <c r="D10461" s="143" t="s">
        <v>612</v>
      </c>
      <c r="E10461" s="143" t="s">
        <v>25</v>
      </c>
      <c r="F10461" s="248" t="s">
        <v>5358</v>
      </c>
      <c r="G10461" s="216">
        <v>4.9800000000000004</v>
      </c>
      <c r="H10461" s="216">
        <v>388.00000000745058</v>
      </c>
      <c r="I10461" s="216">
        <v>1932.240000037104</v>
      </c>
      <c r="J10461" s="216">
        <v>5.579528377147704E-3</v>
      </c>
      <c r="K10461" s="216">
        <v>1.438022777587774E-5</v>
      </c>
    </row>
    <row r="10462" spans="2:11" ht="15.75" customHeight="1" x14ac:dyDescent="0.2">
      <c r="B10462" s="189">
        <v>41291</v>
      </c>
      <c r="C10462" s="143">
        <v>288462</v>
      </c>
      <c r="D10462" s="143" t="s">
        <v>555</v>
      </c>
      <c r="E10462" s="143" t="s">
        <v>25</v>
      </c>
      <c r="F10462" s="248" t="s">
        <v>5359</v>
      </c>
      <c r="G10462" s="216">
        <v>7.04</v>
      </c>
      <c r="H10462" s="216">
        <v>336.99999999837019</v>
      </c>
      <c r="I10462" s="216">
        <v>2372.4799999885263</v>
      </c>
      <c r="J10462" s="216">
        <v>6.8507636131625348E-3</v>
      </c>
      <c r="K10462" s="216">
        <v>2.032867541007616E-5</v>
      </c>
    </row>
    <row r="10463" spans="2:11" ht="15.75" customHeight="1" x14ac:dyDescent="0.2">
      <c r="B10463" s="189">
        <v>41291</v>
      </c>
      <c r="C10463" s="143">
        <v>288463</v>
      </c>
      <c r="D10463" s="143" t="s">
        <v>512</v>
      </c>
      <c r="E10463" s="143" t="s">
        <v>25</v>
      </c>
      <c r="F10463" s="248" t="s">
        <v>5360</v>
      </c>
      <c r="G10463" s="216">
        <v>13.5</v>
      </c>
      <c r="H10463" s="216">
        <v>365.99999999860302</v>
      </c>
      <c r="I10463" s="216">
        <v>4940.9999999811407</v>
      </c>
      <c r="J10463" s="216">
        <v>1.4267611534204961E-2</v>
      </c>
      <c r="K10463" s="216">
        <v>3.8982545175572181E-5</v>
      </c>
    </row>
    <row r="10464" spans="2:11" ht="15.75" customHeight="1" x14ac:dyDescent="0.2">
      <c r="B10464" s="189">
        <v>41291</v>
      </c>
      <c r="C10464" s="143">
        <v>288464</v>
      </c>
      <c r="D10464" s="143" t="s">
        <v>597</v>
      </c>
      <c r="E10464" s="143" t="s">
        <v>25</v>
      </c>
      <c r="F10464" s="248" t="s">
        <v>5361</v>
      </c>
      <c r="G10464" s="216">
        <v>13.67</v>
      </c>
      <c r="H10464" s="216">
        <v>188.99999999790452</v>
      </c>
      <c r="I10464" s="216">
        <v>2583.6299999713547</v>
      </c>
      <c r="J10464" s="216">
        <v>7.4604794956182885E-3</v>
      </c>
      <c r="K10464" s="216">
        <v>3.94734364851905E-5</v>
      </c>
    </row>
    <row r="10465" spans="2:11" ht="15.75" customHeight="1" x14ac:dyDescent="0.2">
      <c r="B10465" s="189">
        <v>41291</v>
      </c>
      <c r="C10465" s="143">
        <v>288465</v>
      </c>
      <c r="D10465" s="143" t="s">
        <v>931</v>
      </c>
      <c r="E10465" s="143" t="s">
        <v>24</v>
      </c>
      <c r="F10465" s="248" t="s">
        <v>5362</v>
      </c>
      <c r="G10465" s="216">
        <v>1.1200000000000001</v>
      </c>
      <c r="H10465" s="216">
        <v>49.999999995343387</v>
      </c>
      <c r="I10465" s="216">
        <v>55.999999994784602</v>
      </c>
      <c r="J10465" s="216">
        <v>5.6507111767923482E-5</v>
      </c>
      <c r="K10465" s="216">
        <v>1.1301422354637222E-6</v>
      </c>
    </row>
    <row r="10466" spans="2:11" ht="15.75" customHeight="1" x14ac:dyDescent="0.2">
      <c r="B10466" s="189">
        <v>41291</v>
      </c>
      <c r="C10466" s="143">
        <v>288466</v>
      </c>
      <c r="D10466" s="143" t="s">
        <v>907</v>
      </c>
      <c r="E10466" s="143" t="s">
        <v>24</v>
      </c>
      <c r="F10466" s="248" t="s">
        <v>5363</v>
      </c>
      <c r="G10466" s="216">
        <v>32.94</v>
      </c>
      <c r="H10466" s="216">
        <v>303.00000000279397</v>
      </c>
      <c r="I10466" s="216">
        <v>9980.8200000920333</v>
      </c>
      <c r="J10466" s="216">
        <v>1.0071201988093784E-2</v>
      </c>
      <c r="K10466" s="216">
        <v>3.3238290389441967E-5</v>
      </c>
    </row>
    <row r="10467" spans="2:11" ht="15.75" customHeight="1" x14ac:dyDescent="0.2">
      <c r="B10467" s="189">
        <v>41291</v>
      </c>
      <c r="C10467" s="143">
        <v>288467</v>
      </c>
      <c r="D10467" s="143" t="s">
        <v>1555</v>
      </c>
      <c r="E10467" s="143" t="s">
        <v>24</v>
      </c>
      <c r="F10467" s="248" t="s">
        <v>5364</v>
      </c>
      <c r="G10467" s="216">
        <v>0.86</v>
      </c>
      <c r="H10467" s="216">
        <v>332.0000000030268</v>
      </c>
      <c r="I10467" s="216">
        <v>285.52000000260307</v>
      </c>
      <c r="J10467" s="216">
        <v>2.8810554560048551E-4</v>
      </c>
      <c r="K10467" s="216">
        <v>8.6778778794535805E-7</v>
      </c>
    </row>
    <row r="10468" spans="2:11" ht="15.75" customHeight="1" x14ac:dyDescent="0.2">
      <c r="B10468" s="189">
        <v>41291</v>
      </c>
      <c r="C10468" s="143">
        <v>288468</v>
      </c>
      <c r="D10468" s="143" t="s">
        <v>1085</v>
      </c>
      <c r="E10468" s="143" t="s">
        <v>24</v>
      </c>
      <c r="F10468" s="248" t="s">
        <v>5365</v>
      </c>
      <c r="G10468" s="216">
        <v>22.8</v>
      </c>
      <c r="H10468" s="216">
        <v>187.00000000186265</v>
      </c>
      <c r="I10468" s="216">
        <v>4263.6000000424683</v>
      </c>
      <c r="J10468" s="216">
        <v>4.3022093171170726E-3</v>
      </c>
      <c r="K10468" s="216">
        <v>2.3006466936225772E-5</v>
      </c>
    </row>
    <row r="10469" spans="2:11" ht="15.75" customHeight="1" x14ac:dyDescent="0.2">
      <c r="B10469" s="189">
        <v>41291</v>
      </c>
      <c r="C10469" s="143">
        <v>288469</v>
      </c>
      <c r="D10469" s="143" t="s">
        <v>1337</v>
      </c>
      <c r="E10469" s="143" t="s">
        <v>24</v>
      </c>
      <c r="F10469" s="248" t="s">
        <v>5366</v>
      </c>
      <c r="G10469" s="216">
        <v>3.8332000000000002</v>
      </c>
      <c r="H10469" s="216">
        <v>190.00000000116415</v>
      </c>
      <c r="I10469" s="216">
        <v>728.30800000446243</v>
      </c>
      <c r="J10469" s="216">
        <v>7.3490324217067476E-4</v>
      </c>
      <c r="K10469" s="216">
        <v>3.8679118008745889E-6</v>
      </c>
    </row>
    <row r="10470" spans="2:11" ht="15.75" customHeight="1" x14ac:dyDescent="0.2">
      <c r="B10470" s="189">
        <v>41291</v>
      </c>
      <c r="C10470" s="143">
        <v>288470</v>
      </c>
      <c r="D10470" s="143" t="s">
        <v>641</v>
      </c>
      <c r="E10470" s="143" t="s">
        <v>24</v>
      </c>
      <c r="F10470" s="248" t="s">
        <v>5367</v>
      </c>
      <c r="G10470" s="216">
        <v>18.88</v>
      </c>
      <c r="H10470" s="216">
        <v>291.00000000558794</v>
      </c>
      <c r="I10470" s="216">
        <v>5494.0800001054995</v>
      </c>
      <c r="J10470" s="216">
        <v>5.5438320117283538E-3</v>
      </c>
      <c r="K10470" s="216">
        <v>1.9050969112102743E-5</v>
      </c>
    </row>
    <row r="10471" spans="2:11" ht="15.75" customHeight="1" x14ac:dyDescent="0.2">
      <c r="B10471" s="189">
        <v>41291</v>
      </c>
      <c r="C10471" s="143">
        <v>288471</v>
      </c>
      <c r="D10471" s="143" t="s">
        <v>927</v>
      </c>
      <c r="E10471" s="143" t="s">
        <v>24</v>
      </c>
      <c r="F10471" s="248" t="s">
        <v>5368</v>
      </c>
      <c r="G10471" s="216">
        <v>14.49</v>
      </c>
      <c r="H10471" s="216">
        <v>244.99999999185093</v>
      </c>
      <c r="I10471" s="216">
        <v>3550.04999988192</v>
      </c>
      <c r="J10471" s="216">
        <v>3.5821977168522673E-3</v>
      </c>
      <c r="K10471" s="216">
        <v>1.4621215171311905E-5</v>
      </c>
    </row>
    <row r="10472" spans="2:11" ht="15.75" customHeight="1" x14ac:dyDescent="0.2">
      <c r="B10472" s="189">
        <v>41291</v>
      </c>
      <c r="C10472" s="143">
        <v>288472</v>
      </c>
      <c r="D10472" s="143" t="s">
        <v>1467</v>
      </c>
      <c r="E10472" s="143" t="s">
        <v>24</v>
      </c>
      <c r="F10472" s="248" t="s">
        <v>5369</v>
      </c>
      <c r="G10472" s="216">
        <v>10.14</v>
      </c>
      <c r="H10472" s="216">
        <v>269.00000000721775</v>
      </c>
      <c r="I10472" s="216">
        <v>2727.6600000731883</v>
      </c>
      <c r="J10472" s="216">
        <v>2.7523605089890086E-3</v>
      </c>
      <c r="K10472" s="216">
        <v>1.0231823453216199E-5</v>
      </c>
    </row>
    <row r="10473" spans="2:11" ht="15.75" customHeight="1" x14ac:dyDescent="0.2">
      <c r="B10473" s="189">
        <v>41291</v>
      </c>
      <c r="C10473" s="143">
        <v>288473</v>
      </c>
      <c r="D10473" s="143" t="s">
        <v>1255</v>
      </c>
      <c r="E10473" s="143" t="s">
        <v>24</v>
      </c>
      <c r="F10473" s="248" t="s">
        <v>5370</v>
      </c>
      <c r="G10473" s="216">
        <v>2.1</v>
      </c>
      <c r="H10473" s="216">
        <v>239.99999999650754</v>
      </c>
      <c r="I10473" s="216">
        <v>503.99999999266583</v>
      </c>
      <c r="J10473" s="216">
        <v>5.0856400595127439E-4</v>
      </c>
      <c r="K10473" s="216">
        <v>2.1190166914944792E-6</v>
      </c>
    </row>
    <row r="10474" spans="2:11" ht="15.75" customHeight="1" x14ac:dyDescent="0.2">
      <c r="B10474" s="189">
        <v>41291</v>
      </c>
      <c r="C10474" s="143">
        <v>288474</v>
      </c>
      <c r="D10474" s="143" t="s">
        <v>1295</v>
      </c>
      <c r="E10474" s="143" t="s">
        <v>25</v>
      </c>
      <c r="F10474" s="248" t="s">
        <v>5371</v>
      </c>
      <c r="G10474" s="216">
        <v>30.07</v>
      </c>
      <c r="H10474" s="216">
        <v>364.99999999534339</v>
      </c>
      <c r="I10474" s="216">
        <v>10975.549999859975</v>
      </c>
      <c r="J10474" s="216">
        <v>3.1692953607132798E-2</v>
      </c>
      <c r="K10474" s="216">
        <v>8.683000988366338E-5</v>
      </c>
    </row>
    <row r="10475" spans="2:11" ht="15.75" customHeight="1" x14ac:dyDescent="0.2">
      <c r="B10475" s="189">
        <v>41291</v>
      </c>
      <c r="C10475" s="143">
        <v>288475</v>
      </c>
      <c r="D10475" s="143" t="s">
        <v>818</v>
      </c>
      <c r="E10475" s="143" t="s">
        <v>25</v>
      </c>
      <c r="F10475" s="248" t="s">
        <v>5372</v>
      </c>
      <c r="G10475" s="216">
        <v>3</v>
      </c>
      <c r="H10475" s="216">
        <v>280.00000000116415</v>
      </c>
      <c r="I10475" s="216">
        <v>840.00000000349246</v>
      </c>
      <c r="J10475" s="216">
        <v>2.4255805887123541E-3</v>
      </c>
      <c r="K10475" s="216">
        <v>8.6627878167938191E-6</v>
      </c>
    </row>
    <row r="10476" spans="2:11" ht="15.75" customHeight="1" x14ac:dyDescent="0.2">
      <c r="B10476" s="189">
        <v>41291</v>
      </c>
      <c r="C10476" s="143">
        <v>288476</v>
      </c>
      <c r="D10476" s="143" t="s">
        <v>748</v>
      </c>
      <c r="E10476" s="143" t="s">
        <v>24</v>
      </c>
      <c r="F10476" s="248" t="s">
        <v>5373</v>
      </c>
      <c r="G10476" s="216">
        <v>0.68330000000000002</v>
      </c>
      <c r="H10476" s="216">
        <v>34.999999998835847</v>
      </c>
      <c r="I10476" s="216">
        <v>23.915499999204535</v>
      </c>
      <c r="J10476" s="216">
        <v>2.4132068420833624E-5</v>
      </c>
      <c r="K10476" s="216">
        <v>6.894876691896083E-7</v>
      </c>
    </row>
    <row r="10477" spans="2:11" ht="15.75" customHeight="1" x14ac:dyDescent="0.2">
      <c r="B10477" s="189">
        <v>41291</v>
      </c>
      <c r="C10477" s="143">
        <v>288477</v>
      </c>
      <c r="D10477" s="143" t="s">
        <v>3339</v>
      </c>
      <c r="E10477" s="143" t="s">
        <v>24</v>
      </c>
      <c r="F10477" s="248" t="s">
        <v>5374</v>
      </c>
      <c r="G10477" s="216">
        <v>4.62</v>
      </c>
      <c r="H10477" s="216">
        <v>249.99999999767169</v>
      </c>
      <c r="I10477" s="216">
        <v>1154.9999999892432</v>
      </c>
      <c r="J10477" s="216">
        <v>1.1654591803111091E-3</v>
      </c>
      <c r="K10477" s="216">
        <v>4.6618367212878537E-6</v>
      </c>
    </row>
    <row r="10478" spans="2:11" ht="15.75" customHeight="1" x14ac:dyDescent="0.2">
      <c r="B10478" s="189">
        <v>41291</v>
      </c>
      <c r="C10478" s="143">
        <v>288477</v>
      </c>
      <c r="D10478" s="143" t="s">
        <v>1648</v>
      </c>
      <c r="E10478" s="143" t="s">
        <v>25</v>
      </c>
      <c r="F10478" s="248" t="s">
        <v>5374</v>
      </c>
      <c r="G10478" s="216">
        <v>2.68</v>
      </c>
      <c r="H10478" s="216">
        <v>249.99999999767169</v>
      </c>
      <c r="I10478" s="216">
        <v>669.99999999376018</v>
      </c>
      <c r="J10478" s="216">
        <v>1.9346892790659347E-3</v>
      </c>
      <c r="K10478" s="216">
        <v>7.7387571163358115E-6</v>
      </c>
    </row>
    <row r="10479" spans="2:11" ht="15.75" customHeight="1" x14ac:dyDescent="0.2">
      <c r="B10479" s="189">
        <v>41291</v>
      </c>
      <c r="C10479" s="143">
        <v>288478</v>
      </c>
      <c r="D10479" s="143" t="s">
        <v>1468</v>
      </c>
      <c r="E10479" s="143" t="s">
        <v>25</v>
      </c>
      <c r="F10479" s="248" t="s">
        <v>5375</v>
      </c>
      <c r="G10479" s="216">
        <v>6</v>
      </c>
      <c r="H10479" s="216">
        <v>27.999999996973202</v>
      </c>
      <c r="I10479" s="216">
        <v>167.99999998183921</v>
      </c>
      <c r="J10479" s="216">
        <v>4.8511611768801283E-4</v>
      </c>
      <c r="K10479" s="216">
        <v>1.7325575633587638E-5</v>
      </c>
    </row>
    <row r="10480" spans="2:11" ht="15.75" customHeight="1" x14ac:dyDescent="0.2">
      <c r="B10480" s="189">
        <v>41291</v>
      </c>
      <c r="C10480" s="143">
        <v>288479</v>
      </c>
      <c r="D10480" s="143" t="s">
        <v>1295</v>
      </c>
      <c r="E10480" s="143" t="s">
        <v>25</v>
      </c>
      <c r="F10480" s="248" t="s">
        <v>4717</v>
      </c>
      <c r="G10480" s="216">
        <v>19.009999999999998</v>
      </c>
      <c r="H10480" s="216">
        <v>1.9999999960418791</v>
      </c>
      <c r="I10480" s="216">
        <v>38.019999924756121</v>
      </c>
      <c r="J10480" s="216">
        <v>1.0978639738089307E-4</v>
      </c>
      <c r="K10480" s="216">
        <v>5.4893198799083489E-5</v>
      </c>
    </row>
    <row r="10481" spans="2:11" ht="15.75" customHeight="1" x14ac:dyDescent="0.2">
      <c r="B10481" s="189">
        <v>41291</v>
      </c>
      <c r="C10481" s="143">
        <v>288480</v>
      </c>
      <c r="D10481" s="143" t="s">
        <v>881</v>
      </c>
      <c r="E10481" s="143" t="s">
        <v>24</v>
      </c>
      <c r="F10481" s="248" t="s">
        <v>5376</v>
      </c>
      <c r="G10481" s="216">
        <v>14.3</v>
      </c>
      <c r="H10481" s="216">
        <v>187.00000000186265</v>
      </c>
      <c r="I10481" s="216">
        <v>2674.1000000266358</v>
      </c>
      <c r="J10481" s="216">
        <v>2.6983154927532516E-3</v>
      </c>
      <c r="K10481" s="216">
        <v>1.4429494613510024E-5</v>
      </c>
    </row>
    <row r="10482" spans="2:11" ht="15.75" customHeight="1" x14ac:dyDescent="0.2">
      <c r="B10482" s="189">
        <v>41291</v>
      </c>
      <c r="C10482" s="143">
        <v>288481</v>
      </c>
      <c r="D10482" s="143" t="s">
        <v>1387</v>
      </c>
      <c r="E10482" s="143" t="s">
        <v>24</v>
      </c>
      <c r="F10482" s="248" t="s">
        <v>5252</v>
      </c>
      <c r="G10482" s="216">
        <v>44.88</v>
      </c>
      <c r="H10482" s="216">
        <v>345.99999999627471</v>
      </c>
      <c r="I10482" s="216">
        <v>15528.479999832809</v>
      </c>
      <c r="J10482" s="216">
        <v>1.566909919675424E-2</v>
      </c>
      <c r="K10482" s="216">
        <v>4.5286413863939152E-5</v>
      </c>
    </row>
    <row r="10483" spans="2:11" ht="15.75" customHeight="1" x14ac:dyDescent="0.2">
      <c r="B10483" s="189">
        <v>41291</v>
      </c>
      <c r="C10483" s="143">
        <v>288482</v>
      </c>
      <c r="D10483" s="143" t="s">
        <v>1164</v>
      </c>
      <c r="E10483" s="143" t="s">
        <v>25</v>
      </c>
      <c r="F10483" s="248" t="s">
        <v>4583</v>
      </c>
      <c r="G10483" s="216">
        <v>6.2054</v>
      </c>
      <c r="H10483" s="216">
        <v>402.00000000069849</v>
      </c>
      <c r="I10483" s="216">
        <v>2494.5708000043346</v>
      </c>
      <c r="J10483" s="216">
        <v>7.2033125114690528E-3</v>
      </c>
      <c r="K10483" s="216">
        <v>1.7918687839444121E-5</v>
      </c>
    </row>
    <row r="10484" spans="2:11" ht="15.75" customHeight="1" x14ac:dyDescent="0.2">
      <c r="B10484" s="189">
        <v>41291</v>
      </c>
      <c r="C10484" s="143">
        <v>288483</v>
      </c>
      <c r="D10484" s="143" t="s">
        <v>5377</v>
      </c>
      <c r="E10484" s="143" t="s">
        <v>24</v>
      </c>
      <c r="F10484" s="248" t="s">
        <v>5378</v>
      </c>
      <c r="G10484" s="216">
        <v>14.69</v>
      </c>
      <c r="H10484" s="216">
        <v>340.00000000814907</v>
      </c>
      <c r="I10484" s="216">
        <v>4994.6000001197099</v>
      </c>
      <c r="J10484" s="216">
        <v>5.0398289369485679E-3</v>
      </c>
      <c r="K10484" s="216">
        <v>1.4823026284787569E-5</v>
      </c>
    </row>
    <row r="10485" spans="2:11" ht="15.75" customHeight="1" x14ac:dyDescent="0.2">
      <c r="B10485" s="189">
        <v>41291</v>
      </c>
      <c r="C10485" s="143">
        <v>288484</v>
      </c>
      <c r="D10485" s="143" t="s">
        <v>859</v>
      </c>
      <c r="E10485" s="143" t="s">
        <v>24</v>
      </c>
      <c r="F10485" s="248" t="s">
        <v>5379</v>
      </c>
      <c r="G10485" s="216">
        <v>9</v>
      </c>
      <c r="H10485" s="216">
        <v>252.9999999969732</v>
      </c>
      <c r="I10485" s="216">
        <v>2276.9999999727588</v>
      </c>
      <c r="J10485" s="216">
        <v>2.2976195268929545E-3</v>
      </c>
      <c r="K10485" s="216">
        <v>9.0815001064049101E-6</v>
      </c>
    </row>
    <row r="10486" spans="2:11" ht="15.75" customHeight="1" x14ac:dyDescent="0.2">
      <c r="B10486" s="189">
        <v>41291</v>
      </c>
      <c r="C10486" s="143">
        <v>288485</v>
      </c>
      <c r="D10486" s="143" t="s">
        <v>1588</v>
      </c>
      <c r="E10486" s="143" t="s">
        <v>24</v>
      </c>
      <c r="F10486" s="248" t="s">
        <v>5380</v>
      </c>
      <c r="G10486" s="216">
        <v>16.055</v>
      </c>
      <c r="H10486" s="216">
        <v>30.99999999627471</v>
      </c>
      <c r="I10486" s="216">
        <v>497.70499994019048</v>
      </c>
      <c r="J10486" s="216">
        <v>5.0221200110167727E-4</v>
      </c>
      <c r="K10486" s="216">
        <v>1.620038713425898E-5</v>
      </c>
    </row>
    <row r="10487" spans="2:11" ht="15.75" customHeight="1" x14ac:dyDescent="0.2">
      <c r="B10487" s="189">
        <v>41291</v>
      </c>
      <c r="C10487" s="143">
        <v>288486</v>
      </c>
      <c r="D10487" s="143" t="s">
        <v>1393</v>
      </c>
      <c r="E10487" s="143" t="s">
        <v>24</v>
      </c>
      <c r="F10487" s="248" t="s">
        <v>4707</v>
      </c>
      <c r="G10487" s="216">
        <v>12.35</v>
      </c>
      <c r="H10487" s="216">
        <v>301.99999999953434</v>
      </c>
      <c r="I10487" s="216">
        <v>3729.6999999942491</v>
      </c>
      <c r="J10487" s="216">
        <v>3.7634745496451295E-3</v>
      </c>
      <c r="K10487" s="216">
        <v>1.2461836257122292E-5</v>
      </c>
    </row>
    <row r="10488" spans="2:11" ht="15.75" customHeight="1" x14ac:dyDescent="0.2">
      <c r="B10488" s="189">
        <v>41291</v>
      </c>
      <c r="C10488" s="143">
        <v>288487</v>
      </c>
      <c r="D10488" s="143" t="s">
        <v>1461</v>
      </c>
      <c r="E10488" s="143" t="s">
        <v>24</v>
      </c>
      <c r="F10488" s="248" t="s">
        <v>5381</v>
      </c>
      <c r="G10488" s="216">
        <v>12.84</v>
      </c>
      <c r="H10488" s="216">
        <v>47.999999999301508</v>
      </c>
      <c r="I10488" s="216">
        <v>616.31999999103141</v>
      </c>
      <c r="J10488" s="216">
        <v>6.219011272775584E-4</v>
      </c>
      <c r="K10488" s="216">
        <v>1.2956273485137671E-5</v>
      </c>
    </row>
    <row r="10489" spans="2:11" ht="15.75" customHeight="1" x14ac:dyDescent="0.2">
      <c r="B10489" s="189">
        <v>41291</v>
      </c>
      <c r="C10489" s="143">
        <v>288500</v>
      </c>
      <c r="D10489" s="143" t="s">
        <v>1164</v>
      </c>
      <c r="E10489" s="143" t="s">
        <v>25</v>
      </c>
      <c r="F10489" s="248" t="s">
        <v>2284</v>
      </c>
      <c r="G10489" s="216">
        <v>52.83</v>
      </c>
      <c r="H10489" s="216">
        <v>425.00000000232831</v>
      </c>
      <c r="I10489" s="216">
        <v>22452.750000123004</v>
      </c>
      <c r="J10489" s="216">
        <v>6.4834469718194315E-2</v>
      </c>
      <c r="K10489" s="216">
        <v>1.5255169345373913E-4</v>
      </c>
    </row>
    <row r="10490" spans="2:11" ht="15.75" customHeight="1" x14ac:dyDescent="0.2">
      <c r="B10490" s="189">
        <v>41291</v>
      </c>
      <c r="C10490" s="143">
        <v>288565</v>
      </c>
      <c r="D10490" s="143" t="s">
        <v>1066</v>
      </c>
      <c r="E10490" s="143" t="s">
        <v>24</v>
      </c>
      <c r="F10490" s="248" t="s">
        <v>5382</v>
      </c>
      <c r="G10490" s="216">
        <v>11.395</v>
      </c>
      <c r="H10490" s="216">
        <v>268.99999999674037</v>
      </c>
      <c r="I10490" s="216">
        <v>3065.2549999628563</v>
      </c>
      <c r="J10490" s="216">
        <v>3.0930126231467625E-3</v>
      </c>
      <c r="K10490" s="216">
        <v>1.1498188190275994E-5</v>
      </c>
    </row>
    <row r="10491" spans="2:11" ht="15.75" customHeight="1" x14ac:dyDescent="0.2">
      <c r="B10491" s="189">
        <v>41291</v>
      </c>
      <c r="C10491" s="143">
        <v>288616</v>
      </c>
      <c r="D10491" s="143" t="s">
        <v>1188</v>
      </c>
      <c r="E10491" s="143" t="s">
        <v>25</v>
      </c>
      <c r="F10491" s="248" t="s">
        <v>5383</v>
      </c>
      <c r="G10491" s="216">
        <v>0.26400000000000001</v>
      </c>
      <c r="H10491" s="216">
        <v>511.99999999254942</v>
      </c>
      <c r="I10491" s="216">
        <v>135.16799999803305</v>
      </c>
      <c r="J10491" s="216">
        <v>3.9031056786778252E-4</v>
      </c>
      <c r="K10491" s="216">
        <v>7.6232532787785601E-7</v>
      </c>
    </row>
    <row r="10492" spans="2:11" ht="15.75" customHeight="1" x14ac:dyDescent="0.2">
      <c r="B10492" s="189">
        <v>41292</v>
      </c>
      <c r="C10492" s="143">
        <v>288538</v>
      </c>
      <c r="D10492" s="143" t="s">
        <v>2510</v>
      </c>
      <c r="E10492" s="143" t="s">
        <v>25</v>
      </c>
      <c r="F10492" s="248" t="s">
        <v>4200</v>
      </c>
      <c r="G10492" s="216">
        <v>8.99</v>
      </c>
      <c r="H10492" s="216">
        <v>94.000000002561137</v>
      </c>
      <c r="I10492" s="216">
        <v>845.06000002302471</v>
      </c>
      <c r="J10492" s="216">
        <v>2.4401539862399083E-3</v>
      </c>
      <c r="K10492" s="216">
        <v>2.5959084959291735E-5</v>
      </c>
    </row>
    <row r="10493" spans="2:11" ht="15.75" customHeight="1" x14ac:dyDescent="0.2">
      <c r="B10493" s="189">
        <v>41292</v>
      </c>
      <c r="C10493" s="143">
        <v>288543</v>
      </c>
      <c r="D10493" s="143" t="s">
        <v>820</v>
      </c>
      <c r="E10493" s="143" t="s">
        <v>25</v>
      </c>
      <c r="F10493" s="248" t="s">
        <v>5384</v>
      </c>
      <c r="G10493" s="216">
        <v>1</v>
      </c>
      <c r="H10493" s="216">
        <v>230.00000000582077</v>
      </c>
      <c r="I10493" s="216">
        <v>230.00000000582077</v>
      </c>
      <c r="J10493" s="216">
        <v>6.6413676760714133E-4</v>
      </c>
      <c r="K10493" s="216">
        <v>2.8875511634362331E-6</v>
      </c>
    </row>
    <row r="10494" spans="2:11" ht="15.75" customHeight="1" x14ac:dyDescent="0.2">
      <c r="B10494" s="189">
        <v>41292</v>
      </c>
      <c r="C10494" s="143">
        <v>288544</v>
      </c>
      <c r="D10494" s="143" t="s">
        <v>496</v>
      </c>
      <c r="E10494" s="143" t="s">
        <v>25</v>
      </c>
      <c r="F10494" s="248" t="s">
        <v>5385</v>
      </c>
      <c r="G10494" s="216">
        <v>84.86</v>
      </c>
      <c r="H10494" s="216">
        <v>256.99999999953434</v>
      </c>
      <c r="I10494" s="216">
        <v>21809.019999960481</v>
      </c>
      <c r="J10494" s="216">
        <v>6.2974661074289964E-2</v>
      </c>
      <c r="K10494" s="216">
        <v>2.4503759172919871E-4</v>
      </c>
    </row>
    <row r="10495" spans="2:11" ht="15.75" customHeight="1" x14ac:dyDescent="0.2">
      <c r="B10495" s="189">
        <v>41292</v>
      </c>
      <c r="C10495" s="143">
        <v>288545</v>
      </c>
      <c r="D10495" s="143" t="s">
        <v>937</v>
      </c>
      <c r="E10495" s="143" t="s">
        <v>25</v>
      </c>
      <c r="F10495" s="248" t="s">
        <v>5386</v>
      </c>
      <c r="G10495" s="216">
        <v>19</v>
      </c>
      <c r="H10495" s="216">
        <v>323.00000000512227</v>
      </c>
      <c r="I10495" s="216">
        <v>6137.0000000973232</v>
      </c>
      <c r="J10495" s="216">
        <v>1.7720901490289188E-2</v>
      </c>
      <c r="K10495" s="216">
        <v>5.4863472105288429E-5</v>
      </c>
    </row>
    <row r="10496" spans="2:11" ht="15.75" customHeight="1" x14ac:dyDescent="0.2">
      <c r="B10496" s="189">
        <v>41292</v>
      </c>
      <c r="C10496" s="143">
        <v>288552</v>
      </c>
      <c r="D10496" s="143" t="s">
        <v>853</v>
      </c>
      <c r="E10496" s="143" t="s">
        <v>25</v>
      </c>
      <c r="F10496" s="248" t="s">
        <v>5387</v>
      </c>
      <c r="G10496" s="216">
        <v>1</v>
      </c>
      <c r="H10496" s="216">
        <v>283.00000000046566</v>
      </c>
      <c r="I10496" s="216">
        <v>283.00000000046566</v>
      </c>
      <c r="J10496" s="216">
        <v>8.1717697925379857E-4</v>
      </c>
      <c r="K10496" s="216">
        <v>2.8875511634362331E-6</v>
      </c>
    </row>
    <row r="10497" spans="2:11" ht="15.75" customHeight="1" x14ac:dyDescent="0.2">
      <c r="B10497" s="189">
        <v>41292</v>
      </c>
      <c r="C10497" s="143">
        <v>288553</v>
      </c>
      <c r="D10497" s="143" t="s">
        <v>1164</v>
      </c>
      <c r="E10497" s="143" t="s">
        <v>25</v>
      </c>
      <c r="F10497" s="248" t="s">
        <v>2284</v>
      </c>
      <c r="G10497" s="216">
        <v>26.3704</v>
      </c>
      <c r="H10497" s="216">
        <v>476.00000000093132</v>
      </c>
      <c r="I10497" s="216">
        <v>12552.310400024558</v>
      </c>
      <c r="J10497" s="216">
        <v>3.6245438499403641E-2</v>
      </c>
      <c r="K10497" s="216">
        <v>7.6145879200278834E-5</v>
      </c>
    </row>
    <row r="10498" spans="2:11" ht="15.75" customHeight="1" x14ac:dyDescent="0.2">
      <c r="B10498" s="189">
        <v>41292</v>
      </c>
      <c r="C10498" s="143">
        <v>288554</v>
      </c>
      <c r="D10498" s="143" t="s">
        <v>1295</v>
      </c>
      <c r="E10498" s="143" t="s">
        <v>25</v>
      </c>
      <c r="F10498" s="248" t="s">
        <v>4717</v>
      </c>
      <c r="G10498" s="216">
        <v>19.009999999999998</v>
      </c>
      <c r="H10498" s="216">
        <v>18.000000001047738</v>
      </c>
      <c r="I10498" s="216">
        <v>684.36000003983497</v>
      </c>
      <c r="J10498" s="216">
        <v>1.9761245143242461E-3</v>
      </c>
      <c r="K10498" s="216">
        <v>5.4892347616922784E-5</v>
      </c>
    </row>
    <row r="10499" spans="2:11" ht="15.75" customHeight="1" x14ac:dyDescent="0.2">
      <c r="B10499" s="189">
        <v>41292</v>
      </c>
      <c r="C10499" s="143">
        <v>288555</v>
      </c>
      <c r="D10499" s="143" t="s">
        <v>951</v>
      </c>
      <c r="E10499" s="143" t="s">
        <v>25</v>
      </c>
      <c r="F10499" s="248" t="s">
        <v>5388</v>
      </c>
      <c r="G10499" s="216">
        <v>33</v>
      </c>
      <c r="H10499" s="216">
        <v>297.00000000419095</v>
      </c>
      <c r="I10499" s="216">
        <v>9801.0000001383014</v>
      </c>
      <c r="J10499" s="216">
        <v>2.8300888953237874E-2</v>
      </c>
      <c r="K10499" s="216">
        <v>9.5289188393395694E-5</v>
      </c>
    </row>
    <row r="10500" spans="2:11" ht="15.75" customHeight="1" x14ac:dyDescent="0.2">
      <c r="B10500" s="189">
        <v>41292</v>
      </c>
      <c r="C10500" s="143">
        <v>288556</v>
      </c>
      <c r="D10500" s="143" t="s">
        <v>531</v>
      </c>
      <c r="E10500" s="143" t="s">
        <v>25</v>
      </c>
      <c r="F10500" s="248" t="s">
        <v>5389</v>
      </c>
      <c r="G10500" s="216">
        <v>6</v>
      </c>
      <c r="H10500" s="216">
        <v>177.00000000069849</v>
      </c>
      <c r="I10500" s="216">
        <v>1062.000000004191</v>
      </c>
      <c r="J10500" s="216">
        <v>3.0665793355813811E-3</v>
      </c>
      <c r="K10500" s="216">
        <v>1.73253069806174E-5</v>
      </c>
    </row>
    <row r="10501" spans="2:11" ht="15.75" customHeight="1" x14ac:dyDescent="0.2">
      <c r="B10501" s="189">
        <v>41292</v>
      </c>
      <c r="C10501" s="143">
        <v>288560</v>
      </c>
      <c r="D10501" s="143" t="s">
        <v>852</v>
      </c>
      <c r="E10501" s="143" t="s">
        <v>25</v>
      </c>
      <c r="F10501" s="248" t="s">
        <v>4203</v>
      </c>
      <c r="G10501" s="216">
        <v>6</v>
      </c>
      <c r="H10501" s="216">
        <v>419.00000000372529</v>
      </c>
      <c r="I10501" s="216">
        <v>2514.0000000223517</v>
      </c>
      <c r="J10501" s="216">
        <v>7.2593036249432316E-3</v>
      </c>
      <c r="K10501" s="216">
        <v>1.73253069806174E-5</v>
      </c>
    </row>
    <row r="10502" spans="2:11" ht="15.75" customHeight="1" x14ac:dyDescent="0.2">
      <c r="B10502" s="189">
        <v>41292</v>
      </c>
      <c r="C10502" s="143">
        <v>288561</v>
      </c>
      <c r="D10502" s="143" t="s">
        <v>851</v>
      </c>
      <c r="E10502" s="143" t="s">
        <v>25</v>
      </c>
      <c r="F10502" s="248" t="s">
        <v>5390</v>
      </c>
      <c r="G10502" s="216">
        <v>25.98</v>
      </c>
      <c r="H10502" s="216">
        <v>439.99999999883585</v>
      </c>
      <c r="I10502" s="216">
        <v>11431.199999969755</v>
      </c>
      <c r="J10502" s="216">
        <v>3.3008174859384933E-2</v>
      </c>
      <c r="K10502" s="216">
        <v>7.5018579226073334E-5</v>
      </c>
    </row>
    <row r="10503" spans="2:11" ht="15.75" customHeight="1" x14ac:dyDescent="0.2">
      <c r="B10503" s="189">
        <v>41292</v>
      </c>
      <c r="C10503" s="143">
        <v>288562</v>
      </c>
      <c r="D10503" s="143" t="s">
        <v>826</v>
      </c>
      <c r="E10503" s="143" t="s">
        <v>25</v>
      </c>
      <c r="F10503" s="248" t="s">
        <v>5391</v>
      </c>
      <c r="G10503" s="216">
        <v>4.08</v>
      </c>
      <c r="H10503" s="216">
        <v>438.99999999557622</v>
      </c>
      <c r="I10503" s="216">
        <v>1791.119999981951</v>
      </c>
      <c r="J10503" s="216">
        <v>5.1719506398017886E-3</v>
      </c>
      <c r="K10503" s="216">
        <v>1.1781208746819831E-5</v>
      </c>
    </row>
    <row r="10504" spans="2:11" ht="15.75" customHeight="1" x14ac:dyDescent="0.2">
      <c r="B10504" s="189">
        <v>41292</v>
      </c>
      <c r="C10504" s="143">
        <v>288563</v>
      </c>
      <c r="D10504" s="143" t="s">
        <v>1241</v>
      </c>
      <c r="E10504" s="143" t="s">
        <v>24</v>
      </c>
      <c r="F10504" s="248" t="s">
        <v>5392</v>
      </c>
      <c r="G10504" s="216">
        <v>8.8800000000000008</v>
      </c>
      <c r="H10504" s="216">
        <v>295.00000000814907</v>
      </c>
      <c r="I10504" s="216">
        <v>2619.6000000723639</v>
      </c>
      <c r="J10504" s="216">
        <v>2.6433334869852797E-3</v>
      </c>
      <c r="K10504" s="216">
        <v>8.9604524980076617E-6</v>
      </c>
    </row>
    <row r="10505" spans="2:11" ht="15.75" customHeight="1" x14ac:dyDescent="0.2">
      <c r="B10505" s="189">
        <v>41292</v>
      </c>
      <c r="C10505" s="143">
        <v>288564</v>
      </c>
      <c r="D10505" s="143" t="s">
        <v>880</v>
      </c>
      <c r="E10505" s="143" t="s">
        <v>24</v>
      </c>
      <c r="F10505" s="248" t="s">
        <v>5393</v>
      </c>
      <c r="G10505" s="216">
        <v>19.63</v>
      </c>
      <c r="H10505" s="216">
        <v>250.00000000814907</v>
      </c>
      <c r="I10505" s="216">
        <v>4907.5000001599665</v>
      </c>
      <c r="J10505" s="216">
        <v>4.9519617832664382E-3</v>
      </c>
      <c r="K10505" s="216">
        <v>1.9807847132420088E-5</v>
      </c>
    </row>
    <row r="10506" spans="2:11" ht="15.75" customHeight="1" x14ac:dyDescent="0.2">
      <c r="B10506" s="189">
        <v>41292</v>
      </c>
      <c r="C10506" s="143">
        <v>288566</v>
      </c>
      <c r="D10506" s="143" t="s">
        <v>1295</v>
      </c>
      <c r="E10506" s="143" t="s">
        <v>25</v>
      </c>
      <c r="F10506" s="248" t="s">
        <v>5394</v>
      </c>
      <c r="G10506" s="216">
        <v>8.01</v>
      </c>
      <c r="H10506" s="216">
        <v>288.00000000628643</v>
      </c>
      <c r="I10506" s="216">
        <v>2306.8800000503543</v>
      </c>
      <c r="J10506" s="216">
        <v>6.6612340280531781E-3</v>
      </c>
      <c r="K10506" s="216">
        <v>2.3129284819124227E-5</v>
      </c>
    </row>
    <row r="10507" spans="2:11" ht="15.75" customHeight="1" x14ac:dyDescent="0.2">
      <c r="B10507" s="189">
        <v>41292</v>
      </c>
      <c r="C10507" s="143">
        <v>288567</v>
      </c>
      <c r="D10507" s="143" t="s">
        <v>1728</v>
      </c>
      <c r="E10507" s="143" t="s">
        <v>25</v>
      </c>
      <c r="F10507" s="248" t="s">
        <v>5395</v>
      </c>
      <c r="G10507" s="216">
        <v>8.8800000000000008</v>
      </c>
      <c r="H10507" s="216">
        <v>185.00000000582077</v>
      </c>
      <c r="I10507" s="216">
        <v>1642.8000000516886</v>
      </c>
      <c r="J10507" s="216">
        <v>4.7436690514422973E-3</v>
      </c>
      <c r="K10507" s="216">
        <v>2.5641454331313752E-5</v>
      </c>
    </row>
    <row r="10508" spans="2:11" ht="15.75" customHeight="1" x14ac:dyDescent="0.2">
      <c r="B10508" s="189">
        <v>41292</v>
      </c>
      <c r="C10508" s="143">
        <v>288568</v>
      </c>
      <c r="D10508" s="143" t="s">
        <v>951</v>
      </c>
      <c r="E10508" s="143" t="s">
        <v>25</v>
      </c>
      <c r="F10508" s="248" t="s">
        <v>3910</v>
      </c>
      <c r="G10508" s="216">
        <v>6.08</v>
      </c>
      <c r="H10508" s="216">
        <v>249.00000000488944</v>
      </c>
      <c r="I10508" s="216">
        <v>1513.9200000297278</v>
      </c>
      <c r="J10508" s="216">
        <v>4.3715214574352223E-3</v>
      </c>
      <c r="K10508" s="216">
        <v>1.7556311073692297E-5</v>
      </c>
    </row>
    <row r="10509" spans="2:11" ht="15.75" customHeight="1" x14ac:dyDescent="0.2">
      <c r="B10509" s="189">
        <v>41292</v>
      </c>
      <c r="C10509" s="143">
        <v>288569</v>
      </c>
      <c r="D10509" s="143" t="s">
        <v>555</v>
      </c>
      <c r="E10509" s="143" t="s">
        <v>25</v>
      </c>
      <c r="F10509" s="248" t="s">
        <v>5396</v>
      </c>
      <c r="G10509" s="216">
        <v>8.1</v>
      </c>
      <c r="H10509" s="216">
        <v>181.00000000325963</v>
      </c>
      <c r="I10509" s="216">
        <v>1466.100000026403</v>
      </c>
      <c r="J10509" s="216">
        <v>4.233438760790101E-3</v>
      </c>
      <c r="K10509" s="216">
        <v>2.3389164423833485E-5</v>
      </c>
    </row>
    <row r="10510" spans="2:11" ht="15.75" customHeight="1" x14ac:dyDescent="0.2">
      <c r="B10510" s="189">
        <v>41292</v>
      </c>
      <c r="C10510" s="143">
        <v>288570</v>
      </c>
      <c r="D10510" s="143" t="s">
        <v>2018</v>
      </c>
      <c r="E10510" s="143" t="s">
        <v>24</v>
      </c>
      <c r="F10510" s="248" t="s">
        <v>2623</v>
      </c>
      <c r="G10510" s="216">
        <v>23.46</v>
      </c>
      <c r="H10510" s="216">
        <v>206.00000000093132</v>
      </c>
      <c r="I10510" s="216">
        <v>4832.760000021849</v>
      </c>
      <c r="J10510" s="216">
        <v>4.8765446412688384E-3</v>
      </c>
      <c r="K10510" s="216">
        <v>2.3672546802168892E-5</v>
      </c>
    </row>
    <row r="10511" spans="2:11" ht="15.75" customHeight="1" x14ac:dyDescent="0.2">
      <c r="B10511" s="189">
        <v>41292</v>
      </c>
      <c r="C10511" s="143">
        <v>288571</v>
      </c>
      <c r="D10511" s="143" t="s">
        <v>882</v>
      </c>
      <c r="E10511" s="143" t="s">
        <v>24</v>
      </c>
      <c r="F10511" s="248" t="s">
        <v>5397</v>
      </c>
      <c r="G10511" s="216">
        <v>12.07</v>
      </c>
      <c r="H10511" s="216">
        <v>190.9999999939464</v>
      </c>
      <c r="I10511" s="216">
        <v>2305.3699999269334</v>
      </c>
      <c r="J10511" s="216">
        <v>2.3262565737249114E-3</v>
      </c>
      <c r="K10511" s="216">
        <v>1.2179353789521676E-5</v>
      </c>
    </row>
    <row r="10512" spans="2:11" ht="15.75" customHeight="1" x14ac:dyDescent="0.2">
      <c r="B10512" s="189">
        <v>41292</v>
      </c>
      <c r="C10512" s="143">
        <v>288572</v>
      </c>
      <c r="D10512" s="143" t="s">
        <v>1375</v>
      </c>
      <c r="E10512" s="143" t="s">
        <v>24</v>
      </c>
      <c r="F10512" s="248" t="s">
        <v>5398</v>
      </c>
      <c r="G10512" s="216">
        <v>20.8</v>
      </c>
      <c r="H10512" s="216">
        <v>209.99999999301508</v>
      </c>
      <c r="I10512" s="216">
        <v>4367.9999998547137</v>
      </c>
      <c r="J10512" s="216">
        <v>4.4075739313058143E-3</v>
      </c>
      <c r="K10512" s="216">
        <v>2.098844729263056E-5</v>
      </c>
    </row>
    <row r="10513" spans="2:11" ht="15.75" customHeight="1" x14ac:dyDescent="0.2">
      <c r="B10513" s="189">
        <v>41292</v>
      </c>
      <c r="C10513" s="143">
        <v>288573</v>
      </c>
      <c r="D10513" s="143" t="s">
        <v>604</v>
      </c>
      <c r="E10513" s="143" t="s">
        <v>25</v>
      </c>
      <c r="F10513" s="248" t="s">
        <v>5399</v>
      </c>
      <c r="G10513" s="216">
        <v>20.475000000000001</v>
      </c>
      <c r="H10513" s="216">
        <v>196.99999999254942</v>
      </c>
      <c r="I10513" s="216">
        <v>4033.5749998474498</v>
      </c>
      <c r="J10513" s="216">
        <v>1.1647154183616807E-2</v>
      </c>
      <c r="K10513" s="216">
        <v>5.9122610071356877E-5</v>
      </c>
    </row>
    <row r="10514" spans="2:11" ht="15.75" customHeight="1" x14ac:dyDescent="0.2">
      <c r="B10514" s="189">
        <v>41292</v>
      </c>
      <c r="C10514" s="143">
        <v>288574</v>
      </c>
      <c r="D10514" s="143" t="s">
        <v>1502</v>
      </c>
      <c r="E10514" s="143" t="s">
        <v>24</v>
      </c>
      <c r="F10514" s="248" t="s">
        <v>5172</v>
      </c>
      <c r="G10514" s="216">
        <v>42.975000000000001</v>
      </c>
      <c r="H10514" s="216">
        <v>253.00000000745058</v>
      </c>
      <c r="I10514" s="216">
        <v>10872.675000320189</v>
      </c>
      <c r="J10514" s="216">
        <v>1.0971181066063568E-2</v>
      </c>
      <c r="K10514" s="216">
        <v>4.3364352038499921E-5</v>
      </c>
    </row>
    <row r="10515" spans="2:11" ht="15.75" customHeight="1" x14ac:dyDescent="0.2">
      <c r="B10515" s="189">
        <v>41292</v>
      </c>
      <c r="C10515" s="143">
        <v>288575</v>
      </c>
      <c r="D10515" s="143" t="s">
        <v>1766</v>
      </c>
      <c r="E10515" s="143" t="s">
        <v>24</v>
      </c>
      <c r="F10515" s="248" t="s">
        <v>5400</v>
      </c>
      <c r="G10515" s="216">
        <v>25.784400000000002</v>
      </c>
      <c r="H10515" s="216">
        <v>262.99999999813735</v>
      </c>
      <c r="I10515" s="216">
        <v>6781.2971999519723</v>
      </c>
      <c r="J10515" s="216">
        <v>6.8427355219641906E-3</v>
      </c>
      <c r="K10515" s="216">
        <v>2.6018005787120356E-5</v>
      </c>
    </row>
    <row r="10516" spans="2:11" ht="15.75" customHeight="1" x14ac:dyDescent="0.2">
      <c r="B10516" s="189">
        <v>41292</v>
      </c>
      <c r="C10516" s="143">
        <v>288575</v>
      </c>
      <c r="D10516" s="143" t="s">
        <v>910</v>
      </c>
      <c r="E10516" s="143" t="s">
        <v>24</v>
      </c>
      <c r="F10516" s="248" t="s">
        <v>5400</v>
      </c>
      <c r="G10516" s="216">
        <v>1.71</v>
      </c>
      <c r="H10516" s="216">
        <v>262.99999999813735</v>
      </c>
      <c r="I10516" s="216">
        <v>449.72999999681485</v>
      </c>
      <c r="J10516" s="216">
        <v>4.5380453850230241E-4</v>
      </c>
      <c r="K10516" s="216">
        <v>1.7254925418460699E-6</v>
      </c>
    </row>
    <row r="10517" spans="2:11" ht="15.75" customHeight="1" x14ac:dyDescent="0.2">
      <c r="B10517" s="189">
        <v>41292</v>
      </c>
      <c r="C10517" s="143">
        <v>288576</v>
      </c>
      <c r="D10517" s="143" t="s">
        <v>927</v>
      </c>
      <c r="E10517" s="143" t="s">
        <v>24</v>
      </c>
      <c r="F10517" s="248" t="s">
        <v>3060</v>
      </c>
      <c r="G10517" s="216">
        <v>14.16</v>
      </c>
      <c r="H10517" s="216">
        <v>219.00000000139698</v>
      </c>
      <c r="I10517" s="216">
        <v>3101.0400000197815</v>
      </c>
      <c r="J10517" s="216">
        <v>3.1291353169593389E-3</v>
      </c>
      <c r="K10517" s="216">
        <v>1.4288289118444649E-5</v>
      </c>
    </row>
    <row r="10518" spans="2:11" ht="15.75" customHeight="1" x14ac:dyDescent="0.2">
      <c r="B10518" s="189">
        <v>41292</v>
      </c>
      <c r="C10518" s="143">
        <v>288577</v>
      </c>
      <c r="D10518" s="143" t="s">
        <v>1694</v>
      </c>
      <c r="E10518" s="143" t="s">
        <v>24</v>
      </c>
      <c r="F10518" s="248" t="s">
        <v>5401</v>
      </c>
      <c r="G10518" s="216">
        <v>3.2550000000000003</v>
      </c>
      <c r="H10518" s="216">
        <v>164.00000000023283</v>
      </c>
      <c r="I10518" s="216">
        <v>533.82000000075789</v>
      </c>
      <c r="J10518" s="216">
        <v>5.3865639104653618E-4</v>
      </c>
      <c r="K10518" s="216">
        <v>3.2844901893034842E-6</v>
      </c>
    </row>
    <row r="10519" spans="2:11" ht="15.75" customHeight="1" x14ac:dyDescent="0.2">
      <c r="B10519" s="189">
        <v>41292</v>
      </c>
      <c r="C10519" s="143">
        <v>288578</v>
      </c>
      <c r="D10519" s="143" t="s">
        <v>1337</v>
      </c>
      <c r="E10519" s="143" t="s">
        <v>24</v>
      </c>
      <c r="F10519" s="248" t="s">
        <v>5402</v>
      </c>
      <c r="G10519" s="216">
        <v>20.925000000000001</v>
      </c>
      <c r="H10519" s="216">
        <v>294.99999999767169</v>
      </c>
      <c r="I10519" s="216">
        <v>6172.8749999512802</v>
      </c>
      <c r="J10519" s="216">
        <v>6.2288010375228034E-3</v>
      </c>
      <c r="K10519" s="216">
        <v>2.111457978837954E-5</v>
      </c>
    </row>
    <row r="10520" spans="2:11" ht="15.75" customHeight="1" x14ac:dyDescent="0.2">
      <c r="B10520" s="189">
        <v>41292</v>
      </c>
      <c r="C10520" s="143">
        <v>288579</v>
      </c>
      <c r="D10520" s="143" t="s">
        <v>1253</v>
      </c>
      <c r="E10520" s="143" t="s">
        <v>24</v>
      </c>
      <c r="F10520" s="248" t="s">
        <v>4087</v>
      </c>
      <c r="G10520" s="216">
        <v>3.2349000000000001</v>
      </c>
      <c r="H10520" s="216">
        <v>259.99999999883585</v>
      </c>
      <c r="I10520" s="216">
        <v>841.07399999623408</v>
      </c>
      <c r="J10520" s="216">
        <v>8.4869410183283241E-4</v>
      </c>
      <c r="K10520" s="216">
        <v>3.2642080839870477E-6</v>
      </c>
    </row>
    <row r="10521" spans="2:11" ht="15.75" customHeight="1" x14ac:dyDescent="0.2">
      <c r="B10521" s="189">
        <v>41292</v>
      </c>
      <c r="C10521" s="143">
        <v>288580</v>
      </c>
      <c r="D10521" s="143" t="s">
        <v>2510</v>
      </c>
      <c r="E10521" s="143" t="s">
        <v>25</v>
      </c>
      <c r="F10521" s="248" t="s">
        <v>5403</v>
      </c>
      <c r="G10521" s="216">
        <v>8</v>
      </c>
      <c r="H10521" s="216">
        <v>107.0000000030268</v>
      </c>
      <c r="I10521" s="216">
        <v>856.00000002421439</v>
      </c>
      <c r="J10521" s="216">
        <v>2.4717437959713359E-3</v>
      </c>
      <c r="K10521" s="216">
        <v>2.3100409307489864E-5</v>
      </c>
    </row>
    <row r="10522" spans="2:11" ht="15.75" customHeight="1" x14ac:dyDescent="0.2">
      <c r="B10522" s="189">
        <v>41292</v>
      </c>
      <c r="C10522" s="143">
        <v>288583</v>
      </c>
      <c r="D10522" s="143" t="s">
        <v>1296</v>
      </c>
      <c r="E10522" s="143" t="s">
        <v>25</v>
      </c>
      <c r="F10522" s="248" t="s">
        <v>5404</v>
      </c>
      <c r="G10522" s="216">
        <v>10</v>
      </c>
      <c r="H10522" s="216">
        <v>564.00000000488944</v>
      </c>
      <c r="I10522" s="216">
        <v>5640.0000000488944</v>
      </c>
      <c r="J10522" s="216">
        <v>1.628578856192154E-2</v>
      </c>
      <c r="K10522" s="216">
        <v>2.8875511634362332E-5</v>
      </c>
    </row>
    <row r="10523" spans="2:11" ht="15.75" customHeight="1" x14ac:dyDescent="0.2">
      <c r="B10523" s="189">
        <v>41292</v>
      </c>
      <c r="C10523" s="143">
        <v>288597</v>
      </c>
      <c r="D10523" s="143" t="s">
        <v>2944</v>
      </c>
      <c r="E10523" s="143" t="s">
        <v>24</v>
      </c>
      <c r="F10523" s="248" t="s">
        <v>5405</v>
      </c>
      <c r="G10523" s="216">
        <v>4</v>
      </c>
      <c r="H10523" s="216">
        <v>20.999999995110556</v>
      </c>
      <c r="I10523" s="216">
        <v>167.99999996088445</v>
      </c>
      <c r="J10523" s="216">
        <v>1.695220742471615E-4</v>
      </c>
      <c r="K10523" s="216">
        <v>4.0362398639674148E-6</v>
      </c>
    </row>
    <row r="10524" spans="2:11" ht="15.75" customHeight="1" x14ac:dyDescent="0.2">
      <c r="B10524" s="189">
        <v>41293</v>
      </c>
      <c r="C10524" s="143">
        <v>288604</v>
      </c>
      <c r="D10524" s="143" t="s">
        <v>1023</v>
      </c>
      <c r="E10524" s="143" t="s">
        <v>24</v>
      </c>
      <c r="F10524" s="248" t="s">
        <v>5406</v>
      </c>
      <c r="G10524" s="216">
        <v>4.9800000000000004</v>
      </c>
      <c r="H10524" s="216">
        <v>342.9999999969732</v>
      </c>
      <c r="I10524" s="216">
        <v>1708.1399999849266</v>
      </c>
      <c r="J10524" s="216">
        <v>1.7238846000529765E-3</v>
      </c>
      <c r="K10524" s="216">
        <v>5.0259026241055071E-6</v>
      </c>
    </row>
    <row r="10525" spans="2:11" ht="15.75" customHeight="1" x14ac:dyDescent="0.2">
      <c r="B10525" s="189">
        <v>41293</v>
      </c>
      <c r="C10525" s="143">
        <v>288615</v>
      </c>
      <c r="D10525" s="143" t="s">
        <v>5407</v>
      </c>
      <c r="E10525" s="143" t="s">
        <v>24</v>
      </c>
      <c r="F10525" s="248" t="s">
        <v>5408</v>
      </c>
      <c r="G10525" s="216">
        <v>1</v>
      </c>
      <c r="H10525" s="216">
        <v>476.00000000093132</v>
      </c>
      <c r="I10525" s="216">
        <v>476.00000000093132</v>
      </c>
      <c r="J10525" s="216">
        <v>4.8038747973471921E-4</v>
      </c>
      <c r="K10525" s="216">
        <v>1.0092173943986961E-6</v>
      </c>
    </row>
    <row r="10526" spans="2:11" ht="15.75" customHeight="1" x14ac:dyDescent="0.2">
      <c r="B10526" s="189">
        <v>41293</v>
      </c>
      <c r="C10526" s="143">
        <v>288631</v>
      </c>
      <c r="D10526" s="143" t="s">
        <v>1090</v>
      </c>
      <c r="E10526" s="143" t="s">
        <v>24</v>
      </c>
      <c r="F10526" s="248" t="s">
        <v>5409</v>
      </c>
      <c r="G10526" s="216">
        <v>13.86</v>
      </c>
      <c r="H10526" s="216">
        <v>319.99999999534339</v>
      </c>
      <c r="I10526" s="216">
        <v>4435.1999999354593</v>
      </c>
      <c r="J10526" s="216">
        <v>4.4760809875719612E-3</v>
      </c>
      <c r="K10526" s="216">
        <v>1.3987753086365927E-5</v>
      </c>
    </row>
    <row r="10527" spans="2:11" ht="15.75" customHeight="1" x14ac:dyDescent="0.2">
      <c r="B10527" s="189">
        <v>41294</v>
      </c>
      <c r="C10527" s="143">
        <v>288619</v>
      </c>
      <c r="D10527" s="143" t="s">
        <v>524</v>
      </c>
      <c r="E10527" s="143" t="s">
        <v>25</v>
      </c>
      <c r="F10527" s="248" t="s">
        <v>5410</v>
      </c>
      <c r="G10527" s="216">
        <v>2</v>
      </c>
      <c r="H10527" s="216">
        <v>176.00000000791624</v>
      </c>
      <c r="I10527" s="216">
        <v>352.00000001583248</v>
      </c>
      <c r="J10527" s="216">
        <v>1.0159284301967193E-3</v>
      </c>
      <c r="K10527" s="216">
        <v>5.7723206258580922E-6</v>
      </c>
    </row>
    <row r="10528" spans="2:11" ht="15.75" customHeight="1" x14ac:dyDescent="0.2">
      <c r="B10528" s="189">
        <v>41294</v>
      </c>
      <c r="C10528" s="143">
        <v>288620</v>
      </c>
      <c r="D10528" s="143" t="s">
        <v>3214</v>
      </c>
      <c r="E10528" s="143" t="s">
        <v>24</v>
      </c>
      <c r="F10528" s="248" t="s">
        <v>5411</v>
      </c>
      <c r="G10528" s="216">
        <v>1</v>
      </c>
      <c r="H10528" s="216">
        <v>206.00000000093132</v>
      </c>
      <c r="I10528" s="216">
        <v>206.00000000093132</v>
      </c>
      <c r="J10528" s="216">
        <v>2.0790065481432905E-4</v>
      </c>
      <c r="K10528" s="216">
        <v>1.0092264796766462E-6</v>
      </c>
    </row>
    <row r="10529" spans="2:11" ht="15.75" customHeight="1" x14ac:dyDescent="0.2">
      <c r="B10529" s="189">
        <v>41294</v>
      </c>
      <c r="C10529" s="143">
        <v>288621</v>
      </c>
      <c r="D10529" s="143" t="s">
        <v>840</v>
      </c>
      <c r="E10529" s="143" t="s">
        <v>24</v>
      </c>
      <c r="F10529" s="248" t="s">
        <v>4422</v>
      </c>
      <c r="G10529" s="216">
        <v>12</v>
      </c>
      <c r="H10529" s="216">
        <v>494.00000000721775</v>
      </c>
      <c r="I10529" s="216">
        <v>5928.000000086613</v>
      </c>
      <c r="J10529" s="216">
        <v>5.9826945716105716E-3</v>
      </c>
      <c r="K10529" s="216">
        <v>1.2110717756119755E-5</v>
      </c>
    </row>
    <row r="10530" spans="2:11" ht="15.75" customHeight="1" x14ac:dyDescent="0.2">
      <c r="B10530" s="189">
        <v>41294</v>
      </c>
      <c r="C10530" s="143">
        <v>288624</v>
      </c>
      <c r="D10530" s="143" t="s">
        <v>2265</v>
      </c>
      <c r="E10530" s="143" t="s">
        <v>24</v>
      </c>
      <c r="F10530" s="248" t="s">
        <v>5412</v>
      </c>
      <c r="G10530" s="216">
        <v>33</v>
      </c>
      <c r="H10530" s="216">
        <v>136.99999999604188</v>
      </c>
      <c r="I10530" s="216">
        <v>4520.999999869382</v>
      </c>
      <c r="J10530" s="216">
        <v>4.5627129144862949E-3</v>
      </c>
      <c r="K10530" s="216">
        <v>3.3304473829329327E-5</v>
      </c>
    </row>
    <row r="10531" spans="2:11" ht="15.75" customHeight="1" x14ac:dyDescent="0.2">
      <c r="B10531" s="189">
        <v>41294</v>
      </c>
      <c r="C10531" s="143">
        <v>288625</v>
      </c>
      <c r="D10531" s="143" t="s">
        <v>1106</v>
      </c>
      <c r="E10531" s="143" t="s">
        <v>24</v>
      </c>
      <c r="F10531" s="248" t="s">
        <v>5413</v>
      </c>
      <c r="G10531" s="216">
        <v>5.3950000000000005</v>
      </c>
      <c r="H10531" s="216">
        <v>139.99999999534339</v>
      </c>
      <c r="I10531" s="216">
        <v>755.29999997487766</v>
      </c>
      <c r="J10531" s="216">
        <v>7.6226876007441679E-4</v>
      </c>
      <c r="K10531" s="216">
        <v>5.4447768578555068E-6</v>
      </c>
    </row>
    <row r="10532" spans="2:11" ht="15.75" customHeight="1" x14ac:dyDescent="0.2">
      <c r="B10532" s="189">
        <v>41294</v>
      </c>
      <c r="C10532" s="143">
        <v>288626</v>
      </c>
      <c r="D10532" s="143" t="s">
        <v>1637</v>
      </c>
      <c r="E10532" s="143" t="s">
        <v>24</v>
      </c>
      <c r="F10532" s="248" t="s">
        <v>5414</v>
      </c>
      <c r="G10532" s="216">
        <v>1.02</v>
      </c>
      <c r="H10532" s="216">
        <v>374.00000000372529</v>
      </c>
      <c r="I10532" s="216">
        <v>381.48000000379983</v>
      </c>
      <c r="J10532" s="216">
        <v>3.8499971747088193E-4</v>
      </c>
      <c r="K10532" s="216">
        <v>1.0294110092701792E-6</v>
      </c>
    </row>
    <row r="10533" spans="2:11" ht="15.75" customHeight="1" x14ac:dyDescent="0.2">
      <c r="B10533" s="189">
        <v>41294</v>
      </c>
      <c r="C10533" s="143">
        <v>288626</v>
      </c>
      <c r="D10533" s="143" t="s">
        <v>1831</v>
      </c>
      <c r="E10533" s="143" t="s">
        <v>24</v>
      </c>
      <c r="F10533" s="248" t="s">
        <v>5414</v>
      </c>
      <c r="G10533" s="216">
        <v>1</v>
      </c>
      <c r="H10533" s="216">
        <v>374.00000000372529</v>
      </c>
      <c r="I10533" s="216">
        <v>374.00000000372529</v>
      </c>
      <c r="J10533" s="216">
        <v>3.7745070340282534E-4</v>
      </c>
      <c r="K10533" s="216">
        <v>1.0092264796766462E-6</v>
      </c>
    </row>
    <row r="10534" spans="2:11" ht="15.75" customHeight="1" x14ac:dyDescent="0.2">
      <c r="B10534" s="189">
        <v>41294</v>
      </c>
      <c r="C10534" s="143">
        <v>288627</v>
      </c>
      <c r="D10534" s="143" t="s">
        <v>658</v>
      </c>
      <c r="E10534" s="143" t="s">
        <v>24</v>
      </c>
      <c r="F10534" s="248" t="s">
        <v>5256</v>
      </c>
      <c r="G10534" s="216">
        <v>20.895</v>
      </c>
      <c r="H10534" s="216">
        <v>290.00000000232831</v>
      </c>
      <c r="I10534" s="216">
        <v>6059.55000004865</v>
      </c>
      <c r="J10534" s="216">
        <v>6.1154583149737205E-3</v>
      </c>
      <c r="K10534" s="216">
        <v>2.1087787292843525E-5</v>
      </c>
    </row>
    <row r="10535" spans="2:11" ht="15.75" customHeight="1" x14ac:dyDescent="0.2">
      <c r="B10535" s="189">
        <v>41294</v>
      </c>
      <c r="C10535" s="143">
        <v>288628</v>
      </c>
      <c r="D10535" s="143" t="s">
        <v>840</v>
      </c>
      <c r="E10535" s="143" t="s">
        <v>24</v>
      </c>
      <c r="F10535" s="248" t="s">
        <v>5415</v>
      </c>
      <c r="G10535" s="216">
        <v>33.344999999999999</v>
      </c>
      <c r="H10535" s="216">
        <v>300.00000000349246</v>
      </c>
      <c r="I10535" s="216">
        <v>10003.500000116457</v>
      </c>
      <c r="J10535" s="216">
        <v>1.0095797089562862E-2</v>
      </c>
      <c r="K10535" s="216">
        <v>3.3652656964817768E-5</v>
      </c>
    </row>
    <row r="10536" spans="2:11" ht="15.75" customHeight="1" x14ac:dyDescent="0.2">
      <c r="B10536" s="189">
        <v>41294</v>
      </c>
      <c r="C10536" s="143">
        <v>288629</v>
      </c>
      <c r="D10536" s="143" t="s">
        <v>5416</v>
      </c>
      <c r="E10536" s="143" t="s">
        <v>24</v>
      </c>
      <c r="F10536" s="248" t="s">
        <v>5417</v>
      </c>
      <c r="G10536" s="216">
        <v>5.03</v>
      </c>
      <c r="H10536" s="216">
        <v>84.999999994179234</v>
      </c>
      <c r="I10536" s="216">
        <v>427.54999997072156</v>
      </c>
      <c r="J10536" s="216">
        <v>4.3149478135620151E-4</v>
      </c>
      <c r="K10536" s="216">
        <v>5.0764091927735313E-6</v>
      </c>
    </row>
    <row r="10537" spans="2:11" ht="15.75" customHeight="1" x14ac:dyDescent="0.2">
      <c r="B10537" s="189">
        <v>41294</v>
      </c>
      <c r="C10537" s="143">
        <v>288630</v>
      </c>
      <c r="D10537" s="143" t="s">
        <v>3214</v>
      </c>
      <c r="E10537" s="143" t="s">
        <v>24</v>
      </c>
      <c r="F10537" s="248" t="s">
        <v>5418</v>
      </c>
      <c r="G10537" s="216">
        <v>8</v>
      </c>
      <c r="H10537" s="216">
        <v>210.00000000349246</v>
      </c>
      <c r="I10537" s="216">
        <v>1680.0000000279397</v>
      </c>
      <c r="J10537" s="216">
        <v>1.6955004858849631E-3</v>
      </c>
      <c r="K10537" s="216">
        <v>8.0738118374131693E-6</v>
      </c>
    </row>
    <row r="10538" spans="2:11" ht="15.75" customHeight="1" x14ac:dyDescent="0.2">
      <c r="B10538" s="189">
        <v>41294</v>
      </c>
      <c r="C10538" s="143">
        <v>288632</v>
      </c>
      <c r="D10538" s="143" t="s">
        <v>4981</v>
      </c>
      <c r="E10538" s="143" t="s">
        <v>24</v>
      </c>
      <c r="F10538" s="248" t="s">
        <v>4982</v>
      </c>
      <c r="G10538" s="216">
        <v>25.8993</v>
      </c>
      <c r="H10538" s="216">
        <v>104.00000000372529</v>
      </c>
      <c r="I10538" s="216">
        <v>2693.5272000964824</v>
      </c>
      <c r="J10538" s="216">
        <v>2.7183789740666663E-3</v>
      </c>
      <c r="K10538" s="216">
        <v>2.6138259365089365E-5</v>
      </c>
    </row>
    <row r="10539" spans="2:11" ht="15.75" customHeight="1" x14ac:dyDescent="0.2">
      <c r="B10539" s="189">
        <v>41295</v>
      </c>
      <c r="C10539" s="143">
        <v>288639</v>
      </c>
      <c r="D10539" s="143" t="s">
        <v>503</v>
      </c>
      <c r="E10539" s="143" t="s">
        <v>25</v>
      </c>
      <c r="F10539" s="248" t="s">
        <v>5419</v>
      </c>
      <c r="G10539" s="216">
        <v>10</v>
      </c>
      <c r="H10539" s="216">
        <v>75.99999999627471</v>
      </c>
      <c r="I10539" s="216">
        <v>759.9999999627471</v>
      </c>
      <c r="J10539" s="216">
        <v>2.1924577490680963E-3</v>
      </c>
      <c r="K10539" s="216">
        <v>2.8848128278625839E-5</v>
      </c>
    </row>
    <row r="10540" spans="2:11" ht="15.75" customHeight="1" x14ac:dyDescent="0.2">
      <c r="B10540" s="189">
        <v>41295</v>
      </c>
      <c r="C10540" s="143">
        <v>288643</v>
      </c>
      <c r="D10540" s="143" t="s">
        <v>597</v>
      </c>
      <c r="E10540" s="143" t="s">
        <v>25</v>
      </c>
      <c r="F10540" s="248" t="s">
        <v>5420</v>
      </c>
      <c r="G10540" s="216">
        <v>3</v>
      </c>
      <c r="H10540" s="216">
        <v>263.9999999909196</v>
      </c>
      <c r="I10540" s="216">
        <v>791.99999997275881</v>
      </c>
      <c r="J10540" s="216">
        <v>2.2847717595885805E-3</v>
      </c>
      <c r="K10540" s="216">
        <v>8.6544384835877524E-6</v>
      </c>
    </row>
    <row r="10541" spans="2:11" ht="15.75" customHeight="1" x14ac:dyDescent="0.2">
      <c r="B10541" s="189">
        <v>41295</v>
      </c>
      <c r="C10541" s="143">
        <v>288644</v>
      </c>
      <c r="D10541" s="143" t="s">
        <v>592</v>
      </c>
      <c r="E10541" s="143" t="s">
        <v>25</v>
      </c>
      <c r="F10541" s="248" t="s">
        <v>5421</v>
      </c>
      <c r="G10541" s="216">
        <v>9</v>
      </c>
      <c r="H10541" s="216">
        <v>280.00000000116415</v>
      </c>
      <c r="I10541" s="216">
        <v>2520.0000000104774</v>
      </c>
      <c r="J10541" s="216">
        <v>7.2697283262439369E-3</v>
      </c>
      <c r="K10541" s="216">
        <v>2.5963315450763254E-5</v>
      </c>
    </row>
    <row r="10542" spans="2:11" ht="15.75" customHeight="1" x14ac:dyDescent="0.2">
      <c r="B10542" s="189">
        <v>41295</v>
      </c>
      <c r="C10542" s="143">
        <v>288647</v>
      </c>
      <c r="D10542" s="143" t="s">
        <v>912</v>
      </c>
      <c r="E10542" s="143" t="s">
        <v>25</v>
      </c>
      <c r="F10542" s="248" t="s">
        <v>3095</v>
      </c>
      <c r="G10542" s="216">
        <v>9.02</v>
      </c>
      <c r="H10542" s="216">
        <v>408.99999999208376</v>
      </c>
      <c r="I10542" s="216">
        <v>3689.1799999285954</v>
      </c>
      <c r="J10542" s="216">
        <v>1.0642593788088099E-2</v>
      </c>
      <c r="K10542" s="216">
        <v>2.6021011707320504E-5</v>
      </c>
    </row>
    <row r="10543" spans="2:11" ht="15.75" customHeight="1" x14ac:dyDescent="0.2">
      <c r="B10543" s="189">
        <v>41295</v>
      </c>
      <c r="C10543" s="143">
        <v>288648</v>
      </c>
      <c r="D10543" s="143" t="s">
        <v>1225</v>
      </c>
      <c r="E10543" s="143" t="s">
        <v>25</v>
      </c>
      <c r="F10543" s="248" t="s">
        <v>5047</v>
      </c>
      <c r="G10543" s="216">
        <v>4.1339000000000006</v>
      </c>
      <c r="H10543" s="216">
        <v>427.00000000884756</v>
      </c>
      <c r="I10543" s="216">
        <v>1765.175300036575</v>
      </c>
      <c r="J10543" s="216">
        <v>5.0922003489716969E-3</v>
      </c>
      <c r="K10543" s="216">
        <v>1.1925527749101138E-5</v>
      </c>
    </row>
    <row r="10544" spans="2:11" ht="15.75" customHeight="1" x14ac:dyDescent="0.2">
      <c r="B10544" s="189">
        <v>41295</v>
      </c>
      <c r="C10544" s="143">
        <v>288655</v>
      </c>
      <c r="D10544" s="143" t="s">
        <v>649</v>
      </c>
      <c r="E10544" s="143" t="s">
        <v>25</v>
      </c>
      <c r="F10544" s="248" t="s">
        <v>3569</v>
      </c>
      <c r="G10544" s="216">
        <v>40.950000000000003</v>
      </c>
      <c r="H10544" s="216">
        <v>499.99999999534339</v>
      </c>
      <c r="I10544" s="216">
        <v>20474.999999809312</v>
      </c>
      <c r="J10544" s="216">
        <v>5.9066542649936306E-2</v>
      </c>
      <c r="K10544" s="216">
        <v>1.1813308530097282E-4</v>
      </c>
    </row>
    <row r="10545" spans="2:11" ht="15.75" customHeight="1" x14ac:dyDescent="0.2">
      <c r="B10545" s="189">
        <v>41295</v>
      </c>
      <c r="C10545" s="143">
        <v>288656</v>
      </c>
      <c r="D10545" s="143" t="s">
        <v>734</v>
      </c>
      <c r="E10545" s="143" t="s">
        <v>24</v>
      </c>
      <c r="F10545" s="248" t="s">
        <v>3623</v>
      </c>
      <c r="G10545" s="216">
        <v>20.72</v>
      </c>
      <c r="H10545" s="216">
        <v>82.000000005355105</v>
      </c>
      <c r="I10545" s="216">
        <v>1699.0400001109576</v>
      </c>
      <c r="J10545" s="216">
        <v>1.7149336796162418E-3</v>
      </c>
      <c r="K10545" s="216">
        <v>2.0913825359807881E-5</v>
      </c>
    </row>
    <row r="10546" spans="2:11" ht="15.75" customHeight="1" x14ac:dyDescent="0.2">
      <c r="B10546" s="189">
        <v>41295</v>
      </c>
      <c r="C10546" s="143">
        <v>288658</v>
      </c>
      <c r="D10546" s="143" t="s">
        <v>1080</v>
      </c>
      <c r="E10546" s="143" t="s">
        <v>24</v>
      </c>
      <c r="F10546" s="248" t="s">
        <v>3646</v>
      </c>
      <c r="G10546" s="216">
        <v>14.2</v>
      </c>
      <c r="H10546" s="216">
        <v>332.0000000030268</v>
      </c>
      <c r="I10546" s="216">
        <v>4714.4000000429805</v>
      </c>
      <c r="J10546" s="216">
        <v>4.7585008821031454E-3</v>
      </c>
      <c r="K10546" s="216">
        <v>1.4332833982107717E-5</v>
      </c>
    </row>
    <row r="10547" spans="2:11" ht="15.75" customHeight="1" x14ac:dyDescent="0.2">
      <c r="B10547" s="189">
        <v>41295</v>
      </c>
      <c r="C10547" s="143">
        <v>288659</v>
      </c>
      <c r="D10547" s="143" t="s">
        <v>1143</v>
      </c>
      <c r="E10547" s="143" t="s">
        <v>24</v>
      </c>
      <c r="F10547" s="248" t="s">
        <v>5422</v>
      </c>
      <c r="G10547" s="216">
        <v>19.11</v>
      </c>
      <c r="H10547" s="216">
        <v>415.00000000116415</v>
      </c>
      <c r="I10547" s="216">
        <v>7930.6500000222468</v>
      </c>
      <c r="J10547" s="216">
        <v>8.0048373113043268E-3</v>
      </c>
      <c r="K10547" s="216">
        <v>1.9288764605498486E-5</v>
      </c>
    </row>
    <row r="10548" spans="2:11" ht="15.75" customHeight="1" x14ac:dyDescent="0.2">
      <c r="B10548" s="189">
        <v>41295</v>
      </c>
      <c r="C10548" s="143">
        <v>288660</v>
      </c>
      <c r="D10548" s="143" t="s">
        <v>1046</v>
      </c>
      <c r="E10548" s="143" t="s">
        <v>24</v>
      </c>
      <c r="F10548" s="248" t="s">
        <v>3947</v>
      </c>
      <c r="G10548" s="216">
        <v>85.905000000000001</v>
      </c>
      <c r="H10548" s="216">
        <v>450</v>
      </c>
      <c r="I10548" s="216">
        <v>38657.25</v>
      </c>
      <c r="J10548" s="216">
        <v>3.9018869468650255E-2</v>
      </c>
      <c r="K10548" s="216">
        <v>8.6708598819222789E-5</v>
      </c>
    </row>
    <row r="10549" spans="2:11" ht="15.75" customHeight="1" x14ac:dyDescent="0.2">
      <c r="B10549" s="189">
        <v>41295</v>
      </c>
      <c r="C10549" s="143">
        <v>288661</v>
      </c>
      <c r="D10549" s="143" t="s">
        <v>1016</v>
      </c>
      <c r="E10549" s="143" t="s">
        <v>24</v>
      </c>
      <c r="F10549" s="248" t="s">
        <v>5423</v>
      </c>
      <c r="G10549" s="216">
        <v>4</v>
      </c>
      <c r="H10549" s="216">
        <v>16.999999992549419</v>
      </c>
      <c r="I10549" s="216">
        <v>67.999999970197678</v>
      </c>
      <c r="J10549" s="216">
        <v>6.8636106363110781E-5</v>
      </c>
      <c r="K10549" s="216">
        <v>4.0374180231289349E-6</v>
      </c>
    </row>
    <row r="10550" spans="2:11" ht="15.75" customHeight="1" x14ac:dyDescent="0.2">
      <c r="B10550" s="189">
        <v>41295</v>
      </c>
      <c r="C10550" s="143">
        <v>288662</v>
      </c>
      <c r="D10550" s="143" t="s">
        <v>884</v>
      </c>
      <c r="E10550" s="143" t="s">
        <v>24</v>
      </c>
      <c r="F10550" s="248" t="s">
        <v>5424</v>
      </c>
      <c r="G10550" s="216">
        <v>6.3</v>
      </c>
      <c r="H10550" s="216">
        <v>328.00000000046566</v>
      </c>
      <c r="I10550" s="216">
        <v>2066.4000000029337</v>
      </c>
      <c r="J10550" s="216">
        <v>2.0857301507513689E-3</v>
      </c>
      <c r="K10550" s="216">
        <v>6.3589333864280718E-6</v>
      </c>
    </row>
    <row r="10551" spans="2:11" ht="15.75" customHeight="1" x14ac:dyDescent="0.2">
      <c r="B10551" s="189">
        <v>41295</v>
      </c>
      <c r="C10551" s="143">
        <v>288663</v>
      </c>
      <c r="D10551" s="143" t="s">
        <v>764</v>
      </c>
      <c r="E10551" s="143" t="s">
        <v>24</v>
      </c>
      <c r="F10551" s="248" t="s">
        <v>5425</v>
      </c>
      <c r="G10551" s="216">
        <v>2.9742000000000002</v>
      </c>
      <c r="H10551" s="216">
        <v>43.000000003958121</v>
      </c>
      <c r="I10551" s="216">
        <v>127.89060001177225</v>
      </c>
      <c r="J10551" s="216">
        <v>1.2908695336907571E-4</v>
      </c>
      <c r="K10551" s="216">
        <v>3.0020221710975196E-6</v>
      </c>
    </row>
    <row r="10552" spans="2:11" ht="15.75" customHeight="1" x14ac:dyDescent="0.2">
      <c r="B10552" s="189">
        <v>41295</v>
      </c>
      <c r="C10552" s="143">
        <v>288664</v>
      </c>
      <c r="D10552" s="143" t="s">
        <v>5259</v>
      </c>
      <c r="E10552" s="143" t="s">
        <v>24</v>
      </c>
      <c r="F10552" s="248" t="s">
        <v>5426</v>
      </c>
      <c r="G10552" s="216">
        <v>1.0730999999999999</v>
      </c>
      <c r="H10552" s="216">
        <v>30.99999999627471</v>
      </c>
      <c r="I10552" s="216">
        <v>33.266099996002389</v>
      </c>
      <c r="J10552" s="216">
        <v>3.3577287920767361E-5</v>
      </c>
      <c r="K10552" s="216">
        <v>1.0831383201549149E-6</v>
      </c>
    </row>
    <row r="10553" spans="2:11" ht="15.75" customHeight="1" x14ac:dyDescent="0.2">
      <c r="B10553" s="189">
        <v>41295</v>
      </c>
      <c r="C10553" s="143">
        <v>288665</v>
      </c>
      <c r="D10553" s="143" t="s">
        <v>958</v>
      </c>
      <c r="E10553" s="143" t="s">
        <v>24</v>
      </c>
      <c r="F10553" s="248" t="s">
        <v>5427</v>
      </c>
      <c r="G10553" s="216">
        <v>6.75</v>
      </c>
      <c r="H10553" s="216">
        <v>278.99999999790452</v>
      </c>
      <c r="I10553" s="216">
        <v>1883.2499999858555</v>
      </c>
      <c r="J10553" s="216">
        <v>1.9008668730001149E-3</v>
      </c>
      <c r="K10553" s="216">
        <v>6.8131429140300778E-6</v>
      </c>
    </row>
    <row r="10554" spans="2:11" ht="15.75" customHeight="1" x14ac:dyDescent="0.2">
      <c r="B10554" s="189">
        <v>41295</v>
      </c>
      <c r="C10554" s="143">
        <v>288666</v>
      </c>
      <c r="D10554" s="143" t="s">
        <v>1454</v>
      </c>
      <c r="E10554" s="143" t="s">
        <v>24</v>
      </c>
      <c r="F10554" s="248" t="s">
        <v>5428</v>
      </c>
      <c r="G10554" s="216">
        <v>28.0686</v>
      </c>
      <c r="H10554" s="216">
        <v>181.99999999604188</v>
      </c>
      <c r="I10554" s="216">
        <v>5108.4851998889008</v>
      </c>
      <c r="J10554" s="216">
        <v>5.1562725542297167E-3</v>
      </c>
      <c r="K10554" s="216">
        <v>2.8331167880999206E-5</v>
      </c>
    </row>
    <row r="10555" spans="2:11" ht="15.75" customHeight="1" x14ac:dyDescent="0.2">
      <c r="B10555" s="189">
        <v>41295</v>
      </c>
      <c r="C10555" s="143">
        <v>288667</v>
      </c>
      <c r="D10555" s="143" t="s">
        <v>584</v>
      </c>
      <c r="E10555" s="143" t="s">
        <v>24</v>
      </c>
      <c r="F10555" s="248" t="s">
        <v>5429</v>
      </c>
      <c r="G10555" s="216">
        <v>4.6000000000000005</v>
      </c>
      <c r="H10555" s="216">
        <v>210.00000000349246</v>
      </c>
      <c r="I10555" s="216">
        <v>966.00000001606543</v>
      </c>
      <c r="J10555" s="216">
        <v>9.7503645260185344E-4</v>
      </c>
      <c r="K10555" s="216">
        <v>4.6430307265982756E-6</v>
      </c>
    </row>
    <row r="10556" spans="2:11" ht="15.75" customHeight="1" x14ac:dyDescent="0.2">
      <c r="B10556" s="189">
        <v>41295</v>
      </c>
      <c r="C10556" s="143">
        <v>288668</v>
      </c>
      <c r="D10556" s="143" t="s">
        <v>503</v>
      </c>
      <c r="E10556" s="143" t="s">
        <v>25</v>
      </c>
      <c r="F10556" s="248" t="s">
        <v>3893</v>
      </c>
      <c r="G10556" s="216">
        <v>6.24</v>
      </c>
      <c r="H10556" s="216">
        <v>177.00000000069849</v>
      </c>
      <c r="I10556" s="216">
        <v>1104.4800000043585</v>
      </c>
      <c r="J10556" s="216">
        <v>3.1862180721302404E-3</v>
      </c>
      <c r="K10556" s="216">
        <v>1.8001232045862525E-5</v>
      </c>
    </row>
    <row r="10557" spans="2:11" ht="15.75" customHeight="1" x14ac:dyDescent="0.2">
      <c r="B10557" s="189">
        <v>41295</v>
      </c>
      <c r="C10557" s="143">
        <v>288669</v>
      </c>
      <c r="D10557" s="143" t="s">
        <v>978</v>
      </c>
      <c r="E10557" s="143" t="s">
        <v>25</v>
      </c>
      <c r="F10557" s="248" t="s">
        <v>5430</v>
      </c>
      <c r="G10557" s="216">
        <v>15.225000000000001</v>
      </c>
      <c r="H10557" s="216">
        <v>278.99999999790452</v>
      </c>
      <c r="I10557" s="216">
        <v>4247.7749999680964</v>
      </c>
      <c r="J10557" s="216">
        <v>1.2254035809781951E-2</v>
      </c>
      <c r="K10557" s="216">
        <v>4.3921275304207845E-5</v>
      </c>
    </row>
    <row r="10558" spans="2:11" ht="15.75" customHeight="1" x14ac:dyDescent="0.2">
      <c r="B10558" s="189">
        <v>41296</v>
      </c>
      <c r="C10558" s="143">
        <v>288703</v>
      </c>
      <c r="D10558" s="143" t="s">
        <v>527</v>
      </c>
      <c r="E10558" s="143" t="s">
        <v>25</v>
      </c>
      <c r="F10558" s="248" t="s">
        <v>2269</v>
      </c>
      <c r="G10558" s="216">
        <v>18.909999999999997</v>
      </c>
      <c r="H10558" s="216">
        <v>227.99999999930151</v>
      </c>
      <c r="I10558" s="216">
        <v>4311.4799999867919</v>
      </c>
      <c r="J10558" s="216">
        <v>1.2434783060083488E-2</v>
      </c>
      <c r="K10558" s="216">
        <v>5.4538522193515702E-5</v>
      </c>
    </row>
    <row r="10559" spans="2:11" ht="15.75" customHeight="1" x14ac:dyDescent="0.2">
      <c r="B10559" s="189">
        <v>41296</v>
      </c>
      <c r="C10559" s="143">
        <v>288704</v>
      </c>
      <c r="D10559" s="143" t="s">
        <v>532</v>
      </c>
      <c r="E10559" s="143" t="s">
        <v>25</v>
      </c>
      <c r="F10559" s="248" t="s">
        <v>5250</v>
      </c>
      <c r="G10559" s="216">
        <v>35.9</v>
      </c>
      <c r="H10559" s="216">
        <v>390.99999999627471</v>
      </c>
      <c r="I10559" s="216">
        <v>14036.899999866262</v>
      </c>
      <c r="J10559" s="216">
        <v>4.048396521263177E-2</v>
      </c>
      <c r="K10559" s="216">
        <v>1.0353955297446927E-4</v>
      </c>
    </row>
    <row r="10560" spans="2:11" ht="15.75" customHeight="1" x14ac:dyDescent="0.2">
      <c r="B10560" s="189">
        <v>41296</v>
      </c>
      <c r="C10560" s="143">
        <v>288705</v>
      </c>
      <c r="D10560" s="143" t="s">
        <v>676</v>
      </c>
      <c r="E10560" s="143" t="s">
        <v>25</v>
      </c>
      <c r="F10560" s="248" t="s">
        <v>2771</v>
      </c>
      <c r="G10560" s="216">
        <v>3</v>
      </c>
      <c r="H10560" s="216">
        <v>362.99999999930151</v>
      </c>
      <c r="I10560" s="216">
        <v>1088.9999999979045</v>
      </c>
      <c r="J10560" s="216">
        <v>3.1407959105565482E-3</v>
      </c>
      <c r="K10560" s="216">
        <v>8.6523303321283514E-6</v>
      </c>
    </row>
    <row r="10561" spans="2:11" ht="15.75" customHeight="1" x14ac:dyDescent="0.2">
      <c r="B10561" s="189">
        <v>41296</v>
      </c>
      <c r="C10561" s="143">
        <v>288706</v>
      </c>
      <c r="D10561" s="143" t="s">
        <v>527</v>
      </c>
      <c r="E10561" s="143" t="s">
        <v>25</v>
      </c>
      <c r="F10561" s="248" t="s">
        <v>4703</v>
      </c>
      <c r="G10561" s="216">
        <v>6</v>
      </c>
      <c r="H10561" s="216">
        <v>297.00000000419095</v>
      </c>
      <c r="I10561" s="216">
        <v>1782.0000000251457</v>
      </c>
      <c r="J10561" s="216">
        <v>5.1394842173567634E-3</v>
      </c>
      <c r="K10561" s="216">
        <v>1.7304660664256703E-5</v>
      </c>
    </row>
    <row r="10562" spans="2:11" ht="15.75" customHeight="1" x14ac:dyDescent="0.2">
      <c r="B10562" s="189">
        <v>41296</v>
      </c>
      <c r="C10562" s="143">
        <v>288707</v>
      </c>
      <c r="D10562" s="143" t="s">
        <v>593</v>
      </c>
      <c r="E10562" s="143" t="s">
        <v>25</v>
      </c>
      <c r="F10562" s="248" t="s">
        <v>4466</v>
      </c>
      <c r="G10562" s="216">
        <v>27.36</v>
      </c>
      <c r="H10562" s="216">
        <v>270</v>
      </c>
      <c r="I10562" s="216">
        <v>7387.2</v>
      </c>
      <c r="J10562" s="216">
        <v>2.1305498209832852E-2</v>
      </c>
      <c r="K10562" s="216">
        <v>7.8909252629010565E-5</v>
      </c>
    </row>
    <row r="10563" spans="2:11" ht="15.75" customHeight="1" x14ac:dyDescent="0.2">
      <c r="B10563" s="189">
        <v>41296</v>
      </c>
      <c r="C10563" s="143">
        <v>288708</v>
      </c>
      <c r="D10563" s="143" t="s">
        <v>614</v>
      </c>
      <c r="E10563" s="143" t="s">
        <v>25</v>
      </c>
      <c r="F10563" s="248" t="s">
        <v>3973</v>
      </c>
      <c r="G10563" s="216">
        <v>25</v>
      </c>
      <c r="H10563" s="216">
        <v>409.00000000256114</v>
      </c>
      <c r="I10563" s="216">
        <v>10225.000000064028</v>
      </c>
      <c r="J10563" s="216">
        <v>2.9490025882188797E-2</v>
      </c>
      <c r="K10563" s="216">
        <v>7.210275276773627E-5</v>
      </c>
    </row>
    <row r="10564" spans="2:11" ht="15.75" customHeight="1" x14ac:dyDescent="0.2">
      <c r="B10564" s="189">
        <v>41296</v>
      </c>
      <c r="C10564" s="143">
        <v>288710</v>
      </c>
      <c r="D10564" s="143" t="s">
        <v>972</v>
      </c>
      <c r="E10564" s="143" t="s">
        <v>25</v>
      </c>
      <c r="F10564" s="248" t="s">
        <v>2901</v>
      </c>
      <c r="G10564" s="216">
        <v>4.01</v>
      </c>
      <c r="H10564" s="216">
        <v>409.00000000256114</v>
      </c>
      <c r="I10564" s="216">
        <v>1640.0900000102702</v>
      </c>
      <c r="J10564" s="216">
        <v>4.730200151503083E-3</v>
      </c>
      <c r="K10564" s="216">
        <v>1.1565281543944896E-5</v>
      </c>
    </row>
    <row r="10565" spans="2:11" ht="15.75" customHeight="1" x14ac:dyDescent="0.2">
      <c r="B10565" s="189">
        <v>41296</v>
      </c>
      <c r="C10565" s="143">
        <v>288711</v>
      </c>
      <c r="D10565" s="143" t="s">
        <v>1312</v>
      </c>
      <c r="E10565" s="143" t="s">
        <v>25</v>
      </c>
      <c r="F10565" s="248" t="s">
        <v>3531</v>
      </c>
      <c r="G10565" s="216">
        <v>54.31</v>
      </c>
      <c r="H10565" s="216">
        <v>419.99999999650754</v>
      </c>
      <c r="I10565" s="216">
        <v>22810.199999810327</v>
      </c>
      <c r="J10565" s="216">
        <v>6.5787128446757673E-2</v>
      </c>
      <c r="K10565" s="216">
        <v>1.5663602011263027E-4</v>
      </c>
    </row>
    <row r="10566" spans="2:11" ht="15.75" customHeight="1" x14ac:dyDescent="0.2">
      <c r="B10566" s="189">
        <v>41296</v>
      </c>
      <c r="C10566" s="143">
        <v>288712</v>
      </c>
      <c r="D10566" s="143" t="s">
        <v>619</v>
      </c>
      <c r="E10566" s="143" t="s">
        <v>25</v>
      </c>
      <c r="F10566" s="248" t="s">
        <v>4375</v>
      </c>
      <c r="G10566" s="216">
        <v>2</v>
      </c>
      <c r="H10566" s="216">
        <v>265.99999999743886</v>
      </c>
      <c r="I10566" s="216">
        <v>531.99999999487773</v>
      </c>
      <c r="J10566" s="216">
        <v>1.5343465788826545E-3</v>
      </c>
      <c r="K10566" s="216">
        <v>5.7682202214189006E-6</v>
      </c>
    </row>
    <row r="10567" spans="2:11" ht="15.75" customHeight="1" x14ac:dyDescent="0.2">
      <c r="B10567" s="189">
        <v>41296</v>
      </c>
      <c r="C10567" s="143">
        <v>288713</v>
      </c>
      <c r="D10567" s="143" t="s">
        <v>1458</v>
      </c>
      <c r="E10567" s="143" t="s">
        <v>25</v>
      </c>
      <c r="F10567" s="248" t="s">
        <v>2556</v>
      </c>
      <c r="G10567" s="216">
        <v>31.34</v>
      </c>
      <c r="H10567" s="216">
        <v>430.00000000814907</v>
      </c>
      <c r="I10567" s="216">
        <v>13476.200000255392</v>
      </c>
      <c r="J10567" s="216">
        <v>3.8866844674679275E-2</v>
      </c>
      <c r="K10567" s="216">
        <v>9.0388010869634175E-5</v>
      </c>
    </row>
    <row r="10568" spans="2:11" ht="15.75" customHeight="1" x14ac:dyDescent="0.2">
      <c r="B10568" s="189">
        <v>41296</v>
      </c>
      <c r="C10568" s="143">
        <v>288714</v>
      </c>
      <c r="D10568" s="143" t="s">
        <v>555</v>
      </c>
      <c r="E10568" s="143" t="s">
        <v>25</v>
      </c>
      <c r="F10568" s="248" t="s">
        <v>3293</v>
      </c>
      <c r="G10568" s="216">
        <v>58.494999999999997</v>
      </c>
      <c r="H10568" s="216">
        <v>415.00000000116415</v>
      </c>
      <c r="I10568" s="216">
        <v>24275.425000068099</v>
      </c>
      <c r="J10568" s="216">
        <v>7.0012998684465366E-2</v>
      </c>
      <c r="K10568" s="216">
        <v>1.6870602092594931E-4</v>
      </c>
    </row>
    <row r="10569" spans="2:11" ht="15.75" customHeight="1" x14ac:dyDescent="0.2">
      <c r="B10569" s="189">
        <v>41296</v>
      </c>
      <c r="C10569" s="143">
        <v>288715</v>
      </c>
      <c r="D10569" s="143" t="s">
        <v>665</v>
      </c>
      <c r="E10569" s="143" t="s">
        <v>25</v>
      </c>
      <c r="F10569" s="248" t="s">
        <v>5431</v>
      </c>
      <c r="G10569" s="216">
        <v>82</v>
      </c>
      <c r="H10569" s="216">
        <v>431.99999999371357</v>
      </c>
      <c r="I10569" s="216">
        <v>35423.999999484513</v>
      </c>
      <c r="J10569" s="216">
        <v>0.10216671656028485</v>
      </c>
      <c r="K10569" s="216">
        <v>2.3649702907817494E-4</v>
      </c>
    </row>
    <row r="10570" spans="2:11" ht="15.75" customHeight="1" x14ac:dyDescent="0.2">
      <c r="B10570" s="189">
        <v>41296</v>
      </c>
      <c r="C10570" s="143">
        <v>288716</v>
      </c>
      <c r="D10570" s="143" t="s">
        <v>692</v>
      </c>
      <c r="E10570" s="143" t="s">
        <v>25</v>
      </c>
      <c r="F10570" s="248" t="s">
        <v>5432</v>
      </c>
      <c r="G10570" s="216">
        <v>6</v>
      </c>
      <c r="H10570" s="216">
        <v>418.00000000046566</v>
      </c>
      <c r="I10570" s="216">
        <v>2508.000000002794</v>
      </c>
      <c r="J10570" s="216">
        <v>7.2333481576673598E-3</v>
      </c>
      <c r="K10570" s="216">
        <v>1.7304660664256703E-5</v>
      </c>
    </row>
    <row r="10571" spans="2:11" ht="15.75" customHeight="1" x14ac:dyDescent="0.2">
      <c r="B10571" s="189">
        <v>41296</v>
      </c>
      <c r="C10571" s="143">
        <v>288717</v>
      </c>
      <c r="D10571" s="143" t="s">
        <v>740</v>
      </c>
      <c r="E10571" s="143" t="s">
        <v>25</v>
      </c>
      <c r="F10571" s="248" t="s">
        <v>5433</v>
      </c>
      <c r="G10571" s="216">
        <v>5.0200000000000005</v>
      </c>
      <c r="H10571" s="216">
        <v>578.00000000861473</v>
      </c>
      <c r="I10571" s="216">
        <v>2901.5600000432464</v>
      </c>
      <c r="J10571" s="216">
        <v>8.3684185329548407E-3</v>
      </c>
      <c r="K10571" s="216">
        <v>1.4478232755761443E-5</v>
      </c>
    </row>
    <row r="10572" spans="2:11" ht="15.75" customHeight="1" x14ac:dyDescent="0.2">
      <c r="B10572" s="189">
        <v>41296</v>
      </c>
      <c r="C10572" s="143">
        <v>288717</v>
      </c>
      <c r="D10572" s="143" t="s">
        <v>582</v>
      </c>
      <c r="E10572" s="143" t="s">
        <v>25</v>
      </c>
      <c r="F10572" s="248" t="s">
        <v>5433</v>
      </c>
      <c r="G10572" s="216">
        <v>2.0100000000000002</v>
      </c>
      <c r="H10572" s="216">
        <v>578.00000000861473</v>
      </c>
      <c r="I10572" s="216">
        <v>1161.7800000173158</v>
      </c>
      <c r="J10572" s="216">
        <v>3.3507014444699662E-3</v>
      </c>
      <c r="K10572" s="216">
        <v>5.7970613225259965E-6</v>
      </c>
    </row>
    <row r="10573" spans="2:11" ht="15.75" customHeight="1" x14ac:dyDescent="0.2">
      <c r="B10573" s="189">
        <v>41296</v>
      </c>
      <c r="C10573" s="143">
        <v>288717</v>
      </c>
      <c r="D10573" s="143" t="s">
        <v>1204</v>
      </c>
      <c r="E10573" s="143" t="s">
        <v>25</v>
      </c>
      <c r="F10573" s="248" t="s">
        <v>5433</v>
      </c>
      <c r="G10573" s="216">
        <v>7</v>
      </c>
      <c r="H10573" s="216">
        <v>578.00000000861473</v>
      </c>
      <c r="I10573" s="216">
        <v>4046.0000000603031</v>
      </c>
      <c r="J10573" s="216">
        <v>1.1669109508104358E-2</v>
      </c>
      <c r="K10573" s="216">
        <v>2.0188770774966154E-5</v>
      </c>
    </row>
    <row r="10574" spans="2:11" ht="15.75" customHeight="1" x14ac:dyDescent="0.2">
      <c r="B10574" s="189">
        <v>41296</v>
      </c>
      <c r="C10574" s="143">
        <v>288718</v>
      </c>
      <c r="D10574" s="143" t="s">
        <v>1164</v>
      </c>
      <c r="E10574" s="143" t="s">
        <v>25</v>
      </c>
      <c r="F10574" s="248" t="s">
        <v>2284</v>
      </c>
      <c r="G10574" s="216">
        <v>26</v>
      </c>
      <c r="H10574" s="216">
        <v>452.99999999930151</v>
      </c>
      <c r="I10574" s="216">
        <v>11777.999999981839</v>
      </c>
      <c r="J10574" s="216">
        <v>3.3969048883883531E-2</v>
      </c>
      <c r="K10574" s="216">
        <v>7.4986862878445714E-5</v>
      </c>
    </row>
    <row r="10575" spans="2:11" ht="15.75" customHeight="1" x14ac:dyDescent="0.2">
      <c r="B10575" s="189">
        <v>41296</v>
      </c>
      <c r="C10575" s="143">
        <v>288719</v>
      </c>
      <c r="D10575" s="143" t="s">
        <v>844</v>
      </c>
      <c r="E10575" s="143" t="s">
        <v>24</v>
      </c>
      <c r="F10575" s="248" t="s">
        <v>4879</v>
      </c>
      <c r="G10575" s="216">
        <v>9.5</v>
      </c>
      <c r="H10575" s="216">
        <v>120.99999999627471</v>
      </c>
      <c r="I10575" s="216">
        <v>1149.4999999646097</v>
      </c>
      <c r="J10575" s="216">
        <v>1.1603341443000119E-3</v>
      </c>
      <c r="K10575" s="216">
        <v>9.5895383829399643E-6</v>
      </c>
    </row>
    <row r="10576" spans="2:11" ht="15.75" customHeight="1" x14ac:dyDescent="0.2">
      <c r="B10576" s="189">
        <v>41296</v>
      </c>
      <c r="C10576" s="143">
        <v>288720</v>
      </c>
      <c r="D10576" s="143" t="s">
        <v>803</v>
      </c>
      <c r="E10576" s="143" t="s">
        <v>24</v>
      </c>
      <c r="F10576" s="248" t="s">
        <v>5434</v>
      </c>
      <c r="G10576" s="216">
        <v>20.14</v>
      </c>
      <c r="H10576" s="216">
        <v>307.0000000053551</v>
      </c>
      <c r="I10576" s="216">
        <v>6182.980000107852</v>
      </c>
      <c r="J10576" s="216">
        <v>6.2412551612615148E-3</v>
      </c>
      <c r="K10576" s="216">
        <v>2.0329821371832726E-5</v>
      </c>
    </row>
    <row r="10577" spans="2:11" ht="15.75" customHeight="1" x14ac:dyDescent="0.2">
      <c r="B10577" s="189">
        <v>41296</v>
      </c>
      <c r="C10577" s="143">
        <v>288721</v>
      </c>
      <c r="D10577" s="143" t="s">
        <v>1066</v>
      </c>
      <c r="E10577" s="143" t="s">
        <v>24</v>
      </c>
      <c r="F10577" s="248" t="s">
        <v>5435</v>
      </c>
      <c r="G10577" s="216">
        <v>24.708100000000002</v>
      </c>
      <c r="H10577" s="216">
        <v>316.00000000325963</v>
      </c>
      <c r="I10577" s="216">
        <v>7807.7596000805388</v>
      </c>
      <c r="J10577" s="216">
        <v>7.881348459972664E-3</v>
      </c>
      <c r="K10577" s="216">
        <v>2.4940976138896732E-5</v>
      </c>
    </row>
    <row r="10578" spans="2:11" ht="15.75" customHeight="1" x14ac:dyDescent="0.2">
      <c r="B10578" s="189">
        <v>41296</v>
      </c>
      <c r="C10578" s="143">
        <v>288722</v>
      </c>
      <c r="D10578" s="143" t="s">
        <v>850</v>
      </c>
      <c r="E10578" s="143" t="s">
        <v>24</v>
      </c>
      <c r="F10578" s="248" t="s">
        <v>1954</v>
      </c>
      <c r="G10578" s="216">
        <v>10.967000000000001</v>
      </c>
      <c r="H10578" s="216">
        <v>252.9999999969732</v>
      </c>
      <c r="I10578" s="216">
        <v>2774.6509999668051</v>
      </c>
      <c r="J10578" s="216">
        <v>2.8008023435204667E-3</v>
      </c>
      <c r="K10578" s="216">
        <v>1.1070364994284483E-5</v>
      </c>
    </row>
    <row r="10579" spans="2:11" ht="15.75" customHeight="1" x14ac:dyDescent="0.2">
      <c r="B10579" s="189">
        <v>41296</v>
      </c>
      <c r="C10579" s="143">
        <v>288723</v>
      </c>
      <c r="D10579" s="143" t="s">
        <v>597</v>
      </c>
      <c r="E10579" s="143" t="s">
        <v>25</v>
      </c>
      <c r="F10579" s="248" t="s">
        <v>5436</v>
      </c>
      <c r="G10579" s="216">
        <v>6</v>
      </c>
      <c r="H10579" s="216">
        <v>69.999999997671694</v>
      </c>
      <c r="I10579" s="216">
        <v>419.99999998603016</v>
      </c>
      <c r="J10579" s="216">
        <v>1.2113262464576787E-3</v>
      </c>
      <c r="K10579" s="216">
        <v>1.7304660664256703E-5</v>
      </c>
    </row>
    <row r="10580" spans="2:11" ht="15.75" customHeight="1" x14ac:dyDescent="0.2">
      <c r="B10580" s="189">
        <v>41296</v>
      </c>
      <c r="C10580" s="143">
        <v>288724</v>
      </c>
      <c r="D10580" s="143" t="s">
        <v>604</v>
      </c>
      <c r="E10580" s="143" t="s">
        <v>25</v>
      </c>
      <c r="F10580" s="248" t="s">
        <v>5437</v>
      </c>
      <c r="G10580" s="216">
        <v>15.040000000000001</v>
      </c>
      <c r="H10580" s="216">
        <v>65.000000002328306</v>
      </c>
      <c r="I10580" s="216">
        <v>977.60000003501784</v>
      </c>
      <c r="J10580" s="216">
        <v>2.8195060443305543E-3</v>
      </c>
      <c r="K10580" s="216">
        <v>4.337701606507014E-5</v>
      </c>
    </row>
    <row r="10581" spans="2:11" ht="15.75" customHeight="1" x14ac:dyDescent="0.2">
      <c r="B10581" s="189">
        <v>41296</v>
      </c>
      <c r="C10581" s="143">
        <v>288725</v>
      </c>
      <c r="D10581" s="143" t="s">
        <v>5438</v>
      </c>
      <c r="E10581" s="143" t="s">
        <v>24</v>
      </c>
      <c r="F10581" s="248" t="s">
        <v>3367</v>
      </c>
      <c r="G10581" s="216">
        <v>0.9</v>
      </c>
      <c r="H10581" s="216">
        <v>381.99999999837019</v>
      </c>
      <c r="I10581" s="216">
        <v>343.79999999853317</v>
      </c>
      <c r="J10581" s="216">
        <v>3.4704034695165194E-4</v>
      </c>
      <c r="K10581" s="216">
        <v>9.0848258364694406E-7</v>
      </c>
    </row>
    <row r="10582" spans="2:11" ht="15.75" customHeight="1" x14ac:dyDescent="0.2">
      <c r="B10582" s="189">
        <v>41296</v>
      </c>
      <c r="C10582" s="143">
        <v>288725</v>
      </c>
      <c r="D10582" s="143" t="s">
        <v>1606</v>
      </c>
      <c r="E10582" s="143" t="s">
        <v>24</v>
      </c>
      <c r="F10582" s="248" t="s">
        <v>3367</v>
      </c>
      <c r="G10582" s="216">
        <v>29.925000000000001</v>
      </c>
      <c r="H10582" s="216">
        <v>381.99999999837019</v>
      </c>
      <c r="I10582" s="216">
        <v>11431.349999951228</v>
      </c>
      <c r="J10582" s="216">
        <v>1.1539091536142427E-2</v>
      </c>
      <c r="K10582" s="216">
        <v>3.020704590626089E-5</v>
      </c>
    </row>
    <row r="10583" spans="2:11" ht="15.75" customHeight="1" x14ac:dyDescent="0.2">
      <c r="B10583" s="189">
        <v>41296</v>
      </c>
      <c r="C10583" s="143">
        <v>288726</v>
      </c>
      <c r="D10583" s="143" t="s">
        <v>1387</v>
      </c>
      <c r="E10583" s="143" t="s">
        <v>24</v>
      </c>
      <c r="F10583" s="248" t="s">
        <v>5252</v>
      </c>
      <c r="G10583" s="216">
        <v>25.5</v>
      </c>
      <c r="H10583" s="216">
        <v>323.99999999790452</v>
      </c>
      <c r="I10583" s="216">
        <v>8261.9999999465654</v>
      </c>
      <c r="J10583" s="216">
        <v>8.3398701178250077E-3</v>
      </c>
      <c r="K10583" s="216">
        <v>2.5740339869996747E-5</v>
      </c>
    </row>
    <row r="10584" spans="2:11" ht="15.75" customHeight="1" x14ac:dyDescent="0.2">
      <c r="B10584" s="189">
        <v>41296</v>
      </c>
      <c r="C10584" s="143">
        <v>288727</v>
      </c>
      <c r="D10584" s="143" t="s">
        <v>674</v>
      </c>
      <c r="E10584" s="143" t="s">
        <v>24</v>
      </c>
      <c r="F10584" s="248" t="s">
        <v>5439</v>
      </c>
      <c r="G10584" s="216">
        <v>27.465</v>
      </c>
      <c r="H10584" s="216">
        <v>200.00000000232831</v>
      </c>
      <c r="I10584" s="216">
        <v>5493.0000000639475</v>
      </c>
      <c r="J10584" s="216">
        <v>5.5447720355897316E-3</v>
      </c>
      <c r="K10584" s="216">
        <v>2.7723860177625907E-5</v>
      </c>
    </row>
    <row r="10585" spans="2:11" ht="15.75" customHeight="1" x14ac:dyDescent="0.2">
      <c r="B10585" s="189">
        <v>41296</v>
      </c>
      <c r="C10585" s="143">
        <v>288728</v>
      </c>
      <c r="D10585" s="143" t="s">
        <v>1164</v>
      </c>
      <c r="E10585" s="143" t="s">
        <v>25</v>
      </c>
      <c r="F10585" s="248" t="s">
        <v>5440</v>
      </c>
      <c r="G10585" s="216">
        <v>0.97500000000000009</v>
      </c>
      <c r="H10585" s="216">
        <v>119.99999999301508</v>
      </c>
      <c r="I10585" s="216">
        <v>116.99999999318972</v>
      </c>
      <c r="J10585" s="216">
        <v>3.3744088293336411E-4</v>
      </c>
      <c r="K10585" s="216">
        <v>2.8120073579417145E-6</v>
      </c>
    </row>
    <row r="10586" spans="2:11" ht="15.75" customHeight="1" x14ac:dyDescent="0.2">
      <c r="B10586" s="189">
        <v>41296</v>
      </c>
      <c r="C10586" s="143">
        <v>288729</v>
      </c>
      <c r="D10586" s="143" t="s">
        <v>990</v>
      </c>
      <c r="E10586" s="143" t="s">
        <v>24</v>
      </c>
      <c r="F10586" s="248" t="s">
        <v>5441</v>
      </c>
      <c r="G10586" s="216">
        <v>7.98</v>
      </c>
      <c r="H10586" s="216">
        <v>211.99999999953434</v>
      </c>
      <c r="I10586" s="216">
        <v>1691.759999996284</v>
      </c>
      <c r="J10586" s="216">
        <v>1.7077049952301979E-3</v>
      </c>
      <c r="K10586" s="216">
        <v>8.0552122416695705E-6</v>
      </c>
    </row>
    <row r="10587" spans="2:11" ht="15.75" customHeight="1" x14ac:dyDescent="0.2">
      <c r="B10587" s="189">
        <v>41296</v>
      </c>
      <c r="C10587" s="143">
        <v>288730</v>
      </c>
      <c r="D10587" s="143" t="s">
        <v>907</v>
      </c>
      <c r="E10587" s="143" t="s">
        <v>24</v>
      </c>
      <c r="F10587" s="248" t="s">
        <v>5442</v>
      </c>
      <c r="G10587" s="216">
        <v>32.64</v>
      </c>
      <c r="H10587" s="216">
        <v>375.00000000698492</v>
      </c>
      <c r="I10587" s="216">
        <v>12240.000000227988</v>
      </c>
      <c r="J10587" s="216">
        <v>1.2355363137828576E-2</v>
      </c>
      <c r="K10587" s="216">
        <v>3.2947635033595839E-5</v>
      </c>
    </row>
    <row r="10588" spans="2:11" ht="15.75" customHeight="1" x14ac:dyDescent="0.2">
      <c r="B10588" s="189">
        <v>41296</v>
      </c>
      <c r="C10588" s="143">
        <v>288731</v>
      </c>
      <c r="D10588" s="143" t="s">
        <v>848</v>
      </c>
      <c r="E10588" s="143" t="s">
        <v>24</v>
      </c>
      <c r="F10588" s="248" t="s">
        <v>4560</v>
      </c>
      <c r="G10588" s="216">
        <v>10.92</v>
      </c>
      <c r="H10588" s="216">
        <v>215.00000000931323</v>
      </c>
      <c r="I10588" s="216">
        <v>2347.8000001017003</v>
      </c>
      <c r="J10588" s="216">
        <v>2.3699282333096536E-3</v>
      </c>
      <c r="K10588" s="216">
        <v>1.1022922014916255E-5</v>
      </c>
    </row>
    <row r="10589" spans="2:11" ht="15.75" customHeight="1" x14ac:dyDescent="0.2">
      <c r="B10589" s="189">
        <v>41296</v>
      </c>
      <c r="C10589" s="143">
        <v>288732</v>
      </c>
      <c r="D10589" s="143" t="s">
        <v>1090</v>
      </c>
      <c r="E10589" s="143" t="s">
        <v>24</v>
      </c>
      <c r="F10589" s="248" t="s">
        <v>5409</v>
      </c>
      <c r="G10589" s="216">
        <v>1.155</v>
      </c>
      <c r="H10589" s="216">
        <v>235.00000000116415</v>
      </c>
      <c r="I10589" s="216">
        <v>271.42500000134459</v>
      </c>
      <c r="J10589" s="216">
        <v>2.7398320585288145E-4</v>
      </c>
      <c r="K10589" s="216">
        <v>1.1658859823469116E-6</v>
      </c>
    </row>
    <row r="10590" spans="2:11" ht="15.75" customHeight="1" x14ac:dyDescent="0.2">
      <c r="B10590" s="189">
        <v>41296</v>
      </c>
      <c r="C10590" s="143">
        <v>288733</v>
      </c>
      <c r="D10590" s="143" t="s">
        <v>599</v>
      </c>
      <c r="E10590" s="143" t="s">
        <v>24</v>
      </c>
      <c r="F10590" s="248" t="s">
        <v>5443</v>
      </c>
      <c r="G10590" s="216">
        <v>36.07</v>
      </c>
      <c r="H10590" s="216">
        <v>200.00000000232831</v>
      </c>
      <c r="I10590" s="216">
        <v>7214.0000000839827</v>
      </c>
      <c r="J10590" s="216">
        <v>7.2819926205615008E-3</v>
      </c>
      <c r="K10590" s="216">
        <v>3.6409963102383634E-5</v>
      </c>
    </row>
    <row r="10591" spans="2:11" ht="15.75" customHeight="1" x14ac:dyDescent="0.2">
      <c r="B10591" s="189">
        <v>41296</v>
      </c>
      <c r="C10591" s="143">
        <v>288734</v>
      </c>
      <c r="D10591" s="143" t="s">
        <v>707</v>
      </c>
      <c r="E10591" s="143" t="s">
        <v>25</v>
      </c>
      <c r="F10591" s="248" t="s">
        <v>4758</v>
      </c>
      <c r="G10591" s="216">
        <v>3.8332000000000002</v>
      </c>
      <c r="H10591" s="216">
        <v>232.9999999946449</v>
      </c>
      <c r="I10591" s="216">
        <v>893.13559997947289</v>
      </c>
      <c r="J10591" s="216">
        <v>2.5759014141353491E-3</v>
      </c>
      <c r="K10591" s="216">
        <v>1.1055370876371467E-5</v>
      </c>
    </row>
    <row r="10592" spans="2:11" ht="15.75" customHeight="1" x14ac:dyDescent="0.2">
      <c r="B10592" s="189">
        <v>41296</v>
      </c>
      <c r="C10592" s="143">
        <v>288735</v>
      </c>
      <c r="D10592" s="143" t="s">
        <v>1331</v>
      </c>
      <c r="E10592" s="143" t="s">
        <v>24</v>
      </c>
      <c r="F10592" s="248" t="s">
        <v>5444</v>
      </c>
      <c r="G10592" s="216">
        <v>6.24</v>
      </c>
      <c r="H10592" s="216">
        <v>329.99999999650754</v>
      </c>
      <c r="I10592" s="216">
        <v>2059.199999978207</v>
      </c>
      <c r="J10592" s="216">
        <v>2.0786081513622097E-3</v>
      </c>
      <c r="K10592" s="216">
        <v>6.2988125799521452E-6</v>
      </c>
    </row>
    <row r="10593" spans="2:11" ht="15.75" customHeight="1" x14ac:dyDescent="0.2">
      <c r="B10593" s="189">
        <v>41296</v>
      </c>
      <c r="C10593" s="143">
        <v>288735</v>
      </c>
      <c r="D10593" s="143" t="s">
        <v>1376</v>
      </c>
      <c r="E10593" s="143" t="s">
        <v>24</v>
      </c>
      <c r="F10593" s="248" t="s">
        <v>5444</v>
      </c>
      <c r="G10593" s="216">
        <v>16.992000000000001</v>
      </c>
      <c r="H10593" s="216">
        <v>329.99999999650754</v>
      </c>
      <c r="I10593" s="216">
        <v>5607.3599999406561</v>
      </c>
      <c r="J10593" s="216">
        <v>5.6602098890940165E-3</v>
      </c>
      <c r="K10593" s="216">
        <v>1.7152151179254304E-5</v>
      </c>
    </row>
    <row r="10594" spans="2:11" ht="15.75" customHeight="1" x14ac:dyDescent="0.2">
      <c r="B10594" s="189">
        <v>41296</v>
      </c>
      <c r="C10594" s="143">
        <v>288736</v>
      </c>
      <c r="D10594" s="143" t="s">
        <v>962</v>
      </c>
      <c r="E10594" s="143" t="s">
        <v>24</v>
      </c>
      <c r="F10594" s="248" t="s">
        <v>5445</v>
      </c>
      <c r="G10594" s="216">
        <v>4.0600000000000005</v>
      </c>
      <c r="H10594" s="216">
        <v>69.999999997671694</v>
      </c>
      <c r="I10594" s="216">
        <v>284.1999999905471</v>
      </c>
      <c r="J10594" s="216">
        <v>2.868786114043041E-4</v>
      </c>
      <c r="K10594" s="216">
        <v>4.0982658773406589E-6</v>
      </c>
    </row>
    <row r="10595" spans="2:11" ht="15.75" customHeight="1" x14ac:dyDescent="0.2">
      <c r="B10595" s="189">
        <v>41296</v>
      </c>
      <c r="C10595" s="143">
        <v>288737</v>
      </c>
      <c r="D10595" s="143" t="s">
        <v>843</v>
      </c>
      <c r="E10595" s="143" t="s">
        <v>24</v>
      </c>
      <c r="F10595" s="248" t="s">
        <v>5446</v>
      </c>
      <c r="G10595" s="216">
        <v>14.6538</v>
      </c>
      <c r="H10595" s="216">
        <v>197.99999999580905</v>
      </c>
      <c r="I10595" s="216">
        <v>2901.4523999385865</v>
      </c>
      <c r="J10595" s="216">
        <v>2.9287988584720372E-3</v>
      </c>
      <c r="K10595" s="216">
        <v>1.4791913426939542E-5</v>
      </c>
    </row>
    <row r="10596" spans="2:11" ht="15.75" customHeight="1" x14ac:dyDescent="0.2">
      <c r="B10596" s="189">
        <v>41296</v>
      </c>
      <c r="C10596" s="143">
        <v>288738</v>
      </c>
      <c r="D10596" s="143" t="s">
        <v>1198</v>
      </c>
      <c r="E10596" s="143" t="s">
        <v>25</v>
      </c>
      <c r="F10596" s="248" t="s">
        <v>5447</v>
      </c>
      <c r="G10596" s="216">
        <v>11.620000000000001</v>
      </c>
      <c r="H10596" s="216">
        <v>30.99999999627471</v>
      </c>
      <c r="I10596" s="216">
        <v>360.21999995671217</v>
      </c>
      <c r="J10596" s="216">
        <v>1.0389141439549113E-3</v>
      </c>
      <c r="K10596" s="216">
        <v>3.3513359486443816E-5</v>
      </c>
    </row>
    <row r="10597" spans="2:11" ht="15.75" customHeight="1" x14ac:dyDescent="0.2">
      <c r="B10597" s="189">
        <v>41296</v>
      </c>
      <c r="C10597" s="143">
        <v>288739</v>
      </c>
      <c r="D10597" s="143" t="s">
        <v>972</v>
      </c>
      <c r="E10597" s="143" t="s">
        <v>25</v>
      </c>
      <c r="F10597" s="248" t="s">
        <v>5448</v>
      </c>
      <c r="G10597" s="216">
        <v>2</v>
      </c>
      <c r="H10597" s="216">
        <v>188.00000000512227</v>
      </c>
      <c r="I10597" s="216">
        <v>376.00000001024455</v>
      </c>
      <c r="J10597" s="216">
        <v>1.0844254016562998E-3</v>
      </c>
      <c r="K10597" s="216">
        <v>5.7682202214189006E-6</v>
      </c>
    </row>
    <row r="10598" spans="2:11" ht="15.75" customHeight="1" x14ac:dyDescent="0.2">
      <c r="B10598" s="189">
        <v>41297</v>
      </c>
      <c r="C10598" s="143">
        <v>288780</v>
      </c>
      <c r="D10598" s="143" t="s">
        <v>619</v>
      </c>
      <c r="E10598" s="143" t="s">
        <v>25</v>
      </c>
      <c r="F10598" s="248" t="s">
        <v>4375</v>
      </c>
      <c r="G10598" s="216">
        <v>4</v>
      </c>
      <c r="H10598" s="216">
        <v>325.00000000116415</v>
      </c>
      <c r="I10598" s="216">
        <v>1300.0000000046566</v>
      </c>
      <c r="J10598" s="216">
        <v>3.7491634318730471E-3</v>
      </c>
      <c r="K10598" s="216">
        <v>1.1535887482644978E-5</v>
      </c>
    </row>
    <row r="10599" spans="2:11" ht="15.75" customHeight="1" x14ac:dyDescent="0.2">
      <c r="B10599" s="189">
        <v>41297</v>
      </c>
      <c r="C10599" s="143">
        <v>288781</v>
      </c>
      <c r="D10599" s="143" t="s">
        <v>1470</v>
      </c>
      <c r="E10599" s="143" t="s">
        <v>25</v>
      </c>
      <c r="F10599" s="248" t="s">
        <v>3313</v>
      </c>
      <c r="G10599" s="216">
        <v>2</v>
      </c>
      <c r="H10599" s="216">
        <v>210.00000000349246</v>
      </c>
      <c r="I10599" s="216">
        <v>420.00000000698492</v>
      </c>
      <c r="J10599" s="216">
        <v>1.211268185697867E-3</v>
      </c>
      <c r="K10599" s="216">
        <v>5.7679437413224888E-6</v>
      </c>
    </row>
    <row r="10600" spans="2:11" ht="15.75" customHeight="1" x14ac:dyDescent="0.2">
      <c r="B10600" s="189">
        <v>41297</v>
      </c>
      <c r="C10600" s="143">
        <v>288782</v>
      </c>
      <c r="D10600" s="143" t="s">
        <v>1188</v>
      </c>
      <c r="E10600" s="143" t="s">
        <v>25</v>
      </c>
      <c r="F10600" s="248" t="s">
        <v>4381</v>
      </c>
      <c r="G10600" s="216">
        <v>17.5</v>
      </c>
      <c r="H10600" s="216">
        <v>303.99999999557622</v>
      </c>
      <c r="I10600" s="216">
        <v>5319.9999999225838</v>
      </c>
      <c r="J10600" s="216">
        <v>1.5342730351694554E-2</v>
      </c>
      <c r="K10600" s="216">
        <v>5.0469507736571775E-5</v>
      </c>
    </row>
    <row r="10601" spans="2:11" ht="15.75" customHeight="1" x14ac:dyDescent="0.2">
      <c r="B10601" s="189">
        <v>41297</v>
      </c>
      <c r="C10601" s="143">
        <v>288783</v>
      </c>
      <c r="D10601" s="143" t="s">
        <v>612</v>
      </c>
      <c r="E10601" s="143" t="s">
        <v>25</v>
      </c>
      <c r="F10601" s="248" t="s">
        <v>4067</v>
      </c>
      <c r="G10601" s="216">
        <v>1.5</v>
      </c>
      <c r="H10601" s="216">
        <v>384.99999999767169</v>
      </c>
      <c r="I10601" s="216">
        <v>577.49999999650754</v>
      </c>
      <c r="J10601" s="216">
        <v>1.6654937552967966E-3</v>
      </c>
      <c r="K10601" s="216">
        <v>4.325957805991867E-6</v>
      </c>
    </row>
    <row r="10602" spans="2:11" ht="15.75" customHeight="1" x14ac:dyDescent="0.2">
      <c r="B10602" s="189">
        <v>41297</v>
      </c>
      <c r="C10602" s="143">
        <v>288784</v>
      </c>
      <c r="D10602" s="143" t="s">
        <v>516</v>
      </c>
      <c r="E10602" s="143" t="s">
        <v>25</v>
      </c>
      <c r="F10602" s="248" t="s">
        <v>2677</v>
      </c>
      <c r="G10602" s="216">
        <v>8.25</v>
      </c>
      <c r="H10602" s="216">
        <v>386.99999999371357</v>
      </c>
      <c r="I10602" s="216">
        <v>3192.749999948137</v>
      </c>
      <c r="J10602" s="216">
        <v>9.2078011899041166E-3</v>
      </c>
      <c r="K10602" s="216">
        <v>2.3792767932955268E-5</v>
      </c>
    </row>
    <row r="10603" spans="2:11" ht="15.75" customHeight="1" x14ac:dyDescent="0.2">
      <c r="B10603" s="189">
        <v>41297</v>
      </c>
      <c r="C10603" s="143">
        <v>288786</v>
      </c>
      <c r="D10603" s="143" t="s">
        <v>555</v>
      </c>
      <c r="E10603" s="143" t="s">
        <v>25</v>
      </c>
      <c r="F10603" s="248" t="s">
        <v>5449</v>
      </c>
      <c r="G10603" s="216">
        <v>24.96</v>
      </c>
      <c r="H10603" s="216">
        <v>291.99999999837019</v>
      </c>
      <c r="I10603" s="216">
        <v>7288.3199999593198</v>
      </c>
      <c r="J10603" s="216">
        <v>2.1019309864260441E-2</v>
      </c>
      <c r="K10603" s="216">
        <v>7.1983937891704667E-5</v>
      </c>
    </row>
    <row r="10604" spans="2:11" ht="15.75" customHeight="1" x14ac:dyDescent="0.2">
      <c r="B10604" s="189">
        <v>41297</v>
      </c>
      <c r="C10604" s="143">
        <v>288787</v>
      </c>
      <c r="D10604" s="143" t="s">
        <v>796</v>
      </c>
      <c r="E10604" s="143" t="s">
        <v>25</v>
      </c>
      <c r="F10604" s="248" t="s">
        <v>5450</v>
      </c>
      <c r="G10604" s="216">
        <v>40</v>
      </c>
      <c r="H10604" s="216">
        <v>203.99999999441206</v>
      </c>
      <c r="I10604" s="216">
        <v>8159.9999997764826</v>
      </c>
      <c r="J10604" s="216">
        <v>2.3533210463951137E-2</v>
      </c>
      <c r="K10604" s="216">
        <v>1.1535887482644978E-4</v>
      </c>
    </row>
    <row r="10605" spans="2:11" ht="15.75" customHeight="1" x14ac:dyDescent="0.2">
      <c r="B10605" s="189">
        <v>41297</v>
      </c>
      <c r="C10605" s="143">
        <v>288788</v>
      </c>
      <c r="D10605" s="143" t="s">
        <v>852</v>
      </c>
      <c r="E10605" s="143" t="s">
        <v>25</v>
      </c>
      <c r="F10605" s="248" t="s">
        <v>3206</v>
      </c>
      <c r="G10605" s="216">
        <v>17.440000000000001</v>
      </c>
      <c r="H10605" s="216">
        <v>149.99999999650754</v>
      </c>
      <c r="I10605" s="216">
        <v>2615.9999999390916</v>
      </c>
      <c r="J10605" s="216">
        <v>7.544470413474157E-3</v>
      </c>
      <c r="K10605" s="216">
        <v>5.0296469424332109E-5</v>
      </c>
    </row>
    <row r="10606" spans="2:11" ht="15.75" customHeight="1" x14ac:dyDescent="0.2">
      <c r="B10606" s="189">
        <v>41297</v>
      </c>
      <c r="C10606" s="143">
        <v>288789</v>
      </c>
      <c r="D10606" s="143" t="s">
        <v>555</v>
      </c>
      <c r="E10606" s="143" t="s">
        <v>25</v>
      </c>
      <c r="F10606" s="248" t="s">
        <v>5451</v>
      </c>
      <c r="G10606" s="216">
        <v>55</v>
      </c>
      <c r="H10606" s="216">
        <v>327.99999998998828</v>
      </c>
      <c r="I10606" s="216">
        <v>18039.999999449356</v>
      </c>
      <c r="J10606" s="216">
        <v>5.2026852545140806E-2</v>
      </c>
      <c r="K10606" s="216">
        <v>1.5861845288636845E-4</v>
      </c>
    </row>
    <row r="10607" spans="2:11" ht="15.75" customHeight="1" x14ac:dyDescent="0.2">
      <c r="B10607" s="189">
        <v>41297</v>
      </c>
      <c r="C10607" s="143">
        <v>288790</v>
      </c>
      <c r="D10607" s="143" t="s">
        <v>1164</v>
      </c>
      <c r="E10607" s="143" t="s">
        <v>25</v>
      </c>
      <c r="F10607" s="248" t="s">
        <v>2284</v>
      </c>
      <c r="G10607" s="216">
        <v>50.33</v>
      </c>
      <c r="H10607" s="216">
        <v>456.0000000090804</v>
      </c>
      <c r="I10607" s="216">
        <v>22950.480000457017</v>
      </c>
      <c r="J10607" s="216">
        <v>6.6188538739491501E-2</v>
      </c>
      <c r="K10607" s="216">
        <v>1.4515030425038043E-4</v>
      </c>
    </row>
    <row r="10608" spans="2:11" ht="15.75" customHeight="1" x14ac:dyDescent="0.2">
      <c r="B10608" s="189">
        <v>41297</v>
      </c>
      <c r="C10608" s="143">
        <v>288829</v>
      </c>
      <c r="D10608" s="143" t="s">
        <v>706</v>
      </c>
      <c r="E10608" s="143" t="s">
        <v>24</v>
      </c>
      <c r="F10608" s="248" t="s">
        <v>5452</v>
      </c>
      <c r="G10608" s="216">
        <v>22.815000000000001</v>
      </c>
      <c r="H10608" s="216">
        <v>365.99999999860302</v>
      </c>
      <c r="I10608" s="216">
        <v>8350.2899999681285</v>
      </c>
      <c r="J10608" s="216">
        <v>8.4291513700646657E-3</v>
      </c>
      <c r="K10608" s="216">
        <v>2.3030468224308302E-5</v>
      </c>
    </row>
    <row r="10609" spans="2:11" ht="15.75" customHeight="1" x14ac:dyDescent="0.2">
      <c r="B10609" s="189">
        <v>41297</v>
      </c>
      <c r="C10609" s="143">
        <v>288853</v>
      </c>
      <c r="D10609" s="143" t="s">
        <v>1569</v>
      </c>
      <c r="E10609" s="143" t="s">
        <v>24</v>
      </c>
      <c r="F10609" s="248" t="s">
        <v>5453</v>
      </c>
      <c r="G10609" s="216">
        <v>5.1000000000000005</v>
      </c>
      <c r="H10609" s="216">
        <v>251.99999999371357</v>
      </c>
      <c r="I10609" s="216">
        <v>1285.1999999679394</v>
      </c>
      <c r="J10609" s="216">
        <v>1.297337618283702E-3</v>
      </c>
      <c r="K10609" s="216">
        <v>5.1481651520478784E-6</v>
      </c>
    </row>
    <row r="10610" spans="2:11" ht="15.75" customHeight="1" x14ac:dyDescent="0.2">
      <c r="B10610" s="189">
        <v>41297</v>
      </c>
      <c r="C10610" s="143">
        <v>288854</v>
      </c>
      <c r="D10610" s="143" t="s">
        <v>975</v>
      </c>
      <c r="E10610" s="143" t="s">
        <v>24</v>
      </c>
      <c r="F10610" s="248" t="s">
        <v>5322</v>
      </c>
      <c r="G10610" s="216">
        <v>10.1166</v>
      </c>
      <c r="H10610" s="216">
        <v>420.99999999976717</v>
      </c>
      <c r="I10610" s="216">
        <v>4259.0885999976445</v>
      </c>
      <c r="J10610" s="216">
        <v>4.2993120607827959E-3</v>
      </c>
      <c r="K10610" s="216">
        <v>1.0212142662197561E-5</v>
      </c>
    </row>
    <row r="10611" spans="2:11" ht="15.75" customHeight="1" x14ac:dyDescent="0.2">
      <c r="B10611" s="189">
        <v>41297</v>
      </c>
      <c r="C10611" s="143">
        <v>288855</v>
      </c>
      <c r="D10611" s="143" t="s">
        <v>1291</v>
      </c>
      <c r="E10611" s="143" t="s">
        <v>24</v>
      </c>
      <c r="F10611" s="248" t="s">
        <v>2679</v>
      </c>
      <c r="G10611" s="216">
        <v>21.7</v>
      </c>
      <c r="H10611" s="216">
        <v>259.0000000060536</v>
      </c>
      <c r="I10611" s="216">
        <v>5620.300000131363</v>
      </c>
      <c r="J10611" s="216">
        <v>5.6733789421041115E-3</v>
      </c>
      <c r="K10611" s="216">
        <v>2.1904937999889992E-5</v>
      </c>
    </row>
    <row r="10612" spans="2:11" ht="15.75" customHeight="1" x14ac:dyDescent="0.2">
      <c r="B10612" s="189">
        <v>41297</v>
      </c>
      <c r="C10612" s="143">
        <v>288856</v>
      </c>
      <c r="D10612" s="143" t="s">
        <v>852</v>
      </c>
      <c r="E10612" s="143" t="s">
        <v>25</v>
      </c>
      <c r="F10612" s="248" t="s">
        <v>4702</v>
      </c>
      <c r="G10612" s="216">
        <v>3</v>
      </c>
      <c r="H10612" s="216">
        <v>416.00000000442378</v>
      </c>
      <c r="I10612" s="216">
        <v>1248.0000000132713</v>
      </c>
      <c r="J10612" s="216">
        <v>3.599196894623507E-3</v>
      </c>
      <c r="K10612" s="216">
        <v>8.651915611983734E-6</v>
      </c>
    </row>
    <row r="10613" spans="2:11" ht="15.75" customHeight="1" x14ac:dyDescent="0.2">
      <c r="B10613" s="189">
        <v>41297</v>
      </c>
      <c r="C10613" s="143">
        <v>288857</v>
      </c>
      <c r="D10613" s="143" t="s">
        <v>951</v>
      </c>
      <c r="E10613" s="143" t="s">
        <v>25</v>
      </c>
      <c r="F10613" s="248" t="s">
        <v>5454</v>
      </c>
      <c r="G10613" s="216">
        <v>6.18</v>
      </c>
      <c r="H10613" s="216">
        <v>389.00000000023283</v>
      </c>
      <c r="I10613" s="216">
        <v>2404.0200000014388</v>
      </c>
      <c r="J10613" s="216">
        <v>6.9331260565111946E-3</v>
      </c>
      <c r="K10613" s="216">
        <v>1.7822946160686491E-5</v>
      </c>
    </row>
    <row r="10614" spans="2:11" ht="15.75" customHeight="1" x14ac:dyDescent="0.2">
      <c r="B10614" s="189">
        <v>41297</v>
      </c>
      <c r="C10614" s="143">
        <v>288858</v>
      </c>
      <c r="D10614" s="143" t="s">
        <v>1378</v>
      </c>
      <c r="E10614" s="143" t="s">
        <v>24</v>
      </c>
      <c r="F10614" s="248" t="s">
        <v>5455</v>
      </c>
      <c r="G10614" s="216">
        <v>26.400000000000002</v>
      </c>
      <c r="H10614" s="216">
        <v>30.99999999627471</v>
      </c>
      <c r="I10614" s="216">
        <v>818.39999990165245</v>
      </c>
      <c r="J10614" s="216">
        <v>8.2612909018228904E-4</v>
      </c>
      <c r="K10614" s="216">
        <v>2.6649325492953725E-5</v>
      </c>
    </row>
    <row r="10615" spans="2:11" ht="15.75" customHeight="1" x14ac:dyDescent="0.2">
      <c r="B10615" s="189">
        <v>41297</v>
      </c>
      <c r="C10615" s="143">
        <v>288859</v>
      </c>
      <c r="D10615" s="143" t="s">
        <v>3249</v>
      </c>
      <c r="E10615" s="143" t="s">
        <v>24</v>
      </c>
      <c r="F10615" s="248" t="s">
        <v>3248</v>
      </c>
      <c r="G10615" s="216">
        <v>10.665000000000001</v>
      </c>
      <c r="H10615" s="216">
        <v>334.99999999185093</v>
      </c>
      <c r="I10615" s="216">
        <v>3572.7749999130906</v>
      </c>
      <c r="J10615" s="216">
        <v>3.606516813854987E-3</v>
      </c>
      <c r="K10615" s="216">
        <v>1.0765721832664829E-5</v>
      </c>
    </row>
    <row r="10616" spans="2:11" ht="15.75" customHeight="1" x14ac:dyDescent="0.2">
      <c r="B10616" s="189">
        <v>41297</v>
      </c>
      <c r="C10616" s="143">
        <v>288860</v>
      </c>
      <c r="D10616" s="143" t="s">
        <v>809</v>
      </c>
      <c r="E10616" s="143" t="s">
        <v>24</v>
      </c>
      <c r="F10616" s="248" t="s">
        <v>5456</v>
      </c>
      <c r="G10616" s="216">
        <v>0.99</v>
      </c>
      <c r="H10616" s="216">
        <v>21.999999998370185</v>
      </c>
      <c r="I10616" s="216">
        <v>21.779999998386483</v>
      </c>
      <c r="J10616" s="216">
        <v>2.1985693530058066E-5</v>
      </c>
      <c r="K10616" s="216">
        <v>9.9934970598576456E-7</v>
      </c>
    </row>
    <row r="10617" spans="2:11" ht="15.75" customHeight="1" x14ac:dyDescent="0.2">
      <c r="B10617" s="189">
        <v>41297</v>
      </c>
      <c r="C10617" s="143">
        <v>288861</v>
      </c>
      <c r="D10617" s="143" t="s">
        <v>1180</v>
      </c>
      <c r="E10617" s="143" t="s">
        <v>24</v>
      </c>
      <c r="F10617" s="248" t="s">
        <v>4818</v>
      </c>
      <c r="G10617" s="216">
        <v>7.05</v>
      </c>
      <c r="H10617" s="216">
        <v>380.99999999511056</v>
      </c>
      <c r="I10617" s="216">
        <v>2686.0499999655294</v>
      </c>
      <c r="J10617" s="216">
        <v>2.7114174522511261E-3</v>
      </c>
      <c r="K10617" s="216">
        <v>7.1165812395955963E-6</v>
      </c>
    </row>
    <row r="10618" spans="2:11" ht="15.75" customHeight="1" x14ac:dyDescent="0.2">
      <c r="B10618" s="189">
        <v>41297</v>
      </c>
      <c r="C10618" s="143">
        <v>288861</v>
      </c>
      <c r="D10618" s="143" t="s">
        <v>2999</v>
      </c>
      <c r="E10618" s="143" t="s">
        <v>24</v>
      </c>
      <c r="F10618" s="248" t="s">
        <v>4818</v>
      </c>
      <c r="G10618" s="216">
        <v>29.1</v>
      </c>
      <c r="H10618" s="216">
        <v>380.99999999511056</v>
      </c>
      <c r="I10618" s="216">
        <v>11087.099999857717</v>
      </c>
      <c r="J10618" s="216">
        <v>1.1191808207164223E-2</v>
      </c>
      <c r="K10618" s="216">
        <v>2.9374824691096717E-5</v>
      </c>
    </row>
    <row r="10619" spans="2:11" ht="15.75" customHeight="1" x14ac:dyDescent="0.2">
      <c r="B10619" s="189">
        <v>41297</v>
      </c>
      <c r="C10619" s="143">
        <v>288863</v>
      </c>
      <c r="D10619" s="143" t="s">
        <v>658</v>
      </c>
      <c r="E10619" s="143" t="s">
        <v>24</v>
      </c>
      <c r="F10619" s="248" t="s">
        <v>5457</v>
      </c>
      <c r="G10619" s="216">
        <v>10.725</v>
      </c>
      <c r="H10619" s="216">
        <v>264.99999999417923</v>
      </c>
      <c r="I10619" s="216">
        <v>2842.1249999375723</v>
      </c>
      <c r="J10619" s="216">
        <v>2.8689664475377817E-3</v>
      </c>
      <c r="K10619" s="216">
        <v>1.0826288481512449E-5</v>
      </c>
    </row>
    <row r="10620" spans="2:11" ht="15.75" customHeight="1" x14ac:dyDescent="0.2">
      <c r="B10620" s="189">
        <v>41297</v>
      </c>
      <c r="C10620" s="143">
        <v>288864</v>
      </c>
      <c r="D10620" s="143" t="s">
        <v>1584</v>
      </c>
      <c r="E10620" s="143" t="s">
        <v>24</v>
      </c>
      <c r="F10620" s="248" t="s">
        <v>5458</v>
      </c>
      <c r="G10620" s="216">
        <v>2.2949999999999999</v>
      </c>
      <c r="H10620" s="216">
        <v>299.99999999301508</v>
      </c>
      <c r="I10620" s="216">
        <v>688.49999998396959</v>
      </c>
      <c r="J10620" s="216">
        <v>6.9500229551028173E-4</v>
      </c>
      <c r="K10620" s="216">
        <v>2.316674318421545E-6</v>
      </c>
    </row>
    <row r="10621" spans="2:11" ht="15.75" customHeight="1" x14ac:dyDescent="0.2">
      <c r="B10621" s="189">
        <v>41297</v>
      </c>
      <c r="C10621" s="143">
        <v>288865</v>
      </c>
      <c r="D10621" s="143" t="s">
        <v>764</v>
      </c>
      <c r="E10621" s="143" t="s">
        <v>24</v>
      </c>
      <c r="F10621" s="248" t="s">
        <v>5459</v>
      </c>
      <c r="G10621" s="216">
        <v>12.651400000000001</v>
      </c>
      <c r="H10621" s="216">
        <v>271.00000000325963</v>
      </c>
      <c r="I10621" s="216">
        <v>3428.5294000412391</v>
      </c>
      <c r="J10621" s="216">
        <v>3.4609089372674364E-3</v>
      </c>
      <c r="K10621" s="216">
        <v>1.2770881687180103E-5</v>
      </c>
    </row>
    <row r="10622" spans="2:11" ht="15.75" customHeight="1" x14ac:dyDescent="0.2">
      <c r="B10622" s="189">
        <v>41297</v>
      </c>
      <c r="C10622" s="143">
        <v>288865</v>
      </c>
      <c r="D10622" s="143" t="s">
        <v>5259</v>
      </c>
      <c r="E10622" s="143" t="s">
        <v>24</v>
      </c>
      <c r="F10622" s="248" t="s">
        <v>5459</v>
      </c>
      <c r="G10622" s="216">
        <v>13.3688</v>
      </c>
      <c r="H10622" s="216">
        <v>271.00000000325963</v>
      </c>
      <c r="I10622" s="216">
        <v>3622.9448000435773</v>
      </c>
      <c r="J10622" s="216">
        <v>3.6571604249759633E-3</v>
      </c>
      <c r="K10622" s="216">
        <v>1.3495056918568171E-5</v>
      </c>
    </row>
    <row r="10623" spans="2:11" ht="15.75" customHeight="1" x14ac:dyDescent="0.2">
      <c r="B10623" s="189">
        <v>41297</v>
      </c>
      <c r="C10623" s="143">
        <v>288867</v>
      </c>
      <c r="D10623" s="143" t="s">
        <v>1502</v>
      </c>
      <c r="E10623" s="143" t="s">
        <v>24</v>
      </c>
      <c r="F10623" s="248" t="s">
        <v>5172</v>
      </c>
      <c r="G10623" s="216">
        <v>2.8650000000000002</v>
      </c>
      <c r="H10623" s="216">
        <v>304.0000000060536</v>
      </c>
      <c r="I10623" s="216">
        <v>870.96000001734365</v>
      </c>
      <c r="J10623" s="216">
        <v>8.7918547468958982E-4</v>
      </c>
      <c r="K10623" s="216">
        <v>2.8920574824739555E-6</v>
      </c>
    </row>
    <row r="10624" spans="2:11" ht="15.75" customHeight="1" x14ac:dyDescent="0.2">
      <c r="B10624" s="189">
        <v>41297</v>
      </c>
      <c r="C10624" s="143">
        <v>288868</v>
      </c>
      <c r="D10624" s="143" t="s">
        <v>823</v>
      </c>
      <c r="E10624" s="143" t="s">
        <v>24</v>
      </c>
      <c r="F10624" s="248" t="s">
        <v>5460</v>
      </c>
      <c r="G10624" s="216">
        <v>11.4</v>
      </c>
      <c r="H10624" s="216">
        <v>194.99999999650754</v>
      </c>
      <c r="I10624" s="216">
        <v>2222.999999960186</v>
      </c>
      <c r="J10624" s="216">
        <v>2.2439943397642085E-3</v>
      </c>
      <c r="K10624" s="216">
        <v>1.1507663281048199E-5</v>
      </c>
    </row>
    <row r="10625" spans="2:11" ht="15.75" customHeight="1" x14ac:dyDescent="0.2">
      <c r="B10625" s="189">
        <v>41297</v>
      </c>
      <c r="C10625" s="143">
        <v>288869</v>
      </c>
      <c r="D10625" s="143" t="s">
        <v>616</v>
      </c>
      <c r="E10625" s="143" t="s">
        <v>24</v>
      </c>
      <c r="F10625" s="248" t="s">
        <v>3766</v>
      </c>
      <c r="G10625" s="216">
        <v>29.414999999999999</v>
      </c>
      <c r="H10625" s="216">
        <v>201.99999999837019</v>
      </c>
      <c r="I10625" s="216">
        <v>5941.8299999520586</v>
      </c>
      <c r="J10625" s="216">
        <v>5.9979455186560462E-3</v>
      </c>
      <c r="K10625" s="216">
        <v>2.9692799597546733E-5</v>
      </c>
    </row>
    <row r="10626" spans="2:11" ht="15.75" customHeight="1" x14ac:dyDescent="0.2">
      <c r="B10626" s="189">
        <v>41297</v>
      </c>
      <c r="C10626" s="143">
        <v>288872</v>
      </c>
      <c r="D10626" s="143" t="s">
        <v>1499</v>
      </c>
      <c r="E10626" s="143" t="s">
        <v>24</v>
      </c>
      <c r="F10626" s="248" t="s">
        <v>5461</v>
      </c>
      <c r="G10626" s="216">
        <v>0.4</v>
      </c>
      <c r="H10626" s="216">
        <v>100.00000000116415</v>
      </c>
      <c r="I10626" s="216">
        <v>40.000000000465661</v>
      </c>
      <c r="J10626" s="216">
        <v>4.037776589888479E-5</v>
      </c>
      <c r="K10626" s="216">
        <v>4.0377765898414731E-7</v>
      </c>
    </row>
    <row r="10627" spans="2:11" ht="15.75" customHeight="1" x14ac:dyDescent="0.2">
      <c r="B10627" s="189">
        <v>41297</v>
      </c>
      <c r="C10627" s="143">
        <v>288873</v>
      </c>
      <c r="D10627" s="143" t="s">
        <v>616</v>
      </c>
      <c r="E10627" s="143" t="s">
        <v>24</v>
      </c>
      <c r="F10627" s="248" t="s">
        <v>1995</v>
      </c>
      <c r="G10627" s="216">
        <v>3.5234000000000001</v>
      </c>
      <c r="H10627" s="216">
        <v>325.9999999939464</v>
      </c>
      <c r="I10627" s="216">
        <v>1148.6283999786708</v>
      </c>
      <c r="J10627" s="216">
        <v>1.1594762159652364E-3</v>
      </c>
      <c r="K10627" s="216">
        <v>3.5566755091618618E-6</v>
      </c>
    </row>
    <row r="10628" spans="2:11" ht="15.75" customHeight="1" x14ac:dyDescent="0.2">
      <c r="B10628" s="189">
        <v>41297</v>
      </c>
      <c r="C10628" s="143">
        <v>288874</v>
      </c>
      <c r="D10628" s="143" t="s">
        <v>501</v>
      </c>
      <c r="E10628" s="143" t="s">
        <v>24</v>
      </c>
      <c r="F10628" s="248" t="s">
        <v>5462</v>
      </c>
      <c r="G10628" s="216">
        <v>14.200000000000001</v>
      </c>
      <c r="H10628" s="216">
        <v>325.00000000116415</v>
      </c>
      <c r="I10628" s="216">
        <v>4615.000000016531</v>
      </c>
      <c r="J10628" s="216">
        <v>4.658584740546287E-3</v>
      </c>
      <c r="K10628" s="216">
        <v>1.4334106893937231E-5</v>
      </c>
    </row>
    <row r="10629" spans="2:11" ht="15.75" customHeight="1" x14ac:dyDescent="0.2">
      <c r="B10629" s="189">
        <v>41297</v>
      </c>
      <c r="C10629" s="143">
        <v>288875</v>
      </c>
      <c r="D10629" s="143" t="s">
        <v>843</v>
      </c>
      <c r="E10629" s="143" t="s">
        <v>24</v>
      </c>
      <c r="F10629" s="248" t="s">
        <v>5463</v>
      </c>
      <c r="G10629" s="216">
        <v>13.915000000000001</v>
      </c>
      <c r="H10629" s="216">
        <v>310.99999999743886</v>
      </c>
      <c r="I10629" s="216">
        <v>4327.564999964362</v>
      </c>
      <c r="J10629" s="216">
        <v>4.368435161968354E-3</v>
      </c>
      <c r="K10629" s="216">
        <v>1.4046415311911025E-5</v>
      </c>
    </row>
    <row r="10630" spans="2:11" ht="15.75" customHeight="1" x14ac:dyDescent="0.2">
      <c r="B10630" s="189">
        <v>41297</v>
      </c>
      <c r="C10630" s="143">
        <v>288876</v>
      </c>
      <c r="D10630" s="143" t="s">
        <v>1215</v>
      </c>
      <c r="E10630" s="143" t="s">
        <v>24</v>
      </c>
      <c r="F10630" s="248" t="s">
        <v>3633</v>
      </c>
      <c r="G10630" s="216">
        <v>1.29</v>
      </c>
      <c r="H10630" s="216">
        <v>45</v>
      </c>
      <c r="I10630" s="216">
        <v>58.050000000000004</v>
      </c>
      <c r="J10630" s="216">
        <v>5.8598232760074382E-5</v>
      </c>
      <c r="K10630" s="216">
        <v>1.302182950223875E-6</v>
      </c>
    </row>
    <row r="10631" spans="2:11" ht="15.75" customHeight="1" x14ac:dyDescent="0.2">
      <c r="B10631" s="189">
        <v>41297</v>
      </c>
      <c r="C10631" s="143">
        <v>288878</v>
      </c>
      <c r="D10631" s="143" t="s">
        <v>1565</v>
      </c>
      <c r="E10631" s="143" t="s">
        <v>24</v>
      </c>
      <c r="F10631" s="248" t="s">
        <v>5464</v>
      </c>
      <c r="G10631" s="216">
        <v>27.16</v>
      </c>
      <c r="H10631" s="216">
        <v>291.99999999837019</v>
      </c>
      <c r="I10631" s="216">
        <v>7930.7199999557342</v>
      </c>
      <c r="J10631" s="216">
        <v>8.0056188891022076E-3</v>
      </c>
      <c r="K10631" s="216">
        <v>2.7416503045023602E-5</v>
      </c>
    </row>
    <row r="10632" spans="2:11" ht="15.75" customHeight="1" x14ac:dyDescent="0.2">
      <c r="B10632" s="189">
        <v>41297</v>
      </c>
      <c r="C10632" s="143">
        <v>288879</v>
      </c>
      <c r="D10632" s="143" t="s">
        <v>1470</v>
      </c>
      <c r="E10632" s="143" t="s">
        <v>25</v>
      </c>
      <c r="F10632" s="248" t="s">
        <v>5465</v>
      </c>
      <c r="G10632" s="216">
        <v>6</v>
      </c>
      <c r="H10632" s="216">
        <v>2.000000006519258</v>
      </c>
      <c r="I10632" s="216">
        <v>12.000000039115548</v>
      </c>
      <c r="J10632" s="216">
        <v>3.4607662560743075E-5</v>
      </c>
      <c r="K10632" s="216">
        <v>1.7303831223967468E-5</v>
      </c>
    </row>
    <row r="10633" spans="2:11" ht="15.75" customHeight="1" x14ac:dyDescent="0.2">
      <c r="B10633" s="189">
        <v>41298</v>
      </c>
      <c r="C10633" s="143">
        <v>288803</v>
      </c>
      <c r="D10633" s="143" t="s">
        <v>957</v>
      </c>
      <c r="E10633" s="143" t="s">
        <v>25</v>
      </c>
      <c r="F10633" s="248" t="s">
        <v>5466</v>
      </c>
      <c r="G10633" s="216">
        <v>0.99</v>
      </c>
      <c r="H10633" s="216">
        <v>78.000000002793968</v>
      </c>
      <c r="I10633" s="216">
        <v>77.220000002766028</v>
      </c>
      <c r="J10633" s="216">
        <v>2.2260114833240558E-4</v>
      </c>
      <c r="K10633" s="216">
        <v>2.8538608759542563E-6</v>
      </c>
    </row>
    <row r="10634" spans="2:11" ht="15.75" customHeight="1" x14ac:dyDescent="0.2">
      <c r="B10634" s="189">
        <v>41298</v>
      </c>
      <c r="C10634" s="143">
        <v>288805</v>
      </c>
      <c r="D10634" s="143" t="s">
        <v>957</v>
      </c>
      <c r="E10634" s="143" t="s">
        <v>25</v>
      </c>
      <c r="F10634" s="248" t="s">
        <v>5467</v>
      </c>
      <c r="G10634" s="216">
        <v>1</v>
      </c>
      <c r="H10634" s="216">
        <v>104.99999999650754</v>
      </c>
      <c r="I10634" s="216">
        <v>104.99999999650754</v>
      </c>
      <c r="J10634" s="216">
        <v>3.0268221410629283E-4</v>
      </c>
      <c r="K10634" s="216">
        <v>2.8826877534891479E-6</v>
      </c>
    </row>
    <row r="10635" spans="2:11" ht="15.75" customHeight="1" x14ac:dyDescent="0.2">
      <c r="B10635" s="189">
        <v>41298</v>
      </c>
      <c r="C10635" s="143">
        <v>288807</v>
      </c>
      <c r="D10635" s="143" t="s">
        <v>932</v>
      </c>
      <c r="E10635" s="143" t="s">
        <v>25</v>
      </c>
      <c r="F10635" s="248" t="s">
        <v>5468</v>
      </c>
      <c r="G10635" s="216">
        <v>24</v>
      </c>
      <c r="H10635" s="216">
        <v>350.00000000931323</v>
      </c>
      <c r="I10635" s="216">
        <v>8400.0000002235174</v>
      </c>
      <c r="J10635" s="216">
        <v>2.4214577129953171E-2</v>
      </c>
      <c r="K10635" s="216">
        <v>6.9184506083739552E-5</v>
      </c>
    </row>
    <row r="10636" spans="2:11" ht="15.75" customHeight="1" x14ac:dyDescent="0.2">
      <c r="B10636" s="189">
        <v>41298</v>
      </c>
      <c r="C10636" s="143">
        <v>288820</v>
      </c>
      <c r="D10636" s="143" t="s">
        <v>597</v>
      </c>
      <c r="E10636" s="143" t="s">
        <v>25</v>
      </c>
      <c r="F10636" s="248" t="s">
        <v>4498</v>
      </c>
      <c r="G10636" s="216">
        <v>39.5</v>
      </c>
      <c r="H10636" s="216">
        <v>374.99999999650754</v>
      </c>
      <c r="I10636" s="216">
        <v>14812.499999862048</v>
      </c>
      <c r="J10636" s="216">
        <v>4.2699812348160331E-2</v>
      </c>
      <c r="K10636" s="216">
        <v>1.1386616626282134E-4</v>
      </c>
    </row>
    <row r="10637" spans="2:11" ht="15.75" customHeight="1" x14ac:dyDescent="0.2">
      <c r="B10637" s="189">
        <v>41298</v>
      </c>
      <c r="C10637" s="143">
        <v>288821</v>
      </c>
      <c r="D10637" s="143" t="s">
        <v>597</v>
      </c>
      <c r="E10637" s="143" t="s">
        <v>25</v>
      </c>
      <c r="F10637" s="248" t="s">
        <v>4498</v>
      </c>
      <c r="G10637" s="216">
        <v>20.009999999999998</v>
      </c>
      <c r="H10637" s="216">
        <v>403.00000000395812</v>
      </c>
      <c r="I10637" s="216">
        <v>8064.0300000792013</v>
      </c>
      <c r="J10637" s="216">
        <v>2.3246080524997405E-2</v>
      </c>
      <c r="K10637" s="216">
        <v>5.7682581947317844E-5</v>
      </c>
    </row>
    <row r="10638" spans="2:11" ht="15.75" customHeight="1" x14ac:dyDescent="0.2">
      <c r="B10638" s="189">
        <v>41298</v>
      </c>
      <c r="C10638" s="143">
        <v>288822</v>
      </c>
      <c r="D10638" s="143" t="s">
        <v>611</v>
      </c>
      <c r="E10638" s="143" t="s">
        <v>25</v>
      </c>
      <c r="F10638" s="248" t="s">
        <v>1912</v>
      </c>
      <c r="G10638" s="216">
        <v>23.35</v>
      </c>
      <c r="H10638" s="216">
        <v>249.99999999767169</v>
      </c>
      <c r="I10638" s="216">
        <v>5837.499999945634</v>
      </c>
      <c r="J10638" s="216">
        <v>1.6827689760836179E-2</v>
      </c>
      <c r="K10638" s="216">
        <v>6.7310759043971602E-5</v>
      </c>
    </row>
    <row r="10639" spans="2:11" ht="15.75" customHeight="1" x14ac:dyDescent="0.2">
      <c r="B10639" s="189">
        <v>41298</v>
      </c>
      <c r="C10639" s="143">
        <v>288823</v>
      </c>
      <c r="D10639" s="143" t="s">
        <v>740</v>
      </c>
      <c r="E10639" s="143" t="s">
        <v>25</v>
      </c>
      <c r="F10639" s="248" t="s">
        <v>3757</v>
      </c>
      <c r="G10639" s="216">
        <v>23.02</v>
      </c>
      <c r="H10639" s="216">
        <v>467.99999999580905</v>
      </c>
      <c r="I10639" s="216">
        <v>10773.359999903525</v>
      </c>
      <c r="J10639" s="216">
        <v>3.1056232935651736E-2</v>
      </c>
      <c r="K10639" s="216">
        <v>6.6359472085320183E-5</v>
      </c>
    </row>
    <row r="10640" spans="2:11" ht="15.75" customHeight="1" x14ac:dyDescent="0.2">
      <c r="B10640" s="189">
        <v>41298</v>
      </c>
      <c r="C10640" s="143">
        <v>288824</v>
      </c>
      <c r="D10640" s="143" t="s">
        <v>1652</v>
      </c>
      <c r="E10640" s="143" t="s">
        <v>25</v>
      </c>
      <c r="F10640" s="248" t="s">
        <v>4763</v>
      </c>
      <c r="G10640" s="216">
        <v>3.105</v>
      </c>
      <c r="H10640" s="216">
        <v>210.00000000349246</v>
      </c>
      <c r="I10640" s="216">
        <v>652.05000001084409</v>
      </c>
      <c r="J10640" s="216">
        <v>1.879656549693859E-3</v>
      </c>
      <c r="K10640" s="216">
        <v>8.950745474583804E-6</v>
      </c>
    </row>
    <row r="10641" spans="2:11" ht="15.75" customHeight="1" x14ac:dyDescent="0.2">
      <c r="B10641" s="189">
        <v>41298</v>
      </c>
      <c r="C10641" s="143">
        <v>288825</v>
      </c>
      <c r="D10641" s="143" t="s">
        <v>1730</v>
      </c>
      <c r="E10641" s="143" t="s">
        <v>24</v>
      </c>
      <c r="F10641" s="248" t="s">
        <v>5469</v>
      </c>
      <c r="G10641" s="216">
        <v>13.68</v>
      </c>
      <c r="H10641" s="216">
        <v>267.00000000069849</v>
      </c>
      <c r="I10641" s="216">
        <v>3652.5600000095551</v>
      </c>
      <c r="J10641" s="216">
        <v>3.6875255970995808E-3</v>
      </c>
      <c r="K10641" s="216">
        <v>1.3810957292471664E-5</v>
      </c>
    </row>
    <row r="10642" spans="2:11" ht="15.75" customHeight="1" x14ac:dyDescent="0.2">
      <c r="B10642" s="189">
        <v>41298</v>
      </c>
      <c r="C10642" s="143">
        <v>288826</v>
      </c>
      <c r="D10642" s="143" t="s">
        <v>1415</v>
      </c>
      <c r="E10642" s="143" t="s">
        <v>24</v>
      </c>
      <c r="F10642" s="248" t="s">
        <v>3721</v>
      </c>
      <c r="G10642" s="216">
        <v>5.12</v>
      </c>
      <c r="H10642" s="216">
        <v>157.99999999115244</v>
      </c>
      <c r="I10642" s="216">
        <v>808.95999995470049</v>
      </c>
      <c r="J10642" s="216">
        <v>8.1670409434884852E-4</v>
      </c>
      <c r="K10642" s="216">
        <v>5.16901325566191E-6</v>
      </c>
    </row>
    <row r="10643" spans="2:11" ht="15.75" customHeight="1" x14ac:dyDescent="0.2">
      <c r="B10643" s="189">
        <v>41298</v>
      </c>
      <c r="C10643" s="143">
        <v>288827</v>
      </c>
      <c r="D10643" s="143" t="s">
        <v>1540</v>
      </c>
      <c r="E10643" s="143" t="s">
        <v>24</v>
      </c>
      <c r="F10643" s="248" t="s">
        <v>5229</v>
      </c>
      <c r="G10643" s="216">
        <v>1.92</v>
      </c>
      <c r="H10643" s="216">
        <v>79.999999998835847</v>
      </c>
      <c r="I10643" s="216">
        <v>153.59999999776483</v>
      </c>
      <c r="J10643" s="216">
        <v>1.5507039766760072E-4</v>
      </c>
      <c r="K10643" s="216">
        <v>1.9383799708732159E-6</v>
      </c>
    </row>
    <row r="10644" spans="2:11" ht="15.75" customHeight="1" x14ac:dyDescent="0.2">
      <c r="B10644" s="189">
        <v>41298</v>
      </c>
      <c r="C10644" s="143">
        <v>288828</v>
      </c>
      <c r="D10644" s="143" t="s">
        <v>1322</v>
      </c>
      <c r="E10644" s="143" t="s">
        <v>24</v>
      </c>
      <c r="F10644" s="248" t="s">
        <v>5470</v>
      </c>
      <c r="G10644" s="216">
        <v>35.686700000000002</v>
      </c>
      <c r="H10644" s="216">
        <v>410.00000000582077</v>
      </c>
      <c r="I10644" s="216">
        <v>14631.547000207724</v>
      </c>
      <c r="J10644" s="216">
        <v>1.4771613358381635E-2</v>
      </c>
      <c r="K10644" s="216">
        <v>3.6028325263833962E-5</v>
      </c>
    </row>
    <row r="10645" spans="2:11" ht="15.75" customHeight="1" x14ac:dyDescent="0.2">
      <c r="B10645" s="189">
        <v>41298</v>
      </c>
      <c r="C10645" s="143">
        <v>288830</v>
      </c>
      <c r="D10645" s="143" t="s">
        <v>1165</v>
      </c>
      <c r="E10645" s="143" t="s">
        <v>25</v>
      </c>
      <c r="F10645" s="248" t="s">
        <v>2703</v>
      </c>
      <c r="G10645" s="216">
        <v>5.0623000000000005</v>
      </c>
      <c r="H10645" s="216">
        <v>383.00000000162981</v>
      </c>
      <c r="I10645" s="216">
        <v>1938.8609000082508</v>
      </c>
      <c r="J10645" s="216">
        <v>5.5891305721727314E-3</v>
      </c>
      <c r="K10645" s="216">
        <v>1.4593030214488113E-5</v>
      </c>
    </row>
    <row r="10646" spans="2:11" ht="15.75" customHeight="1" x14ac:dyDescent="0.2">
      <c r="B10646" s="189">
        <v>41298</v>
      </c>
      <c r="C10646" s="143">
        <v>288831</v>
      </c>
      <c r="D10646" s="143" t="s">
        <v>541</v>
      </c>
      <c r="E10646" s="143" t="s">
        <v>25</v>
      </c>
      <c r="F10646" s="248" t="s">
        <v>3323</v>
      </c>
      <c r="G10646" s="216">
        <v>13.92</v>
      </c>
      <c r="H10646" s="216">
        <v>336.99999999837019</v>
      </c>
      <c r="I10646" s="216">
        <v>4691.0399999773126</v>
      </c>
      <c r="J10646" s="216">
        <v>1.3522803559062331E-2</v>
      </c>
      <c r="K10646" s="216">
        <v>4.0127013528568935E-5</v>
      </c>
    </row>
    <row r="10647" spans="2:11" ht="15.75" customHeight="1" x14ac:dyDescent="0.2">
      <c r="B10647" s="189">
        <v>41298</v>
      </c>
      <c r="C10647" s="143">
        <v>288832</v>
      </c>
      <c r="D10647" s="143" t="s">
        <v>529</v>
      </c>
      <c r="E10647" s="143" t="s">
        <v>25</v>
      </c>
      <c r="F10647" s="248" t="s">
        <v>5471</v>
      </c>
      <c r="G10647" s="216">
        <v>4.8950000000000005</v>
      </c>
      <c r="H10647" s="216">
        <v>44.00000000721775</v>
      </c>
      <c r="I10647" s="216">
        <v>215.38000003533091</v>
      </c>
      <c r="J10647" s="216">
        <v>6.208732884483406E-4</v>
      </c>
      <c r="K10647" s="216">
        <v>1.4110756553329379E-5</v>
      </c>
    </row>
    <row r="10648" spans="2:11" ht="15.75" customHeight="1" x14ac:dyDescent="0.2">
      <c r="B10648" s="189">
        <v>41298</v>
      </c>
      <c r="C10648" s="143">
        <v>288833</v>
      </c>
      <c r="D10648" s="143" t="s">
        <v>5377</v>
      </c>
      <c r="E10648" s="143" t="s">
        <v>24</v>
      </c>
      <c r="F10648" s="248" t="s">
        <v>5378</v>
      </c>
      <c r="G10648" s="216">
        <v>12.540000000000001</v>
      </c>
      <c r="H10648" s="216">
        <v>426.99999999837019</v>
      </c>
      <c r="I10648" s="216">
        <v>5354.5799999795627</v>
      </c>
      <c r="J10648" s="216">
        <v>5.4058388668743176E-3</v>
      </c>
      <c r="K10648" s="216">
        <v>1.2660044184765693E-5</v>
      </c>
    </row>
    <row r="10649" spans="2:11" ht="15.75" customHeight="1" x14ac:dyDescent="0.2">
      <c r="B10649" s="189">
        <v>41298</v>
      </c>
      <c r="C10649" s="143">
        <v>288834</v>
      </c>
      <c r="D10649" s="143" t="s">
        <v>3249</v>
      </c>
      <c r="E10649" s="143" t="s">
        <v>24</v>
      </c>
      <c r="F10649" s="248" t="s">
        <v>3753</v>
      </c>
      <c r="G10649" s="216">
        <v>20.28</v>
      </c>
      <c r="H10649" s="216">
        <v>233.00000000512227</v>
      </c>
      <c r="I10649" s="216">
        <v>4725.2400001038795</v>
      </c>
      <c r="J10649" s="216">
        <v>4.7704742571720382E-3</v>
      </c>
      <c r="K10649" s="216">
        <v>2.0474138442348345E-5</v>
      </c>
    </row>
    <row r="10650" spans="2:11" ht="15.75" customHeight="1" x14ac:dyDescent="0.2">
      <c r="B10650" s="189">
        <v>41298</v>
      </c>
      <c r="C10650" s="143">
        <v>288835</v>
      </c>
      <c r="D10650" s="143" t="s">
        <v>570</v>
      </c>
      <c r="E10650" s="143" t="s">
        <v>24</v>
      </c>
      <c r="F10650" s="248" t="s">
        <v>5472</v>
      </c>
      <c r="G10650" s="216">
        <v>85.03</v>
      </c>
      <c r="H10650" s="216">
        <v>429.99999999767169</v>
      </c>
      <c r="I10650" s="216">
        <v>36562.899999802023</v>
      </c>
      <c r="J10650" s="216">
        <v>3.6912913039925291E-2</v>
      </c>
      <c r="K10650" s="216">
        <v>8.584398381424456E-5</v>
      </c>
    </row>
    <row r="10651" spans="2:11" ht="15.75" customHeight="1" x14ac:dyDescent="0.2">
      <c r="B10651" s="189">
        <v>41298</v>
      </c>
      <c r="C10651" s="143">
        <v>288836</v>
      </c>
      <c r="D10651" s="143" t="s">
        <v>815</v>
      </c>
      <c r="E10651" s="143" t="s">
        <v>25</v>
      </c>
      <c r="F10651" s="248" t="s">
        <v>5473</v>
      </c>
      <c r="G10651" s="216">
        <v>96</v>
      </c>
      <c r="H10651" s="216">
        <v>329.99999999650754</v>
      </c>
      <c r="I10651" s="216">
        <v>31679.999999664724</v>
      </c>
      <c r="J10651" s="216">
        <v>9.1323548029569698E-2</v>
      </c>
      <c r="K10651" s="216">
        <v>2.7673802433495821E-4</v>
      </c>
    </row>
    <row r="10652" spans="2:11" ht="15.75" customHeight="1" x14ac:dyDescent="0.2">
      <c r="B10652" s="189">
        <v>41298</v>
      </c>
      <c r="C10652" s="143">
        <v>288837</v>
      </c>
      <c r="D10652" s="143" t="s">
        <v>1143</v>
      </c>
      <c r="E10652" s="143" t="s">
        <v>24</v>
      </c>
      <c r="F10652" s="248" t="s">
        <v>5344</v>
      </c>
      <c r="G10652" s="216">
        <v>14.905000000000001</v>
      </c>
      <c r="H10652" s="216">
        <v>270</v>
      </c>
      <c r="I10652" s="216">
        <v>4024.3500000000004</v>
      </c>
      <c r="J10652" s="216">
        <v>4.0628747061373059E-3</v>
      </c>
      <c r="K10652" s="216">
        <v>1.5047684096804837E-5</v>
      </c>
    </row>
    <row r="10653" spans="2:11" ht="15.75" customHeight="1" x14ac:dyDescent="0.2">
      <c r="B10653" s="189">
        <v>41298</v>
      </c>
      <c r="C10653" s="143">
        <v>288838</v>
      </c>
      <c r="D10653" s="143" t="s">
        <v>658</v>
      </c>
      <c r="E10653" s="143" t="s">
        <v>24</v>
      </c>
      <c r="F10653" s="248" t="s">
        <v>5347</v>
      </c>
      <c r="G10653" s="216">
        <v>3.87</v>
      </c>
      <c r="H10653" s="216">
        <v>282.00000000768341</v>
      </c>
      <c r="I10653" s="216">
        <v>1091.3400000297349</v>
      </c>
      <c r="J10653" s="216">
        <v>1.1017872903491736E-3</v>
      </c>
      <c r="K10653" s="216">
        <v>3.907047128791326E-6</v>
      </c>
    </row>
    <row r="10654" spans="2:11" ht="15.75" customHeight="1" x14ac:dyDescent="0.2">
      <c r="B10654" s="189">
        <v>41298</v>
      </c>
      <c r="C10654" s="143">
        <v>288839</v>
      </c>
      <c r="D10654" s="143" t="s">
        <v>1502</v>
      </c>
      <c r="E10654" s="143" t="s">
        <v>24</v>
      </c>
      <c r="F10654" s="248" t="s">
        <v>5474</v>
      </c>
      <c r="G10654" s="216">
        <v>6.0430999999999999</v>
      </c>
      <c r="H10654" s="216">
        <v>322.9999999946449</v>
      </c>
      <c r="I10654" s="216">
        <v>1951.9212999676386</v>
      </c>
      <c r="J10654" s="216">
        <v>1.9706068503010841E-3</v>
      </c>
      <c r="K10654" s="216">
        <v>6.1009500010332976E-6</v>
      </c>
    </row>
    <row r="10655" spans="2:11" ht="15.75" customHeight="1" x14ac:dyDescent="0.2">
      <c r="B10655" s="189">
        <v>41298</v>
      </c>
      <c r="C10655" s="143">
        <v>288839</v>
      </c>
      <c r="D10655" s="143" t="s">
        <v>1196</v>
      </c>
      <c r="E10655" s="143" t="s">
        <v>24</v>
      </c>
      <c r="F10655" s="248" t="s">
        <v>5474</v>
      </c>
      <c r="G10655" s="216">
        <v>0.91500000000000004</v>
      </c>
      <c r="H10655" s="216">
        <v>322.9999999946449</v>
      </c>
      <c r="I10655" s="216">
        <v>295.54499999510011</v>
      </c>
      <c r="J10655" s="216">
        <v>2.9837422316782646E-4</v>
      </c>
      <c r="K10655" s="216">
        <v>9.2375920486926701E-7</v>
      </c>
    </row>
    <row r="10656" spans="2:11" ht="15.75" customHeight="1" x14ac:dyDescent="0.2">
      <c r="B10656" s="189">
        <v>41298</v>
      </c>
      <c r="C10656" s="143">
        <v>288840</v>
      </c>
      <c r="D10656" s="143" t="s">
        <v>1502</v>
      </c>
      <c r="E10656" s="143" t="s">
        <v>24</v>
      </c>
      <c r="F10656" s="248" t="s">
        <v>5475</v>
      </c>
      <c r="G10656" s="216">
        <v>5.04</v>
      </c>
      <c r="H10656" s="216">
        <v>265.00000000465661</v>
      </c>
      <c r="I10656" s="216">
        <v>1335.6000000234694</v>
      </c>
      <c r="J10656" s="216">
        <v>1.348385567262375E-3</v>
      </c>
      <c r="K10656" s="216">
        <v>5.0882474235421922E-6</v>
      </c>
    </row>
    <row r="10657" spans="2:11" ht="15.75" customHeight="1" x14ac:dyDescent="0.2">
      <c r="B10657" s="189">
        <v>41298</v>
      </c>
      <c r="C10657" s="143">
        <v>288841</v>
      </c>
      <c r="D10657" s="143" t="s">
        <v>1338</v>
      </c>
      <c r="E10657" s="143" t="s">
        <v>24</v>
      </c>
      <c r="F10657" s="248" t="s">
        <v>5476</v>
      </c>
      <c r="G10657" s="216">
        <v>8.4600000000000009</v>
      </c>
      <c r="H10657" s="216">
        <v>332.99999999580905</v>
      </c>
      <c r="I10657" s="216">
        <v>2817.179999964545</v>
      </c>
      <c r="J10657" s="216">
        <v>2.8441485866020216E-3</v>
      </c>
      <c r="K10657" s="216">
        <v>8.5409867466601089E-6</v>
      </c>
    </row>
    <row r="10658" spans="2:11" ht="15.75" customHeight="1" x14ac:dyDescent="0.2">
      <c r="B10658" s="189">
        <v>41298</v>
      </c>
      <c r="C10658" s="143">
        <v>288842</v>
      </c>
      <c r="D10658" s="143" t="s">
        <v>1215</v>
      </c>
      <c r="E10658" s="143" t="s">
        <v>24</v>
      </c>
      <c r="F10658" s="248" t="s">
        <v>5477</v>
      </c>
      <c r="G10658" s="216">
        <v>7.05</v>
      </c>
      <c r="H10658" s="216">
        <v>335.00000000232831</v>
      </c>
      <c r="I10658" s="216">
        <v>2361.7500000164146</v>
      </c>
      <c r="J10658" s="216">
        <v>2.3843588001258519E-3</v>
      </c>
      <c r="K10658" s="216">
        <v>7.1174889555500902E-6</v>
      </c>
    </row>
    <row r="10659" spans="2:11" ht="15.75" customHeight="1" x14ac:dyDescent="0.2">
      <c r="B10659" s="189">
        <v>41298</v>
      </c>
      <c r="C10659" s="143">
        <v>288843</v>
      </c>
      <c r="D10659" s="143" t="s">
        <v>4078</v>
      </c>
      <c r="E10659" s="143" t="s">
        <v>24</v>
      </c>
      <c r="F10659" s="248" t="s">
        <v>5478</v>
      </c>
      <c r="G10659" s="216">
        <v>17.02</v>
      </c>
      <c r="H10659" s="216">
        <v>178.99999999674037</v>
      </c>
      <c r="I10659" s="216">
        <v>3046.5799999445212</v>
      </c>
      <c r="J10659" s="216">
        <v>3.0757446101850956E-3</v>
      </c>
      <c r="K10659" s="216">
        <v>1.7182930783469863E-5</v>
      </c>
    </row>
    <row r="10660" spans="2:11" ht="15.75" customHeight="1" x14ac:dyDescent="0.2">
      <c r="B10660" s="189">
        <v>41298</v>
      </c>
      <c r="C10660" s="143">
        <v>288844</v>
      </c>
      <c r="D10660" s="143" t="s">
        <v>927</v>
      </c>
      <c r="E10660" s="143" t="s">
        <v>24</v>
      </c>
      <c r="F10660" s="248" t="s">
        <v>5479</v>
      </c>
      <c r="G10660" s="216">
        <v>13.965</v>
      </c>
      <c r="H10660" s="216">
        <v>233.99999999790452</v>
      </c>
      <c r="I10660" s="216">
        <v>3267.809999970737</v>
      </c>
      <c r="J10660" s="216">
        <v>3.2990924232096258E-3</v>
      </c>
      <c r="K10660" s="216">
        <v>1.4098685569398158E-5</v>
      </c>
    </row>
    <row r="10661" spans="2:11" ht="15.75" customHeight="1" x14ac:dyDescent="0.2">
      <c r="B10661" s="189">
        <v>41298</v>
      </c>
      <c r="C10661" s="143">
        <v>288845</v>
      </c>
      <c r="D10661" s="143" t="s">
        <v>1088</v>
      </c>
      <c r="E10661" s="143" t="s">
        <v>24</v>
      </c>
      <c r="F10661" s="248" t="s">
        <v>5402</v>
      </c>
      <c r="G10661" s="216">
        <v>4.6500000000000004</v>
      </c>
      <c r="H10661" s="216">
        <v>265.99999999743886</v>
      </c>
      <c r="I10661" s="216">
        <v>1236.8999999880907</v>
      </c>
      <c r="J10661" s="216">
        <v>1.2487407218489564E-3</v>
      </c>
      <c r="K10661" s="216">
        <v>4.6945139919585704E-6</v>
      </c>
    </row>
    <row r="10662" spans="2:11" ht="15.75" customHeight="1" x14ac:dyDescent="0.2">
      <c r="B10662" s="189">
        <v>41298</v>
      </c>
      <c r="C10662" s="143">
        <v>288845</v>
      </c>
      <c r="D10662" s="143" t="s">
        <v>1337</v>
      </c>
      <c r="E10662" s="143" t="s">
        <v>24</v>
      </c>
      <c r="F10662" s="248" t="s">
        <v>5402</v>
      </c>
      <c r="G10662" s="216">
        <v>11.8848</v>
      </c>
      <c r="H10662" s="216">
        <v>265.99999999743886</v>
      </c>
      <c r="I10662" s="216">
        <v>3161.3567999695615</v>
      </c>
      <c r="J10662" s="216">
        <v>3.1916201572108555E-3</v>
      </c>
      <c r="K10662" s="216">
        <v>1.1998572019705207E-5</v>
      </c>
    </row>
    <row r="10663" spans="2:11" ht="15.75" customHeight="1" x14ac:dyDescent="0.2">
      <c r="B10663" s="189">
        <v>41298</v>
      </c>
      <c r="C10663" s="143">
        <v>288846</v>
      </c>
      <c r="D10663" s="143" t="s">
        <v>616</v>
      </c>
      <c r="E10663" s="143" t="s">
        <v>24</v>
      </c>
      <c r="F10663" s="248" t="s">
        <v>1995</v>
      </c>
      <c r="G10663" s="216">
        <v>8.5184999999999995</v>
      </c>
      <c r="H10663" s="216">
        <v>270</v>
      </c>
      <c r="I10663" s="216">
        <v>2299.9949999999999</v>
      </c>
      <c r="J10663" s="216">
        <v>2.322012625577366E-3</v>
      </c>
      <c r="K10663" s="216">
        <v>8.6000467613976518E-6</v>
      </c>
    </row>
    <row r="10664" spans="2:11" ht="15.75" customHeight="1" x14ac:dyDescent="0.2">
      <c r="B10664" s="189">
        <v>41298</v>
      </c>
      <c r="C10664" s="143">
        <v>288847</v>
      </c>
      <c r="D10664" s="143" t="s">
        <v>1385</v>
      </c>
      <c r="E10664" s="143" t="s">
        <v>24</v>
      </c>
      <c r="F10664" s="248" t="s">
        <v>5480</v>
      </c>
      <c r="G10664" s="216">
        <v>34.65</v>
      </c>
      <c r="H10664" s="216">
        <v>230.00000000582077</v>
      </c>
      <c r="I10664" s="216">
        <v>7969.5000002016895</v>
      </c>
      <c r="J10664" s="216">
        <v>8.0457912386797115E-3</v>
      </c>
      <c r="K10664" s="216">
        <v>3.4981701036852567E-5</v>
      </c>
    </row>
    <row r="10665" spans="2:11" ht="15.75" customHeight="1" x14ac:dyDescent="0.2">
      <c r="B10665" s="189">
        <v>41298</v>
      </c>
      <c r="C10665" s="143">
        <v>288848</v>
      </c>
      <c r="D10665" s="143" t="s">
        <v>1404</v>
      </c>
      <c r="E10665" s="143" t="s">
        <v>24</v>
      </c>
      <c r="F10665" s="248" t="s">
        <v>5269</v>
      </c>
      <c r="G10665" s="216">
        <v>1.9433</v>
      </c>
      <c r="H10665" s="216">
        <v>12.000000007683411</v>
      </c>
      <c r="I10665" s="216">
        <v>23.319600014931172</v>
      </c>
      <c r="J10665" s="216">
        <v>2.3542836248811113E-5</v>
      </c>
      <c r="K10665" s="216">
        <v>1.9619030194780839E-6</v>
      </c>
    </row>
    <row r="10666" spans="2:11" ht="15.75" customHeight="1" x14ac:dyDescent="0.2">
      <c r="B10666" s="189">
        <v>41298</v>
      </c>
      <c r="C10666" s="143">
        <v>288849</v>
      </c>
      <c r="D10666" s="143" t="s">
        <v>920</v>
      </c>
      <c r="E10666" s="143" t="s">
        <v>25</v>
      </c>
      <c r="F10666" s="248" t="s">
        <v>5481</v>
      </c>
      <c r="G10666" s="216">
        <v>2</v>
      </c>
      <c r="H10666" s="216">
        <v>175.00000000465661</v>
      </c>
      <c r="I10666" s="216">
        <v>350.00000000931323</v>
      </c>
      <c r="J10666" s="216">
        <v>1.0089407137480488E-3</v>
      </c>
      <c r="K10666" s="216">
        <v>5.7653755069782957E-6</v>
      </c>
    </row>
    <row r="10667" spans="2:11" ht="15.75" customHeight="1" x14ac:dyDescent="0.2">
      <c r="B10667" s="189">
        <v>41298</v>
      </c>
      <c r="C10667" s="143">
        <v>288850</v>
      </c>
      <c r="D10667" s="143" t="s">
        <v>1497</v>
      </c>
      <c r="E10667" s="143" t="s">
        <v>24</v>
      </c>
      <c r="F10667" s="248" t="s">
        <v>5482</v>
      </c>
      <c r="G10667" s="216">
        <v>2.9035000000000002</v>
      </c>
      <c r="H10667" s="216">
        <v>55.000000001164153</v>
      </c>
      <c r="I10667" s="216">
        <v>159.69250000338013</v>
      </c>
      <c r="J10667" s="216">
        <v>1.6122122057563699E-4</v>
      </c>
      <c r="K10667" s="216">
        <v>2.9312949194949913E-6</v>
      </c>
    </row>
    <row r="10668" spans="2:11" ht="15.75" customHeight="1" x14ac:dyDescent="0.2">
      <c r="B10668" s="189">
        <v>41298</v>
      </c>
      <c r="C10668" s="143">
        <v>288851</v>
      </c>
      <c r="D10668" s="143" t="s">
        <v>920</v>
      </c>
      <c r="E10668" s="143" t="s">
        <v>25</v>
      </c>
      <c r="F10668" s="248" t="s">
        <v>5483</v>
      </c>
      <c r="G10668" s="216">
        <v>2.0100000000000002</v>
      </c>
      <c r="H10668" s="216">
        <v>50.000000005820766</v>
      </c>
      <c r="I10668" s="216">
        <v>100.50000001169975</v>
      </c>
      <c r="J10668" s="216">
        <v>2.897101192593861E-4</v>
      </c>
      <c r="K10668" s="216">
        <v>5.7942023845131873E-6</v>
      </c>
    </row>
    <row r="10669" spans="2:11" ht="15.75" customHeight="1" x14ac:dyDescent="0.2">
      <c r="B10669" s="189">
        <v>41298</v>
      </c>
      <c r="C10669" s="143">
        <v>288921</v>
      </c>
      <c r="D10669" s="143" t="s">
        <v>797</v>
      </c>
      <c r="E10669" s="143" t="s">
        <v>25</v>
      </c>
      <c r="F10669" s="248" t="s">
        <v>5484</v>
      </c>
      <c r="G10669" s="216">
        <v>2</v>
      </c>
      <c r="H10669" s="216">
        <v>222.99999999348074</v>
      </c>
      <c r="I10669" s="216">
        <v>445.99999998696148</v>
      </c>
      <c r="J10669" s="216">
        <v>1.2856787380185739E-3</v>
      </c>
      <c r="K10669" s="216">
        <v>5.7653755069782957E-6</v>
      </c>
    </row>
    <row r="10670" spans="2:11" ht="15.75" customHeight="1" x14ac:dyDescent="0.2">
      <c r="B10670" s="189">
        <v>41299</v>
      </c>
      <c r="C10670" s="143">
        <v>288904</v>
      </c>
      <c r="D10670" s="143" t="s">
        <v>777</v>
      </c>
      <c r="E10670" s="143" t="s">
        <v>25</v>
      </c>
      <c r="F10670" s="248" t="s">
        <v>3758</v>
      </c>
      <c r="G10670" s="216">
        <v>23.02</v>
      </c>
      <c r="H10670" s="216">
        <v>274.99999999534339</v>
      </c>
      <c r="I10670" s="216">
        <v>6330.4999998928051</v>
      </c>
      <c r="J10670" s="216">
        <v>1.8244503261279691E-2</v>
      </c>
      <c r="K10670" s="216">
        <v>6.6343648223958639E-5</v>
      </c>
    </row>
    <row r="10671" spans="2:11" ht="15.75" customHeight="1" x14ac:dyDescent="0.2">
      <c r="B10671" s="189">
        <v>41299</v>
      </c>
      <c r="C10671" s="143">
        <v>288905</v>
      </c>
      <c r="D10671" s="143" t="s">
        <v>1254</v>
      </c>
      <c r="E10671" s="143" t="s">
        <v>25</v>
      </c>
      <c r="F10671" s="248" t="s">
        <v>5485</v>
      </c>
      <c r="G10671" s="216">
        <v>1</v>
      </c>
      <c r="H10671" s="216">
        <v>166.99999999953434</v>
      </c>
      <c r="I10671" s="216">
        <v>166.99999999953434</v>
      </c>
      <c r="J10671" s="216">
        <v>4.8129405965986966E-4</v>
      </c>
      <c r="K10671" s="216">
        <v>2.8820003572527644E-6</v>
      </c>
    </row>
    <row r="10672" spans="2:11" ht="15.75" customHeight="1" x14ac:dyDescent="0.2">
      <c r="B10672" s="189">
        <v>41299</v>
      </c>
      <c r="C10672" s="143">
        <v>288908</v>
      </c>
      <c r="D10672" s="143" t="s">
        <v>1637</v>
      </c>
      <c r="E10672" s="143" t="s">
        <v>24</v>
      </c>
      <c r="F10672" s="248" t="s">
        <v>5486</v>
      </c>
      <c r="G10672" s="216">
        <v>1</v>
      </c>
      <c r="H10672" s="216">
        <v>327.00000000768341</v>
      </c>
      <c r="I10672" s="216">
        <v>327.00000000768341</v>
      </c>
      <c r="J10672" s="216">
        <v>3.3015626417917253E-4</v>
      </c>
      <c r="K10672" s="216">
        <v>1.0096521840104433E-6</v>
      </c>
    </row>
    <row r="10673" spans="2:11" ht="15.75" customHeight="1" x14ac:dyDescent="0.2">
      <c r="B10673" s="189">
        <v>41299</v>
      </c>
      <c r="C10673" s="143">
        <v>288910</v>
      </c>
      <c r="D10673" s="143" t="s">
        <v>1308</v>
      </c>
      <c r="E10673" s="143" t="s">
        <v>25</v>
      </c>
      <c r="F10673" s="248" t="s">
        <v>5487</v>
      </c>
      <c r="G10673" s="216">
        <v>19.399999999999999</v>
      </c>
      <c r="H10673" s="216">
        <v>207.9999999969732</v>
      </c>
      <c r="I10673" s="216">
        <v>4035.1999999412801</v>
      </c>
      <c r="J10673" s="216">
        <v>1.1629447841417125E-2</v>
      </c>
      <c r="K10673" s="216">
        <v>5.5910806930703631E-5</v>
      </c>
    </row>
    <row r="10674" spans="2:11" ht="15.75" customHeight="1" x14ac:dyDescent="0.2">
      <c r="B10674" s="189">
        <v>41299</v>
      </c>
      <c r="C10674" s="143">
        <v>288917</v>
      </c>
      <c r="D10674" s="143" t="s">
        <v>1075</v>
      </c>
      <c r="E10674" s="143" t="s">
        <v>25</v>
      </c>
      <c r="F10674" s="248" t="s">
        <v>3163</v>
      </c>
      <c r="G10674" s="216">
        <v>36.51</v>
      </c>
      <c r="H10674" s="216">
        <v>171.99999999487773</v>
      </c>
      <c r="I10674" s="216">
        <v>6279.7199998129854</v>
      </c>
      <c r="J10674" s="216">
        <v>1.8098155282908354E-2</v>
      </c>
      <c r="K10674" s="216">
        <v>1.0522183304329843E-4</v>
      </c>
    </row>
    <row r="10675" spans="2:11" ht="15.75" customHeight="1" x14ac:dyDescent="0.2">
      <c r="B10675" s="189">
        <v>41299</v>
      </c>
      <c r="C10675" s="143">
        <v>288922</v>
      </c>
      <c r="D10675" s="143" t="s">
        <v>706</v>
      </c>
      <c r="E10675" s="143" t="s">
        <v>24</v>
      </c>
      <c r="F10675" s="248" t="s">
        <v>5488</v>
      </c>
      <c r="G10675" s="216">
        <v>10.115</v>
      </c>
      <c r="H10675" s="216">
        <v>239.99999999650754</v>
      </c>
      <c r="I10675" s="216">
        <v>2427.5999999646738</v>
      </c>
      <c r="J10675" s="216">
        <v>2.4510316418680849E-3</v>
      </c>
      <c r="K10675" s="216">
        <v>1.0212631841265635E-5</v>
      </c>
    </row>
    <row r="10676" spans="2:11" ht="15.75" customHeight="1" x14ac:dyDescent="0.2">
      <c r="B10676" s="189">
        <v>41299</v>
      </c>
      <c r="C10676" s="143">
        <v>288922</v>
      </c>
      <c r="D10676" s="143" t="s">
        <v>5489</v>
      </c>
      <c r="E10676" s="143" t="s">
        <v>24</v>
      </c>
      <c r="F10676" s="248" t="s">
        <v>5488</v>
      </c>
      <c r="G10676" s="216">
        <v>1.79</v>
      </c>
      <c r="H10676" s="216">
        <v>239.99999999650754</v>
      </c>
      <c r="I10676" s="216">
        <v>429.5999999937485</v>
      </c>
      <c r="J10676" s="216">
        <v>4.3374657824457461E-4</v>
      </c>
      <c r="K10676" s="216">
        <v>1.8072774093786935E-6</v>
      </c>
    </row>
    <row r="10677" spans="2:11" ht="15.75" customHeight="1" x14ac:dyDescent="0.2">
      <c r="B10677" s="189">
        <v>41299</v>
      </c>
      <c r="C10677" s="143">
        <v>288923</v>
      </c>
      <c r="D10677" s="143" t="s">
        <v>724</v>
      </c>
      <c r="E10677" s="143" t="s">
        <v>24</v>
      </c>
      <c r="F10677" s="248" t="s">
        <v>5490</v>
      </c>
      <c r="G10677" s="216">
        <v>1.28</v>
      </c>
      <c r="H10677" s="216">
        <v>325.00000000116415</v>
      </c>
      <c r="I10677" s="216">
        <v>416.00000000149015</v>
      </c>
      <c r="J10677" s="216">
        <v>4.2001530854984896E-4</v>
      </c>
      <c r="K10677" s="216">
        <v>1.2923547955333675E-6</v>
      </c>
    </row>
    <row r="10678" spans="2:11" ht="15.75" customHeight="1" x14ac:dyDescent="0.2">
      <c r="B10678" s="189">
        <v>41299</v>
      </c>
      <c r="C10678" s="143">
        <v>288924</v>
      </c>
      <c r="D10678" s="143" t="s">
        <v>1396</v>
      </c>
      <c r="E10678" s="143" t="s">
        <v>24</v>
      </c>
      <c r="F10678" s="248" t="s">
        <v>5491</v>
      </c>
      <c r="G10678" s="216">
        <v>23.805</v>
      </c>
      <c r="H10678" s="216">
        <v>121.99999999953434</v>
      </c>
      <c r="I10678" s="216">
        <v>2904.2099999889151</v>
      </c>
      <c r="J10678" s="216">
        <v>2.9322419693137776E-3</v>
      </c>
      <c r="K10678" s="216">
        <v>2.4034770240368601E-5</v>
      </c>
    </row>
    <row r="10679" spans="2:11" ht="15.75" customHeight="1" x14ac:dyDescent="0.2">
      <c r="B10679" s="189">
        <v>41299</v>
      </c>
      <c r="C10679" s="143">
        <v>288925</v>
      </c>
      <c r="D10679" s="143" t="s">
        <v>1129</v>
      </c>
      <c r="E10679" s="143" t="s">
        <v>24</v>
      </c>
      <c r="F10679" s="248" t="s">
        <v>5492</v>
      </c>
      <c r="G10679" s="216">
        <v>14.44</v>
      </c>
      <c r="H10679" s="216">
        <v>225</v>
      </c>
      <c r="I10679" s="216">
        <v>3249</v>
      </c>
      <c r="J10679" s="216">
        <v>3.2803599458499301E-3</v>
      </c>
      <c r="K10679" s="216">
        <v>1.45793775371108E-5</v>
      </c>
    </row>
    <row r="10680" spans="2:11" ht="15.75" customHeight="1" x14ac:dyDescent="0.2">
      <c r="B10680" s="189">
        <v>41299</v>
      </c>
      <c r="C10680" s="143">
        <v>288926</v>
      </c>
      <c r="D10680" s="143" t="s">
        <v>641</v>
      </c>
      <c r="E10680" s="143" t="s">
        <v>24</v>
      </c>
      <c r="F10680" s="248" t="s">
        <v>5493</v>
      </c>
      <c r="G10680" s="216">
        <v>11.88</v>
      </c>
      <c r="H10680" s="216">
        <v>259.0000000060536</v>
      </c>
      <c r="I10680" s="216">
        <v>3076.920000071917</v>
      </c>
      <c r="J10680" s="216">
        <v>3.1066189980980246E-3</v>
      </c>
      <c r="K10680" s="216">
        <v>1.1994667946044067E-5</v>
      </c>
    </row>
    <row r="10681" spans="2:11" ht="15.75" customHeight="1" x14ac:dyDescent="0.2">
      <c r="B10681" s="189">
        <v>41299</v>
      </c>
      <c r="C10681" s="143">
        <v>288927</v>
      </c>
      <c r="D10681" s="143" t="s">
        <v>816</v>
      </c>
      <c r="E10681" s="143" t="s">
        <v>25</v>
      </c>
      <c r="F10681" s="248" t="s">
        <v>4614</v>
      </c>
      <c r="G10681" s="216">
        <v>10.4</v>
      </c>
      <c r="H10681" s="216">
        <v>155.00000000232831</v>
      </c>
      <c r="I10681" s="216">
        <v>1612.0000000242144</v>
      </c>
      <c r="J10681" s="216">
        <v>4.6457845759612423E-3</v>
      </c>
      <c r="K10681" s="216">
        <v>2.9972803715428751E-5</v>
      </c>
    </row>
    <row r="10682" spans="2:11" ht="15.75" customHeight="1" x14ac:dyDescent="0.2">
      <c r="B10682" s="189">
        <v>41299</v>
      </c>
      <c r="C10682" s="143">
        <v>288929</v>
      </c>
      <c r="D10682" s="143" t="s">
        <v>719</v>
      </c>
      <c r="E10682" s="143" t="s">
        <v>24</v>
      </c>
      <c r="F10682" s="248" t="s">
        <v>4876</v>
      </c>
      <c r="G10682" s="216">
        <v>31.987000000000002</v>
      </c>
      <c r="H10682" s="216">
        <v>409.99999999534339</v>
      </c>
      <c r="I10682" s="216">
        <v>13114.66999985105</v>
      </c>
      <c r="J10682" s="216">
        <v>1.3241255207925854E-2</v>
      </c>
      <c r="K10682" s="216">
        <v>3.2295744409942049E-5</v>
      </c>
    </row>
    <row r="10683" spans="2:11" ht="15.75" customHeight="1" x14ac:dyDescent="0.2">
      <c r="B10683" s="189">
        <v>41299</v>
      </c>
      <c r="C10683" s="143">
        <v>288930</v>
      </c>
      <c r="D10683" s="143" t="s">
        <v>809</v>
      </c>
      <c r="E10683" s="143" t="s">
        <v>24</v>
      </c>
      <c r="F10683" s="248" t="s">
        <v>5494</v>
      </c>
      <c r="G10683" s="216">
        <v>13</v>
      </c>
      <c r="H10683" s="216">
        <v>39.999999994179234</v>
      </c>
      <c r="I10683" s="216">
        <v>519.99999992433004</v>
      </c>
      <c r="J10683" s="216">
        <v>5.2501913560903013E-4</v>
      </c>
      <c r="K10683" s="216">
        <v>1.3125478392135763E-5</v>
      </c>
    </row>
    <row r="10684" spans="2:11" ht="15.75" customHeight="1" x14ac:dyDescent="0.2">
      <c r="B10684" s="189">
        <v>41299</v>
      </c>
      <c r="C10684" s="143">
        <v>288931</v>
      </c>
      <c r="D10684" s="143" t="s">
        <v>1047</v>
      </c>
      <c r="E10684" s="143" t="s">
        <v>24</v>
      </c>
      <c r="F10684" s="248" t="s">
        <v>3538</v>
      </c>
      <c r="G10684" s="216">
        <v>4.9800000000000004</v>
      </c>
      <c r="H10684" s="216">
        <v>204.00000000488944</v>
      </c>
      <c r="I10684" s="216">
        <v>1015.9200000243495</v>
      </c>
      <c r="J10684" s="216">
        <v>1.0257258468044741E-3</v>
      </c>
      <c r="K10684" s="216">
        <v>5.0280678763720085E-6</v>
      </c>
    </row>
    <row r="10685" spans="2:11" ht="15.75" customHeight="1" x14ac:dyDescent="0.2">
      <c r="B10685" s="189">
        <v>41299</v>
      </c>
      <c r="C10685" s="143">
        <v>288933</v>
      </c>
      <c r="D10685" s="143" t="s">
        <v>1502</v>
      </c>
      <c r="E10685" s="143" t="s">
        <v>24</v>
      </c>
      <c r="F10685" s="248" t="s">
        <v>5327</v>
      </c>
      <c r="G10685" s="216">
        <v>3.6625000000000001</v>
      </c>
      <c r="H10685" s="216">
        <v>251.99999999371357</v>
      </c>
      <c r="I10685" s="216">
        <v>922.94999997697596</v>
      </c>
      <c r="J10685" s="216">
        <v>9.3185848320919242E-4</v>
      </c>
      <c r="K10685" s="216">
        <v>3.6978511239382487E-6</v>
      </c>
    </row>
    <row r="10686" spans="2:11" ht="15.75" customHeight="1" x14ac:dyDescent="0.2">
      <c r="B10686" s="189">
        <v>41299</v>
      </c>
      <c r="C10686" s="143">
        <v>288934</v>
      </c>
      <c r="D10686" s="143" t="s">
        <v>658</v>
      </c>
      <c r="E10686" s="143" t="s">
        <v>24</v>
      </c>
      <c r="F10686" s="248" t="s">
        <v>5347</v>
      </c>
      <c r="G10686" s="216">
        <v>9.89</v>
      </c>
      <c r="H10686" s="216">
        <v>221.99999999022111</v>
      </c>
      <c r="I10686" s="216">
        <v>2195.579999903287</v>
      </c>
      <c r="J10686" s="216">
        <v>2.2167721420720027E-3</v>
      </c>
      <c r="K10686" s="216">
        <v>9.9854600998632855E-6</v>
      </c>
    </row>
    <row r="10687" spans="2:11" ht="15.75" customHeight="1" x14ac:dyDescent="0.2">
      <c r="B10687" s="189">
        <v>41299</v>
      </c>
      <c r="C10687" s="143">
        <v>288935</v>
      </c>
      <c r="D10687" s="143" t="s">
        <v>1502</v>
      </c>
      <c r="E10687" s="143" t="s">
        <v>24</v>
      </c>
      <c r="F10687" s="248" t="s">
        <v>5495</v>
      </c>
      <c r="G10687" s="216">
        <v>20.125</v>
      </c>
      <c r="H10687" s="216">
        <v>309.99999999417923</v>
      </c>
      <c r="I10687" s="216">
        <v>6238.7499998828571</v>
      </c>
      <c r="J10687" s="216">
        <v>6.2989675628768796E-3</v>
      </c>
      <c r="K10687" s="216">
        <v>2.031925020321017E-5</v>
      </c>
    </row>
    <row r="10688" spans="2:11" ht="15.75" customHeight="1" x14ac:dyDescent="0.2">
      <c r="B10688" s="189">
        <v>41299</v>
      </c>
      <c r="C10688" s="143">
        <v>288936</v>
      </c>
      <c r="D10688" s="143" t="s">
        <v>1522</v>
      </c>
      <c r="E10688" s="143" t="s">
        <v>24</v>
      </c>
      <c r="F10688" s="248" t="s">
        <v>3883</v>
      </c>
      <c r="G10688" s="216">
        <v>8.52</v>
      </c>
      <c r="H10688" s="216">
        <v>200.00000000232831</v>
      </c>
      <c r="I10688" s="216">
        <v>1704.000000019837</v>
      </c>
      <c r="J10688" s="216">
        <v>1.7204473215738239E-3</v>
      </c>
      <c r="K10688" s="216">
        <v>8.6022366077689762E-6</v>
      </c>
    </row>
    <row r="10689" spans="2:11" ht="15.75" customHeight="1" x14ac:dyDescent="0.2">
      <c r="B10689" s="189">
        <v>41299</v>
      </c>
      <c r="C10689" s="143">
        <v>288937</v>
      </c>
      <c r="D10689" s="143" t="s">
        <v>764</v>
      </c>
      <c r="E10689" s="143" t="s">
        <v>24</v>
      </c>
      <c r="F10689" s="248" t="s">
        <v>5425</v>
      </c>
      <c r="G10689" s="216">
        <v>35.690400000000004</v>
      </c>
      <c r="H10689" s="216">
        <v>296.00000000093132</v>
      </c>
      <c r="I10689" s="216">
        <v>10564.358400033241</v>
      </c>
      <c r="J10689" s="216">
        <v>1.0666327531262634E-2</v>
      </c>
      <c r="K10689" s="216">
        <v>3.603489030820633E-5</v>
      </c>
    </row>
    <row r="10690" spans="2:11" ht="15.75" customHeight="1" x14ac:dyDescent="0.2">
      <c r="B10690" s="189">
        <v>41299</v>
      </c>
      <c r="C10690" s="143">
        <v>288938</v>
      </c>
      <c r="D10690" s="143" t="s">
        <v>707</v>
      </c>
      <c r="E10690" s="143" t="s">
        <v>25</v>
      </c>
      <c r="F10690" s="248" t="s">
        <v>5496</v>
      </c>
      <c r="G10690" s="216">
        <v>1</v>
      </c>
      <c r="H10690" s="216">
        <v>154.99999999185093</v>
      </c>
      <c r="I10690" s="216">
        <v>154.99999999185093</v>
      </c>
      <c r="J10690" s="216">
        <v>4.4671005535069284E-4</v>
      </c>
      <c r="K10690" s="216">
        <v>2.8820003572527644E-6</v>
      </c>
    </row>
    <row r="10691" spans="2:11" ht="15.75" customHeight="1" x14ac:dyDescent="0.2">
      <c r="B10691" s="189">
        <v>41299</v>
      </c>
      <c r="C10691" s="143">
        <v>288939</v>
      </c>
      <c r="D10691" s="143" t="s">
        <v>1001</v>
      </c>
      <c r="E10691" s="143" t="s">
        <v>24</v>
      </c>
      <c r="F10691" s="248" t="s">
        <v>4525</v>
      </c>
      <c r="G10691" s="216">
        <v>5.8681000000000001</v>
      </c>
      <c r="H10691" s="216">
        <v>238.00000000046566</v>
      </c>
      <c r="I10691" s="216">
        <v>1396.6078000027326</v>
      </c>
      <c r="J10691" s="216">
        <v>1.4100881154787794E-3</v>
      </c>
      <c r="K10691" s="216">
        <v>5.9247399809916824E-6</v>
      </c>
    </row>
    <row r="10692" spans="2:11" ht="15.75" customHeight="1" x14ac:dyDescent="0.2">
      <c r="B10692" s="189">
        <v>41299</v>
      </c>
      <c r="C10692" s="143">
        <v>288940</v>
      </c>
      <c r="D10692" s="143" t="s">
        <v>572</v>
      </c>
      <c r="E10692" s="143" t="s">
        <v>24</v>
      </c>
      <c r="F10692" s="248" t="s">
        <v>5497</v>
      </c>
      <c r="G10692" s="216">
        <v>0.96</v>
      </c>
      <c r="H10692" s="216">
        <v>130.00000000465661</v>
      </c>
      <c r="I10692" s="216">
        <v>124.80000000447035</v>
      </c>
      <c r="J10692" s="216">
        <v>1.2600459256901681E-4</v>
      </c>
      <c r="K10692" s="216">
        <v>9.692660966500256E-7</v>
      </c>
    </row>
    <row r="10693" spans="2:11" ht="15.75" customHeight="1" x14ac:dyDescent="0.2">
      <c r="B10693" s="189">
        <v>41299</v>
      </c>
      <c r="C10693" s="143">
        <v>288941</v>
      </c>
      <c r="D10693" s="143" t="s">
        <v>1010</v>
      </c>
      <c r="E10693" s="143" t="s">
        <v>24</v>
      </c>
      <c r="F10693" s="248" t="s">
        <v>5498</v>
      </c>
      <c r="G10693" s="216">
        <v>15.254999999999999</v>
      </c>
      <c r="H10693" s="216">
        <v>180</v>
      </c>
      <c r="I10693" s="216">
        <v>2745.8999999999996</v>
      </c>
      <c r="J10693" s="216">
        <v>2.7724039320742759E-3</v>
      </c>
      <c r="K10693" s="216">
        <v>1.5402244067079311E-5</v>
      </c>
    </row>
    <row r="10694" spans="2:11" ht="15.75" customHeight="1" x14ac:dyDescent="0.2">
      <c r="B10694" s="189">
        <v>41299</v>
      </c>
      <c r="C10694" s="143">
        <v>289002</v>
      </c>
      <c r="D10694" s="143" t="s">
        <v>5499</v>
      </c>
      <c r="E10694" s="143" t="s">
        <v>23</v>
      </c>
      <c r="F10694" s="248" t="s">
        <v>5500</v>
      </c>
      <c r="G10694" s="216">
        <v>0.98</v>
      </c>
      <c r="H10694" s="216">
        <v>1081.0000000032596</v>
      </c>
      <c r="I10694" s="216">
        <v>1059.3800000031945</v>
      </c>
      <c r="J10694" s="216">
        <v>0.27586799542811763</v>
      </c>
      <c r="K10694" s="216">
        <v>2.5519703554790542E-4</v>
      </c>
    </row>
    <row r="10695" spans="2:11" ht="15.75" customHeight="1" x14ac:dyDescent="0.2">
      <c r="B10695" s="189">
        <v>41299</v>
      </c>
      <c r="C10695" s="143">
        <v>289003</v>
      </c>
      <c r="D10695" s="143" t="s">
        <v>1272</v>
      </c>
      <c r="E10695" s="143" t="s">
        <v>24</v>
      </c>
      <c r="F10695" s="248" t="s">
        <v>5501</v>
      </c>
      <c r="G10695" s="216">
        <v>16.170000000000002</v>
      </c>
      <c r="H10695" s="216">
        <v>310.00000000465661</v>
      </c>
      <c r="I10695" s="216">
        <v>5012.7000000752978</v>
      </c>
      <c r="J10695" s="216">
        <v>5.0610835028651741E-3</v>
      </c>
      <c r="K10695" s="216">
        <v>1.6326075815448868E-5</v>
      </c>
    </row>
    <row r="10696" spans="2:11" ht="15.75" customHeight="1" x14ac:dyDescent="0.2">
      <c r="B10696" s="189">
        <v>41299</v>
      </c>
      <c r="C10696" s="143">
        <v>293470</v>
      </c>
      <c r="D10696" s="143" t="s">
        <v>1127</v>
      </c>
      <c r="E10696" s="143" t="s">
        <v>25</v>
      </c>
      <c r="F10696" s="248" t="s">
        <v>5502</v>
      </c>
      <c r="G10696" s="216">
        <v>10</v>
      </c>
      <c r="H10696" s="216">
        <v>325.00000000116415</v>
      </c>
      <c r="I10696" s="216">
        <v>3250.0000000116415</v>
      </c>
      <c r="J10696" s="216">
        <v>9.3665011611050349E-3</v>
      </c>
      <c r="K10696" s="216">
        <v>2.8820003572527645E-5</v>
      </c>
    </row>
    <row r="10697" spans="2:11" ht="15.75" customHeight="1" x14ac:dyDescent="0.2">
      <c r="B10697" s="189">
        <v>41303</v>
      </c>
      <c r="C10697" s="143">
        <v>291002</v>
      </c>
      <c r="D10697" s="143" t="s">
        <v>1387</v>
      </c>
      <c r="E10697" s="143" t="s">
        <v>24</v>
      </c>
      <c r="F10697" s="248" t="s">
        <v>5503</v>
      </c>
      <c r="G10697" s="216">
        <v>274.89920000000001</v>
      </c>
      <c r="H10697" s="216">
        <v>403.99999999674037</v>
      </c>
      <c r="I10697" s="216">
        <v>111059.27679910393</v>
      </c>
      <c r="J10697" s="216">
        <v>0.11216361167879038</v>
      </c>
      <c r="K10697" s="216">
        <v>2.7763270217746378E-4</v>
      </c>
    </row>
    <row r="10698" spans="2:11" ht="15.75" customHeight="1" x14ac:dyDescent="0.2">
      <c r="B10698" s="189">
        <v>41303</v>
      </c>
      <c r="C10698" s="143">
        <v>291005</v>
      </c>
      <c r="D10698" s="143" t="s">
        <v>1574</v>
      </c>
      <c r="E10698" s="143" t="s">
        <v>25</v>
      </c>
      <c r="F10698" s="248" t="s">
        <v>5504</v>
      </c>
      <c r="G10698" s="216">
        <v>44.74</v>
      </c>
      <c r="H10698" s="216">
        <v>201.99999999837019</v>
      </c>
      <c r="I10698" s="216">
        <v>9037.4799999270817</v>
      </c>
      <c r="J10698" s="216">
        <v>2.6018957907918229E-2</v>
      </c>
      <c r="K10698" s="216">
        <v>1.2880672231746615E-4</v>
      </c>
    </row>
    <row r="10699" spans="2:11" ht="15.75" customHeight="1" x14ac:dyDescent="0.2">
      <c r="B10699" s="189">
        <v>41308</v>
      </c>
      <c r="C10699" s="143">
        <v>291228</v>
      </c>
      <c r="D10699" s="143" t="s">
        <v>818</v>
      </c>
      <c r="E10699" s="143" t="s">
        <v>25</v>
      </c>
      <c r="F10699" s="248" t="s">
        <v>5505</v>
      </c>
      <c r="G10699" s="216">
        <v>26.330000000000002</v>
      </c>
      <c r="H10699" s="216">
        <v>362.00000000651926</v>
      </c>
      <c r="I10699" s="216">
        <v>9531.4600001716535</v>
      </c>
      <c r="J10699" s="216">
        <v>2.7406890152935067E-2</v>
      </c>
      <c r="K10699" s="216">
        <v>7.5709641305087E-5</v>
      </c>
    </row>
    <row r="10700" spans="2:11" ht="15.75" customHeight="1" x14ac:dyDescent="0.2">
      <c r="B10700" s="189">
        <v>41309</v>
      </c>
      <c r="C10700" s="143">
        <v>291542</v>
      </c>
      <c r="D10700" s="143" t="s">
        <v>619</v>
      </c>
      <c r="E10700" s="143" t="s">
        <v>25</v>
      </c>
      <c r="F10700" s="248" t="s">
        <v>5506</v>
      </c>
      <c r="G10700" s="216">
        <v>2</v>
      </c>
      <c r="H10700" s="216">
        <v>325.00000000116415</v>
      </c>
      <c r="I10700" s="216">
        <v>650.00000000232831</v>
      </c>
      <c r="J10700" s="216">
        <v>1.8681929515733586E-3</v>
      </c>
      <c r="K10700" s="216">
        <v>5.7482860048205125E-6</v>
      </c>
    </row>
    <row r="10701" spans="2:11" ht="15.75" customHeight="1" x14ac:dyDescent="0.2">
      <c r="B10701" s="189">
        <v>41309</v>
      </c>
      <c r="C10701" s="143">
        <v>291595</v>
      </c>
      <c r="D10701" s="143" t="s">
        <v>1204</v>
      </c>
      <c r="E10701" s="143" t="s">
        <v>25</v>
      </c>
      <c r="F10701" s="248" t="s">
        <v>3094</v>
      </c>
      <c r="G10701" s="216">
        <v>3</v>
      </c>
      <c r="H10701" s="216">
        <v>360</v>
      </c>
      <c r="I10701" s="216">
        <v>1080</v>
      </c>
      <c r="J10701" s="216">
        <v>3.1040744426030771E-3</v>
      </c>
      <c r="K10701" s="216">
        <v>8.6224290072307696E-6</v>
      </c>
    </row>
    <row r="10702" spans="2:11" ht="15.75" customHeight="1" x14ac:dyDescent="0.2">
      <c r="B10702" s="189">
        <v>41309</v>
      </c>
      <c r="C10702" s="143">
        <v>291635</v>
      </c>
      <c r="D10702" s="143" t="s">
        <v>857</v>
      </c>
      <c r="E10702" s="143" t="s">
        <v>24</v>
      </c>
      <c r="F10702" s="248" t="s">
        <v>5507</v>
      </c>
      <c r="G10702" s="216">
        <v>1.4650000000000001</v>
      </c>
      <c r="H10702" s="216">
        <v>124.0000000060536</v>
      </c>
      <c r="I10702" s="216">
        <v>181.66000000886854</v>
      </c>
      <c r="J10702" s="216">
        <v>1.8352536280797052E-4</v>
      </c>
      <c r="K10702" s="216">
        <v>1.4800432483791205E-6</v>
      </c>
    </row>
    <row r="10703" spans="2:11" ht="15.75" customHeight="1" x14ac:dyDescent="0.2">
      <c r="B10703" s="189">
        <v>41309</v>
      </c>
      <c r="C10703" s="143">
        <v>291636</v>
      </c>
      <c r="D10703" s="143" t="s">
        <v>623</v>
      </c>
      <c r="E10703" s="143" t="s">
        <v>25</v>
      </c>
      <c r="F10703" s="248" t="s">
        <v>5508</v>
      </c>
      <c r="G10703" s="216">
        <v>0.95000000000000007</v>
      </c>
      <c r="H10703" s="216">
        <v>341.99999999371357</v>
      </c>
      <c r="I10703" s="216">
        <v>324.89999999402789</v>
      </c>
      <c r="J10703" s="216">
        <v>9.3380906146592758E-4</v>
      </c>
      <c r="K10703" s="216">
        <v>2.7304358522897439E-6</v>
      </c>
    </row>
    <row r="10704" spans="2:11" ht="15.75" customHeight="1" x14ac:dyDescent="0.2">
      <c r="B10704" s="189">
        <v>41309</v>
      </c>
      <c r="C10704" s="143">
        <v>291637</v>
      </c>
      <c r="D10704" s="143" t="s">
        <v>1233</v>
      </c>
      <c r="E10704" s="143" t="s">
        <v>24</v>
      </c>
      <c r="F10704" s="248" t="s">
        <v>5509</v>
      </c>
      <c r="G10704" s="216">
        <v>9.8000000000000007</v>
      </c>
      <c r="H10704" s="216">
        <v>190.9999999939464</v>
      </c>
      <c r="I10704" s="216">
        <v>1871.799999940675</v>
      </c>
      <c r="J10704" s="216">
        <v>1.8910204452069856E-3</v>
      </c>
      <c r="K10704" s="216">
        <v>9.900630603491727E-6</v>
      </c>
    </row>
    <row r="10705" spans="2:11" ht="15.75" customHeight="1" x14ac:dyDescent="0.2">
      <c r="B10705" s="189">
        <v>41309</v>
      </c>
      <c r="C10705" s="143">
        <v>291638</v>
      </c>
      <c r="D10705" s="143" t="s">
        <v>1587</v>
      </c>
      <c r="E10705" s="143" t="s">
        <v>24</v>
      </c>
      <c r="F10705" s="248" t="s">
        <v>4129</v>
      </c>
      <c r="G10705" s="216">
        <v>16.310000000000002</v>
      </c>
      <c r="H10705" s="216">
        <v>225</v>
      </c>
      <c r="I10705" s="216">
        <v>3669.75</v>
      </c>
      <c r="J10705" s="216">
        <v>3.7074325670575269E-3</v>
      </c>
      <c r="K10705" s="216">
        <v>1.6477478075811234E-5</v>
      </c>
    </row>
    <row r="10706" spans="2:11" ht="15.75" customHeight="1" x14ac:dyDescent="0.2">
      <c r="B10706" s="189">
        <v>41310</v>
      </c>
      <c r="C10706" s="143">
        <v>291811</v>
      </c>
      <c r="D10706" s="143" t="s">
        <v>2371</v>
      </c>
      <c r="E10706" s="143" t="s">
        <v>25</v>
      </c>
      <c r="F10706" s="248" t="s">
        <v>5510</v>
      </c>
      <c r="G10706" s="216">
        <v>2.0100000000000002</v>
      </c>
      <c r="H10706" s="216">
        <v>20.000000002328306</v>
      </c>
      <c r="I10706" s="216">
        <v>40.2000000046799</v>
      </c>
      <c r="J10706" s="216">
        <v>1.1550411109783008E-4</v>
      </c>
      <c r="K10706" s="216">
        <v>5.7752055542191823E-6</v>
      </c>
    </row>
    <row r="10707" spans="2:11" ht="15.75" customHeight="1" x14ac:dyDescent="0.2">
      <c r="B10707" s="189">
        <v>41310</v>
      </c>
      <c r="C10707" s="143">
        <v>291890</v>
      </c>
      <c r="D10707" s="143" t="s">
        <v>902</v>
      </c>
      <c r="E10707" s="143" t="s">
        <v>25</v>
      </c>
      <c r="F10707" s="248" t="s">
        <v>5511</v>
      </c>
      <c r="G10707" s="216">
        <v>3.8664000000000001</v>
      </c>
      <c r="H10707" s="216">
        <v>197.99999999580905</v>
      </c>
      <c r="I10707" s="216">
        <v>765.54719998379608</v>
      </c>
      <c r="J10707" s="216">
        <v>2.1995982295340108E-3</v>
      </c>
      <c r="K10707" s="216">
        <v>1.1109081967578629E-5</v>
      </c>
    </row>
    <row r="10708" spans="2:11" ht="15.75" customHeight="1" x14ac:dyDescent="0.2">
      <c r="B10708" s="189">
        <v>41310</v>
      </c>
      <c r="C10708" s="143">
        <v>291891</v>
      </c>
      <c r="D10708" s="143" t="s">
        <v>689</v>
      </c>
      <c r="E10708" s="143" t="s">
        <v>25</v>
      </c>
      <c r="F10708" s="248" t="s">
        <v>5512</v>
      </c>
      <c r="G10708" s="216">
        <v>1</v>
      </c>
      <c r="H10708" s="216">
        <v>51.999999991385266</v>
      </c>
      <c r="I10708" s="216">
        <v>51.999999991385266</v>
      </c>
      <c r="J10708" s="216">
        <v>1.4940830287047045E-4</v>
      </c>
      <c r="K10708" s="216">
        <v>2.8732365941388963E-6</v>
      </c>
    </row>
    <row r="10709" spans="2:11" ht="15.75" customHeight="1" x14ac:dyDescent="0.2">
      <c r="B10709" s="189">
        <v>41310</v>
      </c>
      <c r="C10709" s="143">
        <v>291892</v>
      </c>
      <c r="D10709" s="143" t="s">
        <v>689</v>
      </c>
      <c r="E10709" s="143" t="s">
        <v>25</v>
      </c>
      <c r="F10709" s="248" t="s">
        <v>5513</v>
      </c>
      <c r="G10709" s="216">
        <v>6</v>
      </c>
      <c r="H10709" s="216">
        <v>50.000000005820766</v>
      </c>
      <c r="I10709" s="216">
        <v>300.0000000349246</v>
      </c>
      <c r="J10709" s="216">
        <v>8.6197097834201546E-4</v>
      </c>
      <c r="K10709" s="216">
        <v>1.7239419564833379E-5</v>
      </c>
    </row>
    <row r="10710" spans="2:11" ht="15.75" customHeight="1" x14ac:dyDescent="0.2">
      <c r="B10710" s="189">
        <v>41310</v>
      </c>
      <c r="C10710" s="143">
        <v>291893</v>
      </c>
      <c r="D10710" s="143" t="s">
        <v>596</v>
      </c>
      <c r="E10710" s="143" t="s">
        <v>24</v>
      </c>
      <c r="F10710" s="248" t="s">
        <v>5514</v>
      </c>
      <c r="G10710" s="216">
        <v>10.26</v>
      </c>
      <c r="H10710" s="216">
        <v>284.99999999650754</v>
      </c>
      <c r="I10710" s="216">
        <v>2924.0999999641672</v>
      </c>
      <c r="J10710" s="216">
        <v>2.9542444605053829E-3</v>
      </c>
      <c r="K10710" s="216">
        <v>1.0365770036988017E-5</v>
      </c>
    </row>
    <row r="10711" spans="2:11" ht="15.75" customHeight="1" x14ac:dyDescent="0.2">
      <c r="B10711" s="189">
        <v>41310</v>
      </c>
      <c r="C10711" s="143">
        <v>291894</v>
      </c>
      <c r="D10711" s="143" t="s">
        <v>1456</v>
      </c>
      <c r="E10711" s="143" t="s">
        <v>24</v>
      </c>
      <c r="F10711" s="248" t="s">
        <v>5515</v>
      </c>
      <c r="G10711" s="216">
        <v>11.01</v>
      </c>
      <c r="H10711" s="216">
        <v>217.0000000053551</v>
      </c>
      <c r="I10711" s="216">
        <v>2389.1700000589594</v>
      </c>
      <c r="J10711" s="216">
        <v>2.4137998830294173E-3</v>
      </c>
      <c r="K10711" s="216">
        <v>1.1123501764838019E-5</v>
      </c>
    </row>
    <row r="10712" spans="2:11" ht="15.75" customHeight="1" x14ac:dyDescent="0.2">
      <c r="B10712" s="189">
        <v>41310</v>
      </c>
      <c r="C10712" s="143">
        <v>291894</v>
      </c>
      <c r="D10712" s="143" t="s">
        <v>658</v>
      </c>
      <c r="E10712" s="143" t="s">
        <v>24</v>
      </c>
      <c r="F10712" s="248" t="s">
        <v>5515</v>
      </c>
      <c r="G10712" s="216">
        <v>19.86</v>
      </c>
      <c r="H10712" s="216">
        <v>217.0000000053551</v>
      </c>
      <c r="I10712" s="216">
        <v>4309.6200001063526</v>
      </c>
      <c r="J10712" s="216">
        <v>4.3540477454100121E-3</v>
      </c>
      <c r="K10712" s="216">
        <v>2.0064736153468035E-5</v>
      </c>
    </row>
    <row r="10713" spans="2:11" ht="15.75" customHeight="1" x14ac:dyDescent="0.2">
      <c r="B10713" s="189">
        <v>41310</v>
      </c>
      <c r="C10713" s="143">
        <v>291895</v>
      </c>
      <c r="D10713" s="143" t="s">
        <v>1212</v>
      </c>
      <c r="E10713" s="143" t="s">
        <v>24</v>
      </c>
      <c r="F10713" s="248" t="s">
        <v>5516</v>
      </c>
      <c r="G10713" s="216">
        <v>24.830000000000002</v>
      </c>
      <c r="H10713" s="216">
        <v>315</v>
      </c>
      <c r="I10713" s="216">
        <v>7821.45</v>
      </c>
      <c r="J10713" s="216">
        <v>7.9020810970565243E-3</v>
      </c>
      <c r="K10713" s="216">
        <v>2.5085971736687377E-5</v>
      </c>
    </row>
    <row r="10714" spans="2:11" ht="15.75" customHeight="1" x14ac:dyDescent="0.2">
      <c r="B10714" s="189">
        <v>41310</v>
      </c>
      <c r="C10714" s="143">
        <v>291896</v>
      </c>
      <c r="D10714" s="143" t="s">
        <v>1338</v>
      </c>
      <c r="E10714" s="143" t="s">
        <v>24</v>
      </c>
      <c r="F10714" s="248" t="s">
        <v>5517</v>
      </c>
      <c r="G10714" s="216">
        <v>8.69</v>
      </c>
      <c r="H10714" s="216">
        <v>89.00000000721775</v>
      </c>
      <c r="I10714" s="216">
        <v>773.41000006272225</v>
      </c>
      <c r="J10714" s="216">
        <v>7.8138306091199482E-4</v>
      </c>
      <c r="K10714" s="216">
        <v>8.7795849533553478E-6</v>
      </c>
    </row>
    <row r="10715" spans="2:11" ht="15.75" customHeight="1" x14ac:dyDescent="0.2">
      <c r="B10715" s="189">
        <v>41310</v>
      </c>
      <c r="C10715" s="143">
        <v>291897</v>
      </c>
      <c r="D10715" s="143" t="s">
        <v>1502</v>
      </c>
      <c r="E10715" s="143" t="s">
        <v>24</v>
      </c>
      <c r="F10715" s="248" t="s">
        <v>4551</v>
      </c>
      <c r="G10715" s="216">
        <v>17.82</v>
      </c>
      <c r="H10715" s="216">
        <v>263.9999999909196</v>
      </c>
      <c r="I10715" s="216">
        <v>4704.4799998381877</v>
      </c>
      <c r="J10715" s="216">
        <v>4.7529783452175522E-3</v>
      </c>
      <c r="K10715" s="216">
        <v>1.8003705853716033E-5</v>
      </c>
    </row>
    <row r="10716" spans="2:11" ht="15.75" customHeight="1" x14ac:dyDescent="0.2">
      <c r="B10716" s="189">
        <v>41311</v>
      </c>
      <c r="C10716" s="143">
        <v>291950</v>
      </c>
      <c r="D10716" s="143" t="s">
        <v>1328</v>
      </c>
      <c r="E10716" s="143" t="s">
        <v>25</v>
      </c>
      <c r="F10716" s="248" t="s">
        <v>4538</v>
      </c>
      <c r="G10716" s="216">
        <v>17</v>
      </c>
      <c r="H10716" s="216">
        <v>18.000000006286427</v>
      </c>
      <c r="I10716" s="216">
        <v>306.00000010686927</v>
      </c>
      <c r="J10716" s="216">
        <v>8.7894101311069574E-4</v>
      </c>
      <c r="K10716" s="216">
        <v>4.8830056266873842E-5</v>
      </c>
    </row>
    <row r="10717" spans="2:11" ht="15.75" customHeight="1" x14ac:dyDescent="0.2">
      <c r="B10717" s="189">
        <v>41311</v>
      </c>
      <c r="C10717" s="143">
        <v>291970</v>
      </c>
      <c r="D10717" s="143" t="s">
        <v>592</v>
      </c>
      <c r="E10717" s="143" t="s">
        <v>25</v>
      </c>
      <c r="F10717" s="248" t="s">
        <v>5518</v>
      </c>
      <c r="G10717" s="216">
        <v>18</v>
      </c>
      <c r="H10717" s="216">
        <v>287.0000000030268</v>
      </c>
      <c r="I10717" s="216">
        <v>5166.0000000544824</v>
      </c>
      <c r="J10717" s="216">
        <v>1.4838592392784155E-2</v>
      </c>
      <c r="K10717" s="216">
        <v>5.1702412517866418E-5</v>
      </c>
    </row>
    <row r="10718" spans="2:11" ht="15.75" customHeight="1" x14ac:dyDescent="0.2">
      <c r="B10718" s="189">
        <v>41311</v>
      </c>
      <c r="C10718" s="143">
        <v>291971</v>
      </c>
      <c r="D10718" s="143" t="s">
        <v>524</v>
      </c>
      <c r="E10718" s="143" t="s">
        <v>25</v>
      </c>
      <c r="F10718" s="248" t="s">
        <v>5519</v>
      </c>
      <c r="G10718" s="216">
        <v>10</v>
      </c>
      <c r="H10718" s="216">
        <v>213.00000000279397</v>
      </c>
      <c r="I10718" s="216">
        <v>2130.0000000279397</v>
      </c>
      <c r="J10718" s="216">
        <v>6.1181188146944452E-3</v>
      </c>
      <c r="K10718" s="216">
        <v>2.8723562509925788E-5</v>
      </c>
    </row>
    <row r="10719" spans="2:11" ht="15.75" customHeight="1" x14ac:dyDescent="0.2">
      <c r="B10719" s="189">
        <v>41311</v>
      </c>
      <c r="C10719" s="143">
        <v>291991</v>
      </c>
      <c r="D10719" s="143" t="s">
        <v>890</v>
      </c>
      <c r="E10719" s="143" t="s">
        <v>25</v>
      </c>
      <c r="F10719" s="248" t="s">
        <v>5520</v>
      </c>
      <c r="G10719" s="216">
        <v>0.5</v>
      </c>
      <c r="H10719" s="216">
        <v>477.9999999969732</v>
      </c>
      <c r="I10719" s="216">
        <v>238.9999999984866</v>
      </c>
      <c r="J10719" s="216">
        <v>6.8649314398287926E-4</v>
      </c>
      <c r="K10719" s="216">
        <v>1.4361781254962894E-6</v>
      </c>
    </row>
    <row r="10720" spans="2:11" ht="15.75" customHeight="1" x14ac:dyDescent="0.2">
      <c r="B10720" s="189">
        <v>41311</v>
      </c>
      <c r="C10720" s="143">
        <v>291992</v>
      </c>
      <c r="D10720" s="143" t="s">
        <v>2932</v>
      </c>
      <c r="E10720" s="143" t="s">
        <v>24</v>
      </c>
      <c r="F10720" s="248" t="s">
        <v>5521</v>
      </c>
      <c r="G10720" s="216">
        <v>1</v>
      </c>
      <c r="H10720" s="216">
        <v>165.99999999627471</v>
      </c>
      <c r="I10720" s="216">
        <v>165.99999999627471</v>
      </c>
      <c r="J10720" s="216">
        <v>1.6771935653061914E-4</v>
      </c>
      <c r="K10720" s="216">
        <v>1.010357569484235E-6</v>
      </c>
    </row>
    <row r="10721" spans="2:11" ht="15.75" customHeight="1" x14ac:dyDescent="0.2">
      <c r="B10721" s="189">
        <v>41311</v>
      </c>
      <c r="C10721" s="143">
        <v>291998</v>
      </c>
      <c r="D10721" s="143" t="s">
        <v>541</v>
      </c>
      <c r="E10721" s="143" t="s">
        <v>25</v>
      </c>
      <c r="F10721" s="248" t="s">
        <v>5522</v>
      </c>
      <c r="G10721" s="216">
        <v>10.5</v>
      </c>
      <c r="H10721" s="216">
        <v>330.99999999976717</v>
      </c>
      <c r="I10721" s="216">
        <v>3475.4999999975553</v>
      </c>
      <c r="J10721" s="216">
        <v>9.9828741503176846E-3</v>
      </c>
      <c r="K10721" s="216">
        <v>3.0159740635422079E-5</v>
      </c>
    </row>
    <row r="10722" spans="2:11" ht="15.75" customHeight="1" x14ac:dyDescent="0.2">
      <c r="B10722" s="189">
        <v>41311</v>
      </c>
      <c r="C10722" s="143">
        <v>291999</v>
      </c>
      <c r="D10722" s="143" t="s">
        <v>541</v>
      </c>
      <c r="E10722" s="143" t="s">
        <v>25</v>
      </c>
      <c r="F10722" s="248" t="s">
        <v>3319</v>
      </c>
      <c r="G10722" s="216">
        <v>66.843999999999994</v>
      </c>
      <c r="H10722" s="216">
        <v>175.00000000465661</v>
      </c>
      <c r="I10722" s="216">
        <v>11697.700000311266</v>
      </c>
      <c r="J10722" s="216">
        <v>3.3599961718129956E-2</v>
      </c>
      <c r="K10722" s="216">
        <v>1.9199978124134792E-4</v>
      </c>
    </row>
    <row r="10723" spans="2:11" ht="15.75" customHeight="1" x14ac:dyDescent="0.2">
      <c r="B10723" s="189">
        <v>41311</v>
      </c>
      <c r="C10723" s="143">
        <v>292001</v>
      </c>
      <c r="D10723" s="143" t="s">
        <v>1268</v>
      </c>
      <c r="E10723" s="143" t="s">
        <v>24</v>
      </c>
      <c r="F10723" s="248" t="s">
        <v>3983</v>
      </c>
      <c r="G10723" s="216">
        <v>5.5400000000000009</v>
      </c>
      <c r="H10723" s="216">
        <v>148.00000000046566</v>
      </c>
      <c r="I10723" s="216">
        <v>819.92000000257985</v>
      </c>
      <c r="J10723" s="216">
        <v>8.284123783741205E-4</v>
      </c>
      <c r="K10723" s="216">
        <v>5.5973809349426626E-6</v>
      </c>
    </row>
    <row r="10724" spans="2:11" ht="15.75" customHeight="1" x14ac:dyDescent="0.2">
      <c r="B10724" s="189">
        <v>41311</v>
      </c>
      <c r="C10724" s="143">
        <v>292002</v>
      </c>
      <c r="D10724" s="143" t="s">
        <v>880</v>
      </c>
      <c r="E10724" s="143" t="s">
        <v>24</v>
      </c>
      <c r="F10724" s="248" t="s">
        <v>5523</v>
      </c>
      <c r="G10724" s="216">
        <v>10.395000000000001</v>
      </c>
      <c r="H10724" s="216">
        <v>336.00000000558794</v>
      </c>
      <c r="I10724" s="216">
        <v>3492.720000058087</v>
      </c>
      <c r="J10724" s="216">
        <v>3.5288960901476659E-3</v>
      </c>
      <c r="K10724" s="216">
        <v>1.0502666934788624E-5</v>
      </c>
    </row>
    <row r="10725" spans="2:11" ht="15.75" customHeight="1" x14ac:dyDescent="0.2">
      <c r="B10725" s="189">
        <v>41311</v>
      </c>
      <c r="C10725" s="143">
        <v>292003</v>
      </c>
      <c r="D10725" s="143" t="s">
        <v>880</v>
      </c>
      <c r="E10725" s="143" t="s">
        <v>24</v>
      </c>
      <c r="F10725" s="248" t="s">
        <v>3720</v>
      </c>
      <c r="G10725" s="216">
        <v>1.93</v>
      </c>
      <c r="H10725" s="216">
        <v>56.999999997206032</v>
      </c>
      <c r="I10725" s="216">
        <v>110.00999999460764</v>
      </c>
      <c r="J10725" s="216">
        <v>1.1114943621351248E-4</v>
      </c>
      <c r="K10725" s="216">
        <v>1.9499901091045734E-6</v>
      </c>
    </row>
    <row r="10726" spans="2:11" ht="15.75" customHeight="1" x14ac:dyDescent="0.2">
      <c r="B10726" s="189">
        <v>41311</v>
      </c>
      <c r="C10726" s="143">
        <v>292003</v>
      </c>
      <c r="D10726" s="143" t="s">
        <v>596</v>
      </c>
      <c r="E10726" s="143" t="s">
        <v>24</v>
      </c>
      <c r="F10726" s="248" t="s">
        <v>3720</v>
      </c>
      <c r="G10726" s="216">
        <v>8.1</v>
      </c>
      <c r="H10726" s="216">
        <v>56.999999997206032</v>
      </c>
      <c r="I10726" s="216">
        <v>461.69999997736886</v>
      </c>
      <c r="J10726" s="216">
        <v>4.6648208980800576E-4</v>
      </c>
      <c r="K10726" s="216">
        <v>8.1838963128223037E-6</v>
      </c>
    </row>
    <row r="10727" spans="2:11" ht="15.75" customHeight="1" x14ac:dyDescent="0.2">
      <c r="B10727" s="189">
        <v>41311</v>
      </c>
      <c r="C10727" s="143">
        <v>292004</v>
      </c>
      <c r="D10727" s="143" t="s">
        <v>1363</v>
      </c>
      <c r="E10727" s="143" t="s">
        <v>24</v>
      </c>
      <c r="F10727" s="248" t="s">
        <v>5524</v>
      </c>
      <c r="G10727" s="216">
        <v>3.04</v>
      </c>
      <c r="H10727" s="216">
        <v>201.99999999837019</v>
      </c>
      <c r="I10727" s="216">
        <v>614.07999999504534</v>
      </c>
      <c r="J10727" s="216">
        <v>6.2044037626387302E-4</v>
      </c>
      <c r="K10727" s="216">
        <v>3.0714870112320745E-6</v>
      </c>
    </row>
    <row r="10728" spans="2:11" ht="15.75" customHeight="1" x14ac:dyDescent="0.2">
      <c r="B10728" s="189">
        <v>41311</v>
      </c>
      <c r="C10728" s="143">
        <v>292005</v>
      </c>
      <c r="D10728" s="143" t="s">
        <v>1813</v>
      </c>
      <c r="E10728" s="143" t="s">
        <v>24</v>
      </c>
      <c r="F10728" s="248" t="s">
        <v>5525</v>
      </c>
      <c r="G10728" s="216">
        <v>1</v>
      </c>
      <c r="H10728" s="216">
        <v>248.00000000162981</v>
      </c>
      <c r="I10728" s="216">
        <v>248.00000000162981</v>
      </c>
      <c r="J10728" s="216">
        <v>2.5056867723373698E-4</v>
      </c>
      <c r="K10728" s="216">
        <v>1.010357569484235E-6</v>
      </c>
    </row>
    <row r="10729" spans="2:11" ht="15.75" customHeight="1" x14ac:dyDescent="0.2">
      <c r="B10729" s="189">
        <v>41311</v>
      </c>
      <c r="C10729" s="143">
        <v>292007</v>
      </c>
      <c r="D10729" s="143" t="s">
        <v>1196</v>
      </c>
      <c r="E10729" s="143" t="s">
        <v>24</v>
      </c>
      <c r="F10729" s="248" t="s">
        <v>3437</v>
      </c>
      <c r="G10729" s="216">
        <v>13.575000000000001</v>
      </c>
      <c r="H10729" s="216">
        <v>378.99999999906868</v>
      </c>
      <c r="I10729" s="216">
        <v>5144.9249999873573</v>
      </c>
      <c r="J10729" s="216">
        <v>5.1982139181659046E-3</v>
      </c>
      <c r="K10729" s="216">
        <v>1.3715604005748491E-5</v>
      </c>
    </row>
    <row r="10730" spans="2:11" ht="15.75" customHeight="1" x14ac:dyDescent="0.2">
      <c r="B10730" s="189">
        <v>41311</v>
      </c>
      <c r="C10730" s="143">
        <v>292008</v>
      </c>
      <c r="D10730" s="143" t="s">
        <v>1247</v>
      </c>
      <c r="E10730" s="143" t="s">
        <v>24</v>
      </c>
      <c r="F10730" s="248" t="s">
        <v>4755</v>
      </c>
      <c r="G10730" s="216">
        <v>1.365</v>
      </c>
      <c r="H10730" s="216">
        <v>348.00000000279397</v>
      </c>
      <c r="I10730" s="216">
        <v>475.02000000381378</v>
      </c>
      <c r="J10730" s="216">
        <v>4.7994005266025462E-4</v>
      </c>
      <c r="K10730" s="216">
        <v>1.3791380823459807E-6</v>
      </c>
    </row>
    <row r="10731" spans="2:11" ht="15.75" customHeight="1" x14ac:dyDescent="0.2">
      <c r="B10731" s="189">
        <v>41311</v>
      </c>
      <c r="C10731" s="143">
        <v>292008</v>
      </c>
      <c r="D10731" s="143" t="s">
        <v>1214</v>
      </c>
      <c r="E10731" s="143" t="s">
        <v>24</v>
      </c>
      <c r="F10731" s="248" t="s">
        <v>4755</v>
      </c>
      <c r="G10731" s="216">
        <v>17.12</v>
      </c>
      <c r="H10731" s="216">
        <v>348.00000000279397</v>
      </c>
      <c r="I10731" s="216">
        <v>5957.7600000478333</v>
      </c>
      <c r="J10731" s="216">
        <v>6.0194679132187243E-3</v>
      </c>
      <c r="K10731" s="216">
        <v>1.7297321589570106E-5</v>
      </c>
    </row>
    <row r="10732" spans="2:11" ht="15.75" customHeight="1" x14ac:dyDescent="0.2">
      <c r="B10732" s="189">
        <v>41311</v>
      </c>
      <c r="C10732" s="143">
        <v>292009</v>
      </c>
      <c r="D10732" s="143" t="s">
        <v>1502</v>
      </c>
      <c r="E10732" s="143" t="s">
        <v>24</v>
      </c>
      <c r="F10732" s="248" t="s">
        <v>4551</v>
      </c>
      <c r="G10732" s="216">
        <v>13.790000000000001</v>
      </c>
      <c r="H10732" s="216">
        <v>283.00000000046566</v>
      </c>
      <c r="I10732" s="216">
        <v>3902.5700000064217</v>
      </c>
      <c r="J10732" s="216">
        <v>3.9429911399485795E-3</v>
      </c>
      <c r="K10732" s="216">
        <v>1.3932830883187602E-5</v>
      </c>
    </row>
    <row r="10733" spans="2:11" ht="15.75" customHeight="1" x14ac:dyDescent="0.2">
      <c r="B10733" s="189">
        <v>41311</v>
      </c>
      <c r="C10733" s="143">
        <v>292010</v>
      </c>
      <c r="D10733" s="143" t="s">
        <v>996</v>
      </c>
      <c r="E10733" s="143" t="s">
        <v>24</v>
      </c>
      <c r="F10733" s="248" t="s">
        <v>5526</v>
      </c>
      <c r="G10733" s="216">
        <v>26.79</v>
      </c>
      <c r="H10733" s="216">
        <v>358.00000000395812</v>
      </c>
      <c r="I10733" s="216">
        <v>9590.8200001060395</v>
      </c>
      <c r="J10733" s="216">
        <v>9.6901575846679282E-3</v>
      </c>
      <c r="K10733" s="216">
        <v>2.7067479286482654E-5</v>
      </c>
    </row>
    <row r="10734" spans="2:11" ht="15.75" customHeight="1" x14ac:dyDescent="0.2">
      <c r="B10734" s="189">
        <v>41311</v>
      </c>
      <c r="C10734" s="143">
        <v>292011</v>
      </c>
      <c r="D10734" s="143" t="s">
        <v>608</v>
      </c>
      <c r="E10734" s="143" t="s">
        <v>24</v>
      </c>
      <c r="F10734" s="248" t="s">
        <v>5527</v>
      </c>
      <c r="G10734" s="216">
        <v>9.48</v>
      </c>
      <c r="H10734" s="216">
        <v>344.00000000023283</v>
      </c>
      <c r="I10734" s="216">
        <v>3261.1200000022072</v>
      </c>
      <c r="J10734" s="216">
        <v>3.2948972769986586E-3</v>
      </c>
      <c r="K10734" s="216">
        <v>9.5781897587105475E-6</v>
      </c>
    </row>
    <row r="10735" spans="2:11" ht="15.75" customHeight="1" x14ac:dyDescent="0.2">
      <c r="B10735" s="189">
        <v>41311</v>
      </c>
      <c r="C10735" s="143">
        <v>292012</v>
      </c>
      <c r="D10735" s="143" t="s">
        <v>1128</v>
      </c>
      <c r="E10735" s="143" t="s">
        <v>24</v>
      </c>
      <c r="F10735" s="248" t="s">
        <v>5528</v>
      </c>
      <c r="G10735" s="216">
        <v>2.08</v>
      </c>
      <c r="H10735" s="216">
        <v>371.00000000442378</v>
      </c>
      <c r="I10735" s="216">
        <v>771.68000000920154</v>
      </c>
      <c r="J10735" s="216">
        <v>7.7967272922889127E-4</v>
      </c>
      <c r="K10735" s="216">
        <v>2.101543744527209E-6</v>
      </c>
    </row>
    <row r="10736" spans="2:11" ht="15.75" customHeight="1" x14ac:dyDescent="0.2">
      <c r="B10736" s="189">
        <v>41311</v>
      </c>
      <c r="C10736" s="143">
        <v>292013</v>
      </c>
      <c r="D10736" s="143" t="s">
        <v>1420</v>
      </c>
      <c r="E10736" s="143" t="s">
        <v>24</v>
      </c>
      <c r="F10736" s="248" t="s">
        <v>3686</v>
      </c>
      <c r="G10736" s="216">
        <v>7.8</v>
      </c>
      <c r="H10736" s="216">
        <v>371.00000000442378</v>
      </c>
      <c r="I10736" s="216">
        <v>2893.8000000345055</v>
      </c>
      <c r="J10736" s="216">
        <v>2.9237727346083423E-3</v>
      </c>
      <c r="K10736" s="216">
        <v>7.8807890419770326E-6</v>
      </c>
    </row>
    <row r="10737" spans="2:11" ht="15.75" customHeight="1" x14ac:dyDescent="0.2">
      <c r="B10737" s="189">
        <v>41312</v>
      </c>
      <c r="C10737" s="143">
        <v>292050</v>
      </c>
      <c r="D10737" s="143" t="s">
        <v>1014</v>
      </c>
      <c r="E10737" s="143" t="s">
        <v>25</v>
      </c>
      <c r="F10737" s="248" t="s">
        <v>5529</v>
      </c>
      <c r="G10737" s="216">
        <v>23</v>
      </c>
      <c r="H10737" s="216">
        <v>186.0000000090804</v>
      </c>
      <c r="I10737" s="216">
        <v>4278.0000002088491</v>
      </c>
      <c r="J10737" s="216">
        <v>1.2284305344668804E-2</v>
      </c>
      <c r="K10737" s="216">
        <v>6.6044652387468246E-5</v>
      </c>
    </row>
    <row r="10738" spans="2:11" ht="15.75" customHeight="1" x14ac:dyDescent="0.2">
      <c r="B10738" s="189">
        <v>41312</v>
      </c>
      <c r="C10738" s="143">
        <v>292091</v>
      </c>
      <c r="D10738" s="143" t="s">
        <v>904</v>
      </c>
      <c r="E10738" s="143" t="s">
        <v>25</v>
      </c>
      <c r="F10738" s="248" t="s">
        <v>4911</v>
      </c>
      <c r="G10738" s="216">
        <v>8</v>
      </c>
      <c r="H10738" s="216">
        <v>333.99999999906868</v>
      </c>
      <c r="I10738" s="216">
        <v>2671.9999999925494</v>
      </c>
      <c r="J10738" s="216">
        <v>7.6726657034270904E-3</v>
      </c>
      <c r="K10738" s="216">
        <v>2.2972053004336779E-5</v>
      </c>
    </row>
    <row r="10739" spans="2:11" ht="15.75" customHeight="1" x14ac:dyDescent="0.2">
      <c r="B10739" s="189">
        <v>41312</v>
      </c>
      <c r="C10739" s="143">
        <v>292092</v>
      </c>
      <c r="D10739" s="143" t="s">
        <v>701</v>
      </c>
      <c r="E10739" s="143" t="s">
        <v>25</v>
      </c>
      <c r="F10739" s="248" t="s">
        <v>5530</v>
      </c>
      <c r="G10739" s="216">
        <v>1</v>
      </c>
      <c r="H10739" s="216">
        <v>380.00000000232831</v>
      </c>
      <c r="I10739" s="216">
        <v>380.00000000232831</v>
      </c>
      <c r="J10739" s="216">
        <v>1.0911725177126827E-3</v>
      </c>
      <c r="K10739" s="216">
        <v>2.8715066255420974E-6</v>
      </c>
    </row>
    <row r="10740" spans="2:11" ht="15.75" customHeight="1" x14ac:dyDescent="0.2">
      <c r="B10740" s="189">
        <v>41312</v>
      </c>
      <c r="C10740" s="143">
        <v>292110</v>
      </c>
      <c r="D10740" s="143" t="s">
        <v>1188</v>
      </c>
      <c r="E10740" s="143" t="s">
        <v>25</v>
      </c>
      <c r="F10740" s="248" t="s">
        <v>4381</v>
      </c>
      <c r="G10740" s="216">
        <v>17.5</v>
      </c>
      <c r="H10740" s="216">
        <v>399.99999999417923</v>
      </c>
      <c r="I10740" s="216">
        <v>6999.9999998981366</v>
      </c>
      <c r="J10740" s="216">
        <v>2.0100546378502181E-2</v>
      </c>
      <c r="K10740" s="216">
        <v>5.0251365946986707E-5</v>
      </c>
    </row>
    <row r="10741" spans="2:11" ht="15.75" customHeight="1" x14ac:dyDescent="0.2">
      <c r="B10741" s="189">
        <v>41312</v>
      </c>
      <c r="C10741" s="143">
        <v>292111</v>
      </c>
      <c r="D10741" s="143" t="s">
        <v>4409</v>
      </c>
      <c r="E10741" s="143" t="s">
        <v>25</v>
      </c>
      <c r="F10741" s="248" t="s">
        <v>5531</v>
      </c>
      <c r="G10741" s="216">
        <v>1</v>
      </c>
      <c r="H10741" s="216">
        <v>438.00000000279397</v>
      </c>
      <c r="I10741" s="216">
        <v>438.00000000279397</v>
      </c>
      <c r="J10741" s="216">
        <v>1.2577199019954616E-3</v>
      </c>
      <c r="K10741" s="216">
        <v>2.8715066255420974E-6</v>
      </c>
    </row>
    <row r="10742" spans="2:11" ht="15.75" customHeight="1" x14ac:dyDescent="0.2">
      <c r="B10742" s="189">
        <v>41312</v>
      </c>
      <c r="C10742" s="143">
        <v>292112</v>
      </c>
      <c r="D10742" s="143" t="s">
        <v>521</v>
      </c>
      <c r="E10742" s="143" t="s">
        <v>24</v>
      </c>
      <c r="F10742" s="248" t="s">
        <v>5532</v>
      </c>
      <c r="G10742" s="216">
        <v>29</v>
      </c>
      <c r="H10742" s="216">
        <v>396.00000000209548</v>
      </c>
      <c r="I10742" s="216">
        <v>11484.000000060769</v>
      </c>
      <c r="J10742" s="216">
        <v>1.1603566045484957E-2</v>
      </c>
      <c r="K10742" s="216">
        <v>2.9301934458140292E-5</v>
      </c>
    </row>
    <row r="10743" spans="2:11" ht="15.75" customHeight="1" x14ac:dyDescent="0.2">
      <c r="B10743" s="189">
        <v>41312</v>
      </c>
      <c r="C10743" s="143">
        <v>292113</v>
      </c>
      <c r="D10743" s="143" t="s">
        <v>706</v>
      </c>
      <c r="E10743" s="143" t="s">
        <v>24</v>
      </c>
      <c r="F10743" s="248" t="s">
        <v>5533</v>
      </c>
      <c r="G10743" s="216">
        <v>12.495000000000001</v>
      </c>
      <c r="H10743" s="216">
        <v>271.00000000325963</v>
      </c>
      <c r="I10743" s="216">
        <v>3386.145000040729</v>
      </c>
      <c r="J10743" s="216">
        <v>3.4213999605845827E-3</v>
      </c>
      <c r="K10743" s="216">
        <v>1.2625092105326309E-5</v>
      </c>
    </row>
    <row r="10744" spans="2:11" ht="15.75" customHeight="1" x14ac:dyDescent="0.2">
      <c r="B10744" s="189">
        <v>41312</v>
      </c>
      <c r="C10744" s="143">
        <v>292114</v>
      </c>
      <c r="D10744" s="143" t="s">
        <v>769</v>
      </c>
      <c r="E10744" s="143" t="s">
        <v>25</v>
      </c>
      <c r="F10744" s="248" t="s">
        <v>5534</v>
      </c>
      <c r="G10744" s="216">
        <v>60.047000000000004</v>
      </c>
      <c r="H10744" s="216">
        <v>194.99999999650754</v>
      </c>
      <c r="I10744" s="216">
        <v>11709.16499979029</v>
      </c>
      <c r="J10744" s="216">
        <v>3.3622944876463445E-2</v>
      </c>
      <c r="K10744" s="216">
        <v>1.7242535834392634E-4</v>
      </c>
    </row>
    <row r="10745" spans="2:11" ht="15.75" customHeight="1" x14ac:dyDescent="0.2">
      <c r="B10745" s="189">
        <v>41312</v>
      </c>
      <c r="C10745" s="143">
        <v>292115</v>
      </c>
      <c r="D10745" s="143" t="s">
        <v>772</v>
      </c>
      <c r="E10745" s="143" t="s">
        <v>25</v>
      </c>
      <c r="F10745" s="248" t="s">
        <v>5535</v>
      </c>
      <c r="G10745" s="216">
        <v>17.285</v>
      </c>
      <c r="H10745" s="216">
        <v>60.999999999767169</v>
      </c>
      <c r="I10745" s="216">
        <v>1054.3849999959757</v>
      </c>
      <c r="J10745" s="216">
        <v>3.0276735133606485E-3</v>
      </c>
      <c r="K10745" s="216">
        <v>4.9633992022495153E-5</v>
      </c>
    </row>
    <row r="10746" spans="2:11" ht="15.75" customHeight="1" x14ac:dyDescent="0.2">
      <c r="B10746" s="189">
        <v>41312</v>
      </c>
      <c r="C10746" s="143">
        <v>292116</v>
      </c>
      <c r="D10746" s="143" t="s">
        <v>1502</v>
      </c>
      <c r="E10746" s="143" t="s">
        <v>24</v>
      </c>
      <c r="F10746" s="248" t="s">
        <v>3057</v>
      </c>
      <c r="G10746" s="216">
        <v>36.96</v>
      </c>
      <c r="H10746" s="216">
        <v>308.9999999909196</v>
      </c>
      <c r="I10746" s="216">
        <v>11420.639999664389</v>
      </c>
      <c r="J10746" s="216">
        <v>1.1539546370351079E-2</v>
      </c>
      <c r="K10746" s="216">
        <v>3.7344810261133281E-5</v>
      </c>
    </row>
    <row r="10747" spans="2:11" ht="15.75" customHeight="1" x14ac:dyDescent="0.2">
      <c r="B10747" s="189">
        <v>41312</v>
      </c>
      <c r="C10747" s="143">
        <v>292117</v>
      </c>
      <c r="D10747" s="143" t="s">
        <v>658</v>
      </c>
      <c r="E10747" s="143" t="s">
        <v>24</v>
      </c>
      <c r="F10747" s="248" t="s">
        <v>5515</v>
      </c>
      <c r="G10747" s="216">
        <v>12.750000000000002</v>
      </c>
      <c r="H10747" s="216">
        <v>289.00000000954606</v>
      </c>
      <c r="I10747" s="216">
        <v>3684.7500001217122</v>
      </c>
      <c r="J10747" s="216">
        <v>3.7231138964896153E-3</v>
      </c>
      <c r="K10747" s="216">
        <v>1.2882747046251338E-5</v>
      </c>
    </row>
    <row r="10748" spans="2:11" ht="15.75" customHeight="1" x14ac:dyDescent="0.2">
      <c r="B10748" s="189">
        <v>41312</v>
      </c>
      <c r="C10748" s="143">
        <v>292118</v>
      </c>
      <c r="D10748" s="143" t="s">
        <v>904</v>
      </c>
      <c r="E10748" s="143" t="s">
        <v>25</v>
      </c>
      <c r="F10748" s="248" t="s">
        <v>5536</v>
      </c>
      <c r="G10748" s="216">
        <v>1</v>
      </c>
      <c r="H10748" s="216">
        <v>300.00000000349246</v>
      </c>
      <c r="I10748" s="216">
        <v>300.00000000349246</v>
      </c>
      <c r="J10748" s="216">
        <v>8.6145198767265791E-4</v>
      </c>
      <c r="K10748" s="216">
        <v>2.8715066255420974E-6</v>
      </c>
    </row>
    <row r="10749" spans="2:11" ht="15.75" customHeight="1" x14ac:dyDescent="0.2">
      <c r="B10749" s="189">
        <v>41312</v>
      </c>
      <c r="C10749" s="143">
        <v>292119</v>
      </c>
      <c r="D10749" s="143" t="s">
        <v>913</v>
      </c>
      <c r="E10749" s="143" t="s">
        <v>24</v>
      </c>
      <c r="F10749" s="248" t="s">
        <v>5537</v>
      </c>
      <c r="G10749" s="216">
        <v>23.595000000000002</v>
      </c>
      <c r="H10749" s="216">
        <v>85.999999997438863</v>
      </c>
      <c r="I10749" s="216">
        <v>2029.1699999395703</v>
      </c>
      <c r="J10749" s="216">
        <v>2.0502967704363389E-3</v>
      </c>
      <c r="K10749" s="216">
        <v>2.3840660122062768E-5</v>
      </c>
    </row>
    <row r="10750" spans="2:11" ht="15.75" customHeight="1" x14ac:dyDescent="0.2">
      <c r="B10750" s="189">
        <v>41312</v>
      </c>
      <c r="C10750" s="143">
        <v>292120</v>
      </c>
      <c r="D10750" s="143" t="s">
        <v>1420</v>
      </c>
      <c r="E10750" s="143" t="s">
        <v>24</v>
      </c>
      <c r="F10750" s="248" t="s">
        <v>5538</v>
      </c>
      <c r="G10750" s="216">
        <v>4.1500000000000004</v>
      </c>
      <c r="H10750" s="216">
        <v>299.99999999301508</v>
      </c>
      <c r="I10750" s="216">
        <v>1244.9999999710126</v>
      </c>
      <c r="J10750" s="216">
        <v>1.2579623586046647E-3</v>
      </c>
      <c r="K10750" s="216">
        <v>4.1932078621131804E-6</v>
      </c>
    </row>
    <row r="10751" spans="2:11" ht="15.75" customHeight="1" x14ac:dyDescent="0.2">
      <c r="B10751" s="189">
        <v>41312</v>
      </c>
      <c r="C10751" s="143">
        <v>292121</v>
      </c>
      <c r="D10751" s="143" t="s">
        <v>910</v>
      </c>
      <c r="E10751" s="143" t="s">
        <v>24</v>
      </c>
      <c r="F10751" s="248" t="s">
        <v>5539</v>
      </c>
      <c r="G10751" s="216">
        <v>12.975000000000001</v>
      </c>
      <c r="H10751" s="216">
        <v>123.00000000279397</v>
      </c>
      <c r="I10751" s="216">
        <v>1595.925000036252</v>
      </c>
      <c r="J10751" s="216">
        <v>1.6125410259024068E-3</v>
      </c>
      <c r="K10751" s="216">
        <v>1.3110089641185184E-5</v>
      </c>
    </row>
    <row r="10752" spans="2:11" ht="15.75" customHeight="1" x14ac:dyDescent="0.2">
      <c r="B10752" s="189">
        <v>41312</v>
      </c>
      <c r="C10752" s="143">
        <v>292122</v>
      </c>
      <c r="D10752" s="143" t="s">
        <v>1188</v>
      </c>
      <c r="E10752" s="143" t="s">
        <v>25</v>
      </c>
      <c r="F10752" s="248" t="s">
        <v>5540</v>
      </c>
      <c r="G10752" s="216">
        <v>5.04</v>
      </c>
      <c r="H10752" s="216">
        <v>306.00000000209548</v>
      </c>
      <c r="I10752" s="216">
        <v>1542.2400000105613</v>
      </c>
      <c r="J10752" s="216">
        <v>4.4285523782063713E-3</v>
      </c>
      <c r="K10752" s="216">
        <v>1.447239339273217E-5</v>
      </c>
    </row>
    <row r="10753" spans="2:11" ht="15.75" customHeight="1" x14ac:dyDescent="0.2">
      <c r="B10753" s="189">
        <v>41312</v>
      </c>
      <c r="C10753" s="143">
        <v>292123</v>
      </c>
      <c r="D10753" s="143" t="s">
        <v>1385</v>
      </c>
      <c r="E10753" s="143" t="s">
        <v>24</v>
      </c>
      <c r="F10753" s="248" t="s">
        <v>5541</v>
      </c>
      <c r="G10753" s="216">
        <v>20.43</v>
      </c>
      <c r="H10753" s="216">
        <v>344.99999999301508</v>
      </c>
      <c r="I10753" s="216">
        <v>7048.3499998572979</v>
      </c>
      <c r="J10753" s="216">
        <v>7.1217341287535063E-3</v>
      </c>
      <c r="K10753" s="216">
        <v>2.0642707619993315E-5</v>
      </c>
    </row>
    <row r="10754" spans="2:11" ht="15.75" customHeight="1" x14ac:dyDescent="0.2">
      <c r="B10754" s="189">
        <v>41312</v>
      </c>
      <c r="C10754" s="143">
        <v>292124</v>
      </c>
      <c r="D10754" s="143" t="s">
        <v>503</v>
      </c>
      <c r="E10754" s="143" t="s">
        <v>25</v>
      </c>
      <c r="F10754" s="248" t="s">
        <v>5542</v>
      </c>
      <c r="G10754" s="216">
        <v>7.5600000000000005</v>
      </c>
      <c r="H10754" s="216">
        <v>249.00000000488944</v>
      </c>
      <c r="I10754" s="216">
        <v>1882.4400000369644</v>
      </c>
      <c r="J10754" s="216">
        <v>5.4054389322916096E-3</v>
      </c>
      <c r="K10754" s="216">
        <v>2.1708590089098257E-5</v>
      </c>
    </row>
    <row r="10755" spans="2:11" ht="15.75" customHeight="1" x14ac:dyDescent="0.2">
      <c r="B10755" s="189">
        <v>41312</v>
      </c>
      <c r="C10755" s="143">
        <v>292125</v>
      </c>
      <c r="D10755" s="143" t="s">
        <v>819</v>
      </c>
      <c r="E10755" s="143" t="s">
        <v>25</v>
      </c>
      <c r="F10755" s="248" t="s">
        <v>5543</v>
      </c>
      <c r="G10755" s="216">
        <v>3.64</v>
      </c>
      <c r="H10755" s="216">
        <v>380.99999999511056</v>
      </c>
      <c r="I10755" s="216">
        <v>1386.8399999822025</v>
      </c>
      <c r="J10755" s="216">
        <v>3.9823202485156969E-3</v>
      </c>
      <c r="K10755" s="216">
        <v>1.0452284116973235E-5</v>
      </c>
    </row>
    <row r="10756" spans="2:11" ht="15.75" customHeight="1" x14ac:dyDescent="0.2">
      <c r="B10756" s="189">
        <v>41312</v>
      </c>
      <c r="C10756" s="143">
        <v>292151</v>
      </c>
      <c r="D10756" s="143" t="s">
        <v>676</v>
      </c>
      <c r="E10756" s="143" t="s">
        <v>25</v>
      </c>
      <c r="F10756" s="248" t="s">
        <v>2771</v>
      </c>
      <c r="G10756" s="216">
        <v>55.124400000000001</v>
      </c>
      <c r="H10756" s="216">
        <v>352.0000000053551</v>
      </c>
      <c r="I10756" s="216">
        <v>19403.788800295199</v>
      </c>
      <c r="J10756" s="216">
        <v>5.5718108100667206E-2</v>
      </c>
      <c r="K10756" s="216">
        <v>1.5829007982903279E-4</v>
      </c>
    </row>
    <row r="10757" spans="2:11" ht="15.75" customHeight="1" x14ac:dyDescent="0.2">
      <c r="B10757" s="189">
        <v>41312</v>
      </c>
      <c r="C10757" s="143">
        <v>292261</v>
      </c>
      <c r="D10757" s="143" t="s">
        <v>818</v>
      </c>
      <c r="E10757" s="143" t="s">
        <v>25</v>
      </c>
      <c r="F10757" s="248" t="s">
        <v>5544</v>
      </c>
      <c r="G10757" s="216">
        <v>9.8928000000000011</v>
      </c>
      <c r="H10757" s="216">
        <v>315.99999999278225</v>
      </c>
      <c r="I10757" s="216">
        <v>3126.1247999285965</v>
      </c>
      <c r="J10757" s="216">
        <v>8.9766880752664285E-3</v>
      </c>
      <c r="K10757" s="216">
        <v>2.8407240745162864E-5</v>
      </c>
    </row>
    <row r="10758" spans="2:11" ht="15.75" customHeight="1" x14ac:dyDescent="0.2">
      <c r="B10758" s="189">
        <v>41313</v>
      </c>
      <c r="C10758" s="143">
        <v>292150</v>
      </c>
      <c r="D10758" s="143" t="s">
        <v>555</v>
      </c>
      <c r="E10758" s="143" t="s">
        <v>25</v>
      </c>
      <c r="F10758" s="248" t="s">
        <v>5310</v>
      </c>
      <c r="G10758" s="216">
        <v>1</v>
      </c>
      <c r="H10758" s="216">
        <v>58.000000000465661</v>
      </c>
      <c r="I10758" s="216">
        <v>58.000000000465661</v>
      </c>
      <c r="J10758" s="216">
        <v>1.6649862267018739E-4</v>
      </c>
      <c r="K10758" s="216">
        <v>2.8706659080836317E-6</v>
      </c>
    </row>
    <row r="10759" spans="2:11" ht="15.75" customHeight="1" x14ac:dyDescent="0.2">
      <c r="B10759" s="189">
        <v>41313</v>
      </c>
      <c r="C10759" s="143">
        <v>292170</v>
      </c>
      <c r="D10759" s="143" t="s">
        <v>597</v>
      </c>
      <c r="E10759" s="143" t="s">
        <v>25</v>
      </c>
      <c r="F10759" s="248" t="s">
        <v>5545</v>
      </c>
      <c r="G10759" s="216">
        <v>1</v>
      </c>
      <c r="H10759" s="216">
        <v>129.99999999417923</v>
      </c>
      <c r="I10759" s="216">
        <v>129.99999999417923</v>
      </c>
      <c r="J10759" s="216">
        <v>3.7318656803416264E-4</v>
      </c>
      <c r="K10759" s="216">
        <v>2.8706659080836317E-6</v>
      </c>
    </row>
    <row r="10760" spans="2:11" ht="15.75" customHeight="1" x14ac:dyDescent="0.2">
      <c r="B10760" s="189">
        <v>41313</v>
      </c>
      <c r="C10760" s="143">
        <v>292251</v>
      </c>
      <c r="D10760" s="143" t="s">
        <v>5546</v>
      </c>
      <c r="E10760" s="143" t="s">
        <v>24</v>
      </c>
      <c r="F10760" s="248" t="s">
        <v>5547</v>
      </c>
      <c r="G10760" s="216">
        <v>7.1053000000000006</v>
      </c>
      <c r="H10760" s="216">
        <v>253.00000000745058</v>
      </c>
      <c r="I10760" s="216">
        <v>1797.6409000529388</v>
      </c>
      <c r="J10760" s="216">
        <v>1.816463641242587E-3</v>
      </c>
      <c r="K10760" s="216">
        <v>7.179698186518158E-6</v>
      </c>
    </row>
    <row r="10761" spans="2:11" ht="15.75" customHeight="1" x14ac:dyDescent="0.2">
      <c r="B10761" s="189">
        <v>41313</v>
      </c>
      <c r="C10761" s="143">
        <v>292252</v>
      </c>
      <c r="D10761" s="143" t="s">
        <v>507</v>
      </c>
      <c r="E10761" s="143" t="s">
        <v>25</v>
      </c>
      <c r="F10761" s="248" t="s">
        <v>5548</v>
      </c>
      <c r="G10761" s="216">
        <v>3.0100000000000002</v>
      </c>
      <c r="H10761" s="216">
        <v>235.00000000116415</v>
      </c>
      <c r="I10761" s="216">
        <v>707.35000000350419</v>
      </c>
      <c r="J10761" s="216">
        <v>2.0305655300930162E-3</v>
      </c>
      <c r="K10761" s="216">
        <v>8.6407043833317324E-6</v>
      </c>
    </row>
    <row r="10762" spans="2:11" ht="15.75" customHeight="1" x14ac:dyDescent="0.2">
      <c r="B10762" s="189">
        <v>41313</v>
      </c>
      <c r="C10762" s="143">
        <v>292253</v>
      </c>
      <c r="D10762" s="143" t="s">
        <v>2018</v>
      </c>
      <c r="E10762" s="143" t="s">
        <v>24</v>
      </c>
      <c r="F10762" s="248" t="s">
        <v>2623</v>
      </c>
      <c r="G10762" s="216">
        <v>23.29</v>
      </c>
      <c r="H10762" s="216">
        <v>217.0000000053551</v>
      </c>
      <c r="I10762" s="216">
        <v>5053.9300001247202</v>
      </c>
      <c r="J10762" s="216">
        <v>5.1068486983920688E-3</v>
      </c>
      <c r="K10762" s="216">
        <v>2.3533864968967938E-5</v>
      </c>
    </row>
    <row r="10763" spans="2:11" ht="15.75" customHeight="1" x14ac:dyDescent="0.2">
      <c r="B10763" s="189">
        <v>41313</v>
      </c>
      <c r="C10763" s="143">
        <v>292254</v>
      </c>
      <c r="D10763" s="143" t="s">
        <v>588</v>
      </c>
      <c r="E10763" s="143" t="s">
        <v>25</v>
      </c>
      <c r="F10763" s="248" t="s">
        <v>5319</v>
      </c>
      <c r="G10763" s="216">
        <v>3.105</v>
      </c>
      <c r="H10763" s="216">
        <v>259.99999999883585</v>
      </c>
      <c r="I10763" s="216">
        <v>807.29999999638528</v>
      </c>
      <c r="J10763" s="216">
        <v>2.3174885875855392E-3</v>
      </c>
      <c r="K10763" s="216">
        <v>8.9134176445996757E-6</v>
      </c>
    </row>
    <row r="10764" spans="2:11" ht="15.75" customHeight="1" x14ac:dyDescent="0.2">
      <c r="B10764" s="189">
        <v>41313</v>
      </c>
      <c r="C10764" s="143">
        <v>292255</v>
      </c>
      <c r="D10764" s="143" t="s">
        <v>1589</v>
      </c>
      <c r="E10764" s="143" t="s">
        <v>24</v>
      </c>
      <c r="F10764" s="248" t="s">
        <v>5549</v>
      </c>
      <c r="G10764" s="216">
        <v>2.82</v>
      </c>
      <c r="H10764" s="216">
        <v>230.00000000582077</v>
      </c>
      <c r="I10764" s="216">
        <v>648.60000001641447</v>
      </c>
      <c r="J10764" s="216">
        <v>6.5539136192610135E-4</v>
      </c>
      <c r="K10764" s="216">
        <v>2.8495276604761519E-6</v>
      </c>
    </row>
    <row r="10765" spans="2:11" ht="15.75" customHeight="1" x14ac:dyDescent="0.2">
      <c r="B10765" s="189">
        <v>41313</v>
      </c>
      <c r="C10765" s="143">
        <v>292256</v>
      </c>
      <c r="D10765" s="143" t="s">
        <v>638</v>
      </c>
      <c r="E10765" s="143" t="s">
        <v>25</v>
      </c>
      <c r="F10765" s="248" t="s">
        <v>5550</v>
      </c>
      <c r="G10765" s="216">
        <v>9.9</v>
      </c>
      <c r="H10765" s="216">
        <v>193.00000000046566</v>
      </c>
      <c r="I10765" s="216">
        <v>1910.70000000461</v>
      </c>
      <c r="J10765" s="216">
        <v>5.4849813505886292E-3</v>
      </c>
      <c r="K10765" s="216">
        <v>2.8419592490027957E-5</v>
      </c>
    </row>
    <row r="10766" spans="2:11" ht="15.75" customHeight="1" x14ac:dyDescent="0.2">
      <c r="B10766" s="189">
        <v>41313</v>
      </c>
      <c r="C10766" s="143">
        <v>292257</v>
      </c>
      <c r="D10766" s="143" t="s">
        <v>1581</v>
      </c>
      <c r="E10766" s="143" t="s">
        <v>24</v>
      </c>
      <c r="F10766" s="248" t="s">
        <v>5551</v>
      </c>
      <c r="G10766" s="216">
        <v>42.28</v>
      </c>
      <c r="H10766" s="216">
        <v>270</v>
      </c>
      <c r="I10766" s="216">
        <v>11415.6</v>
      </c>
      <c r="J10766" s="216">
        <v>1.1535130482599845E-2</v>
      </c>
      <c r="K10766" s="216">
        <v>4.272270549111054E-5</v>
      </c>
    </row>
    <row r="10767" spans="2:11" ht="15.75" customHeight="1" x14ac:dyDescent="0.2">
      <c r="B10767" s="189">
        <v>41313</v>
      </c>
      <c r="C10767" s="143">
        <v>292258</v>
      </c>
      <c r="D10767" s="143" t="s">
        <v>913</v>
      </c>
      <c r="E10767" s="143" t="s">
        <v>24</v>
      </c>
      <c r="F10767" s="248" t="s">
        <v>5552</v>
      </c>
      <c r="G10767" s="216">
        <v>28.475000000000001</v>
      </c>
      <c r="H10767" s="216">
        <v>261.99999999487773</v>
      </c>
      <c r="I10767" s="216">
        <v>7460.4499998541432</v>
      </c>
      <c r="J10767" s="216">
        <v>7.5385668915544986E-3</v>
      </c>
      <c r="K10767" s="216">
        <v>2.8773156075198027E-5</v>
      </c>
    </row>
    <row r="10768" spans="2:11" ht="15.75" customHeight="1" x14ac:dyDescent="0.2">
      <c r="B10768" s="189">
        <v>41313</v>
      </c>
      <c r="C10768" s="143">
        <v>292259</v>
      </c>
      <c r="D10768" s="143" t="s">
        <v>1754</v>
      </c>
      <c r="E10768" s="143" t="s">
        <v>24</v>
      </c>
      <c r="F10768" s="248" t="s">
        <v>5553</v>
      </c>
      <c r="G10768" s="216">
        <v>0.92</v>
      </c>
      <c r="H10768" s="216">
        <v>34.999999998835847</v>
      </c>
      <c r="I10768" s="216">
        <v>32.19999999892898</v>
      </c>
      <c r="J10768" s="216">
        <v>3.2537159810028441E-5</v>
      </c>
      <c r="K10768" s="216">
        <v>9.2963313746030501E-7</v>
      </c>
    </row>
    <row r="10769" spans="2:11" ht="15.75" customHeight="1" x14ac:dyDescent="0.2">
      <c r="B10769" s="189">
        <v>41313</v>
      </c>
      <c r="C10769" s="143">
        <v>292260</v>
      </c>
      <c r="D10769" s="143" t="s">
        <v>984</v>
      </c>
      <c r="E10769" s="143" t="s">
        <v>24</v>
      </c>
      <c r="F10769" s="248" t="s">
        <v>5554</v>
      </c>
      <c r="G10769" s="216">
        <v>13.062200000000001</v>
      </c>
      <c r="H10769" s="216">
        <v>245.00000000232831</v>
      </c>
      <c r="I10769" s="216">
        <v>3200.2390000304126</v>
      </c>
      <c r="J10769" s="216">
        <v>3.2337480676316319E-3</v>
      </c>
      <c r="K10769" s="216">
        <v>1.3198971704493475E-5</v>
      </c>
    </row>
    <row r="10770" spans="2:11" ht="15.75" customHeight="1" x14ac:dyDescent="0.2">
      <c r="B10770" s="189">
        <v>41314</v>
      </c>
      <c r="C10770" s="143">
        <v>292290</v>
      </c>
      <c r="D10770" s="143" t="s">
        <v>913</v>
      </c>
      <c r="E10770" s="143" t="s">
        <v>24</v>
      </c>
      <c r="F10770" s="248" t="s">
        <v>5206</v>
      </c>
      <c r="G10770" s="216">
        <v>7.08</v>
      </c>
      <c r="H10770" s="216">
        <v>358.99999999674037</v>
      </c>
      <c r="I10770" s="216">
        <v>2541.7199999769218</v>
      </c>
      <c r="J10770" s="216">
        <v>2.568495330924046E-3</v>
      </c>
      <c r="K10770" s="216">
        <v>7.1545830945609119E-6</v>
      </c>
    </row>
    <row r="10771" spans="2:11" ht="15.75" customHeight="1" x14ac:dyDescent="0.2">
      <c r="B10771" s="189">
        <v>41314</v>
      </c>
      <c r="C10771" s="143">
        <v>292325</v>
      </c>
      <c r="D10771" s="143" t="s">
        <v>945</v>
      </c>
      <c r="E10771" s="143" t="s">
        <v>24</v>
      </c>
      <c r="F10771" s="248" t="s">
        <v>5555</v>
      </c>
      <c r="G10771" s="216">
        <v>8.34</v>
      </c>
      <c r="H10771" s="216">
        <v>409.00000000256114</v>
      </c>
      <c r="I10771" s="216">
        <v>3411.0600000213599</v>
      </c>
      <c r="J10771" s="216">
        <v>3.4469932500968596E-3</v>
      </c>
      <c r="K10771" s="216">
        <v>8.4278563571522612E-6</v>
      </c>
    </row>
    <row r="10772" spans="2:11" ht="15.75" customHeight="1" x14ac:dyDescent="0.2">
      <c r="B10772" s="189">
        <v>41315</v>
      </c>
      <c r="C10772" s="143">
        <v>292310</v>
      </c>
      <c r="D10772" s="143" t="s">
        <v>5556</v>
      </c>
      <c r="E10772" s="143" t="s">
        <v>23</v>
      </c>
      <c r="F10772" s="248" t="s">
        <v>5557</v>
      </c>
      <c r="G10772" s="216">
        <v>1</v>
      </c>
      <c r="H10772" s="216">
        <v>120.00000000349246</v>
      </c>
      <c r="I10772" s="216">
        <v>120.00000000349246</v>
      </c>
      <c r="J10772" s="216">
        <v>3.0890575286379434E-2</v>
      </c>
      <c r="K10772" s="216">
        <v>2.5742146071233669E-4</v>
      </c>
    </row>
    <row r="10773" spans="2:11" ht="15.75" customHeight="1" x14ac:dyDescent="0.2">
      <c r="B10773" s="189">
        <v>41315</v>
      </c>
      <c r="C10773" s="143">
        <v>292310</v>
      </c>
      <c r="D10773" s="143" t="s">
        <v>5558</v>
      </c>
      <c r="E10773" s="143" t="s">
        <v>23</v>
      </c>
      <c r="F10773" s="248" t="s">
        <v>5557</v>
      </c>
      <c r="G10773" s="216">
        <v>1</v>
      </c>
      <c r="H10773" s="216">
        <v>120.00000000349246</v>
      </c>
      <c r="I10773" s="216">
        <v>120.00000000349246</v>
      </c>
      <c r="J10773" s="216">
        <v>3.0890575286379434E-2</v>
      </c>
      <c r="K10773" s="216">
        <v>2.5742146071233669E-4</v>
      </c>
    </row>
    <row r="10774" spans="2:11" ht="15.75" customHeight="1" x14ac:dyDescent="0.2">
      <c r="B10774" s="189">
        <v>41315</v>
      </c>
      <c r="C10774" s="143">
        <v>292317</v>
      </c>
      <c r="D10774" s="143" t="s">
        <v>1502</v>
      </c>
      <c r="E10774" s="143" t="s">
        <v>24</v>
      </c>
      <c r="F10774" s="248" t="s">
        <v>5559</v>
      </c>
      <c r="G10774" s="216">
        <v>18.525000000000002</v>
      </c>
      <c r="H10774" s="216">
        <v>184.99999999534339</v>
      </c>
      <c r="I10774" s="216">
        <v>3427.1249999137367</v>
      </c>
      <c r="J10774" s="216">
        <v>3.4633968783489349E-3</v>
      </c>
      <c r="K10774" s="216">
        <v>1.8721064207762766E-5</v>
      </c>
    </row>
    <row r="10775" spans="2:11" ht="15.75" customHeight="1" x14ac:dyDescent="0.2">
      <c r="B10775" s="189">
        <v>41315</v>
      </c>
      <c r="C10775" s="143">
        <v>292318</v>
      </c>
      <c r="D10775" s="143" t="s">
        <v>5560</v>
      </c>
      <c r="E10775" s="143" t="s">
        <v>24</v>
      </c>
      <c r="F10775" s="248" t="s">
        <v>5561</v>
      </c>
      <c r="G10775" s="216">
        <v>24</v>
      </c>
      <c r="H10775" s="216">
        <v>271.99999999604188</v>
      </c>
      <c r="I10775" s="216">
        <v>6527.9999999050051</v>
      </c>
      <c r="J10775" s="216">
        <v>6.597090804129388E-3</v>
      </c>
      <c r="K10775" s="216">
        <v>2.4254010309652165E-5</v>
      </c>
    </row>
    <row r="10776" spans="2:11" ht="15.75" customHeight="1" x14ac:dyDescent="0.2">
      <c r="B10776" s="189">
        <v>41315</v>
      </c>
      <c r="C10776" s="143">
        <v>292319</v>
      </c>
      <c r="D10776" s="143" t="s">
        <v>3081</v>
      </c>
      <c r="E10776" s="143" t="s">
        <v>24</v>
      </c>
      <c r="F10776" s="248" t="s">
        <v>5562</v>
      </c>
      <c r="G10776" s="216">
        <v>10.469000000000001</v>
      </c>
      <c r="H10776" s="216">
        <v>129.00000000139698</v>
      </c>
      <c r="I10776" s="216">
        <v>1350.5010000146251</v>
      </c>
      <c r="J10776" s="216">
        <v>1.3647943823979281E-3</v>
      </c>
      <c r="K10776" s="216">
        <v>1.0579801413822855E-5</v>
      </c>
    </row>
    <row r="10777" spans="2:11" ht="15.75" customHeight="1" x14ac:dyDescent="0.2">
      <c r="B10777" s="189">
        <v>41315</v>
      </c>
      <c r="C10777" s="143">
        <v>292320</v>
      </c>
      <c r="D10777" s="143" t="s">
        <v>1572</v>
      </c>
      <c r="E10777" s="143" t="s">
        <v>24</v>
      </c>
      <c r="F10777" s="248" t="s">
        <v>5563</v>
      </c>
      <c r="G10777" s="216">
        <v>0.96</v>
      </c>
      <c r="H10777" s="216">
        <v>383.99999999441206</v>
      </c>
      <c r="I10777" s="216">
        <v>368.63999999463556</v>
      </c>
      <c r="J10777" s="216">
        <v>3.72541598350836E-4</v>
      </c>
      <c r="K10777" s="216">
        <v>9.7016041238608652E-7</v>
      </c>
    </row>
    <row r="10778" spans="2:11" ht="15.75" customHeight="1" x14ac:dyDescent="0.2">
      <c r="B10778" s="189">
        <v>41315</v>
      </c>
      <c r="C10778" s="143">
        <v>292321</v>
      </c>
      <c r="D10778" s="143" t="s">
        <v>1053</v>
      </c>
      <c r="E10778" s="143" t="s">
        <v>24</v>
      </c>
      <c r="F10778" s="248" t="s">
        <v>5292</v>
      </c>
      <c r="G10778" s="216">
        <v>0.94500000000000006</v>
      </c>
      <c r="H10778" s="216">
        <v>260.00000000931323</v>
      </c>
      <c r="I10778" s="216">
        <v>245.70000000880103</v>
      </c>
      <c r="J10778" s="216">
        <v>2.4830043055395817E-4</v>
      </c>
      <c r="K10778" s="216">
        <v>9.5500165594255405E-7</v>
      </c>
    </row>
    <row r="10779" spans="2:11" ht="15.75" customHeight="1" x14ac:dyDescent="0.2">
      <c r="B10779" s="189">
        <v>41315</v>
      </c>
      <c r="C10779" s="143">
        <v>292323</v>
      </c>
      <c r="D10779" s="143" t="s">
        <v>1637</v>
      </c>
      <c r="E10779" s="143" t="s">
        <v>24</v>
      </c>
      <c r="F10779" s="248" t="s">
        <v>5564</v>
      </c>
      <c r="G10779" s="216">
        <v>1</v>
      </c>
      <c r="H10779" s="216">
        <v>555.99999999976717</v>
      </c>
      <c r="I10779" s="216">
        <v>555.99999999976717</v>
      </c>
      <c r="J10779" s="216">
        <v>5.6188457217337315E-4</v>
      </c>
      <c r="K10779" s="216">
        <v>1.0105837629021734E-6</v>
      </c>
    </row>
    <row r="10780" spans="2:11" ht="15.75" customHeight="1" x14ac:dyDescent="0.2">
      <c r="B10780" s="189">
        <v>41315</v>
      </c>
      <c r="C10780" s="143">
        <v>292324</v>
      </c>
      <c r="D10780" s="143" t="s">
        <v>717</v>
      </c>
      <c r="E10780" s="143" t="s">
        <v>24</v>
      </c>
      <c r="F10780" s="248" t="s">
        <v>5565</v>
      </c>
      <c r="G10780" s="216">
        <v>1.05</v>
      </c>
      <c r="H10780" s="216">
        <v>294.99999999767169</v>
      </c>
      <c r="I10780" s="216">
        <v>309.74999999755528</v>
      </c>
      <c r="J10780" s="216">
        <v>3.1302832055647766E-4</v>
      </c>
      <c r="K10780" s="216">
        <v>1.0611129510472822E-6</v>
      </c>
    </row>
    <row r="10781" spans="2:11" ht="15.75" customHeight="1" x14ac:dyDescent="0.2">
      <c r="B10781" s="189">
        <v>41315</v>
      </c>
      <c r="C10781" s="143">
        <v>292324</v>
      </c>
      <c r="D10781" s="143" t="s">
        <v>1761</v>
      </c>
      <c r="E10781" s="143" t="s">
        <v>24</v>
      </c>
      <c r="F10781" s="248" t="s">
        <v>5565</v>
      </c>
      <c r="G10781" s="216">
        <v>12.76</v>
      </c>
      <c r="H10781" s="216">
        <v>294.99999999767169</v>
      </c>
      <c r="I10781" s="216">
        <v>3764.1999999702907</v>
      </c>
      <c r="J10781" s="216">
        <v>3.8040394002863379E-3</v>
      </c>
      <c r="K10781" s="216">
        <v>1.2895048814631734E-5</v>
      </c>
    </row>
    <row r="10782" spans="2:11" ht="15.75" customHeight="1" x14ac:dyDescent="0.2">
      <c r="B10782" s="189">
        <v>41315</v>
      </c>
      <c r="C10782" s="143">
        <v>293318</v>
      </c>
      <c r="D10782" s="143" t="s">
        <v>5566</v>
      </c>
      <c r="E10782" s="143" t="s">
        <v>24</v>
      </c>
      <c r="F10782" s="248" t="s">
        <v>5567</v>
      </c>
      <c r="G10782" s="216">
        <v>1</v>
      </c>
      <c r="H10782" s="216">
        <v>801.00000000209548</v>
      </c>
      <c r="I10782" s="216">
        <v>801.00000000209548</v>
      </c>
      <c r="J10782" s="216">
        <v>8.0947759408675859E-4</v>
      </c>
      <c r="K10782" s="216">
        <v>1.0105837629021734E-6</v>
      </c>
    </row>
    <row r="10783" spans="2:11" ht="15.75" customHeight="1" x14ac:dyDescent="0.2">
      <c r="B10783" s="189">
        <v>41315</v>
      </c>
      <c r="C10783" s="143">
        <v>293492</v>
      </c>
      <c r="D10783" s="143" t="s">
        <v>1389</v>
      </c>
      <c r="E10783" s="143" t="s">
        <v>24</v>
      </c>
      <c r="F10783" s="248" t="s">
        <v>5568</v>
      </c>
      <c r="G10783" s="216">
        <v>23.439999999999998</v>
      </c>
      <c r="H10783" s="216">
        <v>476.00000000093132</v>
      </c>
      <c r="I10783" s="216">
        <v>11157.44000002183</v>
      </c>
      <c r="J10783" s="216">
        <v>1.1275527699577287E-2</v>
      </c>
      <c r="K10783" s="216">
        <v>2.3688083402426944E-5</v>
      </c>
    </row>
    <row r="10784" spans="2:11" ht="15.75" customHeight="1" x14ac:dyDescent="0.2">
      <c r="B10784" s="189">
        <v>41316</v>
      </c>
      <c r="C10784" s="143">
        <v>292371</v>
      </c>
      <c r="D10784" s="143" t="s">
        <v>623</v>
      </c>
      <c r="E10784" s="143" t="s">
        <v>25</v>
      </c>
      <c r="F10784" s="248" t="s">
        <v>5569</v>
      </c>
      <c r="G10784" s="216">
        <v>24</v>
      </c>
      <c r="H10784" s="216">
        <v>66.999999998370185</v>
      </c>
      <c r="I10784" s="216">
        <v>1607.9999999608845</v>
      </c>
      <c r="J10784" s="216">
        <v>4.6119191895414883E-3</v>
      </c>
      <c r="K10784" s="216">
        <v>6.8834614770950386E-5</v>
      </c>
    </row>
    <row r="10785" spans="2:11" ht="15.75" customHeight="1" x14ac:dyDescent="0.2">
      <c r="B10785" s="189">
        <v>41316</v>
      </c>
      <c r="C10785" s="143">
        <v>292454</v>
      </c>
      <c r="D10785" s="143" t="s">
        <v>788</v>
      </c>
      <c r="E10785" s="143" t="s">
        <v>25</v>
      </c>
      <c r="F10785" s="248" t="s">
        <v>5570</v>
      </c>
      <c r="G10785" s="216">
        <v>25.92</v>
      </c>
      <c r="H10785" s="216">
        <v>182.99999999930151</v>
      </c>
      <c r="I10785" s="216">
        <v>4743.3599999818953</v>
      </c>
      <c r="J10785" s="216">
        <v>1.3604473263278708E-2</v>
      </c>
      <c r="K10785" s="216">
        <v>7.4341383952626419E-5</v>
      </c>
    </row>
    <row r="10786" spans="2:11" ht="15.75" customHeight="1" x14ac:dyDescent="0.2">
      <c r="B10786" s="189">
        <v>41316</v>
      </c>
      <c r="C10786" s="143">
        <v>292455</v>
      </c>
      <c r="D10786" s="143" t="s">
        <v>1069</v>
      </c>
      <c r="E10786" s="143" t="s">
        <v>25</v>
      </c>
      <c r="F10786" s="248" t="s">
        <v>4436</v>
      </c>
      <c r="G10786" s="216">
        <v>37.565000000000005</v>
      </c>
      <c r="H10786" s="216">
        <v>69.999999997671694</v>
      </c>
      <c r="I10786" s="216">
        <v>2629.5499999125373</v>
      </c>
      <c r="J10786" s="216">
        <v>7.5418358860388389E-3</v>
      </c>
      <c r="K10786" s="216">
        <v>1.0774051266128131E-4</v>
      </c>
    </row>
    <row r="10787" spans="2:11" ht="15.75" customHeight="1" x14ac:dyDescent="0.2">
      <c r="B10787" s="189">
        <v>41316</v>
      </c>
      <c r="C10787" s="143">
        <v>292459</v>
      </c>
      <c r="D10787" s="143" t="s">
        <v>857</v>
      </c>
      <c r="E10787" s="143" t="s">
        <v>24</v>
      </c>
      <c r="F10787" s="248" t="s">
        <v>5571</v>
      </c>
      <c r="G10787" s="216">
        <v>2.3850000000000002</v>
      </c>
      <c r="H10787" s="216">
        <v>45</v>
      </c>
      <c r="I10787" s="216">
        <v>107.32500000000002</v>
      </c>
      <c r="J10787" s="216">
        <v>1.0846799670075375E-4</v>
      </c>
      <c r="K10787" s="216">
        <v>2.4103999266834164E-6</v>
      </c>
    </row>
    <row r="10788" spans="2:11" ht="15.75" customHeight="1" x14ac:dyDescent="0.2">
      <c r="B10788" s="189">
        <v>41316</v>
      </c>
      <c r="C10788" s="143">
        <v>292460</v>
      </c>
      <c r="D10788" s="143" t="s">
        <v>1696</v>
      </c>
      <c r="E10788" s="143" t="s">
        <v>24</v>
      </c>
      <c r="F10788" s="248" t="s">
        <v>3795</v>
      </c>
      <c r="G10788" s="216">
        <v>6.96</v>
      </c>
      <c r="H10788" s="216">
        <v>19.999999991850927</v>
      </c>
      <c r="I10788" s="216">
        <v>139.19999994328245</v>
      </c>
      <c r="J10788" s="216">
        <v>1.4068246107237718E-4</v>
      </c>
      <c r="K10788" s="216">
        <v>7.0341230564849381E-6</v>
      </c>
    </row>
    <row r="10789" spans="2:11" ht="15.75" customHeight="1" x14ac:dyDescent="0.2">
      <c r="B10789" s="189">
        <v>41316</v>
      </c>
      <c r="C10789" s="143">
        <v>292461</v>
      </c>
      <c r="D10789" s="143" t="s">
        <v>732</v>
      </c>
      <c r="E10789" s="143" t="s">
        <v>25</v>
      </c>
      <c r="F10789" s="248" t="s">
        <v>5572</v>
      </c>
      <c r="G10789" s="216">
        <v>4</v>
      </c>
      <c r="H10789" s="216">
        <v>351.00000000209548</v>
      </c>
      <c r="I10789" s="216">
        <v>1404.0000000083819</v>
      </c>
      <c r="J10789" s="216">
        <v>4.0268249641246378E-3</v>
      </c>
      <c r="K10789" s="216">
        <v>1.1472435795158398E-5</v>
      </c>
    </row>
    <row r="10790" spans="2:11" ht="15.75" customHeight="1" x14ac:dyDescent="0.2">
      <c r="B10790" s="189">
        <v>41316</v>
      </c>
      <c r="C10790" s="143">
        <v>292462</v>
      </c>
      <c r="D10790" s="143" t="s">
        <v>1272</v>
      </c>
      <c r="E10790" s="143" t="s">
        <v>24</v>
      </c>
      <c r="F10790" s="248" t="s">
        <v>5573</v>
      </c>
      <c r="G10790" s="216">
        <v>20.541800000000002</v>
      </c>
      <c r="H10790" s="216">
        <v>452.99999999930151</v>
      </c>
      <c r="I10790" s="216">
        <v>9305.4353999856521</v>
      </c>
      <c r="J10790" s="216">
        <v>9.4045370255273295E-3</v>
      </c>
      <c r="K10790" s="216">
        <v>2.0760567385302056E-5</v>
      </c>
    </row>
    <row r="10791" spans="2:11" ht="15.75" customHeight="1" x14ac:dyDescent="0.2">
      <c r="B10791" s="189">
        <v>41316</v>
      </c>
      <c r="C10791" s="143">
        <v>292463</v>
      </c>
      <c r="D10791" s="143" t="s">
        <v>1196</v>
      </c>
      <c r="E10791" s="143" t="s">
        <v>24</v>
      </c>
      <c r="F10791" s="248" t="s">
        <v>3437</v>
      </c>
      <c r="G10791" s="216">
        <v>9.0500000000000007</v>
      </c>
      <c r="H10791" s="216">
        <v>60.000000006984919</v>
      </c>
      <c r="I10791" s="216">
        <v>543.00000006321352</v>
      </c>
      <c r="J10791" s="216">
        <v>5.4878287645344437E-4</v>
      </c>
      <c r="K10791" s="216">
        <v>9.1463812731592951E-6</v>
      </c>
    </row>
    <row r="10792" spans="2:11" ht="15.75" customHeight="1" x14ac:dyDescent="0.2">
      <c r="B10792" s="189">
        <v>41316</v>
      </c>
      <c r="C10792" s="143">
        <v>292464</v>
      </c>
      <c r="D10792" s="143" t="s">
        <v>1709</v>
      </c>
      <c r="E10792" s="143" t="s">
        <v>24</v>
      </c>
      <c r="F10792" s="248" t="s">
        <v>3582</v>
      </c>
      <c r="G10792" s="216">
        <v>12.24</v>
      </c>
      <c r="H10792" s="216">
        <v>141.0000000090804</v>
      </c>
      <c r="I10792" s="216">
        <v>1725.840000111144</v>
      </c>
      <c r="J10792" s="216">
        <v>1.7442199621531273E-3</v>
      </c>
      <c r="K10792" s="216">
        <v>1.2370354340714892E-5</v>
      </c>
    </row>
    <row r="10793" spans="2:11" ht="15.75" customHeight="1" x14ac:dyDescent="0.2">
      <c r="B10793" s="189">
        <v>41316</v>
      </c>
      <c r="C10793" s="143">
        <v>292465</v>
      </c>
      <c r="D10793" s="143" t="s">
        <v>884</v>
      </c>
      <c r="E10793" s="143" t="s">
        <v>24</v>
      </c>
      <c r="F10793" s="248" t="s">
        <v>5574</v>
      </c>
      <c r="G10793" s="216">
        <v>14.995000000000001</v>
      </c>
      <c r="H10793" s="216">
        <v>19.66666666790843</v>
      </c>
      <c r="I10793" s="216">
        <v>717.5749999145628</v>
      </c>
      <c r="J10793" s="216">
        <v>7.2521707638738557E-4</v>
      </c>
      <c r="K10793" s="216">
        <v>1.5154694717240181E-5</v>
      </c>
    </row>
    <row r="10794" spans="2:11" ht="15.75" customHeight="1" x14ac:dyDescent="0.2">
      <c r="B10794" s="189">
        <v>41317</v>
      </c>
      <c r="C10794" s="143">
        <v>292550</v>
      </c>
      <c r="D10794" s="143" t="s">
        <v>569</v>
      </c>
      <c r="E10794" s="143" t="s">
        <v>25</v>
      </c>
      <c r="F10794" s="248" t="s">
        <v>5575</v>
      </c>
      <c r="G10794" s="216">
        <v>2.0100000000000002</v>
      </c>
      <c r="H10794" s="216">
        <v>82.999999998137355</v>
      </c>
      <c r="I10794" s="216">
        <v>166.82999999625611</v>
      </c>
      <c r="J10794" s="216">
        <v>4.7834601863389303E-4</v>
      </c>
      <c r="K10794" s="216">
        <v>5.7632050439111787E-6</v>
      </c>
    </row>
    <row r="10795" spans="2:11" ht="15.75" customHeight="1" x14ac:dyDescent="0.2">
      <c r="B10795" s="189">
        <v>41317</v>
      </c>
      <c r="C10795" s="143">
        <v>292571</v>
      </c>
      <c r="D10795" s="143" t="s">
        <v>812</v>
      </c>
      <c r="E10795" s="143" t="s">
        <v>25</v>
      </c>
      <c r="F10795" s="248" t="s">
        <v>5576</v>
      </c>
      <c r="G10795" s="216">
        <v>1</v>
      </c>
      <c r="H10795" s="216">
        <v>178.99999999674037</v>
      </c>
      <c r="I10795" s="216">
        <v>178.99999999674037</v>
      </c>
      <c r="J10795" s="216">
        <v>5.1324064817975866E-4</v>
      </c>
      <c r="K10795" s="216">
        <v>2.8672661910005861E-6</v>
      </c>
    </row>
    <row r="10796" spans="2:11" ht="15.75" customHeight="1" x14ac:dyDescent="0.2">
      <c r="B10796" s="189">
        <v>41317</v>
      </c>
      <c r="C10796" s="143">
        <v>292572</v>
      </c>
      <c r="D10796" s="143" t="s">
        <v>864</v>
      </c>
      <c r="E10796" s="143" t="s">
        <v>24</v>
      </c>
      <c r="F10796" s="248" t="s">
        <v>5577</v>
      </c>
      <c r="G10796" s="216">
        <v>0.4</v>
      </c>
      <c r="H10796" s="216">
        <v>232.00000000186265</v>
      </c>
      <c r="I10796" s="216">
        <v>92.800000000745058</v>
      </c>
      <c r="J10796" s="216">
        <v>9.3793341835792475E-5</v>
      </c>
      <c r="K10796" s="216">
        <v>4.042816458406873E-7</v>
      </c>
    </row>
    <row r="10797" spans="2:11" ht="15.75" customHeight="1" x14ac:dyDescent="0.2">
      <c r="B10797" s="189">
        <v>41317</v>
      </c>
      <c r="C10797" s="143">
        <v>292574</v>
      </c>
      <c r="D10797" s="143" t="s">
        <v>960</v>
      </c>
      <c r="E10797" s="143" t="s">
        <v>25</v>
      </c>
      <c r="F10797" s="248" t="s">
        <v>5578</v>
      </c>
      <c r="G10797" s="216">
        <v>11.040000000000001</v>
      </c>
      <c r="H10797" s="216">
        <v>94.999999995343387</v>
      </c>
      <c r="I10797" s="216">
        <v>1048.799999948591</v>
      </c>
      <c r="J10797" s="216">
        <v>3.0071887809740112E-3</v>
      </c>
      <c r="K10797" s="216">
        <v>3.1654618748646475E-5</v>
      </c>
    </row>
    <row r="10798" spans="2:11" ht="15.75" customHeight="1" x14ac:dyDescent="0.2">
      <c r="B10798" s="189">
        <v>41317</v>
      </c>
      <c r="C10798" s="143">
        <v>292631</v>
      </c>
      <c r="D10798" s="143" t="s">
        <v>1470</v>
      </c>
      <c r="E10798" s="143" t="s">
        <v>25</v>
      </c>
      <c r="F10798" s="248" t="s">
        <v>5579</v>
      </c>
      <c r="G10798" s="216">
        <v>1.34</v>
      </c>
      <c r="H10798" s="216">
        <v>301.99999999953434</v>
      </c>
      <c r="I10798" s="216">
        <v>404.67999999937604</v>
      </c>
      <c r="J10798" s="216">
        <v>1.1603252821723281E-3</v>
      </c>
      <c r="K10798" s="216">
        <v>3.8421366959407858E-6</v>
      </c>
    </row>
    <row r="10799" spans="2:11" ht="15.75" customHeight="1" x14ac:dyDescent="0.2">
      <c r="B10799" s="189">
        <v>41317</v>
      </c>
      <c r="C10799" s="143">
        <v>292652</v>
      </c>
      <c r="D10799" s="143" t="s">
        <v>1118</v>
      </c>
      <c r="E10799" s="143" t="s">
        <v>25</v>
      </c>
      <c r="F10799" s="248" t="s">
        <v>5580</v>
      </c>
      <c r="G10799" s="216">
        <v>1</v>
      </c>
      <c r="H10799" s="216">
        <v>258.99999999557622</v>
      </c>
      <c r="I10799" s="216">
        <v>258.99999999557622</v>
      </c>
      <c r="J10799" s="216">
        <v>7.4262194345646763E-4</v>
      </c>
      <c r="K10799" s="216">
        <v>2.8672661910005861E-6</v>
      </c>
    </row>
    <row r="10800" spans="2:11" ht="15.75" customHeight="1" x14ac:dyDescent="0.2">
      <c r="B10800" s="189">
        <v>41317</v>
      </c>
      <c r="C10800" s="143">
        <v>292670</v>
      </c>
      <c r="D10800" s="143" t="s">
        <v>606</v>
      </c>
      <c r="E10800" s="143" t="s">
        <v>25</v>
      </c>
      <c r="F10800" s="248" t="s">
        <v>5581</v>
      </c>
      <c r="G10800" s="216">
        <v>1.675</v>
      </c>
      <c r="H10800" s="216">
        <v>377.99999999580905</v>
      </c>
      <c r="I10800" s="216">
        <v>633.14999999298016</v>
      </c>
      <c r="J10800" s="216">
        <v>1.8154095888118934E-3</v>
      </c>
      <c r="K10800" s="216">
        <v>4.8026708699259814E-6</v>
      </c>
    </row>
    <row r="10801" spans="2:11" ht="15.75" customHeight="1" x14ac:dyDescent="0.2">
      <c r="B10801" s="189">
        <v>41317</v>
      </c>
      <c r="C10801" s="143">
        <v>292671</v>
      </c>
      <c r="D10801" s="143" t="s">
        <v>772</v>
      </c>
      <c r="E10801" s="143" t="s">
        <v>25</v>
      </c>
      <c r="F10801" s="248" t="s">
        <v>5582</v>
      </c>
      <c r="G10801" s="216">
        <v>21</v>
      </c>
      <c r="H10801" s="216">
        <v>323.99999999790452</v>
      </c>
      <c r="I10801" s="216">
        <v>6803.999999955995</v>
      </c>
      <c r="J10801" s="216">
        <v>1.9508879163441812E-2</v>
      </c>
      <c r="K10801" s="216">
        <v>6.0212590011012309E-5</v>
      </c>
    </row>
    <row r="10802" spans="2:11" ht="15.75" customHeight="1" x14ac:dyDescent="0.2">
      <c r="B10802" s="189">
        <v>41317</v>
      </c>
      <c r="C10802" s="143">
        <v>292690</v>
      </c>
      <c r="D10802" s="143" t="s">
        <v>555</v>
      </c>
      <c r="E10802" s="143" t="s">
        <v>25</v>
      </c>
      <c r="F10802" s="248" t="s">
        <v>5583</v>
      </c>
      <c r="G10802" s="216">
        <v>1</v>
      </c>
      <c r="H10802" s="216">
        <v>267.00000000069849</v>
      </c>
      <c r="I10802" s="216">
        <v>267.00000000069849</v>
      </c>
      <c r="J10802" s="216">
        <v>7.6556007299915922E-4</v>
      </c>
      <c r="K10802" s="216">
        <v>2.8672661910005861E-6</v>
      </c>
    </row>
    <row r="10803" spans="2:11" ht="15.75" customHeight="1" x14ac:dyDescent="0.2">
      <c r="B10803" s="189">
        <v>41317</v>
      </c>
      <c r="C10803" s="143">
        <v>292691</v>
      </c>
      <c r="D10803" s="143" t="s">
        <v>1511</v>
      </c>
      <c r="E10803" s="143" t="s">
        <v>25</v>
      </c>
      <c r="F10803" s="248" t="s">
        <v>3775</v>
      </c>
      <c r="G10803" s="216">
        <v>4.9800000000000004</v>
      </c>
      <c r="H10803" s="216">
        <v>211.99999999953434</v>
      </c>
      <c r="I10803" s="216">
        <v>1055.759999997681</v>
      </c>
      <c r="J10803" s="216">
        <v>3.0271449538041297E-3</v>
      </c>
      <c r="K10803" s="216">
        <v>1.427898563118292E-5</v>
      </c>
    </row>
    <row r="10804" spans="2:11" ht="15.75" customHeight="1" x14ac:dyDescent="0.2">
      <c r="B10804" s="189">
        <v>41317</v>
      </c>
      <c r="C10804" s="143">
        <v>292692</v>
      </c>
      <c r="D10804" s="143" t="s">
        <v>516</v>
      </c>
      <c r="E10804" s="143" t="s">
        <v>25</v>
      </c>
      <c r="F10804" s="248" t="s">
        <v>2677</v>
      </c>
      <c r="G10804" s="216">
        <v>55.419999999999995</v>
      </c>
      <c r="H10804" s="216">
        <v>388.00000000745058</v>
      </c>
      <c r="I10804" s="216">
        <v>21502.96000041291</v>
      </c>
      <c r="J10804" s="216">
        <v>6.1654710215621883E-2</v>
      </c>
      <c r="K10804" s="216">
        <v>1.5890389230525245E-4</v>
      </c>
    </row>
    <row r="10805" spans="2:11" ht="15.75" customHeight="1" x14ac:dyDescent="0.2">
      <c r="B10805" s="189">
        <v>41317</v>
      </c>
      <c r="C10805" s="143">
        <v>292694</v>
      </c>
      <c r="D10805" s="143" t="s">
        <v>1498</v>
      </c>
      <c r="E10805" s="143" t="s">
        <v>24</v>
      </c>
      <c r="F10805" s="248" t="s">
        <v>2872</v>
      </c>
      <c r="G10805" s="216">
        <v>4.9800000000000004</v>
      </c>
      <c r="H10805" s="216">
        <v>348.99999999557622</v>
      </c>
      <c r="I10805" s="216">
        <v>1738.0199999779697</v>
      </c>
      <c r="J10805" s="216">
        <v>1.7566239652378121E-3</v>
      </c>
      <c r="K10805" s="216">
        <v>5.033306490716557E-6</v>
      </c>
    </row>
    <row r="10806" spans="2:11" ht="15.75" customHeight="1" x14ac:dyDescent="0.2">
      <c r="B10806" s="189">
        <v>41317</v>
      </c>
      <c r="C10806" s="143">
        <v>292710</v>
      </c>
      <c r="D10806" s="143" t="s">
        <v>1061</v>
      </c>
      <c r="E10806" s="143" t="s">
        <v>25</v>
      </c>
      <c r="F10806" s="248" t="s">
        <v>5584</v>
      </c>
      <c r="G10806" s="216">
        <v>19.5</v>
      </c>
      <c r="H10806" s="216">
        <v>502.9999999946449</v>
      </c>
      <c r="I10806" s="216">
        <v>9808.4999998955755</v>
      </c>
      <c r="J10806" s="216">
        <v>2.8123580434129835E-2</v>
      </c>
      <c r="K10806" s="216">
        <v>5.5911690724511428E-5</v>
      </c>
    </row>
    <row r="10807" spans="2:11" ht="15.75" customHeight="1" x14ac:dyDescent="0.2">
      <c r="B10807" s="189">
        <v>41317</v>
      </c>
      <c r="C10807" s="143">
        <v>292711</v>
      </c>
      <c r="D10807" s="143" t="s">
        <v>1647</v>
      </c>
      <c r="E10807" s="143" t="s">
        <v>24</v>
      </c>
      <c r="F10807" s="248" t="s">
        <v>5585</v>
      </c>
      <c r="G10807" s="216">
        <v>3.9</v>
      </c>
      <c r="H10807" s="216">
        <v>155.00000000232831</v>
      </c>
      <c r="I10807" s="216">
        <v>604.5000000090804</v>
      </c>
      <c r="J10807" s="216">
        <v>6.1097063728591616E-4</v>
      </c>
      <c r="K10807" s="216">
        <v>3.941746046946701E-6</v>
      </c>
    </row>
    <row r="10808" spans="2:11" ht="15.75" customHeight="1" x14ac:dyDescent="0.2">
      <c r="B10808" s="189">
        <v>41317</v>
      </c>
      <c r="C10808" s="143">
        <v>292712</v>
      </c>
      <c r="D10808" s="143" t="s">
        <v>1363</v>
      </c>
      <c r="E10808" s="143" t="s">
        <v>24</v>
      </c>
      <c r="F10808" s="248" t="s">
        <v>5586</v>
      </c>
      <c r="G10808" s="216">
        <v>1.33</v>
      </c>
      <c r="H10808" s="216">
        <v>321.99999999138527</v>
      </c>
      <c r="I10808" s="216">
        <v>428.2599999885424</v>
      </c>
      <c r="J10808" s="216">
        <v>4.3284414410775155E-4</v>
      </c>
      <c r="K10808" s="216">
        <v>1.3442364724202852E-6</v>
      </c>
    </row>
    <row r="10809" spans="2:11" ht="15.75" customHeight="1" x14ac:dyDescent="0.2">
      <c r="B10809" s="189">
        <v>41317</v>
      </c>
      <c r="C10809" s="143">
        <v>292713</v>
      </c>
      <c r="D10809" s="143" t="s">
        <v>1291</v>
      </c>
      <c r="E10809" s="143" t="s">
        <v>24</v>
      </c>
      <c r="F10809" s="248" t="s">
        <v>2679</v>
      </c>
      <c r="G10809" s="216">
        <v>9.8000000000000007</v>
      </c>
      <c r="H10809" s="216">
        <v>315.99999999278225</v>
      </c>
      <c r="I10809" s="216">
        <v>3096.7999999292661</v>
      </c>
      <c r="J10809" s="216">
        <v>3.1299485020271096E-3</v>
      </c>
      <c r="K10809" s="216">
        <v>9.904900323096839E-6</v>
      </c>
    </row>
    <row r="10810" spans="2:11" ht="15.75" customHeight="1" x14ac:dyDescent="0.2">
      <c r="B10810" s="189">
        <v>41317</v>
      </c>
      <c r="C10810" s="143">
        <v>292714</v>
      </c>
      <c r="D10810" s="143" t="s">
        <v>630</v>
      </c>
      <c r="E10810" s="143" t="s">
        <v>24</v>
      </c>
      <c r="F10810" s="248" t="s">
        <v>3501</v>
      </c>
      <c r="G10810" s="216">
        <v>7.95</v>
      </c>
      <c r="H10810" s="216">
        <v>349.99999999883585</v>
      </c>
      <c r="I10810" s="216">
        <v>2782.499999990745</v>
      </c>
      <c r="J10810" s="216">
        <v>2.8122841988699266E-3</v>
      </c>
      <c r="K10810" s="216">
        <v>8.03509771108366E-6</v>
      </c>
    </row>
    <row r="10811" spans="2:11" ht="15.75" customHeight="1" x14ac:dyDescent="0.2">
      <c r="B10811" s="189">
        <v>41317</v>
      </c>
      <c r="C10811" s="143">
        <v>292715</v>
      </c>
      <c r="D10811" s="143" t="s">
        <v>706</v>
      </c>
      <c r="E10811" s="143" t="s">
        <v>24</v>
      </c>
      <c r="F10811" s="248" t="s">
        <v>5587</v>
      </c>
      <c r="G10811" s="216">
        <v>22.080000000000002</v>
      </c>
      <c r="H10811" s="216">
        <v>214.99999999883585</v>
      </c>
      <c r="I10811" s="216">
        <v>4747.1999999742957</v>
      </c>
      <c r="J10811" s="216">
        <v>4.7980145728112973E-3</v>
      </c>
      <c r="K10811" s="216">
        <v>2.2316346850405938E-5</v>
      </c>
    </row>
    <row r="10812" spans="2:11" ht="15.75" customHeight="1" x14ac:dyDescent="0.2">
      <c r="B10812" s="189">
        <v>41317</v>
      </c>
      <c r="C10812" s="143">
        <v>292716</v>
      </c>
      <c r="D10812" s="143" t="s">
        <v>1080</v>
      </c>
      <c r="E10812" s="143" t="s">
        <v>24</v>
      </c>
      <c r="F10812" s="248" t="s">
        <v>3646</v>
      </c>
      <c r="G10812" s="216">
        <v>14.14</v>
      </c>
      <c r="H10812" s="216">
        <v>266.00000000791624</v>
      </c>
      <c r="I10812" s="216">
        <v>3761.2400001119358</v>
      </c>
      <c r="J10812" s="216">
        <v>3.8015007441177004E-3</v>
      </c>
      <c r="K10812" s="216">
        <v>1.4291356180468296E-5</v>
      </c>
    </row>
    <row r="10813" spans="2:11" ht="15.75" customHeight="1" x14ac:dyDescent="0.2">
      <c r="B10813" s="189">
        <v>41317</v>
      </c>
      <c r="C10813" s="143">
        <v>292717</v>
      </c>
      <c r="D10813" s="143" t="s">
        <v>922</v>
      </c>
      <c r="E10813" s="143" t="s">
        <v>25</v>
      </c>
      <c r="F10813" s="248" t="s">
        <v>5588</v>
      </c>
      <c r="G10813" s="216">
        <v>24.96</v>
      </c>
      <c r="H10813" s="216">
        <v>78.000000002793968</v>
      </c>
      <c r="I10813" s="216">
        <v>1946.8800000697374</v>
      </c>
      <c r="J10813" s="216">
        <v>5.5822232021351765E-3</v>
      </c>
      <c r="K10813" s="216">
        <v>7.1566964127374628E-5</v>
      </c>
    </row>
    <row r="10814" spans="2:11" ht="15.75" customHeight="1" x14ac:dyDescent="0.2">
      <c r="B10814" s="189">
        <v>41317</v>
      </c>
      <c r="C10814" s="143">
        <v>292718</v>
      </c>
      <c r="D10814" s="143" t="s">
        <v>588</v>
      </c>
      <c r="E10814" s="143" t="s">
        <v>25</v>
      </c>
      <c r="F10814" s="248" t="s">
        <v>5589</v>
      </c>
      <c r="G10814" s="216">
        <v>7.98</v>
      </c>
      <c r="H10814" s="216">
        <v>329.99999999650754</v>
      </c>
      <c r="I10814" s="216">
        <v>2633.3999999721304</v>
      </c>
      <c r="J10814" s="216">
        <v>7.5506587873010334E-3</v>
      </c>
      <c r="K10814" s="216">
        <v>2.2880784204184677E-5</v>
      </c>
    </row>
    <row r="10815" spans="2:11" ht="15.75" customHeight="1" x14ac:dyDescent="0.2">
      <c r="B10815" s="189">
        <v>41317</v>
      </c>
      <c r="C10815" s="143">
        <v>292719</v>
      </c>
      <c r="D10815" s="143" t="s">
        <v>1622</v>
      </c>
      <c r="E10815" s="143" t="s">
        <v>24</v>
      </c>
      <c r="F10815" s="248" t="s">
        <v>5590</v>
      </c>
      <c r="G10815" s="216">
        <v>31.366000000000003</v>
      </c>
      <c r="H10815" s="216">
        <v>166.99999999953434</v>
      </c>
      <c r="I10815" s="216">
        <v>5238.1219999853947</v>
      </c>
      <c r="J10815" s="216">
        <v>5.2941914581710195E-3</v>
      </c>
      <c r="K10815" s="216">
        <v>3.1701745258597497E-5</v>
      </c>
    </row>
    <row r="10816" spans="2:11" ht="15.75" customHeight="1" x14ac:dyDescent="0.2">
      <c r="B10816" s="189">
        <v>41317</v>
      </c>
      <c r="C10816" s="143">
        <v>292720</v>
      </c>
      <c r="D10816" s="143" t="s">
        <v>1401</v>
      </c>
      <c r="E10816" s="143" t="s">
        <v>24</v>
      </c>
      <c r="F10816" s="248" t="s">
        <v>5591</v>
      </c>
      <c r="G10816" s="216">
        <v>9</v>
      </c>
      <c r="H10816" s="216">
        <v>50.999999998603016</v>
      </c>
      <c r="I10816" s="216">
        <v>458.99999998742715</v>
      </c>
      <c r="J10816" s="216">
        <v>4.639131885894812E-4</v>
      </c>
      <c r="K10816" s="216">
        <v>9.0963370314154635E-6</v>
      </c>
    </row>
    <row r="10817" spans="2:11" ht="15.75" customHeight="1" x14ac:dyDescent="0.2">
      <c r="B10817" s="189">
        <v>41317</v>
      </c>
      <c r="C10817" s="143">
        <v>292721</v>
      </c>
      <c r="D10817" s="143" t="s">
        <v>1622</v>
      </c>
      <c r="E10817" s="143" t="s">
        <v>24</v>
      </c>
      <c r="F10817" s="248" t="s">
        <v>5592</v>
      </c>
      <c r="G10817" s="216">
        <v>23.85</v>
      </c>
      <c r="H10817" s="216">
        <v>136.99999999604188</v>
      </c>
      <c r="I10817" s="216">
        <v>3267.4499999055988</v>
      </c>
      <c r="J10817" s="216">
        <v>3.3024251591599724E-3</v>
      </c>
      <c r="K10817" s="216">
        <v>2.410529313325098E-5</v>
      </c>
    </row>
    <row r="10818" spans="2:11" ht="15.75" customHeight="1" x14ac:dyDescent="0.2">
      <c r="B10818" s="189">
        <v>41317</v>
      </c>
      <c r="C10818" s="143">
        <v>292722</v>
      </c>
      <c r="D10818" s="143" t="s">
        <v>1352</v>
      </c>
      <c r="E10818" s="143" t="s">
        <v>24</v>
      </c>
      <c r="F10818" s="248" t="s">
        <v>5593</v>
      </c>
      <c r="G10818" s="216">
        <v>14.05</v>
      </c>
      <c r="H10818" s="216">
        <v>34.999999998835847</v>
      </c>
      <c r="I10818" s="216">
        <v>491.74999998364365</v>
      </c>
      <c r="J10818" s="216">
        <v>4.9701374833886346E-4</v>
      </c>
      <c r="K10818" s="216">
        <v>1.4200392810154141E-5</v>
      </c>
    </row>
    <row r="10819" spans="2:11" ht="15.75" customHeight="1" x14ac:dyDescent="0.2">
      <c r="B10819" s="189">
        <v>41317</v>
      </c>
      <c r="C10819" s="143">
        <v>292723</v>
      </c>
      <c r="D10819" s="143" t="s">
        <v>1462</v>
      </c>
      <c r="E10819" s="143" t="s">
        <v>24</v>
      </c>
      <c r="F10819" s="248" t="s">
        <v>5325</v>
      </c>
      <c r="G10819" s="216">
        <v>12.6</v>
      </c>
      <c r="H10819" s="216">
        <v>324.99999999068677</v>
      </c>
      <c r="I10819" s="216">
        <v>4094.9999998826534</v>
      </c>
      <c r="J10819" s="216">
        <v>4.1388333491754331E-3</v>
      </c>
      <c r="K10819" s="216">
        <v>1.2734871843981648E-5</v>
      </c>
    </row>
    <row r="10820" spans="2:11" ht="15.75" customHeight="1" x14ac:dyDescent="0.2">
      <c r="B10820" s="189">
        <v>41317</v>
      </c>
      <c r="C10820" s="143">
        <v>292724</v>
      </c>
      <c r="D10820" s="143" t="s">
        <v>1502</v>
      </c>
      <c r="E10820" s="143" t="s">
        <v>24</v>
      </c>
      <c r="F10820" s="248" t="s">
        <v>4104</v>
      </c>
      <c r="G10820" s="216">
        <v>7.98</v>
      </c>
      <c r="H10820" s="216">
        <v>258.99999999557622</v>
      </c>
      <c r="I10820" s="216">
        <v>2066.8199999646981</v>
      </c>
      <c r="J10820" s="216">
        <v>2.0889434781054435E-3</v>
      </c>
      <c r="K10820" s="216">
        <v>8.0654188345217115E-6</v>
      </c>
    </row>
    <row r="10821" spans="2:11" ht="15.75" customHeight="1" x14ac:dyDescent="0.2">
      <c r="B10821" s="189">
        <v>41317</v>
      </c>
      <c r="C10821" s="143">
        <v>292725</v>
      </c>
      <c r="D10821" s="143" t="s">
        <v>1589</v>
      </c>
      <c r="E10821" s="143" t="s">
        <v>24</v>
      </c>
      <c r="F10821" s="248" t="s">
        <v>5594</v>
      </c>
      <c r="G10821" s="216">
        <v>5.37</v>
      </c>
      <c r="H10821" s="216">
        <v>352.0000000053551</v>
      </c>
      <c r="I10821" s="216">
        <v>1890.2400000287569</v>
      </c>
      <c r="J10821" s="216">
        <v>1.9104733456138164E-3</v>
      </c>
      <c r="K10821" s="216">
        <v>5.4274810954112267E-6</v>
      </c>
    </row>
    <row r="10822" spans="2:11" ht="15.75" customHeight="1" x14ac:dyDescent="0.2">
      <c r="B10822" s="189">
        <v>41317</v>
      </c>
      <c r="C10822" s="143">
        <v>292726</v>
      </c>
      <c r="D10822" s="143" t="s">
        <v>1502</v>
      </c>
      <c r="E10822" s="143" t="s">
        <v>24</v>
      </c>
      <c r="F10822" s="248" t="s">
        <v>5595</v>
      </c>
      <c r="G10822" s="216">
        <v>21.2075</v>
      </c>
      <c r="H10822" s="216">
        <v>309.00000000139698</v>
      </c>
      <c r="I10822" s="216">
        <v>6553.1175000296262</v>
      </c>
      <c r="J10822" s="216">
        <v>6.6232628207484679E-3</v>
      </c>
      <c r="K10822" s="216">
        <v>2.1434507510415937E-5</v>
      </c>
    </row>
    <row r="10823" spans="2:11" ht="15.75" customHeight="1" x14ac:dyDescent="0.2">
      <c r="B10823" s="189">
        <v>41317</v>
      </c>
      <c r="C10823" s="143">
        <v>292727</v>
      </c>
      <c r="D10823" s="143" t="s">
        <v>941</v>
      </c>
      <c r="E10823" s="143" t="s">
        <v>24</v>
      </c>
      <c r="F10823" s="248" t="s">
        <v>5596</v>
      </c>
      <c r="G10823" s="216">
        <v>10.4</v>
      </c>
      <c r="H10823" s="216">
        <v>20.000000002328306</v>
      </c>
      <c r="I10823" s="216">
        <v>208.00000002421439</v>
      </c>
      <c r="J10823" s="216">
        <v>2.1022645586163096E-4</v>
      </c>
      <c r="K10823" s="216">
        <v>1.0511322791857869E-5</v>
      </c>
    </row>
    <row r="10824" spans="2:11" ht="15.75" customHeight="1" x14ac:dyDescent="0.2">
      <c r="B10824" s="189">
        <v>41317</v>
      </c>
      <c r="C10824" s="143">
        <v>292728</v>
      </c>
      <c r="D10824" s="143" t="s">
        <v>592</v>
      </c>
      <c r="E10824" s="143" t="s">
        <v>25</v>
      </c>
      <c r="F10824" s="248" t="s">
        <v>5597</v>
      </c>
      <c r="G10824" s="216">
        <v>9</v>
      </c>
      <c r="H10824" s="216">
        <v>145.00000000116415</v>
      </c>
      <c r="I10824" s="216">
        <v>1305.0000000104774</v>
      </c>
      <c r="J10824" s="216">
        <v>3.7417823792858062E-3</v>
      </c>
      <c r="K10824" s="216">
        <v>2.5805395719005274E-5</v>
      </c>
    </row>
    <row r="10825" spans="2:11" ht="15.75" customHeight="1" x14ac:dyDescent="0.2">
      <c r="B10825" s="189">
        <v>41317</v>
      </c>
      <c r="C10825" s="143">
        <v>292729</v>
      </c>
      <c r="D10825" s="143" t="s">
        <v>1247</v>
      </c>
      <c r="E10825" s="143" t="s">
        <v>24</v>
      </c>
      <c r="F10825" s="248" t="s">
        <v>4755</v>
      </c>
      <c r="G10825" s="216">
        <v>2.21</v>
      </c>
      <c r="H10825" s="216">
        <v>229.99999999534339</v>
      </c>
      <c r="I10825" s="216">
        <v>508.29999998970885</v>
      </c>
      <c r="J10825" s="216">
        <v>5.1374090144165206E-4</v>
      </c>
      <c r="K10825" s="216">
        <v>2.2336560932697971E-6</v>
      </c>
    </row>
    <row r="10826" spans="2:11" ht="15.75" customHeight="1" x14ac:dyDescent="0.2">
      <c r="B10826" s="189">
        <v>41317</v>
      </c>
      <c r="C10826" s="143">
        <v>292729</v>
      </c>
      <c r="D10826" s="143" t="s">
        <v>1214</v>
      </c>
      <c r="E10826" s="143" t="s">
        <v>24</v>
      </c>
      <c r="F10826" s="248" t="s">
        <v>4755</v>
      </c>
      <c r="G10826" s="216">
        <v>17.12</v>
      </c>
      <c r="H10826" s="216">
        <v>229.99999999534339</v>
      </c>
      <c r="I10826" s="216">
        <v>3937.5999999202791</v>
      </c>
      <c r="J10826" s="216">
        <v>3.9797485215751511E-3</v>
      </c>
      <c r="K10826" s="216">
        <v>1.7303254441981414E-5</v>
      </c>
    </row>
    <row r="10827" spans="2:11" ht="15.75" customHeight="1" x14ac:dyDescent="0.2">
      <c r="B10827" s="189">
        <v>41317</v>
      </c>
      <c r="C10827" s="143">
        <v>292731</v>
      </c>
      <c r="D10827" s="143" t="s">
        <v>907</v>
      </c>
      <c r="E10827" s="143" t="s">
        <v>24</v>
      </c>
      <c r="F10827" s="248" t="s">
        <v>5442</v>
      </c>
      <c r="G10827" s="216">
        <v>5.44</v>
      </c>
      <c r="H10827" s="216">
        <v>150.00000000698492</v>
      </c>
      <c r="I10827" s="216">
        <v>816.00000003799801</v>
      </c>
      <c r="J10827" s="216">
        <v>8.247345575534068E-4</v>
      </c>
      <c r="K10827" s="216">
        <v>5.4982303834333471E-6</v>
      </c>
    </row>
    <row r="10828" spans="2:11" ht="15.75" customHeight="1" x14ac:dyDescent="0.2">
      <c r="B10828" s="189">
        <v>41317</v>
      </c>
      <c r="C10828" s="143">
        <v>292732</v>
      </c>
      <c r="D10828" s="143" t="s">
        <v>835</v>
      </c>
      <c r="E10828" s="143" t="s">
        <v>24</v>
      </c>
      <c r="F10828" s="248" t="s">
        <v>5598</v>
      </c>
      <c r="G10828" s="216">
        <v>2</v>
      </c>
      <c r="H10828" s="216">
        <v>55.000000001164153</v>
      </c>
      <c r="I10828" s="216">
        <v>110.00000000232831</v>
      </c>
      <c r="J10828" s="216">
        <v>1.1117745260854222E-4</v>
      </c>
      <c r="K10828" s="216">
        <v>2.0214082292034365E-6</v>
      </c>
    </row>
    <row r="10829" spans="2:11" ht="15.75" customHeight="1" x14ac:dyDescent="0.2">
      <c r="B10829" s="189">
        <v>41317</v>
      </c>
      <c r="C10829" s="143">
        <v>292733</v>
      </c>
      <c r="D10829" s="143" t="s">
        <v>592</v>
      </c>
      <c r="E10829" s="143" t="s">
        <v>25</v>
      </c>
      <c r="F10829" s="248" t="s">
        <v>5599</v>
      </c>
      <c r="G10829" s="216">
        <v>7.05</v>
      </c>
      <c r="H10829" s="216">
        <v>185.99999999860302</v>
      </c>
      <c r="I10829" s="216">
        <v>1311.2999999901513</v>
      </c>
      <c r="J10829" s="216">
        <v>3.7598461562308293E-3</v>
      </c>
      <c r="K10829" s="216">
        <v>2.0214226646554131E-5</v>
      </c>
    </row>
    <row r="10830" spans="2:11" ht="15.75" customHeight="1" x14ac:dyDescent="0.2">
      <c r="B10830" s="189">
        <v>41317</v>
      </c>
      <c r="C10830" s="143">
        <v>292735</v>
      </c>
      <c r="D10830" s="143" t="s">
        <v>592</v>
      </c>
      <c r="E10830" s="143" t="s">
        <v>25</v>
      </c>
      <c r="F10830" s="248" t="s">
        <v>5600</v>
      </c>
      <c r="G10830" s="216">
        <v>1.02</v>
      </c>
      <c r="H10830" s="216">
        <v>397.99999999813735</v>
      </c>
      <c r="I10830" s="216">
        <v>405.9599999981001</v>
      </c>
      <c r="J10830" s="216">
        <v>1.1639953828931505E-3</v>
      </c>
      <c r="K10830" s="216">
        <v>2.9246115148205979E-6</v>
      </c>
    </row>
    <row r="10831" spans="2:11" ht="15.75" customHeight="1" x14ac:dyDescent="0.2">
      <c r="B10831" s="189">
        <v>41317</v>
      </c>
      <c r="C10831" s="143">
        <v>292736</v>
      </c>
      <c r="D10831" s="143" t="s">
        <v>1185</v>
      </c>
      <c r="E10831" s="143" t="s">
        <v>25</v>
      </c>
      <c r="F10831" s="248" t="s">
        <v>5601</v>
      </c>
      <c r="G10831" s="216">
        <v>4.9800000000000004</v>
      </c>
      <c r="H10831" s="216">
        <v>150.99999999976717</v>
      </c>
      <c r="I10831" s="216">
        <v>751.97999999884053</v>
      </c>
      <c r="J10831" s="216">
        <v>2.1561268303052963E-3</v>
      </c>
      <c r="K10831" s="216">
        <v>1.427898563118292E-5</v>
      </c>
    </row>
    <row r="10832" spans="2:11" ht="15.75" customHeight="1" x14ac:dyDescent="0.2">
      <c r="B10832" s="189">
        <v>41317</v>
      </c>
      <c r="C10832" s="143">
        <v>292737</v>
      </c>
      <c r="D10832" s="143" t="s">
        <v>616</v>
      </c>
      <c r="E10832" s="143" t="s">
        <v>24</v>
      </c>
      <c r="F10832" s="248" t="s">
        <v>5602</v>
      </c>
      <c r="G10832" s="216">
        <v>68.665000000000006</v>
      </c>
      <c r="H10832" s="216">
        <v>178.99999999674037</v>
      </c>
      <c r="I10832" s="216">
        <v>12291.034999776179</v>
      </c>
      <c r="J10832" s="216">
        <v>1.2422599646987512E-2</v>
      </c>
      <c r="K10832" s="216">
        <v>6.9399998029126984E-5</v>
      </c>
    </row>
    <row r="10833" spans="2:11" ht="15.75" customHeight="1" x14ac:dyDescent="0.2">
      <c r="B10833" s="189">
        <v>41317</v>
      </c>
      <c r="C10833" s="143">
        <v>292738</v>
      </c>
      <c r="D10833" s="143" t="s">
        <v>1420</v>
      </c>
      <c r="E10833" s="143" t="s">
        <v>24</v>
      </c>
      <c r="F10833" s="248" t="s">
        <v>3686</v>
      </c>
      <c r="G10833" s="216">
        <v>0.78</v>
      </c>
      <c r="H10833" s="216">
        <v>270</v>
      </c>
      <c r="I10833" s="216">
        <v>210.6</v>
      </c>
      <c r="J10833" s="216">
        <v>2.1285428653512183E-4</v>
      </c>
      <c r="K10833" s="216">
        <v>7.8834920938934021E-7</v>
      </c>
    </row>
    <row r="10834" spans="2:11" ht="15.75" customHeight="1" x14ac:dyDescent="0.2">
      <c r="B10834" s="189">
        <v>41317</v>
      </c>
      <c r="C10834" s="143">
        <v>292739</v>
      </c>
      <c r="D10834" s="143" t="s">
        <v>1124</v>
      </c>
      <c r="E10834" s="143" t="s">
        <v>24</v>
      </c>
      <c r="F10834" s="248" t="s">
        <v>5603</v>
      </c>
      <c r="G10834" s="216">
        <v>1</v>
      </c>
      <c r="H10834" s="216">
        <v>139.99999999534339</v>
      </c>
      <c r="I10834" s="216">
        <v>139.99999999534339</v>
      </c>
      <c r="J10834" s="216">
        <v>1.4149857603953407E-4</v>
      </c>
      <c r="K10834" s="216">
        <v>1.0107041146017182E-6</v>
      </c>
    </row>
    <row r="10835" spans="2:11" ht="15.75" customHeight="1" x14ac:dyDescent="0.2">
      <c r="B10835" s="189">
        <v>41317</v>
      </c>
      <c r="C10835" s="143">
        <v>292741</v>
      </c>
      <c r="D10835" s="143" t="s">
        <v>1623</v>
      </c>
      <c r="E10835" s="143" t="s">
        <v>24</v>
      </c>
      <c r="F10835" s="248" t="s">
        <v>5604</v>
      </c>
      <c r="G10835" s="216">
        <v>1.05</v>
      </c>
      <c r="H10835" s="216">
        <v>45</v>
      </c>
      <c r="I10835" s="216">
        <v>47.25</v>
      </c>
      <c r="J10835" s="216">
        <v>4.7755769414931181E-5</v>
      </c>
      <c r="K10835" s="216">
        <v>1.061239320331804E-6</v>
      </c>
    </row>
    <row r="10836" spans="2:11" ht="15.75" customHeight="1" x14ac:dyDescent="0.2">
      <c r="B10836" s="189">
        <v>41317</v>
      </c>
      <c r="C10836" s="143">
        <v>292742</v>
      </c>
      <c r="D10836" s="143" t="s">
        <v>1017</v>
      </c>
      <c r="E10836" s="143" t="s">
        <v>24</v>
      </c>
      <c r="F10836" s="248" t="s">
        <v>5605</v>
      </c>
      <c r="G10836" s="216">
        <v>9.77</v>
      </c>
      <c r="H10836" s="216">
        <v>402.00000000069849</v>
      </c>
      <c r="I10836" s="216">
        <v>3927.5400000068239</v>
      </c>
      <c r="J10836" s="216">
        <v>3.9695808382697291E-3</v>
      </c>
      <c r="K10836" s="216">
        <v>9.8745791996587857E-6</v>
      </c>
    </row>
    <row r="10837" spans="2:11" ht="15.75" customHeight="1" x14ac:dyDescent="0.2">
      <c r="B10837" s="189">
        <v>41317</v>
      </c>
      <c r="C10837" s="143">
        <v>292743</v>
      </c>
      <c r="D10837" s="143" t="s">
        <v>987</v>
      </c>
      <c r="E10837" s="143" t="s">
        <v>24</v>
      </c>
      <c r="F10837" s="248" t="s">
        <v>5606</v>
      </c>
      <c r="G10837" s="216">
        <v>26.67</v>
      </c>
      <c r="H10837" s="216">
        <v>362.99999999930151</v>
      </c>
      <c r="I10837" s="216">
        <v>9681.2099999813727</v>
      </c>
      <c r="J10837" s="216">
        <v>9.7848387813044731E-3</v>
      </c>
      <c r="K10837" s="216">
        <v>2.6955478736427825E-5</v>
      </c>
    </row>
    <row r="10838" spans="2:11" ht="15.75" customHeight="1" x14ac:dyDescent="0.2">
      <c r="B10838" s="189">
        <v>41317</v>
      </c>
      <c r="C10838" s="143">
        <v>292743</v>
      </c>
      <c r="D10838" s="143" t="s">
        <v>1380</v>
      </c>
      <c r="E10838" s="143" t="s">
        <v>24</v>
      </c>
      <c r="F10838" s="248" t="s">
        <v>5606</v>
      </c>
      <c r="G10838" s="216">
        <v>53.32</v>
      </c>
      <c r="H10838" s="216">
        <v>362.99999999930151</v>
      </c>
      <c r="I10838" s="216">
        <v>19355.159999962758</v>
      </c>
      <c r="J10838" s="216">
        <v>1.9562339850736951E-2</v>
      </c>
      <c r="K10838" s="216">
        <v>5.3890743390563612E-5</v>
      </c>
    </row>
    <row r="10839" spans="2:11" ht="15.75" customHeight="1" x14ac:dyDescent="0.2">
      <c r="B10839" s="189">
        <v>41317</v>
      </c>
      <c r="C10839" s="143">
        <v>292744</v>
      </c>
      <c r="D10839" s="143" t="s">
        <v>1574</v>
      </c>
      <c r="E10839" s="143" t="s">
        <v>25</v>
      </c>
      <c r="F10839" s="248" t="s">
        <v>5607</v>
      </c>
      <c r="G10839" s="216">
        <v>21.06</v>
      </c>
      <c r="H10839" s="216">
        <v>320.99999999860302</v>
      </c>
      <c r="I10839" s="216">
        <v>6760.259999970579</v>
      </c>
      <c r="J10839" s="216">
        <v>1.9383464940289263E-2</v>
      </c>
      <c r="K10839" s="216">
        <v>6.0384625982472336E-5</v>
      </c>
    </row>
    <row r="10840" spans="2:11" ht="15.75" customHeight="1" x14ac:dyDescent="0.2">
      <c r="B10840" s="189">
        <v>41317</v>
      </c>
      <c r="C10840" s="143">
        <v>292745</v>
      </c>
      <c r="D10840" s="143" t="s">
        <v>569</v>
      </c>
      <c r="E10840" s="143" t="s">
        <v>25</v>
      </c>
      <c r="F10840" s="248" t="s">
        <v>5608</v>
      </c>
      <c r="G10840" s="216">
        <v>2.125</v>
      </c>
      <c r="H10840" s="216">
        <v>172.0000000053551</v>
      </c>
      <c r="I10840" s="216">
        <v>365.5000000113796</v>
      </c>
      <c r="J10840" s="216">
        <v>1.0479857928433426E-3</v>
      </c>
      <c r="K10840" s="216">
        <v>6.0929406558762449E-6</v>
      </c>
    </row>
    <row r="10841" spans="2:11" ht="15.75" customHeight="1" x14ac:dyDescent="0.2">
      <c r="B10841" s="189">
        <v>41317</v>
      </c>
      <c r="C10841" s="143">
        <v>292746</v>
      </c>
      <c r="D10841" s="143" t="s">
        <v>608</v>
      </c>
      <c r="E10841" s="143" t="s">
        <v>24</v>
      </c>
      <c r="F10841" s="248" t="s">
        <v>5609</v>
      </c>
      <c r="G10841" s="216">
        <v>8.4250000000000007</v>
      </c>
      <c r="H10841" s="216">
        <v>149.00000000372529</v>
      </c>
      <c r="I10841" s="216">
        <v>1255.3250000313856</v>
      </c>
      <c r="J10841" s="216">
        <v>1.2687621426941233E-3</v>
      </c>
      <c r="K10841" s="216">
        <v>8.5151821655194758E-6</v>
      </c>
    </row>
    <row r="10842" spans="2:11" ht="15.75" customHeight="1" x14ac:dyDescent="0.2">
      <c r="B10842" s="189">
        <v>41317</v>
      </c>
      <c r="C10842" s="143">
        <v>293319</v>
      </c>
      <c r="D10842" s="143" t="s">
        <v>1061</v>
      </c>
      <c r="E10842" s="143" t="s">
        <v>25</v>
      </c>
      <c r="F10842" s="248" t="s">
        <v>5584</v>
      </c>
      <c r="G10842" s="216">
        <v>19.5</v>
      </c>
      <c r="H10842" s="216">
        <v>502.9999999946449</v>
      </c>
      <c r="I10842" s="216">
        <v>9808.4999998955755</v>
      </c>
      <c r="J10842" s="216">
        <v>2.8123580434129835E-2</v>
      </c>
      <c r="K10842" s="216">
        <v>5.5911690724511428E-5</v>
      </c>
    </row>
    <row r="10843" spans="2:11" ht="15.75" customHeight="1" x14ac:dyDescent="0.2">
      <c r="B10843" s="189">
        <v>41317</v>
      </c>
      <c r="C10843" s="143">
        <v>293320</v>
      </c>
      <c r="D10843" s="143" t="s">
        <v>569</v>
      </c>
      <c r="E10843" s="143" t="s">
        <v>25</v>
      </c>
      <c r="F10843" s="248" t="s">
        <v>5610</v>
      </c>
      <c r="G10843" s="216">
        <v>9.2000000000000011</v>
      </c>
      <c r="H10843" s="216">
        <v>97.000000001862645</v>
      </c>
      <c r="I10843" s="216">
        <v>892.40000001713645</v>
      </c>
      <c r="J10843" s="216">
        <v>2.5587483488980576E-3</v>
      </c>
      <c r="K10843" s="216">
        <v>2.6378848957205395E-5</v>
      </c>
    </row>
    <row r="10844" spans="2:11" ht="15.75" customHeight="1" x14ac:dyDescent="0.2">
      <c r="B10844" s="189">
        <v>41317</v>
      </c>
      <c r="C10844" s="143">
        <v>293321</v>
      </c>
      <c r="D10844" s="143" t="s">
        <v>1118</v>
      </c>
      <c r="E10844" s="143" t="s">
        <v>25</v>
      </c>
      <c r="F10844" s="248" t="s">
        <v>5611</v>
      </c>
      <c r="G10844" s="216">
        <v>0.8</v>
      </c>
      <c r="H10844" s="216">
        <v>11.999999997206032</v>
      </c>
      <c r="I10844" s="216">
        <v>9.5999999977648258</v>
      </c>
      <c r="J10844" s="216">
        <v>2.7525755427196788E-5</v>
      </c>
      <c r="K10844" s="216">
        <v>2.2938129528004689E-6</v>
      </c>
    </row>
    <row r="10845" spans="2:11" ht="15.75" customHeight="1" x14ac:dyDescent="0.2">
      <c r="B10845" s="189">
        <v>41317</v>
      </c>
      <c r="C10845" s="143">
        <v>293490</v>
      </c>
      <c r="D10845" s="143" t="s">
        <v>604</v>
      </c>
      <c r="E10845" s="143" t="s">
        <v>25</v>
      </c>
      <c r="F10845" s="248" t="s">
        <v>5612</v>
      </c>
      <c r="G10845" s="216">
        <v>22.080000000000002</v>
      </c>
      <c r="H10845" s="216">
        <v>239.00000000372529</v>
      </c>
      <c r="I10845" s="216">
        <v>5277.1200000822546</v>
      </c>
      <c r="J10845" s="216">
        <v>1.5130907762088858E-2</v>
      </c>
      <c r="K10845" s="216">
        <v>6.330923749729295E-5</v>
      </c>
    </row>
    <row r="10846" spans="2:11" ht="15.75" customHeight="1" x14ac:dyDescent="0.2">
      <c r="B10846" s="189">
        <v>41318</v>
      </c>
      <c r="C10846" s="143">
        <v>292811</v>
      </c>
      <c r="D10846" s="143" t="s">
        <v>950</v>
      </c>
      <c r="E10846" s="143" t="s">
        <v>25</v>
      </c>
      <c r="F10846" s="248" t="s">
        <v>5613</v>
      </c>
      <c r="G10846" s="216">
        <v>1</v>
      </c>
      <c r="H10846" s="216">
        <v>175.99999999743886</v>
      </c>
      <c r="I10846" s="216">
        <v>175.99999999743886</v>
      </c>
      <c r="J10846" s="216">
        <v>5.0449593302449251E-4</v>
      </c>
      <c r="K10846" s="216">
        <v>2.8664541649536021E-6</v>
      </c>
    </row>
    <row r="10847" spans="2:11" ht="15.75" customHeight="1" x14ac:dyDescent="0.2">
      <c r="B10847" s="189">
        <v>41318</v>
      </c>
      <c r="C10847" s="143">
        <v>292832</v>
      </c>
      <c r="D10847" s="143" t="s">
        <v>613</v>
      </c>
      <c r="E10847" s="143" t="s">
        <v>25</v>
      </c>
      <c r="F10847" s="248" t="s">
        <v>4541</v>
      </c>
      <c r="G10847" s="216">
        <v>4</v>
      </c>
      <c r="H10847" s="216">
        <v>251.99999999371357</v>
      </c>
      <c r="I10847" s="216">
        <v>1007.9999999748543</v>
      </c>
      <c r="J10847" s="216">
        <v>2.8893857982011518E-3</v>
      </c>
      <c r="K10847" s="216">
        <v>1.1465816659814409E-5</v>
      </c>
    </row>
    <row r="10848" spans="2:11" ht="15.75" customHeight="1" x14ac:dyDescent="0.2">
      <c r="B10848" s="189">
        <v>41318</v>
      </c>
      <c r="C10848" s="143">
        <v>292870</v>
      </c>
      <c r="D10848" s="143" t="s">
        <v>768</v>
      </c>
      <c r="E10848" s="143" t="s">
        <v>25</v>
      </c>
      <c r="F10848" s="248" t="s">
        <v>2844</v>
      </c>
      <c r="G10848" s="216">
        <v>3</v>
      </c>
      <c r="H10848" s="216">
        <v>296.00000000093132</v>
      </c>
      <c r="I10848" s="216">
        <v>888.00000000279397</v>
      </c>
      <c r="J10848" s="216">
        <v>2.5454112984868073E-3</v>
      </c>
      <c r="K10848" s="216">
        <v>8.5993624948608056E-6</v>
      </c>
    </row>
    <row r="10849" spans="2:11" ht="15.75" customHeight="1" x14ac:dyDescent="0.2">
      <c r="B10849" s="189">
        <v>41318</v>
      </c>
      <c r="C10849" s="143">
        <v>292871</v>
      </c>
      <c r="D10849" s="143" t="s">
        <v>872</v>
      </c>
      <c r="E10849" s="143" t="s">
        <v>25</v>
      </c>
      <c r="F10849" s="248" t="s">
        <v>5614</v>
      </c>
      <c r="G10849" s="216">
        <v>5</v>
      </c>
      <c r="H10849" s="216">
        <v>339.99999999767169</v>
      </c>
      <c r="I10849" s="216">
        <v>1699.9999999883585</v>
      </c>
      <c r="J10849" s="216">
        <v>4.8729720803877535E-3</v>
      </c>
      <c r="K10849" s="216">
        <v>1.433227082476801E-5</v>
      </c>
    </row>
    <row r="10850" spans="2:11" ht="15.75" customHeight="1" x14ac:dyDescent="0.2">
      <c r="B10850" s="189">
        <v>41318</v>
      </c>
      <c r="C10850" s="143">
        <v>292890</v>
      </c>
      <c r="D10850" s="143" t="s">
        <v>904</v>
      </c>
      <c r="E10850" s="143" t="s">
        <v>25</v>
      </c>
      <c r="F10850" s="248" t="s">
        <v>4911</v>
      </c>
      <c r="G10850" s="216">
        <v>8</v>
      </c>
      <c r="H10850" s="216">
        <v>391.99999999953434</v>
      </c>
      <c r="I10850" s="216">
        <v>3135.9999999962747</v>
      </c>
      <c r="J10850" s="216">
        <v>8.9892002612838168E-3</v>
      </c>
      <c r="K10850" s="216">
        <v>2.2931633319628817E-5</v>
      </c>
    </row>
    <row r="10851" spans="2:11" ht="15.75" customHeight="1" x14ac:dyDescent="0.2">
      <c r="B10851" s="189">
        <v>41318</v>
      </c>
      <c r="C10851" s="143">
        <v>292910</v>
      </c>
      <c r="D10851" s="143" t="s">
        <v>534</v>
      </c>
      <c r="E10851" s="143" t="s">
        <v>25</v>
      </c>
      <c r="F10851" s="248" t="s">
        <v>2005</v>
      </c>
      <c r="G10851" s="216">
        <v>54.019999999999996</v>
      </c>
      <c r="H10851" s="216">
        <v>332.0000000030268</v>
      </c>
      <c r="I10851" s="216">
        <v>17934.640000163508</v>
      </c>
      <c r="J10851" s="216">
        <v>5.1408823525412158E-2</v>
      </c>
      <c r="K10851" s="216">
        <v>1.5484585399079355E-4</v>
      </c>
    </row>
    <row r="10852" spans="2:11" ht="15.75" customHeight="1" x14ac:dyDescent="0.2">
      <c r="B10852" s="189">
        <v>41318</v>
      </c>
      <c r="C10852" s="143">
        <v>292911</v>
      </c>
      <c r="D10852" s="143" t="s">
        <v>555</v>
      </c>
      <c r="E10852" s="143" t="s">
        <v>25</v>
      </c>
      <c r="F10852" s="248" t="s">
        <v>5615</v>
      </c>
      <c r="G10852" s="216">
        <v>9</v>
      </c>
      <c r="H10852" s="216">
        <v>384.00000000488944</v>
      </c>
      <c r="I10852" s="216">
        <v>3456.000000044005</v>
      </c>
      <c r="J10852" s="216">
        <v>9.9064655942057867E-3</v>
      </c>
      <c r="K10852" s="216">
        <v>2.5798087484582417E-5</v>
      </c>
    </row>
    <row r="10853" spans="2:11" ht="15.75" customHeight="1" x14ac:dyDescent="0.2">
      <c r="B10853" s="189">
        <v>41318</v>
      </c>
      <c r="C10853" s="143">
        <v>292912</v>
      </c>
      <c r="D10853" s="143" t="s">
        <v>555</v>
      </c>
      <c r="E10853" s="143" t="s">
        <v>25</v>
      </c>
      <c r="F10853" s="248" t="s">
        <v>5169</v>
      </c>
      <c r="G10853" s="216">
        <v>29.1</v>
      </c>
      <c r="H10853" s="216">
        <v>68.000000001629815</v>
      </c>
      <c r="I10853" s="216">
        <v>1978.8000000474276</v>
      </c>
      <c r="J10853" s="216">
        <v>5.6721395017461365E-3</v>
      </c>
      <c r="K10853" s="216">
        <v>8.3413816200149821E-5</v>
      </c>
    </row>
    <row r="10854" spans="2:11" ht="15.75" customHeight="1" x14ac:dyDescent="0.2">
      <c r="B10854" s="189">
        <v>41318</v>
      </c>
      <c r="C10854" s="143">
        <v>292933</v>
      </c>
      <c r="D10854" s="143" t="s">
        <v>3726</v>
      </c>
      <c r="E10854" s="143" t="s">
        <v>24</v>
      </c>
      <c r="F10854" s="248" t="s">
        <v>5616</v>
      </c>
      <c r="G10854" s="216">
        <v>0.4</v>
      </c>
      <c r="H10854" s="216">
        <v>531.99999999487773</v>
      </c>
      <c r="I10854" s="216">
        <v>212.79999999795109</v>
      </c>
      <c r="J10854" s="216">
        <v>2.1508863991655114E-4</v>
      </c>
      <c r="K10854" s="216">
        <v>4.0430195473425208E-7</v>
      </c>
    </row>
    <row r="10855" spans="2:11" ht="15.75" customHeight="1" x14ac:dyDescent="0.2">
      <c r="B10855" s="189">
        <v>41318</v>
      </c>
      <c r="C10855" s="143">
        <v>292938</v>
      </c>
      <c r="D10855" s="143" t="s">
        <v>880</v>
      </c>
      <c r="E10855" s="143" t="s">
        <v>24</v>
      </c>
      <c r="F10855" s="248" t="s">
        <v>5617</v>
      </c>
      <c r="G10855" s="216">
        <v>40.92</v>
      </c>
      <c r="H10855" s="216">
        <v>158.00000000162981</v>
      </c>
      <c r="I10855" s="216">
        <v>6465.360000066692</v>
      </c>
      <c r="J10855" s="216">
        <v>6.5348942152190191E-3</v>
      </c>
      <c r="K10855" s="216">
        <v>4.1360089969313985E-5</v>
      </c>
    </row>
    <row r="10856" spans="2:11" ht="15.75" customHeight="1" x14ac:dyDescent="0.2">
      <c r="B10856" s="189">
        <v>41318</v>
      </c>
      <c r="C10856" s="143">
        <v>292939</v>
      </c>
      <c r="D10856" s="143" t="s">
        <v>1272</v>
      </c>
      <c r="E10856" s="143" t="s">
        <v>24</v>
      </c>
      <c r="F10856" s="248" t="s">
        <v>5501</v>
      </c>
      <c r="G10856" s="216">
        <v>1.48</v>
      </c>
      <c r="H10856" s="216">
        <v>455.00000000582077</v>
      </c>
      <c r="I10856" s="216">
        <v>673.40000000861471</v>
      </c>
      <c r="J10856" s="216">
        <v>6.8064234080382068E-4</v>
      </c>
      <c r="K10856" s="216">
        <v>1.4959172325167326E-6</v>
      </c>
    </row>
    <row r="10857" spans="2:11" ht="15.75" customHeight="1" x14ac:dyDescent="0.2">
      <c r="B10857" s="189">
        <v>41318</v>
      </c>
      <c r="C10857" s="143">
        <v>292940</v>
      </c>
      <c r="D10857" s="143" t="s">
        <v>565</v>
      </c>
      <c r="E10857" s="143" t="s">
        <v>25</v>
      </c>
      <c r="F10857" s="248" t="s">
        <v>5618</v>
      </c>
      <c r="G10857" s="216">
        <v>3.375</v>
      </c>
      <c r="H10857" s="216">
        <v>71.000000000931323</v>
      </c>
      <c r="I10857" s="216">
        <v>239.62500000314321</v>
      </c>
      <c r="J10857" s="216">
        <v>6.8687407928601674E-4</v>
      </c>
      <c r="K10857" s="216">
        <v>9.6742828067184063E-6</v>
      </c>
    </row>
    <row r="10858" spans="2:11" ht="15.75" customHeight="1" x14ac:dyDescent="0.2">
      <c r="B10858" s="189">
        <v>41318</v>
      </c>
      <c r="C10858" s="143">
        <v>292941</v>
      </c>
      <c r="D10858" s="143" t="s">
        <v>654</v>
      </c>
      <c r="E10858" s="143" t="s">
        <v>24</v>
      </c>
      <c r="F10858" s="248" t="s">
        <v>4518</v>
      </c>
      <c r="G10858" s="216">
        <v>1.4933000000000001</v>
      </c>
      <c r="H10858" s="216">
        <v>62.999999995809048</v>
      </c>
      <c r="I10858" s="216">
        <v>94.077899993741653</v>
      </c>
      <c r="J10858" s="216">
        <v>9.5089697161908075E-5</v>
      </c>
      <c r="K10858" s="216">
        <v>1.5093602725116466E-6</v>
      </c>
    </row>
    <row r="10859" spans="2:11" ht="15.75" customHeight="1" x14ac:dyDescent="0.2">
      <c r="B10859" s="189">
        <v>41318</v>
      </c>
      <c r="C10859" s="143">
        <v>292942</v>
      </c>
      <c r="D10859" s="143" t="s">
        <v>1046</v>
      </c>
      <c r="E10859" s="143" t="s">
        <v>24</v>
      </c>
      <c r="F10859" s="248" t="s">
        <v>3410</v>
      </c>
      <c r="G10859" s="216">
        <v>0.82500000000000007</v>
      </c>
      <c r="H10859" s="216">
        <v>71.000000000931323</v>
      </c>
      <c r="I10859" s="216">
        <v>58.575000000768348</v>
      </c>
      <c r="J10859" s="216">
        <v>5.9204967497173648E-5</v>
      </c>
      <c r="K10859" s="216">
        <v>8.3387278163939491E-7</v>
      </c>
    </row>
    <row r="10860" spans="2:11" ht="15.75" customHeight="1" x14ac:dyDescent="0.2">
      <c r="B10860" s="189">
        <v>41318</v>
      </c>
      <c r="C10860" s="143">
        <v>292943</v>
      </c>
      <c r="D10860" s="143" t="s">
        <v>2052</v>
      </c>
      <c r="E10860" s="143" t="s">
        <v>24</v>
      </c>
      <c r="F10860" s="248" t="s">
        <v>5619</v>
      </c>
      <c r="G10860" s="216">
        <v>1.32</v>
      </c>
      <c r="H10860" s="216">
        <v>109.00000000954606</v>
      </c>
      <c r="I10860" s="216">
        <v>143.88000001260079</v>
      </c>
      <c r="J10860" s="216">
        <v>1.4542741313064677E-4</v>
      </c>
      <c r="K10860" s="216">
        <v>1.3341964506230318E-6</v>
      </c>
    </row>
    <row r="10861" spans="2:11" ht="15.75" customHeight="1" x14ac:dyDescent="0.2">
      <c r="B10861" s="189">
        <v>41318</v>
      </c>
      <c r="C10861" s="143">
        <v>292944</v>
      </c>
      <c r="D10861" s="143" t="s">
        <v>3726</v>
      </c>
      <c r="E10861" s="143" t="s">
        <v>24</v>
      </c>
      <c r="F10861" s="248" t="s">
        <v>5620</v>
      </c>
      <c r="G10861" s="216">
        <v>17.150000000000002</v>
      </c>
      <c r="H10861" s="216">
        <v>262.0000000053551</v>
      </c>
      <c r="I10861" s="216">
        <v>4493.300000091841</v>
      </c>
      <c r="J10861" s="216">
        <v>4.5416249331113653E-3</v>
      </c>
      <c r="K10861" s="216">
        <v>1.7334446309231058E-5</v>
      </c>
    </row>
    <row r="10862" spans="2:11" ht="15.75" customHeight="1" x14ac:dyDescent="0.2">
      <c r="B10862" s="189">
        <v>41318</v>
      </c>
      <c r="C10862" s="143">
        <v>292945</v>
      </c>
      <c r="D10862" s="143" t="s">
        <v>1041</v>
      </c>
      <c r="E10862" s="143" t="s">
        <v>25</v>
      </c>
      <c r="F10862" s="248" t="s">
        <v>5621</v>
      </c>
      <c r="G10862" s="216">
        <v>41</v>
      </c>
      <c r="H10862" s="216">
        <v>285.99999999976717</v>
      </c>
      <c r="I10862" s="216">
        <v>11725.999999990454</v>
      </c>
      <c r="J10862" s="216">
        <v>3.3612041538218576E-2</v>
      </c>
      <c r="K10862" s="216">
        <v>1.1752462076309769E-4</v>
      </c>
    </row>
    <row r="10863" spans="2:11" ht="15.75" customHeight="1" x14ac:dyDescent="0.2">
      <c r="B10863" s="189">
        <v>41318</v>
      </c>
      <c r="C10863" s="143">
        <v>292946</v>
      </c>
      <c r="D10863" s="143" t="s">
        <v>960</v>
      </c>
      <c r="E10863" s="143" t="s">
        <v>25</v>
      </c>
      <c r="F10863" s="248" t="s">
        <v>5622</v>
      </c>
      <c r="G10863" s="216">
        <v>20.475000000000001</v>
      </c>
      <c r="H10863" s="216">
        <v>519.00000000488944</v>
      </c>
      <c r="I10863" s="216">
        <v>10626.525000100111</v>
      </c>
      <c r="J10863" s="216">
        <v>3.0460446845520541E-2</v>
      </c>
      <c r="K10863" s="216">
        <v>5.8690649027425007E-5</v>
      </c>
    </row>
    <row r="10864" spans="2:11" ht="15.75" customHeight="1" x14ac:dyDescent="0.2">
      <c r="B10864" s="189">
        <v>41318</v>
      </c>
      <c r="C10864" s="143">
        <v>292948</v>
      </c>
      <c r="D10864" s="143" t="s">
        <v>1045</v>
      </c>
      <c r="E10864" s="143" t="s">
        <v>24</v>
      </c>
      <c r="F10864" s="248" t="s">
        <v>5623</v>
      </c>
      <c r="G10864" s="216">
        <v>32.76</v>
      </c>
      <c r="H10864" s="216">
        <v>45</v>
      </c>
      <c r="I10864" s="216">
        <v>1474.1999999999998</v>
      </c>
      <c r="J10864" s="216">
        <v>1.4900548541730858E-3</v>
      </c>
      <c r="K10864" s="216">
        <v>3.3112330092735241E-5</v>
      </c>
    </row>
    <row r="10865" spans="2:11" ht="15.75" customHeight="1" x14ac:dyDescent="0.2">
      <c r="B10865" s="189">
        <v>41318</v>
      </c>
      <c r="C10865" s="143">
        <v>292949</v>
      </c>
      <c r="D10865" s="143" t="s">
        <v>1212</v>
      </c>
      <c r="E10865" s="143" t="s">
        <v>24</v>
      </c>
      <c r="F10865" s="248" t="s">
        <v>5305</v>
      </c>
      <c r="G10865" s="216">
        <v>2.3250000000000002</v>
      </c>
      <c r="H10865" s="216">
        <v>305.9999999916181</v>
      </c>
      <c r="I10865" s="216">
        <v>711.44999998051208</v>
      </c>
      <c r="J10865" s="216">
        <v>7.1910156421951159E-4</v>
      </c>
      <c r="K10865" s="216">
        <v>2.3500051118928404E-6</v>
      </c>
    </row>
    <row r="10866" spans="2:11" ht="15.75" customHeight="1" x14ac:dyDescent="0.2">
      <c r="B10866" s="189">
        <v>41318</v>
      </c>
      <c r="C10866" s="143">
        <v>292950</v>
      </c>
      <c r="D10866" s="143" t="s">
        <v>904</v>
      </c>
      <c r="E10866" s="143" t="s">
        <v>25</v>
      </c>
      <c r="F10866" s="248" t="s">
        <v>5536</v>
      </c>
      <c r="G10866" s="216">
        <v>1</v>
      </c>
      <c r="H10866" s="216">
        <v>373.00000000046566</v>
      </c>
      <c r="I10866" s="216">
        <v>373.00000000046566</v>
      </c>
      <c r="J10866" s="216">
        <v>1.0691874035290284E-3</v>
      </c>
      <c r="K10866" s="216">
        <v>2.8664541649536021E-6</v>
      </c>
    </row>
    <row r="10867" spans="2:11" ht="15.75" customHeight="1" x14ac:dyDescent="0.2">
      <c r="B10867" s="189">
        <v>41318</v>
      </c>
      <c r="C10867" s="143">
        <v>292951</v>
      </c>
      <c r="D10867" s="143" t="s">
        <v>884</v>
      </c>
      <c r="E10867" s="143" t="s">
        <v>24</v>
      </c>
      <c r="F10867" s="248" t="s">
        <v>5624</v>
      </c>
      <c r="G10867" s="216">
        <v>12</v>
      </c>
      <c r="H10867" s="216">
        <v>204.99999999767169</v>
      </c>
      <c r="I10867" s="216">
        <v>2459.9999999720603</v>
      </c>
      <c r="J10867" s="216">
        <v>2.4864570215874099E-3</v>
      </c>
      <c r="K10867" s="216">
        <v>1.2129058642027561E-5</v>
      </c>
    </row>
    <row r="10868" spans="2:11" ht="15.75" customHeight="1" x14ac:dyDescent="0.2">
      <c r="B10868" s="189">
        <v>41318</v>
      </c>
      <c r="C10868" s="143">
        <v>292952</v>
      </c>
      <c r="D10868" s="143" t="s">
        <v>1689</v>
      </c>
      <c r="E10868" s="143" t="s">
        <v>24</v>
      </c>
      <c r="F10868" s="248" t="s">
        <v>5625</v>
      </c>
      <c r="G10868" s="216">
        <v>5.2650000000000006</v>
      </c>
      <c r="H10868" s="216">
        <v>238.00000000046566</v>
      </c>
      <c r="I10868" s="216">
        <v>1253.0700000024519</v>
      </c>
      <c r="J10868" s="216">
        <v>1.2665466260496014E-3</v>
      </c>
      <c r="K10868" s="216">
        <v>5.3216244791895935E-6</v>
      </c>
    </row>
    <row r="10869" spans="2:11" ht="15.75" customHeight="1" x14ac:dyDescent="0.2">
      <c r="B10869" s="189">
        <v>41318</v>
      </c>
      <c r="C10869" s="143">
        <v>292953</v>
      </c>
      <c r="D10869" s="143" t="s">
        <v>751</v>
      </c>
      <c r="E10869" s="143" t="s">
        <v>24</v>
      </c>
      <c r="F10869" s="248" t="s">
        <v>5626</v>
      </c>
      <c r="G10869" s="216">
        <v>2.79</v>
      </c>
      <c r="H10869" s="216">
        <v>263.00000000861473</v>
      </c>
      <c r="I10869" s="216">
        <v>733.77000002403508</v>
      </c>
      <c r="J10869" s="216">
        <v>7.4166161333767396E-4</v>
      </c>
      <c r="K10869" s="216">
        <v>2.8200061342714081E-6</v>
      </c>
    </row>
    <row r="10870" spans="2:11" ht="15.75" customHeight="1" x14ac:dyDescent="0.2">
      <c r="B10870" s="189">
        <v>41318</v>
      </c>
      <c r="C10870" s="143">
        <v>292954</v>
      </c>
      <c r="D10870" s="143" t="s">
        <v>616</v>
      </c>
      <c r="E10870" s="143" t="s">
        <v>24</v>
      </c>
      <c r="F10870" s="248" t="s">
        <v>5602</v>
      </c>
      <c r="G10870" s="216">
        <v>22.150000000000002</v>
      </c>
      <c r="H10870" s="216">
        <v>329.99999999650754</v>
      </c>
      <c r="I10870" s="216">
        <v>7309.4999999226429</v>
      </c>
      <c r="J10870" s="216">
        <v>7.3881128452468496E-3</v>
      </c>
      <c r="K10870" s="216">
        <v>2.2388220743409208E-5</v>
      </c>
    </row>
    <row r="10871" spans="2:11" ht="15.75" customHeight="1" x14ac:dyDescent="0.2">
      <c r="B10871" s="189">
        <v>41318</v>
      </c>
      <c r="C10871" s="143">
        <v>292955</v>
      </c>
      <c r="D10871" s="143" t="s">
        <v>608</v>
      </c>
      <c r="E10871" s="143" t="s">
        <v>24</v>
      </c>
      <c r="F10871" s="248" t="s">
        <v>5627</v>
      </c>
      <c r="G10871" s="216">
        <v>23.94</v>
      </c>
      <c r="H10871" s="216">
        <v>209.99999999301508</v>
      </c>
      <c r="I10871" s="216">
        <v>5027.3999998327808</v>
      </c>
      <c r="J10871" s="216">
        <v>5.0814691179084295E-3</v>
      </c>
      <c r="K10871" s="216">
        <v>2.4197471990844987E-5</v>
      </c>
    </row>
    <row r="10872" spans="2:11" ht="15.75" customHeight="1" x14ac:dyDescent="0.2">
      <c r="B10872" s="189">
        <v>41318</v>
      </c>
      <c r="C10872" s="143">
        <v>292958</v>
      </c>
      <c r="D10872" s="143" t="s">
        <v>1511</v>
      </c>
      <c r="E10872" s="143" t="s">
        <v>25</v>
      </c>
      <c r="F10872" s="248" t="s">
        <v>5628</v>
      </c>
      <c r="G10872" s="216">
        <v>2.0100000000000002</v>
      </c>
      <c r="H10872" s="216">
        <v>120.99999999627471</v>
      </c>
      <c r="I10872" s="216">
        <v>243.20999999251219</v>
      </c>
      <c r="J10872" s="216">
        <v>6.9715031743690207E-4</v>
      </c>
      <c r="K10872" s="216">
        <v>5.7615728715567408E-6</v>
      </c>
    </row>
    <row r="10873" spans="2:11" ht="15.75" customHeight="1" x14ac:dyDescent="0.2">
      <c r="B10873" s="189">
        <v>41318</v>
      </c>
      <c r="C10873" s="143">
        <v>292959</v>
      </c>
      <c r="D10873" s="143" t="s">
        <v>651</v>
      </c>
      <c r="E10873" s="143" t="s">
        <v>25</v>
      </c>
      <c r="F10873" s="248" t="s">
        <v>5629</v>
      </c>
      <c r="G10873" s="216">
        <v>5</v>
      </c>
      <c r="H10873" s="216">
        <v>185.99999999860302</v>
      </c>
      <c r="I10873" s="216">
        <v>929.99999999301508</v>
      </c>
      <c r="J10873" s="216">
        <v>2.6658023733868276E-3</v>
      </c>
      <c r="K10873" s="216">
        <v>1.433227082476801E-5</v>
      </c>
    </row>
    <row r="10874" spans="2:11" ht="15.75" customHeight="1" x14ac:dyDescent="0.2">
      <c r="B10874" s="189">
        <v>41318</v>
      </c>
      <c r="C10874" s="143">
        <v>292960</v>
      </c>
      <c r="D10874" s="143" t="s">
        <v>565</v>
      </c>
      <c r="E10874" s="143" t="s">
        <v>25</v>
      </c>
      <c r="F10874" s="248" t="s">
        <v>5630</v>
      </c>
      <c r="G10874" s="216">
        <v>2.3450000000000002</v>
      </c>
      <c r="H10874" s="216">
        <v>165.99999999627471</v>
      </c>
      <c r="I10874" s="216">
        <v>389.26999999126423</v>
      </c>
      <c r="J10874" s="216">
        <v>1.1158246127664479E-3</v>
      </c>
      <c r="K10874" s="216">
        <v>6.7218350168161973E-6</v>
      </c>
    </row>
    <row r="10875" spans="2:11" ht="15.75" customHeight="1" x14ac:dyDescent="0.2">
      <c r="B10875" s="189">
        <v>41318</v>
      </c>
      <c r="C10875" s="143">
        <v>293491</v>
      </c>
      <c r="D10875" s="143" t="s">
        <v>527</v>
      </c>
      <c r="E10875" s="143" t="s">
        <v>25</v>
      </c>
      <c r="F10875" s="248" t="s">
        <v>5631</v>
      </c>
      <c r="G10875" s="216">
        <v>8.5</v>
      </c>
      <c r="H10875" s="216">
        <v>235.00000000116415</v>
      </c>
      <c r="I10875" s="216">
        <v>1997.5000000098953</v>
      </c>
      <c r="J10875" s="216">
        <v>5.7257421945231847E-3</v>
      </c>
      <c r="K10875" s="216">
        <v>2.4364860402105617E-5</v>
      </c>
    </row>
    <row r="10876" spans="2:11" ht="15.75" customHeight="1" x14ac:dyDescent="0.2">
      <c r="B10876" s="189">
        <v>41319</v>
      </c>
      <c r="C10876" s="143">
        <v>292970</v>
      </c>
      <c r="D10876" s="143" t="s">
        <v>872</v>
      </c>
      <c r="E10876" s="143" t="s">
        <v>25</v>
      </c>
      <c r="F10876" s="248" t="s">
        <v>5632</v>
      </c>
      <c r="G10876" s="216">
        <v>2</v>
      </c>
      <c r="H10876" s="216">
        <v>61.999999992549419</v>
      </c>
      <c r="I10876" s="216">
        <v>123.99999998509884</v>
      </c>
      <c r="J10876" s="216">
        <v>3.5534156601979458E-4</v>
      </c>
      <c r="K10876" s="216">
        <v>5.7313155816531642E-6</v>
      </c>
    </row>
    <row r="10877" spans="2:11" ht="15.75" customHeight="1" x14ac:dyDescent="0.2">
      <c r="B10877" s="189">
        <v>41319</v>
      </c>
      <c r="C10877" s="143">
        <v>293030</v>
      </c>
      <c r="D10877" s="143" t="s">
        <v>592</v>
      </c>
      <c r="E10877" s="143" t="s">
        <v>25</v>
      </c>
      <c r="F10877" s="248" t="s">
        <v>5633</v>
      </c>
      <c r="G10877" s="216">
        <v>23.5</v>
      </c>
      <c r="H10877" s="216">
        <v>268.00000000395812</v>
      </c>
      <c r="I10877" s="216">
        <v>6298.0000000930158</v>
      </c>
      <c r="J10877" s="216">
        <v>1.8047912766892365E-2</v>
      </c>
      <c r="K10877" s="216">
        <v>6.7342958084424682E-5</v>
      </c>
    </row>
    <row r="10878" spans="2:11" ht="15.75" customHeight="1" x14ac:dyDescent="0.2">
      <c r="B10878" s="189">
        <v>41319</v>
      </c>
      <c r="C10878" s="143">
        <v>293032</v>
      </c>
      <c r="D10878" s="143" t="s">
        <v>658</v>
      </c>
      <c r="E10878" s="143" t="s">
        <v>24</v>
      </c>
      <c r="F10878" s="248" t="s">
        <v>5634</v>
      </c>
      <c r="G10878" s="216">
        <v>23.04</v>
      </c>
      <c r="H10878" s="216">
        <v>298.00000000745058</v>
      </c>
      <c r="I10878" s="216">
        <v>6865.9200001716608</v>
      </c>
      <c r="J10878" s="216">
        <v>6.9401709458736987E-3</v>
      </c>
      <c r="K10878" s="216">
        <v>2.3289164247316045E-5</v>
      </c>
    </row>
    <row r="10879" spans="2:11" ht="15.75" customHeight="1" x14ac:dyDescent="0.2">
      <c r="B10879" s="189">
        <v>41319</v>
      </c>
      <c r="C10879" s="143">
        <v>293050</v>
      </c>
      <c r="D10879" s="143" t="s">
        <v>1074</v>
      </c>
      <c r="E10879" s="143" t="s">
        <v>24</v>
      </c>
      <c r="F10879" s="248" t="s">
        <v>5635</v>
      </c>
      <c r="G10879" s="216">
        <v>21</v>
      </c>
      <c r="H10879" s="216">
        <v>10.500000002793968</v>
      </c>
      <c r="I10879" s="216">
        <v>441.00000011734664</v>
      </c>
      <c r="J10879" s="216">
        <v>4.4576915953989935E-4</v>
      </c>
      <c r="K10879" s="216">
        <v>2.1227102829584937E-5</v>
      </c>
    </row>
    <row r="10880" spans="2:11" ht="15.75" customHeight="1" x14ac:dyDescent="0.2">
      <c r="B10880" s="189">
        <v>41319</v>
      </c>
      <c r="C10880" s="143">
        <v>293052</v>
      </c>
      <c r="D10880" s="143" t="s">
        <v>1328</v>
      </c>
      <c r="E10880" s="143" t="s">
        <v>25</v>
      </c>
      <c r="F10880" s="248" t="s">
        <v>4538</v>
      </c>
      <c r="G10880" s="216">
        <v>21.5</v>
      </c>
      <c r="H10880" s="216">
        <v>124.99999999883585</v>
      </c>
      <c r="I10880" s="216">
        <v>2687.4999999749707</v>
      </c>
      <c r="J10880" s="216">
        <v>7.7014553127747144E-3</v>
      </c>
      <c r="K10880" s="216">
        <v>6.1611642502771517E-5</v>
      </c>
    </row>
    <row r="10881" spans="2:11" ht="15.75" customHeight="1" x14ac:dyDescent="0.2">
      <c r="B10881" s="189">
        <v>41319</v>
      </c>
      <c r="C10881" s="143">
        <v>293070</v>
      </c>
      <c r="D10881" s="143" t="s">
        <v>723</v>
      </c>
      <c r="E10881" s="143" t="s">
        <v>25</v>
      </c>
      <c r="F10881" s="248" t="s">
        <v>3188</v>
      </c>
      <c r="G10881" s="216">
        <v>5.98</v>
      </c>
      <c r="H10881" s="216">
        <v>391.99999999953434</v>
      </c>
      <c r="I10881" s="216">
        <v>2344.1599999972154</v>
      </c>
      <c r="J10881" s="216">
        <v>6.7175603669360614E-3</v>
      </c>
      <c r="K10881" s="216">
        <v>1.7136633589142963E-5</v>
      </c>
    </row>
    <row r="10882" spans="2:11" ht="15.75" customHeight="1" x14ac:dyDescent="0.2">
      <c r="B10882" s="189">
        <v>41319</v>
      </c>
      <c r="C10882" s="143">
        <v>293092</v>
      </c>
      <c r="D10882" s="143" t="s">
        <v>1204</v>
      </c>
      <c r="E10882" s="143" t="s">
        <v>25</v>
      </c>
      <c r="F10882" s="248" t="s">
        <v>3094</v>
      </c>
      <c r="G10882" s="216">
        <v>6.68</v>
      </c>
      <c r="H10882" s="216">
        <v>357.00000000069849</v>
      </c>
      <c r="I10882" s="216">
        <v>2384.7600000046659</v>
      </c>
      <c r="J10882" s="216">
        <v>6.8339060732649712E-3</v>
      </c>
      <c r="K10882" s="216">
        <v>1.9142594042721569E-5</v>
      </c>
    </row>
    <row r="10883" spans="2:11" ht="15.75" customHeight="1" x14ac:dyDescent="0.2">
      <c r="B10883" s="189">
        <v>41319</v>
      </c>
      <c r="C10883" s="143">
        <v>293094</v>
      </c>
      <c r="D10883" s="143" t="s">
        <v>951</v>
      </c>
      <c r="E10883" s="143" t="s">
        <v>25</v>
      </c>
      <c r="F10883" s="248" t="s">
        <v>2989</v>
      </c>
      <c r="G10883" s="216">
        <v>42.32</v>
      </c>
      <c r="H10883" s="216">
        <v>394.99999999883585</v>
      </c>
      <c r="I10883" s="216">
        <v>16716.399999950732</v>
      </c>
      <c r="J10883" s="216">
        <v>4.7903481894432297E-2</v>
      </c>
      <c r="K10883" s="216">
        <v>1.2127463770778095E-4</v>
      </c>
    </row>
    <row r="10884" spans="2:11" ht="15.75" customHeight="1" x14ac:dyDescent="0.2">
      <c r="B10884" s="189">
        <v>41319</v>
      </c>
      <c r="C10884" s="143">
        <v>293095</v>
      </c>
      <c r="D10884" s="143" t="s">
        <v>527</v>
      </c>
      <c r="E10884" s="143" t="s">
        <v>25</v>
      </c>
      <c r="F10884" s="248" t="s">
        <v>2269</v>
      </c>
      <c r="G10884" s="216">
        <v>20.96</v>
      </c>
      <c r="H10884" s="216">
        <v>380.00000000232831</v>
      </c>
      <c r="I10884" s="216">
        <v>7964.8000000488009</v>
      </c>
      <c r="J10884" s="216">
        <v>2.2824391172515408E-2</v>
      </c>
      <c r="K10884" s="216">
        <v>6.0064187295725166E-5</v>
      </c>
    </row>
    <row r="10885" spans="2:11" ht="15.75" customHeight="1" x14ac:dyDescent="0.2">
      <c r="B10885" s="189">
        <v>41319</v>
      </c>
      <c r="C10885" s="143">
        <v>293096</v>
      </c>
      <c r="D10885" s="143" t="s">
        <v>555</v>
      </c>
      <c r="E10885" s="143" t="s">
        <v>25</v>
      </c>
      <c r="F10885" s="248" t="s">
        <v>3293</v>
      </c>
      <c r="G10885" s="216">
        <v>39.950000000000003</v>
      </c>
      <c r="H10885" s="216">
        <v>294.99999999767169</v>
      </c>
      <c r="I10885" s="216">
        <v>11785.249999906986</v>
      </c>
      <c r="J10885" s="216">
        <v>3.3772493479072435E-2</v>
      </c>
      <c r="K10885" s="216">
        <v>1.1448302874352196E-4</v>
      </c>
    </row>
    <row r="10886" spans="2:11" ht="15.75" customHeight="1" x14ac:dyDescent="0.2">
      <c r="B10886" s="189">
        <v>41319</v>
      </c>
      <c r="C10886" s="143">
        <v>293097</v>
      </c>
      <c r="D10886" s="143" t="s">
        <v>1511</v>
      </c>
      <c r="E10886" s="143" t="s">
        <v>25</v>
      </c>
      <c r="F10886" s="248" t="s">
        <v>5636</v>
      </c>
      <c r="G10886" s="216">
        <v>6</v>
      </c>
      <c r="H10886" s="216">
        <v>385.00000000814907</v>
      </c>
      <c r="I10886" s="216">
        <v>2310.0000000488944</v>
      </c>
      <c r="J10886" s="216">
        <v>6.6196694969495196E-3</v>
      </c>
      <c r="K10886" s="216">
        <v>1.7193946744959494E-5</v>
      </c>
    </row>
    <row r="10887" spans="2:11" ht="15.75" customHeight="1" x14ac:dyDescent="0.2">
      <c r="B10887" s="189">
        <v>41319</v>
      </c>
      <c r="C10887" s="143">
        <v>293098</v>
      </c>
      <c r="D10887" s="143" t="s">
        <v>565</v>
      </c>
      <c r="E10887" s="143" t="s">
        <v>25</v>
      </c>
      <c r="F10887" s="248" t="s">
        <v>1899</v>
      </c>
      <c r="G10887" s="216">
        <v>21.27</v>
      </c>
      <c r="H10887" s="216">
        <v>256.99999999953434</v>
      </c>
      <c r="I10887" s="216">
        <v>5466.389999990095</v>
      </c>
      <c r="J10887" s="216">
        <v>1.5664803091168137E-2</v>
      </c>
      <c r="K10887" s="216">
        <v>6.0952541210881404E-5</v>
      </c>
    </row>
    <row r="10888" spans="2:11" ht="15.75" customHeight="1" x14ac:dyDescent="0.2">
      <c r="B10888" s="189">
        <v>41319</v>
      </c>
      <c r="C10888" s="143">
        <v>293099</v>
      </c>
      <c r="D10888" s="143" t="s">
        <v>598</v>
      </c>
      <c r="E10888" s="143" t="s">
        <v>25</v>
      </c>
      <c r="F10888" s="248" t="s">
        <v>5637</v>
      </c>
      <c r="G10888" s="216">
        <v>14.08</v>
      </c>
      <c r="H10888" s="216">
        <v>315</v>
      </c>
      <c r="I10888" s="216">
        <v>4435.2</v>
      </c>
      <c r="J10888" s="216">
        <v>1.2709765433874056E-2</v>
      </c>
      <c r="K10888" s="216">
        <v>4.0348461694838279E-5</v>
      </c>
    </row>
    <row r="10889" spans="2:11" ht="15.75" customHeight="1" x14ac:dyDescent="0.2">
      <c r="B10889" s="189">
        <v>41319</v>
      </c>
      <c r="C10889" s="143">
        <v>293100</v>
      </c>
      <c r="D10889" s="143" t="s">
        <v>696</v>
      </c>
      <c r="E10889" s="143" t="s">
        <v>25</v>
      </c>
      <c r="F10889" s="248" t="s">
        <v>5638</v>
      </c>
      <c r="G10889" s="216">
        <v>13.259600000000001</v>
      </c>
      <c r="H10889" s="216">
        <v>519.99999999767169</v>
      </c>
      <c r="I10889" s="216">
        <v>6894.9919999691283</v>
      </c>
      <c r="J10889" s="216">
        <v>1.9758687542398491E-2</v>
      </c>
      <c r="K10889" s="216">
        <v>3.7997476043244153E-5</v>
      </c>
    </row>
    <row r="10890" spans="2:11" ht="15.75" customHeight="1" x14ac:dyDescent="0.2">
      <c r="B10890" s="189">
        <v>41319</v>
      </c>
      <c r="C10890" s="143">
        <v>293102</v>
      </c>
      <c r="D10890" s="143" t="s">
        <v>904</v>
      </c>
      <c r="E10890" s="143" t="s">
        <v>25</v>
      </c>
      <c r="F10890" s="248" t="s">
        <v>4911</v>
      </c>
      <c r="G10890" s="216">
        <v>26</v>
      </c>
      <c r="H10890" s="216">
        <v>609.99999999767169</v>
      </c>
      <c r="I10890" s="216">
        <v>15859.999999939464</v>
      </c>
      <c r="J10890" s="216">
        <v>4.5449332562336117E-2</v>
      </c>
      <c r="K10890" s="216">
        <v>7.4507102561491143E-5</v>
      </c>
    </row>
    <row r="10891" spans="2:11" ht="15.75" customHeight="1" x14ac:dyDescent="0.2">
      <c r="B10891" s="189">
        <v>41319</v>
      </c>
      <c r="C10891" s="143">
        <v>293103</v>
      </c>
      <c r="D10891" s="143" t="s">
        <v>588</v>
      </c>
      <c r="E10891" s="143" t="s">
        <v>25</v>
      </c>
      <c r="F10891" s="248" t="s">
        <v>2308</v>
      </c>
      <c r="G10891" s="216">
        <v>5.5</v>
      </c>
      <c r="H10891" s="216">
        <v>154.99999999883585</v>
      </c>
      <c r="I10891" s="216">
        <v>559.50000001117587</v>
      </c>
      <c r="J10891" s="216">
        <v>1.6033355339994989E-3</v>
      </c>
      <c r="K10891" s="216">
        <v>1.5761117849546203E-5</v>
      </c>
    </row>
    <row r="10892" spans="2:11" ht="15.75" customHeight="1" x14ac:dyDescent="0.2">
      <c r="B10892" s="189">
        <v>41319</v>
      </c>
      <c r="C10892" s="143">
        <v>293106</v>
      </c>
      <c r="D10892" s="143" t="s">
        <v>1066</v>
      </c>
      <c r="E10892" s="143" t="s">
        <v>24</v>
      </c>
      <c r="F10892" s="248" t="s">
        <v>5639</v>
      </c>
      <c r="G10892" s="216">
        <v>12.63</v>
      </c>
      <c r="H10892" s="216">
        <v>234.0000000083819</v>
      </c>
      <c r="I10892" s="216">
        <v>2955.4200001058634</v>
      </c>
      <c r="J10892" s="216">
        <v>2.9873811546123376E-3</v>
      </c>
      <c r="K10892" s="216">
        <v>1.2766586130364655E-5</v>
      </c>
    </row>
    <row r="10893" spans="2:11" ht="15.75" customHeight="1" x14ac:dyDescent="0.2">
      <c r="B10893" s="189">
        <v>41319</v>
      </c>
      <c r="C10893" s="143">
        <v>293107</v>
      </c>
      <c r="D10893" s="143" t="s">
        <v>1066</v>
      </c>
      <c r="E10893" s="143" t="s">
        <v>24</v>
      </c>
      <c r="F10893" s="248" t="s">
        <v>5320</v>
      </c>
      <c r="G10893" s="216">
        <v>28.118099999999998</v>
      </c>
      <c r="H10893" s="216">
        <v>295.00000000814907</v>
      </c>
      <c r="I10893" s="216">
        <v>8294.8395002291363</v>
      </c>
      <c r="J10893" s="216">
        <v>8.3845433822031801E-3</v>
      </c>
      <c r="K10893" s="216">
        <v>2.8422180955835816E-5</v>
      </c>
    </row>
    <row r="10894" spans="2:11" ht="15.75" customHeight="1" x14ac:dyDescent="0.2">
      <c r="B10894" s="189">
        <v>41319</v>
      </c>
      <c r="C10894" s="143">
        <v>293107</v>
      </c>
      <c r="D10894" s="143" t="s">
        <v>1735</v>
      </c>
      <c r="E10894" s="143" t="s">
        <v>24</v>
      </c>
      <c r="F10894" s="248" t="s">
        <v>5320</v>
      </c>
      <c r="G10894" s="216">
        <v>1.33</v>
      </c>
      <c r="H10894" s="216">
        <v>295.00000000814907</v>
      </c>
      <c r="I10894" s="216">
        <v>392.3500000108383</v>
      </c>
      <c r="J10894" s="216">
        <v>3.9659303787703407E-4</v>
      </c>
      <c r="K10894" s="216">
        <v>1.344383179207046E-6</v>
      </c>
    </row>
    <row r="10895" spans="2:11" ht="15.75" customHeight="1" x14ac:dyDescent="0.2">
      <c r="B10895" s="189">
        <v>41319</v>
      </c>
      <c r="C10895" s="143">
        <v>293108</v>
      </c>
      <c r="D10895" s="143" t="s">
        <v>578</v>
      </c>
      <c r="E10895" s="143" t="s">
        <v>25</v>
      </c>
      <c r="F10895" s="248" t="s">
        <v>5640</v>
      </c>
      <c r="G10895" s="216">
        <v>8.8000000000000007</v>
      </c>
      <c r="H10895" s="216">
        <v>263.00000000861473</v>
      </c>
      <c r="I10895" s="216">
        <v>2314.4000000758097</v>
      </c>
      <c r="J10895" s="216">
        <v>6.6322783913062861E-3</v>
      </c>
      <c r="K10895" s="216">
        <v>2.5217788559273925E-5</v>
      </c>
    </row>
    <row r="10896" spans="2:11" ht="15.75" customHeight="1" x14ac:dyDescent="0.2">
      <c r="B10896" s="189">
        <v>41319</v>
      </c>
      <c r="C10896" s="143">
        <v>293109</v>
      </c>
      <c r="D10896" s="143" t="s">
        <v>1005</v>
      </c>
      <c r="E10896" s="143" t="s">
        <v>24</v>
      </c>
      <c r="F10896" s="248" t="s">
        <v>5641</v>
      </c>
      <c r="G10896" s="216">
        <v>6.3</v>
      </c>
      <c r="H10896" s="216">
        <v>53.999999997904524</v>
      </c>
      <c r="I10896" s="216">
        <v>340.1999999867985</v>
      </c>
      <c r="J10896" s="216">
        <v>3.4387906582593168E-4</v>
      </c>
      <c r="K10896" s="216">
        <v>6.3681308488754807E-6</v>
      </c>
    </row>
    <row r="10897" spans="2:11" ht="15.75" customHeight="1" x14ac:dyDescent="0.2">
      <c r="B10897" s="189">
        <v>41319</v>
      </c>
      <c r="C10897" s="143">
        <v>293110</v>
      </c>
      <c r="D10897" s="143" t="s">
        <v>689</v>
      </c>
      <c r="E10897" s="143" t="s">
        <v>25</v>
      </c>
      <c r="F10897" s="248" t="s">
        <v>4065</v>
      </c>
      <c r="G10897" s="216">
        <v>3.0100000000000002</v>
      </c>
      <c r="H10897" s="216">
        <v>230.99999999860302</v>
      </c>
      <c r="I10897" s="216">
        <v>695.30999999579512</v>
      </c>
      <c r="J10897" s="216">
        <v>1.9925205185275813E-3</v>
      </c>
      <c r="K10897" s="216">
        <v>8.6256299503880127E-6</v>
      </c>
    </row>
    <row r="10898" spans="2:11" ht="15.75" customHeight="1" x14ac:dyDescent="0.2">
      <c r="B10898" s="189">
        <v>41319</v>
      </c>
      <c r="C10898" s="143">
        <v>293111</v>
      </c>
      <c r="D10898" s="143" t="s">
        <v>1728</v>
      </c>
      <c r="E10898" s="143" t="s">
        <v>25</v>
      </c>
      <c r="F10898" s="248" t="s">
        <v>5642</v>
      </c>
      <c r="G10898" s="216">
        <v>0.81</v>
      </c>
      <c r="H10898" s="216">
        <v>380.99999999511056</v>
      </c>
      <c r="I10898" s="216">
        <v>308.60999999603956</v>
      </c>
      <c r="J10898" s="216">
        <v>8.8437065081564225E-4</v>
      </c>
      <c r="K10898" s="216">
        <v>2.3211828105695318E-6</v>
      </c>
    </row>
    <row r="10899" spans="2:11" ht="15.75" customHeight="1" x14ac:dyDescent="0.2">
      <c r="B10899" s="189">
        <v>41319</v>
      </c>
      <c r="C10899" s="143">
        <v>293112</v>
      </c>
      <c r="D10899" s="143" t="s">
        <v>5643</v>
      </c>
      <c r="E10899" s="143" t="s">
        <v>24</v>
      </c>
      <c r="F10899" s="248" t="s">
        <v>5644</v>
      </c>
      <c r="G10899" s="216">
        <v>3.19</v>
      </c>
      <c r="H10899" s="216">
        <v>103.00000000046566</v>
      </c>
      <c r="I10899" s="216">
        <v>328.57000000148548</v>
      </c>
      <c r="J10899" s="216">
        <v>3.3212329413086927E-4</v>
      </c>
      <c r="K10899" s="216">
        <v>3.2244980012559976E-6</v>
      </c>
    </row>
    <row r="10900" spans="2:11" ht="15.75" customHeight="1" x14ac:dyDescent="0.2">
      <c r="B10900" s="189">
        <v>41319</v>
      </c>
      <c r="C10900" s="143">
        <v>293112</v>
      </c>
      <c r="D10900" s="143" t="s">
        <v>2999</v>
      </c>
      <c r="E10900" s="143" t="s">
        <v>24</v>
      </c>
      <c r="F10900" s="248" t="s">
        <v>5644</v>
      </c>
      <c r="G10900" s="216">
        <v>0.92</v>
      </c>
      <c r="H10900" s="216">
        <v>103.00000000046566</v>
      </c>
      <c r="I10900" s="216">
        <v>94.760000000428406</v>
      </c>
      <c r="J10900" s="216">
        <v>9.5784774482883929E-5</v>
      </c>
      <c r="K10900" s="216">
        <v>9.2994926681991156E-7</v>
      </c>
    </row>
    <row r="10901" spans="2:11" ht="15.75" customHeight="1" x14ac:dyDescent="0.2">
      <c r="B10901" s="189">
        <v>41319</v>
      </c>
      <c r="C10901" s="143">
        <v>293113</v>
      </c>
      <c r="D10901" s="143" t="s">
        <v>1645</v>
      </c>
      <c r="E10901" s="143" t="s">
        <v>24</v>
      </c>
      <c r="F10901" s="248" t="s">
        <v>2334</v>
      </c>
      <c r="G10901" s="216">
        <v>22.14</v>
      </c>
      <c r="H10901" s="216">
        <v>80.999999991618097</v>
      </c>
      <c r="I10901" s="216">
        <v>1793.3399998144248</v>
      </c>
      <c r="J10901" s="216">
        <v>1.8127339325937442E-3</v>
      </c>
      <c r="K10901" s="216">
        <v>2.2379431268905262E-5</v>
      </c>
    </row>
    <row r="10902" spans="2:11" ht="15.75" customHeight="1" x14ac:dyDescent="0.2">
      <c r="B10902" s="189">
        <v>41319</v>
      </c>
      <c r="C10902" s="143">
        <v>293114</v>
      </c>
      <c r="D10902" s="143" t="s">
        <v>2999</v>
      </c>
      <c r="E10902" s="143" t="s">
        <v>24</v>
      </c>
      <c r="F10902" s="248" t="s">
        <v>3965</v>
      </c>
      <c r="G10902" s="216">
        <v>1.92</v>
      </c>
      <c r="H10902" s="216">
        <v>47.999999999301508</v>
      </c>
      <c r="I10902" s="216">
        <v>92.15999999865889</v>
      </c>
      <c r="J10902" s="216">
        <v>9.3156656987908562E-5</v>
      </c>
      <c r="K10902" s="216">
        <v>1.9407636872763371E-6</v>
      </c>
    </row>
    <row r="10903" spans="2:11" ht="15.75" customHeight="1" x14ac:dyDescent="0.2">
      <c r="B10903" s="189">
        <v>41319</v>
      </c>
      <c r="C10903" s="143">
        <v>293115</v>
      </c>
      <c r="D10903" s="143" t="s">
        <v>496</v>
      </c>
      <c r="E10903" s="143" t="s">
        <v>25</v>
      </c>
      <c r="F10903" s="248" t="s">
        <v>5645</v>
      </c>
      <c r="G10903" s="216">
        <v>20</v>
      </c>
      <c r="H10903" s="216">
        <v>79.999999998835847</v>
      </c>
      <c r="I10903" s="216">
        <v>1599.9999999767169</v>
      </c>
      <c r="J10903" s="216">
        <v>4.5850524652558105E-3</v>
      </c>
      <c r="K10903" s="216">
        <v>5.7313155816531646E-5</v>
      </c>
    </row>
    <row r="10904" spans="2:11" ht="15.75" customHeight="1" x14ac:dyDescent="0.2">
      <c r="B10904" s="189">
        <v>41319</v>
      </c>
      <c r="C10904" s="143">
        <v>293116</v>
      </c>
      <c r="D10904" s="143" t="s">
        <v>1041</v>
      </c>
      <c r="E10904" s="143" t="s">
        <v>25</v>
      </c>
      <c r="F10904" s="248" t="s">
        <v>5646</v>
      </c>
      <c r="G10904" s="216">
        <v>23</v>
      </c>
      <c r="H10904" s="216">
        <v>304.99999999883585</v>
      </c>
      <c r="I10904" s="216">
        <v>7014.9999999732245</v>
      </c>
      <c r="J10904" s="216">
        <v>2.0102589402571744E-2</v>
      </c>
      <c r="K10904" s="216">
        <v>6.5910129189011388E-5</v>
      </c>
    </row>
    <row r="10905" spans="2:11" ht="15.75" customHeight="1" x14ac:dyDescent="0.2">
      <c r="B10905" s="189">
        <v>41319</v>
      </c>
      <c r="C10905" s="143">
        <v>293117</v>
      </c>
      <c r="D10905" s="143" t="s">
        <v>1502</v>
      </c>
      <c r="E10905" s="143" t="s">
        <v>24</v>
      </c>
      <c r="F10905" s="248" t="s">
        <v>5647</v>
      </c>
      <c r="G10905" s="216">
        <v>11.76</v>
      </c>
      <c r="H10905" s="216">
        <v>92.999999999301508</v>
      </c>
      <c r="I10905" s="216">
        <v>1093.6799999917857</v>
      </c>
      <c r="J10905" s="216">
        <v>1.1055075153564803E-3</v>
      </c>
      <c r="K10905" s="216">
        <v>1.1887177584567565E-5</v>
      </c>
    </row>
    <row r="10906" spans="2:11" ht="15.75" customHeight="1" x14ac:dyDescent="0.2">
      <c r="B10906" s="189">
        <v>41319</v>
      </c>
      <c r="C10906" s="143">
        <v>293117</v>
      </c>
      <c r="D10906" s="143" t="s">
        <v>686</v>
      </c>
      <c r="E10906" s="143" t="s">
        <v>24</v>
      </c>
      <c r="F10906" s="248" t="s">
        <v>5647</v>
      </c>
      <c r="G10906" s="216">
        <v>1.52</v>
      </c>
      <c r="H10906" s="216">
        <v>92.999999999301508</v>
      </c>
      <c r="I10906" s="216">
        <v>141.35999999893829</v>
      </c>
      <c r="J10906" s="216">
        <v>1.4288872647464713E-4</v>
      </c>
      <c r="K10906" s="216">
        <v>1.5364379190937668E-6</v>
      </c>
    </row>
    <row r="10907" spans="2:11" ht="15.75" customHeight="1" x14ac:dyDescent="0.2">
      <c r="B10907" s="189">
        <v>41319</v>
      </c>
      <c r="C10907" s="143">
        <v>293118</v>
      </c>
      <c r="D10907" s="143" t="s">
        <v>1233</v>
      </c>
      <c r="E10907" s="143" t="s">
        <v>24</v>
      </c>
      <c r="F10907" s="248" t="s">
        <v>5509</v>
      </c>
      <c r="G10907" s="216">
        <v>6.86</v>
      </c>
      <c r="H10907" s="216">
        <v>249.99999999767169</v>
      </c>
      <c r="I10907" s="216">
        <v>1714.9999999840279</v>
      </c>
      <c r="J10907" s="216">
        <v>1.7335467310666251E-3</v>
      </c>
      <c r="K10907" s="216">
        <v>6.9341869243310798E-6</v>
      </c>
    </row>
    <row r="10908" spans="2:11" ht="15.75" customHeight="1" x14ac:dyDescent="0.2">
      <c r="B10908" s="189">
        <v>41319</v>
      </c>
      <c r="C10908" s="143">
        <v>293119</v>
      </c>
      <c r="D10908" s="143" t="s">
        <v>1408</v>
      </c>
      <c r="E10908" s="143" t="s">
        <v>24</v>
      </c>
      <c r="F10908" s="248" t="s">
        <v>3126</v>
      </c>
      <c r="G10908" s="216">
        <v>15.6</v>
      </c>
      <c r="H10908" s="216">
        <v>264.99999999417923</v>
      </c>
      <c r="I10908" s="216">
        <v>4133.999999909196</v>
      </c>
      <c r="J10908" s="216">
        <v>4.1787068140750772E-3</v>
      </c>
      <c r="K10908" s="216">
        <v>1.5768704959120239E-5</v>
      </c>
    </row>
    <row r="10909" spans="2:11" ht="15.75" customHeight="1" x14ac:dyDescent="0.2">
      <c r="B10909" s="189">
        <v>41319</v>
      </c>
      <c r="C10909" s="143">
        <v>293120</v>
      </c>
      <c r="D10909" s="143" t="s">
        <v>1212</v>
      </c>
      <c r="E10909" s="143" t="s">
        <v>24</v>
      </c>
      <c r="F10909" s="248" t="s">
        <v>5305</v>
      </c>
      <c r="G10909" s="216">
        <v>10.32</v>
      </c>
      <c r="H10909" s="216">
        <v>219.00000000139698</v>
      </c>
      <c r="I10909" s="216">
        <v>2260.0800000144168</v>
      </c>
      <c r="J10909" s="216">
        <v>2.2845214553997308E-3</v>
      </c>
      <c r="K10909" s="216">
        <v>1.0431604819110312E-5</v>
      </c>
    </row>
    <row r="10910" spans="2:11" ht="15.75" customHeight="1" x14ac:dyDescent="0.2">
      <c r="B10910" s="189">
        <v>41319</v>
      </c>
      <c r="C10910" s="143">
        <v>293122</v>
      </c>
      <c r="D10910" s="143" t="s">
        <v>1707</v>
      </c>
      <c r="E10910" s="143" t="s">
        <v>24</v>
      </c>
      <c r="F10910" s="248" t="s">
        <v>5648</v>
      </c>
      <c r="G10910" s="216">
        <v>2</v>
      </c>
      <c r="H10910" s="216">
        <v>137.99999999930151</v>
      </c>
      <c r="I10910" s="216">
        <v>275.99999999860302</v>
      </c>
      <c r="J10910" s="216">
        <v>2.7898478004456136E-4</v>
      </c>
      <c r="K10910" s="216">
        <v>2.0216288409128511E-6</v>
      </c>
    </row>
    <row r="10911" spans="2:11" ht="15.75" customHeight="1" x14ac:dyDescent="0.2">
      <c r="B10911" s="189">
        <v>41319</v>
      </c>
      <c r="C10911" s="143">
        <v>293124</v>
      </c>
      <c r="D10911" s="143" t="s">
        <v>5649</v>
      </c>
      <c r="E10911" s="143" t="s">
        <v>24</v>
      </c>
      <c r="F10911" s="248" t="s">
        <v>5650</v>
      </c>
      <c r="G10911" s="216">
        <v>20</v>
      </c>
      <c r="H10911" s="216">
        <v>352.0000000053551</v>
      </c>
      <c r="I10911" s="216">
        <v>7040.0000001071021</v>
      </c>
      <c r="J10911" s="216">
        <v>7.1161335201214964E-3</v>
      </c>
      <c r="K10911" s="216">
        <v>2.021628840912851E-5</v>
      </c>
    </row>
    <row r="10912" spans="2:11" ht="15.75" customHeight="1" x14ac:dyDescent="0.2">
      <c r="B10912" s="189">
        <v>41319</v>
      </c>
      <c r="C10912" s="143">
        <v>293125</v>
      </c>
      <c r="D10912" s="143" t="s">
        <v>615</v>
      </c>
      <c r="E10912" s="143" t="s">
        <v>25</v>
      </c>
      <c r="F10912" s="248" t="s">
        <v>5651</v>
      </c>
      <c r="G10912" s="216">
        <v>0.81500000000000006</v>
      </c>
      <c r="H10912" s="216">
        <v>184.00000000256114</v>
      </c>
      <c r="I10912" s="216">
        <v>149.96000000208733</v>
      </c>
      <c r="J10912" s="216">
        <v>4.2973404231833582E-4</v>
      </c>
      <c r="K10912" s="216">
        <v>2.3355110995236646E-6</v>
      </c>
    </row>
    <row r="10913" spans="2:11" ht="15.75" customHeight="1" x14ac:dyDescent="0.2">
      <c r="B10913" s="189">
        <v>41319</v>
      </c>
      <c r="C10913" s="143">
        <v>293126</v>
      </c>
      <c r="D10913" s="143" t="s">
        <v>864</v>
      </c>
      <c r="E10913" s="143" t="s">
        <v>24</v>
      </c>
      <c r="F10913" s="248" t="s">
        <v>4932</v>
      </c>
      <c r="G10913" s="216">
        <v>16.206099999999999</v>
      </c>
      <c r="H10913" s="216">
        <v>252.9999999969732</v>
      </c>
      <c r="I10913" s="216">
        <v>4100.143299950947</v>
      </c>
      <c r="J10913" s="216">
        <v>4.1444839735282129E-3</v>
      </c>
      <c r="K10913" s="216">
        <v>1.6381359579358877E-5</v>
      </c>
    </row>
    <row r="10914" spans="2:11" ht="15.75" customHeight="1" x14ac:dyDescent="0.2">
      <c r="B10914" s="189">
        <v>41319</v>
      </c>
      <c r="C10914" s="143">
        <v>293127</v>
      </c>
      <c r="D10914" s="143" t="s">
        <v>717</v>
      </c>
      <c r="E10914" s="143" t="s">
        <v>24</v>
      </c>
      <c r="F10914" s="248" t="s">
        <v>3141</v>
      </c>
      <c r="G10914" s="216">
        <v>25.040400000000002</v>
      </c>
      <c r="H10914" s="216">
        <v>390.00000000349246</v>
      </c>
      <c r="I10914" s="216">
        <v>9765.7560000874528</v>
      </c>
      <c r="J10914" s="216">
        <v>9.8713669915472587E-3</v>
      </c>
      <c r="K10914" s="216">
        <v>2.5311197413997081E-5</v>
      </c>
    </row>
    <row r="10915" spans="2:11" ht="15.75" customHeight="1" x14ac:dyDescent="0.2">
      <c r="B10915" s="189">
        <v>41319</v>
      </c>
      <c r="C10915" s="143">
        <v>293128</v>
      </c>
      <c r="D10915" s="143" t="s">
        <v>1573</v>
      </c>
      <c r="E10915" s="143" t="s">
        <v>24</v>
      </c>
      <c r="F10915" s="248" t="s">
        <v>2200</v>
      </c>
      <c r="G10915" s="216">
        <v>7.65</v>
      </c>
      <c r="H10915" s="216">
        <v>307.99999999813735</v>
      </c>
      <c r="I10915" s="216">
        <v>2356.1999999857508</v>
      </c>
      <c r="J10915" s="216">
        <v>2.3816809374650263E-3</v>
      </c>
      <c r="K10915" s="216">
        <v>7.7327303164916551E-6</v>
      </c>
    </row>
    <row r="10916" spans="2:11" ht="15.75" customHeight="1" x14ac:dyDescent="0.2">
      <c r="B10916" s="189">
        <v>41319</v>
      </c>
      <c r="C10916" s="143">
        <v>293129</v>
      </c>
      <c r="D10916" s="143" t="s">
        <v>647</v>
      </c>
      <c r="E10916" s="143" t="s">
        <v>25</v>
      </c>
      <c r="F10916" s="248" t="s">
        <v>5652</v>
      </c>
      <c r="G10916" s="216">
        <v>0.9</v>
      </c>
      <c r="H10916" s="216">
        <v>175.00000000465661</v>
      </c>
      <c r="I10916" s="216">
        <v>157.50000000419095</v>
      </c>
      <c r="J10916" s="216">
        <v>4.5134110206719651E-4</v>
      </c>
      <c r="K10916" s="216">
        <v>2.579092011743924E-6</v>
      </c>
    </row>
    <row r="10917" spans="2:11" ht="15.75" customHeight="1" x14ac:dyDescent="0.2">
      <c r="B10917" s="189">
        <v>41319</v>
      </c>
      <c r="C10917" s="143">
        <v>293370</v>
      </c>
      <c r="D10917" s="143" t="s">
        <v>2625</v>
      </c>
      <c r="E10917" s="143" t="s">
        <v>24</v>
      </c>
      <c r="F10917" s="248" t="s">
        <v>5653</v>
      </c>
      <c r="G10917" s="216">
        <v>9.57</v>
      </c>
      <c r="H10917" s="216">
        <v>1614.9999999994179</v>
      </c>
      <c r="I10917" s="216">
        <v>3493.0499999554363</v>
      </c>
      <c r="J10917" s="216">
        <v>3.5308253113302715E-3</v>
      </c>
      <c r="K10917" s="216">
        <v>9.6734940037679922E-6</v>
      </c>
    </row>
    <row r="10918" spans="2:11" ht="15.75" customHeight="1" x14ac:dyDescent="0.2">
      <c r="B10918" s="189">
        <v>41319</v>
      </c>
      <c r="C10918" s="143">
        <v>293471</v>
      </c>
      <c r="D10918" s="143" t="s">
        <v>872</v>
      </c>
      <c r="E10918" s="143" t="s">
        <v>25</v>
      </c>
      <c r="F10918" s="248" t="s">
        <v>5654</v>
      </c>
      <c r="G10918" s="216">
        <v>3</v>
      </c>
      <c r="H10918" s="216">
        <v>132.00000000069849</v>
      </c>
      <c r="I10918" s="216">
        <v>396.00000000209548</v>
      </c>
      <c r="J10918" s="216">
        <v>1.1348004851733315E-3</v>
      </c>
      <c r="K10918" s="216">
        <v>8.5969733724797472E-6</v>
      </c>
    </row>
    <row r="10919" spans="2:11" ht="15.75" customHeight="1" x14ac:dyDescent="0.2">
      <c r="B10919" s="189">
        <v>41320</v>
      </c>
      <c r="C10919" s="143">
        <v>293170</v>
      </c>
      <c r="D10919" s="143" t="s">
        <v>555</v>
      </c>
      <c r="E10919" s="143" t="s">
        <v>25</v>
      </c>
      <c r="F10919" s="248" t="s">
        <v>5396</v>
      </c>
      <c r="G10919" s="216">
        <v>25.11</v>
      </c>
      <c r="H10919" s="216">
        <v>284.99999999650754</v>
      </c>
      <c r="I10919" s="216">
        <v>7156.3499999123042</v>
      </c>
      <c r="J10919" s="216">
        <v>2.0502004090093891E-2</v>
      </c>
      <c r="K10919" s="216">
        <v>7.1936856457351325E-5</v>
      </c>
    </row>
    <row r="10920" spans="2:11" ht="15.75" customHeight="1" x14ac:dyDescent="0.2">
      <c r="B10920" s="189">
        <v>41320</v>
      </c>
      <c r="C10920" s="143">
        <v>293171</v>
      </c>
      <c r="D10920" s="143" t="s">
        <v>496</v>
      </c>
      <c r="E10920" s="143" t="s">
        <v>25</v>
      </c>
      <c r="F10920" s="248" t="s">
        <v>5655</v>
      </c>
      <c r="G10920" s="216">
        <v>15.040000000000001</v>
      </c>
      <c r="H10920" s="216">
        <v>244.99999999185093</v>
      </c>
      <c r="I10920" s="216">
        <v>3684.799999877438</v>
      </c>
      <c r="J10920" s="216">
        <v>1.0556468684397908E-2</v>
      </c>
      <c r="K10920" s="216">
        <v>4.3087627284689926E-5</v>
      </c>
    </row>
    <row r="10921" spans="2:11" ht="15.75" customHeight="1" x14ac:dyDescent="0.2">
      <c r="B10921" s="189">
        <v>41320</v>
      </c>
      <c r="C10921" s="143">
        <v>293190</v>
      </c>
      <c r="D10921" s="143" t="s">
        <v>1253</v>
      </c>
      <c r="E10921" s="143" t="s">
        <v>24</v>
      </c>
      <c r="F10921" s="248" t="s">
        <v>2132</v>
      </c>
      <c r="G10921" s="216">
        <v>4</v>
      </c>
      <c r="H10921" s="216">
        <v>118.00000000745058</v>
      </c>
      <c r="I10921" s="216">
        <v>472.00000002980232</v>
      </c>
      <c r="J10921" s="216">
        <v>4.7713209004618997E-4</v>
      </c>
      <c r="K10921" s="216">
        <v>4.0434922882717251E-6</v>
      </c>
    </row>
    <row r="10922" spans="2:11" ht="15.75" customHeight="1" x14ac:dyDescent="0.2">
      <c r="B10922" s="189">
        <v>41320</v>
      </c>
      <c r="C10922" s="143">
        <v>293191</v>
      </c>
      <c r="D10922" s="143" t="s">
        <v>657</v>
      </c>
      <c r="E10922" s="143" t="s">
        <v>25</v>
      </c>
      <c r="F10922" s="248" t="s">
        <v>5656</v>
      </c>
      <c r="G10922" s="216">
        <v>4</v>
      </c>
      <c r="H10922" s="216">
        <v>283.99999999324791</v>
      </c>
      <c r="I10922" s="216">
        <v>1135.9999999729916</v>
      </c>
      <c r="J10922" s="216">
        <v>3.2544909969577148E-3</v>
      </c>
      <c r="K10922" s="216">
        <v>1.1459475341672853E-5</v>
      </c>
    </row>
    <row r="10923" spans="2:11" ht="15.75" customHeight="1" x14ac:dyDescent="0.2">
      <c r="B10923" s="189">
        <v>41320</v>
      </c>
      <c r="C10923" s="143">
        <v>293192</v>
      </c>
      <c r="D10923" s="143" t="s">
        <v>557</v>
      </c>
      <c r="E10923" s="143" t="s">
        <v>25</v>
      </c>
      <c r="F10923" s="248" t="s">
        <v>1945</v>
      </c>
      <c r="G10923" s="216">
        <v>1</v>
      </c>
      <c r="H10923" s="216">
        <v>370.00000000116415</v>
      </c>
      <c r="I10923" s="216">
        <v>370.00000000116415</v>
      </c>
      <c r="J10923" s="216">
        <v>1.0600014691080739E-3</v>
      </c>
      <c r="K10923" s="216">
        <v>2.8648688354182132E-6</v>
      </c>
    </row>
    <row r="10924" spans="2:11" ht="15.75" customHeight="1" x14ac:dyDescent="0.2">
      <c r="B10924" s="189">
        <v>41320</v>
      </c>
      <c r="C10924" s="143">
        <v>293193</v>
      </c>
      <c r="D10924" s="143" t="s">
        <v>1511</v>
      </c>
      <c r="E10924" s="143" t="s">
        <v>25</v>
      </c>
      <c r="F10924" s="248" t="s">
        <v>2996</v>
      </c>
      <c r="G10924" s="216">
        <v>8.01</v>
      </c>
      <c r="H10924" s="216">
        <v>324.0000000083819</v>
      </c>
      <c r="I10924" s="216">
        <v>2595.2400000671391</v>
      </c>
      <c r="J10924" s="216">
        <v>7.4350221966231079E-3</v>
      </c>
      <c r="K10924" s="216">
        <v>2.2947599371699885E-5</v>
      </c>
    </row>
    <row r="10925" spans="2:11" ht="15.75" customHeight="1" x14ac:dyDescent="0.2">
      <c r="B10925" s="189">
        <v>41320</v>
      </c>
      <c r="C10925" s="143">
        <v>293194</v>
      </c>
      <c r="D10925" s="143" t="s">
        <v>1295</v>
      </c>
      <c r="E10925" s="143" t="s">
        <v>25</v>
      </c>
      <c r="F10925" s="248" t="s">
        <v>5657</v>
      </c>
      <c r="G10925" s="216">
        <v>9</v>
      </c>
      <c r="H10925" s="216">
        <v>42.000000000698492</v>
      </c>
      <c r="I10925" s="216">
        <v>378.00000000628643</v>
      </c>
      <c r="J10925" s="216">
        <v>1.0829204198060942E-3</v>
      </c>
      <c r="K10925" s="216">
        <v>2.5783819518763916E-5</v>
      </c>
    </row>
    <row r="10926" spans="2:11" ht="15.75" customHeight="1" x14ac:dyDescent="0.2">
      <c r="B10926" s="189">
        <v>41320</v>
      </c>
      <c r="C10926" s="143">
        <v>293195</v>
      </c>
      <c r="D10926" s="143" t="s">
        <v>732</v>
      </c>
      <c r="E10926" s="143" t="s">
        <v>25</v>
      </c>
      <c r="F10926" s="248" t="s">
        <v>1939</v>
      </c>
      <c r="G10926" s="216">
        <v>11.040000000000001</v>
      </c>
      <c r="H10926" s="216">
        <v>24.999999997671694</v>
      </c>
      <c r="I10926" s="216">
        <v>275.99999997429552</v>
      </c>
      <c r="J10926" s="216">
        <v>7.9070379850178685E-4</v>
      </c>
      <c r="K10926" s="216">
        <v>3.1628151943017077E-5</v>
      </c>
    </row>
    <row r="10927" spans="2:11" ht="15.75" customHeight="1" x14ac:dyDescent="0.2">
      <c r="B10927" s="189">
        <v>41320</v>
      </c>
      <c r="C10927" s="143">
        <v>293222</v>
      </c>
      <c r="D10927" s="143" t="s">
        <v>555</v>
      </c>
      <c r="E10927" s="143" t="s">
        <v>25</v>
      </c>
      <c r="F10927" s="248" t="s">
        <v>3293</v>
      </c>
      <c r="G10927" s="216">
        <v>86.05</v>
      </c>
      <c r="H10927" s="216">
        <v>438.99999999557622</v>
      </c>
      <c r="I10927" s="216">
        <v>37775.949999619334</v>
      </c>
      <c r="J10927" s="216">
        <v>0.10822314188222608</v>
      </c>
      <c r="K10927" s="216">
        <v>2.4652196328773721E-4</v>
      </c>
    </row>
    <row r="10928" spans="2:11" ht="15.75" customHeight="1" x14ac:dyDescent="0.2">
      <c r="B10928" s="189">
        <v>41320</v>
      </c>
      <c r="C10928" s="143">
        <v>293259</v>
      </c>
      <c r="D10928" s="143" t="s">
        <v>5546</v>
      </c>
      <c r="E10928" s="143" t="s">
        <v>24</v>
      </c>
      <c r="F10928" s="248" t="s">
        <v>5547</v>
      </c>
      <c r="G10928" s="216">
        <v>9.1849000000000007</v>
      </c>
      <c r="H10928" s="216">
        <v>166.99999999953434</v>
      </c>
      <c r="I10928" s="216">
        <v>1533.8782999957232</v>
      </c>
      <c r="J10928" s="216">
        <v>1.5505562692950127E-3</v>
      </c>
      <c r="K10928" s="216">
        <v>9.2847680796367438E-6</v>
      </c>
    </row>
    <row r="10929" spans="2:11" ht="15.75" customHeight="1" x14ac:dyDescent="0.2">
      <c r="B10929" s="189">
        <v>41320</v>
      </c>
      <c r="C10929" s="143">
        <v>293260</v>
      </c>
      <c r="D10929" s="143" t="s">
        <v>1066</v>
      </c>
      <c r="E10929" s="143" t="s">
        <v>24</v>
      </c>
      <c r="F10929" s="248" t="s">
        <v>5321</v>
      </c>
      <c r="G10929" s="216">
        <v>12.21</v>
      </c>
      <c r="H10929" s="216">
        <v>190.00000000116415</v>
      </c>
      <c r="I10929" s="216">
        <v>2319.9000000142146</v>
      </c>
      <c r="J10929" s="216">
        <v>2.3451244399047629E-3</v>
      </c>
      <c r="K10929" s="216">
        <v>1.2342760209949442E-5</v>
      </c>
    </row>
    <row r="10930" spans="2:11" ht="15.75" customHeight="1" x14ac:dyDescent="0.2">
      <c r="B10930" s="189">
        <v>41320</v>
      </c>
      <c r="C10930" s="143">
        <v>293261</v>
      </c>
      <c r="D10930" s="143" t="s">
        <v>1389</v>
      </c>
      <c r="E10930" s="143" t="s">
        <v>24</v>
      </c>
      <c r="F10930" s="248" t="s">
        <v>5658</v>
      </c>
      <c r="G10930" s="216">
        <v>17.850000000000001</v>
      </c>
      <c r="H10930" s="216">
        <v>245.00000000232831</v>
      </c>
      <c r="I10930" s="216">
        <v>4373.2500000415603</v>
      </c>
      <c r="J10930" s="216">
        <v>4.420800662463093E-3</v>
      </c>
      <c r="K10930" s="216">
        <v>1.8044084336412574E-5</v>
      </c>
    </row>
    <row r="10931" spans="2:11" ht="15.75" customHeight="1" x14ac:dyDescent="0.2">
      <c r="B10931" s="189">
        <v>41320</v>
      </c>
      <c r="C10931" s="143">
        <v>293262</v>
      </c>
      <c r="D10931" s="143" t="s">
        <v>5546</v>
      </c>
      <c r="E10931" s="143" t="s">
        <v>24</v>
      </c>
      <c r="F10931" s="248" t="s">
        <v>5659</v>
      </c>
      <c r="G10931" s="216">
        <v>9.8000000000000007</v>
      </c>
      <c r="H10931" s="216">
        <v>378.99999999906868</v>
      </c>
      <c r="I10931" s="216">
        <v>3714.1999999908735</v>
      </c>
      <c r="J10931" s="216">
        <v>3.7545847642654847E-3</v>
      </c>
      <c r="K10931" s="216">
        <v>9.9065561062657269E-6</v>
      </c>
    </row>
    <row r="10932" spans="2:11" ht="15.75" customHeight="1" x14ac:dyDescent="0.2">
      <c r="B10932" s="189">
        <v>41320</v>
      </c>
      <c r="C10932" s="143">
        <v>293263</v>
      </c>
      <c r="D10932" s="143" t="s">
        <v>651</v>
      </c>
      <c r="E10932" s="143" t="s">
        <v>25</v>
      </c>
      <c r="F10932" s="248" t="s">
        <v>5660</v>
      </c>
      <c r="G10932" s="216">
        <v>2.04</v>
      </c>
      <c r="H10932" s="216">
        <v>135</v>
      </c>
      <c r="I10932" s="216">
        <v>275.39999999999998</v>
      </c>
      <c r="J10932" s="216">
        <v>7.8898487727417578E-4</v>
      </c>
      <c r="K10932" s="216">
        <v>5.8443324242531544E-6</v>
      </c>
    </row>
    <row r="10933" spans="2:11" ht="15.75" customHeight="1" x14ac:dyDescent="0.2">
      <c r="B10933" s="189">
        <v>41320</v>
      </c>
      <c r="C10933" s="143">
        <v>293264</v>
      </c>
      <c r="D10933" s="143" t="s">
        <v>611</v>
      </c>
      <c r="E10933" s="143" t="s">
        <v>25</v>
      </c>
      <c r="F10933" s="248" t="s">
        <v>5661</v>
      </c>
      <c r="G10933" s="216">
        <v>8.01</v>
      </c>
      <c r="H10933" s="216">
        <v>62.999999995809048</v>
      </c>
      <c r="I10933" s="216">
        <v>504.62999996643049</v>
      </c>
      <c r="J10933" s="216">
        <v>1.4456987603209206E-3</v>
      </c>
      <c r="K10933" s="216">
        <v>2.2947599371699885E-5</v>
      </c>
    </row>
    <row r="10934" spans="2:11" ht="15.75" customHeight="1" x14ac:dyDescent="0.2">
      <c r="B10934" s="189">
        <v>41320</v>
      </c>
      <c r="C10934" s="143">
        <v>293265</v>
      </c>
      <c r="D10934" s="143" t="s">
        <v>688</v>
      </c>
      <c r="E10934" s="143" t="s">
        <v>25</v>
      </c>
      <c r="F10934" s="248" t="s">
        <v>2122</v>
      </c>
      <c r="G10934" s="216">
        <v>4.2700000000000005</v>
      </c>
      <c r="H10934" s="216">
        <v>113.99999999441206</v>
      </c>
      <c r="I10934" s="216">
        <v>486.77999997613955</v>
      </c>
      <c r="J10934" s="216">
        <v>1.3945608516365206E-3</v>
      </c>
      <c r="K10934" s="216">
        <v>1.2232989927235771E-5</v>
      </c>
    </row>
    <row r="10935" spans="2:11" ht="15.75" customHeight="1" x14ac:dyDescent="0.2">
      <c r="B10935" s="189">
        <v>41320</v>
      </c>
      <c r="C10935" s="143">
        <v>293267</v>
      </c>
      <c r="D10935" s="143" t="s">
        <v>1990</v>
      </c>
      <c r="E10935" s="143" t="s">
        <v>24</v>
      </c>
      <c r="F10935" s="248" t="s">
        <v>5662</v>
      </c>
      <c r="G10935" s="216">
        <v>3</v>
      </c>
      <c r="H10935" s="216">
        <v>42.999999993480742</v>
      </c>
      <c r="I10935" s="216">
        <v>128.99999998044223</v>
      </c>
      <c r="J10935" s="216">
        <v>1.3040262627699272E-4</v>
      </c>
      <c r="K10935" s="216">
        <v>3.0326192162037938E-6</v>
      </c>
    </row>
    <row r="10936" spans="2:11" ht="15.75" customHeight="1" x14ac:dyDescent="0.2">
      <c r="B10936" s="189">
        <v>41320</v>
      </c>
      <c r="C10936" s="143">
        <v>293269</v>
      </c>
      <c r="D10936" s="143" t="s">
        <v>1321</v>
      </c>
      <c r="E10936" s="143" t="s">
        <v>25</v>
      </c>
      <c r="F10936" s="248" t="s">
        <v>5663</v>
      </c>
      <c r="G10936" s="216">
        <v>12.255000000000001</v>
      </c>
      <c r="H10936" s="216">
        <v>208.00000000745058</v>
      </c>
      <c r="I10936" s="216">
        <v>2549.0400000913069</v>
      </c>
      <c r="J10936" s="216">
        <v>7.3026652564960239E-3</v>
      </c>
      <c r="K10936" s="216">
        <v>3.5108967578050203E-5</v>
      </c>
    </row>
    <row r="10937" spans="2:11" ht="15.75" customHeight="1" x14ac:dyDescent="0.2">
      <c r="B10937" s="189">
        <v>41320</v>
      </c>
      <c r="C10937" s="143">
        <v>293270</v>
      </c>
      <c r="D10937" s="143" t="s">
        <v>696</v>
      </c>
      <c r="E10937" s="143" t="s">
        <v>25</v>
      </c>
      <c r="F10937" s="248" t="s">
        <v>5664</v>
      </c>
      <c r="G10937" s="216">
        <v>1.04</v>
      </c>
      <c r="H10937" s="216">
        <v>264.00000000139698</v>
      </c>
      <c r="I10937" s="216">
        <v>274.56000000145286</v>
      </c>
      <c r="J10937" s="216">
        <v>7.865783874565868E-4</v>
      </c>
      <c r="K10937" s="216">
        <v>2.9794635888349416E-6</v>
      </c>
    </row>
    <row r="10938" spans="2:11" ht="15.75" customHeight="1" x14ac:dyDescent="0.2">
      <c r="B10938" s="189">
        <v>41320</v>
      </c>
      <c r="C10938" s="143">
        <v>293273</v>
      </c>
      <c r="D10938" s="143" t="s">
        <v>1502</v>
      </c>
      <c r="E10938" s="143" t="s">
        <v>24</v>
      </c>
      <c r="F10938" s="248" t="s">
        <v>5495</v>
      </c>
      <c r="G10938" s="216">
        <v>5.5650000000000004</v>
      </c>
      <c r="H10938" s="216">
        <v>190.00000000116415</v>
      </c>
      <c r="I10938" s="216">
        <v>1057.3500000064787</v>
      </c>
      <c r="J10938" s="216">
        <v>1.0688466427575764E-3</v>
      </c>
      <c r="K10938" s="216">
        <v>5.6255086460580378E-6</v>
      </c>
    </row>
    <row r="10939" spans="2:11" ht="15.75" customHeight="1" x14ac:dyDescent="0.2">
      <c r="B10939" s="189">
        <v>41320</v>
      </c>
      <c r="C10939" s="143">
        <v>293274</v>
      </c>
      <c r="D10939" s="143" t="s">
        <v>1572</v>
      </c>
      <c r="E10939" s="143" t="s">
        <v>24</v>
      </c>
      <c r="F10939" s="248" t="s">
        <v>5665</v>
      </c>
      <c r="G10939" s="216">
        <v>0.99</v>
      </c>
      <c r="H10939" s="216">
        <v>43.000000003958121</v>
      </c>
      <c r="I10939" s="216">
        <v>42.570000003918537</v>
      </c>
      <c r="J10939" s="216">
        <v>4.3032866681892978E-5</v>
      </c>
      <c r="K10939" s="216">
        <v>1.0007643413472519E-6</v>
      </c>
    </row>
    <row r="10940" spans="2:11" ht="15.75" customHeight="1" x14ac:dyDescent="0.2">
      <c r="B10940" s="189">
        <v>41320</v>
      </c>
      <c r="C10940" s="143">
        <v>293275</v>
      </c>
      <c r="D10940" s="143" t="s">
        <v>776</v>
      </c>
      <c r="E10940" s="143" t="s">
        <v>24</v>
      </c>
      <c r="F10940" s="248" t="s">
        <v>5666</v>
      </c>
      <c r="G10940" s="216">
        <v>13.11</v>
      </c>
      <c r="H10940" s="216">
        <v>76.999999999534339</v>
      </c>
      <c r="I10940" s="216">
        <v>1009.4699999938952</v>
      </c>
      <c r="J10940" s="216">
        <v>1.0204460400542435E-3</v>
      </c>
      <c r="K10940" s="216">
        <v>1.3252545974810578E-5</v>
      </c>
    </row>
    <row r="10941" spans="2:11" ht="15.75" customHeight="1" x14ac:dyDescent="0.2">
      <c r="B10941" s="189">
        <v>41320</v>
      </c>
      <c r="C10941" s="143">
        <v>293276</v>
      </c>
      <c r="D10941" s="143" t="s">
        <v>1010</v>
      </c>
      <c r="E10941" s="143" t="s">
        <v>24</v>
      </c>
      <c r="F10941" s="248" t="s">
        <v>3202</v>
      </c>
      <c r="G10941" s="216">
        <v>10.17</v>
      </c>
      <c r="H10941" s="216">
        <v>123.00000000279397</v>
      </c>
      <c r="I10941" s="216">
        <v>1250.9100000284147</v>
      </c>
      <c r="J10941" s="216">
        <v>1.2645112346092197E-3</v>
      </c>
      <c r="K10941" s="216">
        <v>1.0280579142930861E-5</v>
      </c>
    </row>
    <row r="10942" spans="2:11" ht="15.75" customHeight="1" x14ac:dyDescent="0.2">
      <c r="B10942" s="189">
        <v>41320</v>
      </c>
      <c r="C10942" s="143">
        <v>293277</v>
      </c>
      <c r="D10942" s="143" t="s">
        <v>1793</v>
      </c>
      <c r="E10942" s="143" t="s">
        <v>24</v>
      </c>
      <c r="F10942" s="248" t="s">
        <v>5667</v>
      </c>
      <c r="G10942" s="216">
        <v>4.4400000000000004</v>
      </c>
      <c r="H10942" s="216">
        <v>159.00000000488944</v>
      </c>
      <c r="I10942" s="216">
        <v>705.96000002170922</v>
      </c>
      <c r="J10942" s="216">
        <v>7.1363595397902209E-4</v>
      </c>
      <c r="K10942" s="216">
        <v>4.4882764399816151E-6</v>
      </c>
    </row>
    <row r="10943" spans="2:11" ht="15.75" customHeight="1" x14ac:dyDescent="0.2">
      <c r="B10943" s="189">
        <v>41320</v>
      </c>
      <c r="C10943" s="143">
        <v>293277</v>
      </c>
      <c r="D10943" s="143" t="s">
        <v>1871</v>
      </c>
      <c r="E10943" s="143" t="s">
        <v>24</v>
      </c>
      <c r="F10943" s="248" t="s">
        <v>5667</v>
      </c>
      <c r="G10943" s="216">
        <v>5</v>
      </c>
      <c r="H10943" s="216">
        <v>159.00000000488944</v>
      </c>
      <c r="I10943" s="216">
        <v>795.00000002444722</v>
      </c>
      <c r="J10943" s="216">
        <v>8.0364409231871838E-4</v>
      </c>
      <c r="K10943" s="216">
        <v>5.0543653603396568E-6</v>
      </c>
    </row>
    <row r="10944" spans="2:11" ht="15.75" customHeight="1" x14ac:dyDescent="0.2">
      <c r="B10944" s="189">
        <v>41320</v>
      </c>
      <c r="C10944" s="143">
        <v>293278</v>
      </c>
      <c r="D10944" s="143" t="s">
        <v>4787</v>
      </c>
      <c r="E10944" s="143" t="s">
        <v>24</v>
      </c>
      <c r="F10944" s="248" t="s">
        <v>5668</v>
      </c>
      <c r="G10944" s="216">
        <v>43.864800000000002</v>
      </c>
      <c r="H10944" s="216">
        <v>434.99999999301508</v>
      </c>
      <c r="I10944" s="216">
        <v>19081.187999693608</v>
      </c>
      <c r="J10944" s="216">
        <v>1.9288659131956022E-2</v>
      </c>
      <c r="K10944" s="216">
        <v>4.4341745131645399E-5</v>
      </c>
    </row>
    <row r="10945" spans="2:11" ht="15.75" customHeight="1" x14ac:dyDescent="0.2">
      <c r="B10945" s="189">
        <v>41320</v>
      </c>
      <c r="C10945" s="143">
        <v>293279</v>
      </c>
      <c r="D10945" s="143" t="s">
        <v>616</v>
      </c>
      <c r="E10945" s="143" t="s">
        <v>24</v>
      </c>
      <c r="F10945" s="248" t="s">
        <v>5602</v>
      </c>
      <c r="G10945" s="216">
        <v>21.21</v>
      </c>
      <c r="H10945" s="216">
        <v>251.00000000093132</v>
      </c>
      <c r="I10945" s="216">
        <v>5323.7100000197543</v>
      </c>
      <c r="J10945" s="216">
        <v>5.3815950825187361E-3</v>
      </c>
      <c r="K10945" s="216">
        <v>2.1440617858560824E-5</v>
      </c>
    </row>
    <row r="10946" spans="2:11" ht="15.75" customHeight="1" x14ac:dyDescent="0.2">
      <c r="B10946" s="189">
        <v>41320</v>
      </c>
      <c r="C10946" s="143">
        <v>293281</v>
      </c>
      <c r="D10946" s="143" t="s">
        <v>1260</v>
      </c>
      <c r="E10946" s="143" t="s">
        <v>24</v>
      </c>
      <c r="F10946" s="248" t="s">
        <v>5669</v>
      </c>
      <c r="G10946" s="216">
        <v>1.04</v>
      </c>
      <c r="H10946" s="216">
        <v>47.999999999301508</v>
      </c>
      <c r="I10946" s="216">
        <v>49.919999999273571</v>
      </c>
      <c r="J10946" s="216">
        <v>5.0462783756896804E-5</v>
      </c>
      <c r="K10946" s="216">
        <v>1.0513079949506486E-6</v>
      </c>
    </row>
    <row r="10947" spans="2:11" ht="15.75" customHeight="1" x14ac:dyDescent="0.2">
      <c r="B10947" s="189">
        <v>41320</v>
      </c>
      <c r="C10947" s="143">
        <v>293282</v>
      </c>
      <c r="D10947" s="143" t="s">
        <v>740</v>
      </c>
      <c r="E10947" s="143" t="s">
        <v>25</v>
      </c>
      <c r="F10947" s="248" t="s">
        <v>5670</v>
      </c>
      <c r="G10947" s="216">
        <v>1.34</v>
      </c>
      <c r="H10947" s="216">
        <v>173.9999999909196</v>
      </c>
      <c r="I10947" s="216">
        <v>233.15999998783229</v>
      </c>
      <c r="J10947" s="216">
        <v>6.6797281763125162E-4</v>
      </c>
      <c r="K10947" s="216">
        <v>3.8389242394604058E-6</v>
      </c>
    </row>
    <row r="10948" spans="2:11" ht="15.75" customHeight="1" x14ac:dyDescent="0.2">
      <c r="B10948" s="189">
        <v>41321</v>
      </c>
      <c r="C10948" s="143">
        <v>293308</v>
      </c>
      <c r="D10948" s="143" t="s">
        <v>1090</v>
      </c>
      <c r="E10948" s="143" t="s">
        <v>24</v>
      </c>
      <c r="F10948" s="248" t="s">
        <v>5671</v>
      </c>
      <c r="G10948" s="216">
        <v>4.4844000000000008</v>
      </c>
      <c r="H10948" s="216">
        <v>333.99999999906868</v>
      </c>
      <c r="I10948" s="216">
        <v>1497.7895999958237</v>
      </c>
      <c r="J10948" s="216">
        <v>1.5140472730688368E-3</v>
      </c>
      <c r="K10948" s="216">
        <v>4.5330756678834094E-6</v>
      </c>
    </row>
    <row r="10949" spans="2:11" ht="15.75" customHeight="1" x14ac:dyDescent="0.2">
      <c r="B10949" s="189">
        <v>41321</v>
      </c>
      <c r="C10949" s="143">
        <v>293309</v>
      </c>
      <c r="D10949" s="143" t="s">
        <v>1640</v>
      </c>
      <c r="E10949" s="143" t="s">
        <v>24</v>
      </c>
      <c r="F10949" s="248" t="s">
        <v>5672</v>
      </c>
      <c r="G10949" s="216">
        <v>2.0020000000000002</v>
      </c>
      <c r="H10949" s="216">
        <v>124.99999999883585</v>
      </c>
      <c r="I10949" s="216">
        <v>250.24999999766939</v>
      </c>
      <c r="J10949" s="216">
        <v>2.5296632456454779E-4</v>
      </c>
      <c r="K10949" s="216">
        <v>2.0237305965352298E-6</v>
      </c>
    </row>
    <row r="10950" spans="2:11" ht="15.75" customHeight="1" x14ac:dyDescent="0.2">
      <c r="B10950" s="189">
        <v>41321</v>
      </c>
      <c r="C10950" s="143">
        <v>293374</v>
      </c>
      <c r="D10950" s="143" t="s">
        <v>1090</v>
      </c>
      <c r="E10950" s="143" t="s">
        <v>24</v>
      </c>
      <c r="F10950" s="248" t="s">
        <v>5673</v>
      </c>
      <c r="G10950" s="216">
        <v>1</v>
      </c>
      <c r="H10950" s="216">
        <v>333.99999999906868</v>
      </c>
      <c r="I10950" s="216">
        <v>333.99999999906868</v>
      </c>
      <c r="J10950" s="216">
        <v>3.3762538423620479E-4</v>
      </c>
      <c r="K10950" s="216">
        <v>1.0108544438237912E-6</v>
      </c>
    </row>
    <row r="10951" spans="2:11" ht="15.75" customHeight="1" x14ac:dyDescent="0.2">
      <c r="B10951" s="189">
        <v>41322</v>
      </c>
      <c r="C10951" s="143">
        <v>293356</v>
      </c>
      <c r="D10951" s="143" t="s">
        <v>1114</v>
      </c>
      <c r="E10951" s="143" t="s">
        <v>24</v>
      </c>
      <c r="F10951" s="248" t="s">
        <v>5674</v>
      </c>
      <c r="G10951" s="216">
        <v>6</v>
      </c>
      <c r="H10951" s="216">
        <v>375.99999999976717</v>
      </c>
      <c r="I10951" s="216">
        <v>2255.999999998603</v>
      </c>
      <c r="J10951" s="216">
        <v>2.2804508572631266E-3</v>
      </c>
      <c r="K10951" s="216">
        <v>6.065028875703561E-6</v>
      </c>
    </row>
    <row r="10952" spans="2:11" ht="15.75" customHeight="1" x14ac:dyDescent="0.2">
      <c r="B10952" s="189">
        <v>41322</v>
      </c>
      <c r="C10952" s="143">
        <v>293359</v>
      </c>
      <c r="D10952" s="143" t="s">
        <v>524</v>
      </c>
      <c r="E10952" s="143" t="s">
        <v>25</v>
      </c>
      <c r="F10952" s="248" t="s">
        <v>3424</v>
      </c>
      <c r="G10952" s="216">
        <v>42.5</v>
      </c>
      <c r="H10952" s="216">
        <v>441.00000000209548</v>
      </c>
      <c r="I10952" s="216">
        <v>18742.500000089058</v>
      </c>
      <c r="J10952" s="216">
        <v>5.368865171027698E-2</v>
      </c>
      <c r="K10952" s="216">
        <v>1.2174297439914256E-4</v>
      </c>
    </row>
    <row r="10953" spans="2:11" ht="15.75" customHeight="1" x14ac:dyDescent="0.2">
      <c r="B10953" s="189">
        <v>41322</v>
      </c>
      <c r="C10953" s="143">
        <v>293360</v>
      </c>
      <c r="D10953" s="143" t="s">
        <v>1330</v>
      </c>
      <c r="E10953" s="143" t="s">
        <v>24</v>
      </c>
      <c r="F10953" s="248" t="s">
        <v>5675</v>
      </c>
      <c r="G10953" s="216">
        <v>1</v>
      </c>
      <c r="H10953" s="216">
        <v>497.99999999930151</v>
      </c>
      <c r="I10953" s="216">
        <v>497.99999999930151</v>
      </c>
      <c r="J10953" s="216">
        <v>5.0339739668268945E-4</v>
      </c>
      <c r="K10953" s="216">
        <v>1.0108381459505934E-6</v>
      </c>
    </row>
    <row r="10954" spans="2:11" ht="15.75" customHeight="1" x14ac:dyDescent="0.2">
      <c r="B10954" s="189">
        <v>41322</v>
      </c>
      <c r="C10954" s="143">
        <v>293364</v>
      </c>
      <c r="D10954" s="143" t="s">
        <v>1202</v>
      </c>
      <c r="E10954" s="143" t="s">
        <v>24</v>
      </c>
      <c r="F10954" s="248" t="s">
        <v>5676</v>
      </c>
      <c r="G10954" s="216">
        <v>10.033100000000001</v>
      </c>
      <c r="H10954" s="216">
        <v>370.00000000116415</v>
      </c>
      <c r="I10954" s="216">
        <v>3712.2470000116805</v>
      </c>
      <c r="J10954" s="216">
        <v>3.75248087480246E-3</v>
      </c>
      <c r="K10954" s="216">
        <v>1.0141840202136901E-5</v>
      </c>
    </row>
    <row r="10955" spans="2:11" ht="15.75" customHeight="1" x14ac:dyDescent="0.2">
      <c r="B10955" s="189">
        <v>41322</v>
      </c>
      <c r="C10955" s="143">
        <v>293365</v>
      </c>
      <c r="D10955" s="143" t="s">
        <v>1210</v>
      </c>
      <c r="E10955" s="143" t="s">
        <v>24</v>
      </c>
      <c r="F10955" s="248" t="s">
        <v>5677</v>
      </c>
      <c r="G10955" s="216">
        <v>1</v>
      </c>
      <c r="H10955" s="216">
        <v>415.00000000116415</v>
      </c>
      <c r="I10955" s="216">
        <v>415.00000000116415</v>
      </c>
      <c r="J10955" s="216">
        <v>4.1949783057067307E-4</v>
      </c>
      <c r="K10955" s="216">
        <v>1.0108381459505934E-6</v>
      </c>
    </row>
    <row r="10956" spans="2:11" ht="15.75" customHeight="1" x14ac:dyDescent="0.2">
      <c r="B10956" s="189">
        <v>41322</v>
      </c>
      <c r="C10956" s="143">
        <v>293366</v>
      </c>
      <c r="D10956" s="143" t="s">
        <v>840</v>
      </c>
      <c r="E10956" s="143" t="s">
        <v>24</v>
      </c>
      <c r="F10956" s="248" t="s">
        <v>3005</v>
      </c>
      <c r="G10956" s="216">
        <v>24.04</v>
      </c>
      <c r="H10956" s="216">
        <v>255.00000000349246</v>
      </c>
      <c r="I10956" s="216">
        <v>6130.200000083958</v>
      </c>
      <c r="J10956" s="216">
        <v>6.1966400023911955E-3</v>
      </c>
      <c r="K10956" s="216">
        <v>2.4300549028652265E-5</v>
      </c>
    </row>
    <row r="10957" spans="2:11" ht="15.75" customHeight="1" x14ac:dyDescent="0.2">
      <c r="B10957" s="189">
        <v>41322</v>
      </c>
      <c r="C10957" s="143">
        <v>293367</v>
      </c>
      <c r="D10957" s="143" t="s">
        <v>835</v>
      </c>
      <c r="E10957" s="143" t="s">
        <v>24</v>
      </c>
      <c r="F10957" s="248" t="s">
        <v>5678</v>
      </c>
      <c r="G10957" s="216">
        <v>18.440000000000001</v>
      </c>
      <c r="H10957" s="216">
        <v>81.499999998486601</v>
      </c>
      <c r="I10957" s="216">
        <v>758.4800000311343</v>
      </c>
      <c r="J10957" s="216">
        <v>7.6670051697207782E-4</v>
      </c>
      <c r="K10957" s="216">
        <v>1.8639855411328945E-5</v>
      </c>
    </row>
    <row r="10958" spans="2:11" ht="15.75" customHeight="1" x14ac:dyDescent="0.2">
      <c r="B10958" s="189">
        <v>41322</v>
      </c>
      <c r="C10958" s="143">
        <v>293368</v>
      </c>
      <c r="D10958" s="143" t="s">
        <v>840</v>
      </c>
      <c r="E10958" s="143" t="s">
        <v>24</v>
      </c>
      <c r="F10958" s="248" t="s">
        <v>5679</v>
      </c>
      <c r="G10958" s="216">
        <v>15.52</v>
      </c>
      <c r="H10958" s="216">
        <v>287.0000000030268</v>
      </c>
      <c r="I10958" s="216">
        <v>4454.2400000469761</v>
      </c>
      <c r="J10958" s="216">
        <v>4.5025157032664567E-3</v>
      </c>
      <c r="K10958" s="216">
        <v>1.5688208025153211E-5</v>
      </c>
    </row>
    <row r="10959" spans="2:11" ht="15.75" customHeight="1" x14ac:dyDescent="0.2">
      <c r="B10959" s="189">
        <v>41322</v>
      </c>
      <c r="C10959" s="143">
        <v>293371</v>
      </c>
      <c r="D10959" s="143" t="s">
        <v>1738</v>
      </c>
      <c r="E10959" s="143" t="s">
        <v>24</v>
      </c>
      <c r="F10959" s="248" t="s">
        <v>5680</v>
      </c>
      <c r="G10959" s="216">
        <v>15.986400000000001</v>
      </c>
      <c r="H10959" s="216">
        <v>387.00000000419095</v>
      </c>
      <c r="I10959" s="216">
        <v>6186.7368000669985</v>
      </c>
      <c r="J10959" s="216">
        <v>6.253789556464032E-3</v>
      </c>
      <c r="K10959" s="216">
        <v>1.6159662936424569E-5</v>
      </c>
    </row>
    <row r="10960" spans="2:11" ht="15.75" customHeight="1" x14ac:dyDescent="0.2">
      <c r="B10960" s="189">
        <v>41322</v>
      </c>
      <c r="C10960" s="143">
        <v>293372</v>
      </c>
      <c r="D10960" s="143" t="s">
        <v>717</v>
      </c>
      <c r="E10960" s="143" t="s">
        <v>24</v>
      </c>
      <c r="F10960" s="248" t="s">
        <v>5565</v>
      </c>
      <c r="G10960" s="216">
        <v>1.05</v>
      </c>
      <c r="H10960" s="216">
        <v>206.99999999371357</v>
      </c>
      <c r="I10960" s="216">
        <v>217.34999999339925</v>
      </c>
      <c r="J10960" s="216">
        <v>2.1970567101568919E-4</v>
      </c>
      <c r="K10960" s="216">
        <v>1.0613800532481231E-6</v>
      </c>
    </row>
    <row r="10961" spans="2:11" ht="15.75" customHeight="1" x14ac:dyDescent="0.2">
      <c r="B10961" s="189">
        <v>41322</v>
      </c>
      <c r="C10961" s="143">
        <v>293373</v>
      </c>
      <c r="D10961" s="143" t="s">
        <v>1482</v>
      </c>
      <c r="E10961" s="143" t="s">
        <v>24</v>
      </c>
      <c r="F10961" s="248" t="s">
        <v>5681</v>
      </c>
      <c r="G10961" s="216">
        <v>2.9</v>
      </c>
      <c r="H10961" s="216">
        <v>553.00000000046566</v>
      </c>
      <c r="I10961" s="216">
        <v>1603.7000000013504</v>
      </c>
      <c r="J10961" s="216">
        <v>1.6210811346623318E-3</v>
      </c>
      <c r="K10961" s="216">
        <v>2.9314306232567211E-6</v>
      </c>
    </row>
    <row r="10962" spans="2:11" ht="15.75" customHeight="1" x14ac:dyDescent="0.2">
      <c r="B10962" s="189">
        <v>41323</v>
      </c>
      <c r="C10962" s="143">
        <v>293519</v>
      </c>
      <c r="D10962" s="143" t="s">
        <v>638</v>
      </c>
      <c r="E10962" s="143" t="s">
        <v>25</v>
      </c>
      <c r="F10962" s="248" t="s">
        <v>5682</v>
      </c>
      <c r="G10962" s="216">
        <v>0.5</v>
      </c>
      <c r="H10962" s="216">
        <v>180</v>
      </c>
      <c r="I10962" s="216">
        <v>90</v>
      </c>
      <c r="J10962" s="216">
        <v>2.5778243746584742E-4</v>
      </c>
      <c r="K10962" s="216">
        <v>1.4321246525880413E-6</v>
      </c>
    </row>
    <row r="10963" spans="2:11" ht="15.75" customHeight="1" x14ac:dyDescent="0.2">
      <c r="B10963" s="189">
        <v>41323</v>
      </c>
      <c r="C10963" s="143">
        <v>293571</v>
      </c>
      <c r="D10963" s="143" t="s">
        <v>1565</v>
      </c>
      <c r="E10963" s="143" t="s">
        <v>24</v>
      </c>
      <c r="F10963" s="248" t="s">
        <v>5683</v>
      </c>
      <c r="G10963" s="216">
        <v>8</v>
      </c>
      <c r="H10963" s="216">
        <v>420.00000000698492</v>
      </c>
      <c r="I10963" s="216">
        <v>3360.0000000558794</v>
      </c>
      <c r="J10963" s="216">
        <v>3.3962901413630764E-3</v>
      </c>
      <c r="K10963" s="216">
        <v>8.0864050983490325E-6</v>
      </c>
    </row>
    <row r="10964" spans="2:11" ht="15.75" customHeight="1" x14ac:dyDescent="0.2">
      <c r="B10964" s="189">
        <v>41323</v>
      </c>
      <c r="C10964" s="143">
        <v>293576</v>
      </c>
      <c r="D10964" s="143" t="s">
        <v>1166</v>
      </c>
      <c r="E10964" s="143" t="s">
        <v>24</v>
      </c>
      <c r="F10964" s="248" t="s">
        <v>5684</v>
      </c>
      <c r="G10964" s="216">
        <v>26.680000000000003</v>
      </c>
      <c r="H10964" s="216">
        <v>171.00000000209548</v>
      </c>
      <c r="I10964" s="216">
        <v>4562.2800000559073</v>
      </c>
      <c r="J10964" s="216">
        <v>4.6115555315684887E-3</v>
      </c>
      <c r="K10964" s="216">
        <v>2.6968161002994025E-5</v>
      </c>
    </row>
    <row r="10965" spans="2:11" ht="15.75" customHeight="1" x14ac:dyDescent="0.2">
      <c r="B10965" s="189">
        <v>41323</v>
      </c>
      <c r="C10965" s="143">
        <v>293577</v>
      </c>
      <c r="D10965" s="143" t="s">
        <v>880</v>
      </c>
      <c r="E10965" s="143" t="s">
        <v>24</v>
      </c>
      <c r="F10965" s="248" t="s">
        <v>5685</v>
      </c>
      <c r="G10965" s="216">
        <v>12.06</v>
      </c>
      <c r="H10965" s="216">
        <v>285.00000000698492</v>
      </c>
      <c r="I10965" s="216">
        <v>3437.1000000842382</v>
      </c>
      <c r="J10965" s="216">
        <v>3.4742228705270804E-3</v>
      </c>
      <c r="K10965" s="216">
        <v>1.2190255685761167E-5</v>
      </c>
    </row>
    <row r="10966" spans="2:11" ht="15.75" customHeight="1" x14ac:dyDescent="0.2">
      <c r="B10966" s="189">
        <v>41323</v>
      </c>
      <c r="C10966" s="143">
        <v>293578</v>
      </c>
      <c r="D10966" s="143" t="s">
        <v>816</v>
      </c>
      <c r="E10966" s="143" t="s">
        <v>25</v>
      </c>
      <c r="F10966" s="248" t="s">
        <v>4614</v>
      </c>
      <c r="G10966" s="216">
        <v>30.45</v>
      </c>
      <c r="H10966" s="216">
        <v>239.99999999650754</v>
      </c>
      <c r="I10966" s="216">
        <v>7307.9999998936546</v>
      </c>
      <c r="J10966" s="216">
        <v>2.0931933921922209E-2</v>
      </c>
      <c r="K10966" s="216">
        <v>8.7216391342611704E-5</v>
      </c>
    </row>
    <row r="10967" spans="2:11" ht="15.75" customHeight="1" x14ac:dyDescent="0.2">
      <c r="B10967" s="189">
        <v>41323</v>
      </c>
      <c r="C10967" s="143">
        <v>293579</v>
      </c>
      <c r="D10967" s="143" t="s">
        <v>816</v>
      </c>
      <c r="E10967" s="143" t="s">
        <v>25</v>
      </c>
      <c r="F10967" s="248" t="s">
        <v>4650</v>
      </c>
      <c r="G10967" s="216">
        <v>14.245000000000001</v>
      </c>
      <c r="H10967" s="216">
        <v>223.00000000395812</v>
      </c>
      <c r="I10967" s="216">
        <v>3176.6350000563834</v>
      </c>
      <c r="J10967" s="216">
        <v>9.098674591709521E-3</v>
      </c>
      <c r="K10967" s="216">
        <v>4.0801231352233294E-5</v>
      </c>
    </row>
    <row r="10968" spans="2:11" ht="15.75" customHeight="1" x14ac:dyDescent="0.2">
      <c r="B10968" s="189">
        <v>41323</v>
      </c>
      <c r="C10968" s="143">
        <v>293580</v>
      </c>
      <c r="D10968" s="143" t="s">
        <v>816</v>
      </c>
      <c r="E10968" s="143" t="s">
        <v>25</v>
      </c>
      <c r="F10968" s="248" t="s">
        <v>3407</v>
      </c>
      <c r="G10968" s="216">
        <v>21.45</v>
      </c>
      <c r="H10968" s="216">
        <v>120.99999999627471</v>
      </c>
      <c r="I10968" s="216">
        <v>2595.4499999200925</v>
      </c>
      <c r="J10968" s="216">
        <v>7.434015858890388E-3</v>
      </c>
      <c r="K10968" s="216">
        <v>6.143814759602697E-5</v>
      </c>
    </row>
    <row r="10969" spans="2:11" ht="15.75" customHeight="1" x14ac:dyDescent="0.2">
      <c r="B10969" s="189">
        <v>41323</v>
      </c>
      <c r="C10969" s="143">
        <v>293581</v>
      </c>
      <c r="D10969" s="143" t="s">
        <v>1728</v>
      </c>
      <c r="E10969" s="143" t="s">
        <v>25</v>
      </c>
      <c r="F10969" s="248" t="s">
        <v>5686</v>
      </c>
      <c r="G10969" s="216">
        <v>18.785</v>
      </c>
      <c r="H10969" s="216">
        <v>181.99999999604188</v>
      </c>
      <c r="I10969" s="216">
        <v>3418.8699999256469</v>
      </c>
      <c r="J10969" s="216">
        <v>9.7924960217743873E-3</v>
      </c>
      <c r="K10969" s="216">
        <v>5.3804923197732706E-5</v>
      </c>
    </row>
    <row r="10970" spans="2:11" ht="15.75" customHeight="1" x14ac:dyDescent="0.2">
      <c r="B10970" s="189">
        <v>41323</v>
      </c>
      <c r="C10970" s="143">
        <v>293582</v>
      </c>
      <c r="D10970" s="143" t="s">
        <v>606</v>
      </c>
      <c r="E10970" s="143" t="s">
        <v>25</v>
      </c>
      <c r="F10970" s="248" t="s">
        <v>5687</v>
      </c>
      <c r="G10970" s="216">
        <v>1</v>
      </c>
      <c r="H10970" s="216">
        <v>209.99999999301508</v>
      </c>
      <c r="I10970" s="216">
        <v>209.99999999301508</v>
      </c>
      <c r="J10970" s="216">
        <v>6.0149235406697075E-4</v>
      </c>
      <c r="K10970" s="216">
        <v>2.8642493051760825E-6</v>
      </c>
    </row>
    <row r="10971" spans="2:11" ht="15.75" customHeight="1" x14ac:dyDescent="0.2">
      <c r="B10971" s="189">
        <v>41323</v>
      </c>
      <c r="C10971" s="143">
        <v>293583</v>
      </c>
      <c r="D10971" s="143" t="s">
        <v>4801</v>
      </c>
      <c r="E10971" s="143" t="s">
        <v>24</v>
      </c>
      <c r="F10971" s="248" t="s">
        <v>5688</v>
      </c>
      <c r="G10971" s="216">
        <v>3</v>
      </c>
      <c r="H10971" s="216">
        <v>56.000000004423782</v>
      </c>
      <c r="I10971" s="216">
        <v>168.00000001327135</v>
      </c>
      <c r="J10971" s="216">
        <v>1.6981450707874435E-4</v>
      </c>
      <c r="K10971" s="216">
        <v>3.032401911880887E-6</v>
      </c>
    </row>
    <row r="10972" spans="2:11" ht="15.75" customHeight="1" x14ac:dyDescent="0.2">
      <c r="B10972" s="189">
        <v>41323</v>
      </c>
      <c r="C10972" s="143">
        <v>293584</v>
      </c>
      <c r="D10972" s="143" t="s">
        <v>1235</v>
      </c>
      <c r="E10972" s="143" t="s">
        <v>25</v>
      </c>
      <c r="F10972" s="248" t="s">
        <v>5689</v>
      </c>
      <c r="G10972" s="216">
        <v>3.92</v>
      </c>
      <c r="H10972" s="216">
        <v>333.00000000628643</v>
      </c>
      <c r="I10972" s="216">
        <v>1305.3600000246427</v>
      </c>
      <c r="J10972" s="216">
        <v>3.7388764730752334E-3</v>
      </c>
      <c r="K10972" s="216">
        <v>1.1227857276290242E-5</v>
      </c>
    </row>
    <row r="10973" spans="2:11" ht="15.75" customHeight="1" x14ac:dyDescent="0.2">
      <c r="B10973" s="189">
        <v>41323</v>
      </c>
      <c r="C10973" s="143">
        <v>293585</v>
      </c>
      <c r="D10973" s="143" t="s">
        <v>814</v>
      </c>
      <c r="E10973" s="143" t="s">
        <v>25</v>
      </c>
      <c r="F10973" s="248" t="s">
        <v>5690</v>
      </c>
      <c r="G10973" s="216">
        <v>1.96</v>
      </c>
      <c r="H10973" s="216">
        <v>87.000000000698492</v>
      </c>
      <c r="I10973" s="216">
        <v>170.52000000136903</v>
      </c>
      <c r="J10973" s="216">
        <v>4.8841179152254684E-4</v>
      </c>
      <c r="K10973" s="216">
        <v>5.613928638145121E-6</v>
      </c>
    </row>
    <row r="10974" spans="2:11" ht="15.75" customHeight="1" x14ac:dyDescent="0.2">
      <c r="B10974" s="189">
        <v>41323</v>
      </c>
      <c r="C10974" s="143">
        <v>293586</v>
      </c>
      <c r="D10974" s="143" t="s">
        <v>963</v>
      </c>
      <c r="E10974" s="143" t="s">
        <v>24</v>
      </c>
      <c r="F10974" s="248" t="s">
        <v>5691</v>
      </c>
      <c r="G10974" s="216">
        <v>4.8</v>
      </c>
      <c r="H10974" s="216">
        <v>325.00000000116415</v>
      </c>
      <c r="I10974" s="216">
        <v>1560.0000000055879</v>
      </c>
      <c r="J10974" s="216">
        <v>1.5768489941837096E-3</v>
      </c>
      <c r="K10974" s="216">
        <v>4.8518430590094193E-6</v>
      </c>
    </row>
    <row r="10975" spans="2:11" ht="15.75" customHeight="1" x14ac:dyDescent="0.2">
      <c r="B10975" s="189">
        <v>41323</v>
      </c>
      <c r="C10975" s="143">
        <v>293587</v>
      </c>
      <c r="D10975" s="143" t="s">
        <v>957</v>
      </c>
      <c r="E10975" s="143" t="s">
        <v>25</v>
      </c>
      <c r="F10975" s="248" t="s">
        <v>5692</v>
      </c>
      <c r="G10975" s="216">
        <v>10.5</v>
      </c>
      <c r="H10975" s="216">
        <v>171.00000000209548</v>
      </c>
      <c r="I10975" s="216">
        <v>1795.5000000220025</v>
      </c>
      <c r="J10975" s="216">
        <v>5.1427596275066762E-3</v>
      </c>
      <c r="K10975" s="216">
        <v>3.0074617704348863E-5</v>
      </c>
    </row>
    <row r="10976" spans="2:11" ht="15.75" customHeight="1" x14ac:dyDescent="0.2">
      <c r="B10976" s="189">
        <v>41323</v>
      </c>
      <c r="C10976" s="143">
        <v>293588</v>
      </c>
      <c r="D10976" s="143" t="s">
        <v>1283</v>
      </c>
      <c r="E10976" s="143" t="s">
        <v>24</v>
      </c>
      <c r="F10976" s="248" t="s">
        <v>5693</v>
      </c>
      <c r="G10976" s="216">
        <v>11.83</v>
      </c>
      <c r="H10976" s="216">
        <v>191.99999999720603</v>
      </c>
      <c r="I10976" s="216">
        <v>2271.3599999669473</v>
      </c>
      <c r="J10976" s="216">
        <v>2.2958921354898475E-3</v>
      </c>
      <c r="K10976" s="216">
        <v>1.195777153918363E-5</v>
      </c>
    </row>
    <row r="10977" spans="2:11" ht="15.75" customHeight="1" x14ac:dyDescent="0.2">
      <c r="B10977" s="189">
        <v>41323</v>
      </c>
      <c r="C10977" s="143">
        <v>293589</v>
      </c>
      <c r="D10977" s="143" t="s">
        <v>1261</v>
      </c>
      <c r="E10977" s="143" t="s">
        <v>25</v>
      </c>
      <c r="F10977" s="248" t="s">
        <v>5694</v>
      </c>
      <c r="G10977" s="216">
        <v>4.21</v>
      </c>
      <c r="H10977" s="216">
        <v>50.999999998603016</v>
      </c>
      <c r="I10977" s="216">
        <v>214.7099999941187</v>
      </c>
      <c r="J10977" s="216">
        <v>6.149829682975111E-4</v>
      </c>
      <c r="K10977" s="216">
        <v>1.2058489574791306E-5</v>
      </c>
    </row>
    <row r="10978" spans="2:11" ht="15.75" customHeight="1" x14ac:dyDescent="0.2">
      <c r="B10978" s="189">
        <v>41323</v>
      </c>
      <c r="C10978" s="143">
        <v>294642</v>
      </c>
      <c r="D10978" s="143" t="s">
        <v>557</v>
      </c>
      <c r="E10978" s="143" t="s">
        <v>25</v>
      </c>
      <c r="F10978" s="248" t="s">
        <v>5695</v>
      </c>
      <c r="G10978" s="216">
        <v>1</v>
      </c>
      <c r="H10978" s="216">
        <v>239.00000000372529</v>
      </c>
      <c r="I10978" s="216">
        <v>239.00000000372529</v>
      </c>
      <c r="J10978" s="216">
        <v>6.8455558394775386E-4</v>
      </c>
      <c r="K10978" s="216">
        <v>2.8642493051760825E-6</v>
      </c>
    </row>
    <row r="10979" spans="2:11" ht="15.75" customHeight="1" x14ac:dyDescent="0.2">
      <c r="B10979" s="189">
        <v>41324</v>
      </c>
      <c r="C10979" s="143">
        <v>293710</v>
      </c>
      <c r="D10979" s="143" t="s">
        <v>1570</v>
      </c>
      <c r="E10979" s="143" t="s">
        <v>25</v>
      </c>
      <c r="F10979" s="248" t="s">
        <v>5696</v>
      </c>
      <c r="G10979" s="216">
        <v>22.080000000000002</v>
      </c>
      <c r="H10979" s="216">
        <v>91.000000003259629</v>
      </c>
      <c r="I10979" s="216">
        <v>2009.2800000719728</v>
      </c>
      <c r="J10979" s="216">
        <v>5.7547239658928256E-3</v>
      </c>
      <c r="K10979" s="216">
        <v>6.3238724897655946E-5</v>
      </c>
    </row>
    <row r="10980" spans="2:11" ht="15.75" customHeight="1" x14ac:dyDescent="0.2">
      <c r="B10980" s="189">
        <v>41324</v>
      </c>
      <c r="C10980" s="143">
        <v>293730</v>
      </c>
      <c r="D10980" s="143" t="s">
        <v>598</v>
      </c>
      <c r="E10980" s="143" t="s">
        <v>25</v>
      </c>
      <c r="F10980" s="248" t="s">
        <v>5697</v>
      </c>
      <c r="G10980" s="216">
        <v>12.040000000000001</v>
      </c>
      <c r="H10980" s="216">
        <v>161.00000000093132</v>
      </c>
      <c r="I10980" s="216">
        <v>1938.4400000112132</v>
      </c>
      <c r="J10980" s="216">
        <v>5.55183305667216E-3</v>
      </c>
      <c r="K10980" s="216">
        <v>3.4483435134410215E-5</v>
      </c>
    </row>
    <row r="10981" spans="2:11" ht="15.75" customHeight="1" x14ac:dyDescent="0.2">
      <c r="B10981" s="189">
        <v>41324</v>
      </c>
      <c r="C10981" s="143">
        <v>293810</v>
      </c>
      <c r="D10981" s="143" t="s">
        <v>1366</v>
      </c>
      <c r="E10981" s="143" t="s">
        <v>25</v>
      </c>
      <c r="F10981" s="248" t="s">
        <v>5698</v>
      </c>
      <c r="G10981" s="216">
        <v>1</v>
      </c>
      <c r="H10981" s="216">
        <v>195.99999999976717</v>
      </c>
      <c r="I10981" s="216">
        <v>195.99999999976717</v>
      </c>
      <c r="J10981" s="216">
        <v>5.6135824637345286E-4</v>
      </c>
      <c r="K10981" s="216">
        <v>2.8640726855822434E-6</v>
      </c>
    </row>
    <row r="10982" spans="2:11" ht="15.75" customHeight="1" x14ac:dyDescent="0.2">
      <c r="B10982" s="189">
        <v>41324</v>
      </c>
      <c r="C10982" s="143">
        <v>293890</v>
      </c>
      <c r="D10982" s="143" t="s">
        <v>612</v>
      </c>
      <c r="E10982" s="143" t="s">
        <v>25</v>
      </c>
      <c r="F10982" s="248" t="s">
        <v>4067</v>
      </c>
      <c r="G10982" s="216">
        <v>26.97</v>
      </c>
      <c r="H10982" s="216">
        <v>300.99999999627471</v>
      </c>
      <c r="I10982" s="216">
        <v>8117.9699998995293</v>
      </c>
      <c r="J10982" s="216">
        <v>2.325045613908833E-2</v>
      </c>
      <c r="K10982" s="216">
        <v>7.7244040330153111E-5</v>
      </c>
    </row>
    <row r="10983" spans="2:11" ht="15.75" customHeight="1" x14ac:dyDescent="0.2">
      <c r="B10983" s="189">
        <v>41324</v>
      </c>
      <c r="C10983" s="143">
        <v>293892</v>
      </c>
      <c r="D10983" s="143" t="s">
        <v>1728</v>
      </c>
      <c r="E10983" s="143" t="s">
        <v>25</v>
      </c>
      <c r="F10983" s="248" t="s">
        <v>5699</v>
      </c>
      <c r="G10983" s="216">
        <v>1</v>
      </c>
      <c r="H10983" s="216">
        <v>108.99999999906868</v>
      </c>
      <c r="I10983" s="216">
        <v>108.99999999906868</v>
      </c>
      <c r="J10983" s="216">
        <v>3.1218392272579719E-4</v>
      </c>
      <c r="K10983" s="216">
        <v>2.8640726855822434E-6</v>
      </c>
    </row>
    <row r="10984" spans="2:11" ht="15.75" customHeight="1" x14ac:dyDescent="0.2">
      <c r="B10984" s="189">
        <v>41324</v>
      </c>
      <c r="C10984" s="143">
        <v>293911</v>
      </c>
      <c r="D10984" s="143" t="s">
        <v>1405</v>
      </c>
      <c r="E10984" s="143" t="s">
        <v>25</v>
      </c>
      <c r="F10984" s="248" t="s">
        <v>5700</v>
      </c>
      <c r="G10984" s="216">
        <v>5</v>
      </c>
      <c r="H10984" s="216">
        <v>409.00000000256114</v>
      </c>
      <c r="I10984" s="216">
        <v>2045.0000000128057</v>
      </c>
      <c r="J10984" s="216">
        <v>5.8570286420523646E-3</v>
      </c>
      <c r="K10984" s="216">
        <v>1.4320363427911217E-5</v>
      </c>
    </row>
    <row r="10985" spans="2:11" ht="15.75" customHeight="1" x14ac:dyDescent="0.2">
      <c r="B10985" s="189">
        <v>41324</v>
      </c>
      <c r="C10985" s="143">
        <v>293912</v>
      </c>
      <c r="D10985" s="143" t="s">
        <v>623</v>
      </c>
      <c r="E10985" s="143" t="s">
        <v>25</v>
      </c>
      <c r="F10985" s="248" t="s">
        <v>1999</v>
      </c>
      <c r="G10985" s="216">
        <v>85</v>
      </c>
      <c r="H10985" s="216">
        <v>468.00000000628643</v>
      </c>
      <c r="I10985" s="216">
        <v>39780.000000534346</v>
      </c>
      <c r="J10985" s="216">
        <v>0.11393281143399206</v>
      </c>
      <c r="K10985" s="216">
        <v>2.4344617827449071E-4</v>
      </c>
    </row>
    <row r="10986" spans="2:11" ht="15.75" customHeight="1" x14ac:dyDescent="0.2">
      <c r="B10986" s="189">
        <v>41324</v>
      </c>
      <c r="C10986" s="143">
        <v>293919</v>
      </c>
      <c r="D10986" s="143" t="s">
        <v>1240</v>
      </c>
      <c r="E10986" s="143" t="s">
        <v>24</v>
      </c>
      <c r="F10986" s="248" t="s">
        <v>4765</v>
      </c>
      <c r="G10986" s="216">
        <v>1.8</v>
      </c>
      <c r="H10986" s="216">
        <v>75.99999999627471</v>
      </c>
      <c r="I10986" s="216">
        <v>136.79999999329448</v>
      </c>
      <c r="J10986" s="216">
        <v>1.382748967345731E-4</v>
      </c>
      <c r="K10986" s="216">
        <v>1.8194065360704067E-6</v>
      </c>
    </row>
    <row r="10987" spans="2:11" ht="15.75" customHeight="1" x14ac:dyDescent="0.2">
      <c r="B10987" s="189">
        <v>41324</v>
      </c>
      <c r="C10987" s="143">
        <v>293920</v>
      </c>
      <c r="D10987" s="143" t="s">
        <v>808</v>
      </c>
      <c r="E10987" s="143" t="s">
        <v>24</v>
      </c>
      <c r="F10987" s="248" t="s">
        <v>5701</v>
      </c>
      <c r="G10987" s="216">
        <v>28.080000000000002</v>
      </c>
      <c r="H10987" s="216">
        <v>145.00000000116415</v>
      </c>
      <c r="I10987" s="216">
        <v>4071.6000000326899</v>
      </c>
      <c r="J10987" s="216">
        <v>4.1154975846243022E-3</v>
      </c>
      <c r="K10987" s="216">
        <v>2.838274196269835E-5</v>
      </c>
    </row>
    <row r="10988" spans="2:11" ht="15.75" customHeight="1" x14ac:dyDescent="0.2">
      <c r="B10988" s="189">
        <v>41324</v>
      </c>
      <c r="C10988" s="143">
        <v>293922</v>
      </c>
      <c r="D10988" s="143" t="s">
        <v>688</v>
      </c>
      <c r="E10988" s="143" t="s">
        <v>25</v>
      </c>
      <c r="F10988" s="248" t="s">
        <v>5702</v>
      </c>
      <c r="G10988" s="216">
        <v>23.04</v>
      </c>
      <c r="H10988" s="216">
        <v>88.999999996740371</v>
      </c>
      <c r="I10988" s="216">
        <v>2050.559999924898</v>
      </c>
      <c r="J10988" s="216">
        <v>5.872952885932428E-3</v>
      </c>
      <c r="K10988" s="216">
        <v>6.5988234675814892E-5</v>
      </c>
    </row>
    <row r="10989" spans="2:11" ht="15.75" customHeight="1" x14ac:dyDescent="0.2">
      <c r="B10989" s="189">
        <v>41324</v>
      </c>
      <c r="C10989" s="143">
        <v>293924</v>
      </c>
      <c r="D10989" s="143" t="s">
        <v>689</v>
      </c>
      <c r="E10989" s="143" t="s">
        <v>25</v>
      </c>
      <c r="F10989" s="248" t="s">
        <v>3168</v>
      </c>
      <c r="G10989" s="216">
        <v>8.83</v>
      </c>
      <c r="H10989" s="216">
        <v>78.999999995576218</v>
      </c>
      <c r="I10989" s="216">
        <v>697.56999996093805</v>
      </c>
      <c r="J10989" s="216">
        <v>1.9978911831697293E-3</v>
      </c>
      <c r="K10989" s="216">
        <v>2.5289761813691213E-5</v>
      </c>
    </row>
    <row r="10990" spans="2:11" ht="15.75" customHeight="1" x14ac:dyDescent="0.2">
      <c r="B10990" s="189">
        <v>41324</v>
      </c>
      <c r="C10990" s="143">
        <v>293925</v>
      </c>
      <c r="D10990" s="143" t="s">
        <v>541</v>
      </c>
      <c r="E10990" s="143" t="s">
        <v>25</v>
      </c>
      <c r="F10990" s="248" t="s">
        <v>3323</v>
      </c>
      <c r="G10990" s="216">
        <v>13.92</v>
      </c>
      <c r="H10990" s="216">
        <v>299.99999999301508</v>
      </c>
      <c r="I10990" s="216">
        <v>4175.9999999027696</v>
      </c>
      <c r="J10990" s="216">
        <v>1.1960367534712975E-2</v>
      </c>
      <c r="K10990" s="216">
        <v>3.9867891783304831E-5</v>
      </c>
    </row>
    <row r="10991" spans="2:11" ht="15.75" customHeight="1" x14ac:dyDescent="0.2">
      <c r="B10991" s="189">
        <v>41324</v>
      </c>
      <c r="C10991" s="143">
        <v>293926</v>
      </c>
      <c r="D10991" s="143" t="s">
        <v>1158</v>
      </c>
      <c r="E10991" s="143" t="s">
        <v>25</v>
      </c>
      <c r="F10991" s="248" t="s">
        <v>5703</v>
      </c>
      <c r="G10991" s="216">
        <v>6.0750000000000002</v>
      </c>
      <c r="H10991" s="216">
        <v>255.99999999627471</v>
      </c>
      <c r="I10991" s="216">
        <v>1555.1999999773689</v>
      </c>
      <c r="J10991" s="216">
        <v>4.4542058405526884E-3</v>
      </c>
      <c r="K10991" s="216">
        <v>1.7399241564912131E-5</v>
      </c>
    </row>
    <row r="10992" spans="2:11" ht="15.75" customHeight="1" x14ac:dyDescent="0.2">
      <c r="B10992" s="189">
        <v>41324</v>
      </c>
      <c r="C10992" s="143">
        <v>293927</v>
      </c>
      <c r="D10992" s="143" t="s">
        <v>1167</v>
      </c>
      <c r="E10992" s="143" t="s">
        <v>25</v>
      </c>
      <c r="F10992" s="248" t="s">
        <v>5704</v>
      </c>
      <c r="G10992" s="216">
        <v>4.25</v>
      </c>
      <c r="H10992" s="216">
        <v>55.000000001164153</v>
      </c>
      <c r="I10992" s="216">
        <v>233.75000000494765</v>
      </c>
      <c r="J10992" s="216">
        <v>6.694769902690199E-4</v>
      </c>
      <c r="K10992" s="216">
        <v>1.2172308913724536E-5</v>
      </c>
    </row>
    <row r="10993" spans="2:11" ht="15.75" customHeight="1" x14ac:dyDescent="0.2">
      <c r="B10993" s="189">
        <v>41324</v>
      </c>
      <c r="C10993" s="143">
        <v>293928</v>
      </c>
      <c r="D10993" s="143" t="s">
        <v>874</v>
      </c>
      <c r="E10993" s="143" t="s">
        <v>25</v>
      </c>
      <c r="F10993" s="248" t="s">
        <v>5705</v>
      </c>
      <c r="G10993" s="216">
        <v>21</v>
      </c>
      <c r="H10993" s="216">
        <v>119.99999999301508</v>
      </c>
      <c r="I10993" s="216">
        <v>2519.9999998533167</v>
      </c>
      <c r="J10993" s="216">
        <v>7.2174631672471418E-3</v>
      </c>
      <c r="K10993" s="216">
        <v>6.0145526397227119E-5</v>
      </c>
    </row>
    <row r="10994" spans="2:11" ht="15.75" customHeight="1" x14ac:dyDescent="0.2">
      <c r="B10994" s="189">
        <v>41324</v>
      </c>
      <c r="C10994" s="143">
        <v>293929</v>
      </c>
      <c r="D10994" s="143" t="s">
        <v>1138</v>
      </c>
      <c r="E10994" s="143" t="s">
        <v>24</v>
      </c>
      <c r="F10994" s="248" t="s">
        <v>5706</v>
      </c>
      <c r="G10994" s="216">
        <v>2</v>
      </c>
      <c r="H10994" s="216">
        <v>97.000000001862645</v>
      </c>
      <c r="I10994" s="216">
        <v>194.00000000372529</v>
      </c>
      <c r="J10994" s="216">
        <v>1.9609159333579818E-4</v>
      </c>
      <c r="K10994" s="216">
        <v>2.0215628178560076E-6</v>
      </c>
    </row>
    <row r="10995" spans="2:11" ht="15.75" customHeight="1" x14ac:dyDescent="0.2">
      <c r="B10995" s="189">
        <v>41324</v>
      </c>
      <c r="C10995" s="143">
        <v>293930</v>
      </c>
      <c r="D10995" s="143" t="s">
        <v>1660</v>
      </c>
      <c r="E10995" s="143" t="s">
        <v>24</v>
      </c>
      <c r="F10995" s="248" t="s">
        <v>5707</v>
      </c>
      <c r="G10995" s="216">
        <v>24.655000000000001</v>
      </c>
      <c r="H10995" s="216">
        <v>246.99999999837019</v>
      </c>
      <c r="I10995" s="216">
        <v>6089.7849999598175</v>
      </c>
      <c r="J10995" s="216">
        <v>6.1554414623280077E-3</v>
      </c>
      <c r="K10995" s="216">
        <v>2.4920815637119936E-5</v>
      </c>
    </row>
    <row r="10996" spans="2:11" ht="15.75" customHeight="1" x14ac:dyDescent="0.2">
      <c r="B10996" s="189">
        <v>41324</v>
      </c>
      <c r="C10996" s="143">
        <v>293931</v>
      </c>
      <c r="D10996" s="143" t="s">
        <v>3726</v>
      </c>
      <c r="E10996" s="143" t="s">
        <v>24</v>
      </c>
      <c r="F10996" s="248" t="s">
        <v>5708</v>
      </c>
      <c r="G10996" s="216">
        <v>0.5</v>
      </c>
      <c r="H10996" s="216">
        <v>176.00000000791624</v>
      </c>
      <c r="I10996" s="216">
        <v>88.000000003958121</v>
      </c>
      <c r="J10996" s="216">
        <v>8.8948763989665127E-5</v>
      </c>
      <c r="K10996" s="216">
        <v>5.0539070446400191E-7</v>
      </c>
    </row>
    <row r="10997" spans="2:11" ht="15.75" customHeight="1" x14ac:dyDescent="0.2">
      <c r="B10997" s="189">
        <v>41324</v>
      </c>
      <c r="C10997" s="143">
        <v>293932</v>
      </c>
      <c r="D10997" s="143" t="s">
        <v>1167</v>
      </c>
      <c r="E10997" s="143" t="s">
        <v>25</v>
      </c>
      <c r="F10997" s="248" t="s">
        <v>5704</v>
      </c>
      <c r="G10997" s="216">
        <v>25.07</v>
      </c>
      <c r="H10997" s="216">
        <v>30.99999999627471</v>
      </c>
      <c r="I10997" s="216">
        <v>777.16999990660702</v>
      </c>
      <c r="J10997" s="216">
        <v>2.2258713687864679E-3</v>
      </c>
      <c r="K10997" s="216">
        <v>7.180230222754685E-5</v>
      </c>
    </row>
    <row r="10998" spans="2:11" ht="15.75" customHeight="1" x14ac:dyDescent="0.2">
      <c r="B10998" s="189">
        <v>41324</v>
      </c>
      <c r="C10998" s="143">
        <v>293933</v>
      </c>
      <c r="D10998" s="143" t="s">
        <v>658</v>
      </c>
      <c r="E10998" s="143" t="s">
        <v>24</v>
      </c>
      <c r="F10998" s="248" t="s">
        <v>5457</v>
      </c>
      <c r="G10998" s="216">
        <v>23.705000000000002</v>
      </c>
      <c r="H10998" s="216">
        <v>320.00000000582077</v>
      </c>
      <c r="I10998" s="216">
        <v>7585.6000001379816</v>
      </c>
      <c r="J10998" s="216">
        <v>7.667383455703735E-3</v>
      </c>
      <c r="K10998" s="216">
        <v>2.396057329863833E-5</v>
      </c>
    </row>
    <row r="10999" spans="2:11" ht="15.75" customHeight="1" x14ac:dyDescent="0.2">
      <c r="B10999" s="189">
        <v>41324</v>
      </c>
      <c r="C10999" s="143">
        <v>293934</v>
      </c>
      <c r="D10999" s="143" t="s">
        <v>1212</v>
      </c>
      <c r="E10999" s="143" t="s">
        <v>24</v>
      </c>
      <c r="F10999" s="248" t="s">
        <v>5307</v>
      </c>
      <c r="G10999" s="216">
        <v>39.890000000000008</v>
      </c>
      <c r="H10999" s="216">
        <v>329.99999999650754</v>
      </c>
      <c r="I10999" s="216">
        <v>13163.699999860686</v>
      </c>
      <c r="J10999" s="216">
        <v>1.3305623232564748E-2</v>
      </c>
      <c r="K10999" s="216">
        <v>4.0320070402138079E-5</v>
      </c>
    </row>
    <row r="11000" spans="2:11" ht="15.75" customHeight="1" x14ac:dyDescent="0.2">
      <c r="B11000" s="189">
        <v>41324</v>
      </c>
      <c r="C11000" s="143">
        <v>293935</v>
      </c>
      <c r="D11000" s="143" t="s">
        <v>1196</v>
      </c>
      <c r="E11000" s="143" t="s">
        <v>24</v>
      </c>
      <c r="F11000" s="248" t="s">
        <v>3437</v>
      </c>
      <c r="G11000" s="216">
        <v>4.5250000000000004</v>
      </c>
      <c r="H11000" s="216">
        <v>184.00000000256114</v>
      </c>
      <c r="I11000" s="216">
        <v>832.60000001158926</v>
      </c>
      <c r="J11000" s="216">
        <v>8.4157660108517016E-4</v>
      </c>
      <c r="K11000" s="216">
        <v>4.5737858753992175E-6</v>
      </c>
    </row>
    <row r="11001" spans="2:11" ht="15.75" customHeight="1" x14ac:dyDescent="0.2">
      <c r="B11001" s="189">
        <v>41324</v>
      </c>
      <c r="C11001" s="143">
        <v>293936</v>
      </c>
      <c r="D11001" s="143" t="s">
        <v>641</v>
      </c>
      <c r="E11001" s="143" t="s">
        <v>24</v>
      </c>
      <c r="F11001" s="248" t="s">
        <v>5709</v>
      </c>
      <c r="G11001" s="216">
        <v>2.13</v>
      </c>
      <c r="H11001" s="216">
        <v>126.00000000209548</v>
      </c>
      <c r="I11001" s="216">
        <v>268.38000000446334</v>
      </c>
      <c r="J11001" s="216">
        <v>2.7127351453260911E-4</v>
      </c>
      <c r="K11001" s="216">
        <v>2.1529644010166479E-6</v>
      </c>
    </row>
    <row r="11002" spans="2:11" ht="15.75" customHeight="1" x14ac:dyDescent="0.2">
      <c r="B11002" s="189">
        <v>41324</v>
      </c>
      <c r="C11002" s="143">
        <v>293936</v>
      </c>
      <c r="D11002" s="143" t="s">
        <v>1540</v>
      </c>
      <c r="E11002" s="143" t="s">
        <v>24</v>
      </c>
      <c r="F11002" s="248" t="s">
        <v>5709</v>
      </c>
      <c r="G11002" s="216">
        <v>6.0500000000000007</v>
      </c>
      <c r="H11002" s="216">
        <v>126.00000000209548</v>
      </c>
      <c r="I11002" s="216">
        <v>762.30000001267763</v>
      </c>
      <c r="J11002" s="216">
        <v>7.7051866803863156E-4</v>
      </c>
      <c r="K11002" s="216">
        <v>6.1152275240144239E-6</v>
      </c>
    </row>
    <row r="11003" spans="2:11" ht="15.75" customHeight="1" x14ac:dyDescent="0.2">
      <c r="B11003" s="189">
        <v>41324</v>
      </c>
      <c r="C11003" s="143">
        <v>293937</v>
      </c>
      <c r="D11003" s="143" t="s">
        <v>1580</v>
      </c>
      <c r="E11003" s="143" t="s">
        <v>24</v>
      </c>
      <c r="F11003" s="248" t="s">
        <v>5710</v>
      </c>
      <c r="G11003" s="216">
        <v>8.19</v>
      </c>
      <c r="H11003" s="216">
        <v>232.9999999946449</v>
      </c>
      <c r="I11003" s="216">
        <v>1908.2699999561416</v>
      </c>
      <c r="J11003" s="216">
        <v>1.9288438391707105E-3</v>
      </c>
      <c r="K11003" s="216">
        <v>8.2782997391203507E-6</v>
      </c>
    </row>
    <row r="11004" spans="2:11" ht="15.75" customHeight="1" x14ac:dyDescent="0.2">
      <c r="B11004" s="189">
        <v>41324</v>
      </c>
      <c r="C11004" s="143">
        <v>293938</v>
      </c>
      <c r="D11004" s="143" t="s">
        <v>1200</v>
      </c>
      <c r="E11004" s="143" t="s">
        <v>24</v>
      </c>
      <c r="F11004" s="248" t="s">
        <v>5711</v>
      </c>
      <c r="G11004" s="216">
        <v>5.91</v>
      </c>
      <c r="H11004" s="216">
        <v>346.99999999953434</v>
      </c>
      <c r="I11004" s="216">
        <v>2050.7699999972479</v>
      </c>
      <c r="J11004" s="216">
        <v>2.0728801899845004E-3</v>
      </c>
      <c r="K11004" s="216">
        <v>5.9737181267645023E-6</v>
      </c>
    </row>
    <row r="11005" spans="2:11" ht="15.75" customHeight="1" x14ac:dyDescent="0.2">
      <c r="B11005" s="189">
        <v>41324</v>
      </c>
      <c r="C11005" s="143">
        <v>293939</v>
      </c>
      <c r="D11005" s="143" t="s">
        <v>1001</v>
      </c>
      <c r="E11005" s="143" t="s">
        <v>24</v>
      </c>
      <c r="F11005" s="248" t="s">
        <v>2576</v>
      </c>
      <c r="G11005" s="216">
        <v>43.435000000000002</v>
      </c>
      <c r="H11005" s="216">
        <v>290.99999999511056</v>
      </c>
      <c r="I11005" s="216">
        <v>12639.584999787628</v>
      </c>
      <c r="J11005" s="216">
        <v>1.2775857534350602E-2</v>
      </c>
      <c r="K11005" s="216">
        <v>4.3903290496787849E-5</v>
      </c>
    </row>
    <row r="11006" spans="2:11" ht="15.75" customHeight="1" x14ac:dyDescent="0.2">
      <c r="B11006" s="189">
        <v>41324</v>
      </c>
      <c r="C11006" s="143">
        <v>293940</v>
      </c>
      <c r="D11006" s="143" t="s">
        <v>1023</v>
      </c>
      <c r="E11006" s="143" t="s">
        <v>24</v>
      </c>
      <c r="F11006" s="248" t="s">
        <v>5712</v>
      </c>
      <c r="G11006" s="216">
        <v>10.395000000000001</v>
      </c>
      <c r="H11006" s="216">
        <v>188.00000000512227</v>
      </c>
      <c r="I11006" s="216">
        <v>1954.2600000532464</v>
      </c>
      <c r="J11006" s="216">
        <v>1.9753296762654612E-3</v>
      </c>
      <c r="K11006" s="216">
        <v>1.0507072745806601E-5</v>
      </c>
    </row>
    <row r="11007" spans="2:11" ht="15.75" customHeight="1" x14ac:dyDescent="0.2">
      <c r="B11007" s="189">
        <v>41324</v>
      </c>
      <c r="C11007" s="143">
        <v>293942</v>
      </c>
      <c r="D11007" s="143" t="s">
        <v>717</v>
      </c>
      <c r="E11007" s="143" t="s">
        <v>24</v>
      </c>
      <c r="F11007" s="248" t="s">
        <v>3141</v>
      </c>
      <c r="G11007" s="216">
        <v>10.4665</v>
      </c>
      <c r="H11007" s="216">
        <v>313.00000000395812</v>
      </c>
      <c r="I11007" s="216">
        <v>3276.0145000414277</v>
      </c>
      <c r="J11007" s="216">
        <v>3.3113345520204441E-3</v>
      </c>
      <c r="K11007" s="216">
        <v>1.0579343616544952E-5</v>
      </c>
    </row>
    <row r="11008" spans="2:11" ht="15.75" customHeight="1" x14ac:dyDescent="0.2">
      <c r="B11008" s="189">
        <v>41324</v>
      </c>
      <c r="C11008" s="143">
        <v>293943</v>
      </c>
      <c r="D11008" s="143" t="s">
        <v>788</v>
      </c>
      <c r="E11008" s="143" t="s">
        <v>25</v>
      </c>
      <c r="F11008" s="248" t="s">
        <v>5713</v>
      </c>
      <c r="G11008" s="216">
        <v>19.95</v>
      </c>
      <c r="H11008" s="216">
        <v>390.00000000349246</v>
      </c>
      <c r="I11008" s="216">
        <v>7780.5000000696746</v>
      </c>
      <c r="J11008" s="216">
        <v>2.2283917530372198E-2</v>
      </c>
      <c r="K11008" s="216">
        <v>5.7138250077365758E-5</v>
      </c>
    </row>
    <row r="11009" spans="2:11" ht="15.75" customHeight="1" x14ac:dyDescent="0.2">
      <c r="B11009" s="189">
        <v>41324</v>
      </c>
      <c r="C11009" s="143">
        <v>294643</v>
      </c>
      <c r="D11009" s="143" t="s">
        <v>1734</v>
      </c>
      <c r="E11009" s="143" t="s">
        <v>25</v>
      </c>
      <c r="F11009" s="248" t="s">
        <v>5714</v>
      </c>
      <c r="G11009" s="216">
        <v>2</v>
      </c>
      <c r="H11009" s="216">
        <v>267.00000000069849</v>
      </c>
      <c r="I11009" s="216">
        <v>534.00000000139698</v>
      </c>
      <c r="J11009" s="216">
        <v>1.5294148141049191E-3</v>
      </c>
      <c r="K11009" s="216">
        <v>5.7281453711644868E-6</v>
      </c>
    </row>
    <row r="11010" spans="2:11" ht="15.75" customHeight="1" x14ac:dyDescent="0.2">
      <c r="B11010" s="189">
        <v>41325</v>
      </c>
      <c r="C11010" s="143">
        <v>294010</v>
      </c>
      <c r="D11010" s="143" t="s">
        <v>579</v>
      </c>
      <c r="E11010" s="143" t="s">
        <v>25</v>
      </c>
      <c r="F11010" s="248" t="s">
        <v>4063</v>
      </c>
      <c r="G11010" s="216">
        <v>9</v>
      </c>
      <c r="H11010" s="216">
        <v>86.000000007916242</v>
      </c>
      <c r="I11010" s="216">
        <v>774.00000007124618</v>
      </c>
      <c r="J11010" s="216">
        <v>2.2165992644019063E-3</v>
      </c>
      <c r="K11010" s="216">
        <v>2.5774410048812438E-5</v>
      </c>
    </row>
    <row r="11011" spans="2:11" ht="15.75" customHeight="1" x14ac:dyDescent="0.2">
      <c r="B11011" s="189">
        <v>41325</v>
      </c>
      <c r="C11011" s="143">
        <v>294090</v>
      </c>
      <c r="D11011" s="143" t="s">
        <v>696</v>
      </c>
      <c r="E11011" s="143" t="s">
        <v>25</v>
      </c>
      <c r="F11011" s="248" t="s">
        <v>5638</v>
      </c>
      <c r="G11011" s="216">
        <v>19</v>
      </c>
      <c r="H11011" s="216">
        <v>310.00000000465661</v>
      </c>
      <c r="I11011" s="216">
        <v>5890.0000000884756</v>
      </c>
      <c r="J11011" s="216">
        <v>1.686791946553174E-2</v>
      </c>
      <c r="K11011" s="216">
        <v>5.4412643436381812E-5</v>
      </c>
    </row>
    <row r="11012" spans="2:11" ht="15.75" customHeight="1" x14ac:dyDescent="0.2">
      <c r="B11012" s="189">
        <v>41325</v>
      </c>
      <c r="C11012" s="143">
        <v>294110</v>
      </c>
      <c r="D11012" s="143" t="s">
        <v>606</v>
      </c>
      <c r="E11012" s="143" t="s">
        <v>25</v>
      </c>
      <c r="F11012" s="248" t="s">
        <v>3041</v>
      </c>
      <c r="G11012" s="216">
        <v>2</v>
      </c>
      <c r="H11012" s="216">
        <v>72.999999996973202</v>
      </c>
      <c r="I11012" s="216">
        <v>145.9999999939464</v>
      </c>
      <c r="J11012" s="216">
        <v>4.1811820744117647E-4</v>
      </c>
      <c r="K11012" s="216">
        <v>5.7276466775138752E-6</v>
      </c>
    </row>
    <row r="11013" spans="2:11" ht="15.75" customHeight="1" x14ac:dyDescent="0.2">
      <c r="B11013" s="189">
        <v>41325</v>
      </c>
      <c r="C11013" s="143">
        <v>294133</v>
      </c>
      <c r="D11013" s="143" t="s">
        <v>524</v>
      </c>
      <c r="E11013" s="143" t="s">
        <v>25</v>
      </c>
      <c r="F11013" s="248" t="s">
        <v>5715</v>
      </c>
      <c r="G11013" s="216">
        <v>1</v>
      </c>
      <c r="H11013" s="216">
        <v>270</v>
      </c>
      <c r="I11013" s="216">
        <v>270</v>
      </c>
      <c r="J11013" s="216">
        <v>7.732323014643731E-4</v>
      </c>
      <c r="K11013" s="216">
        <v>2.8638233387569376E-6</v>
      </c>
    </row>
    <row r="11014" spans="2:11" ht="15.75" customHeight="1" x14ac:dyDescent="0.2">
      <c r="B11014" s="189">
        <v>41325</v>
      </c>
      <c r="C11014" s="143">
        <v>294134</v>
      </c>
      <c r="D11014" s="143" t="s">
        <v>643</v>
      </c>
      <c r="E11014" s="143" t="s">
        <v>25</v>
      </c>
      <c r="F11014" s="248" t="s">
        <v>2163</v>
      </c>
      <c r="G11014" s="216">
        <v>76.45</v>
      </c>
      <c r="H11014" s="216">
        <v>412.00000000186265</v>
      </c>
      <c r="I11014" s="216">
        <v>31497.400000142399</v>
      </c>
      <c r="J11014" s="216">
        <v>9.0202989230570574E-2</v>
      </c>
      <c r="K11014" s="216">
        <v>2.189392942479679E-4</v>
      </c>
    </row>
    <row r="11015" spans="2:11" ht="15.75" customHeight="1" x14ac:dyDescent="0.2">
      <c r="B11015" s="189">
        <v>41325</v>
      </c>
      <c r="C11015" s="143">
        <v>294135</v>
      </c>
      <c r="D11015" s="143" t="s">
        <v>881</v>
      </c>
      <c r="E11015" s="143" t="s">
        <v>24</v>
      </c>
      <c r="F11015" s="248" t="s">
        <v>5376</v>
      </c>
      <c r="G11015" s="216">
        <v>130</v>
      </c>
      <c r="H11015" s="216">
        <v>354.99999999417923</v>
      </c>
      <c r="I11015" s="216">
        <v>46149.9999992433</v>
      </c>
      <c r="J11015" s="216">
        <v>4.6646971704617408E-2</v>
      </c>
      <c r="K11015" s="216">
        <v>1.3139992029685143E-4</v>
      </c>
    </row>
    <row r="11016" spans="2:11" ht="15.75" customHeight="1" x14ac:dyDescent="0.2">
      <c r="B11016" s="189">
        <v>41325</v>
      </c>
      <c r="C11016" s="143">
        <v>294136</v>
      </c>
      <c r="D11016" s="143" t="s">
        <v>565</v>
      </c>
      <c r="E11016" s="143" t="s">
        <v>25</v>
      </c>
      <c r="F11016" s="248" t="s">
        <v>5716</v>
      </c>
      <c r="G11016" s="216">
        <v>3.5</v>
      </c>
      <c r="H11016" s="216">
        <v>95.000000005820766</v>
      </c>
      <c r="I11016" s="216">
        <v>332.50000002037268</v>
      </c>
      <c r="J11016" s="216">
        <v>9.5222126019502552E-4</v>
      </c>
      <c r="K11016" s="216">
        <v>1.0023381685649282E-5</v>
      </c>
    </row>
    <row r="11017" spans="2:11" ht="15.75" customHeight="1" x14ac:dyDescent="0.2">
      <c r="B11017" s="189">
        <v>41325</v>
      </c>
      <c r="C11017" s="143">
        <v>294137</v>
      </c>
      <c r="D11017" s="143" t="s">
        <v>598</v>
      </c>
      <c r="E11017" s="143" t="s">
        <v>25</v>
      </c>
      <c r="F11017" s="248" t="s">
        <v>5717</v>
      </c>
      <c r="G11017" s="216">
        <v>10.120000000000001</v>
      </c>
      <c r="H11017" s="216">
        <v>110.99999999511056</v>
      </c>
      <c r="I11017" s="216">
        <v>1123.3199999505189</v>
      </c>
      <c r="J11017" s="216">
        <v>3.2169900327507378E-3</v>
      </c>
      <c r="K11017" s="216">
        <v>2.898189218822021E-5</v>
      </c>
    </row>
    <row r="11018" spans="2:11" ht="15.75" customHeight="1" x14ac:dyDescent="0.2">
      <c r="B11018" s="189">
        <v>41325</v>
      </c>
      <c r="C11018" s="143">
        <v>294140</v>
      </c>
      <c r="D11018" s="143" t="s">
        <v>1508</v>
      </c>
      <c r="E11018" s="143" t="s">
        <v>25</v>
      </c>
      <c r="F11018" s="248" t="s">
        <v>5718</v>
      </c>
      <c r="G11018" s="216">
        <v>6.3</v>
      </c>
      <c r="H11018" s="216">
        <v>164.00000000023283</v>
      </c>
      <c r="I11018" s="216">
        <v>1033.2000000014668</v>
      </c>
      <c r="J11018" s="216">
        <v>2.9589022736078688E-3</v>
      </c>
      <c r="K11018" s="216">
        <v>1.8042087034168705E-5</v>
      </c>
    </row>
    <row r="11019" spans="2:11" ht="15.75" customHeight="1" x14ac:dyDescent="0.2">
      <c r="B11019" s="189">
        <v>41325</v>
      </c>
      <c r="C11019" s="143">
        <v>294141</v>
      </c>
      <c r="D11019" s="143" t="s">
        <v>1113</v>
      </c>
      <c r="E11019" s="143" t="s">
        <v>25</v>
      </c>
      <c r="F11019" s="248" t="s">
        <v>5719</v>
      </c>
      <c r="G11019" s="216">
        <v>21.080000000000002</v>
      </c>
      <c r="H11019" s="216">
        <v>389.99999999301508</v>
      </c>
      <c r="I11019" s="216">
        <v>8221.199999852759</v>
      </c>
      <c r="J11019" s="216">
        <v>2.3544064432166861E-2</v>
      </c>
      <c r="K11019" s="216">
        <v>6.0369395980996247E-5</v>
      </c>
    </row>
    <row r="11020" spans="2:11" ht="15.75" customHeight="1" x14ac:dyDescent="0.2">
      <c r="B11020" s="189">
        <v>41325</v>
      </c>
      <c r="C11020" s="143">
        <v>294142</v>
      </c>
      <c r="D11020" s="143" t="s">
        <v>1201</v>
      </c>
      <c r="E11020" s="143" t="s">
        <v>24</v>
      </c>
      <c r="F11020" s="248" t="s">
        <v>5720</v>
      </c>
      <c r="G11020" s="216">
        <v>79</v>
      </c>
      <c r="H11020" s="216">
        <v>355.00000000465661</v>
      </c>
      <c r="I11020" s="216">
        <v>28045.000000367872</v>
      </c>
      <c r="J11020" s="216">
        <v>2.8347005882873359E-2</v>
      </c>
      <c r="K11020" s="216">
        <v>7.9850720795778942E-5</v>
      </c>
    </row>
    <row r="11021" spans="2:11" ht="15.75" customHeight="1" x14ac:dyDescent="0.2">
      <c r="B11021" s="189">
        <v>41325</v>
      </c>
      <c r="C11021" s="143">
        <v>294143</v>
      </c>
      <c r="D11021" s="143" t="s">
        <v>1066</v>
      </c>
      <c r="E11021" s="143" t="s">
        <v>24</v>
      </c>
      <c r="F11021" s="248" t="s">
        <v>5321</v>
      </c>
      <c r="G11021" s="216">
        <v>8.2750000000000004</v>
      </c>
      <c r="H11021" s="216">
        <v>181.00000000325963</v>
      </c>
      <c r="I11021" s="216">
        <v>1497.7750000269737</v>
      </c>
      <c r="J11021" s="216">
        <v>1.5139039663550845E-3</v>
      </c>
      <c r="K11021" s="216">
        <v>8.3641103112034276E-6</v>
      </c>
    </row>
    <row r="11022" spans="2:11" ht="15.75" customHeight="1" x14ac:dyDescent="0.2">
      <c r="B11022" s="189">
        <v>41325</v>
      </c>
      <c r="C11022" s="143">
        <v>294144</v>
      </c>
      <c r="D11022" s="143" t="s">
        <v>5721</v>
      </c>
      <c r="E11022" s="143" t="s">
        <v>24</v>
      </c>
      <c r="F11022" s="248" t="s">
        <v>5722</v>
      </c>
      <c r="G11022" s="216">
        <v>11.11</v>
      </c>
      <c r="H11022" s="216">
        <v>295.00000000814907</v>
      </c>
      <c r="I11022" s="216">
        <v>3277.4500000905359</v>
      </c>
      <c r="J11022" s="216">
        <v>3.3127436060677853E-3</v>
      </c>
      <c r="K11022" s="216">
        <v>1.1229639342292457E-5</v>
      </c>
    </row>
    <row r="11023" spans="2:11" ht="15.75" customHeight="1" x14ac:dyDescent="0.2">
      <c r="B11023" s="189">
        <v>41325</v>
      </c>
      <c r="C11023" s="143">
        <v>294144</v>
      </c>
      <c r="D11023" s="143" t="s">
        <v>5489</v>
      </c>
      <c r="E11023" s="143" t="s">
        <v>24</v>
      </c>
      <c r="F11023" s="248" t="s">
        <v>5722</v>
      </c>
      <c r="G11023" s="216">
        <v>4.6751000000000005</v>
      </c>
      <c r="H11023" s="216">
        <v>295.00000000814907</v>
      </c>
      <c r="I11023" s="216">
        <v>1379.1545000380979</v>
      </c>
      <c r="J11023" s="216">
        <v>1.3940060875542312E-3</v>
      </c>
      <c r="K11023" s="216">
        <v>4.7254443644600779E-6</v>
      </c>
    </row>
    <row r="11024" spans="2:11" ht="15.75" customHeight="1" x14ac:dyDescent="0.2">
      <c r="B11024" s="189">
        <v>41325</v>
      </c>
      <c r="C11024" s="143">
        <v>294145</v>
      </c>
      <c r="D11024" s="143" t="s">
        <v>1728</v>
      </c>
      <c r="E11024" s="143" t="s">
        <v>25</v>
      </c>
      <c r="F11024" s="248" t="s">
        <v>5723</v>
      </c>
      <c r="G11024" s="216">
        <v>17.940000000000001</v>
      </c>
      <c r="H11024" s="216">
        <v>352.0000000053551</v>
      </c>
      <c r="I11024" s="216">
        <v>6314.8800000960709</v>
      </c>
      <c r="J11024" s="216">
        <v>1.8084700725724538E-2</v>
      </c>
      <c r="K11024" s="216">
        <v>5.1376990697299463E-5</v>
      </c>
    </row>
    <row r="11025" spans="2:11" ht="15.75" customHeight="1" x14ac:dyDescent="0.2">
      <c r="B11025" s="189">
        <v>41325</v>
      </c>
      <c r="C11025" s="143">
        <v>294146</v>
      </c>
      <c r="D11025" s="143" t="s">
        <v>1799</v>
      </c>
      <c r="E11025" s="143" t="s">
        <v>24</v>
      </c>
      <c r="F11025" s="248" t="s">
        <v>5724</v>
      </c>
      <c r="G11025" s="216">
        <v>53</v>
      </c>
      <c r="H11025" s="216">
        <v>220.00000000465661</v>
      </c>
      <c r="I11025" s="216">
        <v>11660.0000002468</v>
      </c>
      <c r="J11025" s="216">
        <v>1.1785562082259364E-2</v>
      </c>
      <c r="K11025" s="216">
        <v>5.3570736736408659E-5</v>
      </c>
    </row>
    <row r="11026" spans="2:11" ht="15.75" customHeight="1" x14ac:dyDescent="0.2">
      <c r="B11026" s="189">
        <v>41325</v>
      </c>
      <c r="C11026" s="143">
        <v>294147</v>
      </c>
      <c r="D11026" s="143" t="s">
        <v>1321</v>
      </c>
      <c r="E11026" s="143" t="s">
        <v>25</v>
      </c>
      <c r="F11026" s="248" t="s">
        <v>5725</v>
      </c>
      <c r="G11026" s="216">
        <v>4.0999999999999996</v>
      </c>
      <c r="H11026" s="216">
        <v>391.99999999953434</v>
      </c>
      <c r="I11026" s="216">
        <v>1607.1999999980906</v>
      </c>
      <c r="J11026" s="216">
        <v>4.6027368700446818E-3</v>
      </c>
      <c r="K11026" s="216">
        <v>1.1741675688903442E-5</v>
      </c>
    </row>
    <row r="11027" spans="2:11" ht="15.75" customHeight="1" x14ac:dyDescent="0.2">
      <c r="B11027" s="189">
        <v>41325</v>
      </c>
      <c r="C11027" s="143">
        <v>294148</v>
      </c>
      <c r="D11027" s="143" t="s">
        <v>1233</v>
      </c>
      <c r="E11027" s="143" t="s">
        <v>24</v>
      </c>
      <c r="F11027" s="248" t="s">
        <v>5726</v>
      </c>
      <c r="G11027" s="216">
        <v>14.98</v>
      </c>
      <c r="H11027" s="216">
        <v>294.00000000488944</v>
      </c>
      <c r="I11027" s="216">
        <v>4404.1200000732442</v>
      </c>
      <c r="J11027" s="216">
        <v>4.4515462845184121E-3</v>
      </c>
      <c r="K11027" s="216">
        <v>1.5141313892667958E-5</v>
      </c>
    </row>
    <row r="11028" spans="2:11" ht="15.75" customHeight="1" x14ac:dyDescent="0.2">
      <c r="B11028" s="189">
        <v>41325</v>
      </c>
      <c r="C11028" s="143">
        <v>294149</v>
      </c>
      <c r="D11028" s="143" t="s">
        <v>1247</v>
      </c>
      <c r="E11028" s="143" t="s">
        <v>24</v>
      </c>
      <c r="F11028" s="248" t="s">
        <v>5727</v>
      </c>
      <c r="G11028" s="216">
        <v>2.2349999999999999</v>
      </c>
      <c r="H11028" s="216">
        <v>320.00000000582077</v>
      </c>
      <c r="I11028" s="216">
        <v>715.20000001300946</v>
      </c>
      <c r="J11028" s="216">
        <v>7.2290171536936604E-4</v>
      </c>
      <c r="K11028" s="216">
        <v>2.2590678604881764E-6</v>
      </c>
    </row>
    <row r="11029" spans="2:11" ht="15.75" customHeight="1" x14ac:dyDescent="0.2">
      <c r="B11029" s="189">
        <v>41325</v>
      </c>
      <c r="C11029" s="143">
        <v>294149</v>
      </c>
      <c r="D11029" s="143" t="s">
        <v>1214</v>
      </c>
      <c r="E11029" s="143" t="s">
        <v>24</v>
      </c>
      <c r="F11029" s="248" t="s">
        <v>5727</v>
      </c>
      <c r="G11029" s="216">
        <v>25.68</v>
      </c>
      <c r="H11029" s="216">
        <v>320.00000000582077</v>
      </c>
      <c r="I11029" s="216">
        <v>8217.6000001494776</v>
      </c>
      <c r="J11029" s="216">
        <v>8.3060921927003671E-3</v>
      </c>
      <c r="K11029" s="216">
        <v>2.5956538101716495E-5</v>
      </c>
    </row>
    <row r="11030" spans="2:11" ht="15.75" customHeight="1" x14ac:dyDescent="0.2">
      <c r="B11030" s="189">
        <v>41325</v>
      </c>
      <c r="C11030" s="143">
        <v>294150</v>
      </c>
      <c r="D11030" s="143" t="s">
        <v>1196</v>
      </c>
      <c r="E11030" s="143" t="s">
        <v>24</v>
      </c>
      <c r="F11030" s="248" t="s">
        <v>3437</v>
      </c>
      <c r="G11030" s="216">
        <v>4.5250000000000004</v>
      </c>
      <c r="H11030" s="216">
        <v>185.00000000582077</v>
      </c>
      <c r="I11030" s="216">
        <v>837.12500002633908</v>
      </c>
      <c r="J11030" s="216">
        <v>8.4613967909202077E-4</v>
      </c>
      <c r="K11030" s="216">
        <v>4.573727994948098E-6</v>
      </c>
    </row>
    <row r="11031" spans="2:11" ht="15.75" customHeight="1" x14ac:dyDescent="0.2">
      <c r="B11031" s="189">
        <v>41325</v>
      </c>
      <c r="C11031" s="143">
        <v>294151</v>
      </c>
      <c r="D11031" s="143" t="s">
        <v>658</v>
      </c>
      <c r="E11031" s="143" t="s">
        <v>24</v>
      </c>
      <c r="F11031" s="248" t="s">
        <v>5457</v>
      </c>
      <c r="G11031" s="216">
        <v>17.240000000000002</v>
      </c>
      <c r="H11031" s="216">
        <v>320.00000000582077</v>
      </c>
      <c r="I11031" s="216">
        <v>5516.8000001003511</v>
      </c>
      <c r="J11031" s="216">
        <v>5.5762083100527387E-3</v>
      </c>
      <c r="K11031" s="216">
        <v>1.7425650968597837E-5</v>
      </c>
    </row>
    <row r="11032" spans="2:11" ht="15.75" customHeight="1" x14ac:dyDescent="0.2">
      <c r="B11032" s="189">
        <v>41325</v>
      </c>
      <c r="C11032" s="143">
        <v>294152</v>
      </c>
      <c r="D11032" s="143" t="s">
        <v>1131</v>
      </c>
      <c r="E11032" s="143" t="s">
        <v>24</v>
      </c>
      <c r="F11032" s="248" t="s">
        <v>5728</v>
      </c>
      <c r="G11032" s="216">
        <v>6.12</v>
      </c>
      <c r="H11032" s="216">
        <v>256.00000000675209</v>
      </c>
      <c r="I11032" s="216">
        <v>1566.7200000413229</v>
      </c>
      <c r="J11032" s="216">
        <v>1.5835914087147145E-3</v>
      </c>
      <c r="K11032" s="216">
        <v>6.185903940128698E-6</v>
      </c>
    </row>
    <row r="11033" spans="2:11" ht="15.75" customHeight="1" x14ac:dyDescent="0.2">
      <c r="B11033" s="189">
        <v>41325</v>
      </c>
      <c r="C11033" s="143">
        <v>294153</v>
      </c>
      <c r="D11033" s="143" t="s">
        <v>1463</v>
      </c>
      <c r="E11033" s="143" t="s">
        <v>24</v>
      </c>
      <c r="F11033" s="248" t="s">
        <v>2767</v>
      </c>
      <c r="G11033" s="216">
        <v>9.4381000000000004</v>
      </c>
      <c r="H11033" s="216">
        <v>235.00000000116415</v>
      </c>
      <c r="I11033" s="216">
        <v>2217.9535000109877</v>
      </c>
      <c r="J11033" s="216">
        <v>2.2418377932582035E-3</v>
      </c>
      <c r="K11033" s="216">
        <v>9.5397352904131812E-6</v>
      </c>
    </row>
    <row r="11034" spans="2:11" ht="15.75" customHeight="1" x14ac:dyDescent="0.2">
      <c r="B11034" s="189">
        <v>41325</v>
      </c>
      <c r="C11034" s="143">
        <v>294154</v>
      </c>
      <c r="D11034" s="143" t="s">
        <v>1482</v>
      </c>
      <c r="E11034" s="143" t="s">
        <v>24</v>
      </c>
      <c r="F11034" s="248" t="s">
        <v>5134</v>
      </c>
      <c r="G11034" s="216">
        <v>7.03</v>
      </c>
      <c r="H11034" s="216">
        <v>368.00000000512227</v>
      </c>
      <c r="I11034" s="216">
        <v>2587.0400000360096</v>
      </c>
      <c r="J11034" s="216">
        <v>2.6148988446884473E-3</v>
      </c>
      <c r="K11034" s="216">
        <v>7.1057033822066585E-6</v>
      </c>
    </row>
    <row r="11035" spans="2:11" ht="15.75" customHeight="1" x14ac:dyDescent="0.2">
      <c r="B11035" s="189">
        <v>41325</v>
      </c>
      <c r="C11035" s="143">
        <v>294155</v>
      </c>
      <c r="D11035" s="143" t="s">
        <v>1017</v>
      </c>
      <c r="E11035" s="143" t="s">
        <v>24</v>
      </c>
      <c r="F11035" s="248" t="s">
        <v>5729</v>
      </c>
      <c r="G11035" s="216">
        <v>1.77</v>
      </c>
      <c r="H11035" s="216">
        <v>290.00000000232831</v>
      </c>
      <c r="I11035" s="216">
        <v>513.3000000041211</v>
      </c>
      <c r="J11035" s="216">
        <v>5.1882753145319495E-4</v>
      </c>
      <c r="K11035" s="216">
        <v>1.7890604532725157E-6</v>
      </c>
    </row>
    <row r="11036" spans="2:11" ht="15.75" customHeight="1" x14ac:dyDescent="0.2">
      <c r="B11036" s="189">
        <v>41325</v>
      </c>
      <c r="C11036" s="143">
        <v>294156</v>
      </c>
      <c r="D11036" s="143" t="s">
        <v>1001</v>
      </c>
      <c r="E11036" s="143" t="s">
        <v>24</v>
      </c>
      <c r="F11036" s="248" t="s">
        <v>4711</v>
      </c>
      <c r="G11036" s="216">
        <v>2.5100000000000002</v>
      </c>
      <c r="H11036" s="216">
        <v>321.99999999138527</v>
      </c>
      <c r="I11036" s="216">
        <v>808.21999997837713</v>
      </c>
      <c r="J11036" s="216">
        <v>8.1692341214984626E-4</v>
      </c>
      <c r="K11036" s="216">
        <v>2.5370292303469006E-6</v>
      </c>
    </row>
    <row r="11037" spans="2:11" ht="15.75" customHeight="1" x14ac:dyDescent="0.2">
      <c r="B11037" s="189">
        <v>41325</v>
      </c>
      <c r="C11037" s="143">
        <v>294157</v>
      </c>
      <c r="D11037" s="143" t="s">
        <v>1783</v>
      </c>
      <c r="E11037" s="143" t="s">
        <v>25</v>
      </c>
      <c r="F11037" s="248" t="s">
        <v>5730</v>
      </c>
      <c r="G11037" s="216">
        <v>11.06</v>
      </c>
      <c r="H11037" s="216">
        <v>94.999999995343387</v>
      </c>
      <c r="I11037" s="216">
        <v>1050.6999999484979</v>
      </c>
      <c r="J11037" s="216">
        <v>3.0090191818844211E-3</v>
      </c>
      <c r="K11037" s="216">
        <v>3.1673886126651731E-5</v>
      </c>
    </row>
    <row r="11038" spans="2:11" ht="15.75" customHeight="1" x14ac:dyDescent="0.2">
      <c r="B11038" s="189">
        <v>41325</v>
      </c>
      <c r="C11038" s="143">
        <v>294158</v>
      </c>
      <c r="D11038" s="143" t="s">
        <v>992</v>
      </c>
      <c r="E11038" s="143" t="s">
        <v>24</v>
      </c>
      <c r="F11038" s="248" t="s">
        <v>5731</v>
      </c>
      <c r="G11038" s="216">
        <v>5.68</v>
      </c>
      <c r="H11038" s="216">
        <v>329.99999999650754</v>
      </c>
      <c r="I11038" s="216">
        <v>1874.3999999801626</v>
      </c>
      <c r="J11038" s="216">
        <v>1.894584696937013E-3</v>
      </c>
      <c r="K11038" s="216">
        <v>5.7411657483547391E-6</v>
      </c>
    </row>
    <row r="11039" spans="2:11" ht="15.75" customHeight="1" x14ac:dyDescent="0.2">
      <c r="B11039" s="189">
        <v>41325</v>
      </c>
      <c r="C11039" s="143">
        <v>294159</v>
      </c>
      <c r="D11039" s="143" t="s">
        <v>818</v>
      </c>
      <c r="E11039" s="143" t="s">
        <v>25</v>
      </c>
      <c r="F11039" s="248" t="s">
        <v>5372</v>
      </c>
      <c r="G11039" s="216">
        <v>3</v>
      </c>
      <c r="H11039" s="216">
        <v>374.99999999650754</v>
      </c>
      <c r="I11039" s="216">
        <v>1124.9999999895226</v>
      </c>
      <c r="J11039" s="216">
        <v>3.2218012560715492E-3</v>
      </c>
      <c r="K11039" s="216">
        <v>8.591470016270812E-6</v>
      </c>
    </row>
    <row r="11040" spans="2:11" ht="15.75" customHeight="1" x14ac:dyDescent="0.2">
      <c r="B11040" s="189">
        <v>41326</v>
      </c>
      <c r="C11040" s="143">
        <v>294273</v>
      </c>
      <c r="D11040" s="143" t="s">
        <v>1328</v>
      </c>
      <c r="E11040" s="143" t="s">
        <v>25</v>
      </c>
      <c r="F11040" s="248" t="s">
        <v>4538</v>
      </c>
      <c r="G11040" s="216">
        <v>12.04</v>
      </c>
      <c r="H11040" s="216">
        <v>312.00000000069849</v>
      </c>
      <c r="I11040" s="216">
        <v>3756.4800000084097</v>
      </c>
      <c r="J11040" s="216">
        <v>1.0756959824448029E-2</v>
      </c>
      <c r="K11040" s="216">
        <v>3.4477435334692139E-5</v>
      </c>
    </row>
    <row r="11041" spans="2:11" ht="15.75" customHeight="1" x14ac:dyDescent="0.2">
      <c r="B11041" s="189">
        <v>41326</v>
      </c>
      <c r="C11041" s="143">
        <v>294274</v>
      </c>
      <c r="D11041" s="143" t="s">
        <v>589</v>
      </c>
      <c r="E11041" s="143" t="s">
        <v>25</v>
      </c>
      <c r="F11041" s="248" t="s">
        <v>5732</v>
      </c>
      <c r="G11041" s="216">
        <v>25.02</v>
      </c>
      <c r="H11041" s="216">
        <v>145.00000000116415</v>
      </c>
      <c r="I11041" s="216">
        <v>3627.9000000291271</v>
      </c>
      <c r="J11041" s="216">
        <v>1.038876143286826E-2</v>
      </c>
      <c r="K11041" s="216">
        <v>7.164663057093001E-5</v>
      </c>
    </row>
    <row r="11042" spans="2:11" ht="15.75" customHeight="1" x14ac:dyDescent="0.2">
      <c r="B11042" s="189">
        <v>41326</v>
      </c>
      <c r="C11042" s="143">
        <v>294275</v>
      </c>
      <c r="D11042" s="143" t="s">
        <v>550</v>
      </c>
      <c r="E11042" s="143" t="s">
        <v>24</v>
      </c>
      <c r="F11042" s="248" t="s">
        <v>5733</v>
      </c>
      <c r="G11042" s="216">
        <v>33.489999999999995</v>
      </c>
      <c r="H11042" s="216">
        <v>115.00000000814907</v>
      </c>
      <c r="I11042" s="216">
        <v>3851.3500002729124</v>
      </c>
      <c r="J11042" s="216">
        <v>3.8927796866439577E-3</v>
      </c>
      <c r="K11042" s="216">
        <v>3.3850258142331387E-5</v>
      </c>
    </row>
    <row r="11043" spans="2:11" ht="15.75" customHeight="1" x14ac:dyDescent="0.2">
      <c r="B11043" s="189">
        <v>41326</v>
      </c>
      <c r="C11043" s="143">
        <v>294290</v>
      </c>
      <c r="D11043" s="143" t="s">
        <v>2510</v>
      </c>
      <c r="E11043" s="143" t="s">
        <v>25</v>
      </c>
      <c r="F11043" s="248" t="s">
        <v>4200</v>
      </c>
      <c r="G11043" s="216">
        <v>6.25</v>
      </c>
      <c r="H11043" s="216">
        <v>254.00000000023283</v>
      </c>
      <c r="I11043" s="216">
        <v>1587.5000000014552</v>
      </c>
      <c r="J11043" s="216">
        <v>4.5459243018167728E-3</v>
      </c>
      <c r="K11043" s="216">
        <v>1.789733977091577E-5</v>
      </c>
    </row>
    <row r="11044" spans="2:11" ht="15.75" customHeight="1" x14ac:dyDescent="0.2">
      <c r="B11044" s="189">
        <v>41326</v>
      </c>
      <c r="C11044" s="143">
        <v>294291</v>
      </c>
      <c r="D11044" s="143" t="s">
        <v>1164</v>
      </c>
      <c r="E11044" s="143" t="s">
        <v>25</v>
      </c>
      <c r="F11044" s="248" t="s">
        <v>2284</v>
      </c>
      <c r="G11044" s="216">
        <v>29.435000000000002</v>
      </c>
      <c r="H11044" s="216">
        <v>275.00000000582077</v>
      </c>
      <c r="I11044" s="216">
        <v>8094.6250001713342</v>
      </c>
      <c r="J11044" s="216">
        <v>2.317956063139448E-2</v>
      </c>
      <c r="K11044" s="216">
        <v>8.4289311385104922E-5</v>
      </c>
    </row>
    <row r="11045" spans="2:11" ht="15.75" customHeight="1" x14ac:dyDescent="0.2">
      <c r="B11045" s="189">
        <v>41326</v>
      </c>
      <c r="C11045" s="143">
        <v>294292</v>
      </c>
      <c r="D11045" s="143" t="s">
        <v>1365</v>
      </c>
      <c r="E11045" s="143" t="s">
        <v>25</v>
      </c>
      <c r="F11045" s="248" t="s">
        <v>5734</v>
      </c>
      <c r="G11045" s="216">
        <v>28.29</v>
      </c>
      <c r="H11045" s="216">
        <v>380.99999999511056</v>
      </c>
      <c r="I11045" s="216">
        <v>10778.489999861678</v>
      </c>
      <c r="J11045" s="216">
        <v>3.0865007639190773E-2</v>
      </c>
      <c r="K11045" s="216">
        <v>8.1010518739073139E-5</v>
      </c>
    </row>
    <row r="11046" spans="2:11" ht="15.75" customHeight="1" x14ac:dyDescent="0.2">
      <c r="B11046" s="189">
        <v>41326</v>
      </c>
      <c r="C11046" s="143">
        <v>294293</v>
      </c>
      <c r="D11046" s="143" t="s">
        <v>890</v>
      </c>
      <c r="E11046" s="143" t="s">
        <v>25</v>
      </c>
      <c r="F11046" s="248" t="s">
        <v>5735</v>
      </c>
      <c r="G11046" s="216">
        <v>4.5</v>
      </c>
      <c r="H11046" s="216">
        <v>50.999999998603016</v>
      </c>
      <c r="I11046" s="216">
        <v>229.49999999371357</v>
      </c>
      <c r="J11046" s="216">
        <v>6.5719031637002543E-4</v>
      </c>
      <c r="K11046" s="216">
        <v>1.2886084635059355E-5</v>
      </c>
    </row>
    <row r="11047" spans="2:11" ht="15.75" customHeight="1" x14ac:dyDescent="0.2">
      <c r="B11047" s="189">
        <v>41326</v>
      </c>
      <c r="C11047" s="143">
        <v>294330</v>
      </c>
      <c r="D11047" s="143" t="s">
        <v>655</v>
      </c>
      <c r="E11047" s="143" t="s">
        <v>25</v>
      </c>
      <c r="F11047" s="248" t="s">
        <v>2279</v>
      </c>
      <c r="G11047" s="216">
        <v>4</v>
      </c>
      <c r="H11047" s="216">
        <v>498.99999999208376</v>
      </c>
      <c r="I11047" s="216">
        <v>1995.999999968335</v>
      </c>
      <c r="J11047" s="216">
        <v>5.7156944291489858E-3</v>
      </c>
      <c r="K11047" s="216">
        <v>1.1454297453386093E-5</v>
      </c>
    </row>
    <row r="11048" spans="2:11" ht="15.75" customHeight="1" x14ac:dyDescent="0.2">
      <c r="B11048" s="189">
        <v>41326</v>
      </c>
      <c r="C11048" s="143">
        <v>294333</v>
      </c>
      <c r="D11048" s="143" t="s">
        <v>527</v>
      </c>
      <c r="E11048" s="143" t="s">
        <v>25</v>
      </c>
      <c r="F11048" s="248" t="s">
        <v>2269</v>
      </c>
      <c r="G11048" s="216">
        <v>22.73</v>
      </c>
      <c r="H11048" s="216">
        <v>267.00000000069849</v>
      </c>
      <c r="I11048" s="216">
        <v>6068.9100000158769</v>
      </c>
      <c r="J11048" s="216">
        <v>1.7378775089502814E-2</v>
      </c>
      <c r="K11048" s="216">
        <v>6.5089045278866471E-5</v>
      </c>
    </row>
    <row r="11049" spans="2:11" ht="15.75" customHeight="1" x14ac:dyDescent="0.2">
      <c r="B11049" s="189">
        <v>41326</v>
      </c>
      <c r="C11049" s="143">
        <v>294334</v>
      </c>
      <c r="D11049" s="143" t="s">
        <v>728</v>
      </c>
      <c r="E11049" s="143" t="s">
        <v>25</v>
      </c>
      <c r="F11049" s="248" t="s">
        <v>2393</v>
      </c>
      <c r="G11049" s="216">
        <v>18.009999999999998</v>
      </c>
      <c r="H11049" s="216">
        <v>368.99999999790452</v>
      </c>
      <c r="I11049" s="216">
        <v>6645.6899999622601</v>
      </c>
      <c r="J11049" s="216">
        <v>1.9030427510640286E-2</v>
      </c>
      <c r="K11049" s="216">
        <v>5.1572974283870879E-5</v>
      </c>
    </row>
    <row r="11050" spans="2:11" ht="15.75" customHeight="1" x14ac:dyDescent="0.2">
      <c r="B11050" s="189">
        <v>41326</v>
      </c>
      <c r="C11050" s="143">
        <v>294335</v>
      </c>
      <c r="D11050" s="143" t="s">
        <v>968</v>
      </c>
      <c r="E11050" s="143" t="s">
        <v>25</v>
      </c>
      <c r="F11050" s="248" t="s">
        <v>5736</v>
      </c>
      <c r="G11050" s="216">
        <v>6.45</v>
      </c>
      <c r="H11050" s="216">
        <v>318.00000000977889</v>
      </c>
      <c r="I11050" s="216">
        <v>2051.1000000630738</v>
      </c>
      <c r="J11050" s="216">
        <v>5.8734773768406709E-3</v>
      </c>
      <c r="K11050" s="216">
        <v>1.8470054643585075E-5</v>
      </c>
    </row>
    <row r="11051" spans="2:11" ht="15.75" customHeight="1" x14ac:dyDescent="0.2">
      <c r="B11051" s="189">
        <v>41326</v>
      </c>
      <c r="C11051" s="143">
        <v>294336</v>
      </c>
      <c r="D11051" s="143" t="s">
        <v>1069</v>
      </c>
      <c r="E11051" s="143" t="s">
        <v>25</v>
      </c>
      <c r="F11051" s="248" t="s">
        <v>5737</v>
      </c>
      <c r="G11051" s="216">
        <v>2.3450000000000002</v>
      </c>
      <c r="H11051" s="216">
        <v>60.999999999767169</v>
      </c>
      <c r="I11051" s="216">
        <v>143.04499999945403</v>
      </c>
      <c r="J11051" s="216">
        <v>4.0961999480334003E-4</v>
      </c>
      <c r="K11051" s="216">
        <v>6.7150818820475978E-6</v>
      </c>
    </row>
    <row r="11052" spans="2:11" ht="15.75" customHeight="1" x14ac:dyDescent="0.2">
      <c r="B11052" s="189">
        <v>41326</v>
      </c>
      <c r="C11052" s="143">
        <v>294337</v>
      </c>
      <c r="D11052" s="143" t="s">
        <v>565</v>
      </c>
      <c r="E11052" s="143" t="s">
        <v>25</v>
      </c>
      <c r="F11052" s="248" t="s">
        <v>5738</v>
      </c>
      <c r="G11052" s="216">
        <v>6.0200000000000005</v>
      </c>
      <c r="H11052" s="216">
        <v>24.000000004889444</v>
      </c>
      <c r="I11052" s="216">
        <v>144.48000002943445</v>
      </c>
      <c r="J11052" s="216">
        <v>4.1372922410059344E-4</v>
      </c>
      <c r="K11052" s="216">
        <v>1.7238717667346073E-5</v>
      </c>
    </row>
    <row r="11053" spans="2:11" ht="15.75" customHeight="1" x14ac:dyDescent="0.2">
      <c r="B11053" s="189">
        <v>41326</v>
      </c>
      <c r="C11053" s="143">
        <v>294338</v>
      </c>
      <c r="D11053" s="143" t="s">
        <v>1480</v>
      </c>
      <c r="E11053" s="143" t="s">
        <v>24</v>
      </c>
      <c r="F11053" s="248" t="s">
        <v>5739</v>
      </c>
      <c r="G11053" s="216">
        <v>10</v>
      </c>
      <c r="H11053" s="216">
        <v>396.99999999487773</v>
      </c>
      <c r="I11053" s="216">
        <v>3969.9999999487773</v>
      </c>
      <c r="J11053" s="216">
        <v>4.0127060263756859E-3</v>
      </c>
      <c r="K11053" s="216">
        <v>1.0107571854981007E-5</v>
      </c>
    </row>
    <row r="11054" spans="2:11" ht="15.75" customHeight="1" x14ac:dyDescent="0.2">
      <c r="B11054" s="189">
        <v>41326</v>
      </c>
      <c r="C11054" s="143">
        <v>294339</v>
      </c>
      <c r="D11054" s="143" t="s">
        <v>844</v>
      </c>
      <c r="E11054" s="143" t="s">
        <v>24</v>
      </c>
      <c r="F11054" s="248" t="s">
        <v>4962</v>
      </c>
      <c r="G11054" s="216">
        <v>26.5</v>
      </c>
      <c r="H11054" s="216">
        <v>248.00000000162981</v>
      </c>
      <c r="I11054" s="216">
        <v>6572.0000000431901</v>
      </c>
      <c r="J11054" s="216">
        <v>6.642696223137172E-3</v>
      </c>
      <c r="K11054" s="216">
        <v>2.6785065415699667E-5</v>
      </c>
    </row>
    <row r="11055" spans="2:11" ht="15.75" customHeight="1" x14ac:dyDescent="0.2">
      <c r="B11055" s="189">
        <v>41326</v>
      </c>
      <c r="C11055" s="143">
        <v>294340</v>
      </c>
      <c r="D11055" s="143" t="s">
        <v>1559</v>
      </c>
      <c r="E11055" s="143" t="s">
        <v>25</v>
      </c>
      <c r="F11055" s="248" t="s">
        <v>4655</v>
      </c>
      <c r="G11055" s="216">
        <v>52.08</v>
      </c>
      <c r="H11055" s="216">
        <v>344.99999999301508</v>
      </c>
      <c r="I11055" s="216">
        <v>17967.599999636226</v>
      </c>
      <c r="J11055" s="216">
        <v>5.14515587298233E-2</v>
      </c>
      <c r="K11055" s="216">
        <v>1.4913495284308692E-4</v>
      </c>
    </row>
    <row r="11056" spans="2:11" ht="15.75" customHeight="1" x14ac:dyDescent="0.2">
      <c r="B11056" s="189">
        <v>41326</v>
      </c>
      <c r="C11056" s="143">
        <v>294341</v>
      </c>
      <c r="D11056" s="143" t="s">
        <v>1200</v>
      </c>
      <c r="E11056" s="143" t="s">
        <v>24</v>
      </c>
      <c r="F11056" s="248" t="s">
        <v>5711</v>
      </c>
      <c r="G11056" s="216">
        <v>8.8650000000000002</v>
      </c>
      <c r="H11056" s="216">
        <v>299.00000000023283</v>
      </c>
      <c r="I11056" s="216">
        <v>2650.6350000020643</v>
      </c>
      <c r="J11056" s="216">
        <v>2.6791483723848444E-3</v>
      </c>
      <c r="K11056" s="216">
        <v>8.9603624494406615E-6</v>
      </c>
    </row>
    <row r="11057" spans="2:11" ht="15.75" customHeight="1" x14ac:dyDescent="0.2">
      <c r="B11057" s="189">
        <v>41326</v>
      </c>
      <c r="C11057" s="143">
        <v>294342</v>
      </c>
      <c r="D11057" s="143" t="s">
        <v>1295</v>
      </c>
      <c r="E11057" s="143" t="s">
        <v>25</v>
      </c>
      <c r="F11057" s="248" t="s">
        <v>5371</v>
      </c>
      <c r="G11057" s="216">
        <v>4.96</v>
      </c>
      <c r="H11057" s="216">
        <v>106.99999999254942</v>
      </c>
      <c r="I11057" s="216">
        <v>530.7199999630451</v>
      </c>
      <c r="J11057" s="216">
        <v>1.5197561860094437E-3</v>
      </c>
      <c r="K11057" s="216">
        <v>1.4203328842198756E-5</v>
      </c>
    </row>
    <row r="11058" spans="2:11" ht="15.75" customHeight="1" x14ac:dyDescent="0.2">
      <c r="B11058" s="189">
        <v>41326</v>
      </c>
      <c r="C11058" s="143">
        <v>294343</v>
      </c>
      <c r="D11058" s="143" t="s">
        <v>1332</v>
      </c>
      <c r="E11058" s="143" t="s">
        <v>25</v>
      </c>
      <c r="F11058" s="248" t="s">
        <v>5740</v>
      </c>
      <c r="G11058" s="216">
        <v>9</v>
      </c>
      <c r="H11058" s="216">
        <v>72.999999996973202</v>
      </c>
      <c r="I11058" s="216">
        <v>656.99999997275881</v>
      </c>
      <c r="J11058" s="216">
        <v>1.8813683566406586E-3</v>
      </c>
      <c r="K11058" s="216">
        <v>2.5772169270118711E-5</v>
      </c>
    </row>
    <row r="11059" spans="2:11" ht="15.75" customHeight="1" x14ac:dyDescent="0.2">
      <c r="B11059" s="189">
        <v>41326</v>
      </c>
      <c r="C11059" s="143">
        <v>294344</v>
      </c>
      <c r="D11059" s="143" t="s">
        <v>1164</v>
      </c>
      <c r="E11059" s="143" t="s">
        <v>25</v>
      </c>
      <c r="F11059" s="248" t="s">
        <v>5741</v>
      </c>
      <c r="G11059" s="216">
        <v>3.105</v>
      </c>
      <c r="H11059" s="216">
        <v>254.99999999301508</v>
      </c>
      <c r="I11059" s="216">
        <v>791.77499997831183</v>
      </c>
      <c r="J11059" s="216">
        <v>2.2673065914765879E-3</v>
      </c>
      <c r="K11059" s="216">
        <v>8.8913983981909547E-6</v>
      </c>
    </row>
    <row r="11060" spans="2:11" ht="15.75" customHeight="1" x14ac:dyDescent="0.2">
      <c r="B11060" s="189">
        <v>41326</v>
      </c>
      <c r="C11060" s="143">
        <v>294345</v>
      </c>
      <c r="D11060" s="143" t="s">
        <v>1041</v>
      </c>
      <c r="E11060" s="143" t="s">
        <v>25</v>
      </c>
      <c r="F11060" s="248" t="s">
        <v>5742</v>
      </c>
      <c r="G11060" s="216">
        <v>32.04</v>
      </c>
      <c r="H11060" s="216">
        <v>286.99999999254942</v>
      </c>
      <c r="I11060" s="216">
        <v>9195.4799997612827</v>
      </c>
      <c r="J11060" s="216">
        <v>2.6331940785982104E-2</v>
      </c>
      <c r="K11060" s="216">
        <v>9.1748922601622598E-5</v>
      </c>
    </row>
    <row r="11061" spans="2:11" ht="15.75" customHeight="1" x14ac:dyDescent="0.2">
      <c r="B11061" s="189">
        <v>41326</v>
      </c>
      <c r="C11061" s="143">
        <v>294346</v>
      </c>
      <c r="D11061" s="143" t="s">
        <v>696</v>
      </c>
      <c r="E11061" s="143" t="s">
        <v>25</v>
      </c>
      <c r="F11061" s="248" t="s">
        <v>5664</v>
      </c>
      <c r="G11061" s="216">
        <v>5.98</v>
      </c>
      <c r="H11061" s="216">
        <v>399.00000000139698</v>
      </c>
      <c r="I11061" s="216">
        <v>2386.0200000083541</v>
      </c>
      <c r="J11061" s="216">
        <v>6.8325457024559942E-3</v>
      </c>
      <c r="K11061" s="216">
        <v>1.7124174692812212E-5</v>
      </c>
    </row>
    <row r="11062" spans="2:11" ht="15.75" customHeight="1" x14ac:dyDescent="0.2">
      <c r="B11062" s="189">
        <v>41326</v>
      </c>
      <c r="C11062" s="143">
        <v>294347</v>
      </c>
      <c r="D11062" s="143" t="s">
        <v>1233</v>
      </c>
      <c r="E11062" s="143" t="s">
        <v>24</v>
      </c>
      <c r="F11062" s="248" t="s">
        <v>4396</v>
      </c>
      <c r="G11062" s="216">
        <v>8.85</v>
      </c>
      <c r="H11062" s="216">
        <v>254.99999999301508</v>
      </c>
      <c r="I11062" s="216">
        <v>2256.7499999381835</v>
      </c>
      <c r="J11062" s="216">
        <v>2.2810262783103572E-3</v>
      </c>
      <c r="K11062" s="216">
        <v>8.9452010916581905E-6</v>
      </c>
    </row>
    <row r="11063" spans="2:11" ht="15.75" customHeight="1" x14ac:dyDescent="0.2">
      <c r="B11063" s="189">
        <v>41326</v>
      </c>
      <c r="C11063" s="143">
        <v>294349</v>
      </c>
      <c r="D11063" s="143" t="s">
        <v>1214</v>
      </c>
      <c r="E11063" s="143" t="s">
        <v>24</v>
      </c>
      <c r="F11063" s="248" t="s">
        <v>4755</v>
      </c>
      <c r="G11063" s="216">
        <v>10.700000000000001</v>
      </c>
      <c r="H11063" s="216">
        <v>339.00000000488944</v>
      </c>
      <c r="I11063" s="216">
        <v>3627.3000000523175</v>
      </c>
      <c r="J11063" s="216">
        <v>3.6663195390101407E-3</v>
      </c>
      <c r="K11063" s="216">
        <v>1.0815101884829677E-5</v>
      </c>
    </row>
    <row r="11064" spans="2:11" ht="15.75" customHeight="1" x14ac:dyDescent="0.2">
      <c r="B11064" s="189">
        <v>41326</v>
      </c>
      <c r="C11064" s="143">
        <v>294350</v>
      </c>
      <c r="D11064" s="143" t="s">
        <v>1502</v>
      </c>
      <c r="E11064" s="143" t="s">
        <v>24</v>
      </c>
      <c r="F11064" s="248" t="s">
        <v>5474</v>
      </c>
      <c r="G11064" s="216">
        <v>13.812800000000001</v>
      </c>
      <c r="H11064" s="216">
        <v>268.99999999674037</v>
      </c>
      <c r="I11064" s="216">
        <v>3715.6431999549759</v>
      </c>
      <c r="J11064" s="216">
        <v>3.7556130631016477E-3</v>
      </c>
      <c r="K11064" s="216">
        <v>1.3961386851848165E-5</v>
      </c>
    </row>
    <row r="11065" spans="2:11" ht="15.75" customHeight="1" x14ac:dyDescent="0.2">
      <c r="B11065" s="189">
        <v>41326</v>
      </c>
      <c r="C11065" s="143">
        <v>294351</v>
      </c>
      <c r="D11065" s="143" t="s">
        <v>996</v>
      </c>
      <c r="E11065" s="143" t="s">
        <v>24</v>
      </c>
      <c r="F11065" s="248" t="s">
        <v>5743</v>
      </c>
      <c r="G11065" s="216">
        <v>59.29</v>
      </c>
      <c r="H11065" s="216">
        <v>400.00000000465661</v>
      </c>
      <c r="I11065" s="216">
        <v>23716.00000027609</v>
      </c>
      <c r="J11065" s="216">
        <v>2.3971117411552015E-2</v>
      </c>
      <c r="K11065" s="216">
        <v>5.9927793528182383E-5</v>
      </c>
    </row>
    <row r="11066" spans="2:11" ht="15.75" customHeight="1" x14ac:dyDescent="0.2">
      <c r="B11066" s="189">
        <v>41326</v>
      </c>
      <c r="C11066" s="143">
        <v>294352</v>
      </c>
      <c r="D11066" s="143" t="s">
        <v>1001</v>
      </c>
      <c r="E11066" s="143" t="s">
        <v>24</v>
      </c>
      <c r="F11066" s="248" t="s">
        <v>5744</v>
      </c>
      <c r="G11066" s="216">
        <v>14.655000000000001</v>
      </c>
      <c r="H11066" s="216">
        <v>272.00000000651926</v>
      </c>
      <c r="I11066" s="216">
        <v>3986.1600000955395</v>
      </c>
      <c r="J11066" s="216">
        <v>4.0290398626416759E-3</v>
      </c>
      <c r="K11066" s="216">
        <v>1.4812646553474665E-5</v>
      </c>
    </row>
    <row r="11067" spans="2:11" ht="15.75" customHeight="1" x14ac:dyDescent="0.2">
      <c r="B11067" s="189">
        <v>41326</v>
      </c>
      <c r="C11067" s="143">
        <v>294354</v>
      </c>
      <c r="D11067" s="143" t="s">
        <v>1453</v>
      </c>
      <c r="E11067" s="143" t="s">
        <v>24</v>
      </c>
      <c r="F11067" s="248" t="s">
        <v>5745</v>
      </c>
      <c r="G11067" s="216">
        <v>12.96</v>
      </c>
      <c r="H11067" s="216">
        <v>123.00000000279397</v>
      </c>
      <c r="I11067" s="216">
        <v>1594.0800000362099</v>
      </c>
      <c r="J11067" s="216">
        <v>1.6112278142954115E-3</v>
      </c>
      <c r="K11067" s="216">
        <v>1.3099413124055384E-5</v>
      </c>
    </row>
    <row r="11068" spans="2:11" ht="15.75" customHeight="1" x14ac:dyDescent="0.2">
      <c r="B11068" s="189">
        <v>41326</v>
      </c>
      <c r="C11068" s="143">
        <v>294355</v>
      </c>
      <c r="D11068" s="143" t="s">
        <v>1283</v>
      </c>
      <c r="E11068" s="143" t="s">
        <v>24</v>
      </c>
      <c r="F11068" s="248" t="s">
        <v>5693</v>
      </c>
      <c r="G11068" s="216">
        <v>23.76</v>
      </c>
      <c r="H11068" s="216">
        <v>342.9999999969732</v>
      </c>
      <c r="I11068" s="216">
        <v>8149.6799999280847</v>
      </c>
      <c r="J11068" s="216">
        <v>8.2373476194374708E-3</v>
      </c>
      <c r="K11068" s="216">
        <v>2.401559072743487E-5</v>
      </c>
    </row>
    <row r="11069" spans="2:11" ht="15.75" customHeight="1" x14ac:dyDescent="0.2">
      <c r="B11069" s="189">
        <v>41326</v>
      </c>
      <c r="C11069" s="143">
        <v>294356</v>
      </c>
      <c r="D11069" s="143" t="s">
        <v>950</v>
      </c>
      <c r="E11069" s="143" t="s">
        <v>25</v>
      </c>
      <c r="F11069" s="248" t="s">
        <v>5746</v>
      </c>
      <c r="G11069" s="216">
        <v>3.35</v>
      </c>
      <c r="H11069" s="216">
        <v>294.99999999767169</v>
      </c>
      <c r="I11069" s="216">
        <v>988.24999999220017</v>
      </c>
      <c r="J11069" s="216">
        <v>2.8299273645548662E-3</v>
      </c>
      <c r="K11069" s="216">
        <v>9.5929741172108539E-6</v>
      </c>
    </row>
    <row r="11070" spans="2:11" ht="15.75" customHeight="1" x14ac:dyDescent="0.2">
      <c r="B11070" s="189">
        <v>41326</v>
      </c>
      <c r="C11070" s="143">
        <v>294357</v>
      </c>
      <c r="D11070" s="143" t="s">
        <v>957</v>
      </c>
      <c r="E11070" s="143" t="s">
        <v>25</v>
      </c>
      <c r="F11070" s="248" t="s">
        <v>5747</v>
      </c>
      <c r="G11070" s="216">
        <v>5.3950000000000005</v>
      </c>
      <c r="H11070" s="216">
        <v>206.99999999371357</v>
      </c>
      <c r="I11070" s="216">
        <v>1116.7649999660848</v>
      </c>
      <c r="J11070" s="216">
        <v>3.1979396237855613E-3</v>
      </c>
      <c r="K11070" s="216">
        <v>1.5448983690254495E-5</v>
      </c>
    </row>
    <row r="11071" spans="2:11" ht="15.75" customHeight="1" x14ac:dyDescent="0.2">
      <c r="B11071" s="189">
        <v>41326</v>
      </c>
      <c r="C11071" s="143">
        <v>294603</v>
      </c>
      <c r="D11071" s="143" t="s">
        <v>1540</v>
      </c>
      <c r="E11071" s="143" t="s">
        <v>24</v>
      </c>
      <c r="F11071" s="248" t="s">
        <v>5748</v>
      </c>
      <c r="G11071" s="216">
        <v>25.415000000000003</v>
      </c>
      <c r="H11071" s="216">
        <v>287.0000000030268</v>
      </c>
      <c r="I11071" s="216">
        <v>7294.1050000769264</v>
      </c>
      <c r="J11071" s="216">
        <v>7.3725690406053765E-3</v>
      </c>
      <c r="K11071" s="216">
        <v>2.5688393869434228E-5</v>
      </c>
    </row>
    <row r="11072" spans="2:11" ht="15.75" customHeight="1" x14ac:dyDescent="0.2">
      <c r="B11072" s="189">
        <v>41326</v>
      </c>
      <c r="C11072" s="143">
        <v>294612</v>
      </c>
      <c r="D11072" s="143" t="s">
        <v>1404</v>
      </c>
      <c r="E11072" s="143" t="s">
        <v>24</v>
      </c>
      <c r="F11072" s="248" t="s">
        <v>5749</v>
      </c>
      <c r="G11072" s="216">
        <v>70.67</v>
      </c>
      <c r="H11072" s="216">
        <v>635.99999999860302</v>
      </c>
      <c r="I11072" s="216">
        <v>44946.119999901275</v>
      </c>
      <c r="J11072" s="216">
        <v>4.5429613750160101E-2</v>
      </c>
      <c r="K11072" s="216">
        <v>7.1430210299150773E-5</v>
      </c>
    </row>
    <row r="11073" spans="2:11" ht="15.75" customHeight="1" x14ac:dyDescent="0.2">
      <c r="B11073" s="189">
        <v>41326</v>
      </c>
      <c r="C11073" s="143">
        <v>294644</v>
      </c>
      <c r="D11073" s="143" t="s">
        <v>696</v>
      </c>
      <c r="E11073" s="143" t="s">
        <v>25</v>
      </c>
      <c r="F11073" s="248" t="s">
        <v>5638</v>
      </c>
      <c r="G11073" s="216">
        <v>23.5</v>
      </c>
      <c r="H11073" s="216">
        <v>434.00000000023283</v>
      </c>
      <c r="I11073" s="216">
        <v>10199.000000005472</v>
      </c>
      <c r="J11073" s="216">
        <v>2.9205594931786857E-2</v>
      </c>
      <c r="K11073" s="216">
        <v>6.7293997538643303E-5</v>
      </c>
    </row>
    <row r="11074" spans="2:11" ht="15.75" customHeight="1" x14ac:dyDescent="0.2">
      <c r="B11074" s="189">
        <v>41327</v>
      </c>
      <c r="C11074" s="143">
        <v>294390</v>
      </c>
      <c r="D11074" s="143" t="s">
        <v>697</v>
      </c>
      <c r="E11074" s="143" t="s">
        <v>25</v>
      </c>
      <c r="F11074" s="248" t="s">
        <v>3391</v>
      </c>
      <c r="G11074" s="216">
        <v>21.5</v>
      </c>
      <c r="H11074" s="216">
        <v>59.99999999650754</v>
      </c>
      <c r="I11074" s="216">
        <v>1289.9999999249121</v>
      </c>
      <c r="J11074" s="216">
        <v>3.6936659039244054E-3</v>
      </c>
      <c r="K11074" s="216">
        <v>6.1561098402323415E-5</v>
      </c>
    </row>
    <row r="11075" spans="2:11" ht="15.75" customHeight="1" x14ac:dyDescent="0.2">
      <c r="B11075" s="189">
        <v>41327</v>
      </c>
      <c r="C11075" s="143">
        <v>294510</v>
      </c>
      <c r="D11075" s="143" t="s">
        <v>1257</v>
      </c>
      <c r="E11075" s="143" t="s">
        <v>25</v>
      </c>
      <c r="F11075" s="248" t="s">
        <v>5750</v>
      </c>
      <c r="G11075" s="216">
        <v>2</v>
      </c>
      <c r="H11075" s="216">
        <v>309.99999999417923</v>
      </c>
      <c r="I11075" s="216">
        <v>619.99999998835847</v>
      </c>
      <c r="J11075" s="216">
        <v>1.7752502794755281E-3</v>
      </c>
      <c r="K11075" s="216">
        <v>5.7266138048672949E-6</v>
      </c>
    </row>
    <row r="11076" spans="2:11" ht="15.75" customHeight="1" x14ac:dyDescent="0.2">
      <c r="B11076" s="189">
        <v>41327</v>
      </c>
      <c r="C11076" s="143">
        <v>294511</v>
      </c>
      <c r="D11076" s="143" t="s">
        <v>867</v>
      </c>
      <c r="E11076" s="143" t="s">
        <v>25</v>
      </c>
      <c r="F11076" s="248" t="s">
        <v>5751</v>
      </c>
      <c r="G11076" s="216">
        <v>3</v>
      </c>
      <c r="H11076" s="216">
        <v>265.99999999743886</v>
      </c>
      <c r="I11076" s="216">
        <v>797.99999999231659</v>
      </c>
      <c r="J11076" s="216">
        <v>2.2849189081200509E-3</v>
      </c>
      <c r="K11076" s="216">
        <v>8.5899207073009427E-6</v>
      </c>
    </row>
    <row r="11077" spans="2:11" ht="15.75" customHeight="1" x14ac:dyDescent="0.2">
      <c r="B11077" s="189">
        <v>41327</v>
      </c>
      <c r="C11077" s="143">
        <v>294530</v>
      </c>
      <c r="D11077" s="143" t="s">
        <v>1608</v>
      </c>
      <c r="E11077" s="143" t="s">
        <v>25</v>
      </c>
      <c r="F11077" s="248" t="s">
        <v>5752</v>
      </c>
      <c r="G11077" s="216">
        <v>27</v>
      </c>
      <c r="H11077" s="216">
        <v>206.99999999371357</v>
      </c>
      <c r="I11077" s="216">
        <v>5588.9999998302665</v>
      </c>
      <c r="J11077" s="216">
        <v>1.6003022277215655E-2</v>
      </c>
      <c r="K11077" s="216">
        <v>7.7309286365708478E-5</v>
      </c>
    </row>
    <row r="11078" spans="2:11" ht="15.75" customHeight="1" x14ac:dyDescent="0.2">
      <c r="B11078" s="189">
        <v>41327</v>
      </c>
      <c r="C11078" s="143">
        <v>294550</v>
      </c>
      <c r="D11078" s="143" t="s">
        <v>723</v>
      </c>
      <c r="E11078" s="143" t="s">
        <v>25</v>
      </c>
      <c r="F11078" s="248" t="s">
        <v>3188</v>
      </c>
      <c r="G11078" s="216">
        <v>5.98</v>
      </c>
      <c r="H11078" s="216">
        <v>280.00000000116415</v>
      </c>
      <c r="I11078" s="216">
        <v>1674.4000000069618</v>
      </c>
      <c r="J11078" s="216">
        <v>4.7943210774548332E-3</v>
      </c>
      <c r="K11078" s="216">
        <v>1.7122575276553214E-5</v>
      </c>
    </row>
    <row r="11079" spans="2:11" ht="15.75" customHeight="1" x14ac:dyDescent="0.2">
      <c r="B11079" s="189">
        <v>41327</v>
      </c>
      <c r="C11079" s="143">
        <v>294551</v>
      </c>
      <c r="D11079" s="143" t="s">
        <v>564</v>
      </c>
      <c r="E11079" s="143" t="s">
        <v>25</v>
      </c>
      <c r="F11079" s="248" t="s">
        <v>2424</v>
      </c>
      <c r="G11079" s="216">
        <v>9.5399999999999991</v>
      </c>
      <c r="H11079" s="216">
        <v>322.00000000186265</v>
      </c>
      <c r="I11079" s="216">
        <v>3071.8800000177698</v>
      </c>
      <c r="J11079" s="216">
        <v>8.7957352074987533E-3</v>
      </c>
      <c r="K11079" s="216">
        <v>2.7315947849216994E-5</v>
      </c>
    </row>
    <row r="11080" spans="2:11" ht="15.75" customHeight="1" x14ac:dyDescent="0.2">
      <c r="B11080" s="189">
        <v>41327</v>
      </c>
      <c r="C11080" s="143">
        <v>294552</v>
      </c>
      <c r="D11080" s="143" t="s">
        <v>1188</v>
      </c>
      <c r="E11080" s="143" t="s">
        <v>25</v>
      </c>
      <c r="F11080" s="248" t="s">
        <v>4381</v>
      </c>
      <c r="G11080" s="216">
        <v>19.28</v>
      </c>
      <c r="H11080" s="216">
        <v>360</v>
      </c>
      <c r="I11080" s="216">
        <v>6940.8</v>
      </c>
      <c r="J11080" s="216">
        <v>1.987364054841146E-2</v>
      </c>
      <c r="K11080" s="216">
        <v>5.5204557078920729E-5</v>
      </c>
    </row>
    <row r="11081" spans="2:11" ht="15.75" customHeight="1" x14ac:dyDescent="0.2">
      <c r="B11081" s="189">
        <v>41327</v>
      </c>
      <c r="C11081" s="143">
        <v>294601</v>
      </c>
      <c r="D11081" s="143" t="s">
        <v>880</v>
      </c>
      <c r="E11081" s="143" t="s">
        <v>24</v>
      </c>
      <c r="F11081" s="248" t="s">
        <v>5523</v>
      </c>
      <c r="G11081" s="216">
        <v>23.1</v>
      </c>
      <c r="H11081" s="216">
        <v>180</v>
      </c>
      <c r="I11081" s="216">
        <v>4158</v>
      </c>
      <c r="J11081" s="216">
        <v>4.2026798239317709E-3</v>
      </c>
      <c r="K11081" s="216">
        <v>2.3348221244065397E-5</v>
      </c>
    </row>
    <row r="11082" spans="2:11" ht="15.75" customHeight="1" x14ac:dyDescent="0.2">
      <c r="B11082" s="189">
        <v>41327</v>
      </c>
      <c r="C11082" s="143">
        <v>294604</v>
      </c>
      <c r="D11082" s="143" t="s">
        <v>494</v>
      </c>
      <c r="E11082" s="143" t="s">
        <v>25</v>
      </c>
      <c r="F11082" s="248" t="s">
        <v>5753</v>
      </c>
      <c r="G11082" s="216">
        <v>0.87</v>
      </c>
      <c r="H11082" s="216">
        <v>271.99999999604188</v>
      </c>
      <c r="I11082" s="216">
        <v>236.63999999655644</v>
      </c>
      <c r="J11082" s="216">
        <v>6.7757294538203837E-4</v>
      </c>
      <c r="K11082" s="216">
        <v>2.4910770051172731E-6</v>
      </c>
    </row>
    <row r="11083" spans="2:11" ht="15.75" customHeight="1" x14ac:dyDescent="0.2">
      <c r="B11083" s="189">
        <v>41327</v>
      </c>
      <c r="C11083" s="143">
        <v>294605</v>
      </c>
      <c r="D11083" s="143" t="s">
        <v>1541</v>
      </c>
      <c r="E11083" s="143" t="s">
        <v>25</v>
      </c>
      <c r="F11083" s="248" t="s">
        <v>5754</v>
      </c>
      <c r="G11083" s="216">
        <v>41.695</v>
      </c>
      <c r="H11083" s="216">
        <v>201.00000000558794</v>
      </c>
      <c r="I11083" s="216">
        <v>8380.6950002329886</v>
      </c>
      <c r="J11083" s="216">
        <v>2.3996501841358275E-2</v>
      </c>
      <c r="K11083" s="216">
        <v>1.1938558129697094E-4</v>
      </c>
    </row>
    <row r="11084" spans="2:11" ht="15.75" customHeight="1" x14ac:dyDescent="0.2">
      <c r="B11084" s="189">
        <v>41327</v>
      </c>
      <c r="C11084" s="143">
        <v>294608</v>
      </c>
      <c r="D11084" s="143" t="s">
        <v>1621</v>
      </c>
      <c r="E11084" s="143" t="s">
        <v>24</v>
      </c>
      <c r="F11084" s="248" t="s">
        <v>5755</v>
      </c>
      <c r="G11084" s="216">
        <v>13.5852</v>
      </c>
      <c r="H11084" s="216">
        <v>311.00000000791624</v>
      </c>
      <c r="I11084" s="216">
        <v>4224.9972001075439</v>
      </c>
      <c r="J11084" s="216">
        <v>4.2703969430159206E-3</v>
      </c>
      <c r="K11084" s="216">
        <v>1.3731179880730616E-5</v>
      </c>
    </row>
    <row r="11085" spans="2:11" ht="15.75" customHeight="1" x14ac:dyDescent="0.2">
      <c r="B11085" s="189">
        <v>41327</v>
      </c>
      <c r="C11085" s="143">
        <v>294609</v>
      </c>
      <c r="D11085" s="143" t="s">
        <v>1176</v>
      </c>
      <c r="E11085" s="143" t="s">
        <v>24</v>
      </c>
      <c r="F11085" s="248" t="s">
        <v>5756</v>
      </c>
      <c r="G11085" s="216">
        <v>3.2799</v>
      </c>
      <c r="H11085" s="216">
        <v>21.999999998370185</v>
      </c>
      <c r="I11085" s="216">
        <v>72.157799994654368</v>
      </c>
      <c r="J11085" s="216">
        <v>7.2933172240701778E-5</v>
      </c>
      <c r="K11085" s="216">
        <v>3.3151441930047658E-6</v>
      </c>
    </row>
    <row r="11086" spans="2:11" ht="15.75" customHeight="1" x14ac:dyDescent="0.2">
      <c r="B11086" s="189">
        <v>41327</v>
      </c>
      <c r="C11086" s="143">
        <v>294610</v>
      </c>
      <c r="D11086" s="143" t="s">
        <v>1740</v>
      </c>
      <c r="E11086" s="143" t="s">
        <v>24</v>
      </c>
      <c r="F11086" s="248" t="s">
        <v>5757</v>
      </c>
      <c r="G11086" s="216">
        <v>21.900000000000002</v>
      </c>
      <c r="H11086" s="216">
        <v>108.99999999906868</v>
      </c>
      <c r="I11086" s="216">
        <v>2387.0999999796045</v>
      </c>
      <c r="J11086" s="216">
        <v>2.4127506030836498E-3</v>
      </c>
      <c r="K11086" s="216">
        <v>2.2135326633984079E-5</v>
      </c>
    </row>
    <row r="11087" spans="2:11" ht="15.75" customHeight="1" x14ac:dyDescent="0.2">
      <c r="B11087" s="189">
        <v>41327</v>
      </c>
      <c r="C11087" s="143">
        <v>294611</v>
      </c>
      <c r="D11087" s="143" t="s">
        <v>1038</v>
      </c>
      <c r="E11087" s="143" t="s">
        <v>24</v>
      </c>
      <c r="F11087" s="248" t="s">
        <v>5758</v>
      </c>
      <c r="G11087" s="216">
        <v>3.8664000000000001</v>
      </c>
      <c r="H11087" s="216">
        <v>27.000000004190952</v>
      </c>
      <c r="I11087" s="216">
        <v>104.39280001620389</v>
      </c>
      <c r="J11087" s="216">
        <v>1.055145537257923E-4</v>
      </c>
      <c r="K11087" s="216">
        <v>3.9079464336820103E-6</v>
      </c>
    </row>
    <row r="11088" spans="2:11" ht="15.75" customHeight="1" x14ac:dyDescent="0.2">
      <c r="B11088" s="189">
        <v>41327</v>
      </c>
      <c r="C11088" s="143">
        <v>294613</v>
      </c>
      <c r="D11088" s="143" t="s">
        <v>1512</v>
      </c>
      <c r="E11088" s="143" t="s">
        <v>24</v>
      </c>
      <c r="F11088" s="248" t="s">
        <v>5759</v>
      </c>
      <c r="G11088" s="216">
        <v>29.915000000000003</v>
      </c>
      <c r="H11088" s="216">
        <v>81.999999994877726</v>
      </c>
      <c r="I11088" s="216">
        <v>2453.0299998467672</v>
      </c>
      <c r="J11088" s="216">
        <v>2.4793890543182693E-3</v>
      </c>
      <c r="K11088" s="216">
        <v>3.023645188381889E-5</v>
      </c>
    </row>
    <row r="11089" spans="2:11" ht="15.75" customHeight="1" x14ac:dyDescent="0.2">
      <c r="B11089" s="189">
        <v>41327</v>
      </c>
      <c r="C11089" s="143">
        <v>294615</v>
      </c>
      <c r="D11089" s="143" t="s">
        <v>3127</v>
      </c>
      <c r="E11089" s="143" t="s">
        <v>24</v>
      </c>
      <c r="F11089" s="248" t="s">
        <v>5760</v>
      </c>
      <c r="G11089" s="216">
        <v>5.7750000000000004</v>
      </c>
      <c r="H11089" s="216">
        <v>335.99999999511056</v>
      </c>
      <c r="I11089" s="216">
        <v>1940.3999999717637</v>
      </c>
      <c r="J11089" s="216">
        <v>1.9612505844729534E-3</v>
      </c>
      <c r="K11089" s="216">
        <v>5.8370553110163492E-6</v>
      </c>
    </row>
    <row r="11090" spans="2:11" ht="15.75" customHeight="1" x14ac:dyDescent="0.2">
      <c r="B11090" s="189">
        <v>41327</v>
      </c>
      <c r="C11090" s="143">
        <v>294615</v>
      </c>
      <c r="D11090" s="143" t="s">
        <v>1033</v>
      </c>
      <c r="E11090" s="143" t="s">
        <v>24</v>
      </c>
      <c r="F11090" s="248" t="s">
        <v>5760</v>
      </c>
      <c r="G11090" s="216">
        <v>4.0950000000000006</v>
      </c>
      <c r="H11090" s="216">
        <v>335.99999999511056</v>
      </c>
      <c r="I11090" s="216">
        <v>1375.919999979978</v>
      </c>
      <c r="J11090" s="216">
        <v>1.3907049598990036E-3</v>
      </c>
      <c r="K11090" s="216">
        <v>4.1390028569025025E-6</v>
      </c>
    </row>
    <row r="11091" spans="2:11" ht="15.75" customHeight="1" x14ac:dyDescent="0.2">
      <c r="B11091" s="189">
        <v>41327</v>
      </c>
      <c r="C11091" s="143">
        <v>294616</v>
      </c>
      <c r="D11091" s="143" t="s">
        <v>1233</v>
      </c>
      <c r="E11091" s="143" t="s">
        <v>24</v>
      </c>
      <c r="F11091" s="248" t="s">
        <v>5761</v>
      </c>
      <c r="G11091" s="216">
        <v>3.7</v>
      </c>
      <c r="H11091" s="216">
        <v>257.99999999231659</v>
      </c>
      <c r="I11091" s="216">
        <v>954.59999997157138</v>
      </c>
      <c r="J11091" s="216">
        <v>9.6485766229095532E-4</v>
      </c>
      <c r="K11091" s="216">
        <v>3.7397583810840679E-6</v>
      </c>
    </row>
    <row r="11092" spans="2:11" ht="15.75" customHeight="1" x14ac:dyDescent="0.2">
      <c r="B11092" s="189">
        <v>41327</v>
      </c>
      <c r="C11092" s="143">
        <v>294618</v>
      </c>
      <c r="D11092" s="143" t="s">
        <v>1502</v>
      </c>
      <c r="E11092" s="143" t="s">
        <v>24</v>
      </c>
      <c r="F11092" s="248" t="s">
        <v>5495</v>
      </c>
      <c r="G11092" s="216">
        <v>3.9750000000000001</v>
      </c>
      <c r="H11092" s="216">
        <v>75.99999999627471</v>
      </c>
      <c r="I11092" s="216">
        <v>302.09999998519197</v>
      </c>
      <c r="J11092" s="216">
        <v>3.0534621807300498E-4</v>
      </c>
      <c r="K11092" s="216">
        <v>4.0177133958943703E-6</v>
      </c>
    </row>
    <row r="11093" spans="2:11" ht="15.75" customHeight="1" x14ac:dyDescent="0.2">
      <c r="B11093" s="189">
        <v>41327</v>
      </c>
      <c r="C11093" s="143">
        <v>294619</v>
      </c>
      <c r="D11093" s="143" t="s">
        <v>503</v>
      </c>
      <c r="E11093" s="143" t="s">
        <v>25</v>
      </c>
      <c r="F11093" s="248" t="s">
        <v>3893</v>
      </c>
      <c r="G11093" s="216">
        <v>5</v>
      </c>
      <c r="H11093" s="216">
        <v>290.00000000232831</v>
      </c>
      <c r="I11093" s="216">
        <v>1450.0000000116415</v>
      </c>
      <c r="J11093" s="216">
        <v>4.1517950085621222E-3</v>
      </c>
      <c r="K11093" s="216">
        <v>1.4316534512168237E-5</v>
      </c>
    </row>
    <row r="11094" spans="2:11" ht="15.75" customHeight="1" x14ac:dyDescent="0.2">
      <c r="B11094" s="189">
        <v>41327</v>
      </c>
      <c r="C11094" s="143">
        <v>294624</v>
      </c>
      <c r="D11094" s="143" t="s">
        <v>509</v>
      </c>
      <c r="E11094" s="143" t="s">
        <v>25</v>
      </c>
      <c r="F11094" s="248" t="s">
        <v>2991</v>
      </c>
      <c r="G11094" s="216">
        <v>34.447000000000003</v>
      </c>
      <c r="H11094" s="216">
        <v>381.00000000558794</v>
      </c>
      <c r="I11094" s="216">
        <v>13124.307000192486</v>
      </c>
      <c r="J11094" s="216">
        <v>3.7578918823309382E-2</v>
      </c>
      <c r="K11094" s="216">
        <v>9.8632332868131862E-5</v>
      </c>
    </row>
    <row r="11095" spans="2:11" ht="15.75" customHeight="1" x14ac:dyDescent="0.2">
      <c r="B11095" s="189">
        <v>41327</v>
      </c>
      <c r="C11095" s="143">
        <v>294626</v>
      </c>
      <c r="D11095" s="143" t="s">
        <v>689</v>
      </c>
      <c r="E11095" s="143" t="s">
        <v>25</v>
      </c>
      <c r="F11095" s="248" t="s">
        <v>2770</v>
      </c>
      <c r="G11095" s="216">
        <v>39.454999999999998</v>
      </c>
      <c r="H11095" s="216">
        <v>249.00000000488944</v>
      </c>
      <c r="I11095" s="216">
        <v>9824.295000192913</v>
      </c>
      <c r="J11095" s="216">
        <v>2.8129971685596739E-2</v>
      </c>
      <c r="K11095" s="216">
        <v>1.1297177383551955E-4</v>
      </c>
    </row>
    <row r="11096" spans="2:11" ht="15.75" customHeight="1" x14ac:dyDescent="0.2">
      <c r="B11096" s="189">
        <v>41327</v>
      </c>
      <c r="C11096" s="143">
        <v>294696</v>
      </c>
      <c r="D11096" s="143" t="s">
        <v>1684</v>
      </c>
      <c r="E11096" s="143" t="s">
        <v>24</v>
      </c>
      <c r="F11096" s="248" t="s">
        <v>5762</v>
      </c>
      <c r="G11096" s="216">
        <v>1</v>
      </c>
      <c r="H11096" s="216">
        <v>2909.9999999930151</v>
      </c>
      <c r="I11096" s="216">
        <v>2909.9999999930151</v>
      </c>
      <c r="J11096" s="216">
        <v>2.9412694294401391E-3</v>
      </c>
      <c r="K11096" s="216">
        <v>1.0107455084010994E-6</v>
      </c>
    </row>
    <row r="11097" spans="2:11" ht="15.75" customHeight="1" x14ac:dyDescent="0.2">
      <c r="B11097" s="189">
        <v>41328</v>
      </c>
      <c r="C11097" s="143">
        <v>294657</v>
      </c>
      <c r="D11097" s="143" t="s">
        <v>1690</v>
      </c>
      <c r="E11097" s="143" t="s">
        <v>24</v>
      </c>
      <c r="F11097" s="248" t="s">
        <v>5763</v>
      </c>
      <c r="G11097" s="216">
        <v>13.200000000000001</v>
      </c>
      <c r="H11097" s="216">
        <v>53.000000005122274</v>
      </c>
      <c r="I11097" s="216">
        <v>699.60000006761402</v>
      </c>
      <c r="J11097" s="216">
        <v>7.0710905987587871E-4</v>
      </c>
      <c r="K11097" s="216">
        <v>1.3341680373727152E-5</v>
      </c>
    </row>
    <row r="11098" spans="2:11" ht="15.75" customHeight="1" x14ac:dyDescent="0.2">
      <c r="B11098" s="189">
        <v>41329</v>
      </c>
      <c r="C11098" s="143">
        <v>294691</v>
      </c>
      <c r="D11098" s="143" t="s">
        <v>1670</v>
      </c>
      <c r="E11098" s="143" t="s">
        <v>24</v>
      </c>
      <c r="F11098" s="248" t="s">
        <v>5764</v>
      </c>
      <c r="G11098" s="216">
        <v>10.74</v>
      </c>
      <c r="H11098" s="216">
        <v>129.99999999417923</v>
      </c>
      <c r="I11098" s="216">
        <v>1396.199999937485</v>
      </c>
      <c r="J11098" s="216">
        <v>1.4111616864907173E-3</v>
      </c>
      <c r="K11098" s="216">
        <v>1.085508989656848E-5</v>
      </c>
    </row>
    <row r="11099" spans="2:11" ht="15.75" customHeight="1" x14ac:dyDescent="0.2">
      <c r="B11099" s="189">
        <v>41329</v>
      </c>
      <c r="C11099" s="143">
        <v>294692</v>
      </c>
      <c r="D11099" s="143" t="s">
        <v>709</v>
      </c>
      <c r="E11099" s="143" t="s">
        <v>24</v>
      </c>
      <c r="F11099" s="248" t="s">
        <v>5765</v>
      </c>
      <c r="G11099" s="216">
        <v>2.2800000000000002</v>
      </c>
      <c r="H11099" s="216">
        <v>467.99999999580905</v>
      </c>
      <c r="I11099" s="216">
        <v>1067.0399999904446</v>
      </c>
      <c r="J11099" s="216">
        <v>1.0784744062505311E-3</v>
      </c>
      <c r="K11099" s="216">
        <v>2.3044324920089511E-6</v>
      </c>
    </row>
    <row r="11100" spans="2:11" ht="15.75" customHeight="1" x14ac:dyDescent="0.2">
      <c r="B11100" s="189">
        <v>41329</v>
      </c>
      <c r="C11100" s="143">
        <v>294693</v>
      </c>
      <c r="D11100" s="143" t="s">
        <v>1125</v>
      </c>
      <c r="E11100" s="143" t="s">
        <v>24</v>
      </c>
      <c r="F11100" s="248" t="s">
        <v>5766</v>
      </c>
      <c r="G11100" s="216">
        <v>25.110000000000003</v>
      </c>
      <c r="H11100" s="216">
        <v>213.00000000279397</v>
      </c>
      <c r="I11100" s="216">
        <v>5348.4300000701569</v>
      </c>
      <c r="J11100" s="216">
        <v>5.4057438041215369E-3</v>
      </c>
      <c r="K11100" s="216">
        <v>2.5379078892256476E-5</v>
      </c>
    </row>
    <row r="11101" spans="2:11" ht="15.75" customHeight="1" x14ac:dyDescent="0.2">
      <c r="B11101" s="189">
        <v>41329</v>
      </c>
      <c r="C11101" s="143">
        <v>294694</v>
      </c>
      <c r="D11101" s="143" t="s">
        <v>1568</v>
      </c>
      <c r="E11101" s="143" t="s">
        <v>25</v>
      </c>
      <c r="F11101" s="248" t="s">
        <v>5767</v>
      </c>
      <c r="G11101" s="216">
        <v>2</v>
      </c>
      <c r="H11101" s="216">
        <v>342.9999999969732</v>
      </c>
      <c r="I11101" s="216">
        <v>685.9999999939464</v>
      </c>
      <c r="J11101" s="216">
        <v>1.9639623220239922E-3</v>
      </c>
      <c r="K11101" s="216">
        <v>5.7258376735898628E-6</v>
      </c>
    </row>
    <row r="11102" spans="2:11" ht="15.75" customHeight="1" x14ac:dyDescent="0.2">
      <c r="B11102" s="189">
        <v>41329</v>
      </c>
      <c r="C11102" s="143">
        <v>294695</v>
      </c>
      <c r="D11102" s="143" t="s">
        <v>840</v>
      </c>
      <c r="E11102" s="143" t="s">
        <v>24</v>
      </c>
      <c r="F11102" s="248" t="s">
        <v>5768</v>
      </c>
      <c r="G11102" s="216">
        <v>2.1</v>
      </c>
      <c r="H11102" s="216">
        <v>50.999999998603016</v>
      </c>
      <c r="I11102" s="216">
        <v>107.09999999706633</v>
      </c>
      <c r="J11102" s="216">
        <v>1.0824768416113956E-4</v>
      </c>
      <c r="K11102" s="216">
        <v>2.1225036110608759E-6</v>
      </c>
    </row>
    <row r="11103" spans="2:11" ht="15.75" customHeight="1" x14ac:dyDescent="0.2">
      <c r="B11103" s="189">
        <v>41329</v>
      </c>
      <c r="C11103" s="143">
        <v>294697</v>
      </c>
      <c r="D11103" s="143" t="s">
        <v>680</v>
      </c>
      <c r="E11103" s="143" t="s">
        <v>24</v>
      </c>
      <c r="F11103" s="248" t="s">
        <v>5769</v>
      </c>
      <c r="G11103" s="216">
        <v>2</v>
      </c>
      <c r="H11103" s="216">
        <v>60.999999999767169</v>
      </c>
      <c r="I11103" s="216">
        <v>121.99999999953434</v>
      </c>
      <c r="J11103" s="216">
        <v>1.2330735264211355E-4</v>
      </c>
      <c r="K11103" s="216">
        <v>2.0214320105341675E-6</v>
      </c>
    </row>
    <row r="11104" spans="2:11" ht="15.75" customHeight="1" x14ac:dyDescent="0.2">
      <c r="B11104" s="189">
        <v>41329</v>
      </c>
      <c r="C11104" s="143">
        <v>294698</v>
      </c>
      <c r="D11104" s="143" t="s">
        <v>1211</v>
      </c>
      <c r="E11104" s="143" t="s">
        <v>24</v>
      </c>
      <c r="F11104" s="248" t="s">
        <v>5770</v>
      </c>
      <c r="G11104" s="216">
        <v>2.0300000000000002</v>
      </c>
      <c r="H11104" s="216">
        <v>220.99999999743886</v>
      </c>
      <c r="I11104" s="216">
        <v>448.62999999480093</v>
      </c>
      <c r="J11104" s="216">
        <v>4.5343752143771695E-4</v>
      </c>
      <c r="K11104" s="216">
        <v>2.0517534906921801E-6</v>
      </c>
    </row>
    <row r="11105" spans="2:11" ht="15.75" customHeight="1" x14ac:dyDescent="0.2">
      <c r="B11105" s="189">
        <v>41329</v>
      </c>
      <c r="C11105" s="143">
        <v>294699</v>
      </c>
      <c r="D11105" s="143" t="s">
        <v>2650</v>
      </c>
      <c r="E11105" s="143" t="s">
        <v>24</v>
      </c>
      <c r="F11105" s="248" t="s">
        <v>5771</v>
      </c>
      <c r="G11105" s="216">
        <v>7</v>
      </c>
      <c r="H11105" s="216">
        <v>43.999999996740371</v>
      </c>
      <c r="I11105" s="216">
        <v>307.9999999771826</v>
      </c>
      <c r="J11105" s="216">
        <v>3.1130052959919987E-4</v>
      </c>
      <c r="K11105" s="216">
        <v>7.0750120368695861E-6</v>
      </c>
    </row>
    <row r="11106" spans="2:11" ht="15.75" customHeight="1" x14ac:dyDescent="0.2">
      <c r="B11106" s="189">
        <v>41329</v>
      </c>
      <c r="C11106" s="143">
        <v>294700</v>
      </c>
      <c r="D11106" s="143" t="s">
        <v>907</v>
      </c>
      <c r="E11106" s="143" t="s">
        <v>24</v>
      </c>
      <c r="F11106" s="248" t="s">
        <v>5772</v>
      </c>
      <c r="G11106" s="216">
        <v>53.745000000000005</v>
      </c>
      <c r="H11106" s="216">
        <v>383.00000000162981</v>
      </c>
      <c r="I11106" s="216">
        <v>20584.335000087594</v>
      </c>
      <c r="J11106" s="216">
        <v>2.0804916842367949E-2</v>
      </c>
      <c r="K11106" s="216">
        <v>5.4320931703079415E-5</v>
      </c>
    </row>
    <row r="11107" spans="2:11" ht="15.75" customHeight="1" x14ac:dyDescent="0.2">
      <c r="B11107" s="189">
        <v>41329</v>
      </c>
      <c r="C11107" s="143">
        <v>294703</v>
      </c>
      <c r="D11107" s="143" t="s">
        <v>5773</v>
      </c>
      <c r="E11107" s="143" t="s">
        <v>24</v>
      </c>
      <c r="F11107" s="248" t="s">
        <v>5774</v>
      </c>
      <c r="G11107" s="216">
        <v>2</v>
      </c>
      <c r="H11107" s="216">
        <v>936.99999999487773</v>
      </c>
      <c r="I11107" s="216">
        <v>1873.9999999897555</v>
      </c>
      <c r="J11107" s="216">
        <v>1.8940817938601605E-3</v>
      </c>
      <c r="K11107" s="216">
        <v>2.0214320105341675E-6</v>
      </c>
    </row>
    <row r="11108" spans="2:11" ht="15.75" customHeight="1" x14ac:dyDescent="0.2">
      <c r="B11108" s="189">
        <v>41329</v>
      </c>
      <c r="C11108" s="143">
        <v>294703</v>
      </c>
      <c r="D11108" s="143" t="s">
        <v>5775</v>
      </c>
      <c r="E11108" s="143" t="s">
        <v>24</v>
      </c>
      <c r="F11108" s="248" t="s">
        <v>5774</v>
      </c>
      <c r="G11108" s="216">
        <v>3</v>
      </c>
      <c r="H11108" s="216">
        <v>936.99999999487773</v>
      </c>
      <c r="I11108" s="216">
        <v>2810.9999999846332</v>
      </c>
      <c r="J11108" s="216">
        <v>2.8411226907902407E-3</v>
      </c>
      <c r="K11108" s="216">
        <v>3.0321480158012512E-6</v>
      </c>
    </row>
    <row r="11109" spans="2:11" ht="15.75" customHeight="1" x14ac:dyDescent="0.2">
      <c r="B11109" s="189">
        <v>41329</v>
      </c>
      <c r="C11109" s="143">
        <v>295777</v>
      </c>
      <c r="D11109" s="143" t="s">
        <v>1265</v>
      </c>
      <c r="E11109" s="143" t="s">
        <v>24</v>
      </c>
      <c r="F11109" s="248" t="s">
        <v>5776</v>
      </c>
      <c r="G11109" s="216">
        <v>1</v>
      </c>
      <c r="H11109" s="216">
        <v>515.00000000232831</v>
      </c>
      <c r="I11109" s="216">
        <v>515.00000000232831</v>
      </c>
      <c r="J11109" s="216">
        <v>5.2051874271490139E-4</v>
      </c>
      <c r="K11109" s="216">
        <v>1.0107160052670837E-6</v>
      </c>
    </row>
    <row r="11110" spans="2:11" ht="15.75" customHeight="1" x14ac:dyDescent="0.2">
      <c r="B11110" s="189">
        <v>41330</v>
      </c>
      <c r="C11110" s="143">
        <v>294790</v>
      </c>
      <c r="D11110" s="143" t="s">
        <v>699</v>
      </c>
      <c r="E11110" s="143" t="s">
        <v>25</v>
      </c>
      <c r="F11110" s="248" t="s">
        <v>5777</v>
      </c>
      <c r="G11110" s="216">
        <v>21.330000000000002</v>
      </c>
      <c r="H11110" s="216">
        <v>226.00000000325963</v>
      </c>
      <c r="I11110" s="216">
        <v>4820.5800000695281</v>
      </c>
      <c r="J11110" s="216">
        <v>1.3799046451962147E-2</v>
      </c>
      <c r="K11110" s="216">
        <v>6.1057727662668681E-5</v>
      </c>
    </row>
    <row r="11111" spans="2:11" ht="15.75" customHeight="1" x14ac:dyDescent="0.2">
      <c r="B11111" s="189">
        <v>41330</v>
      </c>
      <c r="C11111" s="143">
        <v>294850</v>
      </c>
      <c r="D11111" s="143" t="s">
        <v>1171</v>
      </c>
      <c r="E11111" s="143" t="s">
        <v>24</v>
      </c>
      <c r="F11111" s="248" t="s">
        <v>5778</v>
      </c>
      <c r="G11111" s="216">
        <v>2.5</v>
      </c>
      <c r="H11111" s="216">
        <v>399.00000000139698</v>
      </c>
      <c r="I11111" s="216">
        <v>997.50000000349246</v>
      </c>
      <c r="J11111" s="216">
        <v>1.0081600830900703E-3</v>
      </c>
      <c r="K11111" s="216">
        <v>2.5267170002168935E-6</v>
      </c>
    </row>
    <row r="11112" spans="2:11" ht="15.75" customHeight="1" x14ac:dyDescent="0.2">
      <c r="B11112" s="189">
        <v>41330</v>
      </c>
      <c r="C11112" s="143">
        <v>294870</v>
      </c>
      <c r="D11112" s="143" t="s">
        <v>1511</v>
      </c>
      <c r="E11112" s="143" t="s">
        <v>25</v>
      </c>
      <c r="F11112" s="248" t="s">
        <v>2996</v>
      </c>
      <c r="G11112" s="216">
        <v>100.465</v>
      </c>
      <c r="H11112" s="216">
        <v>423.99999999906868</v>
      </c>
      <c r="I11112" s="216">
        <v>42597.159999906435</v>
      </c>
      <c r="J11112" s="216">
        <v>0.12193557404957386</v>
      </c>
      <c r="K11112" s="216">
        <v>2.8758390106094743E-4</v>
      </c>
    </row>
    <row r="11113" spans="2:11" ht="15.75" customHeight="1" x14ac:dyDescent="0.2">
      <c r="B11113" s="189">
        <v>41330</v>
      </c>
      <c r="C11113" s="143">
        <v>294872</v>
      </c>
      <c r="D11113" s="143" t="s">
        <v>1677</v>
      </c>
      <c r="E11113" s="143" t="s">
        <v>24</v>
      </c>
      <c r="F11113" s="248" t="s">
        <v>5779</v>
      </c>
      <c r="G11113" s="216">
        <v>21.06</v>
      </c>
      <c r="H11113" s="216">
        <v>42.000000000698492</v>
      </c>
      <c r="I11113" s="216">
        <v>884.52000001471015</v>
      </c>
      <c r="J11113" s="216">
        <v>8.9397268842760598E-4</v>
      </c>
      <c r="K11113" s="216">
        <v>2.1285064009827109E-5</v>
      </c>
    </row>
    <row r="11114" spans="2:11" ht="15.75" customHeight="1" x14ac:dyDescent="0.2">
      <c r="B11114" s="189">
        <v>41330</v>
      </c>
      <c r="C11114" s="143">
        <v>294873</v>
      </c>
      <c r="D11114" s="143" t="s">
        <v>839</v>
      </c>
      <c r="E11114" s="143" t="s">
        <v>24</v>
      </c>
      <c r="F11114" s="248" t="s">
        <v>5780</v>
      </c>
      <c r="G11114" s="216">
        <v>10.399800000000001</v>
      </c>
      <c r="H11114" s="216">
        <v>59.99999999650754</v>
      </c>
      <c r="I11114" s="216">
        <v>623.98799996367916</v>
      </c>
      <c r="J11114" s="216">
        <v>6.3065643497582657E-4</v>
      </c>
      <c r="K11114" s="216">
        <v>1.051094058354226E-5</v>
      </c>
    </row>
    <row r="11115" spans="2:11" ht="15.75" customHeight="1" x14ac:dyDescent="0.2">
      <c r="B11115" s="189">
        <v>41330</v>
      </c>
      <c r="C11115" s="143">
        <v>294874</v>
      </c>
      <c r="D11115" s="143" t="s">
        <v>1354</v>
      </c>
      <c r="E11115" s="143" t="s">
        <v>24</v>
      </c>
      <c r="F11115" s="248" t="s">
        <v>5224</v>
      </c>
      <c r="G11115" s="216">
        <v>9.0240000000000009</v>
      </c>
      <c r="H11115" s="216">
        <v>349.99999999883585</v>
      </c>
      <c r="I11115" s="216">
        <v>3158.399999989495</v>
      </c>
      <c r="J11115" s="216">
        <v>3.1921531893833971E-3</v>
      </c>
      <c r="K11115" s="216">
        <v>9.1204376839828991E-6</v>
      </c>
    </row>
    <row r="11116" spans="2:11" ht="15.75" customHeight="1" x14ac:dyDescent="0.2">
      <c r="B11116" s="189">
        <v>41330</v>
      </c>
      <c r="C11116" s="143">
        <v>294874</v>
      </c>
      <c r="D11116" s="143" t="s">
        <v>913</v>
      </c>
      <c r="E11116" s="143" t="s">
        <v>24</v>
      </c>
      <c r="F11116" s="248" t="s">
        <v>5224</v>
      </c>
      <c r="G11116" s="216">
        <v>2.766</v>
      </c>
      <c r="H11116" s="216">
        <v>349.99999999883585</v>
      </c>
      <c r="I11116" s="216">
        <v>968.09999999677996</v>
      </c>
      <c r="J11116" s="216">
        <v>9.7844589116073536E-4</v>
      </c>
      <c r="K11116" s="216">
        <v>2.7955596890399708E-6</v>
      </c>
    </row>
    <row r="11117" spans="2:11" ht="15.75" customHeight="1" x14ac:dyDescent="0.2">
      <c r="B11117" s="189">
        <v>41330</v>
      </c>
      <c r="C11117" s="143">
        <v>294875</v>
      </c>
      <c r="D11117" s="143" t="s">
        <v>1591</v>
      </c>
      <c r="E11117" s="143" t="s">
        <v>24</v>
      </c>
      <c r="F11117" s="248" t="s">
        <v>5781</v>
      </c>
      <c r="G11117" s="216">
        <v>3.45</v>
      </c>
      <c r="H11117" s="216">
        <v>69.000000004889444</v>
      </c>
      <c r="I11117" s="216">
        <v>238.05000001686858</v>
      </c>
      <c r="J11117" s="216">
        <v>2.4059399277770146E-4</v>
      </c>
      <c r="K11117" s="216">
        <v>3.4868694602993133E-6</v>
      </c>
    </row>
    <row r="11118" spans="2:11" ht="15.75" customHeight="1" x14ac:dyDescent="0.2">
      <c r="B11118" s="189">
        <v>41330</v>
      </c>
      <c r="C11118" s="143">
        <v>294930</v>
      </c>
      <c r="D11118" s="143" t="s">
        <v>1241</v>
      </c>
      <c r="E11118" s="143" t="s">
        <v>24</v>
      </c>
      <c r="F11118" s="248" t="s">
        <v>5782</v>
      </c>
      <c r="G11118" s="216">
        <v>1</v>
      </c>
      <c r="H11118" s="216">
        <v>8.0000000051222742</v>
      </c>
      <c r="I11118" s="216">
        <v>8.0000000051222742</v>
      </c>
      <c r="J11118" s="216">
        <v>8.0854944058710741E-6</v>
      </c>
      <c r="K11118" s="216">
        <v>1.0106868000867574E-6</v>
      </c>
    </row>
    <row r="11119" spans="2:11" ht="15.75" customHeight="1" x14ac:dyDescent="0.2">
      <c r="B11119" s="189">
        <v>41331</v>
      </c>
      <c r="C11119" s="143">
        <v>294990</v>
      </c>
      <c r="D11119" s="143" t="s">
        <v>1158</v>
      </c>
      <c r="E11119" s="143" t="s">
        <v>25</v>
      </c>
      <c r="F11119" s="248" t="s">
        <v>5783</v>
      </c>
      <c r="G11119" s="216">
        <v>2</v>
      </c>
      <c r="H11119" s="216">
        <v>91.000000003259629</v>
      </c>
      <c r="I11119" s="216">
        <v>182.00000000651926</v>
      </c>
      <c r="J11119" s="216">
        <v>5.209419225508181E-4</v>
      </c>
      <c r="K11119" s="216">
        <v>5.7246365113423946E-6</v>
      </c>
    </row>
    <row r="11120" spans="2:11" ht="15.75" customHeight="1" x14ac:dyDescent="0.2">
      <c r="B11120" s="189">
        <v>41331</v>
      </c>
      <c r="C11120" s="143">
        <v>295030</v>
      </c>
      <c r="D11120" s="143" t="s">
        <v>527</v>
      </c>
      <c r="E11120" s="143" t="s">
        <v>25</v>
      </c>
      <c r="F11120" s="248" t="s">
        <v>5784</v>
      </c>
      <c r="G11120" s="216">
        <v>9</v>
      </c>
      <c r="H11120" s="216">
        <v>230.00000000582077</v>
      </c>
      <c r="I11120" s="216">
        <v>2070.0000000523869</v>
      </c>
      <c r="J11120" s="216">
        <v>5.9249987893893264E-3</v>
      </c>
      <c r="K11120" s="216">
        <v>2.5760864301040775E-5</v>
      </c>
    </row>
    <row r="11121" spans="2:11" ht="15.75" customHeight="1" x14ac:dyDescent="0.2">
      <c r="B11121" s="189">
        <v>41331</v>
      </c>
      <c r="C11121" s="143">
        <v>295074</v>
      </c>
      <c r="D11121" s="143" t="s">
        <v>1314</v>
      </c>
      <c r="E11121" s="143" t="s">
        <v>24</v>
      </c>
      <c r="F11121" s="248" t="s">
        <v>5785</v>
      </c>
      <c r="G11121" s="216">
        <v>155.5</v>
      </c>
      <c r="H11121" s="216">
        <v>167.99999999231659</v>
      </c>
      <c r="I11121" s="216">
        <v>26123.99999880523</v>
      </c>
      <c r="J11121" s="216">
        <v>2.6402726986924443E-2</v>
      </c>
      <c r="K11121" s="216">
        <v>1.5715908921507121E-4</v>
      </c>
    </row>
    <row r="11122" spans="2:11" ht="15.75" customHeight="1" x14ac:dyDescent="0.2">
      <c r="B11122" s="189">
        <v>41331</v>
      </c>
      <c r="C11122" s="143">
        <v>295076</v>
      </c>
      <c r="D11122" s="143" t="s">
        <v>1166</v>
      </c>
      <c r="E11122" s="143" t="s">
        <v>24</v>
      </c>
      <c r="F11122" s="248" t="s">
        <v>5786</v>
      </c>
      <c r="G11122" s="216">
        <v>18.055</v>
      </c>
      <c r="H11122" s="216">
        <v>251.00000000093132</v>
      </c>
      <c r="I11122" s="216">
        <v>4531.805000016815</v>
      </c>
      <c r="J11122" s="216">
        <v>4.5801565678646201E-3</v>
      </c>
      <c r="K11122" s="216">
        <v>1.8247635728476595E-5</v>
      </c>
    </row>
    <row r="11123" spans="2:11" ht="15.75" customHeight="1" x14ac:dyDescent="0.2">
      <c r="B11123" s="189">
        <v>41331</v>
      </c>
      <c r="C11123" s="143">
        <v>295077</v>
      </c>
      <c r="D11123" s="143" t="s">
        <v>5787</v>
      </c>
      <c r="E11123" s="143" t="s">
        <v>24</v>
      </c>
      <c r="F11123" s="248" t="s">
        <v>5788</v>
      </c>
      <c r="G11123" s="216">
        <v>33.565000000000005</v>
      </c>
      <c r="H11123" s="216">
        <v>152.0000000030268</v>
      </c>
      <c r="I11123" s="216">
        <v>5101.8800001015952</v>
      </c>
      <c r="J11123" s="216">
        <v>5.1563139170453642E-3</v>
      </c>
      <c r="K11123" s="216">
        <v>3.3923117874622932E-5</v>
      </c>
    </row>
    <row r="11124" spans="2:11" ht="15.75" customHeight="1" x14ac:dyDescent="0.2">
      <c r="B11124" s="189">
        <v>41331</v>
      </c>
      <c r="C11124" s="143">
        <v>295078</v>
      </c>
      <c r="D11124" s="143" t="s">
        <v>1295</v>
      </c>
      <c r="E11124" s="143" t="s">
        <v>25</v>
      </c>
      <c r="F11124" s="248" t="s">
        <v>5789</v>
      </c>
      <c r="G11124" s="216">
        <v>6.08</v>
      </c>
      <c r="H11124" s="216">
        <v>289.99999999185093</v>
      </c>
      <c r="I11124" s="216">
        <v>1763.1999999504537</v>
      </c>
      <c r="J11124" s="216">
        <v>5.0468395482576381E-3</v>
      </c>
      <c r="K11124" s="216">
        <v>1.7402894994480881E-5</v>
      </c>
    </row>
    <row r="11125" spans="2:11" ht="15.75" customHeight="1" x14ac:dyDescent="0.2">
      <c r="B11125" s="189">
        <v>41331</v>
      </c>
      <c r="C11125" s="143">
        <v>295079</v>
      </c>
      <c r="D11125" s="143" t="s">
        <v>1046</v>
      </c>
      <c r="E11125" s="143" t="s">
        <v>24</v>
      </c>
      <c r="F11125" s="248" t="s">
        <v>5790</v>
      </c>
      <c r="G11125" s="216">
        <v>56.5</v>
      </c>
      <c r="H11125" s="216">
        <v>360</v>
      </c>
      <c r="I11125" s="216">
        <v>20340</v>
      </c>
      <c r="J11125" s="216">
        <v>2.0557015270961727E-2</v>
      </c>
      <c r="K11125" s="216">
        <v>5.7102820197115903E-5</v>
      </c>
    </row>
    <row r="11126" spans="2:11" ht="15.75" customHeight="1" x14ac:dyDescent="0.2">
      <c r="B11126" s="189">
        <v>41331</v>
      </c>
      <c r="C11126" s="143">
        <v>295080</v>
      </c>
      <c r="D11126" s="143" t="s">
        <v>1611</v>
      </c>
      <c r="E11126" s="143" t="s">
        <v>24</v>
      </c>
      <c r="F11126" s="248" t="s">
        <v>5791</v>
      </c>
      <c r="G11126" s="216">
        <v>1</v>
      </c>
      <c r="H11126" s="216">
        <v>40.000000004656613</v>
      </c>
      <c r="I11126" s="216">
        <v>40.000000004656613</v>
      </c>
      <c r="J11126" s="216">
        <v>4.0426775365496318E-5</v>
      </c>
      <c r="K11126" s="216">
        <v>1.0106693840197505E-6</v>
      </c>
    </row>
    <row r="11127" spans="2:11" ht="15.75" customHeight="1" x14ac:dyDescent="0.2">
      <c r="B11127" s="189">
        <v>41331</v>
      </c>
      <c r="C11127" s="143">
        <v>295081</v>
      </c>
      <c r="D11127" s="143" t="s">
        <v>1687</v>
      </c>
      <c r="E11127" s="143" t="s">
        <v>24</v>
      </c>
      <c r="F11127" s="248" t="s">
        <v>5792</v>
      </c>
      <c r="G11127" s="216">
        <v>10.88</v>
      </c>
      <c r="H11127" s="216">
        <v>20.000000002328306</v>
      </c>
      <c r="I11127" s="216">
        <v>217.60000002533198</v>
      </c>
      <c r="J11127" s="216">
        <v>2.1992165798829998E-4</v>
      </c>
      <c r="K11127" s="216">
        <v>1.0996082898134886E-5</v>
      </c>
    </row>
    <row r="11128" spans="2:11" ht="15.75" customHeight="1" x14ac:dyDescent="0.2">
      <c r="B11128" s="189">
        <v>41331</v>
      </c>
      <c r="C11128" s="143">
        <v>295082</v>
      </c>
      <c r="D11128" s="143" t="s">
        <v>1621</v>
      </c>
      <c r="E11128" s="143" t="s">
        <v>24</v>
      </c>
      <c r="F11128" s="248" t="s">
        <v>5793</v>
      </c>
      <c r="G11128" s="216">
        <v>16.040400000000002</v>
      </c>
      <c r="H11128" s="216">
        <v>391.99999999953434</v>
      </c>
      <c r="I11128" s="216">
        <v>6287.8367999925313</v>
      </c>
      <c r="J11128" s="216">
        <v>6.3549241454651708E-3</v>
      </c>
      <c r="K11128" s="216">
        <v>1.6211541187430408E-5</v>
      </c>
    </row>
    <row r="11129" spans="2:11" ht="15.75" customHeight="1" x14ac:dyDescent="0.2">
      <c r="B11129" s="189">
        <v>41331</v>
      </c>
      <c r="C11129" s="143">
        <v>295083</v>
      </c>
      <c r="D11129" s="143" t="s">
        <v>913</v>
      </c>
      <c r="E11129" s="143" t="s">
        <v>24</v>
      </c>
      <c r="F11129" s="248" t="s">
        <v>5224</v>
      </c>
      <c r="G11129" s="216">
        <v>4.6100000000000003</v>
      </c>
      <c r="H11129" s="216">
        <v>264.99999999417923</v>
      </c>
      <c r="I11129" s="216">
        <v>1221.6499999731664</v>
      </c>
      <c r="J11129" s="216">
        <v>1.2346842529606082E-3</v>
      </c>
      <c r="K11129" s="216">
        <v>4.6591858603310503E-6</v>
      </c>
    </row>
    <row r="11130" spans="2:11" ht="15.75" customHeight="1" x14ac:dyDescent="0.2">
      <c r="B11130" s="189">
        <v>41331</v>
      </c>
      <c r="C11130" s="143">
        <v>295084</v>
      </c>
      <c r="D11130" s="143" t="s">
        <v>500</v>
      </c>
      <c r="E11130" s="143" t="s">
        <v>25</v>
      </c>
      <c r="F11130" s="248" t="s">
        <v>5794</v>
      </c>
      <c r="G11130" s="216">
        <v>1.1200000000000001</v>
      </c>
      <c r="H11130" s="216">
        <v>40.999999997438863</v>
      </c>
      <c r="I11130" s="216">
        <v>45.919999997131534</v>
      </c>
      <c r="J11130" s="216">
        <v>1.3143765429221091E-4</v>
      </c>
      <c r="K11130" s="216">
        <v>3.2057964463517413E-6</v>
      </c>
    </row>
    <row r="11131" spans="2:11" ht="15.75" customHeight="1" x14ac:dyDescent="0.2">
      <c r="B11131" s="189">
        <v>41331</v>
      </c>
      <c r="C11131" s="143">
        <v>295085</v>
      </c>
      <c r="D11131" s="143" t="s">
        <v>1233</v>
      </c>
      <c r="E11131" s="143" t="s">
        <v>24</v>
      </c>
      <c r="F11131" s="248" t="s">
        <v>5761</v>
      </c>
      <c r="G11131" s="216">
        <v>0.74</v>
      </c>
      <c r="H11131" s="216">
        <v>344.99999999301508</v>
      </c>
      <c r="I11131" s="216">
        <v>255.29999999483115</v>
      </c>
      <c r="J11131" s="216">
        <v>2.580238937350183E-4</v>
      </c>
      <c r="K11131" s="216">
        <v>7.4789534417461533E-7</v>
      </c>
    </row>
    <row r="11132" spans="2:11" ht="15.75" customHeight="1" x14ac:dyDescent="0.2">
      <c r="B11132" s="189">
        <v>41331</v>
      </c>
      <c r="C11132" s="143">
        <v>295086</v>
      </c>
      <c r="D11132" s="143" t="s">
        <v>615</v>
      </c>
      <c r="E11132" s="143" t="s">
        <v>25</v>
      </c>
      <c r="F11132" s="248" t="s">
        <v>5795</v>
      </c>
      <c r="G11132" s="216">
        <v>27.73</v>
      </c>
      <c r="H11132" s="216">
        <v>190.00000000116415</v>
      </c>
      <c r="I11132" s="216">
        <v>5268.7000000322823</v>
      </c>
      <c r="J11132" s="216">
        <v>1.508069619374724E-2</v>
      </c>
      <c r="K11132" s="216">
        <v>7.9372085229762306E-5</v>
      </c>
    </row>
    <row r="11133" spans="2:11" ht="15.75" customHeight="1" x14ac:dyDescent="0.2">
      <c r="B11133" s="189">
        <v>41331</v>
      </c>
      <c r="C11133" s="143">
        <v>295087</v>
      </c>
      <c r="D11133" s="143" t="s">
        <v>1783</v>
      </c>
      <c r="E11133" s="143" t="s">
        <v>25</v>
      </c>
      <c r="F11133" s="248" t="s">
        <v>5796</v>
      </c>
      <c r="G11133" s="216">
        <v>15.81</v>
      </c>
      <c r="H11133" s="216">
        <v>149.99999999650754</v>
      </c>
      <c r="I11133" s="216">
        <v>2371.4999999447841</v>
      </c>
      <c r="J11133" s="216">
        <v>6.7879877431661993E-3</v>
      </c>
      <c r="K11133" s="216">
        <v>4.5253251622161633E-5</v>
      </c>
    </row>
    <row r="11134" spans="2:11" ht="15.75" customHeight="1" x14ac:dyDescent="0.2">
      <c r="B11134" s="189">
        <v>41332</v>
      </c>
      <c r="C11134" s="143">
        <v>295193</v>
      </c>
      <c r="D11134" s="143" t="s">
        <v>666</v>
      </c>
      <c r="E11134" s="143" t="s">
        <v>25</v>
      </c>
      <c r="F11134" s="248" t="s">
        <v>5797</v>
      </c>
      <c r="G11134" s="216">
        <v>4.9800000000000004</v>
      </c>
      <c r="H11134" s="216">
        <v>139.99999999534339</v>
      </c>
      <c r="I11134" s="216">
        <v>697.19999997681009</v>
      </c>
      <c r="J11134" s="216">
        <v>1.9954825731341649E-3</v>
      </c>
      <c r="K11134" s="216">
        <v>1.4253446951432412E-5</v>
      </c>
    </row>
    <row r="11135" spans="2:11" ht="15.75" customHeight="1" x14ac:dyDescent="0.2">
      <c r="B11135" s="189">
        <v>41332</v>
      </c>
      <c r="C11135" s="143">
        <v>295313</v>
      </c>
      <c r="D11135" s="143" t="s">
        <v>643</v>
      </c>
      <c r="E11135" s="143" t="s">
        <v>25</v>
      </c>
      <c r="F11135" s="248" t="s">
        <v>2163</v>
      </c>
      <c r="G11135" s="216">
        <v>7.5</v>
      </c>
      <c r="H11135" s="216">
        <v>419.99999999650754</v>
      </c>
      <c r="I11135" s="216">
        <v>3149.9999999738066</v>
      </c>
      <c r="J11135" s="216">
        <v>9.0157345173973395E-3</v>
      </c>
      <c r="K11135" s="216">
        <v>2.1466034565410258E-5</v>
      </c>
    </row>
    <row r="11136" spans="2:11" ht="15.75" customHeight="1" x14ac:dyDescent="0.2">
      <c r="B11136" s="189">
        <v>41332</v>
      </c>
      <c r="C11136" s="143">
        <v>295314</v>
      </c>
      <c r="D11136" s="143" t="s">
        <v>890</v>
      </c>
      <c r="E11136" s="143" t="s">
        <v>25</v>
      </c>
      <c r="F11136" s="248" t="s">
        <v>3981</v>
      </c>
      <c r="G11136" s="216">
        <v>21</v>
      </c>
      <c r="H11136" s="216">
        <v>375.99999999976717</v>
      </c>
      <c r="I11136" s="216">
        <v>7895.9999999951106</v>
      </c>
      <c r="J11136" s="216">
        <v>2.2599441190449925E-2</v>
      </c>
      <c r="K11136" s="216">
        <v>6.0104896783148716E-5</v>
      </c>
    </row>
    <row r="11137" spans="2:11" ht="15.75" customHeight="1" x14ac:dyDescent="0.2">
      <c r="B11137" s="189">
        <v>41332</v>
      </c>
      <c r="C11137" s="143">
        <v>295317</v>
      </c>
      <c r="D11137" s="143" t="s">
        <v>699</v>
      </c>
      <c r="E11137" s="143" t="s">
        <v>25</v>
      </c>
      <c r="F11137" s="248" t="s">
        <v>5798</v>
      </c>
      <c r="G11137" s="216">
        <v>13</v>
      </c>
      <c r="H11137" s="216">
        <v>405</v>
      </c>
      <c r="I11137" s="216">
        <v>5265</v>
      </c>
      <c r="J11137" s="216">
        <v>1.5069156264918001E-2</v>
      </c>
      <c r="K11137" s="216">
        <v>3.7207793246711113E-5</v>
      </c>
    </row>
    <row r="11138" spans="2:11" ht="15.75" customHeight="1" x14ac:dyDescent="0.2">
      <c r="B11138" s="189">
        <v>41332</v>
      </c>
      <c r="C11138" s="143">
        <v>295319</v>
      </c>
      <c r="D11138" s="143" t="s">
        <v>890</v>
      </c>
      <c r="E11138" s="143" t="s">
        <v>25</v>
      </c>
      <c r="F11138" s="248" t="s">
        <v>3981</v>
      </c>
      <c r="G11138" s="216">
        <v>30.4</v>
      </c>
      <c r="H11138" s="216">
        <v>273.00000000977889</v>
      </c>
      <c r="I11138" s="216">
        <v>8299.2000002972782</v>
      </c>
      <c r="J11138" s="216">
        <v>2.3753455209551223E-2</v>
      </c>
      <c r="K11138" s="216">
        <v>8.7008993438462899E-5</v>
      </c>
    </row>
    <row r="11139" spans="2:11" ht="15.75" customHeight="1" x14ac:dyDescent="0.2">
      <c r="B11139" s="189">
        <v>41332</v>
      </c>
      <c r="C11139" s="143">
        <v>295332</v>
      </c>
      <c r="D11139" s="143" t="s">
        <v>688</v>
      </c>
      <c r="E11139" s="143" t="s">
        <v>25</v>
      </c>
      <c r="F11139" s="248" t="s">
        <v>5799</v>
      </c>
      <c r="G11139" s="216">
        <v>16.425000000000001</v>
      </c>
      <c r="H11139" s="216">
        <v>329.99999999650754</v>
      </c>
      <c r="I11139" s="216">
        <v>5420.2499999426364</v>
      </c>
      <c r="J11139" s="216">
        <v>1.551350318025781E-2</v>
      </c>
      <c r="K11139" s="216">
        <v>4.7010615698248467E-5</v>
      </c>
    </row>
    <row r="11140" spans="2:11" ht="15.75" customHeight="1" x14ac:dyDescent="0.2">
      <c r="B11140" s="189">
        <v>41332</v>
      </c>
      <c r="C11140" s="143">
        <v>295333</v>
      </c>
      <c r="D11140" s="143" t="s">
        <v>5377</v>
      </c>
      <c r="E11140" s="143" t="s">
        <v>24</v>
      </c>
      <c r="F11140" s="248" t="s">
        <v>5800</v>
      </c>
      <c r="G11140" s="216">
        <v>8.9463000000000008</v>
      </c>
      <c r="H11140" s="216">
        <v>216.00000000209548</v>
      </c>
      <c r="I11140" s="216">
        <v>1932.4008000187468</v>
      </c>
      <c r="J11140" s="216">
        <v>1.9529675402444116E-3</v>
      </c>
      <c r="K11140" s="216">
        <v>9.0415163899327101E-6</v>
      </c>
    </row>
    <row r="11141" spans="2:11" ht="15.75" customHeight="1" x14ac:dyDescent="0.2">
      <c r="B11141" s="189">
        <v>41332</v>
      </c>
      <c r="C11141" s="143">
        <v>295334</v>
      </c>
      <c r="D11141" s="143" t="s">
        <v>1636</v>
      </c>
      <c r="E11141" s="143" t="s">
        <v>24</v>
      </c>
      <c r="F11141" s="248" t="s">
        <v>5801</v>
      </c>
      <c r="G11141" s="216">
        <v>1.9625000000000001</v>
      </c>
      <c r="H11141" s="216">
        <v>59.99999999650754</v>
      </c>
      <c r="I11141" s="216">
        <v>117.74999999314606</v>
      </c>
      <c r="J11141" s="216">
        <v>1.1900322533925831E-4</v>
      </c>
      <c r="K11141" s="216">
        <v>1.9833870891030865E-6</v>
      </c>
    </row>
    <row r="11142" spans="2:11" ht="15.75" customHeight="1" x14ac:dyDescent="0.2">
      <c r="B11142" s="189">
        <v>41332</v>
      </c>
      <c r="C11142" s="143">
        <v>295335</v>
      </c>
      <c r="D11142" s="143" t="s">
        <v>699</v>
      </c>
      <c r="E11142" s="143" t="s">
        <v>25</v>
      </c>
      <c r="F11142" s="248" t="s">
        <v>5802</v>
      </c>
      <c r="G11142" s="216">
        <v>12.42</v>
      </c>
      <c r="H11142" s="216">
        <v>391.99999999953434</v>
      </c>
      <c r="I11142" s="216">
        <v>4868.6399999942169</v>
      </c>
      <c r="J11142" s="216">
        <v>1.3934719270188647E-2</v>
      </c>
      <c r="K11142" s="216">
        <v>3.5547753240319385E-5</v>
      </c>
    </row>
    <row r="11143" spans="2:11" ht="15.75" customHeight="1" x14ac:dyDescent="0.2">
      <c r="B11143" s="189">
        <v>41332</v>
      </c>
      <c r="C11143" s="143">
        <v>295336</v>
      </c>
      <c r="D11143" s="143" t="s">
        <v>1834</v>
      </c>
      <c r="E11143" s="143" t="s">
        <v>24</v>
      </c>
      <c r="F11143" s="248" t="s">
        <v>5803</v>
      </c>
      <c r="G11143" s="216">
        <v>6.3275000000000006</v>
      </c>
      <c r="H11143" s="216">
        <v>60.000000006984919</v>
      </c>
      <c r="I11143" s="216">
        <v>379.6500000441971</v>
      </c>
      <c r="J11143" s="216">
        <v>3.8369065399523401E-4</v>
      </c>
      <c r="K11143" s="216">
        <v>6.3948442325094426E-6</v>
      </c>
    </row>
    <row r="11144" spans="2:11" ht="15.75" customHeight="1" x14ac:dyDescent="0.2">
      <c r="B11144" s="189">
        <v>41332</v>
      </c>
      <c r="C11144" s="143">
        <v>295337</v>
      </c>
      <c r="D11144" s="143" t="s">
        <v>847</v>
      </c>
      <c r="E11144" s="143" t="s">
        <v>24</v>
      </c>
      <c r="F11144" s="248" t="s">
        <v>5804</v>
      </c>
      <c r="G11144" s="216">
        <v>2.0300000000000002</v>
      </c>
      <c r="H11144" s="216">
        <v>50.999999998603016</v>
      </c>
      <c r="I11144" s="216">
        <v>103.52999999716414</v>
      </c>
      <c r="J11144" s="216">
        <v>1.0463188042253142E-4</v>
      </c>
      <c r="K11144" s="216">
        <v>2.0516054985372055E-6</v>
      </c>
    </row>
    <row r="11145" spans="2:11" ht="15.75" customHeight="1" x14ac:dyDescent="0.2">
      <c r="B11145" s="189">
        <v>41332</v>
      </c>
      <c r="C11145" s="143">
        <v>295338</v>
      </c>
      <c r="D11145" s="143" t="s">
        <v>1502</v>
      </c>
      <c r="E11145" s="143" t="s">
        <v>24</v>
      </c>
      <c r="F11145" s="248" t="s">
        <v>4104</v>
      </c>
      <c r="G11145" s="216">
        <v>18.240000000000002</v>
      </c>
      <c r="H11145" s="216">
        <v>49.999999995343387</v>
      </c>
      <c r="I11145" s="216">
        <v>911.99999991506343</v>
      </c>
      <c r="J11145" s="216">
        <v>9.217065096018103E-4</v>
      </c>
      <c r="K11145" s="216">
        <v>1.8434130193753019E-5</v>
      </c>
    </row>
    <row r="11146" spans="2:11" ht="15.75" customHeight="1" x14ac:dyDescent="0.2">
      <c r="B11146" s="189">
        <v>41332</v>
      </c>
      <c r="C11146" s="143">
        <v>295339</v>
      </c>
      <c r="D11146" s="143" t="s">
        <v>1502</v>
      </c>
      <c r="E11146" s="143" t="s">
        <v>24</v>
      </c>
      <c r="F11146" s="248" t="s">
        <v>5474</v>
      </c>
      <c r="G11146" s="216">
        <v>10.3596</v>
      </c>
      <c r="H11146" s="216">
        <v>113.00000000162981</v>
      </c>
      <c r="I11146" s="216">
        <v>1170.6348000168844</v>
      </c>
      <c r="J11146" s="216">
        <v>1.1830939864500697E-3</v>
      </c>
      <c r="K11146" s="216">
        <v>1.0469858287017751E-5</v>
      </c>
    </row>
    <row r="11147" spans="2:11" ht="15.75" customHeight="1" x14ac:dyDescent="0.2">
      <c r="B11147" s="189">
        <v>41332</v>
      </c>
      <c r="C11147" s="143">
        <v>295340</v>
      </c>
      <c r="D11147" s="143" t="s">
        <v>5805</v>
      </c>
      <c r="E11147" s="143" t="s">
        <v>25</v>
      </c>
      <c r="F11147" s="248" t="s">
        <v>5806</v>
      </c>
      <c r="G11147" s="216">
        <v>2.88</v>
      </c>
      <c r="H11147" s="216">
        <v>126.00000000209548</v>
      </c>
      <c r="I11147" s="216">
        <v>362.88000000603495</v>
      </c>
      <c r="J11147" s="216">
        <v>1.0386126164300827E-3</v>
      </c>
      <c r="K11147" s="216">
        <v>8.2429572731175385E-6</v>
      </c>
    </row>
    <row r="11148" spans="2:11" ht="15.75" customHeight="1" x14ac:dyDescent="0.2">
      <c r="B11148" s="189">
        <v>41332</v>
      </c>
      <c r="C11148" s="143">
        <v>295341</v>
      </c>
      <c r="D11148" s="143" t="s">
        <v>562</v>
      </c>
      <c r="E11148" s="143" t="s">
        <v>25</v>
      </c>
      <c r="F11148" s="248" t="s">
        <v>5807</v>
      </c>
      <c r="G11148" s="216">
        <v>9.02</v>
      </c>
      <c r="H11148" s="216">
        <v>248.00000000162981</v>
      </c>
      <c r="I11148" s="216">
        <v>2236.9600000147007</v>
      </c>
      <c r="J11148" s="216">
        <v>6.4024880909007587E-3</v>
      </c>
      <c r="K11148" s="216">
        <v>2.5816484237333399E-5</v>
      </c>
    </row>
    <row r="11149" spans="2:11" ht="15.75" customHeight="1" x14ac:dyDescent="0.2">
      <c r="B11149" s="189">
        <v>41332</v>
      </c>
      <c r="C11149" s="143">
        <v>295342</v>
      </c>
      <c r="D11149" s="143" t="s">
        <v>808</v>
      </c>
      <c r="E11149" s="143" t="s">
        <v>24</v>
      </c>
      <c r="F11149" s="248" t="s">
        <v>5808</v>
      </c>
      <c r="G11149" s="216">
        <v>20.02</v>
      </c>
      <c r="H11149" s="216">
        <v>237.00000000768341</v>
      </c>
      <c r="I11149" s="216">
        <v>4744.7400001538217</v>
      </c>
      <c r="J11149" s="216">
        <v>4.7952387553916263E-3</v>
      </c>
      <c r="K11149" s="216">
        <v>2.0233074916608301E-5</v>
      </c>
    </row>
    <row r="11150" spans="2:11" ht="15.75" customHeight="1" x14ac:dyDescent="0.2">
      <c r="B11150" s="189">
        <v>41332</v>
      </c>
      <c r="C11150" s="143">
        <v>295343</v>
      </c>
      <c r="D11150" s="143" t="s">
        <v>1540</v>
      </c>
      <c r="E11150" s="143" t="s">
        <v>24</v>
      </c>
      <c r="F11150" s="248" t="s">
        <v>4185</v>
      </c>
      <c r="G11150" s="216">
        <v>6.0200000000000005</v>
      </c>
      <c r="H11150" s="216">
        <v>434.00000000023283</v>
      </c>
      <c r="I11150" s="216">
        <v>2612.6800000014018</v>
      </c>
      <c r="J11150" s="216">
        <v>2.6404870216359911E-3</v>
      </c>
      <c r="K11150" s="216">
        <v>6.0840714784206781E-6</v>
      </c>
    </row>
    <row r="11151" spans="2:11" ht="15.75" customHeight="1" x14ac:dyDescent="0.2">
      <c r="B11151" s="189">
        <v>41332</v>
      </c>
      <c r="C11151" s="143">
        <v>295345</v>
      </c>
      <c r="D11151" s="143" t="s">
        <v>555</v>
      </c>
      <c r="E11151" s="143" t="s">
        <v>25</v>
      </c>
      <c r="F11151" s="248" t="s">
        <v>5809</v>
      </c>
      <c r="G11151" s="216">
        <v>9</v>
      </c>
      <c r="H11151" s="216">
        <v>160.00000000814907</v>
      </c>
      <c r="I11151" s="216">
        <v>1440.0000000733417</v>
      </c>
      <c r="J11151" s="216">
        <v>4.1214786367686834E-3</v>
      </c>
      <c r="K11151" s="216">
        <v>2.5759241478492308E-5</v>
      </c>
    </row>
    <row r="11152" spans="2:11" ht="15.75" customHeight="1" x14ac:dyDescent="0.2">
      <c r="B11152" s="189">
        <v>41332</v>
      </c>
      <c r="C11152" s="143">
        <v>295346</v>
      </c>
      <c r="D11152" s="143" t="s">
        <v>646</v>
      </c>
      <c r="E11152" s="143" t="s">
        <v>24</v>
      </c>
      <c r="F11152" s="248" t="s">
        <v>5810</v>
      </c>
      <c r="G11152" s="216">
        <v>25.0124</v>
      </c>
      <c r="H11152" s="216">
        <v>114.99999999767169</v>
      </c>
      <c r="I11152" s="216">
        <v>2876.4259999417636</v>
      </c>
      <c r="J11152" s="216">
        <v>2.9070400973477345E-3</v>
      </c>
      <c r="K11152" s="216">
        <v>2.5278609542666007E-5</v>
      </c>
    </row>
    <row r="11153" spans="2:11" ht="15.75" customHeight="1" x14ac:dyDescent="0.2">
      <c r="B11153" s="189">
        <v>41332</v>
      </c>
      <c r="C11153" s="143">
        <v>295347</v>
      </c>
      <c r="D11153" s="143" t="s">
        <v>1852</v>
      </c>
      <c r="E11153" s="143" t="s">
        <v>24</v>
      </c>
      <c r="F11153" s="248" t="s">
        <v>5811</v>
      </c>
      <c r="G11153" s="216">
        <v>36.08</v>
      </c>
      <c r="H11153" s="216">
        <v>145.00000000116415</v>
      </c>
      <c r="I11153" s="216">
        <v>5231.6000000420026</v>
      </c>
      <c r="J11153" s="216">
        <v>5.2872804562726188E-3</v>
      </c>
      <c r="K11153" s="216">
        <v>3.6464003146414961E-5</v>
      </c>
    </row>
    <row r="11154" spans="2:11" ht="15.75" customHeight="1" x14ac:dyDescent="0.2">
      <c r="B11154" s="189">
        <v>41332</v>
      </c>
      <c r="C11154" s="143">
        <v>295348</v>
      </c>
      <c r="D11154" s="143" t="s">
        <v>835</v>
      </c>
      <c r="E11154" s="143" t="s">
        <v>24</v>
      </c>
      <c r="F11154" s="248" t="s">
        <v>5598</v>
      </c>
      <c r="G11154" s="216">
        <v>10.92</v>
      </c>
      <c r="H11154" s="216">
        <v>60.000000006984919</v>
      </c>
      <c r="I11154" s="216">
        <v>655.20000007627527</v>
      </c>
      <c r="J11154" s="216">
        <v>6.6217336098426782E-4</v>
      </c>
      <c r="K11154" s="216">
        <v>1.1036222681786346E-5</v>
      </c>
    </row>
    <row r="11155" spans="2:11" ht="15.75" customHeight="1" x14ac:dyDescent="0.2">
      <c r="B11155" s="189">
        <v>41332</v>
      </c>
      <c r="C11155" s="143">
        <v>295350</v>
      </c>
      <c r="D11155" s="143" t="s">
        <v>1166</v>
      </c>
      <c r="E11155" s="143" t="s">
        <v>24</v>
      </c>
      <c r="F11155" s="248" t="s">
        <v>5812</v>
      </c>
      <c r="G11155" s="216">
        <v>12.21</v>
      </c>
      <c r="H11155" s="216">
        <v>329.99999999650754</v>
      </c>
      <c r="I11155" s="216">
        <v>4029.2999999573572</v>
      </c>
      <c r="J11155" s="216">
        <v>4.072184253777574E-3</v>
      </c>
      <c r="K11155" s="216">
        <v>1.2339952284305063E-5</v>
      </c>
    </row>
    <row r="11156" spans="2:11" ht="15.75" customHeight="1" x14ac:dyDescent="0.2">
      <c r="B11156" s="189">
        <v>41332</v>
      </c>
      <c r="C11156" s="143">
        <v>295351</v>
      </c>
      <c r="D11156" s="143" t="s">
        <v>1214</v>
      </c>
      <c r="E11156" s="143" t="s">
        <v>24</v>
      </c>
      <c r="F11156" s="248" t="s">
        <v>4755</v>
      </c>
      <c r="G11156" s="216">
        <v>2.14</v>
      </c>
      <c r="H11156" s="216">
        <v>317.99999999930151</v>
      </c>
      <c r="I11156" s="216">
        <v>680.51999999850523</v>
      </c>
      <c r="J11156" s="216">
        <v>6.8776284426673516E-4</v>
      </c>
      <c r="K11156" s="216">
        <v>2.1627762398372512E-6</v>
      </c>
    </row>
    <row r="11157" spans="2:11" ht="15.75" customHeight="1" x14ac:dyDescent="0.2">
      <c r="B11157" s="189">
        <v>41332</v>
      </c>
      <c r="C11157" s="143">
        <v>295353</v>
      </c>
      <c r="D11157" s="143" t="s">
        <v>1834</v>
      </c>
      <c r="E11157" s="143" t="s">
        <v>24</v>
      </c>
      <c r="F11157" s="248" t="s">
        <v>5813</v>
      </c>
      <c r="G11157" s="216">
        <v>13.080000000000002</v>
      </c>
      <c r="H11157" s="216">
        <v>72.999999996973202</v>
      </c>
      <c r="I11157" s="216">
        <v>954.83999996040961</v>
      </c>
      <c r="J11157" s="216">
        <v>9.6500246016849322E-4</v>
      </c>
      <c r="K11157" s="216">
        <v>1.3219211783678153E-5</v>
      </c>
    </row>
    <row r="11158" spans="2:11" ht="15.75" customHeight="1" x14ac:dyDescent="0.2">
      <c r="B11158" s="189">
        <v>41332</v>
      </c>
      <c r="C11158" s="143">
        <v>295354</v>
      </c>
      <c r="D11158" s="143" t="s">
        <v>1196</v>
      </c>
      <c r="E11158" s="143" t="s">
        <v>24</v>
      </c>
      <c r="F11158" s="248" t="s">
        <v>5814</v>
      </c>
      <c r="G11158" s="216">
        <v>20.43</v>
      </c>
      <c r="H11158" s="216">
        <v>124.99999999883585</v>
      </c>
      <c r="I11158" s="216">
        <v>2553.7499999762167</v>
      </c>
      <c r="J11158" s="216">
        <v>2.5809298235667951E-3</v>
      </c>
      <c r="K11158" s="216">
        <v>2.0647438588726651E-5</v>
      </c>
    </row>
    <row r="11159" spans="2:11" ht="15.75" customHeight="1" x14ac:dyDescent="0.2">
      <c r="B11159" s="189">
        <v>41332</v>
      </c>
      <c r="C11159" s="143">
        <v>295355</v>
      </c>
      <c r="D11159" s="143" t="s">
        <v>987</v>
      </c>
      <c r="E11159" s="143" t="s">
        <v>24</v>
      </c>
      <c r="F11159" s="248" t="s">
        <v>5606</v>
      </c>
      <c r="G11159" s="216">
        <v>30.48</v>
      </c>
      <c r="H11159" s="216">
        <v>251.99999999371357</v>
      </c>
      <c r="I11159" s="216">
        <v>7680.9599998083895</v>
      </c>
      <c r="J11159" s="216">
        <v>7.7627092461336079E-3</v>
      </c>
      <c r="K11159" s="216">
        <v>3.0804401771139909E-5</v>
      </c>
    </row>
    <row r="11160" spans="2:11" ht="15.75" customHeight="1" x14ac:dyDescent="0.2">
      <c r="B11160" s="189">
        <v>41332</v>
      </c>
      <c r="C11160" s="143">
        <v>295355</v>
      </c>
      <c r="D11160" s="143" t="s">
        <v>1380</v>
      </c>
      <c r="E11160" s="143" t="s">
        <v>24</v>
      </c>
      <c r="F11160" s="248" t="s">
        <v>5606</v>
      </c>
      <c r="G11160" s="216">
        <v>21.080000000000002</v>
      </c>
      <c r="H11160" s="216">
        <v>251.99999999371357</v>
      </c>
      <c r="I11160" s="216">
        <v>5312.1599998674828</v>
      </c>
      <c r="J11160" s="216">
        <v>5.3686978644519844E-3</v>
      </c>
      <c r="K11160" s="216">
        <v>2.1304356605499651E-5</v>
      </c>
    </row>
    <row r="11161" spans="2:11" ht="15.75" customHeight="1" x14ac:dyDescent="0.2">
      <c r="B11161" s="189">
        <v>41332</v>
      </c>
      <c r="C11161" s="143">
        <v>295356</v>
      </c>
      <c r="D11161" s="143" t="s">
        <v>608</v>
      </c>
      <c r="E11161" s="143" t="s">
        <v>24</v>
      </c>
      <c r="F11161" s="248" t="s">
        <v>5527</v>
      </c>
      <c r="G11161" s="216">
        <v>66.36</v>
      </c>
      <c r="H11161" s="216">
        <v>340.00000000814907</v>
      </c>
      <c r="I11161" s="216">
        <v>22562.400000540772</v>
      </c>
      <c r="J11161" s="216">
        <v>2.2802533941529701E-2</v>
      </c>
      <c r="K11161" s="216">
        <v>6.7066276297009331E-5</v>
      </c>
    </row>
    <row r="11162" spans="2:11" ht="15.75" customHeight="1" x14ac:dyDescent="0.2">
      <c r="B11162" s="189">
        <v>41332</v>
      </c>
      <c r="C11162" s="143">
        <v>295357</v>
      </c>
      <c r="D11162" s="143" t="s">
        <v>666</v>
      </c>
      <c r="E11162" s="143" t="s">
        <v>25</v>
      </c>
      <c r="F11162" s="248" t="s">
        <v>5797</v>
      </c>
      <c r="G11162" s="216">
        <v>4.9800000000000004</v>
      </c>
      <c r="H11162" s="216">
        <v>224.00000000721775</v>
      </c>
      <c r="I11162" s="216">
        <v>1115.5200000359446</v>
      </c>
      <c r="J11162" s="216">
        <v>3.1927721172237385E-3</v>
      </c>
      <c r="K11162" s="216">
        <v>1.4253446951432412E-5</v>
      </c>
    </row>
    <row r="11163" spans="2:11" ht="15.75" customHeight="1" x14ac:dyDescent="0.2">
      <c r="B11163" s="189">
        <v>41333</v>
      </c>
      <c r="C11163" s="143">
        <v>295430</v>
      </c>
      <c r="D11163" s="143" t="s">
        <v>777</v>
      </c>
      <c r="E11163" s="143" t="s">
        <v>25</v>
      </c>
      <c r="F11163" s="248" t="s">
        <v>5815</v>
      </c>
      <c r="G11163" s="216">
        <v>8</v>
      </c>
      <c r="H11163" s="216">
        <v>221.00000000791624</v>
      </c>
      <c r="I11163" s="216">
        <v>1768.0000000633299</v>
      </c>
      <c r="J11163" s="216">
        <v>5.0599852958868752E-3</v>
      </c>
      <c r="K11163" s="216">
        <v>2.2895861066541298E-5</v>
      </c>
    </row>
    <row r="11164" spans="2:11" ht="15.75" customHeight="1" x14ac:dyDescent="0.2">
      <c r="B11164" s="189">
        <v>41333</v>
      </c>
      <c r="C11164" s="143">
        <v>295452</v>
      </c>
      <c r="D11164" s="143" t="s">
        <v>1316</v>
      </c>
      <c r="E11164" s="143" t="s">
        <v>25</v>
      </c>
      <c r="F11164" s="248" t="s">
        <v>5816</v>
      </c>
      <c r="G11164" s="216">
        <v>2.25</v>
      </c>
      <c r="H11164" s="216">
        <v>69.999999997671694</v>
      </c>
      <c r="I11164" s="216">
        <v>157.49999999476131</v>
      </c>
      <c r="J11164" s="216">
        <v>4.5076226473253874E-4</v>
      </c>
      <c r="K11164" s="216">
        <v>6.4394609249647392E-6</v>
      </c>
    </row>
    <row r="11165" spans="2:11" ht="15.75" customHeight="1" x14ac:dyDescent="0.2">
      <c r="B11165" s="189">
        <v>41333</v>
      </c>
      <c r="C11165" s="143">
        <v>295490</v>
      </c>
      <c r="D11165" s="143" t="s">
        <v>503</v>
      </c>
      <c r="E11165" s="143" t="s">
        <v>25</v>
      </c>
      <c r="F11165" s="248" t="s">
        <v>5419</v>
      </c>
      <c r="G11165" s="216">
        <v>9</v>
      </c>
      <c r="H11165" s="216">
        <v>284.99999999650754</v>
      </c>
      <c r="I11165" s="216">
        <v>2564.9999999685679</v>
      </c>
      <c r="J11165" s="216">
        <v>7.3409854543698451E-3</v>
      </c>
      <c r="K11165" s="216">
        <v>2.5757843699858957E-5</v>
      </c>
    </row>
    <row r="11166" spans="2:11" ht="15.75" customHeight="1" x14ac:dyDescent="0.2">
      <c r="B11166" s="189">
        <v>41333</v>
      </c>
      <c r="C11166" s="143">
        <v>295510</v>
      </c>
      <c r="D11166" s="143" t="s">
        <v>612</v>
      </c>
      <c r="E11166" s="143" t="s">
        <v>25</v>
      </c>
      <c r="F11166" s="248" t="s">
        <v>5817</v>
      </c>
      <c r="G11166" s="216">
        <v>7</v>
      </c>
      <c r="H11166" s="216">
        <v>325.00000000116415</v>
      </c>
      <c r="I11166" s="216">
        <v>2275.0000000081491</v>
      </c>
      <c r="J11166" s="216">
        <v>6.5110104908210039E-3</v>
      </c>
      <c r="K11166" s="216">
        <v>2.0033878433223635E-5</v>
      </c>
    </row>
    <row r="11167" spans="2:11" ht="15.75" customHeight="1" x14ac:dyDescent="0.2">
      <c r="B11167" s="189">
        <v>41333</v>
      </c>
      <c r="C11167" s="143">
        <v>295532</v>
      </c>
      <c r="D11167" s="143" t="s">
        <v>606</v>
      </c>
      <c r="E11167" s="143" t="s">
        <v>25</v>
      </c>
      <c r="F11167" s="248" t="s">
        <v>5818</v>
      </c>
      <c r="G11167" s="216">
        <v>1.34</v>
      </c>
      <c r="H11167" s="216">
        <v>180</v>
      </c>
      <c r="I11167" s="216">
        <v>241.20000000000002</v>
      </c>
      <c r="J11167" s="216">
        <v>6.9031021115622008E-4</v>
      </c>
      <c r="K11167" s="216">
        <v>3.8350567286456675E-6</v>
      </c>
    </row>
    <row r="11168" spans="2:11" ht="15.75" customHeight="1" x14ac:dyDescent="0.2">
      <c r="B11168" s="189">
        <v>41333</v>
      </c>
      <c r="C11168" s="143">
        <v>295550</v>
      </c>
      <c r="D11168" s="143" t="s">
        <v>597</v>
      </c>
      <c r="E11168" s="143" t="s">
        <v>25</v>
      </c>
      <c r="F11168" s="248" t="s">
        <v>4498</v>
      </c>
      <c r="G11168" s="216">
        <v>45.722000000000001</v>
      </c>
      <c r="H11168" s="216">
        <v>216.99999999487773</v>
      </c>
      <c r="I11168" s="216">
        <v>9921.6739997658005</v>
      </c>
      <c r="J11168" s="216">
        <v>2.8395658680769105E-2</v>
      </c>
      <c r="K11168" s="216">
        <v>1.3085556996055014E-4</v>
      </c>
    </row>
    <row r="11169" spans="2:11" ht="15.75" customHeight="1" x14ac:dyDescent="0.2">
      <c r="B11169" s="189">
        <v>41333</v>
      </c>
      <c r="C11169" s="143">
        <v>295570</v>
      </c>
      <c r="D11169" s="143" t="s">
        <v>960</v>
      </c>
      <c r="E11169" s="143" t="s">
        <v>25</v>
      </c>
      <c r="F11169" s="248" t="s">
        <v>2754</v>
      </c>
      <c r="G11169" s="216">
        <v>64</v>
      </c>
      <c r="H11169" s="216">
        <v>225</v>
      </c>
      <c r="I11169" s="216">
        <v>14400</v>
      </c>
      <c r="J11169" s="216">
        <v>4.1212549919774334E-2</v>
      </c>
      <c r="K11169" s="216">
        <v>1.8316688853233038E-4</v>
      </c>
    </row>
    <row r="11170" spans="2:11" ht="15.75" customHeight="1" x14ac:dyDescent="0.2">
      <c r="B11170" s="189">
        <v>41333</v>
      </c>
      <c r="C11170" s="143">
        <v>295590</v>
      </c>
      <c r="D11170" s="143" t="s">
        <v>1185</v>
      </c>
      <c r="E11170" s="143" t="s">
        <v>25</v>
      </c>
      <c r="F11170" s="248" t="s">
        <v>5819</v>
      </c>
      <c r="G11170" s="216">
        <v>18.505000000000003</v>
      </c>
      <c r="H11170" s="216">
        <v>409.99999999534339</v>
      </c>
      <c r="I11170" s="216">
        <v>7587.0499999138301</v>
      </c>
      <c r="J11170" s="216">
        <v>2.171400533786615E-2</v>
      </c>
      <c r="K11170" s="216">
        <v>5.2960988629543344E-5</v>
      </c>
    </row>
    <row r="11171" spans="2:11" ht="15.75" customHeight="1" x14ac:dyDescent="0.2">
      <c r="B11171" s="189">
        <v>41333</v>
      </c>
      <c r="C11171" s="143">
        <v>295594</v>
      </c>
      <c r="D11171" s="143" t="s">
        <v>875</v>
      </c>
      <c r="E11171" s="143" t="s">
        <v>25</v>
      </c>
      <c r="F11171" s="248" t="s">
        <v>5820</v>
      </c>
      <c r="G11171" s="216">
        <v>45</v>
      </c>
      <c r="H11171" s="216">
        <v>450</v>
      </c>
      <c r="I11171" s="216">
        <v>20250</v>
      </c>
      <c r="J11171" s="216">
        <v>5.7955148324682654E-2</v>
      </c>
      <c r="K11171" s="216">
        <v>1.2878921849929478E-4</v>
      </c>
    </row>
    <row r="11172" spans="2:11" ht="15.75" customHeight="1" x14ac:dyDescent="0.2">
      <c r="B11172" s="189">
        <v>41333</v>
      </c>
      <c r="C11172" s="143">
        <v>295615</v>
      </c>
      <c r="D11172" s="143" t="s">
        <v>1164</v>
      </c>
      <c r="E11172" s="143" t="s">
        <v>25</v>
      </c>
      <c r="F11172" s="248" t="s">
        <v>5821</v>
      </c>
      <c r="G11172" s="216">
        <v>20.900000000000002</v>
      </c>
      <c r="H11172" s="216">
        <v>655.00000000814907</v>
      </c>
      <c r="I11172" s="216">
        <v>13689.500000170317</v>
      </c>
      <c r="J11172" s="216">
        <v>3.9179111259289578E-2</v>
      </c>
      <c r="K11172" s="216">
        <v>5.9815437036339141E-5</v>
      </c>
    </row>
    <row r="11173" spans="2:11" ht="15.75" customHeight="1" x14ac:dyDescent="0.2">
      <c r="B11173" s="189">
        <v>41333</v>
      </c>
      <c r="C11173" s="143">
        <v>295616</v>
      </c>
      <c r="D11173" s="143" t="s">
        <v>1514</v>
      </c>
      <c r="E11173" s="143" t="s">
        <v>25</v>
      </c>
      <c r="F11173" s="248" t="s">
        <v>5822</v>
      </c>
      <c r="G11173" s="216">
        <v>26.87</v>
      </c>
      <c r="H11173" s="216">
        <v>319.00000000256114</v>
      </c>
      <c r="I11173" s="216">
        <v>8571.5300000688185</v>
      </c>
      <c r="J11173" s="216">
        <v>2.4531570001158298E-2</v>
      </c>
      <c r="K11173" s="216">
        <v>7.6901473357245587E-5</v>
      </c>
    </row>
    <row r="11174" spans="2:11" ht="15.75" customHeight="1" x14ac:dyDescent="0.2">
      <c r="B11174" s="189">
        <v>41333</v>
      </c>
      <c r="C11174" s="143">
        <v>295617</v>
      </c>
      <c r="D11174" s="143" t="s">
        <v>699</v>
      </c>
      <c r="E11174" s="143" t="s">
        <v>25</v>
      </c>
      <c r="F11174" s="248" t="s">
        <v>5823</v>
      </c>
      <c r="G11174" s="216">
        <v>7.92</v>
      </c>
      <c r="H11174" s="216">
        <v>309.99999999417923</v>
      </c>
      <c r="I11174" s="216">
        <v>2455.1999999538994</v>
      </c>
      <c r="J11174" s="216">
        <v>7.0267397611895842E-3</v>
      </c>
      <c r="K11174" s="216">
        <v>2.2666902455875884E-5</v>
      </c>
    </row>
    <row r="11175" spans="2:11" ht="15.75" customHeight="1" x14ac:dyDescent="0.2">
      <c r="B11175" s="189">
        <v>41333</v>
      </c>
      <c r="C11175" s="143">
        <v>295618</v>
      </c>
      <c r="D11175" s="143" t="s">
        <v>914</v>
      </c>
      <c r="E11175" s="143" t="s">
        <v>24</v>
      </c>
      <c r="F11175" s="248" t="s">
        <v>2150</v>
      </c>
      <c r="G11175" s="216">
        <v>13.395000000000001</v>
      </c>
      <c r="H11175" s="216">
        <v>272.00000000651926</v>
      </c>
      <c r="I11175" s="216">
        <v>3643.4400000873256</v>
      </c>
      <c r="J11175" s="216">
        <v>3.6821224639903265E-3</v>
      </c>
      <c r="K11175" s="216">
        <v>1.353721494081645E-5</v>
      </c>
    </row>
    <row r="11176" spans="2:11" ht="15.75" customHeight="1" x14ac:dyDescent="0.2">
      <c r="B11176" s="189">
        <v>41333</v>
      </c>
      <c r="C11176" s="143">
        <v>295618</v>
      </c>
      <c r="D11176" s="143" t="s">
        <v>1291</v>
      </c>
      <c r="E11176" s="143" t="s">
        <v>24</v>
      </c>
      <c r="F11176" s="248" t="s">
        <v>2150</v>
      </c>
      <c r="G11176" s="216">
        <v>0.85500000000000009</v>
      </c>
      <c r="H11176" s="216">
        <v>272.00000000651926</v>
      </c>
      <c r="I11176" s="216">
        <v>232.56000000557398</v>
      </c>
      <c r="J11176" s="216">
        <v>2.3502909344619107E-4</v>
      </c>
      <c r="K11176" s="216">
        <v>8.6407754941381593E-7</v>
      </c>
    </row>
    <row r="11177" spans="2:11" ht="15.75" customHeight="1" x14ac:dyDescent="0.2">
      <c r="B11177" s="189">
        <v>41333</v>
      </c>
      <c r="C11177" s="143">
        <v>295618</v>
      </c>
      <c r="D11177" s="143" t="s">
        <v>1727</v>
      </c>
      <c r="E11177" s="143" t="s">
        <v>24</v>
      </c>
      <c r="F11177" s="248" t="s">
        <v>2150</v>
      </c>
      <c r="G11177" s="216">
        <v>1.155</v>
      </c>
      <c r="H11177" s="216">
        <v>272.00000000651926</v>
      </c>
      <c r="I11177" s="216">
        <v>314.16000000752973</v>
      </c>
      <c r="J11177" s="216">
        <v>3.1749544202380194E-4</v>
      </c>
      <c r="K11177" s="216">
        <v>1.1672626544712951E-6</v>
      </c>
    </row>
    <row r="11178" spans="2:11" ht="15.75" customHeight="1" x14ac:dyDescent="0.2">
      <c r="B11178" s="189">
        <v>41333</v>
      </c>
      <c r="C11178" s="143">
        <v>295619</v>
      </c>
      <c r="D11178" s="143" t="s">
        <v>521</v>
      </c>
      <c r="E11178" s="143" t="s">
        <v>24</v>
      </c>
      <c r="F11178" s="248" t="s">
        <v>5824</v>
      </c>
      <c r="G11178" s="216">
        <v>61.46</v>
      </c>
      <c r="H11178" s="216">
        <v>551.99999999720603</v>
      </c>
      <c r="I11178" s="216">
        <v>33925.919999828286</v>
      </c>
      <c r="J11178" s="216">
        <v>3.4286112064398584E-2</v>
      </c>
      <c r="K11178" s="216">
        <v>6.2112521856108908E-5</v>
      </c>
    </row>
    <row r="11179" spans="2:11" ht="15.75" customHeight="1" x14ac:dyDescent="0.2">
      <c r="B11179" s="189">
        <v>41333</v>
      </c>
      <c r="C11179" s="143">
        <v>295620</v>
      </c>
      <c r="D11179" s="143" t="s">
        <v>832</v>
      </c>
      <c r="E11179" s="143" t="s">
        <v>24</v>
      </c>
      <c r="F11179" s="248" t="s">
        <v>5825</v>
      </c>
      <c r="G11179" s="216">
        <v>6.9</v>
      </c>
      <c r="H11179" s="216">
        <v>280.9999999939464</v>
      </c>
      <c r="I11179" s="216">
        <v>1938.8999999582302</v>
      </c>
      <c r="J11179" s="216">
        <v>1.959485333944275E-3</v>
      </c>
      <c r="K11179" s="216">
        <v>6.9732574163220228E-6</v>
      </c>
    </row>
    <row r="11180" spans="2:11" ht="15.75" customHeight="1" x14ac:dyDescent="0.2">
      <c r="B11180" s="189">
        <v>41333</v>
      </c>
      <c r="C11180" s="143">
        <v>295621</v>
      </c>
      <c r="D11180" s="143" t="s">
        <v>696</v>
      </c>
      <c r="E11180" s="143" t="s">
        <v>25</v>
      </c>
      <c r="F11180" s="248" t="s">
        <v>5664</v>
      </c>
      <c r="G11180" s="216">
        <v>7.0200000000000005</v>
      </c>
      <c r="H11180" s="216">
        <v>434.99999999301508</v>
      </c>
      <c r="I11180" s="216">
        <v>3053.6999999509662</v>
      </c>
      <c r="J11180" s="216">
        <v>8.7396363672218105E-3</v>
      </c>
      <c r="K11180" s="216">
        <v>2.0091118085889989E-5</v>
      </c>
    </row>
    <row r="11181" spans="2:11" ht="15.75" customHeight="1" x14ac:dyDescent="0.2">
      <c r="B11181" s="189">
        <v>41333</v>
      </c>
      <c r="C11181" s="143">
        <v>295622</v>
      </c>
      <c r="D11181" s="143" t="s">
        <v>3914</v>
      </c>
      <c r="E11181" s="143" t="s">
        <v>24</v>
      </c>
      <c r="F11181" s="248" t="s">
        <v>5826</v>
      </c>
      <c r="G11181" s="216">
        <v>1.1300000000000001</v>
      </c>
      <c r="H11181" s="216">
        <v>217.0000000053551</v>
      </c>
      <c r="I11181" s="216">
        <v>245.2100000060513</v>
      </c>
      <c r="J11181" s="216">
        <v>2.4781339870993052E-4</v>
      </c>
      <c r="K11181" s="216">
        <v>1.1419972290498386E-6</v>
      </c>
    </row>
    <row r="11182" spans="2:11" ht="15.75" customHeight="1" x14ac:dyDescent="0.2">
      <c r="B11182" s="189">
        <v>41333</v>
      </c>
      <c r="C11182" s="143">
        <v>295623</v>
      </c>
      <c r="D11182" s="143" t="s">
        <v>696</v>
      </c>
      <c r="E11182" s="143" t="s">
        <v>25</v>
      </c>
      <c r="F11182" s="248" t="s">
        <v>5827</v>
      </c>
      <c r="G11182" s="216">
        <v>10.72</v>
      </c>
      <c r="H11182" s="216">
        <v>263.00000000861473</v>
      </c>
      <c r="I11182" s="216">
        <v>2819.3600000923502</v>
      </c>
      <c r="J11182" s="216">
        <v>8.068959357334789E-3</v>
      </c>
      <c r="K11182" s="216">
        <v>3.068045382916534E-5</v>
      </c>
    </row>
    <row r="11183" spans="2:11" ht="15.75" customHeight="1" x14ac:dyDescent="0.2">
      <c r="B11183" s="189">
        <v>41333</v>
      </c>
      <c r="C11183" s="143">
        <v>295624</v>
      </c>
      <c r="D11183" s="143" t="s">
        <v>886</v>
      </c>
      <c r="E11183" s="143" t="s">
        <v>25</v>
      </c>
      <c r="F11183" s="248" t="s">
        <v>5828</v>
      </c>
      <c r="G11183" s="216">
        <v>3</v>
      </c>
      <c r="H11183" s="216">
        <v>156.99999999837019</v>
      </c>
      <c r="I11183" s="216">
        <v>470.99999999511056</v>
      </c>
      <c r="J11183" s="216">
        <v>1.3479938202786252E-3</v>
      </c>
      <c r="K11183" s="216">
        <v>8.5859478999529862E-6</v>
      </c>
    </row>
    <row r="11184" spans="2:11" ht="15.75" customHeight="1" x14ac:dyDescent="0.2">
      <c r="B11184" s="189">
        <v>41333</v>
      </c>
      <c r="C11184" s="143">
        <v>295625</v>
      </c>
      <c r="D11184" s="143" t="s">
        <v>1834</v>
      </c>
      <c r="E11184" s="143" t="s">
        <v>24</v>
      </c>
      <c r="F11184" s="248" t="s">
        <v>5829</v>
      </c>
      <c r="G11184" s="216">
        <v>4.01</v>
      </c>
      <c r="H11184" s="216">
        <v>65.000000002328306</v>
      </c>
      <c r="I11184" s="216">
        <v>260.65000000933651</v>
      </c>
      <c r="J11184" s="216">
        <v>2.6341732545354216E-4</v>
      </c>
      <c r="K11184" s="216">
        <v>4.0525742376016386E-6</v>
      </c>
    </row>
    <row r="11185" spans="2:11" ht="15.75" customHeight="1" x14ac:dyDescent="0.2">
      <c r="B11185" s="189">
        <v>41333</v>
      </c>
      <c r="C11185" s="143">
        <v>295626</v>
      </c>
      <c r="D11185" s="143" t="s">
        <v>776</v>
      </c>
      <c r="E11185" s="143" t="s">
        <v>24</v>
      </c>
      <c r="F11185" s="248" t="s">
        <v>5830</v>
      </c>
      <c r="G11185" s="216">
        <v>5.1982999999999997</v>
      </c>
      <c r="H11185" s="216">
        <v>346.00000000675209</v>
      </c>
      <c r="I11185" s="216">
        <v>1798.6118000350996</v>
      </c>
      <c r="J11185" s="216">
        <v>1.8177076918375449E-3</v>
      </c>
      <c r="K11185" s="216">
        <v>5.2534904387343141E-6</v>
      </c>
    </row>
    <row r="11186" spans="2:11" ht="15.75" customHeight="1" x14ac:dyDescent="0.2">
      <c r="B11186" s="189">
        <v>41333</v>
      </c>
      <c r="C11186" s="143">
        <v>295627</v>
      </c>
      <c r="D11186" s="143" t="s">
        <v>1598</v>
      </c>
      <c r="E11186" s="143" t="s">
        <v>24</v>
      </c>
      <c r="F11186" s="248" t="s">
        <v>5831</v>
      </c>
      <c r="G11186" s="216">
        <v>1</v>
      </c>
      <c r="H11186" s="216">
        <v>68.000000001629815</v>
      </c>
      <c r="I11186" s="216">
        <v>68.000000001629815</v>
      </c>
      <c r="J11186" s="216">
        <v>6.872195714800908E-5</v>
      </c>
      <c r="K11186" s="216">
        <v>1.0106170168582642E-6</v>
      </c>
    </row>
    <row r="11187" spans="2:11" ht="15.75" customHeight="1" x14ac:dyDescent="0.2">
      <c r="B11187" s="189">
        <v>41333</v>
      </c>
      <c r="C11187" s="143">
        <v>295628</v>
      </c>
      <c r="D11187" s="143" t="s">
        <v>1233</v>
      </c>
      <c r="E11187" s="143" t="s">
        <v>24</v>
      </c>
      <c r="F11187" s="248" t="s">
        <v>5832</v>
      </c>
      <c r="G11187" s="216">
        <v>7.36</v>
      </c>
      <c r="H11187" s="216">
        <v>214.99999999883585</v>
      </c>
      <c r="I11187" s="216">
        <v>1582.399999991432</v>
      </c>
      <c r="J11187" s="216">
        <v>1.5992003674678581E-3</v>
      </c>
      <c r="K11187" s="216">
        <v>7.4381412440768243E-6</v>
      </c>
    </row>
    <row r="11188" spans="2:11" ht="15.75" customHeight="1" x14ac:dyDescent="0.2">
      <c r="B11188" s="189">
        <v>41333</v>
      </c>
      <c r="C11188" s="143">
        <v>295629</v>
      </c>
      <c r="D11188" s="143" t="s">
        <v>1834</v>
      </c>
      <c r="E11188" s="143" t="s">
        <v>24</v>
      </c>
      <c r="F11188" s="248" t="s">
        <v>5813</v>
      </c>
      <c r="G11188" s="216">
        <v>8.48</v>
      </c>
      <c r="H11188" s="216">
        <v>62.500000004656613</v>
      </c>
      <c r="I11188" s="216">
        <v>826.80000007404021</v>
      </c>
      <c r="J11188" s="216">
        <v>8.3557814961323913E-4</v>
      </c>
      <c r="K11188" s="216">
        <v>8.5700323029580796E-6</v>
      </c>
    </row>
    <row r="11189" spans="2:11" ht="15.75" customHeight="1" x14ac:dyDescent="0.2">
      <c r="B11189" s="189">
        <v>41333</v>
      </c>
      <c r="C11189" s="143">
        <v>295630</v>
      </c>
      <c r="D11189" s="143" t="s">
        <v>1036</v>
      </c>
      <c r="E11189" s="143" t="s">
        <v>24</v>
      </c>
      <c r="F11189" s="248" t="s">
        <v>5833</v>
      </c>
      <c r="G11189" s="216">
        <v>8.9600000000000009</v>
      </c>
      <c r="H11189" s="216">
        <v>272.99999999930151</v>
      </c>
      <c r="I11189" s="216">
        <v>2446.0799999937417</v>
      </c>
      <c r="J11189" s="216">
        <v>2.4720500725903382E-3</v>
      </c>
      <c r="K11189" s="216">
        <v>9.0551284710500473E-6</v>
      </c>
    </row>
    <row r="11190" spans="2:11" ht="15.75" customHeight="1" x14ac:dyDescent="0.2">
      <c r="B11190" s="189">
        <v>41333</v>
      </c>
      <c r="C11190" s="143">
        <v>295631</v>
      </c>
      <c r="D11190" s="143" t="s">
        <v>941</v>
      </c>
      <c r="E11190" s="143" t="s">
        <v>24</v>
      </c>
      <c r="F11190" s="248" t="s">
        <v>5834</v>
      </c>
      <c r="G11190" s="216">
        <v>5.67</v>
      </c>
      <c r="H11190" s="216">
        <v>34.999999998835847</v>
      </c>
      <c r="I11190" s="216">
        <v>220.0199999911012</v>
      </c>
      <c r="J11190" s="216">
        <v>2.22355956040162E-4</v>
      </c>
      <c r="K11190" s="216">
        <v>5.7301984855863578E-6</v>
      </c>
    </row>
    <row r="11191" spans="2:11" ht="15.75" customHeight="1" x14ac:dyDescent="0.2">
      <c r="B11191" s="189">
        <v>41333</v>
      </c>
      <c r="C11191" s="143">
        <v>295632</v>
      </c>
      <c r="D11191" s="143" t="s">
        <v>1724</v>
      </c>
      <c r="E11191" s="143" t="s">
        <v>24</v>
      </c>
      <c r="F11191" s="248" t="s">
        <v>5835</v>
      </c>
      <c r="G11191" s="216">
        <v>7.92</v>
      </c>
      <c r="H11191" s="216">
        <v>275.00000000582077</v>
      </c>
      <c r="I11191" s="216">
        <v>2178.0000000461005</v>
      </c>
      <c r="J11191" s="216">
        <v>2.2011238627638891E-3</v>
      </c>
      <c r="K11191" s="216">
        <v>8.0040867735174519E-6</v>
      </c>
    </row>
    <row r="11192" spans="2:11" ht="15.75" customHeight="1" x14ac:dyDescent="0.2">
      <c r="B11192" s="189">
        <v>41333</v>
      </c>
      <c r="C11192" s="143">
        <v>295632</v>
      </c>
      <c r="D11192" s="143" t="s">
        <v>1269</v>
      </c>
      <c r="E11192" s="143" t="s">
        <v>25</v>
      </c>
      <c r="F11192" s="248" t="s">
        <v>5835</v>
      </c>
      <c r="G11192" s="216">
        <v>19.020000000000003</v>
      </c>
      <c r="H11192" s="216">
        <v>275.00000000582077</v>
      </c>
      <c r="I11192" s="216">
        <v>5230.5000001107119</v>
      </c>
      <c r="J11192" s="216">
        <v>1.4969600163884886E-2</v>
      </c>
      <c r="K11192" s="216">
        <v>5.4434909685701944E-5</v>
      </c>
    </row>
    <row r="11193" spans="2:11" ht="15.75" customHeight="1" x14ac:dyDescent="0.2">
      <c r="B11193" s="189">
        <v>41333</v>
      </c>
      <c r="C11193" s="143">
        <v>295763</v>
      </c>
      <c r="D11193" s="143" t="s">
        <v>1131</v>
      </c>
      <c r="E11193" s="143" t="s">
        <v>24</v>
      </c>
      <c r="F11193" s="248" t="s">
        <v>5836</v>
      </c>
      <c r="G11193" s="216">
        <v>0.96</v>
      </c>
      <c r="H11193" s="216">
        <v>382.99999999115244</v>
      </c>
      <c r="I11193" s="216">
        <v>367.67999999150635</v>
      </c>
      <c r="J11193" s="216">
        <v>3.7158366474986272E-4</v>
      </c>
      <c r="K11193" s="216">
        <v>9.7019233618393361E-7</v>
      </c>
    </row>
    <row r="11194" spans="2:11" ht="15.75" customHeight="1" x14ac:dyDescent="0.2">
      <c r="B11194" s="189">
        <v>41334</v>
      </c>
      <c r="C11194" s="143">
        <v>295690</v>
      </c>
      <c r="D11194" s="143" t="s">
        <v>950</v>
      </c>
      <c r="E11194" s="143" t="s">
        <v>25</v>
      </c>
      <c r="F11194" s="248" t="s">
        <v>5837</v>
      </c>
      <c r="G11194" s="216">
        <v>1.165</v>
      </c>
      <c r="H11194" s="216">
        <v>20.999999995110556</v>
      </c>
      <c r="I11194" s="216">
        <v>24.464999994303799</v>
      </c>
      <c r="J11194" s="216">
        <v>7.0016611650191218E-5</v>
      </c>
      <c r="K11194" s="216">
        <v>3.3341243650711065E-6</v>
      </c>
    </row>
    <row r="11195" spans="2:11" ht="15.75" customHeight="1" x14ac:dyDescent="0.2">
      <c r="B11195" s="189">
        <v>41334</v>
      </c>
      <c r="C11195" s="143">
        <v>295691</v>
      </c>
      <c r="D11195" s="143" t="s">
        <v>777</v>
      </c>
      <c r="E11195" s="143" t="s">
        <v>25</v>
      </c>
      <c r="F11195" s="248" t="s">
        <v>5838</v>
      </c>
      <c r="G11195" s="216">
        <v>18</v>
      </c>
      <c r="H11195" s="216">
        <v>249.00000000488944</v>
      </c>
      <c r="I11195" s="216">
        <v>4482.00000008801</v>
      </c>
      <c r="J11195" s="216">
        <v>1.2827077600465352E-2</v>
      </c>
      <c r="K11195" s="216">
        <v>5.1514367872343273E-5</v>
      </c>
    </row>
    <row r="11196" spans="2:11" ht="15.75" customHeight="1" x14ac:dyDescent="0.2">
      <c r="B11196" s="189">
        <v>41334</v>
      </c>
      <c r="C11196" s="143">
        <v>295710</v>
      </c>
      <c r="D11196" s="143" t="s">
        <v>699</v>
      </c>
      <c r="E11196" s="143" t="s">
        <v>25</v>
      </c>
      <c r="F11196" s="248" t="s">
        <v>5839</v>
      </c>
      <c r="G11196" s="216">
        <v>65</v>
      </c>
      <c r="H11196" s="216">
        <v>377.99999999580905</v>
      </c>
      <c r="I11196" s="216">
        <v>24569.999999727588</v>
      </c>
      <c r="J11196" s="216">
        <v>7.0317112144968955E-2</v>
      </c>
      <c r="K11196" s="216">
        <v>1.8602410620568405E-4</v>
      </c>
    </row>
    <row r="11197" spans="2:11" ht="15.75" customHeight="1" x14ac:dyDescent="0.2">
      <c r="B11197" s="189">
        <v>41334</v>
      </c>
      <c r="C11197" s="143">
        <v>295731</v>
      </c>
      <c r="D11197" s="143" t="s">
        <v>5840</v>
      </c>
      <c r="E11197" s="143" t="s">
        <v>24</v>
      </c>
      <c r="F11197" s="248" t="s">
        <v>5841</v>
      </c>
      <c r="G11197" s="216">
        <v>1</v>
      </c>
      <c r="H11197" s="216">
        <v>103.00000000046566</v>
      </c>
      <c r="I11197" s="216">
        <v>103.00000000046566</v>
      </c>
      <c r="J11197" s="216">
        <v>1.0409002659537132E-4</v>
      </c>
      <c r="K11197" s="216">
        <v>1.0105827824747644E-6</v>
      </c>
    </row>
    <row r="11198" spans="2:11" ht="15.75" customHeight="1" x14ac:dyDescent="0.2">
      <c r="B11198" s="189">
        <v>41334</v>
      </c>
      <c r="C11198" s="143">
        <v>295735</v>
      </c>
      <c r="D11198" s="143" t="s">
        <v>597</v>
      </c>
      <c r="E11198" s="143" t="s">
        <v>25</v>
      </c>
      <c r="F11198" s="248" t="s">
        <v>5842</v>
      </c>
      <c r="G11198" s="216">
        <v>4.4000000000000004</v>
      </c>
      <c r="H11198" s="216">
        <v>195.00000000698492</v>
      </c>
      <c r="I11198" s="216">
        <v>858.00000003073376</v>
      </c>
      <c r="J11198" s="216">
        <v>2.4555182020029867E-3</v>
      </c>
      <c r="K11198" s="216">
        <v>1.2592401035461689E-5</v>
      </c>
    </row>
    <row r="11199" spans="2:11" ht="15.75" customHeight="1" x14ac:dyDescent="0.2">
      <c r="B11199" s="189">
        <v>41334</v>
      </c>
      <c r="C11199" s="143">
        <v>295736</v>
      </c>
      <c r="D11199" s="143" t="s">
        <v>688</v>
      </c>
      <c r="E11199" s="143" t="s">
        <v>25</v>
      </c>
      <c r="F11199" s="248" t="s">
        <v>5843</v>
      </c>
      <c r="G11199" s="216">
        <v>18</v>
      </c>
      <c r="H11199" s="216">
        <v>49.999999995343387</v>
      </c>
      <c r="I11199" s="216">
        <v>899.99999991618097</v>
      </c>
      <c r="J11199" s="216">
        <v>2.5757183933772811E-3</v>
      </c>
      <c r="K11199" s="216">
        <v>5.1514367872343273E-5</v>
      </c>
    </row>
    <row r="11200" spans="2:11" ht="15.75" customHeight="1" x14ac:dyDescent="0.2">
      <c r="B11200" s="189">
        <v>41334</v>
      </c>
      <c r="C11200" s="143">
        <v>295737</v>
      </c>
      <c r="D11200" s="143" t="s">
        <v>1376</v>
      </c>
      <c r="E11200" s="143" t="s">
        <v>24</v>
      </c>
      <c r="F11200" s="248" t="s">
        <v>5844</v>
      </c>
      <c r="G11200" s="216">
        <v>15.01</v>
      </c>
      <c r="H11200" s="216">
        <v>284.99999999650754</v>
      </c>
      <c r="I11200" s="216">
        <v>4277.849999947578</v>
      </c>
      <c r="J11200" s="216">
        <v>4.323121555956694E-3</v>
      </c>
      <c r="K11200" s="216">
        <v>1.5168847564946213E-5</v>
      </c>
    </row>
    <row r="11201" spans="2:11" ht="15.75" customHeight="1" x14ac:dyDescent="0.2">
      <c r="B11201" s="189">
        <v>41334</v>
      </c>
      <c r="C11201" s="143">
        <v>295738</v>
      </c>
      <c r="D11201" s="143" t="s">
        <v>1703</v>
      </c>
      <c r="E11201" s="143" t="s">
        <v>24</v>
      </c>
      <c r="F11201" s="248" t="s">
        <v>5845</v>
      </c>
      <c r="G11201" s="216">
        <v>8.64</v>
      </c>
      <c r="H11201" s="216">
        <v>263.9999999909196</v>
      </c>
      <c r="I11201" s="216">
        <v>2280.9599999215457</v>
      </c>
      <c r="J11201" s="216">
        <v>2.305098903434354E-3</v>
      </c>
      <c r="K11201" s="216">
        <v>8.7314352405819649E-6</v>
      </c>
    </row>
    <row r="11202" spans="2:11" ht="15.75" customHeight="1" x14ac:dyDescent="0.2">
      <c r="B11202" s="189">
        <v>41334</v>
      </c>
      <c r="C11202" s="143">
        <v>295739</v>
      </c>
      <c r="D11202" s="143" t="s">
        <v>1717</v>
      </c>
      <c r="E11202" s="143" t="s">
        <v>24</v>
      </c>
      <c r="F11202" s="248" t="s">
        <v>5846</v>
      </c>
      <c r="G11202" s="216">
        <v>1.27</v>
      </c>
      <c r="H11202" s="216">
        <v>207.9999999969732</v>
      </c>
      <c r="I11202" s="216">
        <v>264.15999999615599</v>
      </c>
      <c r="J11202" s="216">
        <v>2.6695554781464909E-4</v>
      </c>
      <c r="K11202" s="216">
        <v>1.2834401337429509E-6</v>
      </c>
    </row>
    <row r="11203" spans="2:11" ht="15.75" customHeight="1" x14ac:dyDescent="0.2">
      <c r="B11203" s="189">
        <v>41334</v>
      </c>
      <c r="C11203" s="143">
        <v>295739</v>
      </c>
      <c r="D11203" s="143" t="s">
        <v>5259</v>
      </c>
      <c r="E11203" s="143" t="s">
        <v>24</v>
      </c>
      <c r="F11203" s="248" t="s">
        <v>5846</v>
      </c>
      <c r="G11203" s="216">
        <v>5.1798000000000002</v>
      </c>
      <c r="H11203" s="216">
        <v>207.9999999969732</v>
      </c>
      <c r="I11203" s="216">
        <v>1077.3983999843219</v>
      </c>
      <c r="J11203" s="216">
        <v>1.0888002728900153E-3</v>
      </c>
      <c r="K11203" s="216">
        <v>5.2346166966627849E-6</v>
      </c>
    </row>
    <row r="11204" spans="2:11" ht="15.75" customHeight="1" x14ac:dyDescent="0.2">
      <c r="B11204" s="189">
        <v>41334</v>
      </c>
      <c r="C11204" s="143">
        <v>295740</v>
      </c>
      <c r="D11204" s="143" t="s">
        <v>1014</v>
      </c>
      <c r="E11204" s="143" t="s">
        <v>25</v>
      </c>
      <c r="F11204" s="248" t="s">
        <v>5847</v>
      </c>
      <c r="G11204" s="216">
        <v>1.1100000000000001</v>
      </c>
      <c r="H11204" s="216">
        <v>225</v>
      </c>
      <c r="I11204" s="216">
        <v>249.75000000000003</v>
      </c>
      <c r="J11204" s="216">
        <v>7.1476185422876298E-4</v>
      </c>
      <c r="K11204" s="216">
        <v>3.1767193521278354E-6</v>
      </c>
    </row>
    <row r="11205" spans="2:11" ht="15.75" customHeight="1" x14ac:dyDescent="0.2">
      <c r="B11205" s="189">
        <v>41334</v>
      </c>
      <c r="C11205" s="143">
        <v>295741</v>
      </c>
      <c r="D11205" s="143" t="s">
        <v>1482</v>
      </c>
      <c r="E11205" s="143" t="s">
        <v>24</v>
      </c>
      <c r="F11205" s="248" t="s">
        <v>5134</v>
      </c>
      <c r="G11205" s="216">
        <v>1.1100000000000001</v>
      </c>
      <c r="H11205" s="216">
        <v>24.999999997671694</v>
      </c>
      <c r="I11205" s="216">
        <v>27.749999997415582</v>
      </c>
      <c r="J11205" s="216">
        <v>2.8043672211062942E-5</v>
      </c>
      <c r="K11205" s="216">
        <v>1.1217468885469885E-6</v>
      </c>
    </row>
    <row r="11206" spans="2:11" ht="15.75" customHeight="1" x14ac:dyDescent="0.2">
      <c r="B11206" s="189">
        <v>41334</v>
      </c>
      <c r="C11206" s="143">
        <v>295742</v>
      </c>
      <c r="D11206" s="143" t="s">
        <v>909</v>
      </c>
      <c r="E11206" s="143" t="s">
        <v>24</v>
      </c>
      <c r="F11206" s="248" t="s">
        <v>5848</v>
      </c>
      <c r="G11206" s="216">
        <v>6.93</v>
      </c>
      <c r="H11206" s="216">
        <v>297.9999999969732</v>
      </c>
      <c r="I11206" s="216">
        <v>2065.1399999790242</v>
      </c>
      <c r="J11206" s="216">
        <v>2.0869949273787372E-3</v>
      </c>
      <c r="K11206" s="216">
        <v>7.0033386825501173E-6</v>
      </c>
    </row>
    <row r="11207" spans="2:11" ht="15.75" customHeight="1" x14ac:dyDescent="0.2">
      <c r="B11207" s="189">
        <v>41334</v>
      </c>
      <c r="C11207" s="143">
        <v>295742</v>
      </c>
      <c r="D11207" s="143" t="s">
        <v>910</v>
      </c>
      <c r="E11207" s="143" t="s">
        <v>24</v>
      </c>
      <c r="F11207" s="248" t="s">
        <v>5848</v>
      </c>
      <c r="G11207" s="216">
        <v>10.505000000000001</v>
      </c>
      <c r="H11207" s="216">
        <v>297.9999999969732</v>
      </c>
      <c r="I11207" s="216">
        <v>3130.4899999682038</v>
      </c>
      <c r="J11207" s="216">
        <v>3.1636192946772924E-3</v>
      </c>
      <c r="K11207" s="216">
        <v>1.06161721298974E-5</v>
      </c>
    </row>
    <row r="11208" spans="2:11" ht="15.75" customHeight="1" x14ac:dyDescent="0.2">
      <c r="B11208" s="189">
        <v>41334</v>
      </c>
      <c r="C11208" s="143">
        <v>295743</v>
      </c>
      <c r="D11208" s="143" t="s">
        <v>616</v>
      </c>
      <c r="E11208" s="143" t="s">
        <v>24</v>
      </c>
      <c r="F11208" s="248" t="s">
        <v>5849</v>
      </c>
      <c r="G11208" s="216">
        <v>2.68</v>
      </c>
      <c r="H11208" s="216">
        <v>248.00000000162981</v>
      </c>
      <c r="I11208" s="216">
        <v>664.64000000436795</v>
      </c>
      <c r="J11208" s="216">
        <v>6.716737405484416E-4</v>
      </c>
      <c r="K11208" s="216">
        <v>2.7083618570323687E-6</v>
      </c>
    </row>
    <row r="11209" spans="2:11" ht="15.75" customHeight="1" x14ac:dyDescent="0.2">
      <c r="B11209" s="189">
        <v>41334</v>
      </c>
      <c r="C11209" s="143">
        <v>295745</v>
      </c>
      <c r="D11209" s="143" t="s">
        <v>596</v>
      </c>
      <c r="E11209" s="143" t="s">
        <v>24</v>
      </c>
      <c r="F11209" s="248" t="s">
        <v>5080</v>
      </c>
      <c r="G11209" s="216">
        <v>16.100000000000001</v>
      </c>
      <c r="H11209" s="216">
        <v>177.99999999348074</v>
      </c>
      <c r="I11209" s="216">
        <v>2865.7999998950404</v>
      </c>
      <c r="J11209" s="216">
        <v>2.8961281379101095E-3</v>
      </c>
      <c r="K11209" s="216">
        <v>1.6270382797843708E-5</v>
      </c>
    </row>
    <row r="11210" spans="2:11" ht="15.75" customHeight="1" x14ac:dyDescent="0.2">
      <c r="B11210" s="189">
        <v>41334</v>
      </c>
      <c r="C11210" s="143">
        <v>295747</v>
      </c>
      <c r="D11210" s="143" t="s">
        <v>541</v>
      </c>
      <c r="E11210" s="143" t="s">
        <v>25</v>
      </c>
      <c r="F11210" s="248" t="s">
        <v>3323</v>
      </c>
      <c r="G11210" s="216">
        <v>7.2</v>
      </c>
      <c r="H11210" s="216">
        <v>206.99999999371357</v>
      </c>
      <c r="I11210" s="216">
        <v>1490.3999999547377</v>
      </c>
      <c r="J11210" s="216">
        <v>4.2653896597004866E-3</v>
      </c>
      <c r="K11210" s="216">
        <v>2.060574714893731E-5</v>
      </c>
    </row>
    <row r="11211" spans="2:11" ht="15.75" customHeight="1" x14ac:dyDescent="0.2">
      <c r="B11211" s="189">
        <v>41334</v>
      </c>
      <c r="C11211" s="143">
        <v>295748</v>
      </c>
      <c r="D11211" s="143" t="s">
        <v>597</v>
      </c>
      <c r="E11211" s="143" t="s">
        <v>25</v>
      </c>
      <c r="F11211" s="248" t="s">
        <v>4034</v>
      </c>
      <c r="G11211" s="216">
        <v>6</v>
      </c>
      <c r="H11211" s="216">
        <v>145.9999999939464</v>
      </c>
      <c r="I11211" s="216">
        <v>875.99999996367842</v>
      </c>
      <c r="J11211" s="216">
        <v>2.5070325696834234E-3</v>
      </c>
      <c r="K11211" s="216">
        <v>1.7171455957447758E-5</v>
      </c>
    </row>
    <row r="11212" spans="2:11" ht="15.75" customHeight="1" x14ac:dyDescent="0.2">
      <c r="B11212" s="189">
        <v>41334</v>
      </c>
      <c r="C11212" s="143">
        <v>295749</v>
      </c>
      <c r="D11212" s="143" t="s">
        <v>4698</v>
      </c>
      <c r="E11212" s="143" t="s">
        <v>24</v>
      </c>
      <c r="F11212" s="248" t="s">
        <v>5850</v>
      </c>
      <c r="G11212" s="216">
        <v>22.3125</v>
      </c>
      <c r="H11212" s="216">
        <v>362.99999999930151</v>
      </c>
      <c r="I11212" s="216">
        <v>8099.4374999844149</v>
      </c>
      <c r="J11212" s="216">
        <v>8.1851520852146992E-3</v>
      </c>
      <c r="K11212" s="216">
        <v>2.254862833396818E-5</v>
      </c>
    </row>
    <row r="11213" spans="2:11" ht="15.75" customHeight="1" x14ac:dyDescent="0.2">
      <c r="B11213" s="189">
        <v>41334</v>
      </c>
      <c r="C11213" s="143">
        <v>295750</v>
      </c>
      <c r="D11213" s="143" t="s">
        <v>1556</v>
      </c>
      <c r="E11213" s="143" t="s">
        <v>24</v>
      </c>
      <c r="F11213" s="248" t="s">
        <v>4736</v>
      </c>
      <c r="G11213" s="216">
        <v>0.94000000000000006</v>
      </c>
      <c r="H11213" s="216">
        <v>34.999999998835847</v>
      </c>
      <c r="I11213" s="216">
        <v>32.899999998905699</v>
      </c>
      <c r="J11213" s="216">
        <v>3.3248173542313865E-5</v>
      </c>
      <c r="K11213" s="216">
        <v>9.4994781552627864E-7</v>
      </c>
    </row>
    <row r="11214" spans="2:11" ht="15.75" customHeight="1" x14ac:dyDescent="0.2">
      <c r="B11214" s="189">
        <v>41334</v>
      </c>
      <c r="C11214" s="143">
        <v>295751</v>
      </c>
      <c r="D11214" s="143" t="s">
        <v>1556</v>
      </c>
      <c r="E11214" s="143" t="s">
        <v>24</v>
      </c>
      <c r="F11214" s="248" t="s">
        <v>5851</v>
      </c>
      <c r="G11214" s="216">
        <v>10.5</v>
      </c>
      <c r="H11214" s="216">
        <v>40.000000004656613</v>
      </c>
      <c r="I11214" s="216">
        <v>420.00000004889444</v>
      </c>
      <c r="J11214" s="216">
        <v>4.2444476868881291E-4</v>
      </c>
      <c r="K11214" s="216">
        <v>1.0611119215985025E-5</v>
      </c>
    </row>
    <row r="11215" spans="2:11" ht="15.75" customHeight="1" x14ac:dyDescent="0.2">
      <c r="B11215" s="189">
        <v>41334</v>
      </c>
      <c r="C11215" s="143">
        <v>295752</v>
      </c>
      <c r="D11215" s="143" t="s">
        <v>1487</v>
      </c>
      <c r="E11215" s="143" t="s">
        <v>24</v>
      </c>
      <c r="F11215" s="248" t="s">
        <v>5852</v>
      </c>
      <c r="G11215" s="216">
        <v>1.86</v>
      </c>
      <c r="H11215" s="216">
        <v>69.999999997671694</v>
      </c>
      <c r="I11215" s="216">
        <v>130.19999999566934</v>
      </c>
      <c r="J11215" s="216">
        <v>1.3157787827383784E-4</v>
      </c>
      <c r="K11215" s="216">
        <v>1.8796839754030619E-6</v>
      </c>
    </row>
    <row r="11216" spans="2:11" ht="15.75" customHeight="1" x14ac:dyDescent="0.2">
      <c r="B11216" s="189">
        <v>41334</v>
      </c>
      <c r="C11216" s="143">
        <v>295753</v>
      </c>
      <c r="D11216" s="143" t="s">
        <v>1834</v>
      </c>
      <c r="E11216" s="143" t="s">
        <v>24</v>
      </c>
      <c r="F11216" s="248" t="s">
        <v>5853</v>
      </c>
      <c r="G11216" s="216">
        <v>127.36000000000001</v>
      </c>
      <c r="H11216" s="216">
        <v>48.999999992083758</v>
      </c>
      <c r="I11216" s="216">
        <v>6240.6399989917882</v>
      </c>
      <c r="J11216" s="216">
        <v>6.3066833346044323E-3</v>
      </c>
      <c r="K11216" s="216">
        <v>1.2870782317598602E-4</v>
      </c>
    </row>
    <row r="11217" spans="2:11" ht="15.75" customHeight="1" x14ac:dyDescent="0.2">
      <c r="B11217" s="189">
        <v>41334</v>
      </c>
      <c r="C11217" s="143">
        <v>295755</v>
      </c>
      <c r="D11217" s="143" t="s">
        <v>1834</v>
      </c>
      <c r="E11217" s="143" t="s">
        <v>24</v>
      </c>
      <c r="F11217" s="248" t="s">
        <v>5854</v>
      </c>
      <c r="G11217" s="216">
        <v>3.64</v>
      </c>
      <c r="H11217" s="216">
        <v>18.999999999068677</v>
      </c>
      <c r="I11217" s="216">
        <v>78.260000007203786</v>
      </c>
      <c r="J11217" s="216">
        <v>7.9088208563755078E-5</v>
      </c>
      <c r="K11217" s="216">
        <v>3.6785213282081426E-6</v>
      </c>
    </row>
    <row r="11218" spans="2:11" ht="15.75" customHeight="1" x14ac:dyDescent="0.2">
      <c r="B11218" s="189">
        <v>41334</v>
      </c>
      <c r="C11218" s="143">
        <v>295755</v>
      </c>
      <c r="D11218" s="143" t="s">
        <v>941</v>
      </c>
      <c r="E11218" s="143" t="s">
        <v>24</v>
      </c>
      <c r="F11218" s="248" t="s">
        <v>5854</v>
      </c>
      <c r="G11218" s="216">
        <v>1.71</v>
      </c>
      <c r="H11218" s="216">
        <v>5.0000000058207661</v>
      </c>
      <c r="I11218" s="216">
        <v>8.5500000099535107</v>
      </c>
      <c r="J11218" s="216">
        <v>8.6404828002180822E-6</v>
      </c>
      <c r="K11218" s="216">
        <v>1.728096558031847E-6</v>
      </c>
    </row>
    <row r="11219" spans="2:11" ht="15.75" customHeight="1" x14ac:dyDescent="0.2">
      <c r="B11219" s="189">
        <v>41334</v>
      </c>
      <c r="C11219" s="143">
        <v>295756</v>
      </c>
      <c r="D11219" s="143" t="s">
        <v>1006</v>
      </c>
      <c r="E11219" s="143" t="s">
        <v>24</v>
      </c>
      <c r="F11219" s="248" t="s">
        <v>5855</v>
      </c>
      <c r="G11219" s="216">
        <v>1</v>
      </c>
      <c r="H11219" s="216">
        <v>29.999999993015081</v>
      </c>
      <c r="I11219" s="216">
        <v>29.999999993015081</v>
      </c>
      <c r="J11219" s="216">
        <v>3.0317483467184094E-5</v>
      </c>
      <c r="K11219" s="216">
        <v>1.0105827824747644E-6</v>
      </c>
    </row>
    <row r="11220" spans="2:11" ht="15.75" customHeight="1" x14ac:dyDescent="0.2">
      <c r="B11220" s="189">
        <v>41334</v>
      </c>
      <c r="C11220" s="143">
        <v>295757</v>
      </c>
      <c r="D11220" s="143" t="s">
        <v>776</v>
      </c>
      <c r="E11220" s="143" t="s">
        <v>24</v>
      </c>
      <c r="F11220" s="248" t="s">
        <v>5191</v>
      </c>
      <c r="G11220" s="216">
        <v>2.4066000000000001</v>
      </c>
      <c r="H11220" s="216">
        <v>370.00000000116415</v>
      </c>
      <c r="I11220" s="216">
        <v>890.44200000280171</v>
      </c>
      <c r="J11220" s="216">
        <v>8.9986535399522551E-4</v>
      </c>
      <c r="K11220" s="216">
        <v>2.4320685243037682E-6</v>
      </c>
    </row>
    <row r="11221" spans="2:11" ht="15.75" customHeight="1" x14ac:dyDescent="0.2">
      <c r="B11221" s="189">
        <v>41334</v>
      </c>
      <c r="C11221" s="143">
        <v>295758</v>
      </c>
      <c r="D11221" s="143" t="s">
        <v>1834</v>
      </c>
      <c r="E11221" s="143" t="s">
        <v>24</v>
      </c>
      <c r="F11221" s="248" t="s">
        <v>5854</v>
      </c>
      <c r="G11221" s="216">
        <v>0.91</v>
      </c>
      <c r="H11221" s="216">
        <v>70.000000008149073</v>
      </c>
      <c r="I11221" s="216">
        <v>63.70000000741566</v>
      </c>
      <c r="J11221" s="216">
        <v>6.4374123251136636E-5</v>
      </c>
      <c r="K11221" s="216">
        <v>9.1963033205203564E-7</v>
      </c>
    </row>
    <row r="11222" spans="2:11" ht="15.75" customHeight="1" x14ac:dyDescent="0.2">
      <c r="B11222" s="189">
        <v>41334</v>
      </c>
      <c r="C11222" s="143">
        <v>295758</v>
      </c>
      <c r="D11222" s="143" t="s">
        <v>941</v>
      </c>
      <c r="E11222" s="143" t="s">
        <v>24</v>
      </c>
      <c r="F11222" s="248" t="s">
        <v>5854</v>
      </c>
      <c r="G11222" s="216">
        <v>6.84</v>
      </c>
      <c r="H11222" s="216">
        <v>70.000000008149073</v>
      </c>
      <c r="I11222" s="216">
        <v>478.80000005573964</v>
      </c>
      <c r="J11222" s="216">
        <v>4.838670363052467E-4</v>
      </c>
      <c r="K11222" s="216">
        <v>6.9123862321273879E-6</v>
      </c>
    </row>
    <row r="11223" spans="2:11" ht="15.75" customHeight="1" x14ac:dyDescent="0.2">
      <c r="B11223" s="189">
        <v>41334</v>
      </c>
      <c r="C11223" s="143">
        <v>295759</v>
      </c>
      <c r="D11223" s="143" t="s">
        <v>1354</v>
      </c>
      <c r="E11223" s="143" t="s">
        <v>24</v>
      </c>
      <c r="F11223" s="248" t="s">
        <v>5856</v>
      </c>
      <c r="G11223" s="216">
        <v>12.096</v>
      </c>
      <c r="H11223" s="216">
        <v>311.00000000791624</v>
      </c>
      <c r="I11223" s="216">
        <v>3761.856000095755</v>
      </c>
      <c r="J11223" s="216">
        <v>3.8016669038461555E-3</v>
      </c>
      <c r="K11223" s="216">
        <v>1.222400933681475E-5</v>
      </c>
    </row>
    <row r="11224" spans="2:11" ht="15.75" customHeight="1" x14ac:dyDescent="0.2">
      <c r="B11224" s="189">
        <v>41334</v>
      </c>
      <c r="C11224" s="143">
        <v>295759</v>
      </c>
      <c r="D11224" s="143" t="s">
        <v>913</v>
      </c>
      <c r="E11224" s="143" t="s">
        <v>24</v>
      </c>
      <c r="F11224" s="248" t="s">
        <v>5856</v>
      </c>
      <c r="G11224" s="216">
        <v>2.766</v>
      </c>
      <c r="H11224" s="216">
        <v>311.00000000791624</v>
      </c>
      <c r="I11224" s="216">
        <v>860.22600002189631</v>
      </c>
      <c r="J11224" s="216">
        <v>8.6932958465926475E-4</v>
      </c>
      <c r="K11224" s="216">
        <v>2.7952719763251985E-6</v>
      </c>
    </row>
    <row r="11225" spans="2:11" ht="15.75" customHeight="1" x14ac:dyDescent="0.2">
      <c r="B11225" s="189">
        <v>41334</v>
      </c>
      <c r="C11225" s="143">
        <v>295760</v>
      </c>
      <c r="D11225" s="143" t="s">
        <v>941</v>
      </c>
      <c r="E11225" s="143" t="s">
        <v>24</v>
      </c>
      <c r="F11225" s="248" t="s">
        <v>5854</v>
      </c>
      <c r="G11225" s="216">
        <v>6.84</v>
      </c>
      <c r="H11225" s="216">
        <v>62.999999995809048</v>
      </c>
      <c r="I11225" s="216">
        <v>430.91999997133388</v>
      </c>
      <c r="J11225" s="216">
        <v>4.3548033259505596E-4</v>
      </c>
      <c r="K11225" s="216">
        <v>6.9123862321273879E-6</v>
      </c>
    </row>
    <row r="11226" spans="2:11" ht="15.75" customHeight="1" x14ac:dyDescent="0.2">
      <c r="B11226" s="189">
        <v>41334</v>
      </c>
      <c r="C11226" s="143">
        <v>295761</v>
      </c>
      <c r="D11226" s="143" t="s">
        <v>3524</v>
      </c>
      <c r="E11226" s="143" t="s">
        <v>24</v>
      </c>
      <c r="F11226" s="248" t="s">
        <v>5857</v>
      </c>
      <c r="G11226" s="216">
        <v>1.83</v>
      </c>
      <c r="H11226" s="216">
        <v>41.999999990221113</v>
      </c>
      <c r="I11226" s="216">
        <v>76.85999998210464</v>
      </c>
      <c r="J11226" s="216">
        <v>7.7673392642925646E-5</v>
      </c>
      <c r="K11226" s="216">
        <v>1.849366491928819E-6</v>
      </c>
    </row>
    <row r="11227" spans="2:11" ht="15.75" customHeight="1" x14ac:dyDescent="0.2">
      <c r="B11227" s="189">
        <v>41334</v>
      </c>
      <c r="C11227" s="143">
        <v>295762</v>
      </c>
      <c r="D11227" s="143" t="s">
        <v>1834</v>
      </c>
      <c r="E11227" s="143" t="s">
        <v>24</v>
      </c>
      <c r="F11227" s="248" t="s">
        <v>5858</v>
      </c>
      <c r="G11227" s="216">
        <v>17.97</v>
      </c>
      <c r="H11227" s="216">
        <v>40.666666666511446</v>
      </c>
      <c r="I11227" s="216">
        <v>982.66000000142958</v>
      </c>
      <c r="J11227" s="216">
        <v>9.9305927702809677E-4</v>
      </c>
      <c r="K11227" s="216">
        <v>1.8160172601071516E-5</v>
      </c>
    </row>
    <row r="11228" spans="2:11" ht="15.75" customHeight="1" x14ac:dyDescent="0.2">
      <c r="B11228" s="189">
        <v>41334</v>
      </c>
      <c r="C11228" s="143">
        <v>295764</v>
      </c>
      <c r="D11228" s="143" t="s">
        <v>1834</v>
      </c>
      <c r="E11228" s="143" t="s">
        <v>24</v>
      </c>
      <c r="F11228" s="248" t="s">
        <v>5858</v>
      </c>
      <c r="G11228" s="216">
        <v>5.98</v>
      </c>
      <c r="H11228" s="216">
        <v>47.999999999301508</v>
      </c>
      <c r="I11228" s="216">
        <v>287.039999995823</v>
      </c>
      <c r="J11228" s="216">
        <v>2.9007768187733516E-4</v>
      </c>
      <c r="K11228" s="216">
        <v>6.0432850391990916E-6</v>
      </c>
    </row>
    <row r="11229" spans="2:11" ht="15.75" customHeight="1" x14ac:dyDescent="0.2">
      <c r="B11229" s="189">
        <v>41334</v>
      </c>
      <c r="C11229" s="143">
        <v>295765</v>
      </c>
      <c r="D11229" s="143" t="s">
        <v>999</v>
      </c>
      <c r="E11229" s="143" t="s">
        <v>25</v>
      </c>
      <c r="F11229" s="248" t="s">
        <v>5859</v>
      </c>
      <c r="G11229" s="216">
        <v>36.295000000000002</v>
      </c>
      <c r="H11229" s="216">
        <v>269.00000000721775</v>
      </c>
      <c r="I11229" s="216">
        <v>9763.3550002619686</v>
      </c>
      <c r="J11229" s="216">
        <v>2.7941836730654288E-2</v>
      </c>
      <c r="K11229" s="216">
        <v>1.0387299899592773E-4</v>
      </c>
    </row>
    <row r="11230" spans="2:11" ht="15.75" customHeight="1" x14ac:dyDescent="0.2">
      <c r="B11230" s="189">
        <v>41335</v>
      </c>
      <c r="C11230" s="143">
        <v>295796</v>
      </c>
      <c r="D11230" s="143" t="s">
        <v>1767</v>
      </c>
      <c r="E11230" s="143" t="s">
        <v>24</v>
      </c>
      <c r="F11230" s="248" t="s">
        <v>5860</v>
      </c>
      <c r="G11230" s="216">
        <v>8.7995999999999999</v>
      </c>
      <c r="H11230" s="216">
        <v>294.99999999767169</v>
      </c>
      <c r="I11230" s="216">
        <v>2595.8819999795119</v>
      </c>
      <c r="J11230" s="216">
        <v>2.6232850984463925E-3</v>
      </c>
      <c r="K11230" s="216">
        <v>8.8924918592104981E-6</v>
      </c>
    </row>
    <row r="11231" spans="2:11" ht="15.75" customHeight="1" x14ac:dyDescent="0.2">
      <c r="B11231" s="189">
        <v>41335</v>
      </c>
      <c r="C11231" s="143">
        <v>295798</v>
      </c>
      <c r="D11231" s="143" t="s">
        <v>1031</v>
      </c>
      <c r="E11231" s="143" t="s">
        <v>24</v>
      </c>
      <c r="F11231" s="248" t="s">
        <v>5861</v>
      </c>
      <c r="G11231" s="216">
        <v>1</v>
      </c>
      <c r="H11231" s="216">
        <v>334.99999999185093</v>
      </c>
      <c r="I11231" s="216">
        <v>334.99999999185093</v>
      </c>
      <c r="J11231" s="216">
        <v>3.3853638492238868E-4</v>
      </c>
      <c r="K11231" s="216">
        <v>1.0105563729272351E-6</v>
      </c>
    </row>
    <row r="11232" spans="2:11" ht="15.75" customHeight="1" x14ac:dyDescent="0.2">
      <c r="B11232" s="189">
        <v>41335</v>
      </c>
      <c r="C11232" s="143">
        <v>295812</v>
      </c>
      <c r="D11232" s="143" t="s">
        <v>575</v>
      </c>
      <c r="E11232" s="143" t="s">
        <v>25</v>
      </c>
      <c r="F11232" s="248" t="s">
        <v>5160</v>
      </c>
      <c r="G11232" s="216">
        <v>8</v>
      </c>
      <c r="H11232" s="216">
        <v>124.0000000060536</v>
      </c>
      <c r="I11232" s="216">
        <v>992.00000004842877</v>
      </c>
      <c r="J11232" s="216">
        <v>2.8389575841376129E-3</v>
      </c>
      <c r="K11232" s="216">
        <v>2.2894819225798521E-5</v>
      </c>
    </row>
    <row r="11233" spans="2:11" ht="15.75" customHeight="1" x14ac:dyDescent="0.2">
      <c r="B11233" s="189">
        <v>41336</v>
      </c>
      <c r="C11233" s="143">
        <v>295840</v>
      </c>
      <c r="D11233" s="143" t="s">
        <v>5546</v>
      </c>
      <c r="E11233" s="143" t="s">
        <v>24</v>
      </c>
      <c r="F11233" s="248" t="s">
        <v>5547</v>
      </c>
      <c r="G11233" s="216">
        <v>16.330000000000002</v>
      </c>
      <c r="H11233" s="216">
        <v>128.00000000861473</v>
      </c>
      <c r="I11233" s="216">
        <v>2090.2400001406791</v>
      </c>
      <c r="J11233" s="216">
        <v>2.112302129843016E-3</v>
      </c>
      <c r="K11233" s="216">
        <v>1.650236038828791E-5</v>
      </c>
    </row>
    <row r="11234" spans="2:11" ht="15.75" customHeight="1" x14ac:dyDescent="0.2">
      <c r="B11234" s="189">
        <v>41336</v>
      </c>
      <c r="C11234" s="143">
        <v>295841</v>
      </c>
      <c r="D11234" s="143" t="s">
        <v>1196</v>
      </c>
      <c r="E11234" s="143" t="s">
        <v>24</v>
      </c>
      <c r="F11234" s="248" t="s">
        <v>5862</v>
      </c>
      <c r="G11234" s="216">
        <v>2.2200000000000002</v>
      </c>
      <c r="H11234" s="216">
        <v>276.0000000090804</v>
      </c>
      <c r="I11234" s="216">
        <v>612.72000002015852</v>
      </c>
      <c r="J11234" s="216">
        <v>6.1918715599782175E-4</v>
      </c>
      <c r="K11234" s="216">
        <v>2.2434317245559804E-6</v>
      </c>
    </row>
    <row r="11235" spans="2:11" ht="15.75" customHeight="1" x14ac:dyDescent="0.2">
      <c r="B11235" s="189">
        <v>41336</v>
      </c>
      <c r="C11235" s="143">
        <v>295842</v>
      </c>
      <c r="D11235" s="143" t="s">
        <v>632</v>
      </c>
      <c r="E11235" s="143" t="s">
        <v>24</v>
      </c>
      <c r="F11235" s="248" t="s">
        <v>5863</v>
      </c>
      <c r="G11235" s="216">
        <v>16.45</v>
      </c>
      <c r="H11235" s="216">
        <v>339.99999999767169</v>
      </c>
      <c r="I11235" s="216">
        <v>5592.9999999616994</v>
      </c>
      <c r="J11235" s="216">
        <v>5.6520331690791317E-3</v>
      </c>
      <c r="K11235" s="216">
        <v>1.6623626967993635E-5</v>
      </c>
    </row>
    <row r="11236" spans="2:11" ht="15.75" customHeight="1" x14ac:dyDescent="0.2">
      <c r="B11236" s="189">
        <v>41336</v>
      </c>
      <c r="C11236" s="143">
        <v>295843</v>
      </c>
      <c r="D11236" s="143" t="s">
        <v>1006</v>
      </c>
      <c r="E11236" s="143" t="s">
        <v>24</v>
      </c>
      <c r="F11236" s="248" t="s">
        <v>5864</v>
      </c>
      <c r="G11236" s="216">
        <v>1</v>
      </c>
      <c r="H11236" s="216">
        <v>548.99999999790452</v>
      </c>
      <c r="I11236" s="216">
        <v>548.99999999790452</v>
      </c>
      <c r="J11236" s="216">
        <v>5.5479460215159101E-4</v>
      </c>
      <c r="K11236" s="216">
        <v>1.0105548308810722E-6</v>
      </c>
    </row>
    <row r="11237" spans="2:11" ht="15.75" customHeight="1" x14ac:dyDescent="0.2">
      <c r="B11237" s="189">
        <v>41336</v>
      </c>
      <c r="C11237" s="143">
        <v>295849</v>
      </c>
      <c r="D11237" s="143" t="s">
        <v>5865</v>
      </c>
      <c r="E11237" s="143" t="s">
        <v>24</v>
      </c>
      <c r="F11237" s="248" t="s">
        <v>5866</v>
      </c>
      <c r="G11237" s="216">
        <v>0.4</v>
      </c>
      <c r="H11237" s="216">
        <v>232.50000000349246</v>
      </c>
      <c r="I11237" s="216">
        <v>186.00000000279397</v>
      </c>
      <c r="J11237" s="216">
        <v>1.8796319854670287E-4</v>
      </c>
      <c r="K11237" s="216">
        <v>4.0422193235242889E-7</v>
      </c>
    </row>
    <row r="11238" spans="2:11" ht="15.75" customHeight="1" x14ac:dyDescent="0.2">
      <c r="B11238" s="189">
        <v>41336</v>
      </c>
      <c r="C11238" s="143">
        <v>295849</v>
      </c>
      <c r="D11238" s="143" t="s">
        <v>1637</v>
      </c>
      <c r="E11238" s="143" t="s">
        <v>24</v>
      </c>
      <c r="F11238" s="248" t="s">
        <v>5866</v>
      </c>
      <c r="G11238" s="216">
        <v>6.67</v>
      </c>
      <c r="H11238" s="216">
        <v>529.99999999883585</v>
      </c>
      <c r="I11238" s="216">
        <v>3535.0999999922351</v>
      </c>
      <c r="J11238" s="216">
        <v>3.5724123826398313E-3</v>
      </c>
      <c r="K11238" s="216">
        <v>6.7404007219767512E-6</v>
      </c>
    </row>
    <row r="11239" spans="2:11" ht="15.75" customHeight="1" x14ac:dyDescent="0.2">
      <c r="B11239" s="189">
        <v>41337</v>
      </c>
      <c r="C11239" s="143">
        <v>295910</v>
      </c>
      <c r="D11239" s="143" t="s">
        <v>1257</v>
      </c>
      <c r="E11239" s="143" t="s">
        <v>25</v>
      </c>
      <c r="F11239" s="248" t="s">
        <v>5867</v>
      </c>
      <c r="G11239" s="216">
        <v>1</v>
      </c>
      <c r="H11239" s="216">
        <v>41.999999990221113</v>
      </c>
      <c r="I11239" s="216">
        <v>41.999999990221113</v>
      </c>
      <c r="J11239" s="216">
        <v>1.2021983396044039E-4</v>
      </c>
      <c r="K11239" s="216">
        <v>2.8623769997245537E-6</v>
      </c>
    </row>
    <row r="11240" spans="2:11" ht="15.75" customHeight="1" x14ac:dyDescent="0.2">
      <c r="B11240" s="189">
        <v>41337</v>
      </c>
      <c r="C11240" s="143">
        <v>295911</v>
      </c>
      <c r="D11240" s="143" t="s">
        <v>723</v>
      </c>
      <c r="E11240" s="143" t="s">
        <v>25</v>
      </c>
      <c r="F11240" s="248" t="s">
        <v>5868</v>
      </c>
      <c r="G11240" s="216">
        <v>5</v>
      </c>
      <c r="H11240" s="216">
        <v>85.000000004656613</v>
      </c>
      <c r="I11240" s="216">
        <v>425.00000002328306</v>
      </c>
      <c r="J11240" s="216">
        <v>1.2165102249495801E-3</v>
      </c>
      <c r="K11240" s="216">
        <v>1.4311884998622768E-5</v>
      </c>
    </row>
    <row r="11241" spans="2:11" ht="15.75" customHeight="1" x14ac:dyDescent="0.2">
      <c r="B11241" s="189">
        <v>41337</v>
      </c>
      <c r="C11241" s="143">
        <v>295971</v>
      </c>
      <c r="D11241" s="143" t="s">
        <v>612</v>
      </c>
      <c r="E11241" s="143" t="s">
        <v>25</v>
      </c>
      <c r="F11241" s="248" t="s">
        <v>5358</v>
      </c>
      <c r="G11241" s="216">
        <v>4.9800000000000004</v>
      </c>
      <c r="H11241" s="216">
        <v>161.99999999371357</v>
      </c>
      <c r="I11241" s="216">
        <v>806.75999996869371</v>
      </c>
      <c r="J11241" s="216">
        <v>2.3092512682081705E-3</v>
      </c>
      <c r="K11241" s="216">
        <v>1.4254637458628278E-5</v>
      </c>
    </row>
    <row r="11242" spans="2:11" ht="15.75" customHeight="1" x14ac:dyDescent="0.2">
      <c r="B11242" s="189">
        <v>41337</v>
      </c>
      <c r="C11242" s="143">
        <v>296030</v>
      </c>
      <c r="D11242" s="143" t="s">
        <v>951</v>
      </c>
      <c r="E11242" s="143" t="s">
        <v>25</v>
      </c>
      <c r="F11242" s="248" t="s">
        <v>5869</v>
      </c>
      <c r="G11242" s="216">
        <v>29.61</v>
      </c>
      <c r="H11242" s="216">
        <v>318.00000000977889</v>
      </c>
      <c r="I11242" s="216">
        <v>9415.9800002895536</v>
      </c>
      <c r="J11242" s="216">
        <v>2.6952084582695213E-2</v>
      </c>
      <c r="K11242" s="216">
        <v>8.4754982961844023E-5</v>
      </c>
    </row>
    <row r="11243" spans="2:11" ht="15.75" customHeight="1" x14ac:dyDescent="0.2">
      <c r="B11243" s="189">
        <v>41337</v>
      </c>
      <c r="C11243" s="143">
        <v>296050</v>
      </c>
      <c r="D11243" s="143" t="s">
        <v>1569</v>
      </c>
      <c r="E11243" s="143" t="s">
        <v>24</v>
      </c>
      <c r="F11243" s="248" t="s">
        <v>4768</v>
      </c>
      <c r="G11243" s="216">
        <v>7</v>
      </c>
      <c r="H11243" s="216">
        <v>95.000000005820766</v>
      </c>
      <c r="I11243" s="216">
        <v>665.00000004074536</v>
      </c>
      <c r="J11243" s="216">
        <v>6.7193688154411108E-4</v>
      </c>
      <c r="K11243" s="216">
        <v>7.0730198052941123E-6</v>
      </c>
    </row>
    <row r="11244" spans="2:11" ht="15.75" customHeight="1" x14ac:dyDescent="0.2">
      <c r="B11244" s="189">
        <v>41337</v>
      </c>
      <c r="C11244" s="143">
        <v>296051</v>
      </c>
      <c r="D11244" s="143" t="s">
        <v>638</v>
      </c>
      <c r="E11244" s="143" t="s">
        <v>25</v>
      </c>
      <c r="F11244" s="248" t="s">
        <v>3101</v>
      </c>
      <c r="G11244" s="216">
        <v>6.9</v>
      </c>
      <c r="H11244" s="216">
        <v>307.99999999813735</v>
      </c>
      <c r="I11244" s="216">
        <v>2125.1999999871477</v>
      </c>
      <c r="J11244" s="216">
        <v>6.0831235997778335E-3</v>
      </c>
      <c r="K11244" s="216">
        <v>1.9750401298099421E-5</v>
      </c>
    </row>
    <row r="11245" spans="2:11" ht="15.75" customHeight="1" x14ac:dyDescent="0.2">
      <c r="B11245" s="189">
        <v>41337</v>
      </c>
      <c r="C11245" s="143">
        <v>296070</v>
      </c>
      <c r="D11245" s="143" t="s">
        <v>1418</v>
      </c>
      <c r="E11245" s="143" t="s">
        <v>25</v>
      </c>
      <c r="F11245" s="248" t="s">
        <v>2925</v>
      </c>
      <c r="G11245" s="216">
        <v>13</v>
      </c>
      <c r="H11245" s="216">
        <v>311.00000000791624</v>
      </c>
      <c r="I11245" s="216">
        <v>4043.0000001029111</v>
      </c>
      <c r="J11245" s="216">
        <v>1.1572590210180941E-2</v>
      </c>
      <c r="K11245" s="216">
        <v>3.7210900996419194E-5</v>
      </c>
    </row>
    <row r="11246" spans="2:11" ht="15.75" customHeight="1" x14ac:dyDescent="0.2">
      <c r="B11246" s="189">
        <v>41337</v>
      </c>
      <c r="C11246" s="143">
        <v>296091</v>
      </c>
      <c r="D11246" s="143" t="s">
        <v>1028</v>
      </c>
      <c r="E11246" s="143" t="s">
        <v>25</v>
      </c>
      <c r="F11246" s="248" t="s">
        <v>5870</v>
      </c>
      <c r="G11246" s="216">
        <v>3</v>
      </c>
      <c r="H11246" s="216">
        <v>390.99999999627471</v>
      </c>
      <c r="I11246" s="216">
        <v>1172.9999999888241</v>
      </c>
      <c r="J11246" s="216">
        <v>3.3575682206449116E-3</v>
      </c>
      <c r="K11246" s="216">
        <v>8.587130999173661E-6</v>
      </c>
    </row>
    <row r="11247" spans="2:11" ht="15.75" customHeight="1" x14ac:dyDescent="0.2">
      <c r="B11247" s="189">
        <v>41337</v>
      </c>
      <c r="C11247" s="143">
        <v>296092</v>
      </c>
      <c r="D11247" s="143" t="s">
        <v>1220</v>
      </c>
      <c r="E11247" s="143" t="s">
        <v>24</v>
      </c>
      <c r="F11247" s="248" t="s">
        <v>5871</v>
      </c>
      <c r="G11247" s="216">
        <v>3.3000000000000003</v>
      </c>
      <c r="H11247" s="216">
        <v>110.00000000232831</v>
      </c>
      <c r="I11247" s="216">
        <v>363.00000000768347</v>
      </c>
      <c r="J11247" s="216">
        <v>3.6678659848230117E-4</v>
      </c>
      <c r="K11247" s="216">
        <v>3.3344236224957961E-6</v>
      </c>
    </row>
    <row r="11248" spans="2:11" ht="15.75" customHeight="1" x14ac:dyDescent="0.2">
      <c r="B11248" s="189">
        <v>41337</v>
      </c>
      <c r="C11248" s="143">
        <v>296093</v>
      </c>
      <c r="D11248" s="143" t="s">
        <v>1605</v>
      </c>
      <c r="E11248" s="143" t="s">
        <v>24</v>
      </c>
      <c r="F11248" s="248" t="s">
        <v>5186</v>
      </c>
      <c r="G11248" s="216">
        <v>13.49</v>
      </c>
      <c r="H11248" s="216">
        <v>272.00000000651926</v>
      </c>
      <c r="I11248" s="216">
        <v>3669.2800000879447</v>
      </c>
      <c r="J11248" s="216">
        <v>3.7075557302559451E-3</v>
      </c>
      <c r="K11248" s="216">
        <v>1.3630719596202512E-5</v>
      </c>
    </row>
    <row r="11249" spans="2:11" ht="15.75" customHeight="1" x14ac:dyDescent="0.2">
      <c r="B11249" s="189">
        <v>41337</v>
      </c>
      <c r="C11249" s="143">
        <v>296095</v>
      </c>
      <c r="D11249" s="143" t="s">
        <v>881</v>
      </c>
      <c r="E11249" s="143" t="s">
        <v>24</v>
      </c>
      <c r="F11249" s="248" t="s">
        <v>5872</v>
      </c>
      <c r="G11249" s="216">
        <v>119.295</v>
      </c>
      <c r="H11249" s="216">
        <v>405</v>
      </c>
      <c r="I11249" s="216">
        <v>48314.474999999999</v>
      </c>
      <c r="J11249" s="216">
        <v>4.8818462651055321E-2</v>
      </c>
      <c r="K11249" s="216">
        <v>1.2053941395322302E-4</v>
      </c>
    </row>
    <row r="11250" spans="2:11" ht="15.75" customHeight="1" x14ac:dyDescent="0.2">
      <c r="B11250" s="189">
        <v>41337</v>
      </c>
      <c r="C11250" s="143">
        <v>296096</v>
      </c>
      <c r="D11250" s="143" t="s">
        <v>834</v>
      </c>
      <c r="E11250" s="143" t="s">
        <v>25</v>
      </c>
      <c r="F11250" s="248" t="s">
        <v>5873</v>
      </c>
      <c r="G11250" s="216">
        <v>5.28</v>
      </c>
      <c r="H11250" s="216">
        <v>184.99999999534339</v>
      </c>
      <c r="I11250" s="216">
        <v>976.79999997541313</v>
      </c>
      <c r="J11250" s="216">
        <v>2.7959698532605669E-3</v>
      </c>
      <c r="K11250" s="216">
        <v>1.5113350558545643E-5</v>
      </c>
    </row>
    <row r="11251" spans="2:11" ht="15.75" customHeight="1" x14ac:dyDescent="0.2">
      <c r="B11251" s="189">
        <v>41337</v>
      </c>
      <c r="C11251" s="143">
        <v>296097</v>
      </c>
      <c r="D11251" s="143" t="s">
        <v>676</v>
      </c>
      <c r="E11251" s="143" t="s">
        <v>25</v>
      </c>
      <c r="F11251" s="248" t="s">
        <v>5874</v>
      </c>
      <c r="G11251" s="216">
        <v>12</v>
      </c>
      <c r="H11251" s="216">
        <v>265.99999999743886</v>
      </c>
      <c r="I11251" s="216">
        <v>3191.9999999692664</v>
      </c>
      <c r="J11251" s="216">
        <v>9.1367073830328042E-3</v>
      </c>
      <c r="K11251" s="216">
        <v>3.4348523996694644E-5</v>
      </c>
    </row>
    <row r="11252" spans="2:11" ht="15.75" customHeight="1" x14ac:dyDescent="0.2">
      <c r="B11252" s="189">
        <v>41337</v>
      </c>
      <c r="C11252" s="143">
        <v>296098</v>
      </c>
      <c r="D11252" s="143" t="s">
        <v>511</v>
      </c>
      <c r="E11252" s="143" t="s">
        <v>25</v>
      </c>
      <c r="F11252" s="248" t="s">
        <v>5875</v>
      </c>
      <c r="G11252" s="216">
        <v>8.1</v>
      </c>
      <c r="H11252" s="216">
        <v>246.00000000558794</v>
      </c>
      <c r="I11252" s="216">
        <v>1992.6000000452623</v>
      </c>
      <c r="J11252" s="216">
        <v>5.7035724097807029E-3</v>
      </c>
      <c r="K11252" s="216">
        <v>2.3185253697768884E-5</v>
      </c>
    </row>
    <row r="11253" spans="2:11" ht="15.75" customHeight="1" x14ac:dyDescent="0.2">
      <c r="B11253" s="189">
        <v>41337</v>
      </c>
      <c r="C11253" s="143">
        <v>296099</v>
      </c>
      <c r="D11253" s="143" t="s">
        <v>1201</v>
      </c>
      <c r="E11253" s="143" t="s">
        <v>24</v>
      </c>
      <c r="F11253" s="248" t="s">
        <v>5876</v>
      </c>
      <c r="G11253" s="216">
        <v>9.2000000000000011</v>
      </c>
      <c r="H11253" s="216">
        <v>307.99999999813735</v>
      </c>
      <c r="I11253" s="216">
        <v>2833.5999999828641</v>
      </c>
      <c r="J11253" s="216">
        <v>2.8631584171657423E-3</v>
      </c>
      <c r="K11253" s="216">
        <v>9.2959688869579769E-6</v>
      </c>
    </row>
    <row r="11254" spans="2:11" ht="15.75" customHeight="1" x14ac:dyDescent="0.2">
      <c r="B11254" s="189">
        <v>41337</v>
      </c>
      <c r="C11254" s="143">
        <v>296100</v>
      </c>
      <c r="D11254" s="143" t="s">
        <v>805</v>
      </c>
      <c r="E11254" s="143" t="s">
        <v>24</v>
      </c>
      <c r="F11254" s="248" t="s">
        <v>5877</v>
      </c>
      <c r="G11254" s="216">
        <v>9.1875</v>
      </c>
      <c r="H11254" s="216">
        <v>46.999999996041879</v>
      </c>
      <c r="I11254" s="216">
        <v>431.81249996363476</v>
      </c>
      <c r="J11254" s="216">
        <v>4.3631690920233599E-4</v>
      </c>
      <c r="K11254" s="216">
        <v>9.2833384944485224E-6</v>
      </c>
    </row>
    <row r="11255" spans="2:11" ht="15.75" customHeight="1" x14ac:dyDescent="0.2">
      <c r="B11255" s="189">
        <v>41337</v>
      </c>
      <c r="C11255" s="143">
        <v>296102</v>
      </c>
      <c r="D11255" s="143" t="s">
        <v>1233</v>
      </c>
      <c r="E11255" s="143" t="s">
        <v>24</v>
      </c>
      <c r="F11255" s="248" t="s">
        <v>5761</v>
      </c>
      <c r="G11255" s="216">
        <v>5.46</v>
      </c>
      <c r="H11255" s="216">
        <v>264.00000000139698</v>
      </c>
      <c r="I11255" s="216">
        <v>1441.4400000076275</v>
      </c>
      <c r="J11255" s="216">
        <v>1.4564762383138708E-3</v>
      </c>
      <c r="K11255" s="216">
        <v>5.516955448129408E-6</v>
      </c>
    </row>
    <row r="11256" spans="2:11" ht="15.75" customHeight="1" x14ac:dyDescent="0.2">
      <c r="B11256" s="189">
        <v>41337</v>
      </c>
      <c r="C11256" s="143">
        <v>296103</v>
      </c>
      <c r="D11256" s="143" t="s">
        <v>1085</v>
      </c>
      <c r="E11256" s="143" t="s">
        <v>24</v>
      </c>
      <c r="F11256" s="248" t="s">
        <v>5878</v>
      </c>
      <c r="G11256" s="216">
        <v>16.150000000000002</v>
      </c>
      <c r="H11256" s="216">
        <v>127.99999999813735</v>
      </c>
      <c r="I11256" s="216">
        <v>2067.1999999699183</v>
      </c>
      <c r="J11256" s="216">
        <v>2.0887637916130316E-3</v>
      </c>
      <c r="K11256" s="216">
        <v>1.6318467122214277E-5</v>
      </c>
    </row>
    <row r="11257" spans="2:11" ht="15.75" customHeight="1" x14ac:dyDescent="0.2">
      <c r="B11257" s="189">
        <v>41337</v>
      </c>
      <c r="C11257" s="143">
        <v>296104</v>
      </c>
      <c r="D11257" s="143" t="s">
        <v>1376</v>
      </c>
      <c r="E11257" s="143" t="s">
        <v>24</v>
      </c>
      <c r="F11257" s="248" t="s">
        <v>5879</v>
      </c>
      <c r="G11257" s="216">
        <v>47.11</v>
      </c>
      <c r="H11257" s="216">
        <v>370.00000000116415</v>
      </c>
      <c r="I11257" s="216">
        <v>17430.700000054843</v>
      </c>
      <c r="J11257" s="216">
        <v>1.7612526617218287E-2</v>
      </c>
      <c r="K11257" s="216">
        <v>4.7601423289629375E-5</v>
      </c>
    </row>
    <row r="11258" spans="2:11" ht="15.75" customHeight="1" x14ac:dyDescent="0.2">
      <c r="B11258" s="189">
        <v>41337</v>
      </c>
      <c r="C11258" s="143">
        <v>296105</v>
      </c>
      <c r="D11258" s="143" t="s">
        <v>872</v>
      </c>
      <c r="E11258" s="143" t="s">
        <v>25</v>
      </c>
      <c r="F11258" s="248" t="s">
        <v>5880</v>
      </c>
      <c r="G11258" s="216">
        <v>3</v>
      </c>
      <c r="H11258" s="216">
        <v>66.999999998370185</v>
      </c>
      <c r="I11258" s="216">
        <v>200.99999999511056</v>
      </c>
      <c r="J11258" s="216">
        <v>5.7533777693063982E-4</v>
      </c>
      <c r="K11258" s="216">
        <v>8.587130999173661E-6</v>
      </c>
    </row>
    <row r="11259" spans="2:11" ht="15.75" customHeight="1" x14ac:dyDescent="0.2">
      <c r="B11259" s="189">
        <v>41337</v>
      </c>
      <c r="C11259" s="143">
        <v>296119</v>
      </c>
      <c r="D11259" s="143" t="s">
        <v>1354</v>
      </c>
      <c r="E11259" s="143" t="s">
        <v>24</v>
      </c>
      <c r="F11259" s="248" t="s">
        <v>5881</v>
      </c>
      <c r="G11259" s="216">
        <v>1</v>
      </c>
      <c r="H11259" s="216">
        <v>125.00000000931323</v>
      </c>
      <c r="I11259" s="216">
        <v>125.00000000931323</v>
      </c>
      <c r="J11259" s="216">
        <v>1.2630392510394809E-4</v>
      </c>
      <c r="K11259" s="216">
        <v>1.0104314007563018E-6</v>
      </c>
    </row>
    <row r="11260" spans="2:11" ht="15.75" customHeight="1" x14ac:dyDescent="0.2">
      <c r="B11260" s="189">
        <v>41337</v>
      </c>
      <c r="C11260" s="143">
        <v>296407</v>
      </c>
      <c r="D11260" s="143" t="s">
        <v>1321</v>
      </c>
      <c r="E11260" s="143" t="s">
        <v>25</v>
      </c>
      <c r="F11260" s="248" t="s">
        <v>5882</v>
      </c>
      <c r="G11260" s="216">
        <v>9</v>
      </c>
      <c r="H11260" s="216">
        <v>49.000000002561137</v>
      </c>
      <c r="I11260" s="216">
        <v>441.00000002305023</v>
      </c>
      <c r="J11260" s="216">
        <v>1.2623082569445067E-3</v>
      </c>
      <c r="K11260" s="216">
        <v>2.5761392997520983E-5</v>
      </c>
    </row>
    <row r="11261" spans="2:11" ht="15.75" customHeight="1" x14ac:dyDescent="0.2">
      <c r="B11261" s="189">
        <v>41338</v>
      </c>
      <c r="C11261" s="143">
        <v>296170</v>
      </c>
      <c r="D11261" s="143" t="s">
        <v>922</v>
      </c>
      <c r="E11261" s="143" t="s">
        <v>25</v>
      </c>
      <c r="F11261" s="248" t="s">
        <v>5883</v>
      </c>
      <c r="G11261" s="216">
        <v>30.555</v>
      </c>
      <c r="H11261" s="216">
        <v>58.000000000465661</v>
      </c>
      <c r="I11261" s="216">
        <v>1772.1900000142282</v>
      </c>
      <c r="J11261" s="216">
        <v>5.0732571938180348E-3</v>
      </c>
      <c r="K11261" s="216">
        <v>8.7469951616850057E-5</v>
      </c>
    </row>
    <row r="11262" spans="2:11" ht="15.75" customHeight="1" x14ac:dyDescent="0.2">
      <c r="B11262" s="189">
        <v>41338</v>
      </c>
      <c r="C11262" s="143">
        <v>296190</v>
      </c>
      <c r="D11262" s="143" t="s">
        <v>565</v>
      </c>
      <c r="E11262" s="143" t="s">
        <v>25</v>
      </c>
      <c r="F11262" s="248" t="s">
        <v>5884</v>
      </c>
      <c r="G11262" s="216">
        <v>1.25</v>
      </c>
      <c r="H11262" s="216">
        <v>198.00000000628643</v>
      </c>
      <c r="I11262" s="216">
        <v>247.50000000785803</v>
      </c>
      <c r="J11262" s="216">
        <v>7.0851949029153102E-4</v>
      </c>
      <c r="K11262" s="216">
        <v>3.5783812639850292E-6</v>
      </c>
    </row>
    <row r="11263" spans="2:11" ht="15.75" customHeight="1" x14ac:dyDescent="0.2">
      <c r="B11263" s="189">
        <v>41338</v>
      </c>
      <c r="C11263" s="143">
        <v>296211</v>
      </c>
      <c r="D11263" s="143" t="s">
        <v>696</v>
      </c>
      <c r="E11263" s="143" t="s">
        <v>25</v>
      </c>
      <c r="F11263" s="248" t="s">
        <v>5638</v>
      </c>
      <c r="G11263" s="216">
        <v>37</v>
      </c>
      <c r="H11263" s="216">
        <v>320.00000000582077</v>
      </c>
      <c r="I11263" s="216">
        <v>11840.000000215368</v>
      </c>
      <c r="J11263" s="216">
        <v>3.3894427333082733E-2</v>
      </c>
      <c r="K11263" s="216">
        <v>1.0592008541395687E-4</v>
      </c>
    </row>
    <row r="11264" spans="2:11" ht="15.75" customHeight="1" x14ac:dyDescent="0.2">
      <c r="B11264" s="189">
        <v>41338</v>
      </c>
      <c r="C11264" s="143">
        <v>296212</v>
      </c>
      <c r="D11264" s="143" t="s">
        <v>688</v>
      </c>
      <c r="E11264" s="143" t="s">
        <v>25</v>
      </c>
      <c r="F11264" s="248" t="s">
        <v>4757</v>
      </c>
      <c r="G11264" s="216">
        <v>2</v>
      </c>
      <c r="H11264" s="216">
        <v>193.00000000046566</v>
      </c>
      <c r="I11264" s="216">
        <v>386.00000000093132</v>
      </c>
      <c r="J11264" s="216">
        <v>1.1050041343212433E-3</v>
      </c>
      <c r="K11264" s="216">
        <v>5.7254100223760475E-6</v>
      </c>
    </row>
    <row r="11265" spans="2:11" ht="15.75" customHeight="1" x14ac:dyDescent="0.2">
      <c r="B11265" s="189">
        <v>41338</v>
      </c>
      <c r="C11265" s="143">
        <v>296213</v>
      </c>
      <c r="D11265" s="143" t="s">
        <v>597</v>
      </c>
      <c r="E11265" s="143" t="s">
        <v>25</v>
      </c>
      <c r="F11265" s="248" t="s">
        <v>5885</v>
      </c>
      <c r="G11265" s="216">
        <v>4.9800000000000004</v>
      </c>
      <c r="H11265" s="216">
        <v>90</v>
      </c>
      <c r="I11265" s="216">
        <v>448.20000000000005</v>
      </c>
      <c r="J11265" s="216">
        <v>1.2830643860144723E-3</v>
      </c>
      <c r="K11265" s="216">
        <v>1.4256270955716359E-5</v>
      </c>
    </row>
    <row r="11266" spans="2:11" ht="15.75" customHeight="1" x14ac:dyDescent="0.2">
      <c r="B11266" s="189">
        <v>41338</v>
      </c>
      <c r="C11266" s="143">
        <v>296214</v>
      </c>
      <c r="D11266" s="143" t="s">
        <v>834</v>
      </c>
      <c r="E11266" s="143" t="s">
        <v>25</v>
      </c>
      <c r="F11266" s="248" t="s">
        <v>5886</v>
      </c>
      <c r="G11266" s="216">
        <v>4.9800000000000004</v>
      </c>
      <c r="H11266" s="216">
        <v>310.99999999743886</v>
      </c>
      <c r="I11266" s="216">
        <v>1548.7799999872457</v>
      </c>
      <c r="J11266" s="216">
        <v>4.4337002671912757E-3</v>
      </c>
      <c r="K11266" s="216">
        <v>1.4256270955716359E-5</v>
      </c>
    </row>
    <row r="11267" spans="2:11" ht="15.75" customHeight="1" x14ac:dyDescent="0.2">
      <c r="B11267" s="189">
        <v>41338</v>
      </c>
      <c r="C11267" s="143">
        <v>296215</v>
      </c>
      <c r="D11267" s="143" t="s">
        <v>526</v>
      </c>
      <c r="E11267" s="143" t="s">
        <v>25</v>
      </c>
      <c r="F11267" s="248" t="s">
        <v>5887</v>
      </c>
      <c r="G11267" s="216">
        <v>1</v>
      </c>
      <c r="H11267" s="216">
        <v>30.00000000349246</v>
      </c>
      <c r="I11267" s="216">
        <v>30.00000000349246</v>
      </c>
      <c r="J11267" s="216">
        <v>8.5881150345638594E-5</v>
      </c>
      <c r="K11267" s="216">
        <v>2.8627050111880237E-6</v>
      </c>
    </row>
    <row r="11268" spans="2:11" ht="15.75" customHeight="1" x14ac:dyDescent="0.2">
      <c r="B11268" s="189">
        <v>41338</v>
      </c>
      <c r="C11268" s="143">
        <v>296217</v>
      </c>
      <c r="D11268" s="143" t="s">
        <v>524</v>
      </c>
      <c r="E11268" s="143" t="s">
        <v>25</v>
      </c>
      <c r="F11268" s="248" t="s">
        <v>5888</v>
      </c>
      <c r="G11268" s="216">
        <v>6.5</v>
      </c>
      <c r="H11268" s="216">
        <v>139.00000000256114</v>
      </c>
      <c r="I11268" s="216">
        <v>903.50000001664739</v>
      </c>
      <c r="J11268" s="216">
        <v>2.5864539776560358E-3</v>
      </c>
      <c r="K11268" s="216">
        <v>1.8607582572722153E-5</v>
      </c>
    </row>
    <row r="11269" spans="2:11" ht="15.75" customHeight="1" x14ac:dyDescent="0.2">
      <c r="B11269" s="189">
        <v>41338</v>
      </c>
      <c r="C11269" s="143">
        <v>296219</v>
      </c>
      <c r="D11269" s="143" t="s">
        <v>1322</v>
      </c>
      <c r="E11269" s="143" t="s">
        <v>24</v>
      </c>
      <c r="F11269" s="248" t="s">
        <v>2566</v>
      </c>
      <c r="G11269" s="216">
        <v>66</v>
      </c>
      <c r="H11269" s="216">
        <v>146.99999999720603</v>
      </c>
      <c r="I11269" s="216">
        <v>9701.9999998155981</v>
      </c>
      <c r="J11269" s="216">
        <v>9.802634334020368E-3</v>
      </c>
      <c r="K11269" s="216">
        <v>6.6684587307528457E-5</v>
      </c>
    </row>
    <row r="11270" spans="2:11" ht="15.75" customHeight="1" x14ac:dyDescent="0.2">
      <c r="B11270" s="189">
        <v>41338</v>
      </c>
      <c r="C11270" s="143">
        <v>296220</v>
      </c>
      <c r="D11270" s="143" t="s">
        <v>1166</v>
      </c>
      <c r="E11270" s="143" t="s">
        <v>24</v>
      </c>
      <c r="F11270" s="248" t="s">
        <v>5348</v>
      </c>
      <c r="G11270" s="216">
        <v>22.075000000000003</v>
      </c>
      <c r="H11270" s="216">
        <v>124.99999999883585</v>
      </c>
      <c r="I11270" s="216">
        <v>2759.3749999743013</v>
      </c>
      <c r="J11270" s="216">
        <v>2.7879967136363276E-3</v>
      </c>
      <c r="K11270" s="216">
        <v>2.2303973709298348E-5</v>
      </c>
    </row>
    <row r="11271" spans="2:11" ht="15.75" customHeight="1" x14ac:dyDescent="0.2">
      <c r="B11271" s="189">
        <v>41338</v>
      </c>
      <c r="C11271" s="143">
        <v>296221</v>
      </c>
      <c r="D11271" s="143" t="s">
        <v>1166</v>
      </c>
      <c r="E11271" s="143" t="s">
        <v>24</v>
      </c>
      <c r="F11271" s="248" t="s">
        <v>5684</v>
      </c>
      <c r="G11271" s="216">
        <v>23.28</v>
      </c>
      <c r="H11271" s="216">
        <v>216.99999999487773</v>
      </c>
      <c r="I11271" s="216">
        <v>5051.7599998807536</v>
      </c>
      <c r="J11271" s="216">
        <v>5.1041595571019406E-3</v>
      </c>
      <c r="K11271" s="216">
        <v>2.3521472613928222E-5</v>
      </c>
    </row>
    <row r="11272" spans="2:11" ht="15.75" customHeight="1" x14ac:dyDescent="0.2">
      <c r="B11272" s="189">
        <v>41338</v>
      </c>
      <c r="C11272" s="143">
        <v>296222</v>
      </c>
      <c r="D11272" s="143" t="s">
        <v>1166</v>
      </c>
      <c r="E11272" s="143" t="s">
        <v>24</v>
      </c>
      <c r="F11272" s="248" t="s">
        <v>5786</v>
      </c>
      <c r="G11272" s="216">
        <v>48.8</v>
      </c>
      <c r="H11272" s="216">
        <v>130.99999999743886</v>
      </c>
      <c r="I11272" s="216">
        <v>6392.7999998750165</v>
      </c>
      <c r="J11272" s="216">
        <v>6.4591095413823246E-3</v>
      </c>
      <c r="K11272" s="216">
        <v>4.9306179706172556E-5</v>
      </c>
    </row>
    <row r="11273" spans="2:11" ht="15.75" customHeight="1" x14ac:dyDescent="0.2">
      <c r="B11273" s="189">
        <v>41338</v>
      </c>
      <c r="C11273" s="143">
        <v>296223</v>
      </c>
      <c r="D11273" s="143" t="s">
        <v>1166</v>
      </c>
      <c r="E11273" s="143" t="s">
        <v>24</v>
      </c>
      <c r="F11273" s="248" t="s">
        <v>5786</v>
      </c>
      <c r="G11273" s="216">
        <v>14.110000000000001</v>
      </c>
      <c r="H11273" s="216">
        <v>116.00000000093132</v>
      </c>
      <c r="I11273" s="216">
        <v>1636.7600000131413</v>
      </c>
      <c r="J11273" s="216">
        <v>1.6537373503385847E-3</v>
      </c>
      <c r="K11273" s="216">
        <v>1.4256356468321615E-5</v>
      </c>
    </row>
    <row r="11274" spans="2:11" ht="15.75" customHeight="1" x14ac:dyDescent="0.2">
      <c r="B11274" s="189">
        <v>41338</v>
      </c>
      <c r="C11274" s="143">
        <v>296224</v>
      </c>
      <c r="D11274" s="143" t="s">
        <v>889</v>
      </c>
      <c r="E11274" s="143" t="s">
        <v>24</v>
      </c>
      <c r="F11274" s="248" t="s">
        <v>5889</v>
      </c>
      <c r="G11274" s="216">
        <v>26.695</v>
      </c>
      <c r="H11274" s="216">
        <v>285.99999999976717</v>
      </c>
      <c r="I11274" s="216">
        <v>7634.7699999937849</v>
      </c>
      <c r="J11274" s="216">
        <v>7.7139619187497665E-3</v>
      </c>
      <c r="K11274" s="216">
        <v>2.6971894820825337E-5</v>
      </c>
    </row>
    <row r="11275" spans="2:11" ht="15.75" customHeight="1" x14ac:dyDescent="0.2">
      <c r="B11275" s="189">
        <v>41338</v>
      </c>
      <c r="C11275" s="143">
        <v>296225</v>
      </c>
      <c r="D11275" s="143" t="s">
        <v>1213</v>
      </c>
      <c r="E11275" s="143" t="s">
        <v>24</v>
      </c>
      <c r="F11275" s="248" t="s">
        <v>5890</v>
      </c>
      <c r="G11275" s="216">
        <v>10.34</v>
      </c>
      <c r="H11275" s="216">
        <v>300.00000000349246</v>
      </c>
      <c r="I11275" s="216">
        <v>3102.0000000361119</v>
      </c>
      <c r="J11275" s="216">
        <v>3.134175603490324E-3</v>
      </c>
      <c r="K11275" s="216">
        <v>1.0447252011512792E-5</v>
      </c>
    </row>
    <row r="11276" spans="2:11" ht="15.75" customHeight="1" x14ac:dyDescent="0.2">
      <c r="B11276" s="189">
        <v>41338</v>
      </c>
      <c r="C11276" s="143">
        <v>296226</v>
      </c>
      <c r="D11276" s="143" t="s">
        <v>545</v>
      </c>
      <c r="E11276" s="143" t="s">
        <v>24</v>
      </c>
      <c r="F11276" s="248" t="s">
        <v>5891</v>
      </c>
      <c r="G11276" s="216">
        <v>5.15</v>
      </c>
      <c r="H11276" s="216">
        <v>54.000000008381903</v>
      </c>
      <c r="I11276" s="216">
        <v>278.1000000431668</v>
      </c>
      <c r="J11276" s="216">
        <v>2.8098460201670034E-4</v>
      </c>
      <c r="K11276" s="216">
        <v>5.2034185550571447E-6</v>
      </c>
    </row>
    <row r="11277" spans="2:11" ht="15.75" customHeight="1" x14ac:dyDescent="0.2">
      <c r="B11277" s="189">
        <v>41338</v>
      </c>
      <c r="C11277" s="143">
        <v>296227</v>
      </c>
      <c r="D11277" s="143" t="s">
        <v>676</v>
      </c>
      <c r="E11277" s="143" t="s">
        <v>25</v>
      </c>
      <c r="F11277" s="248" t="s">
        <v>5892</v>
      </c>
      <c r="G11277" s="216">
        <v>12</v>
      </c>
      <c r="H11277" s="216">
        <v>139.99999999534339</v>
      </c>
      <c r="I11277" s="216">
        <v>1679.9999999441206</v>
      </c>
      <c r="J11277" s="216">
        <v>4.8093444186359134E-3</v>
      </c>
      <c r="K11277" s="216">
        <v>3.4352460134256285E-5</v>
      </c>
    </row>
    <row r="11278" spans="2:11" ht="15.75" customHeight="1" x14ac:dyDescent="0.2">
      <c r="B11278" s="189">
        <v>41338</v>
      </c>
      <c r="C11278" s="143">
        <v>296228</v>
      </c>
      <c r="D11278" s="143" t="s">
        <v>696</v>
      </c>
      <c r="E11278" s="143" t="s">
        <v>25</v>
      </c>
      <c r="F11278" s="248" t="s">
        <v>5893</v>
      </c>
      <c r="G11278" s="216">
        <v>5.04</v>
      </c>
      <c r="H11278" s="216">
        <v>304.99999999883585</v>
      </c>
      <c r="I11278" s="216">
        <v>1537.1999999941327</v>
      </c>
      <c r="J11278" s="216">
        <v>4.4005501431814333E-3</v>
      </c>
      <c r="K11278" s="216">
        <v>1.4428033256387639E-5</v>
      </c>
    </row>
    <row r="11279" spans="2:11" ht="15.75" customHeight="1" x14ac:dyDescent="0.2">
      <c r="B11279" s="189">
        <v>41338</v>
      </c>
      <c r="C11279" s="143">
        <v>296229</v>
      </c>
      <c r="D11279" s="143" t="s">
        <v>837</v>
      </c>
      <c r="E11279" s="143" t="s">
        <v>25</v>
      </c>
      <c r="F11279" s="248" t="s">
        <v>5894</v>
      </c>
      <c r="G11279" s="216">
        <v>15.51</v>
      </c>
      <c r="H11279" s="216">
        <v>291.99999999837019</v>
      </c>
      <c r="I11279" s="216">
        <v>4528.9199999747216</v>
      </c>
      <c r="J11279" s="216">
        <v>1.2964961979197298E-2</v>
      </c>
      <c r="K11279" s="216">
        <v>4.4400554723526244E-5</v>
      </c>
    </row>
    <row r="11280" spans="2:11" ht="15.75" customHeight="1" x14ac:dyDescent="0.2">
      <c r="B11280" s="189">
        <v>41338</v>
      </c>
      <c r="C11280" s="143">
        <v>296230</v>
      </c>
      <c r="D11280" s="143" t="s">
        <v>961</v>
      </c>
      <c r="E11280" s="143" t="s">
        <v>24</v>
      </c>
      <c r="F11280" s="248" t="s">
        <v>5895</v>
      </c>
      <c r="G11280" s="216">
        <v>45.51</v>
      </c>
      <c r="H11280" s="216">
        <v>27.000000004190952</v>
      </c>
      <c r="I11280" s="216">
        <v>1228.7700001907301</v>
      </c>
      <c r="J11280" s="216">
        <v>1.2415154599786438E-3</v>
      </c>
      <c r="K11280" s="216">
        <v>4.5982054066145754E-5</v>
      </c>
    </row>
    <row r="11281" spans="2:11" ht="15.75" customHeight="1" x14ac:dyDescent="0.2">
      <c r="B11281" s="189">
        <v>41338</v>
      </c>
      <c r="C11281" s="143">
        <v>296231</v>
      </c>
      <c r="D11281" s="143" t="s">
        <v>1131</v>
      </c>
      <c r="E11281" s="143" t="s">
        <v>24</v>
      </c>
      <c r="F11281" s="248" t="s">
        <v>3513</v>
      </c>
      <c r="G11281" s="216">
        <v>20</v>
      </c>
      <c r="H11281" s="216">
        <v>225</v>
      </c>
      <c r="I11281" s="216">
        <v>4500</v>
      </c>
      <c r="J11281" s="216">
        <v>4.5466764073314857E-3</v>
      </c>
      <c r="K11281" s="216">
        <v>2.0207450699251047E-5</v>
      </c>
    </row>
    <row r="11282" spans="2:11" ht="15.75" customHeight="1" x14ac:dyDescent="0.2">
      <c r="B11282" s="189">
        <v>41338</v>
      </c>
      <c r="C11282" s="143">
        <v>296232</v>
      </c>
      <c r="D11282" s="143" t="s">
        <v>776</v>
      </c>
      <c r="E11282" s="143" t="s">
        <v>24</v>
      </c>
      <c r="F11282" s="248" t="s">
        <v>5896</v>
      </c>
      <c r="G11282" s="216">
        <v>14.700000000000001</v>
      </c>
      <c r="H11282" s="216">
        <v>352.0000000053551</v>
      </c>
      <c r="I11282" s="216">
        <v>5174.40000007872</v>
      </c>
      <c r="J11282" s="216">
        <v>5.2280716449897673E-3</v>
      </c>
      <c r="K11282" s="216">
        <v>1.485247626394952E-5</v>
      </c>
    </row>
    <row r="11283" spans="2:11" ht="15.75" customHeight="1" x14ac:dyDescent="0.2">
      <c r="B11283" s="189">
        <v>41338</v>
      </c>
      <c r="C11283" s="143">
        <v>296233</v>
      </c>
      <c r="D11283" s="143" t="s">
        <v>1085</v>
      </c>
      <c r="E11283" s="143" t="s">
        <v>24</v>
      </c>
      <c r="F11283" s="248" t="s">
        <v>5897</v>
      </c>
      <c r="G11283" s="216">
        <v>24.12</v>
      </c>
      <c r="H11283" s="216">
        <v>306.00000000209548</v>
      </c>
      <c r="I11283" s="216">
        <v>7380.7200000505436</v>
      </c>
      <c r="J11283" s="216">
        <v>7.4572767762998773E-3</v>
      </c>
      <c r="K11283" s="216">
        <v>2.4370185543296763E-5</v>
      </c>
    </row>
    <row r="11284" spans="2:11" ht="15.75" customHeight="1" x14ac:dyDescent="0.2">
      <c r="B11284" s="189">
        <v>41338</v>
      </c>
      <c r="C11284" s="143">
        <v>296234</v>
      </c>
      <c r="D11284" s="143" t="s">
        <v>1214</v>
      </c>
      <c r="E11284" s="143" t="s">
        <v>24</v>
      </c>
      <c r="F11284" s="248" t="s">
        <v>4755</v>
      </c>
      <c r="G11284" s="216">
        <v>13.734999999999999</v>
      </c>
      <c r="H11284" s="216">
        <v>299.00000000023283</v>
      </c>
      <c r="I11284" s="216">
        <v>4106.7650000031981</v>
      </c>
      <c r="J11284" s="216">
        <v>4.1493625635487174E-3</v>
      </c>
      <c r="K11284" s="216">
        <v>1.3877466767710656E-5</v>
      </c>
    </row>
    <row r="11285" spans="2:11" ht="15.75" customHeight="1" x14ac:dyDescent="0.2">
      <c r="B11285" s="189">
        <v>41338</v>
      </c>
      <c r="C11285" s="143">
        <v>296235</v>
      </c>
      <c r="D11285" s="143" t="s">
        <v>1565</v>
      </c>
      <c r="E11285" s="143" t="s">
        <v>24</v>
      </c>
      <c r="F11285" s="248" t="s">
        <v>5898</v>
      </c>
      <c r="G11285" s="216">
        <v>5</v>
      </c>
      <c r="H11285" s="216">
        <v>332.99999999580905</v>
      </c>
      <c r="I11285" s="216">
        <v>1664.9999999790452</v>
      </c>
      <c r="J11285" s="216">
        <v>1.6822702706914775E-3</v>
      </c>
      <c r="K11285" s="216">
        <v>5.0518626748127618E-6</v>
      </c>
    </row>
    <row r="11286" spans="2:11" ht="15.75" customHeight="1" x14ac:dyDescent="0.2">
      <c r="B11286" s="189">
        <v>41338</v>
      </c>
      <c r="C11286" s="143">
        <v>296236</v>
      </c>
      <c r="D11286" s="143" t="s">
        <v>885</v>
      </c>
      <c r="E11286" s="143" t="s">
        <v>24</v>
      </c>
      <c r="F11286" s="248" t="s">
        <v>5899</v>
      </c>
      <c r="G11286" s="216">
        <v>19.72</v>
      </c>
      <c r="H11286" s="216">
        <v>270</v>
      </c>
      <c r="I11286" s="216">
        <v>5324.4</v>
      </c>
      <c r="J11286" s="216">
        <v>5.379627525154613E-3</v>
      </c>
      <c r="K11286" s="216">
        <v>1.9924546389461532E-5</v>
      </c>
    </row>
    <row r="11287" spans="2:11" ht="15.75" customHeight="1" x14ac:dyDescent="0.2">
      <c r="B11287" s="189">
        <v>41338</v>
      </c>
      <c r="C11287" s="143">
        <v>296237</v>
      </c>
      <c r="D11287" s="143" t="s">
        <v>1421</v>
      </c>
      <c r="E11287" s="143" t="s">
        <v>24</v>
      </c>
      <c r="F11287" s="248" t="s">
        <v>5064</v>
      </c>
      <c r="G11287" s="216">
        <v>18.170000000000002</v>
      </c>
      <c r="H11287" s="216">
        <v>201.99999999837019</v>
      </c>
      <c r="I11287" s="216">
        <v>3670.3399999703865</v>
      </c>
      <c r="J11287" s="216">
        <v>3.7084107299445337E-3</v>
      </c>
      <c r="K11287" s="216">
        <v>1.8358468960269576E-5</v>
      </c>
    </row>
    <row r="11288" spans="2:11" ht="15.75" customHeight="1" x14ac:dyDescent="0.2">
      <c r="B11288" s="189">
        <v>41338</v>
      </c>
      <c r="C11288" s="143">
        <v>296238</v>
      </c>
      <c r="D11288" s="143" t="s">
        <v>733</v>
      </c>
      <c r="E11288" s="143" t="s">
        <v>25</v>
      </c>
      <c r="F11288" s="248" t="s">
        <v>5900</v>
      </c>
      <c r="G11288" s="216">
        <v>10.64</v>
      </c>
      <c r="H11288" s="216">
        <v>182.99999999930151</v>
      </c>
      <c r="I11288" s="216">
        <v>1947.1199999925682</v>
      </c>
      <c r="J11288" s="216">
        <v>5.5740301813631491E-3</v>
      </c>
      <c r="K11288" s="216">
        <v>3.0459181319040573E-5</v>
      </c>
    </row>
    <row r="11289" spans="2:11" ht="15.75" customHeight="1" x14ac:dyDescent="0.2">
      <c r="B11289" s="189">
        <v>41338</v>
      </c>
      <c r="C11289" s="143">
        <v>296239</v>
      </c>
      <c r="D11289" s="143" t="s">
        <v>1164</v>
      </c>
      <c r="E11289" s="143" t="s">
        <v>25</v>
      </c>
      <c r="F11289" s="248" t="s">
        <v>2284</v>
      </c>
      <c r="G11289" s="216">
        <v>43.5</v>
      </c>
      <c r="H11289" s="216">
        <v>598.99999999324791</v>
      </c>
      <c r="I11289" s="216">
        <v>26056.499999706284</v>
      </c>
      <c r="J11289" s="216">
        <v>7.4592073123179919E-2</v>
      </c>
      <c r="K11289" s="216">
        <v>1.2452766798667903E-4</v>
      </c>
    </row>
    <row r="11290" spans="2:11" ht="15.75" customHeight="1" x14ac:dyDescent="0.2">
      <c r="B11290" s="189">
        <v>41338</v>
      </c>
      <c r="C11290" s="143">
        <v>296408</v>
      </c>
      <c r="D11290" s="143" t="s">
        <v>524</v>
      </c>
      <c r="E11290" s="143" t="s">
        <v>25</v>
      </c>
      <c r="F11290" s="248" t="s">
        <v>3424</v>
      </c>
      <c r="G11290" s="216">
        <v>7</v>
      </c>
      <c r="H11290" s="216">
        <v>198.00000000628643</v>
      </c>
      <c r="I11290" s="216">
        <v>1386.000000044005</v>
      </c>
      <c r="J11290" s="216">
        <v>3.9677091456325735E-3</v>
      </c>
      <c r="K11290" s="216">
        <v>2.0038935078316166E-5</v>
      </c>
    </row>
    <row r="11291" spans="2:11" ht="15.75" customHeight="1" x14ac:dyDescent="0.2">
      <c r="B11291" s="189">
        <v>41339</v>
      </c>
      <c r="C11291" s="143">
        <v>296254</v>
      </c>
      <c r="D11291" s="143" t="s">
        <v>743</v>
      </c>
      <c r="E11291" s="143" t="s">
        <v>25</v>
      </c>
      <c r="F11291" s="248" t="s">
        <v>5901</v>
      </c>
      <c r="G11291" s="216">
        <v>2</v>
      </c>
      <c r="H11291" s="216">
        <v>380.00000000232831</v>
      </c>
      <c r="I11291" s="216">
        <v>760.00000000465661</v>
      </c>
      <c r="J11291" s="216">
        <v>2.1758172570154836E-3</v>
      </c>
      <c r="K11291" s="216">
        <v>5.725834886847769E-6</v>
      </c>
    </row>
    <row r="11292" spans="2:11" ht="15.75" customHeight="1" x14ac:dyDescent="0.2">
      <c r="B11292" s="189">
        <v>41339</v>
      </c>
      <c r="C11292" s="143">
        <v>296256</v>
      </c>
      <c r="D11292" s="143" t="s">
        <v>788</v>
      </c>
      <c r="E11292" s="143" t="s">
        <v>25</v>
      </c>
      <c r="F11292" s="248" t="s">
        <v>5902</v>
      </c>
      <c r="G11292" s="216">
        <v>31.04</v>
      </c>
      <c r="H11292" s="216">
        <v>302.99999999231659</v>
      </c>
      <c r="I11292" s="216">
        <v>9405.1199997615076</v>
      </c>
      <c r="J11292" s="216">
        <v>2.6926082104812062E-2</v>
      </c>
      <c r="K11292" s="216">
        <v>8.8864957443877377E-5</v>
      </c>
    </row>
    <row r="11293" spans="2:11" ht="15.75" customHeight="1" x14ac:dyDescent="0.2">
      <c r="B11293" s="189">
        <v>41339</v>
      </c>
      <c r="C11293" s="143">
        <v>296256</v>
      </c>
      <c r="D11293" s="143" t="s">
        <v>951</v>
      </c>
      <c r="E11293" s="143" t="s">
        <v>25</v>
      </c>
      <c r="F11293" s="248" t="s">
        <v>5902</v>
      </c>
      <c r="G11293" s="216">
        <v>5.3250000000000002</v>
      </c>
      <c r="H11293" s="216">
        <v>302.99999999231659</v>
      </c>
      <c r="I11293" s="216">
        <v>1613.4749999590858</v>
      </c>
      <c r="J11293" s="216">
        <v>4.6192457219112184E-3</v>
      </c>
      <c r="K11293" s="216">
        <v>1.5245035386232185E-5</v>
      </c>
    </row>
    <row r="11294" spans="2:11" ht="15.75" customHeight="1" x14ac:dyDescent="0.2">
      <c r="B11294" s="189">
        <v>41339</v>
      </c>
      <c r="C11294" s="143">
        <v>296257</v>
      </c>
      <c r="D11294" s="143" t="s">
        <v>643</v>
      </c>
      <c r="E11294" s="143" t="s">
        <v>25</v>
      </c>
      <c r="F11294" s="248" t="s">
        <v>2163</v>
      </c>
      <c r="G11294" s="216">
        <v>32.825000000000003</v>
      </c>
      <c r="H11294" s="216">
        <v>394.0000000060536</v>
      </c>
      <c r="I11294" s="216">
        <v>12933.050000198709</v>
      </c>
      <c r="J11294" s="216">
        <v>3.7026254442242161E-2</v>
      </c>
      <c r="K11294" s="216">
        <v>9.3975265080389016E-5</v>
      </c>
    </row>
    <row r="11295" spans="2:11" ht="15.75" customHeight="1" x14ac:dyDescent="0.2">
      <c r="B11295" s="189">
        <v>41339</v>
      </c>
      <c r="C11295" s="143">
        <v>296258</v>
      </c>
      <c r="D11295" s="143" t="s">
        <v>676</v>
      </c>
      <c r="E11295" s="143" t="s">
        <v>25</v>
      </c>
      <c r="F11295" s="248" t="s">
        <v>2771</v>
      </c>
      <c r="G11295" s="216">
        <v>23</v>
      </c>
      <c r="H11295" s="216">
        <v>271.00000000325963</v>
      </c>
      <c r="I11295" s="216">
        <v>6233.0000000749715</v>
      </c>
      <c r="J11295" s="216">
        <v>1.7844564425075711E-2</v>
      </c>
      <c r="K11295" s="216">
        <v>6.584710119874934E-5</v>
      </c>
    </row>
    <row r="11296" spans="2:11" ht="15.75" customHeight="1" x14ac:dyDescent="0.2">
      <c r="B11296" s="189">
        <v>41339</v>
      </c>
      <c r="C11296" s="143">
        <v>296259</v>
      </c>
      <c r="D11296" s="143" t="s">
        <v>565</v>
      </c>
      <c r="E11296" s="143" t="s">
        <v>25</v>
      </c>
      <c r="F11296" s="248" t="s">
        <v>5903</v>
      </c>
      <c r="G11296" s="216">
        <v>23</v>
      </c>
      <c r="H11296" s="216">
        <v>24.999999997671694</v>
      </c>
      <c r="I11296" s="216">
        <v>574.99999994644895</v>
      </c>
      <c r="J11296" s="216">
        <v>1.6461775298154213E-3</v>
      </c>
      <c r="K11296" s="216">
        <v>6.584710119874934E-5</v>
      </c>
    </row>
    <row r="11297" spans="2:11" ht="15.75" customHeight="1" x14ac:dyDescent="0.2">
      <c r="B11297" s="189">
        <v>41339</v>
      </c>
      <c r="C11297" s="143">
        <v>296260</v>
      </c>
      <c r="D11297" s="143" t="s">
        <v>565</v>
      </c>
      <c r="E11297" s="143" t="s">
        <v>25</v>
      </c>
      <c r="F11297" s="248" t="s">
        <v>5904</v>
      </c>
      <c r="G11297" s="216">
        <v>5</v>
      </c>
      <c r="H11297" s="216">
        <v>26.000000000931323</v>
      </c>
      <c r="I11297" s="216">
        <v>130.00000000465661</v>
      </c>
      <c r="J11297" s="216">
        <v>3.7217926765843647E-4</v>
      </c>
      <c r="K11297" s="216">
        <v>1.4314587217119423E-5</v>
      </c>
    </row>
    <row r="11298" spans="2:11" ht="15.75" customHeight="1" x14ac:dyDescent="0.2">
      <c r="B11298" s="189">
        <v>41339</v>
      </c>
      <c r="C11298" s="143">
        <v>296261</v>
      </c>
      <c r="D11298" s="143" t="s">
        <v>1188</v>
      </c>
      <c r="E11298" s="143" t="s">
        <v>25</v>
      </c>
      <c r="F11298" s="248" t="s">
        <v>4381</v>
      </c>
      <c r="G11298" s="216">
        <v>21.55</v>
      </c>
      <c r="H11298" s="216">
        <v>414.0000000083819</v>
      </c>
      <c r="I11298" s="216">
        <v>8921.70000018063</v>
      </c>
      <c r="J11298" s="216">
        <v>2.5542090555512001E-2</v>
      </c>
      <c r="K11298" s="216">
        <v>6.1695870905784716E-5</v>
      </c>
    </row>
    <row r="11299" spans="2:11" ht="15.75" customHeight="1" x14ac:dyDescent="0.2">
      <c r="B11299" s="189">
        <v>41339</v>
      </c>
      <c r="C11299" s="143">
        <v>296262</v>
      </c>
      <c r="D11299" s="143" t="s">
        <v>696</v>
      </c>
      <c r="E11299" s="143" t="s">
        <v>25</v>
      </c>
      <c r="F11299" s="248" t="s">
        <v>2114</v>
      </c>
      <c r="G11299" s="216">
        <v>1</v>
      </c>
      <c r="H11299" s="216">
        <v>352.0000000053551</v>
      </c>
      <c r="I11299" s="216">
        <v>352.0000000053551</v>
      </c>
      <c r="J11299" s="216">
        <v>1.0077469401005386E-3</v>
      </c>
      <c r="K11299" s="216">
        <v>2.8629174434238845E-6</v>
      </c>
    </row>
    <row r="11300" spans="2:11" ht="15.75" customHeight="1" x14ac:dyDescent="0.2">
      <c r="B11300" s="189">
        <v>41339</v>
      </c>
      <c r="C11300" s="143">
        <v>296263</v>
      </c>
      <c r="D11300" s="143" t="s">
        <v>820</v>
      </c>
      <c r="E11300" s="143" t="s">
        <v>25</v>
      </c>
      <c r="F11300" s="248" t="s">
        <v>5905</v>
      </c>
      <c r="G11300" s="216">
        <v>3</v>
      </c>
      <c r="H11300" s="216">
        <v>553.00000000046566</v>
      </c>
      <c r="I11300" s="216">
        <v>1659.000000001397</v>
      </c>
      <c r="J11300" s="216">
        <v>4.7495800386442239E-3</v>
      </c>
      <c r="K11300" s="216">
        <v>8.5887523302716531E-6</v>
      </c>
    </row>
    <row r="11301" spans="2:11" ht="15.75" customHeight="1" x14ac:dyDescent="0.2">
      <c r="B11301" s="189">
        <v>41339</v>
      </c>
      <c r="C11301" s="143">
        <v>296265</v>
      </c>
      <c r="D11301" s="143" t="s">
        <v>548</v>
      </c>
      <c r="E11301" s="143" t="s">
        <v>25</v>
      </c>
      <c r="F11301" s="248" t="s">
        <v>5906</v>
      </c>
      <c r="G11301" s="216">
        <v>20</v>
      </c>
      <c r="H11301" s="216">
        <v>489.99999999417923</v>
      </c>
      <c r="I11301" s="216">
        <v>9799.9999998835847</v>
      </c>
      <c r="J11301" s="216">
        <v>2.8056590945220779E-2</v>
      </c>
      <c r="K11301" s="216">
        <v>5.7258348868477692E-5</v>
      </c>
    </row>
    <row r="11302" spans="2:11" ht="15.75" customHeight="1" x14ac:dyDescent="0.2">
      <c r="B11302" s="189">
        <v>41339</v>
      </c>
      <c r="C11302" s="143">
        <v>296267</v>
      </c>
      <c r="D11302" s="143" t="s">
        <v>5489</v>
      </c>
      <c r="E11302" s="143" t="s">
        <v>24</v>
      </c>
      <c r="F11302" s="248" t="s">
        <v>5907</v>
      </c>
      <c r="G11302" s="216">
        <v>9.77</v>
      </c>
      <c r="H11302" s="216">
        <v>260.9999999916181</v>
      </c>
      <c r="I11302" s="216">
        <v>2549.9699999181089</v>
      </c>
      <c r="J11302" s="216">
        <v>2.5763001741428752E-3</v>
      </c>
      <c r="K11302" s="216">
        <v>9.8708818935847196E-6</v>
      </c>
    </row>
    <row r="11303" spans="2:11" ht="15.75" customHeight="1" x14ac:dyDescent="0.2">
      <c r="B11303" s="189">
        <v>41339</v>
      </c>
      <c r="C11303" s="143">
        <v>296268</v>
      </c>
      <c r="D11303" s="143" t="s">
        <v>900</v>
      </c>
      <c r="E11303" s="143" t="s">
        <v>24</v>
      </c>
      <c r="F11303" s="248" t="s">
        <v>5908</v>
      </c>
      <c r="G11303" s="216">
        <v>41.475000000000001</v>
      </c>
      <c r="H11303" s="216">
        <v>262.99999999813735</v>
      </c>
      <c r="I11303" s="216">
        <v>10907.924999922747</v>
      </c>
      <c r="J11303" s="216">
        <v>1.102055674291889E-2</v>
      </c>
      <c r="K11303" s="216">
        <v>4.1903257577935138E-5</v>
      </c>
    </row>
    <row r="11304" spans="2:11" ht="15.75" customHeight="1" x14ac:dyDescent="0.2">
      <c r="B11304" s="189">
        <v>41339</v>
      </c>
      <c r="C11304" s="143">
        <v>296269</v>
      </c>
      <c r="D11304" s="143" t="s">
        <v>1511</v>
      </c>
      <c r="E11304" s="143" t="s">
        <v>25</v>
      </c>
      <c r="F11304" s="248" t="s">
        <v>4376</v>
      </c>
      <c r="G11304" s="216">
        <v>3.5</v>
      </c>
      <c r="H11304" s="216">
        <v>85.000000004656613</v>
      </c>
      <c r="I11304" s="216">
        <v>297.50000001629815</v>
      </c>
      <c r="J11304" s="216">
        <v>8.5171793946526588E-4</v>
      </c>
      <c r="K11304" s="216">
        <v>1.0020211051983596E-5</v>
      </c>
    </row>
    <row r="11305" spans="2:11" ht="15.75" customHeight="1" x14ac:dyDescent="0.2">
      <c r="B11305" s="189">
        <v>41339</v>
      </c>
      <c r="C11305" s="143">
        <v>296270</v>
      </c>
      <c r="D11305" s="143" t="s">
        <v>565</v>
      </c>
      <c r="E11305" s="143" t="s">
        <v>25</v>
      </c>
      <c r="F11305" s="248" t="s">
        <v>5909</v>
      </c>
      <c r="G11305" s="216">
        <v>6.0200000000000005</v>
      </c>
      <c r="H11305" s="216">
        <v>257.99999999231659</v>
      </c>
      <c r="I11305" s="216">
        <v>1553.1599999537459</v>
      </c>
      <c r="J11305" s="216">
        <v>4.4465688562958187E-3</v>
      </c>
      <c r="K11305" s="216">
        <v>1.7234763009411785E-5</v>
      </c>
    </row>
    <row r="11306" spans="2:11" ht="15.75" customHeight="1" x14ac:dyDescent="0.2">
      <c r="B11306" s="189">
        <v>41339</v>
      </c>
      <c r="C11306" s="143">
        <v>296271</v>
      </c>
      <c r="D11306" s="143" t="s">
        <v>643</v>
      </c>
      <c r="E11306" s="143" t="s">
        <v>25</v>
      </c>
      <c r="F11306" s="248" t="s">
        <v>5910</v>
      </c>
      <c r="G11306" s="216">
        <v>9.1817999999999991</v>
      </c>
      <c r="H11306" s="216">
        <v>377.0000000030268</v>
      </c>
      <c r="I11306" s="216">
        <v>3461.5386000277913</v>
      </c>
      <c r="J11306" s="216">
        <v>9.9100992391046566E-3</v>
      </c>
      <c r="K11306" s="216">
        <v>2.6286735382029419E-5</v>
      </c>
    </row>
    <row r="11307" spans="2:11" ht="15.75" customHeight="1" x14ac:dyDescent="0.2">
      <c r="B11307" s="189">
        <v>41339</v>
      </c>
      <c r="C11307" s="143">
        <v>296272</v>
      </c>
      <c r="D11307" s="143" t="s">
        <v>537</v>
      </c>
      <c r="E11307" s="143" t="s">
        <v>25</v>
      </c>
      <c r="F11307" s="248" t="s">
        <v>5911</v>
      </c>
      <c r="G11307" s="216">
        <v>29.25</v>
      </c>
      <c r="H11307" s="216">
        <v>346.99999999953434</v>
      </c>
      <c r="I11307" s="216">
        <v>10149.749999986379</v>
      </c>
      <c r="J11307" s="216">
        <v>2.9057896321352576E-2</v>
      </c>
      <c r="K11307" s="216">
        <v>8.3740335220148617E-5</v>
      </c>
    </row>
    <row r="11308" spans="2:11" ht="15.75" customHeight="1" x14ac:dyDescent="0.2">
      <c r="B11308" s="189">
        <v>41339</v>
      </c>
      <c r="C11308" s="143">
        <v>296273</v>
      </c>
      <c r="D11308" s="143" t="s">
        <v>1408</v>
      </c>
      <c r="E11308" s="143" t="s">
        <v>24</v>
      </c>
      <c r="F11308" s="248" t="s">
        <v>2310</v>
      </c>
      <c r="G11308" s="216">
        <v>4.9800000000000004</v>
      </c>
      <c r="H11308" s="216">
        <v>252.00000000419095</v>
      </c>
      <c r="I11308" s="216">
        <v>1254.9600000208711</v>
      </c>
      <c r="J11308" s="216">
        <v>1.267918315391924E-3</v>
      </c>
      <c r="K11308" s="216">
        <v>5.0314218863922116E-6</v>
      </c>
    </row>
    <row r="11309" spans="2:11" ht="15.75" customHeight="1" x14ac:dyDescent="0.2">
      <c r="B11309" s="189">
        <v>41339</v>
      </c>
      <c r="C11309" s="143">
        <v>296274</v>
      </c>
      <c r="D11309" s="143" t="s">
        <v>3609</v>
      </c>
      <c r="E11309" s="143" t="s">
        <v>24</v>
      </c>
      <c r="F11309" s="248" t="s">
        <v>5912</v>
      </c>
      <c r="G11309" s="216">
        <v>14.55</v>
      </c>
      <c r="H11309" s="216">
        <v>239.00000000372529</v>
      </c>
      <c r="I11309" s="216">
        <v>3477.450000054203</v>
      </c>
      <c r="J11309" s="216">
        <v>3.513357035965324E-3</v>
      </c>
      <c r="K11309" s="216">
        <v>1.4700238643977245E-5</v>
      </c>
    </row>
    <row r="11310" spans="2:11" ht="15.75" customHeight="1" x14ac:dyDescent="0.2">
      <c r="B11310" s="189">
        <v>41339</v>
      </c>
      <c r="C11310" s="143">
        <v>296275</v>
      </c>
      <c r="D11310" s="143" t="s">
        <v>5377</v>
      </c>
      <c r="E11310" s="143" t="s">
        <v>24</v>
      </c>
      <c r="F11310" s="248" t="s">
        <v>5913</v>
      </c>
      <c r="G11310" s="216">
        <v>38.15</v>
      </c>
      <c r="H11310" s="216">
        <v>272.99999999930151</v>
      </c>
      <c r="I11310" s="216">
        <v>10414.949999973353</v>
      </c>
      <c r="J11310" s="216">
        <v>1.0522491440872788E-2</v>
      </c>
      <c r="K11310" s="216">
        <v>3.8543924691940335E-5</v>
      </c>
    </row>
    <row r="11311" spans="2:11" ht="15.75" customHeight="1" x14ac:dyDescent="0.2">
      <c r="B11311" s="189">
        <v>41339</v>
      </c>
      <c r="C11311" s="143">
        <v>296276</v>
      </c>
      <c r="D11311" s="143" t="s">
        <v>1307</v>
      </c>
      <c r="E11311" s="143" t="s">
        <v>24</v>
      </c>
      <c r="F11311" s="248" t="s">
        <v>5914</v>
      </c>
      <c r="G11311" s="216">
        <v>33</v>
      </c>
      <c r="H11311" s="216">
        <v>222.99999999348074</v>
      </c>
      <c r="I11311" s="216">
        <v>7358.9999997848645</v>
      </c>
      <c r="J11311" s="216">
        <v>7.4349866788911336E-3</v>
      </c>
      <c r="K11311" s="216">
        <v>3.334074743994839E-5</v>
      </c>
    </row>
    <row r="11312" spans="2:11" ht="15.75" customHeight="1" x14ac:dyDescent="0.2">
      <c r="B11312" s="189">
        <v>41339</v>
      </c>
      <c r="C11312" s="143">
        <v>296277</v>
      </c>
      <c r="D11312" s="143" t="s">
        <v>3127</v>
      </c>
      <c r="E11312" s="143" t="s">
        <v>24</v>
      </c>
      <c r="F11312" s="248" t="s">
        <v>5915</v>
      </c>
      <c r="G11312" s="216">
        <v>19.95</v>
      </c>
      <c r="H11312" s="216">
        <v>240.99999999976717</v>
      </c>
      <c r="I11312" s="216">
        <v>4807.949999995355</v>
      </c>
      <c r="J11312" s="216">
        <v>4.8575953531437878E-3</v>
      </c>
      <c r="K11312" s="216">
        <v>2.0155997315968799E-5</v>
      </c>
    </row>
    <row r="11313" spans="2:11" ht="15.75" customHeight="1" x14ac:dyDescent="0.2">
      <c r="B11313" s="189">
        <v>41339</v>
      </c>
      <c r="C11313" s="143">
        <v>296278</v>
      </c>
      <c r="D11313" s="143" t="s">
        <v>1158</v>
      </c>
      <c r="E11313" s="143" t="s">
        <v>25</v>
      </c>
      <c r="F11313" s="248" t="s">
        <v>5703</v>
      </c>
      <c r="G11313" s="216">
        <v>14.58</v>
      </c>
      <c r="H11313" s="216">
        <v>8.0000000051222742</v>
      </c>
      <c r="I11313" s="216">
        <v>116.64000007468276</v>
      </c>
      <c r="J11313" s="216">
        <v>3.3393069081477249E-4</v>
      </c>
      <c r="K11313" s="216">
        <v>4.1741336325120239E-5</v>
      </c>
    </row>
    <row r="11314" spans="2:11" ht="15.75" customHeight="1" x14ac:dyDescent="0.2">
      <c r="B11314" s="189">
        <v>41339</v>
      </c>
      <c r="C11314" s="143">
        <v>296279</v>
      </c>
      <c r="D11314" s="143" t="s">
        <v>882</v>
      </c>
      <c r="E11314" s="143" t="s">
        <v>24</v>
      </c>
      <c r="F11314" s="248" t="s">
        <v>5916</v>
      </c>
      <c r="G11314" s="216">
        <v>6.97</v>
      </c>
      <c r="H11314" s="216">
        <v>73.000000007450581</v>
      </c>
      <c r="I11314" s="216">
        <v>508.8100000519305</v>
      </c>
      <c r="J11314" s="216">
        <v>5.1406380929247097E-4</v>
      </c>
      <c r="K11314" s="216">
        <v>7.0419699895890987E-6</v>
      </c>
    </row>
    <row r="11315" spans="2:11" ht="15.75" customHeight="1" x14ac:dyDescent="0.2">
      <c r="B11315" s="189">
        <v>41339</v>
      </c>
      <c r="C11315" s="143">
        <v>296280</v>
      </c>
      <c r="D11315" s="143" t="s">
        <v>1131</v>
      </c>
      <c r="E11315" s="143" t="s">
        <v>24</v>
      </c>
      <c r="F11315" s="248" t="s">
        <v>2594</v>
      </c>
      <c r="G11315" s="216">
        <v>2.73</v>
      </c>
      <c r="H11315" s="216">
        <v>349.99999999883585</v>
      </c>
      <c r="I11315" s="216">
        <v>955.49999999682188</v>
      </c>
      <c r="J11315" s="216">
        <v>9.6536618723529471E-4</v>
      </c>
      <c r="K11315" s="216">
        <v>2.7581891063957302E-6</v>
      </c>
    </row>
    <row r="11316" spans="2:11" ht="15.75" customHeight="1" x14ac:dyDescent="0.2">
      <c r="B11316" s="189">
        <v>41339</v>
      </c>
      <c r="C11316" s="143">
        <v>296280</v>
      </c>
      <c r="D11316" s="143" t="s">
        <v>776</v>
      </c>
      <c r="E11316" s="143" t="s">
        <v>24</v>
      </c>
      <c r="F11316" s="248" t="s">
        <v>2594</v>
      </c>
      <c r="G11316" s="216">
        <v>25.25</v>
      </c>
      <c r="H11316" s="216">
        <v>349.99999999883585</v>
      </c>
      <c r="I11316" s="216">
        <v>8837.4999999706051</v>
      </c>
      <c r="J11316" s="216">
        <v>8.92875319695648E-3</v>
      </c>
      <c r="K11316" s="216">
        <v>2.551072341996051E-5</v>
      </c>
    </row>
    <row r="11317" spans="2:11" ht="15.75" customHeight="1" x14ac:dyDescent="0.2">
      <c r="B11317" s="189">
        <v>41339</v>
      </c>
      <c r="C11317" s="143">
        <v>296281</v>
      </c>
      <c r="D11317" s="143" t="s">
        <v>770</v>
      </c>
      <c r="E11317" s="143" t="s">
        <v>24</v>
      </c>
      <c r="F11317" s="248" t="s">
        <v>5917</v>
      </c>
      <c r="G11317" s="216">
        <v>14.8033</v>
      </c>
      <c r="H11317" s="216">
        <v>187.9999999946449</v>
      </c>
      <c r="I11317" s="216">
        <v>2783.020399920727</v>
      </c>
      <c r="J11317" s="216">
        <v>2.8117569779994279E-3</v>
      </c>
      <c r="K11317" s="216">
        <v>1.4956154138720849E-5</v>
      </c>
    </row>
    <row r="11318" spans="2:11" ht="15.75" customHeight="1" x14ac:dyDescent="0.2">
      <c r="B11318" s="189">
        <v>41339</v>
      </c>
      <c r="C11318" s="143">
        <v>296282</v>
      </c>
      <c r="D11318" s="143" t="s">
        <v>770</v>
      </c>
      <c r="E11318" s="143" t="s">
        <v>24</v>
      </c>
      <c r="F11318" s="248" t="s">
        <v>5918</v>
      </c>
      <c r="G11318" s="216">
        <v>36.778700000000001</v>
      </c>
      <c r="H11318" s="216">
        <v>185.00000000582077</v>
      </c>
      <c r="I11318" s="216">
        <v>6804.0595002140799</v>
      </c>
      <c r="J11318" s="216">
        <v>6.8743160413036091E-3</v>
      </c>
      <c r="K11318" s="216">
        <v>3.715846508695848E-5</v>
      </c>
    </row>
    <row r="11319" spans="2:11" ht="15.75" customHeight="1" x14ac:dyDescent="0.2">
      <c r="B11319" s="189">
        <v>41339</v>
      </c>
      <c r="C11319" s="143">
        <v>296283</v>
      </c>
      <c r="D11319" s="143" t="s">
        <v>1247</v>
      </c>
      <c r="E11319" s="143" t="s">
        <v>24</v>
      </c>
      <c r="F11319" s="248" t="s">
        <v>2178</v>
      </c>
      <c r="G11319" s="216">
        <v>13.65</v>
      </c>
      <c r="H11319" s="216">
        <v>211.99999999953434</v>
      </c>
      <c r="I11319" s="216">
        <v>2893.7999999936437</v>
      </c>
      <c r="J11319" s="216">
        <v>2.9236804527730522E-3</v>
      </c>
      <c r="K11319" s="216">
        <v>1.3790945531978653E-5</v>
      </c>
    </row>
    <row r="11320" spans="2:11" ht="15.75" customHeight="1" x14ac:dyDescent="0.2">
      <c r="B11320" s="189">
        <v>41339</v>
      </c>
      <c r="C11320" s="143">
        <v>296284</v>
      </c>
      <c r="D11320" s="143" t="s">
        <v>658</v>
      </c>
      <c r="E11320" s="143" t="s">
        <v>24</v>
      </c>
      <c r="F11320" s="248" t="s">
        <v>5347</v>
      </c>
      <c r="G11320" s="216">
        <v>4.05</v>
      </c>
      <c r="H11320" s="216">
        <v>227.00000000651926</v>
      </c>
      <c r="I11320" s="216">
        <v>919.35000002640299</v>
      </c>
      <c r="J11320" s="216">
        <v>9.2884291393323783E-4</v>
      </c>
      <c r="K11320" s="216">
        <v>4.0918190039936662E-6</v>
      </c>
    </row>
    <row r="11321" spans="2:11" ht="15.75" customHeight="1" x14ac:dyDescent="0.2">
      <c r="B11321" s="189">
        <v>41339</v>
      </c>
      <c r="C11321" s="143">
        <v>296285</v>
      </c>
      <c r="D11321" s="143" t="s">
        <v>1565</v>
      </c>
      <c r="E11321" s="143" t="s">
        <v>24</v>
      </c>
      <c r="F11321" s="248" t="s">
        <v>5919</v>
      </c>
      <c r="G11321" s="216">
        <v>5.88</v>
      </c>
      <c r="H11321" s="216">
        <v>306.99999999487773</v>
      </c>
      <c r="I11321" s="216">
        <v>1805.159999969881</v>
      </c>
      <c r="J11321" s="216">
        <v>1.8237995044755469E-3</v>
      </c>
      <c r="K11321" s="216">
        <v>5.9407149983908042E-6</v>
      </c>
    </row>
    <row r="11322" spans="2:11" ht="15.75" customHeight="1" x14ac:dyDescent="0.2">
      <c r="B11322" s="189">
        <v>41339</v>
      </c>
      <c r="C11322" s="143">
        <v>296286</v>
      </c>
      <c r="D11322" s="143" t="s">
        <v>1085</v>
      </c>
      <c r="E11322" s="143" t="s">
        <v>24</v>
      </c>
      <c r="F11322" s="248" t="s">
        <v>5920</v>
      </c>
      <c r="G11322" s="216">
        <v>18.5</v>
      </c>
      <c r="H11322" s="216">
        <v>155.00000000232831</v>
      </c>
      <c r="I11322" s="216">
        <v>2867.5000000430737</v>
      </c>
      <c r="J11322" s="216">
        <v>2.897108887439034E-3</v>
      </c>
      <c r="K11322" s="216">
        <v>1.8691025079971067E-5</v>
      </c>
    </row>
    <row r="11323" spans="2:11" ht="15.75" customHeight="1" x14ac:dyDescent="0.2">
      <c r="B11323" s="189">
        <v>41339</v>
      </c>
      <c r="C11323" s="143">
        <v>296287</v>
      </c>
      <c r="D11323" s="143" t="s">
        <v>1717</v>
      </c>
      <c r="E11323" s="143" t="s">
        <v>24</v>
      </c>
      <c r="F11323" s="248" t="s">
        <v>5921</v>
      </c>
      <c r="G11323" s="216">
        <v>11.935</v>
      </c>
      <c r="H11323" s="216">
        <v>260.00000000931323</v>
      </c>
      <c r="I11323" s="216">
        <v>3103.1000001111533</v>
      </c>
      <c r="J11323" s="216">
        <v>3.1351416177154479E-3</v>
      </c>
      <c r="K11323" s="216">
        <v>1.2058236990781334E-5</v>
      </c>
    </row>
    <row r="11324" spans="2:11" ht="15.75" customHeight="1" x14ac:dyDescent="0.2">
      <c r="B11324" s="189">
        <v>41339</v>
      </c>
      <c r="C11324" s="143">
        <v>296288</v>
      </c>
      <c r="D11324" s="143" t="s">
        <v>502</v>
      </c>
      <c r="E11324" s="143" t="s">
        <v>24</v>
      </c>
      <c r="F11324" s="248" t="s">
        <v>5922</v>
      </c>
      <c r="G11324" s="216">
        <v>13.26</v>
      </c>
      <c r="H11324" s="216">
        <v>385.00000000814907</v>
      </c>
      <c r="I11324" s="216">
        <v>5105.1000001080565</v>
      </c>
      <c r="J11324" s="216">
        <v>5.157813629069188E-3</v>
      </c>
      <c r="K11324" s="216">
        <v>1.3396918516779261E-5</v>
      </c>
    </row>
    <row r="11325" spans="2:11" ht="15.75" customHeight="1" x14ac:dyDescent="0.2">
      <c r="B11325" s="189">
        <v>41339</v>
      </c>
      <c r="C11325" s="143">
        <v>296289</v>
      </c>
      <c r="D11325" s="143" t="s">
        <v>750</v>
      </c>
      <c r="E11325" s="143" t="s">
        <v>25</v>
      </c>
      <c r="F11325" s="248" t="s">
        <v>5923</v>
      </c>
      <c r="G11325" s="216">
        <v>8.625</v>
      </c>
      <c r="H11325" s="216">
        <v>268.99999999674037</v>
      </c>
      <c r="I11325" s="216">
        <v>2320.1249999718862</v>
      </c>
      <c r="J11325" s="216">
        <v>6.6423263333433525E-3</v>
      </c>
      <c r="K11325" s="216">
        <v>2.4692662949531003E-5</v>
      </c>
    </row>
    <row r="11326" spans="2:11" ht="15.75" customHeight="1" x14ac:dyDescent="0.2">
      <c r="B11326" s="189">
        <v>41339</v>
      </c>
      <c r="C11326" s="143">
        <v>296290</v>
      </c>
      <c r="D11326" s="143" t="s">
        <v>1261</v>
      </c>
      <c r="E11326" s="143" t="s">
        <v>25</v>
      </c>
      <c r="F11326" s="248" t="s">
        <v>5924</v>
      </c>
      <c r="G11326" s="216">
        <v>12.61</v>
      </c>
      <c r="H11326" s="216">
        <v>285.99999999976717</v>
      </c>
      <c r="I11326" s="216">
        <v>3606.4599999970637</v>
      </c>
      <c r="J11326" s="216">
        <v>1.0324997243002097E-2</v>
      </c>
      <c r="K11326" s="216">
        <v>3.610138896157518E-5</v>
      </c>
    </row>
    <row r="11327" spans="2:11" ht="15.75" customHeight="1" x14ac:dyDescent="0.2">
      <c r="B11327" s="189">
        <v>41340</v>
      </c>
      <c r="C11327" s="143">
        <v>296300</v>
      </c>
      <c r="D11327" s="143" t="s">
        <v>1403</v>
      </c>
      <c r="E11327" s="143" t="s">
        <v>25</v>
      </c>
      <c r="F11327" s="248" t="s">
        <v>5925</v>
      </c>
      <c r="G11327" s="216">
        <v>38.5</v>
      </c>
      <c r="H11327" s="216">
        <v>59.99999999650754</v>
      </c>
      <c r="I11327" s="216">
        <v>2309.9999998655403</v>
      </c>
      <c r="J11327" s="216">
        <v>6.6139257146927682E-3</v>
      </c>
      <c r="K11327" s="216">
        <v>1.1023209525129582E-4</v>
      </c>
    </row>
    <row r="11328" spans="2:11" ht="15.75" customHeight="1" x14ac:dyDescent="0.2">
      <c r="B11328" s="189">
        <v>41340</v>
      </c>
      <c r="C11328" s="143">
        <v>296301</v>
      </c>
      <c r="D11328" s="143" t="s">
        <v>957</v>
      </c>
      <c r="E11328" s="143" t="s">
        <v>25</v>
      </c>
      <c r="F11328" s="248" t="s">
        <v>5926</v>
      </c>
      <c r="G11328" s="216">
        <v>3</v>
      </c>
      <c r="H11328" s="216">
        <v>291.99999999837019</v>
      </c>
      <c r="I11328" s="216">
        <v>875.99999999511056</v>
      </c>
      <c r="J11328" s="216">
        <v>2.508138063366134E-3</v>
      </c>
      <c r="K11328" s="216">
        <v>8.589513915685388E-6</v>
      </c>
    </row>
    <row r="11329" spans="2:11" ht="15.75" customHeight="1" x14ac:dyDescent="0.2">
      <c r="B11329" s="189">
        <v>41340</v>
      </c>
      <c r="C11329" s="143">
        <v>296303</v>
      </c>
      <c r="D11329" s="143" t="s">
        <v>1287</v>
      </c>
      <c r="E11329" s="143" t="s">
        <v>24</v>
      </c>
      <c r="F11329" s="248" t="s">
        <v>5927</v>
      </c>
      <c r="G11329" s="216">
        <v>1.04</v>
      </c>
      <c r="H11329" s="216">
        <v>201.99999999837019</v>
      </c>
      <c r="I11329" s="216">
        <v>210.079999998305</v>
      </c>
      <c r="J11329" s="216">
        <v>2.1223934002284462E-4</v>
      </c>
      <c r="K11329" s="216">
        <v>1.0506898021017676E-6</v>
      </c>
    </row>
    <row r="11330" spans="2:11" ht="15.75" customHeight="1" x14ac:dyDescent="0.2">
      <c r="B11330" s="189">
        <v>41340</v>
      </c>
      <c r="C11330" s="143">
        <v>296304</v>
      </c>
      <c r="D11330" s="143" t="s">
        <v>889</v>
      </c>
      <c r="E11330" s="143" t="s">
        <v>24</v>
      </c>
      <c r="F11330" s="248" t="s">
        <v>5928</v>
      </c>
      <c r="G11330" s="216">
        <v>0.5</v>
      </c>
      <c r="H11330" s="216">
        <v>417.00000000768341</v>
      </c>
      <c r="I11330" s="216">
        <v>208.50000000384171</v>
      </c>
      <c r="J11330" s="216">
        <v>2.1064309975216825E-4</v>
      </c>
      <c r="K11330" s="216">
        <v>5.0513932793354209E-7</v>
      </c>
    </row>
    <row r="11331" spans="2:11" ht="15.75" customHeight="1" x14ac:dyDescent="0.2">
      <c r="B11331" s="189">
        <v>41340</v>
      </c>
      <c r="C11331" s="143">
        <v>296306</v>
      </c>
      <c r="D11331" s="143" t="s">
        <v>638</v>
      </c>
      <c r="E11331" s="143" t="s">
        <v>25</v>
      </c>
      <c r="F11331" s="248" t="s">
        <v>5929</v>
      </c>
      <c r="G11331" s="216">
        <v>2</v>
      </c>
      <c r="H11331" s="216">
        <v>185.00000000582077</v>
      </c>
      <c r="I11331" s="216">
        <v>370.00000001164153</v>
      </c>
      <c r="J11331" s="216">
        <v>1.0593733829678629E-3</v>
      </c>
      <c r="K11331" s="216">
        <v>5.7263426104569259E-6</v>
      </c>
    </row>
    <row r="11332" spans="2:11" ht="15.75" customHeight="1" x14ac:dyDescent="0.2">
      <c r="B11332" s="189">
        <v>41340</v>
      </c>
      <c r="C11332" s="143">
        <v>296308</v>
      </c>
      <c r="D11332" s="143" t="s">
        <v>890</v>
      </c>
      <c r="E11332" s="143" t="s">
        <v>25</v>
      </c>
      <c r="F11332" s="248" t="s">
        <v>3981</v>
      </c>
      <c r="G11332" s="216">
        <v>34.145000000000003</v>
      </c>
      <c r="H11332" s="216">
        <v>190.00000000116415</v>
      </c>
      <c r="I11332" s="216">
        <v>6487.5500000397496</v>
      </c>
      <c r="J11332" s="216">
        <v>1.8574967001348724E-2</v>
      </c>
      <c r="K11332" s="216">
        <v>9.7762984217025876E-5</v>
      </c>
    </row>
    <row r="11333" spans="2:11" ht="15.75" customHeight="1" x14ac:dyDescent="0.2">
      <c r="B11333" s="189">
        <v>41340</v>
      </c>
      <c r="C11333" s="143">
        <v>296310</v>
      </c>
      <c r="D11333" s="143" t="s">
        <v>1188</v>
      </c>
      <c r="E11333" s="143" t="s">
        <v>25</v>
      </c>
      <c r="F11333" s="248" t="s">
        <v>4381</v>
      </c>
      <c r="G11333" s="216">
        <v>9.5279999999999987</v>
      </c>
      <c r="H11333" s="216">
        <v>442.99999999813735</v>
      </c>
      <c r="I11333" s="216">
        <v>4220.9039999822526</v>
      </c>
      <c r="J11333" s="216">
        <v>1.2085171214873226E-2</v>
      </c>
      <c r="K11333" s="216">
        <v>2.7280296196216791E-5</v>
      </c>
    </row>
    <row r="11334" spans="2:11" ht="15.75" customHeight="1" x14ac:dyDescent="0.2">
      <c r="B11334" s="189">
        <v>41340</v>
      </c>
      <c r="C11334" s="143">
        <v>296313</v>
      </c>
      <c r="D11334" s="143" t="s">
        <v>1319</v>
      </c>
      <c r="E11334" s="143" t="s">
        <v>24</v>
      </c>
      <c r="F11334" s="248" t="s">
        <v>5930</v>
      </c>
      <c r="G11334" s="216">
        <v>17.795000000000002</v>
      </c>
      <c r="H11334" s="216">
        <v>300.00000000349246</v>
      </c>
      <c r="I11334" s="216">
        <v>5338.5000000621485</v>
      </c>
      <c r="J11334" s="216">
        <v>5.3933726044092158E-3</v>
      </c>
      <c r="K11334" s="216">
        <v>1.7977908681154763E-5</v>
      </c>
    </row>
    <row r="11335" spans="2:11" ht="15.75" customHeight="1" x14ac:dyDescent="0.2">
      <c r="B11335" s="189">
        <v>41340</v>
      </c>
      <c r="C11335" s="143">
        <v>296314</v>
      </c>
      <c r="D11335" s="143" t="s">
        <v>615</v>
      </c>
      <c r="E11335" s="143" t="s">
        <v>25</v>
      </c>
      <c r="F11335" s="248" t="s">
        <v>5931</v>
      </c>
      <c r="G11335" s="216">
        <v>3</v>
      </c>
      <c r="H11335" s="216">
        <v>357.00000000069849</v>
      </c>
      <c r="I11335" s="216">
        <v>1071.0000000020955</v>
      </c>
      <c r="J11335" s="216">
        <v>3.0664564679056833E-3</v>
      </c>
      <c r="K11335" s="216">
        <v>8.589513915685388E-6</v>
      </c>
    </row>
    <row r="11336" spans="2:11" ht="15.75" customHeight="1" x14ac:dyDescent="0.2">
      <c r="B11336" s="189">
        <v>41340</v>
      </c>
      <c r="C11336" s="143">
        <v>296315</v>
      </c>
      <c r="D11336" s="143" t="s">
        <v>1166</v>
      </c>
      <c r="E11336" s="143" t="s">
        <v>24</v>
      </c>
      <c r="F11336" s="248" t="s">
        <v>5786</v>
      </c>
      <c r="G11336" s="216">
        <v>12.97</v>
      </c>
      <c r="H11336" s="216">
        <v>444.00000000139698</v>
      </c>
      <c r="I11336" s="216">
        <v>5758.6800000181192</v>
      </c>
      <c r="J11336" s="216">
        <v>5.8178714899869656E-3</v>
      </c>
      <c r="K11336" s="216">
        <v>1.3103314166596082E-5</v>
      </c>
    </row>
    <row r="11337" spans="2:11" ht="15.75" customHeight="1" x14ac:dyDescent="0.2">
      <c r="B11337" s="189">
        <v>41340</v>
      </c>
      <c r="C11337" s="143">
        <v>296316</v>
      </c>
      <c r="D11337" s="143" t="s">
        <v>1525</v>
      </c>
      <c r="E11337" s="143" t="s">
        <v>24</v>
      </c>
      <c r="F11337" s="248" t="s">
        <v>5932</v>
      </c>
      <c r="G11337" s="216">
        <v>7.2150000000000007</v>
      </c>
      <c r="H11337" s="216">
        <v>423.00000000628643</v>
      </c>
      <c r="I11337" s="216">
        <v>3051.9450000453567</v>
      </c>
      <c r="J11337" s="216">
        <v>3.0833148924260911E-3</v>
      </c>
      <c r="K11337" s="216">
        <v>7.2891605020810125E-6</v>
      </c>
    </row>
    <row r="11338" spans="2:11" ht="15.75" customHeight="1" x14ac:dyDescent="0.2">
      <c r="B11338" s="189">
        <v>41340</v>
      </c>
      <c r="C11338" s="143">
        <v>296317</v>
      </c>
      <c r="D11338" s="143" t="s">
        <v>1322</v>
      </c>
      <c r="E11338" s="143" t="s">
        <v>24</v>
      </c>
      <c r="F11338" s="248" t="s">
        <v>3104</v>
      </c>
      <c r="G11338" s="216">
        <v>15.4</v>
      </c>
      <c r="H11338" s="216">
        <v>226.99999999604188</v>
      </c>
      <c r="I11338" s="216">
        <v>3495.7999999390449</v>
      </c>
      <c r="J11338" s="216">
        <v>3.531732125118571E-3</v>
      </c>
      <c r="K11338" s="216">
        <v>1.5558291300353098E-5</v>
      </c>
    </row>
    <row r="11339" spans="2:11" ht="15.75" customHeight="1" x14ac:dyDescent="0.2">
      <c r="B11339" s="189">
        <v>41340</v>
      </c>
      <c r="C11339" s="143">
        <v>296318</v>
      </c>
      <c r="D11339" s="143" t="s">
        <v>929</v>
      </c>
      <c r="E11339" s="143" t="s">
        <v>24</v>
      </c>
      <c r="F11339" s="248" t="s">
        <v>5933</v>
      </c>
      <c r="G11339" s="216">
        <v>12.040000000000001</v>
      </c>
      <c r="H11339" s="216">
        <v>61.999999992549419</v>
      </c>
      <c r="I11339" s="216">
        <v>746.47999991029508</v>
      </c>
      <c r="J11339" s="216">
        <v>7.5415281094103395E-4</v>
      </c>
      <c r="K11339" s="216">
        <v>1.2163755016639693E-5</v>
      </c>
    </row>
    <row r="11340" spans="2:11" ht="15.75" customHeight="1" x14ac:dyDescent="0.2">
      <c r="B11340" s="189">
        <v>41340</v>
      </c>
      <c r="C11340" s="143">
        <v>296318</v>
      </c>
      <c r="D11340" s="143" t="s">
        <v>989</v>
      </c>
      <c r="E11340" s="143" t="s">
        <v>24</v>
      </c>
      <c r="F11340" s="248" t="s">
        <v>5933</v>
      </c>
      <c r="G11340" s="216">
        <v>5.22</v>
      </c>
      <c r="H11340" s="216">
        <v>61.999999992549419</v>
      </c>
      <c r="I11340" s="216">
        <v>323.63999996110795</v>
      </c>
      <c r="J11340" s="216">
        <v>3.269665841455313E-4</v>
      </c>
      <c r="K11340" s="216">
        <v>5.2736545836261794E-6</v>
      </c>
    </row>
    <row r="11341" spans="2:11" ht="15.75" customHeight="1" x14ac:dyDescent="0.2">
      <c r="B11341" s="189">
        <v>41340</v>
      </c>
      <c r="C11341" s="143">
        <v>296319</v>
      </c>
      <c r="D11341" s="143" t="s">
        <v>1054</v>
      </c>
      <c r="E11341" s="143" t="s">
        <v>24</v>
      </c>
      <c r="F11341" s="248" t="s">
        <v>5934</v>
      </c>
      <c r="G11341" s="216">
        <v>21</v>
      </c>
      <c r="H11341" s="216">
        <v>303.99999999557622</v>
      </c>
      <c r="I11341" s="216">
        <v>6383.9999999071006</v>
      </c>
      <c r="J11341" s="216">
        <v>6.4496189389616106E-3</v>
      </c>
      <c r="K11341" s="216">
        <v>2.1215851773208768E-5</v>
      </c>
    </row>
    <row r="11342" spans="2:11" ht="15.75" customHeight="1" x14ac:dyDescent="0.2">
      <c r="B11342" s="189">
        <v>41340</v>
      </c>
      <c r="C11342" s="143">
        <v>296320</v>
      </c>
      <c r="D11342" s="143" t="s">
        <v>2287</v>
      </c>
      <c r="E11342" s="143" t="s">
        <v>24</v>
      </c>
      <c r="F11342" s="248" t="s">
        <v>5935</v>
      </c>
      <c r="G11342" s="216">
        <v>25.23</v>
      </c>
      <c r="H11342" s="216">
        <v>382.99999999115244</v>
      </c>
      <c r="I11342" s="216">
        <v>9663.0899997767756</v>
      </c>
      <c r="J11342" s="216">
        <v>9.7624135764971427E-3</v>
      </c>
      <c r="K11342" s="216">
        <v>2.5489330487526532E-5</v>
      </c>
    </row>
    <row r="11343" spans="2:11" ht="15.75" customHeight="1" x14ac:dyDescent="0.2">
      <c r="B11343" s="189">
        <v>41340</v>
      </c>
      <c r="C11343" s="143">
        <v>296321</v>
      </c>
      <c r="D11343" s="143" t="s">
        <v>676</v>
      </c>
      <c r="E11343" s="143" t="s">
        <v>25</v>
      </c>
      <c r="F11343" s="248" t="s">
        <v>5936</v>
      </c>
      <c r="G11343" s="216">
        <v>17</v>
      </c>
      <c r="H11343" s="216">
        <v>219.00000000139698</v>
      </c>
      <c r="I11343" s="216">
        <v>3723.0000000237487</v>
      </c>
      <c r="J11343" s="216">
        <v>1.0659586769433564E-2</v>
      </c>
      <c r="K11343" s="216">
        <v>4.8673912188883869E-5</v>
      </c>
    </row>
    <row r="11344" spans="2:11" ht="15.75" customHeight="1" x14ac:dyDescent="0.2">
      <c r="B11344" s="189">
        <v>41340</v>
      </c>
      <c r="C11344" s="143">
        <v>296322</v>
      </c>
      <c r="D11344" s="143" t="s">
        <v>1762</v>
      </c>
      <c r="E11344" s="143" t="s">
        <v>25</v>
      </c>
      <c r="F11344" s="248" t="s">
        <v>5020</v>
      </c>
      <c r="G11344" s="216">
        <v>5.95</v>
      </c>
      <c r="H11344" s="216">
        <v>207.00000000419095</v>
      </c>
      <c r="I11344" s="216">
        <v>1231.6500000249362</v>
      </c>
      <c r="J11344" s="216">
        <v>3.5264249381560327E-3</v>
      </c>
      <c r="K11344" s="216">
        <v>1.7035869266109355E-5</v>
      </c>
    </row>
    <row r="11345" spans="2:11" ht="15.75" customHeight="1" x14ac:dyDescent="0.2">
      <c r="B11345" s="189">
        <v>41340</v>
      </c>
      <c r="C11345" s="143">
        <v>296323</v>
      </c>
      <c r="D11345" s="143" t="s">
        <v>837</v>
      </c>
      <c r="E11345" s="143" t="s">
        <v>25</v>
      </c>
      <c r="F11345" s="248" t="s">
        <v>5937</v>
      </c>
      <c r="G11345" s="216">
        <v>11</v>
      </c>
      <c r="H11345" s="216">
        <v>349.99999999883585</v>
      </c>
      <c r="I11345" s="216">
        <v>3849.9999999871943</v>
      </c>
      <c r="J11345" s="216">
        <v>1.1023209525092918E-2</v>
      </c>
      <c r="K11345" s="216">
        <v>3.149488435751309E-5</v>
      </c>
    </row>
    <row r="11346" spans="2:11" ht="15.75" customHeight="1" x14ac:dyDescent="0.2">
      <c r="B11346" s="189">
        <v>41340</v>
      </c>
      <c r="C11346" s="143">
        <v>296324</v>
      </c>
      <c r="D11346" s="143" t="s">
        <v>1164</v>
      </c>
      <c r="E11346" s="143" t="s">
        <v>25</v>
      </c>
      <c r="F11346" s="248" t="s">
        <v>4148</v>
      </c>
      <c r="G11346" s="216">
        <v>16.07</v>
      </c>
      <c r="H11346" s="216">
        <v>403.99999999674037</v>
      </c>
      <c r="I11346" s="216">
        <v>6492.2799999476174</v>
      </c>
      <c r="J11346" s="216">
        <v>1.8588509801358663E-2</v>
      </c>
      <c r="K11346" s="216">
        <v>4.6011162875021396E-5</v>
      </c>
    </row>
    <row r="11347" spans="2:11" ht="15.75" customHeight="1" x14ac:dyDescent="0.2">
      <c r="B11347" s="189">
        <v>41340</v>
      </c>
      <c r="C11347" s="143">
        <v>296325</v>
      </c>
      <c r="D11347" s="143" t="s">
        <v>837</v>
      </c>
      <c r="E11347" s="143" t="s">
        <v>25</v>
      </c>
      <c r="F11347" s="248" t="s">
        <v>5938</v>
      </c>
      <c r="G11347" s="216">
        <v>2.08</v>
      </c>
      <c r="H11347" s="216">
        <v>419.99999999650754</v>
      </c>
      <c r="I11347" s="216">
        <v>873.59999999273566</v>
      </c>
      <c r="J11347" s="216">
        <v>2.5012664522267862E-3</v>
      </c>
      <c r="K11347" s="216">
        <v>5.9553963148752033E-6</v>
      </c>
    </row>
    <row r="11348" spans="2:11" ht="15.75" customHeight="1" x14ac:dyDescent="0.2">
      <c r="B11348" s="189">
        <v>41340</v>
      </c>
      <c r="C11348" s="143">
        <v>296326</v>
      </c>
      <c r="D11348" s="143" t="s">
        <v>1144</v>
      </c>
      <c r="E11348" s="143" t="s">
        <v>24</v>
      </c>
      <c r="F11348" s="248" t="s">
        <v>5939</v>
      </c>
      <c r="G11348" s="216">
        <v>0.70000000000000007</v>
      </c>
      <c r="H11348" s="216">
        <v>66.000000005587935</v>
      </c>
      <c r="I11348" s="216">
        <v>46.200000003911562</v>
      </c>
      <c r="J11348" s="216">
        <v>4.6674873905011054E-5</v>
      </c>
      <c r="K11348" s="216">
        <v>7.0719505910695893E-7</v>
      </c>
    </row>
    <row r="11349" spans="2:11" ht="15.75" customHeight="1" x14ac:dyDescent="0.2">
      <c r="B11349" s="189">
        <v>41340</v>
      </c>
      <c r="C11349" s="143">
        <v>296327</v>
      </c>
      <c r="D11349" s="143" t="s">
        <v>524</v>
      </c>
      <c r="E11349" s="143" t="s">
        <v>25</v>
      </c>
      <c r="F11349" s="248" t="s">
        <v>5940</v>
      </c>
      <c r="G11349" s="216">
        <v>10.33</v>
      </c>
      <c r="H11349" s="216">
        <v>236.99999999720603</v>
      </c>
      <c r="I11349" s="216">
        <v>2448.2099999711381</v>
      </c>
      <c r="J11349" s="216">
        <v>7.0096446210907385E-3</v>
      </c>
      <c r="K11349" s="216">
        <v>2.9576559583010022E-5</v>
      </c>
    </row>
    <row r="11350" spans="2:11" ht="15.75" customHeight="1" x14ac:dyDescent="0.2">
      <c r="B11350" s="189">
        <v>41340</v>
      </c>
      <c r="C11350" s="143">
        <v>296328</v>
      </c>
      <c r="D11350" s="143" t="s">
        <v>658</v>
      </c>
      <c r="E11350" s="143" t="s">
        <v>24</v>
      </c>
      <c r="F11350" s="248" t="s">
        <v>5347</v>
      </c>
      <c r="G11350" s="216">
        <v>15.75</v>
      </c>
      <c r="H11350" s="216">
        <v>230.00000000582077</v>
      </c>
      <c r="I11350" s="216">
        <v>3622.5000000916771</v>
      </c>
      <c r="J11350" s="216">
        <v>3.6597344309711316E-3</v>
      </c>
      <c r="K11350" s="216">
        <v>1.5911888829906574E-5</v>
      </c>
    </row>
    <row r="11351" spans="2:11" ht="15.75" customHeight="1" x14ac:dyDescent="0.2">
      <c r="B11351" s="189">
        <v>41340</v>
      </c>
      <c r="C11351" s="143">
        <v>296329</v>
      </c>
      <c r="D11351" s="143" t="s">
        <v>776</v>
      </c>
      <c r="E11351" s="143" t="s">
        <v>24</v>
      </c>
      <c r="F11351" s="248" t="s">
        <v>5103</v>
      </c>
      <c r="G11351" s="216">
        <v>58.754999999999995</v>
      </c>
      <c r="H11351" s="216">
        <v>548.99999999790452</v>
      </c>
      <c r="I11351" s="216">
        <v>32256.494999876879</v>
      </c>
      <c r="J11351" s="216">
        <v>3.2588048411458931E-2</v>
      </c>
      <c r="K11351" s="216">
        <v>5.9358922425470523E-5</v>
      </c>
    </row>
    <row r="11352" spans="2:11" ht="15.75" customHeight="1" x14ac:dyDescent="0.2">
      <c r="B11352" s="189">
        <v>41340</v>
      </c>
      <c r="C11352" s="143">
        <v>296330</v>
      </c>
      <c r="D11352" s="143" t="s">
        <v>1036</v>
      </c>
      <c r="E11352" s="143" t="s">
        <v>24</v>
      </c>
      <c r="F11352" s="248" t="s">
        <v>5833</v>
      </c>
      <c r="G11352" s="216">
        <v>6.3</v>
      </c>
      <c r="H11352" s="216">
        <v>432.9999999969732</v>
      </c>
      <c r="I11352" s="216">
        <v>2727.8999999809312</v>
      </c>
      <c r="J11352" s="216">
        <v>2.755939145320554E-3</v>
      </c>
      <c r="K11352" s="216">
        <v>6.3647555319626303E-6</v>
      </c>
    </row>
    <row r="11353" spans="2:11" ht="15.75" customHeight="1" x14ac:dyDescent="0.2">
      <c r="B11353" s="189">
        <v>41340</v>
      </c>
      <c r="C11353" s="143">
        <v>296331</v>
      </c>
      <c r="D11353" s="143" t="s">
        <v>1518</v>
      </c>
      <c r="E11353" s="143" t="s">
        <v>24</v>
      </c>
      <c r="F11353" s="248" t="s">
        <v>5941</v>
      </c>
      <c r="G11353" s="216">
        <v>24.335000000000001</v>
      </c>
      <c r="H11353" s="216">
        <v>317.99999999930151</v>
      </c>
      <c r="I11353" s="216">
        <v>7738.5299999830022</v>
      </c>
      <c r="J11353" s="216">
        <v>7.8180716867699337E-3</v>
      </c>
      <c r="K11353" s="216">
        <v>2.4585131090525492E-5</v>
      </c>
    </row>
    <row r="11354" spans="2:11" ht="15.75" customHeight="1" x14ac:dyDescent="0.2">
      <c r="B11354" s="189">
        <v>41340</v>
      </c>
      <c r="C11354" s="143">
        <v>296332</v>
      </c>
      <c r="D11354" s="143" t="s">
        <v>1373</v>
      </c>
      <c r="E11354" s="143" t="s">
        <v>24</v>
      </c>
      <c r="F11354" s="248" t="s">
        <v>5942</v>
      </c>
      <c r="G11354" s="216">
        <v>6.79</v>
      </c>
      <c r="H11354" s="216">
        <v>354.99999999417923</v>
      </c>
      <c r="I11354" s="216">
        <v>2410.4499999604768</v>
      </c>
      <c r="J11354" s="216">
        <v>2.4352261859948835E-3</v>
      </c>
      <c r="K11354" s="216">
        <v>6.8597920733375014E-6</v>
      </c>
    </row>
    <row r="11355" spans="2:11" ht="15.75" customHeight="1" x14ac:dyDescent="0.2">
      <c r="B11355" s="189">
        <v>41340</v>
      </c>
      <c r="C11355" s="143">
        <v>296333</v>
      </c>
      <c r="D11355" s="143" t="s">
        <v>615</v>
      </c>
      <c r="E11355" s="143" t="s">
        <v>25</v>
      </c>
      <c r="F11355" s="248" t="s">
        <v>5943</v>
      </c>
      <c r="G11355" s="216">
        <v>17.25</v>
      </c>
      <c r="H11355" s="216">
        <v>329.99999999650754</v>
      </c>
      <c r="I11355" s="216">
        <v>5692.4999999397551</v>
      </c>
      <c r="J11355" s="216">
        <v>1.6298602654840535E-2</v>
      </c>
      <c r="K11355" s="216">
        <v>4.9389705015190986E-5</v>
      </c>
    </row>
    <row r="11356" spans="2:11" ht="15.75" customHeight="1" x14ac:dyDescent="0.2">
      <c r="B11356" s="189">
        <v>41340</v>
      </c>
      <c r="C11356" s="143">
        <v>296334</v>
      </c>
      <c r="D11356" s="143" t="s">
        <v>1261</v>
      </c>
      <c r="E11356" s="143" t="s">
        <v>25</v>
      </c>
      <c r="F11356" s="248" t="s">
        <v>5944</v>
      </c>
      <c r="G11356" s="216">
        <v>1.74</v>
      </c>
      <c r="H11356" s="216">
        <v>243.99999999906868</v>
      </c>
      <c r="I11356" s="216">
        <v>424.55999999837951</v>
      </c>
      <c r="J11356" s="216">
        <v>1.2155880093431565E-3</v>
      </c>
      <c r="K11356" s="216">
        <v>4.9819180710975254E-6</v>
      </c>
    </row>
    <row r="11357" spans="2:11" ht="15.75" customHeight="1" x14ac:dyDescent="0.2">
      <c r="B11357" s="189">
        <v>41340</v>
      </c>
      <c r="C11357" s="143">
        <v>296409</v>
      </c>
      <c r="D11357" s="143" t="s">
        <v>604</v>
      </c>
      <c r="E11357" s="143" t="s">
        <v>25</v>
      </c>
      <c r="F11357" s="248" t="s">
        <v>5945</v>
      </c>
      <c r="G11357" s="216">
        <v>150.10000000000002</v>
      </c>
      <c r="H11357" s="216">
        <v>317.99999999930151</v>
      </c>
      <c r="I11357" s="216">
        <v>47731.799999895156</v>
      </c>
      <c r="J11357" s="216">
        <v>0.13666432010660376</v>
      </c>
      <c r="K11357" s="216">
        <v>4.2976201291479232E-4</v>
      </c>
    </row>
    <row r="11358" spans="2:11" ht="15.75" customHeight="1" x14ac:dyDescent="0.2">
      <c r="B11358" s="189">
        <v>41341</v>
      </c>
      <c r="C11358" s="143">
        <v>296350</v>
      </c>
      <c r="D11358" s="143" t="s">
        <v>1756</v>
      </c>
      <c r="E11358" s="143" t="s">
        <v>24</v>
      </c>
      <c r="F11358" s="248" t="s">
        <v>5946</v>
      </c>
      <c r="G11358" s="216">
        <v>1</v>
      </c>
      <c r="H11358" s="216">
        <v>108.00000000628643</v>
      </c>
      <c r="I11358" s="216">
        <v>108.00000000628643</v>
      </c>
      <c r="J11358" s="216">
        <v>1.0910476981129859E-4</v>
      </c>
      <c r="K11358" s="216">
        <v>1.0102293500458135E-6</v>
      </c>
    </row>
    <row r="11359" spans="2:11" ht="15.75" customHeight="1" x14ac:dyDescent="0.2">
      <c r="B11359" s="189">
        <v>41341</v>
      </c>
      <c r="C11359" s="143">
        <v>296352</v>
      </c>
      <c r="D11359" s="143" t="s">
        <v>746</v>
      </c>
      <c r="E11359" s="143" t="s">
        <v>24</v>
      </c>
      <c r="F11359" s="248" t="s">
        <v>5947</v>
      </c>
      <c r="G11359" s="216">
        <v>40.15</v>
      </c>
      <c r="H11359" s="216">
        <v>116.99999999371357</v>
      </c>
      <c r="I11359" s="216">
        <v>4697.5499997475999</v>
      </c>
      <c r="J11359" s="216">
        <v>4.7456028830527288E-3</v>
      </c>
      <c r="K11359" s="216">
        <v>4.0560708404339405E-5</v>
      </c>
    </row>
    <row r="11360" spans="2:11" ht="15.75" customHeight="1" x14ac:dyDescent="0.2">
      <c r="B11360" s="189">
        <v>41341</v>
      </c>
      <c r="C11360" s="143">
        <v>296356</v>
      </c>
      <c r="D11360" s="143" t="s">
        <v>905</v>
      </c>
      <c r="E11360" s="143" t="s">
        <v>25</v>
      </c>
      <c r="F11360" s="248" t="s">
        <v>5948</v>
      </c>
      <c r="G11360" s="216">
        <v>20.5</v>
      </c>
      <c r="H11360" s="216">
        <v>107.99999999580905</v>
      </c>
      <c r="I11360" s="216">
        <v>2213.9999999140855</v>
      </c>
      <c r="J11360" s="216">
        <v>6.3395551645643883E-3</v>
      </c>
      <c r="K11360" s="216">
        <v>5.8699584859355514E-5</v>
      </c>
    </row>
    <row r="11361" spans="2:11" ht="15.75" customHeight="1" x14ac:dyDescent="0.2">
      <c r="B11361" s="189">
        <v>41341</v>
      </c>
      <c r="C11361" s="143">
        <v>296357</v>
      </c>
      <c r="D11361" s="143" t="s">
        <v>592</v>
      </c>
      <c r="E11361" s="143" t="s">
        <v>25</v>
      </c>
      <c r="F11361" s="248" t="s">
        <v>2369</v>
      </c>
      <c r="G11361" s="216">
        <v>13</v>
      </c>
      <c r="H11361" s="216">
        <v>383.99999999441206</v>
      </c>
      <c r="I11361" s="216">
        <v>4991.9999999273568</v>
      </c>
      <c r="J11361" s="216">
        <v>1.4294064761640907E-2</v>
      </c>
      <c r="K11361" s="216">
        <v>3.7224126983981545E-5</v>
      </c>
    </row>
    <row r="11362" spans="2:11" ht="15.75" customHeight="1" x14ac:dyDescent="0.2">
      <c r="B11362" s="189">
        <v>41341</v>
      </c>
      <c r="C11362" s="143">
        <v>296358</v>
      </c>
      <c r="D11362" s="143" t="s">
        <v>869</v>
      </c>
      <c r="E11362" s="143" t="s">
        <v>25</v>
      </c>
      <c r="F11362" s="248" t="s">
        <v>3207</v>
      </c>
      <c r="G11362" s="216">
        <v>15.77</v>
      </c>
      <c r="H11362" s="216">
        <v>348.99999999557622</v>
      </c>
      <c r="I11362" s="216">
        <v>5503.7299999302377</v>
      </c>
      <c r="J11362" s="216">
        <v>1.5759349569457837E-2</v>
      </c>
      <c r="K11362" s="216">
        <v>4.5155729425952992E-5</v>
      </c>
    </row>
    <row r="11363" spans="2:11" ht="15.75" customHeight="1" x14ac:dyDescent="0.2">
      <c r="B11363" s="189">
        <v>41341</v>
      </c>
      <c r="C11363" s="143">
        <v>296360</v>
      </c>
      <c r="D11363" s="143" t="s">
        <v>597</v>
      </c>
      <c r="E11363" s="143" t="s">
        <v>25</v>
      </c>
      <c r="F11363" s="248" t="s">
        <v>5420</v>
      </c>
      <c r="G11363" s="216">
        <v>3</v>
      </c>
      <c r="H11363" s="216">
        <v>251.00000000093132</v>
      </c>
      <c r="I11363" s="216">
        <v>753.00000000279397</v>
      </c>
      <c r="J11363" s="216">
        <v>2.1561359706955465E-3</v>
      </c>
      <c r="K11363" s="216">
        <v>8.5901831501495865E-6</v>
      </c>
    </row>
    <row r="11364" spans="2:11" ht="15.75" customHeight="1" x14ac:dyDescent="0.2">
      <c r="B11364" s="189">
        <v>41341</v>
      </c>
      <c r="C11364" s="143">
        <v>296361</v>
      </c>
      <c r="D11364" s="143" t="s">
        <v>2166</v>
      </c>
      <c r="E11364" s="143" t="s">
        <v>24</v>
      </c>
      <c r="F11364" s="248" t="s">
        <v>5949</v>
      </c>
      <c r="G11364" s="216">
        <v>24.455000000000002</v>
      </c>
      <c r="H11364" s="216">
        <v>378.99999999906868</v>
      </c>
      <c r="I11364" s="216">
        <v>9268.444999977226</v>
      </c>
      <c r="J11364" s="216">
        <v>9.3632551682623615E-3</v>
      </c>
      <c r="K11364" s="216">
        <v>2.4705158755370369E-5</v>
      </c>
    </row>
    <row r="11365" spans="2:11" ht="15.75" customHeight="1" x14ac:dyDescent="0.2">
      <c r="B11365" s="189">
        <v>41341</v>
      </c>
      <c r="C11365" s="143">
        <v>296362</v>
      </c>
      <c r="D11365" s="143" t="s">
        <v>814</v>
      </c>
      <c r="E11365" s="143" t="s">
        <v>25</v>
      </c>
      <c r="F11365" s="248" t="s">
        <v>5950</v>
      </c>
      <c r="G11365" s="216">
        <v>0.4</v>
      </c>
      <c r="H11365" s="216">
        <v>204.99999999767169</v>
      </c>
      <c r="I11365" s="216">
        <v>81.999999999068677</v>
      </c>
      <c r="J11365" s="216">
        <v>2.347983394347553E-4</v>
      </c>
      <c r="K11365" s="216">
        <v>1.1453577533532784E-6</v>
      </c>
    </row>
    <row r="11366" spans="2:11" ht="15.75" customHeight="1" x14ac:dyDescent="0.2">
      <c r="B11366" s="189">
        <v>41341</v>
      </c>
      <c r="C11366" s="143">
        <v>296363</v>
      </c>
      <c r="D11366" s="143" t="s">
        <v>772</v>
      </c>
      <c r="E11366" s="143" t="s">
        <v>25</v>
      </c>
      <c r="F11366" s="248" t="s">
        <v>5951</v>
      </c>
      <c r="G11366" s="216">
        <v>89.5</v>
      </c>
      <c r="H11366" s="216">
        <v>389.99999999301508</v>
      </c>
      <c r="I11366" s="216">
        <v>34904.99999937485</v>
      </c>
      <c r="J11366" s="216">
        <v>9.994678095020039E-2</v>
      </c>
      <c r="K11366" s="216">
        <v>2.5627379731279603E-4</v>
      </c>
    </row>
    <row r="11367" spans="2:11" ht="15.75" customHeight="1" x14ac:dyDescent="0.2">
      <c r="B11367" s="189">
        <v>41341</v>
      </c>
      <c r="C11367" s="143">
        <v>296364</v>
      </c>
      <c r="D11367" s="143" t="s">
        <v>948</v>
      </c>
      <c r="E11367" s="143" t="s">
        <v>25</v>
      </c>
      <c r="F11367" s="248" t="s">
        <v>2965</v>
      </c>
      <c r="G11367" s="216">
        <v>22.5</v>
      </c>
      <c r="H11367" s="216">
        <v>378.99999999906868</v>
      </c>
      <c r="I11367" s="216">
        <v>8527.4999999790452</v>
      </c>
      <c r="J11367" s="216">
        <v>2.44175956042402E-2</v>
      </c>
      <c r="K11367" s="216">
        <v>6.4426373626121899E-5</v>
      </c>
    </row>
    <row r="11368" spans="2:11" ht="15.75" customHeight="1" x14ac:dyDescent="0.2">
      <c r="B11368" s="189">
        <v>41341</v>
      </c>
      <c r="C11368" s="143">
        <v>296368</v>
      </c>
      <c r="D11368" s="143" t="s">
        <v>1145</v>
      </c>
      <c r="E11368" s="143" t="s">
        <v>24</v>
      </c>
      <c r="F11368" s="248" t="s">
        <v>3242</v>
      </c>
      <c r="G11368" s="216">
        <v>1.5</v>
      </c>
      <c r="H11368" s="216">
        <v>259.99999999883585</v>
      </c>
      <c r="I11368" s="216">
        <v>389.99999999825377</v>
      </c>
      <c r="J11368" s="216">
        <v>3.9398944651610314E-4</v>
      </c>
      <c r="K11368" s="216">
        <v>1.5153440250687201E-6</v>
      </c>
    </row>
    <row r="11369" spans="2:11" ht="15.75" customHeight="1" x14ac:dyDescent="0.2">
      <c r="B11369" s="189">
        <v>41341</v>
      </c>
      <c r="C11369" s="143">
        <v>296369</v>
      </c>
      <c r="D11369" s="143" t="s">
        <v>1166</v>
      </c>
      <c r="E11369" s="143" t="s">
        <v>24</v>
      </c>
      <c r="F11369" s="248" t="s">
        <v>5786</v>
      </c>
      <c r="G11369" s="216">
        <v>29.95</v>
      </c>
      <c r="H11369" s="216">
        <v>254.99999999301508</v>
      </c>
      <c r="I11369" s="216">
        <v>7637.2499997908017</v>
      </c>
      <c r="J11369" s="216">
        <v>7.7153741034260504E-3</v>
      </c>
      <c r="K11369" s="216">
        <v>3.0256369033872111E-5</v>
      </c>
    </row>
    <row r="11370" spans="2:11" ht="15.75" customHeight="1" x14ac:dyDescent="0.2">
      <c r="B11370" s="189">
        <v>41341</v>
      </c>
      <c r="C11370" s="143">
        <v>296370</v>
      </c>
      <c r="D11370" s="143" t="s">
        <v>5952</v>
      </c>
      <c r="E11370" s="143" t="s">
        <v>24</v>
      </c>
      <c r="F11370" s="248" t="s">
        <v>5953</v>
      </c>
      <c r="G11370" s="216">
        <v>0.99</v>
      </c>
      <c r="H11370" s="216">
        <v>100.9999999939464</v>
      </c>
      <c r="I11370" s="216">
        <v>99.989999994006936</v>
      </c>
      <c r="J11370" s="216">
        <v>1.0101283270502652E-4</v>
      </c>
      <c r="K11370" s="216">
        <v>1.0001270565453552E-6</v>
      </c>
    </row>
    <row r="11371" spans="2:11" ht="15.75" customHeight="1" x14ac:dyDescent="0.2">
      <c r="B11371" s="189">
        <v>41341</v>
      </c>
      <c r="C11371" s="143">
        <v>296371</v>
      </c>
      <c r="D11371" s="143" t="s">
        <v>880</v>
      </c>
      <c r="E11371" s="143" t="s">
        <v>24</v>
      </c>
      <c r="F11371" s="248" t="s">
        <v>5954</v>
      </c>
      <c r="G11371" s="216">
        <v>31.46</v>
      </c>
      <c r="H11371" s="216">
        <v>87.000000000698492</v>
      </c>
      <c r="I11371" s="216">
        <v>2737.0200000219747</v>
      </c>
      <c r="J11371" s="216">
        <v>2.7650179356845917E-3</v>
      </c>
      <c r="K11371" s="216">
        <v>3.1781815352441291E-5</v>
      </c>
    </row>
    <row r="11372" spans="2:11" ht="15.75" customHeight="1" x14ac:dyDescent="0.2">
      <c r="B11372" s="189">
        <v>41341</v>
      </c>
      <c r="C11372" s="143">
        <v>296372</v>
      </c>
      <c r="D11372" s="143" t="s">
        <v>1708</v>
      </c>
      <c r="E11372" s="143" t="s">
        <v>24</v>
      </c>
      <c r="F11372" s="248" t="s">
        <v>5955</v>
      </c>
      <c r="G11372" s="216">
        <v>144.54</v>
      </c>
      <c r="H11372" s="216">
        <v>30.00000000349246</v>
      </c>
      <c r="I11372" s="216">
        <v>4336.2000005048003</v>
      </c>
      <c r="J11372" s="216">
        <v>4.3805565081786206E-3</v>
      </c>
      <c r="K11372" s="216">
        <v>1.4601855025562187E-4</v>
      </c>
    </row>
    <row r="11373" spans="2:11" ht="15.75" customHeight="1" x14ac:dyDescent="0.2">
      <c r="B11373" s="189">
        <v>41341</v>
      </c>
      <c r="C11373" s="143">
        <v>296374</v>
      </c>
      <c r="D11373" s="143" t="s">
        <v>1287</v>
      </c>
      <c r="E11373" s="143" t="s">
        <v>24</v>
      </c>
      <c r="F11373" s="248" t="s">
        <v>5956</v>
      </c>
      <c r="G11373" s="216">
        <v>25.0124</v>
      </c>
      <c r="H11373" s="216">
        <v>26.000000000931323</v>
      </c>
      <c r="I11373" s="216">
        <v>650.32240002329468</v>
      </c>
      <c r="J11373" s="216">
        <v>6.5697477549576651E-4</v>
      </c>
      <c r="K11373" s="216">
        <v>2.5268260595085905E-5</v>
      </c>
    </row>
    <row r="11374" spans="2:11" ht="15.75" customHeight="1" x14ac:dyDescent="0.2">
      <c r="B11374" s="189">
        <v>41341</v>
      </c>
      <c r="C11374" s="143">
        <v>296375</v>
      </c>
      <c r="D11374" s="143" t="s">
        <v>1247</v>
      </c>
      <c r="E11374" s="143" t="s">
        <v>24</v>
      </c>
      <c r="F11374" s="248" t="s">
        <v>4755</v>
      </c>
      <c r="G11374" s="216">
        <v>1.365</v>
      </c>
      <c r="H11374" s="216">
        <v>185.99999999860302</v>
      </c>
      <c r="I11374" s="216">
        <v>253.88999999809312</v>
      </c>
      <c r="J11374" s="216">
        <v>2.5648712968120519E-4</v>
      </c>
      <c r="K11374" s="216">
        <v>1.3789630628125353E-6</v>
      </c>
    </row>
    <row r="11375" spans="2:11" ht="15.75" customHeight="1" x14ac:dyDescent="0.2">
      <c r="B11375" s="189">
        <v>41341</v>
      </c>
      <c r="C11375" s="143">
        <v>296375</v>
      </c>
      <c r="D11375" s="143" t="s">
        <v>1214</v>
      </c>
      <c r="E11375" s="143" t="s">
        <v>24</v>
      </c>
      <c r="F11375" s="248" t="s">
        <v>4755</v>
      </c>
      <c r="G11375" s="216">
        <v>17.12</v>
      </c>
      <c r="H11375" s="216">
        <v>185.99999999860302</v>
      </c>
      <c r="I11375" s="216">
        <v>3184.3199999760836</v>
      </c>
      <c r="J11375" s="216">
        <v>3.2168935239137234E-3</v>
      </c>
      <c r="K11375" s="216">
        <v>1.7295126472784326E-5</v>
      </c>
    </row>
    <row r="11376" spans="2:11" ht="15.75" customHeight="1" x14ac:dyDescent="0.2">
      <c r="B11376" s="189">
        <v>41341</v>
      </c>
      <c r="C11376" s="143">
        <v>296376</v>
      </c>
      <c r="D11376" s="143" t="s">
        <v>776</v>
      </c>
      <c r="E11376" s="143" t="s">
        <v>24</v>
      </c>
      <c r="F11376" s="248" t="s">
        <v>3687</v>
      </c>
      <c r="G11376" s="216">
        <v>19.170000000000002</v>
      </c>
      <c r="H11376" s="216">
        <v>329.99999999650754</v>
      </c>
      <c r="I11376" s="216">
        <v>6326.0999999330497</v>
      </c>
      <c r="J11376" s="216">
        <v>6.390811891257185E-3</v>
      </c>
      <c r="K11376" s="216">
        <v>1.9366096640378246E-5</v>
      </c>
    </row>
    <row r="11377" spans="2:11" ht="15.75" customHeight="1" x14ac:dyDescent="0.2">
      <c r="B11377" s="189">
        <v>41341</v>
      </c>
      <c r="C11377" s="143">
        <v>296377</v>
      </c>
      <c r="D11377" s="143" t="s">
        <v>776</v>
      </c>
      <c r="E11377" s="143" t="s">
        <v>24</v>
      </c>
      <c r="F11377" s="248" t="s">
        <v>5666</v>
      </c>
      <c r="G11377" s="216">
        <v>21.09</v>
      </c>
      <c r="H11377" s="216">
        <v>439.0000000060536</v>
      </c>
      <c r="I11377" s="216">
        <v>9258.5100001276696</v>
      </c>
      <c r="J11377" s="216">
        <v>9.3532185398216387E-3</v>
      </c>
      <c r="K11377" s="216">
        <v>2.1305736992466204E-5</v>
      </c>
    </row>
    <row r="11378" spans="2:11" ht="15.75" customHeight="1" x14ac:dyDescent="0.2">
      <c r="B11378" s="189">
        <v>41341</v>
      </c>
      <c r="C11378" s="143">
        <v>296378</v>
      </c>
      <c r="D11378" s="143" t="s">
        <v>658</v>
      </c>
      <c r="E11378" s="143" t="s">
        <v>24</v>
      </c>
      <c r="F11378" s="248" t="s">
        <v>5347</v>
      </c>
      <c r="G11378" s="216">
        <v>7.2</v>
      </c>
      <c r="H11378" s="216">
        <v>188.00000000512227</v>
      </c>
      <c r="I11378" s="216">
        <v>1353.6000000368804</v>
      </c>
      <c r="J11378" s="216">
        <v>1.3674464482592707E-3</v>
      </c>
      <c r="K11378" s="216">
        <v>7.2736513203298566E-6</v>
      </c>
    </row>
    <row r="11379" spans="2:11" ht="15.75" customHeight="1" x14ac:dyDescent="0.2">
      <c r="B11379" s="189">
        <v>41341</v>
      </c>
      <c r="C11379" s="143">
        <v>296379</v>
      </c>
      <c r="D11379" s="143" t="s">
        <v>1131</v>
      </c>
      <c r="E11379" s="143" t="s">
        <v>24</v>
      </c>
      <c r="F11379" s="248" t="s">
        <v>2411</v>
      </c>
      <c r="G11379" s="216">
        <v>5.9649999999999999</v>
      </c>
      <c r="H11379" s="216">
        <v>243.99999999906868</v>
      </c>
      <c r="I11379" s="216">
        <v>1455.4599999944446</v>
      </c>
      <c r="J11379" s="216">
        <v>1.4703484098120673E-3</v>
      </c>
      <c r="K11379" s="216">
        <v>6.0260180730232767E-6</v>
      </c>
    </row>
    <row r="11380" spans="2:11" ht="15.75" customHeight="1" x14ac:dyDescent="0.2">
      <c r="B11380" s="189">
        <v>41341</v>
      </c>
      <c r="C11380" s="143">
        <v>296380</v>
      </c>
      <c r="D11380" s="143" t="s">
        <v>1093</v>
      </c>
      <c r="E11380" s="143" t="s">
        <v>24</v>
      </c>
      <c r="F11380" s="248" t="s">
        <v>5957</v>
      </c>
      <c r="G11380" s="216">
        <v>20.686700000000002</v>
      </c>
      <c r="H11380" s="216">
        <v>370.00000000116415</v>
      </c>
      <c r="I11380" s="216">
        <v>7654.0790000240831</v>
      </c>
      <c r="J11380" s="216">
        <v>7.7323752533936391E-3</v>
      </c>
      <c r="K11380" s="216">
        <v>2.0898311495592729E-5</v>
      </c>
    </row>
    <row r="11381" spans="2:11" ht="15.75" customHeight="1" x14ac:dyDescent="0.2">
      <c r="B11381" s="189">
        <v>41341</v>
      </c>
      <c r="C11381" s="143">
        <v>296381</v>
      </c>
      <c r="D11381" s="143" t="s">
        <v>1192</v>
      </c>
      <c r="E11381" s="143" t="s">
        <v>25</v>
      </c>
      <c r="F11381" s="248" t="s">
        <v>5958</v>
      </c>
      <c r="G11381" s="216">
        <v>14.96</v>
      </c>
      <c r="H11381" s="216">
        <v>297.00000000419095</v>
      </c>
      <c r="I11381" s="216">
        <v>4443.1200000626968</v>
      </c>
      <c r="J11381" s="216">
        <v>1.2722404852877071E-2</v>
      </c>
      <c r="K11381" s="216">
        <v>4.2836379975412606E-5</v>
      </c>
    </row>
    <row r="11382" spans="2:11" ht="15.75" customHeight="1" x14ac:dyDescent="0.2">
      <c r="B11382" s="189">
        <v>41341</v>
      </c>
      <c r="C11382" s="143">
        <v>296382</v>
      </c>
      <c r="D11382" s="143" t="s">
        <v>717</v>
      </c>
      <c r="E11382" s="143" t="s">
        <v>24</v>
      </c>
      <c r="F11382" s="248" t="s">
        <v>3141</v>
      </c>
      <c r="G11382" s="216">
        <v>10.516500000000001</v>
      </c>
      <c r="H11382" s="216">
        <v>37.000000005355105</v>
      </c>
      <c r="I11382" s="216">
        <v>389.11050005631699</v>
      </c>
      <c r="J11382" s="216">
        <v>3.9309084756789458E-4</v>
      </c>
      <c r="K11382" s="216">
        <v>1.0624076959756798E-5</v>
      </c>
    </row>
    <row r="11383" spans="2:11" ht="15.75" customHeight="1" x14ac:dyDescent="0.2">
      <c r="B11383" s="189">
        <v>41341</v>
      </c>
      <c r="C11383" s="143">
        <v>296383</v>
      </c>
      <c r="D11383" s="143" t="s">
        <v>1188</v>
      </c>
      <c r="E11383" s="143" t="s">
        <v>25</v>
      </c>
      <c r="F11383" s="248" t="s">
        <v>5959</v>
      </c>
      <c r="G11383" s="216">
        <v>3.0700000000000003</v>
      </c>
      <c r="H11383" s="216">
        <v>149.99999999650754</v>
      </c>
      <c r="I11383" s="216">
        <v>460.49999998927819</v>
      </c>
      <c r="J11383" s="216">
        <v>1.3185931135172608E-3</v>
      </c>
      <c r="K11383" s="216">
        <v>8.790620756986411E-6</v>
      </c>
    </row>
    <row r="11384" spans="2:11" ht="15.75" customHeight="1" x14ac:dyDescent="0.2">
      <c r="B11384" s="189">
        <v>41341</v>
      </c>
      <c r="C11384" s="143">
        <v>296384</v>
      </c>
      <c r="D11384" s="143" t="s">
        <v>909</v>
      </c>
      <c r="E11384" s="143" t="s">
        <v>24</v>
      </c>
      <c r="F11384" s="248" t="s">
        <v>5960</v>
      </c>
      <c r="G11384" s="216">
        <v>11.53</v>
      </c>
      <c r="H11384" s="216">
        <v>211.99999999953434</v>
      </c>
      <c r="I11384" s="216">
        <v>2444.3599999946309</v>
      </c>
      <c r="J11384" s="216">
        <v>2.4693642140725604E-3</v>
      </c>
      <c r="K11384" s="216">
        <v>1.1647944406028228E-5</v>
      </c>
    </row>
    <row r="11385" spans="2:11" ht="15.75" customHeight="1" x14ac:dyDescent="0.2">
      <c r="B11385" s="189">
        <v>41341</v>
      </c>
      <c r="C11385" s="143">
        <v>296385</v>
      </c>
      <c r="D11385" s="143" t="s">
        <v>615</v>
      </c>
      <c r="E11385" s="143" t="s">
        <v>25</v>
      </c>
      <c r="F11385" s="248" t="s">
        <v>5961</v>
      </c>
      <c r="G11385" s="216">
        <v>4.08</v>
      </c>
      <c r="H11385" s="216">
        <v>256.99999999953434</v>
      </c>
      <c r="I11385" s="216">
        <v>1048.5599999981</v>
      </c>
      <c r="J11385" s="216">
        <v>3.0024408146348434E-3</v>
      </c>
      <c r="K11385" s="216">
        <v>1.1682649084203438E-5</v>
      </c>
    </row>
    <row r="11386" spans="2:11" ht="15.75" customHeight="1" x14ac:dyDescent="0.2">
      <c r="B11386" s="189">
        <v>41341</v>
      </c>
      <c r="C11386" s="143">
        <v>296394</v>
      </c>
      <c r="D11386" s="143" t="s">
        <v>699</v>
      </c>
      <c r="E11386" s="143" t="s">
        <v>25</v>
      </c>
      <c r="F11386" s="248" t="s">
        <v>5962</v>
      </c>
      <c r="G11386" s="216">
        <v>1</v>
      </c>
      <c r="H11386" s="216">
        <v>177.00000000069849</v>
      </c>
      <c r="I11386" s="216">
        <v>177.00000000069849</v>
      </c>
      <c r="J11386" s="216">
        <v>5.0682080586082572E-4</v>
      </c>
      <c r="K11386" s="216">
        <v>2.8633943833831956E-6</v>
      </c>
    </row>
    <row r="11387" spans="2:11" ht="15.75" customHeight="1" x14ac:dyDescent="0.2">
      <c r="B11387" s="189">
        <v>41342</v>
      </c>
      <c r="C11387" s="143">
        <v>296396</v>
      </c>
      <c r="D11387" s="143" t="s">
        <v>1005</v>
      </c>
      <c r="E11387" s="143" t="s">
        <v>24</v>
      </c>
      <c r="F11387" s="248" t="s">
        <v>5963</v>
      </c>
      <c r="G11387" s="216">
        <v>7.1907000000000005</v>
      </c>
      <c r="H11387" s="216">
        <v>69.999999997671694</v>
      </c>
      <c r="I11387" s="216">
        <v>503.3489999832579</v>
      </c>
      <c r="J11387" s="216">
        <v>5.0847246515189676E-4</v>
      </c>
      <c r="K11387" s="216">
        <v>7.2638923595544186E-6</v>
      </c>
    </row>
    <row r="11388" spans="2:11" ht="15.75" customHeight="1" x14ac:dyDescent="0.2">
      <c r="B11388" s="189">
        <v>41342</v>
      </c>
      <c r="C11388" s="143">
        <v>296397</v>
      </c>
      <c r="D11388" s="143" t="s">
        <v>857</v>
      </c>
      <c r="E11388" s="143" t="s">
        <v>24</v>
      </c>
      <c r="F11388" s="248" t="s">
        <v>5964</v>
      </c>
      <c r="G11388" s="216">
        <v>15.13</v>
      </c>
      <c r="H11388" s="216">
        <v>59.99999999650754</v>
      </c>
      <c r="I11388" s="216">
        <v>907.79999994715911</v>
      </c>
      <c r="J11388" s="216">
        <v>9.1704027196513145E-4</v>
      </c>
      <c r="K11388" s="216">
        <v>1.5284004533641835E-5</v>
      </c>
    </row>
    <row r="11389" spans="2:11" ht="15.75" customHeight="1" x14ac:dyDescent="0.2">
      <c r="B11389" s="189">
        <v>41342</v>
      </c>
      <c r="C11389" s="143">
        <v>296403</v>
      </c>
      <c r="D11389" s="143" t="s">
        <v>888</v>
      </c>
      <c r="E11389" s="143" t="s">
        <v>24</v>
      </c>
      <c r="F11389" s="248" t="s">
        <v>5965</v>
      </c>
      <c r="G11389" s="216">
        <v>1</v>
      </c>
      <c r="H11389" s="216">
        <v>439.99999999883585</v>
      </c>
      <c r="I11389" s="216">
        <v>439.99999999883585</v>
      </c>
      <c r="J11389" s="216">
        <v>4.4447865134068836E-4</v>
      </c>
      <c r="K11389" s="216">
        <v>1.0101787530496918E-6</v>
      </c>
    </row>
    <row r="11390" spans="2:11" ht="15.75" customHeight="1" x14ac:dyDescent="0.2">
      <c r="B11390" s="189">
        <v>41342</v>
      </c>
      <c r="C11390" s="143">
        <v>296406</v>
      </c>
      <c r="D11390" s="143" t="s">
        <v>1556</v>
      </c>
      <c r="E11390" s="143" t="s">
        <v>24</v>
      </c>
      <c r="F11390" s="248" t="s">
        <v>5966</v>
      </c>
      <c r="G11390" s="216">
        <v>43.5</v>
      </c>
      <c r="H11390" s="216">
        <v>500.00000000582077</v>
      </c>
      <c r="I11390" s="216">
        <v>21750.000000253203</v>
      </c>
      <c r="J11390" s="216">
        <v>2.1971387879086576E-2</v>
      </c>
      <c r="K11390" s="216">
        <v>4.3942775757661587E-5</v>
      </c>
    </row>
    <row r="11391" spans="2:11" ht="15.75" customHeight="1" x14ac:dyDescent="0.2">
      <c r="B11391" s="189">
        <v>41342</v>
      </c>
      <c r="C11391" s="143">
        <v>296422</v>
      </c>
      <c r="D11391" s="143" t="s">
        <v>750</v>
      </c>
      <c r="E11391" s="143" t="s">
        <v>25</v>
      </c>
      <c r="F11391" s="248" t="s">
        <v>5967</v>
      </c>
      <c r="G11391" s="216">
        <v>3.38</v>
      </c>
      <c r="H11391" s="216">
        <v>294.99999999767169</v>
      </c>
      <c r="I11391" s="216">
        <v>997.09999999213028</v>
      </c>
      <c r="J11391" s="216">
        <v>2.8553041749212723E-3</v>
      </c>
      <c r="K11391" s="216">
        <v>9.6789972031993502E-6</v>
      </c>
    </row>
    <row r="11392" spans="2:11" ht="15.75" customHeight="1" x14ac:dyDescent="0.2">
      <c r="B11392" s="189">
        <v>41343</v>
      </c>
      <c r="C11392" s="143">
        <v>296410</v>
      </c>
      <c r="D11392" s="143" t="s">
        <v>1037</v>
      </c>
      <c r="E11392" s="143" t="s">
        <v>25</v>
      </c>
      <c r="F11392" s="248" t="s">
        <v>5968</v>
      </c>
      <c r="G11392" s="216">
        <v>1</v>
      </c>
      <c r="H11392" s="216">
        <v>209.99999999301508</v>
      </c>
      <c r="I11392" s="216">
        <v>209.99999999301508</v>
      </c>
      <c r="J11392" s="216">
        <v>6.0136056967807446E-4</v>
      </c>
      <c r="K11392" s="216">
        <v>2.8636217604670317E-6</v>
      </c>
    </row>
    <row r="11393" spans="2:11" ht="15.75" customHeight="1" x14ac:dyDescent="0.2">
      <c r="B11393" s="189">
        <v>41343</v>
      </c>
      <c r="C11393" s="143">
        <v>296412</v>
      </c>
      <c r="D11393" s="143" t="s">
        <v>1329</v>
      </c>
      <c r="E11393" s="143" t="s">
        <v>24</v>
      </c>
      <c r="F11393" s="248" t="s">
        <v>5969</v>
      </c>
      <c r="G11393" s="216">
        <v>6</v>
      </c>
      <c r="H11393" s="216">
        <v>294.99999999767169</v>
      </c>
      <c r="I11393" s="216">
        <v>1769.9999999860302</v>
      </c>
      <c r="J11393" s="216">
        <v>1.7879741284245148E-3</v>
      </c>
      <c r="K11393" s="216">
        <v>6.0609292489444969E-6</v>
      </c>
    </row>
    <row r="11394" spans="2:11" ht="15.75" customHeight="1" x14ac:dyDescent="0.2">
      <c r="B11394" s="189">
        <v>41343</v>
      </c>
      <c r="C11394" s="143">
        <v>296413</v>
      </c>
      <c r="D11394" s="143" t="s">
        <v>1605</v>
      </c>
      <c r="E11394" s="143" t="s">
        <v>24</v>
      </c>
      <c r="F11394" s="248" t="s">
        <v>5970</v>
      </c>
      <c r="G11394" s="216">
        <v>2</v>
      </c>
      <c r="H11394" s="216">
        <v>415.00000000116415</v>
      </c>
      <c r="I11394" s="216">
        <v>830.00000000232831</v>
      </c>
      <c r="J11394" s="216">
        <v>8.3842854610634071E-4</v>
      </c>
      <c r="K11394" s="216">
        <v>2.0203097496481658E-6</v>
      </c>
    </row>
    <row r="11395" spans="2:11" ht="15.75" customHeight="1" x14ac:dyDescent="0.2">
      <c r="B11395" s="189">
        <v>41343</v>
      </c>
      <c r="C11395" s="143">
        <v>296414</v>
      </c>
      <c r="D11395" s="143" t="s">
        <v>5865</v>
      </c>
      <c r="E11395" s="143" t="s">
        <v>24</v>
      </c>
      <c r="F11395" s="248" t="s">
        <v>5971</v>
      </c>
      <c r="G11395" s="216">
        <v>0.53600000000000003</v>
      </c>
      <c r="H11395" s="216">
        <v>445.00000000465661</v>
      </c>
      <c r="I11395" s="216">
        <v>238.52000000249595</v>
      </c>
      <c r="J11395" s="216">
        <v>2.4094214074556154E-4</v>
      </c>
      <c r="K11395" s="216">
        <v>5.4144301290570838E-7</v>
      </c>
    </row>
    <row r="11396" spans="2:11" ht="15.75" customHeight="1" x14ac:dyDescent="0.2">
      <c r="B11396" s="189">
        <v>41343</v>
      </c>
      <c r="C11396" s="143">
        <v>296415</v>
      </c>
      <c r="D11396" s="143" t="s">
        <v>840</v>
      </c>
      <c r="E11396" s="143" t="s">
        <v>24</v>
      </c>
      <c r="F11396" s="248" t="s">
        <v>4422</v>
      </c>
      <c r="G11396" s="216">
        <v>9.5</v>
      </c>
      <c r="H11396" s="216">
        <v>497.99999999930151</v>
      </c>
      <c r="I11396" s="216">
        <v>4730.9999999933643</v>
      </c>
      <c r="J11396" s="216">
        <v>4.7790427127860332E-3</v>
      </c>
      <c r="K11396" s="216">
        <v>9.5964713108287868E-6</v>
      </c>
    </row>
    <row r="11397" spans="2:11" ht="15.75" customHeight="1" x14ac:dyDescent="0.2">
      <c r="B11397" s="189">
        <v>41343</v>
      </c>
      <c r="C11397" s="143">
        <v>296416</v>
      </c>
      <c r="D11397" s="143" t="s">
        <v>719</v>
      </c>
      <c r="E11397" s="143" t="s">
        <v>24</v>
      </c>
      <c r="F11397" s="248" t="s">
        <v>5972</v>
      </c>
      <c r="G11397" s="216">
        <v>29.324100000000001</v>
      </c>
      <c r="H11397" s="216">
        <v>355.00000000465661</v>
      </c>
      <c r="I11397" s="216">
        <v>10410.055500136552</v>
      </c>
      <c r="J11397" s="216">
        <v>1.0515768310652193E-2</v>
      </c>
      <c r="K11397" s="216">
        <v>2.962188256482889E-5</v>
      </c>
    </row>
    <row r="11398" spans="2:11" ht="15.75" customHeight="1" x14ac:dyDescent="0.2">
      <c r="B11398" s="189">
        <v>41343</v>
      </c>
      <c r="C11398" s="143">
        <v>296417</v>
      </c>
      <c r="D11398" s="143" t="s">
        <v>1637</v>
      </c>
      <c r="E11398" s="143" t="s">
        <v>24</v>
      </c>
      <c r="F11398" s="248" t="s">
        <v>5973</v>
      </c>
      <c r="G11398" s="216">
        <v>2.0100000000000002</v>
      </c>
      <c r="H11398" s="216">
        <v>258.00000000279397</v>
      </c>
      <c r="I11398" s="216">
        <v>518.58000000561594</v>
      </c>
      <c r="J11398" s="216">
        <v>5.2384611499194588E-4</v>
      </c>
      <c r="K11398" s="216">
        <v>2.0304112983964065E-6</v>
      </c>
    </row>
    <row r="11399" spans="2:11" ht="15.75" customHeight="1" x14ac:dyDescent="0.2">
      <c r="B11399" s="189">
        <v>41343</v>
      </c>
      <c r="C11399" s="143">
        <v>296418</v>
      </c>
      <c r="D11399" s="143" t="s">
        <v>840</v>
      </c>
      <c r="E11399" s="143" t="s">
        <v>24</v>
      </c>
      <c r="F11399" s="248" t="s">
        <v>2785</v>
      </c>
      <c r="G11399" s="216">
        <v>1.8450000000000002</v>
      </c>
      <c r="H11399" s="216">
        <v>309.99999999417923</v>
      </c>
      <c r="I11399" s="216">
        <v>571.94999998926073</v>
      </c>
      <c r="J11399" s="216">
        <v>5.7775808064478582E-4</v>
      </c>
      <c r="K11399" s="216">
        <v>1.8637357440504331E-6</v>
      </c>
    </row>
    <row r="11400" spans="2:11" ht="15.75" customHeight="1" x14ac:dyDescent="0.2">
      <c r="B11400" s="189">
        <v>41343</v>
      </c>
      <c r="C11400" s="143">
        <v>296420</v>
      </c>
      <c r="D11400" s="143" t="s">
        <v>1222</v>
      </c>
      <c r="E11400" s="143" t="s">
        <v>24</v>
      </c>
      <c r="F11400" s="248" t="s">
        <v>5974</v>
      </c>
      <c r="G11400" s="216">
        <v>12.92</v>
      </c>
      <c r="H11400" s="216">
        <v>424.99999999185093</v>
      </c>
      <c r="I11400" s="216">
        <v>5490.9999998947142</v>
      </c>
      <c r="J11400" s="216">
        <v>5.5467604175526838E-3</v>
      </c>
      <c r="K11400" s="216">
        <v>1.3051200982727151E-5</v>
      </c>
    </row>
    <row r="11401" spans="2:11" ht="15.75" customHeight="1" x14ac:dyDescent="0.2">
      <c r="B11401" s="189">
        <v>41343</v>
      </c>
      <c r="C11401" s="143">
        <v>296420</v>
      </c>
      <c r="D11401" s="143" t="s">
        <v>1696</v>
      </c>
      <c r="E11401" s="143" t="s">
        <v>24</v>
      </c>
      <c r="F11401" s="248" t="s">
        <v>5974</v>
      </c>
      <c r="G11401" s="216">
        <v>4.9700000000000006</v>
      </c>
      <c r="H11401" s="216">
        <v>424.99999999185093</v>
      </c>
      <c r="I11401" s="216">
        <v>2112.2499999594993</v>
      </c>
      <c r="J11401" s="216">
        <v>2.133699634306257E-3</v>
      </c>
      <c r="K11401" s="216">
        <v>5.0204697278756919E-6</v>
      </c>
    </row>
    <row r="11402" spans="2:11" ht="15.75" customHeight="1" x14ac:dyDescent="0.2">
      <c r="B11402" s="189">
        <v>41344</v>
      </c>
      <c r="C11402" s="143">
        <v>296430</v>
      </c>
      <c r="D11402" s="143" t="s">
        <v>1257</v>
      </c>
      <c r="E11402" s="143" t="s">
        <v>25</v>
      </c>
      <c r="F11402" s="248" t="s">
        <v>5975</v>
      </c>
      <c r="G11402" s="216">
        <v>2</v>
      </c>
      <c r="H11402" s="216">
        <v>165.00000000349246</v>
      </c>
      <c r="I11402" s="216">
        <v>330.00000000698492</v>
      </c>
      <c r="J11402" s="216">
        <v>9.4512945010474011E-4</v>
      </c>
      <c r="K11402" s="216">
        <v>5.7280572732408188E-6</v>
      </c>
    </row>
    <row r="11403" spans="2:11" ht="15.75" customHeight="1" x14ac:dyDescent="0.2">
      <c r="B11403" s="189">
        <v>41344</v>
      </c>
      <c r="C11403" s="143">
        <v>296431</v>
      </c>
      <c r="D11403" s="143" t="s">
        <v>1332</v>
      </c>
      <c r="E11403" s="143" t="s">
        <v>25</v>
      </c>
      <c r="F11403" s="248" t="s">
        <v>5976</v>
      </c>
      <c r="G11403" s="216">
        <v>4</v>
      </c>
      <c r="H11403" s="216">
        <v>203.99999999441206</v>
      </c>
      <c r="I11403" s="216">
        <v>815.99999997764826</v>
      </c>
      <c r="J11403" s="216">
        <v>2.3370473674182378E-3</v>
      </c>
      <c r="K11403" s="216">
        <v>1.1456114546481638E-5</v>
      </c>
    </row>
    <row r="11404" spans="2:11" ht="15.75" customHeight="1" x14ac:dyDescent="0.2">
      <c r="B11404" s="189">
        <v>41344</v>
      </c>
      <c r="C11404" s="143">
        <v>296432</v>
      </c>
      <c r="D11404" s="143" t="s">
        <v>688</v>
      </c>
      <c r="E11404" s="143" t="s">
        <v>25</v>
      </c>
      <c r="F11404" s="248" t="s">
        <v>5977</v>
      </c>
      <c r="G11404" s="216">
        <v>3.7800000000000002</v>
      </c>
      <c r="H11404" s="216">
        <v>220.99999999743886</v>
      </c>
      <c r="I11404" s="216">
        <v>835.37999999031899</v>
      </c>
      <c r="J11404" s="216">
        <v>2.392552242432231E-3</v>
      </c>
      <c r="K11404" s="216">
        <v>1.0826028246425148E-5</v>
      </c>
    </row>
    <row r="11405" spans="2:11" ht="15.75" customHeight="1" x14ac:dyDescent="0.2">
      <c r="B11405" s="189">
        <v>41344</v>
      </c>
      <c r="C11405" s="143">
        <v>296433</v>
      </c>
      <c r="D11405" s="143" t="s">
        <v>1470</v>
      </c>
      <c r="E11405" s="143" t="s">
        <v>25</v>
      </c>
      <c r="F11405" s="248" t="s">
        <v>5579</v>
      </c>
      <c r="G11405" s="216">
        <v>2</v>
      </c>
      <c r="H11405" s="216">
        <v>335.00000000232831</v>
      </c>
      <c r="I11405" s="216">
        <v>670.00000000465661</v>
      </c>
      <c r="J11405" s="216">
        <v>1.918899186549011E-3</v>
      </c>
      <c r="K11405" s="216">
        <v>5.7280572732408188E-6</v>
      </c>
    </row>
    <row r="11406" spans="2:11" ht="15.75" customHeight="1" x14ac:dyDescent="0.2">
      <c r="B11406" s="189">
        <v>41344</v>
      </c>
      <c r="C11406" s="143">
        <v>296435</v>
      </c>
      <c r="D11406" s="143" t="s">
        <v>728</v>
      </c>
      <c r="E11406" s="143" t="s">
        <v>25</v>
      </c>
      <c r="F11406" s="248" t="s">
        <v>5978</v>
      </c>
      <c r="G11406" s="216">
        <v>2.0100000000000002</v>
      </c>
      <c r="H11406" s="216">
        <v>413.00000000512227</v>
      </c>
      <c r="I11406" s="216">
        <v>830.13000001029582</v>
      </c>
      <c r="J11406" s="216">
        <v>2.377516092147188E-3</v>
      </c>
      <c r="K11406" s="216">
        <v>5.7566975596070232E-6</v>
      </c>
    </row>
    <row r="11407" spans="2:11" ht="15.75" customHeight="1" x14ac:dyDescent="0.2">
      <c r="B11407" s="189">
        <v>41344</v>
      </c>
      <c r="C11407" s="143">
        <v>296437</v>
      </c>
      <c r="D11407" s="143" t="s">
        <v>844</v>
      </c>
      <c r="E11407" s="143" t="s">
        <v>24</v>
      </c>
      <c r="F11407" s="248" t="s">
        <v>5979</v>
      </c>
      <c r="G11407" s="216">
        <v>22.400000000000002</v>
      </c>
      <c r="H11407" s="216">
        <v>431.00000000093132</v>
      </c>
      <c r="I11407" s="216">
        <v>9654.4000000208634</v>
      </c>
      <c r="J11407" s="216">
        <v>9.7514668814764303E-3</v>
      </c>
      <c r="K11407" s="216">
        <v>2.2625213182030992E-5</v>
      </c>
    </row>
    <row r="11408" spans="2:11" ht="15.75" customHeight="1" x14ac:dyDescent="0.2">
      <c r="B11408" s="189">
        <v>41344</v>
      </c>
      <c r="C11408" s="143">
        <v>296438</v>
      </c>
      <c r="D11408" s="143" t="s">
        <v>1832</v>
      </c>
      <c r="E11408" s="143" t="s">
        <v>25</v>
      </c>
      <c r="F11408" s="248" t="s">
        <v>5980</v>
      </c>
      <c r="G11408" s="216">
        <v>5.0127000000000006</v>
      </c>
      <c r="H11408" s="216">
        <v>239.99999999650754</v>
      </c>
      <c r="I11408" s="216">
        <v>1203.0479999824936</v>
      </c>
      <c r="J11408" s="216">
        <v>3.4455639231787713E-3</v>
      </c>
      <c r="K11408" s="216">
        <v>1.4356516346787128E-5</v>
      </c>
    </row>
    <row r="11409" spans="2:11" ht="15.75" customHeight="1" x14ac:dyDescent="0.2">
      <c r="B11409" s="189">
        <v>41344</v>
      </c>
      <c r="C11409" s="143">
        <v>296439</v>
      </c>
      <c r="D11409" s="143" t="s">
        <v>1522</v>
      </c>
      <c r="E11409" s="143" t="s">
        <v>24</v>
      </c>
      <c r="F11409" s="248" t="s">
        <v>3883</v>
      </c>
      <c r="G11409" s="216">
        <v>32.43</v>
      </c>
      <c r="H11409" s="216">
        <v>159.99999999767169</v>
      </c>
      <c r="I11409" s="216">
        <v>5188.799999924493</v>
      </c>
      <c r="J11409" s="216">
        <v>5.2409690248756266E-3</v>
      </c>
      <c r="K11409" s="216">
        <v>3.2756056405949331E-5</v>
      </c>
    </row>
    <row r="11410" spans="2:11" ht="15.75" customHeight="1" x14ac:dyDescent="0.2">
      <c r="B11410" s="189">
        <v>41344</v>
      </c>
      <c r="C11410" s="143">
        <v>296440</v>
      </c>
      <c r="D11410" s="143" t="s">
        <v>1375</v>
      </c>
      <c r="E11410" s="143" t="s">
        <v>24</v>
      </c>
      <c r="F11410" s="248" t="s">
        <v>5981</v>
      </c>
      <c r="G11410" s="216">
        <v>18.02</v>
      </c>
      <c r="H11410" s="216">
        <v>94.000000002561137</v>
      </c>
      <c r="I11410" s="216">
        <v>1693.8800000461517</v>
      </c>
      <c r="J11410" s="216">
        <v>1.7109105404385198E-3</v>
      </c>
      <c r="K11410" s="216">
        <v>1.8201175961616003E-5</v>
      </c>
    </row>
    <row r="11411" spans="2:11" ht="15.75" customHeight="1" x14ac:dyDescent="0.2">
      <c r="B11411" s="189">
        <v>41344</v>
      </c>
      <c r="C11411" s="143">
        <v>296441</v>
      </c>
      <c r="D11411" s="143" t="s">
        <v>1143</v>
      </c>
      <c r="E11411" s="143" t="s">
        <v>24</v>
      </c>
      <c r="F11411" s="248" t="s">
        <v>5344</v>
      </c>
      <c r="G11411" s="216">
        <v>21.68</v>
      </c>
      <c r="H11411" s="216">
        <v>169.99999999883585</v>
      </c>
      <c r="I11411" s="216">
        <v>3685.599999974761</v>
      </c>
      <c r="J11411" s="216">
        <v>3.7226556117465346E-3</v>
      </c>
      <c r="K11411" s="216">
        <v>2.1897974186894281E-5</v>
      </c>
    </row>
    <row r="11412" spans="2:11" ht="15.75" customHeight="1" x14ac:dyDescent="0.2">
      <c r="B11412" s="189">
        <v>41344</v>
      </c>
      <c r="C11412" s="143">
        <v>296442</v>
      </c>
      <c r="D11412" s="143" t="s">
        <v>776</v>
      </c>
      <c r="E11412" s="143" t="s">
        <v>24</v>
      </c>
      <c r="F11412" s="248" t="s">
        <v>5982</v>
      </c>
      <c r="G11412" s="216">
        <v>24.84</v>
      </c>
      <c r="H11412" s="216">
        <v>339.99999999767169</v>
      </c>
      <c r="I11412" s="216">
        <v>8445.5999999421656</v>
      </c>
      <c r="J11412" s="216">
        <v>8.5305134128951972E-3</v>
      </c>
      <c r="K11412" s="216">
        <v>2.5089745332216508E-5</v>
      </c>
    </row>
    <row r="11413" spans="2:11" ht="15.75" customHeight="1" x14ac:dyDescent="0.2">
      <c r="B11413" s="189">
        <v>41344</v>
      </c>
      <c r="C11413" s="143">
        <v>296443</v>
      </c>
      <c r="D11413" s="143" t="s">
        <v>658</v>
      </c>
      <c r="E11413" s="143" t="s">
        <v>24</v>
      </c>
      <c r="F11413" s="248" t="s">
        <v>5347</v>
      </c>
      <c r="G11413" s="216">
        <v>18.900000000000002</v>
      </c>
      <c r="H11413" s="216">
        <v>245.99999999511056</v>
      </c>
      <c r="I11413" s="216">
        <v>4649.3999999075904</v>
      </c>
      <c r="J11413" s="216">
        <v>4.6961458110019684E-3</v>
      </c>
      <c r="K11413" s="216">
        <v>1.9090023622338649E-5</v>
      </c>
    </row>
    <row r="11414" spans="2:11" ht="15.75" customHeight="1" x14ac:dyDescent="0.2">
      <c r="B11414" s="189">
        <v>41344</v>
      </c>
      <c r="C11414" s="143">
        <v>296444</v>
      </c>
      <c r="D11414" s="143" t="s">
        <v>1119</v>
      </c>
      <c r="E11414" s="143" t="s">
        <v>24</v>
      </c>
      <c r="F11414" s="248" t="s">
        <v>2411</v>
      </c>
      <c r="G11414" s="216">
        <v>8.0500000000000007</v>
      </c>
      <c r="H11414" s="216">
        <v>285.99999999976717</v>
      </c>
      <c r="I11414" s="216">
        <v>2302.2999999981257</v>
      </c>
      <c r="J11414" s="216">
        <v>2.3254476923637297E-3</v>
      </c>
      <c r="K11414" s="216">
        <v>8.130935987292387E-6</v>
      </c>
    </row>
    <row r="11415" spans="2:11" ht="15.75" customHeight="1" x14ac:dyDescent="0.2">
      <c r="B11415" s="189">
        <v>41344</v>
      </c>
      <c r="C11415" s="143">
        <v>296445</v>
      </c>
      <c r="D11415" s="143" t="s">
        <v>1093</v>
      </c>
      <c r="E11415" s="143" t="s">
        <v>24</v>
      </c>
      <c r="F11415" s="248" t="s">
        <v>5983</v>
      </c>
      <c r="G11415" s="216">
        <v>5.3601000000000001</v>
      </c>
      <c r="H11415" s="216">
        <v>108.00000000628643</v>
      </c>
      <c r="I11415" s="216">
        <v>578.89080003369588</v>
      </c>
      <c r="J11415" s="216">
        <v>5.8471106070887686E-4</v>
      </c>
      <c r="K11415" s="216">
        <v>5.4139913025448355E-6</v>
      </c>
    </row>
    <row r="11416" spans="2:11" ht="15.75" customHeight="1" x14ac:dyDescent="0.2">
      <c r="B11416" s="189">
        <v>41344</v>
      </c>
      <c r="C11416" s="143">
        <v>296446</v>
      </c>
      <c r="D11416" s="143" t="s">
        <v>1247</v>
      </c>
      <c r="E11416" s="143" t="s">
        <v>24</v>
      </c>
      <c r="F11416" s="248" t="s">
        <v>2178</v>
      </c>
      <c r="G11416" s="216">
        <v>36.855000000000004</v>
      </c>
      <c r="H11416" s="216">
        <v>153.99999999906868</v>
      </c>
      <c r="I11416" s="216">
        <v>5675.6699999656767</v>
      </c>
      <c r="J11416" s="216">
        <v>5.7327340937536279E-3</v>
      </c>
      <c r="K11416" s="216">
        <v>3.7225546063560367E-5</v>
      </c>
    </row>
    <row r="11417" spans="2:11" ht="15.75" customHeight="1" x14ac:dyDescent="0.2">
      <c r="B11417" s="189">
        <v>41344</v>
      </c>
      <c r="C11417" s="143">
        <v>296447</v>
      </c>
      <c r="D11417" s="143" t="s">
        <v>1085</v>
      </c>
      <c r="E11417" s="143" t="s">
        <v>24</v>
      </c>
      <c r="F11417" s="248" t="s">
        <v>5984</v>
      </c>
      <c r="G11417" s="216">
        <v>6</v>
      </c>
      <c r="H11417" s="216">
        <v>230.00000000582077</v>
      </c>
      <c r="I11417" s="216">
        <v>1380.0000000349246</v>
      </c>
      <c r="J11417" s="216">
        <v>1.3938747407139707E-3</v>
      </c>
      <c r="K11417" s="216">
        <v>6.0603249594725866E-6</v>
      </c>
    </row>
    <row r="11418" spans="2:11" ht="15.75" customHeight="1" x14ac:dyDescent="0.2">
      <c r="B11418" s="189">
        <v>41344</v>
      </c>
      <c r="C11418" s="143">
        <v>296448</v>
      </c>
      <c r="D11418" s="143" t="s">
        <v>992</v>
      </c>
      <c r="E11418" s="143" t="s">
        <v>24</v>
      </c>
      <c r="F11418" s="248" t="s">
        <v>5985</v>
      </c>
      <c r="G11418" s="216">
        <v>0.99</v>
      </c>
      <c r="H11418" s="216">
        <v>627.00000000069849</v>
      </c>
      <c r="I11418" s="216">
        <v>620.73000000069146</v>
      </c>
      <c r="J11418" s="216">
        <v>6.2697091868293487E-4</v>
      </c>
      <c r="K11418" s="216">
        <v>9.9995361831297682E-7</v>
      </c>
    </row>
    <row r="11419" spans="2:11" ht="15.75" customHeight="1" x14ac:dyDescent="0.2">
      <c r="B11419" s="189">
        <v>41345</v>
      </c>
      <c r="C11419" s="143">
        <v>296471</v>
      </c>
      <c r="D11419" s="143" t="s">
        <v>1568</v>
      </c>
      <c r="E11419" s="143" t="s">
        <v>25</v>
      </c>
      <c r="F11419" s="248" t="s">
        <v>5986</v>
      </c>
      <c r="G11419" s="216">
        <v>7</v>
      </c>
      <c r="H11419" s="216">
        <v>268.99999999674037</v>
      </c>
      <c r="I11419" s="216">
        <v>1882.9999999771826</v>
      </c>
      <c r="J11419" s="216">
        <v>5.3934535846550443E-3</v>
      </c>
      <c r="K11419" s="216">
        <v>2.0050013326098142E-5</v>
      </c>
    </row>
    <row r="11420" spans="2:11" ht="15.75" customHeight="1" x14ac:dyDescent="0.2">
      <c r="B11420" s="189">
        <v>41345</v>
      </c>
      <c r="C11420" s="143">
        <v>296472</v>
      </c>
      <c r="D11420" s="143" t="s">
        <v>874</v>
      </c>
      <c r="E11420" s="143" t="s">
        <v>25</v>
      </c>
      <c r="F11420" s="248" t="s">
        <v>5987</v>
      </c>
      <c r="G11420" s="216">
        <v>19.5</v>
      </c>
      <c r="H11420" s="216">
        <v>270</v>
      </c>
      <c r="I11420" s="216">
        <v>5265</v>
      </c>
      <c r="J11420" s="216">
        <v>1.5080474308843817E-2</v>
      </c>
      <c r="K11420" s="216">
        <v>5.5853608551273395E-5</v>
      </c>
    </row>
    <row r="11421" spans="2:11" ht="15.75" customHeight="1" x14ac:dyDescent="0.2">
      <c r="B11421" s="189">
        <v>41345</v>
      </c>
      <c r="C11421" s="143">
        <v>296473</v>
      </c>
      <c r="D11421" s="143" t="s">
        <v>740</v>
      </c>
      <c r="E11421" s="143" t="s">
        <v>25</v>
      </c>
      <c r="F11421" s="248" t="s">
        <v>5988</v>
      </c>
      <c r="G11421" s="216">
        <v>5</v>
      </c>
      <c r="H11421" s="216">
        <v>284.99999999650754</v>
      </c>
      <c r="I11421" s="216">
        <v>1424.9999999825377</v>
      </c>
      <c r="J11421" s="216">
        <v>4.081609855619962E-3</v>
      </c>
      <c r="K11421" s="216">
        <v>1.4321438090070101E-5</v>
      </c>
    </row>
    <row r="11422" spans="2:11" ht="15.75" customHeight="1" x14ac:dyDescent="0.2">
      <c r="B11422" s="189">
        <v>41345</v>
      </c>
      <c r="C11422" s="143">
        <v>296474</v>
      </c>
      <c r="D11422" s="143" t="s">
        <v>557</v>
      </c>
      <c r="E11422" s="143" t="s">
        <v>25</v>
      </c>
      <c r="F11422" s="248" t="s">
        <v>5989</v>
      </c>
      <c r="G11422" s="216">
        <v>1</v>
      </c>
      <c r="H11422" s="216">
        <v>39.000000001396984</v>
      </c>
      <c r="I11422" s="216">
        <v>39.000000001396984</v>
      </c>
      <c r="J11422" s="216">
        <v>1.1170721710654816E-4</v>
      </c>
      <c r="K11422" s="216">
        <v>2.8642876180140201E-6</v>
      </c>
    </row>
    <row r="11423" spans="2:11" ht="15.75" customHeight="1" x14ac:dyDescent="0.2">
      <c r="B11423" s="189">
        <v>41345</v>
      </c>
      <c r="C11423" s="143">
        <v>296475</v>
      </c>
      <c r="D11423" s="143" t="s">
        <v>597</v>
      </c>
      <c r="E11423" s="143" t="s">
        <v>25</v>
      </c>
      <c r="F11423" s="248" t="s">
        <v>4498</v>
      </c>
      <c r="G11423" s="216">
        <v>55.76</v>
      </c>
      <c r="H11423" s="216">
        <v>402.99999999348074</v>
      </c>
      <c r="I11423" s="216">
        <v>22471.279999636485</v>
      </c>
      <c r="J11423" s="216">
        <v>6.4364209063884875E-2</v>
      </c>
      <c r="K11423" s="216">
        <v>1.5971267758046177E-4</v>
      </c>
    </row>
    <row r="11424" spans="2:11" ht="15.75" customHeight="1" x14ac:dyDescent="0.2">
      <c r="B11424" s="189">
        <v>41345</v>
      </c>
      <c r="C11424" s="143">
        <v>296482</v>
      </c>
      <c r="D11424" s="143" t="s">
        <v>1051</v>
      </c>
      <c r="E11424" s="143" t="s">
        <v>25</v>
      </c>
      <c r="F11424" s="248" t="s">
        <v>5185</v>
      </c>
      <c r="G11424" s="216">
        <v>12.75</v>
      </c>
      <c r="H11424" s="216">
        <v>439.99999999883585</v>
      </c>
      <c r="I11424" s="216">
        <v>5609.999999985157</v>
      </c>
      <c r="J11424" s="216">
        <v>1.6068653537016139E-2</v>
      </c>
      <c r="K11424" s="216">
        <v>3.6519667129678757E-5</v>
      </c>
    </row>
    <row r="11425" spans="2:11" ht="15.75" customHeight="1" x14ac:dyDescent="0.2">
      <c r="B11425" s="189">
        <v>41345</v>
      </c>
      <c r="C11425" s="143">
        <v>296483</v>
      </c>
      <c r="D11425" s="143" t="s">
        <v>1257</v>
      </c>
      <c r="E11425" s="143" t="s">
        <v>25</v>
      </c>
      <c r="F11425" s="248" t="s">
        <v>5990</v>
      </c>
      <c r="G11425" s="216">
        <v>4</v>
      </c>
      <c r="H11425" s="216">
        <v>424.99999999185093</v>
      </c>
      <c r="I11425" s="216">
        <v>1699.9999999674037</v>
      </c>
      <c r="J11425" s="216">
        <v>4.8692889505304697E-3</v>
      </c>
      <c r="K11425" s="216">
        <v>1.145715047205608E-5</v>
      </c>
    </row>
    <row r="11426" spans="2:11" ht="15.75" customHeight="1" x14ac:dyDescent="0.2">
      <c r="B11426" s="189">
        <v>41345</v>
      </c>
      <c r="C11426" s="143">
        <v>296485</v>
      </c>
      <c r="D11426" s="143" t="s">
        <v>548</v>
      </c>
      <c r="E11426" s="143" t="s">
        <v>25</v>
      </c>
      <c r="F11426" s="248" t="s">
        <v>5906</v>
      </c>
      <c r="G11426" s="216">
        <v>20</v>
      </c>
      <c r="H11426" s="216">
        <v>381.99999999837019</v>
      </c>
      <c r="I11426" s="216">
        <v>7639.9999999674037</v>
      </c>
      <c r="J11426" s="216">
        <v>2.1883157401533751E-2</v>
      </c>
      <c r="K11426" s="216">
        <v>5.7285752360280404E-5</v>
      </c>
    </row>
    <row r="11427" spans="2:11" ht="15.75" customHeight="1" x14ac:dyDescent="0.2">
      <c r="B11427" s="189">
        <v>41345</v>
      </c>
      <c r="C11427" s="143">
        <v>296486</v>
      </c>
      <c r="D11427" s="143" t="s">
        <v>926</v>
      </c>
      <c r="E11427" s="143" t="s">
        <v>24</v>
      </c>
      <c r="F11427" s="248" t="s">
        <v>5991</v>
      </c>
      <c r="G11427" s="216">
        <v>20.72</v>
      </c>
      <c r="H11427" s="216">
        <v>239.00000000372529</v>
      </c>
      <c r="I11427" s="216">
        <v>4952.0800000771878</v>
      </c>
      <c r="J11427" s="216">
        <v>5.0015379077393849E-3</v>
      </c>
      <c r="K11427" s="216">
        <v>2.0926936852139858E-5</v>
      </c>
    </row>
    <row r="11428" spans="2:11" ht="15.75" customHeight="1" x14ac:dyDescent="0.2">
      <c r="B11428" s="189">
        <v>41345</v>
      </c>
      <c r="C11428" s="143">
        <v>296487</v>
      </c>
      <c r="D11428" s="143" t="s">
        <v>1003</v>
      </c>
      <c r="E11428" s="143" t="s">
        <v>24</v>
      </c>
      <c r="F11428" s="248" t="s">
        <v>5992</v>
      </c>
      <c r="G11428" s="216">
        <v>23.73</v>
      </c>
      <c r="H11428" s="216">
        <v>372.00000000768341</v>
      </c>
      <c r="I11428" s="216">
        <v>8827.5600001823277</v>
      </c>
      <c r="J11428" s="216">
        <v>8.915723488527573E-3</v>
      </c>
      <c r="K11428" s="216">
        <v>2.3966998624579097E-5</v>
      </c>
    </row>
    <row r="11429" spans="2:11" ht="15.75" customHeight="1" x14ac:dyDescent="0.2">
      <c r="B11429" s="189">
        <v>41345</v>
      </c>
      <c r="C11429" s="143">
        <v>296488</v>
      </c>
      <c r="D11429" s="143" t="s">
        <v>5993</v>
      </c>
      <c r="E11429" s="143" t="s">
        <v>24</v>
      </c>
      <c r="F11429" s="248" t="s">
        <v>5994</v>
      </c>
      <c r="G11429" s="216">
        <v>29.26</v>
      </c>
      <c r="H11429" s="216">
        <v>120.99999999627471</v>
      </c>
      <c r="I11429" s="216">
        <v>3540.459999890998</v>
      </c>
      <c r="J11429" s="216">
        <v>3.575819635388321E-3</v>
      </c>
      <c r="K11429" s="216">
        <v>2.9552228392548859E-5</v>
      </c>
    </row>
    <row r="11430" spans="2:11" ht="15.75" customHeight="1" x14ac:dyDescent="0.2">
      <c r="B11430" s="189">
        <v>41345</v>
      </c>
      <c r="C11430" s="143">
        <v>296489</v>
      </c>
      <c r="D11430" s="143" t="s">
        <v>889</v>
      </c>
      <c r="E11430" s="143" t="s">
        <v>24</v>
      </c>
      <c r="F11430" s="248" t="s">
        <v>5995</v>
      </c>
      <c r="G11430" s="216">
        <v>15.6</v>
      </c>
      <c r="H11430" s="216">
        <v>285.99999999976717</v>
      </c>
      <c r="I11430" s="216">
        <v>4461.5999999963678</v>
      </c>
      <c r="J11430" s="216">
        <v>4.5061593368451343E-3</v>
      </c>
      <c r="K11430" s="216">
        <v>1.5755801877093718E-5</v>
      </c>
    </row>
    <row r="11431" spans="2:11" ht="15.75" customHeight="1" x14ac:dyDescent="0.2">
      <c r="B11431" s="189">
        <v>41345</v>
      </c>
      <c r="C11431" s="143">
        <v>296490</v>
      </c>
      <c r="D11431" s="143" t="s">
        <v>1468</v>
      </c>
      <c r="E11431" s="143" t="s">
        <v>25</v>
      </c>
      <c r="F11431" s="248" t="s">
        <v>5996</v>
      </c>
      <c r="G11431" s="216">
        <v>9.99</v>
      </c>
      <c r="H11431" s="216">
        <v>125.00000000931323</v>
      </c>
      <c r="I11431" s="216">
        <v>1248.7500000930393</v>
      </c>
      <c r="J11431" s="216">
        <v>3.5767791632614989E-3</v>
      </c>
      <c r="K11431" s="216">
        <v>2.8614233303960065E-5</v>
      </c>
    </row>
    <row r="11432" spans="2:11" ht="15.75" customHeight="1" x14ac:dyDescent="0.2">
      <c r="B11432" s="189">
        <v>41345</v>
      </c>
      <c r="C11432" s="143">
        <v>296491</v>
      </c>
      <c r="D11432" s="143" t="s">
        <v>1468</v>
      </c>
      <c r="E11432" s="143" t="s">
        <v>25</v>
      </c>
      <c r="F11432" s="248" t="s">
        <v>5997</v>
      </c>
      <c r="G11432" s="216">
        <v>2.0699999999999998</v>
      </c>
      <c r="H11432" s="216">
        <v>49.000000002561137</v>
      </c>
      <c r="I11432" s="216">
        <v>101.43000000530155</v>
      </c>
      <c r="J11432" s="216">
        <v>2.9052469311034723E-4</v>
      </c>
      <c r="K11432" s="216">
        <v>5.9290753692890216E-6</v>
      </c>
    </row>
    <row r="11433" spans="2:11" ht="15.75" customHeight="1" x14ac:dyDescent="0.2">
      <c r="B11433" s="189">
        <v>41345</v>
      </c>
      <c r="C11433" s="143">
        <v>296492</v>
      </c>
      <c r="D11433" s="143" t="s">
        <v>507</v>
      </c>
      <c r="E11433" s="143" t="s">
        <v>25</v>
      </c>
      <c r="F11433" s="248" t="s">
        <v>5998</v>
      </c>
      <c r="G11433" s="216">
        <v>1</v>
      </c>
      <c r="H11433" s="216">
        <v>80.999999991618097</v>
      </c>
      <c r="I11433" s="216">
        <v>80.999999991618097</v>
      </c>
      <c r="J11433" s="216">
        <v>2.3200729703512745E-4</v>
      </c>
      <c r="K11433" s="216">
        <v>2.8642876180140201E-6</v>
      </c>
    </row>
    <row r="11434" spans="2:11" ht="15.75" customHeight="1" x14ac:dyDescent="0.2">
      <c r="B11434" s="189">
        <v>41345</v>
      </c>
      <c r="C11434" s="143">
        <v>296493</v>
      </c>
      <c r="D11434" s="143" t="s">
        <v>2371</v>
      </c>
      <c r="E11434" s="143" t="s">
        <v>25</v>
      </c>
      <c r="F11434" s="248" t="s">
        <v>5999</v>
      </c>
      <c r="G11434" s="216">
        <v>11.040000000000001</v>
      </c>
      <c r="H11434" s="216">
        <v>126.00000000209548</v>
      </c>
      <c r="I11434" s="216">
        <v>1391.0400000231341</v>
      </c>
      <c r="J11434" s="216">
        <v>3.9843386482284852E-3</v>
      </c>
      <c r="K11434" s="216">
        <v>3.1621735302874789E-5</v>
      </c>
    </row>
    <row r="11435" spans="2:11" ht="15.75" customHeight="1" x14ac:dyDescent="0.2">
      <c r="B11435" s="189">
        <v>41345</v>
      </c>
      <c r="C11435" s="143">
        <v>296494</v>
      </c>
      <c r="D11435" s="143" t="s">
        <v>1407</v>
      </c>
      <c r="E11435" s="143" t="s">
        <v>24</v>
      </c>
      <c r="F11435" s="248" t="s">
        <v>2742</v>
      </c>
      <c r="G11435" s="216">
        <v>41.410000000000004</v>
      </c>
      <c r="H11435" s="216">
        <v>383.99999999441206</v>
      </c>
      <c r="I11435" s="216">
        <v>15901.439999768605</v>
      </c>
      <c r="J11435" s="216">
        <v>1.6060252448515853E-2</v>
      </c>
      <c r="K11435" s="216">
        <v>4.1823574085285314E-5</v>
      </c>
    </row>
    <row r="11436" spans="2:11" ht="15.75" customHeight="1" x14ac:dyDescent="0.2">
      <c r="B11436" s="189">
        <v>41345</v>
      </c>
      <c r="C11436" s="143">
        <v>296495</v>
      </c>
      <c r="D11436" s="143" t="s">
        <v>822</v>
      </c>
      <c r="E11436" s="143" t="s">
        <v>24</v>
      </c>
      <c r="F11436" s="248" t="s">
        <v>6000</v>
      </c>
      <c r="G11436" s="216">
        <v>24.725000000000001</v>
      </c>
      <c r="H11436" s="216">
        <v>291.99999999837019</v>
      </c>
      <c r="I11436" s="216">
        <v>7219.6999999597028</v>
      </c>
      <c r="J11436" s="216">
        <v>7.2918053084242689E-3</v>
      </c>
      <c r="K11436" s="216">
        <v>2.497193598789373E-5</v>
      </c>
    </row>
    <row r="11437" spans="2:11" ht="15.75" customHeight="1" x14ac:dyDescent="0.2">
      <c r="B11437" s="189">
        <v>41345</v>
      </c>
      <c r="C11437" s="143">
        <v>296496</v>
      </c>
      <c r="D11437" s="143" t="s">
        <v>1085</v>
      </c>
      <c r="E11437" s="143" t="s">
        <v>24</v>
      </c>
      <c r="F11437" s="248" t="s">
        <v>5365</v>
      </c>
      <c r="G11437" s="216">
        <v>37.800000000000004</v>
      </c>
      <c r="H11437" s="216">
        <v>246.00000000558794</v>
      </c>
      <c r="I11437" s="216">
        <v>9298.8000002112258</v>
      </c>
      <c r="J11437" s="216">
        <v>9.3916699037209679E-3</v>
      </c>
      <c r="K11437" s="216">
        <v>3.8177519932957857E-5</v>
      </c>
    </row>
    <row r="11438" spans="2:11" ht="15.75" customHeight="1" x14ac:dyDescent="0.2">
      <c r="B11438" s="189">
        <v>41345</v>
      </c>
      <c r="C11438" s="143">
        <v>296497</v>
      </c>
      <c r="D11438" s="143" t="s">
        <v>1393</v>
      </c>
      <c r="E11438" s="143" t="s">
        <v>24</v>
      </c>
      <c r="F11438" s="248" t="s">
        <v>4803</v>
      </c>
      <c r="G11438" s="216">
        <v>6.375</v>
      </c>
      <c r="H11438" s="216">
        <v>254.99999999301508</v>
      </c>
      <c r="I11438" s="216">
        <v>1625.6249999554711</v>
      </c>
      <c r="J11438" s="216">
        <v>1.6418606042146722E-3</v>
      </c>
      <c r="K11438" s="216">
        <v>6.4386690363123364E-6</v>
      </c>
    </row>
    <row r="11439" spans="2:11" ht="15.75" customHeight="1" x14ac:dyDescent="0.2">
      <c r="B11439" s="189">
        <v>41345</v>
      </c>
      <c r="C11439" s="143">
        <v>296498</v>
      </c>
      <c r="D11439" s="143" t="s">
        <v>5259</v>
      </c>
      <c r="E11439" s="143" t="s">
        <v>24</v>
      </c>
      <c r="F11439" s="248" t="s">
        <v>6001</v>
      </c>
      <c r="G11439" s="216">
        <v>24.48</v>
      </c>
      <c r="H11439" s="216">
        <v>209.00000000023283</v>
      </c>
      <c r="I11439" s="216">
        <v>5116.3200000056995</v>
      </c>
      <c r="J11439" s="216">
        <v>5.1674182217885849E-3</v>
      </c>
      <c r="K11439" s="216">
        <v>2.4724489099439371E-5</v>
      </c>
    </row>
    <row r="11440" spans="2:11" ht="15.75" customHeight="1" x14ac:dyDescent="0.2">
      <c r="B11440" s="189">
        <v>41345</v>
      </c>
      <c r="C11440" s="143">
        <v>296499</v>
      </c>
      <c r="D11440" s="143" t="s">
        <v>1530</v>
      </c>
      <c r="E11440" s="143" t="s">
        <v>25</v>
      </c>
      <c r="F11440" s="248" t="s">
        <v>6002</v>
      </c>
      <c r="G11440" s="216">
        <v>38.69</v>
      </c>
      <c r="H11440" s="216">
        <v>90</v>
      </c>
      <c r="I11440" s="216">
        <v>3482.1</v>
      </c>
      <c r="J11440" s="216">
        <v>9.973735914686619E-3</v>
      </c>
      <c r="K11440" s="216">
        <v>1.1081928794096244E-4</v>
      </c>
    </row>
    <row r="11441" spans="2:11" ht="15.75" customHeight="1" x14ac:dyDescent="0.2">
      <c r="B11441" s="189">
        <v>41345</v>
      </c>
      <c r="C11441" s="143">
        <v>296500</v>
      </c>
      <c r="D11441" s="143" t="s">
        <v>1555</v>
      </c>
      <c r="E11441" s="143" t="s">
        <v>24</v>
      </c>
      <c r="F11441" s="248" t="s">
        <v>4811</v>
      </c>
      <c r="G11441" s="216">
        <v>8.56</v>
      </c>
      <c r="H11441" s="216">
        <v>214.99999999883585</v>
      </c>
      <c r="I11441" s="216">
        <v>1840.399999990035</v>
      </c>
      <c r="J11441" s="216">
        <v>1.8587806265670686E-3</v>
      </c>
      <c r="K11441" s="216">
        <v>8.645491286405271E-6</v>
      </c>
    </row>
    <row r="11442" spans="2:11" ht="15.75" customHeight="1" x14ac:dyDescent="0.2">
      <c r="B11442" s="189">
        <v>41345</v>
      </c>
      <c r="C11442" s="143">
        <v>296501</v>
      </c>
      <c r="D11442" s="143" t="s">
        <v>1453</v>
      </c>
      <c r="E11442" s="143" t="s">
        <v>24</v>
      </c>
      <c r="F11442" s="248" t="s">
        <v>5745</v>
      </c>
      <c r="G11442" s="216">
        <v>15.120000000000001</v>
      </c>
      <c r="H11442" s="216">
        <v>270</v>
      </c>
      <c r="I11442" s="216">
        <v>4082.4</v>
      </c>
      <c r="J11442" s="216">
        <v>4.1231721527594479E-3</v>
      </c>
      <c r="K11442" s="216">
        <v>1.5271007973183142E-5</v>
      </c>
    </row>
    <row r="11443" spans="2:11" ht="15.75" customHeight="1" x14ac:dyDescent="0.2">
      <c r="B11443" s="189">
        <v>41345</v>
      </c>
      <c r="C11443" s="143">
        <v>296502</v>
      </c>
      <c r="D11443" s="143" t="s">
        <v>1024</v>
      </c>
      <c r="E11443" s="143" t="s">
        <v>24</v>
      </c>
      <c r="F11443" s="248" t="s">
        <v>6003</v>
      </c>
      <c r="G11443" s="216">
        <v>10.98</v>
      </c>
      <c r="H11443" s="216">
        <v>246.99999999837019</v>
      </c>
      <c r="I11443" s="216">
        <v>2712.0599999821047</v>
      </c>
      <c r="J11443" s="216">
        <v>2.7391461563146687E-3</v>
      </c>
      <c r="K11443" s="216">
        <v>1.1089660551954424E-5</v>
      </c>
    </row>
    <row r="11444" spans="2:11" ht="15.75" customHeight="1" x14ac:dyDescent="0.2">
      <c r="B11444" s="189">
        <v>41345</v>
      </c>
      <c r="C11444" s="143">
        <v>296515</v>
      </c>
      <c r="D11444" s="143" t="s">
        <v>1049</v>
      </c>
      <c r="E11444" s="143" t="s">
        <v>24</v>
      </c>
      <c r="F11444" s="248" t="s">
        <v>6004</v>
      </c>
      <c r="G11444" s="216">
        <v>12.06</v>
      </c>
      <c r="H11444" s="216">
        <v>237.00000000768341</v>
      </c>
      <c r="I11444" s="216">
        <v>2858.2200000926618</v>
      </c>
      <c r="J11444" s="216">
        <v>2.8867659001671005E-3</v>
      </c>
      <c r="K11444" s="216">
        <v>1.218044683575322E-5</v>
      </c>
    </row>
    <row r="11445" spans="2:11" ht="15.75" customHeight="1" x14ac:dyDescent="0.2">
      <c r="B11445" s="189">
        <v>41345</v>
      </c>
      <c r="C11445" s="143">
        <v>296516</v>
      </c>
      <c r="D11445" s="143" t="s">
        <v>3164</v>
      </c>
      <c r="E11445" s="143" t="s">
        <v>24</v>
      </c>
      <c r="F11445" s="248" t="s">
        <v>6005</v>
      </c>
      <c r="G11445" s="216">
        <v>0.99</v>
      </c>
      <c r="H11445" s="216">
        <v>78.999999995576218</v>
      </c>
      <c r="I11445" s="216">
        <v>78.20999999562045</v>
      </c>
      <c r="J11445" s="216">
        <v>7.8991106714006165E-5</v>
      </c>
      <c r="K11445" s="216">
        <v>9.9988742681556278E-7</v>
      </c>
    </row>
    <row r="11446" spans="2:11" ht="15.75" customHeight="1" x14ac:dyDescent="0.2">
      <c r="B11446" s="189">
        <v>41345</v>
      </c>
      <c r="C11446" s="143">
        <v>296732</v>
      </c>
      <c r="D11446" s="143" t="s">
        <v>4698</v>
      </c>
      <c r="E11446" s="143" t="s">
        <v>24</v>
      </c>
      <c r="F11446" s="248" t="s">
        <v>5850</v>
      </c>
      <c r="G11446" s="216">
        <v>5.3550000000000004</v>
      </c>
      <c r="H11446" s="216">
        <v>374.99999999650754</v>
      </c>
      <c r="I11446" s="216">
        <v>2008.1249999812981</v>
      </c>
      <c r="J11446" s="216">
        <v>2.028180746419497E-3</v>
      </c>
      <c r="K11446" s="216">
        <v>5.4084819905023626E-6</v>
      </c>
    </row>
    <row r="11447" spans="2:11" ht="15.75" customHeight="1" x14ac:dyDescent="0.2">
      <c r="B11447" s="189">
        <v>41346</v>
      </c>
      <c r="C11447" s="143">
        <v>296530</v>
      </c>
      <c r="D11447" s="143" t="s">
        <v>588</v>
      </c>
      <c r="E11447" s="143" t="s">
        <v>25</v>
      </c>
      <c r="F11447" s="248" t="s">
        <v>6006</v>
      </c>
      <c r="G11447" s="216">
        <v>8</v>
      </c>
      <c r="H11447" s="216">
        <v>235.9999999939464</v>
      </c>
      <c r="I11447" s="216">
        <v>1887.9999999515712</v>
      </c>
      <c r="J11447" s="216">
        <v>5.4082781659405017E-3</v>
      </c>
      <c r="K11447" s="216">
        <v>2.2916432907115373E-5</v>
      </c>
    </row>
    <row r="11448" spans="2:11" ht="15.75" customHeight="1" x14ac:dyDescent="0.2">
      <c r="B11448" s="189">
        <v>41346</v>
      </c>
      <c r="C11448" s="143">
        <v>296531</v>
      </c>
      <c r="D11448" s="143" t="s">
        <v>557</v>
      </c>
      <c r="E11448" s="143" t="s">
        <v>25</v>
      </c>
      <c r="F11448" s="248" t="s">
        <v>1945</v>
      </c>
      <c r="G11448" s="216">
        <v>22.308</v>
      </c>
      <c r="H11448" s="216">
        <v>340.99999999045394</v>
      </c>
      <c r="I11448" s="216">
        <v>7607.0279997870466</v>
      </c>
      <c r="J11448" s="216">
        <v>2.179074334745849E-2</v>
      </c>
      <c r="K11448" s="216">
        <v>6.3902473161491215E-5</v>
      </c>
    </row>
    <row r="11449" spans="2:11" ht="15.75" customHeight="1" x14ac:dyDescent="0.2">
      <c r="B11449" s="189">
        <v>41346</v>
      </c>
      <c r="C11449" s="143">
        <v>296533</v>
      </c>
      <c r="D11449" s="143" t="s">
        <v>999</v>
      </c>
      <c r="E11449" s="143" t="s">
        <v>25</v>
      </c>
      <c r="F11449" s="248" t="s">
        <v>6007</v>
      </c>
      <c r="G11449" s="216">
        <v>2</v>
      </c>
      <c r="H11449" s="216">
        <v>246.99999999837019</v>
      </c>
      <c r="I11449" s="216">
        <v>493.99999999674037</v>
      </c>
      <c r="J11449" s="216">
        <v>1.4150897320050369E-3</v>
      </c>
      <c r="K11449" s="216">
        <v>5.7291082267788433E-6</v>
      </c>
    </row>
    <row r="11450" spans="2:11" ht="15.75" customHeight="1" x14ac:dyDescent="0.2">
      <c r="B11450" s="189">
        <v>41346</v>
      </c>
      <c r="C11450" s="143">
        <v>296534</v>
      </c>
      <c r="D11450" s="143" t="s">
        <v>1416</v>
      </c>
      <c r="E11450" s="143" t="s">
        <v>24</v>
      </c>
      <c r="F11450" s="248" t="s">
        <v>6008</v>
      </c>
      <c r="G11450" s="216">
        <v>28</v>
      </c>
      <c r="H11450" s="216">
        <v>344.00000000023283</v>
      </c>
      <c r="I11450" s="216">
        <v>9632.0000000065193</v>
      </c>
      <c r="J11450" s="216">
        <v>9.7275683984615197E-3</v>
      </c>
      <c r="K11450" s="216">
        <v>2.8277815111787607E-5</v>
      </c>
    </row>
    <row r="11451" spans="2:11" ht="15.75" customHeight="1" x14ac:dyDescent="0.2">
      <c r="B11451" s="189">
        <v>41346</v>
      </c>
      <c r="C11451" s="143">
        <v>296535</v>
      </c>
      <c r="D11451" s="143" t="s">
        <v>726</v>
      </c>
      <c r="E11451" s="143" t="s">
        <v>24</v>
      </c>
      <c r="F11451" s="248" t="s">
        <v>6009</v>
      </c>
      <c r="G11451" s="216">
        <v>10.01</v>
      </c>
      <c r="H11451" s="216">
        <v>425.00000000232831</v>
      </c>
      <c r="I11451" s="216">
        <v>4254.2500000233067</v>
      </c>
      <c r="J11451" s="216">
        <v>4.2964605335707676E-3</v>
      </c>
      <c r="K11451" s="216">
        <v>1.0109318902464068E-5</v>
      </c>
    </row>
    <row r="11452" spans="2:11" ht="15.75" customHeight="1" x14ac:dyDescent="0.2">
      <c r="B11452" s="189">
        <v>41346</v>
      </c>
      <c r="C11452" s="143">
        <v>296537</v>
      </c>
      <c r="D11452" s="143" t="s">
        <v>837</v>
      </c>
      <c r="E11452" s="143" t="s">
        <v>25</v>
      </c>
      <c r="F11452" s="248" t="s">
        <v>5938</v>
      </c>
      <c r="G11452" s="216">
        <v>25</v>
      </c>
      <c r="H11452" s="216">
        <v>386.00000000093132</v>
      </c>
      <c r="I11452" s="216">
        <v>9650.0000000232831</v>
      </c>
      <c r="J11452" s="216">
        <v>2.7642947194274615E-2</v>
      </c>
      <c r="K11452" s="216">
        <v>7.1613852834735538E-5</v>
      </c>
    </row>
    <row r="11453" spans="2:11" ht="15.75" customHeight="1" x14ac:dyDescent="0.2">
      <c r="B11453" s="189">
        <v>41346</v>
      </c>
      <c r="C11453" s="143">
        <v>296538</v>
      </c>
      <c r="D11453" s="143" t="s">
        <v>701</v>
      </c>
      <c r="E11453" s="143" t="s">
        <v>25</v>
      </c>
      <c r="F11453" s="248" t="s">
        <v>4382</v>
      </c>
      <c r="G11453" s="216">
        <v>85.237999999999985</v>
      </c>
      <c r="H11453" s="216">
        <v>379.66666666441597</v>
      </c>
      <c r="I11453" s="216">
        <v>33439.147999803114</v>
      </c>
      <c r="J11453" s="216">
        <v>9.5788248951073657E-2</v>
      </c>
      <c r="K11453" s="216">
        <v>2.4416886351708749E-4</v>
      </c>
    </row>
    <row r="11454" spans="2:11" ht="15.75" customHeight="1" x14ac:dyDescent="0.2">
      <c r="B11454" s="189">
        <v>41346</v>
      </c>
      <c r="C11454" s="143">
        <v>296540</v>
      </c>
      <c r="D11454" s="143" t="s">
        <v>527</v>
      </c>
      <c r="E11454" s="143" t="s">
        <v>25</v>
      </c>
      <c r="F11454" s="248" t="s">
        <v>6010</v>
      </c>
      <c r="G11454" s="216">
        <v>4</v>
      </c>
      <c r="H11454" s="216">
        <v>79.999999998835847</v>
      </c>
      <c r="I11454" s="216">
        <v>319.99999999534339</v>
      </c>
      <c r="J11454" s="216">
        <v>9.1665731627127585E-4</v>
      </c>
      <c r="K11454" s="216">
        <v>1.1458216453557687E-5</v>
      </c>
    </row>
    <row r="11455" spans="2:11" ht="15.75" customHeight="1" x14ac:dyDescent="0.2">
      <c r="B11455" s="189">
        <v>41346</v>
      </c>
      <c r="C11455" s="143">
        <v>296541</v>
      </c>
      <c r="D11455" s="143" t="s">
        <v>834</v>
      </c>
      <c r="E11455" s="143" t="s">
        <v>25</v>
      </c>
      <c r="F11455" s="248" t="s">
        <v>1975</v>
      </c>
      <c r="G11455" s="216">
        <v>139.43</v>
      </c>
      <c r="H11455" s="216">
        <v>355.99999999743886</v>
      </c>
      <c r="I11455" s="216">
        <v>49637.079999642898</v>
      </c>
      <c r="J11455" s="216">
        <v>0.14218810168961685</v>
      </c>
      <c r="K11455" s="216">
        <v>3.994047800298871E-4</v>
      </c>
    </row>
    <row r="11456" spans="2:11" ht="15.75" customHeight="1" x14ac:dyDescent="0.2">
      <c r="B11456" s="189">
        <v>41346</v>
      </c>
      <c r="C11456" s="143">
        <v>296542</v>
      </c>
      <c r="D11456" s="143" t="s">
        <v>611</v>
      </c>
      <c r="E11456" s="143" t="s">
        <v>25</v>
      </c>
      <c r="F11456" s="248" t="s">
        <v>1912</v>
      </c>
      <c r="G11456" s="216">
        <v>38.049999999999997</v>
      </c>
      <c r="H11456" s="216">
        <v>262.99999999813735</v>
      </c>
      <c r="I11456" s="216">
        <v>10007.149999929126</v>
      </c>
      <c r="J11456" s="216">
        <v>2.866602269560193E-2</v>
      </c>
      <c r="K11456" s="216">
        <v>1.0899628401446749E-4</v>
      </c>
    </row>
    <row r="11457" spans="2:11" ht="15.75" customHeight="1" x14ac:dyDescent="0.2">
      <c r="B11457" s="189">
        <v>41346</v>
      </c>
      <c r="C11457" s="143">
        <v>296543</v>
      </c>
      <c r="D11457" s="143" t="s">
        <v>696</v>
      </c>
      <c r="E11457" s="143" t="s">
        <v>25</v>
      </c>
      <c r="F11457" s="248" t="s">
        <v>6011</v>
      </c>
      <c r="G11457" s="216">
        <v>2</v>
      </c>
      <c r="H11457" s="216">
        <v>509.99999999650754</v>
      </c>
      <c r="I11457" s="216">
        <v>1019.9999999930151</v>
      </c>
      <c r="J11457" s="216">
        <v>2.9218451956372015E-3</v>
      </c>
      <c r="K11457" s="216">
        <v>5.7291082267788433E-6</v>
      </c>
    </row>
    <row r="11458" spans="2:11" ht="15.75" customHeight="1" x14ac:dyDescent="0.2">
      <c r="B11458" s="189">
        <v>41346</v>
      </c>
      <c r="C11458" s="143">
        <v>296545</v>
      </c>
      <c r="D11458" s="143" t="s">
        <v>3072</v>
      </c>
      <c r="E11458" s="143" t="s">
        <v>24</v>
      </c>
      <c r="F11458" s="248" t="s">
        <v>6012</v>
      </c>
      <c r="G11458" s="216">
        <v>2.7</v>
      </c>
      <c r="H11458" s="216">
        <v>110.00000000232831</v>
      </c>
      <c r="I11458" s="216">
        <v>297.00000000628643</v>
      </c>
      <c r="J11458" s="216">
        <v>2.9994682458495304E-4</v>
      </c>
      <c r="K11458" s="216">
        <v>2.7267893143509481E-6</v>
      </c>
    </row>
    <row r="11459" spans="2:11" ht="15.75" customHeight="1" x14ac:dyDescent="0.2">
      <c r="B11459" s="189">
        <v>41346</v>
      </c>
      <c r="C11459" s="143">
        <v>296546</v>
      </c>
      <c r="D11459" s="143" t="s">
        <v>1578</v>
      </c>
      <c r="E11459" s="143" t="s">
        <v>25</v>
      </c>
      <c r="F11459" s="248" t="s">
        <v>6013</v>
      </c>
      <c r="G11459" s="216">
        <v>53</v>
      </c>
      <c r="H11459" s="216">
        <v>413.99999999790452</v>
      </c>
      <c r="I11459" s="216">
        <v>21941.99999988894</v>
      </c>
      <c r="J11459" s="216">
        <v>6.2854046355672558E-2</v>
      </c>
      <c r="K11459" s="216">
        <v>1.5182136800963935E-4</v>
      </c>
    </row>
    <row r="11460" spans="2:11" ht="15.75" customHeight="1" x14ac:dyDescent="0.2">
      <c r="B11460" s="189">
        <v>41346</v>
      </c>
      <c r="C11460" s="143">
        <v>296547</v>
      </c>
      <c r="D11460" s="143" t="s">
        <v>706</v>
      </c>
      <c r="E11460" s="143" t="s">
        <v>24</v>
      </c>
      <c r="F11460" s="248" t="s">
        <v>1917</v>
      </c>
      <c r="G11460" s="216">
        <v>27.3</v>
      </c>
      <c r="H11460" s="216">
        <v>197.0000000030268</v>
      </c>
      <c r="I11460" s="216">
        <v>5378.1000000826316</v>
      </c>
      <c r="J11460" s="216">
        <v>5.4314613376800561E-3</v>
      </c>
      <c r="K11460" s="216">
        <v>2.7570869733992917E-5</v>
      </c>
    </row>
    <row r="11461" spans="2:11" ht="15.75" customHeight="1" x14ac:dyDescent="0.2">
      <c r="B11461" s="189">
        <v>41346</v>
      </c>
      <c r="C11461" s="143">
        <v>296548</v>
      </c>
      <c r="D11461" s="143" t="s">
        <v>1384</v>
      </c>
      <c r="E11461" s="143" t="s">
        <v>24</v>
      </c>
      <c r="F11461" s="248" t="s">
        <v>6014</v>
      </c>
      <c r="G11461" s="216">
        <v>5.18</v>
      </c>
      <c r="H11461" s="216">
        <v>87.000000000698492</v>
      </c>
      <c r="I11461" s="216">
        <v>450.66000000361817</v>
      </c>
      <c r="J11461" s="216">
        <v>4.5513143422787556E-4</v>
      </c>
      <c r="K11461" s="216">
        <v>5.2313957956807067E-6</v>
      </c>
    </row>
    <row r="11462" spans="2:11" ht="15.75" customHeight="1" x14ac:dyDescent="0.2">
      <c r="B11462" s="189">
        <v>41346</v>
      </c>
      <c r="C11462" s="143">
        <v>296549</v>
      </c>
      <c r="D11462" s="143" t="s">
        <v>1396</v>
      </c>
      <c r="E11462" s="143" t="s">
        <v>24</v>
      </c>
      <c r="F11462" s="248" t="s">
        <v>6015</v>
      </c>
      <c r="G11462" s="216">
        <v>23.23</v>
      </c>
      <c r="H11462" s="216">
        <v>287.0000000030268</v>
      </c>
      <c r="I11462" s="216">
        <v>6667.0100000703123</v>
      </c>
      <c r="J11462" s="216">
        <v>6.7331598618009776E-3</v>
      </c>
      <c r="K11462" s="216">
        <v>2.3460487323100932E-5</v>
      </c>
    </row>
    <row r="11463" spans="2:11" ht="15.75" customHeight="1" x14ac:dyDescent="0.2">
      <c r="B11463" s="189">
        <v>41346</v>
      </c>
      <c r="C11463" s="143">
        <v>296551</v>
      </c>
      <c r="D11463" s="143" t="s">
        <v>4609</v>
      </c>
      <c r="E11463" s="143" t="s">
        <v>25</v>
      </c>
      <c r="F11463" s="248" t="s">
        <v>6016</v>
      </c>
      <c r="G11463" s="216">
        <v>33.840000000000003</v>
      </c>
      <c r="H11463" s="216">
        <v>207.9999999969732</v>
      </c>
      <c r="I11463" s="216">
        <v>7038.7199998975739</v>
      </c>
      <c r="J11463" s="216">
        <v>2.0162794328702986E-2</v>
      </c>
      <c r="K11463" s="216">
        <v>9.6936511197098047E-5</v>
      </c>
    </row>
    <row r="11464" spans="2:11" ht="15.75" customHeight="1" x14ac:dyDescent="0.2">
      <c r="B11464" s="189">
        <v>41346</v>
      </c>
      <c r="C11464" s="143">
        <v>296552</v>
      </c>
      <c r="D11464" s="143" t="s">
        <v>1511</v>
      </c>
      <c r="E11464" s="143" t="s">
        <v>25</v>
      </c>
      <c r="F11464" s="248" t="s">
        <v>6017</v>
      </c>
      <c r="G11464" s="216">
        <v>5</v>
      </c>
      <c r="H11464" s="216">
        <v>26.999999993713573</v>
      </c>
      <c r="I11464" s="216">
        <v>134.99999996856786</v>
      </c>
      <c r="J11464" s="216">
        <v>3.8671480521753287E-4</v>
      </c>
      <c r="K11464" s="216">
        <v>1.4322770566947108E-5</v>
      </c>
    </row>
    <row r="11465" spans="2:11" ht="15.75" customHeight="1" x14ac:dyDescent="0.2">
      <c r="B11465" s="189">
        <v>41346</v>
      </c>
      <c r="C11465" s="143">
        <v>296553</v>
      </c>
      <c r="D11465" s="143" t="s">
        <v>676</v>
      </c>
      <c r="E11465" s="143" t="s">
        <v>25</v>
      </c>
      <c r="F11465" s="248" t="s">
        <v>6018</v>
      </c>
      <c r="G11465" s="216">
        <v>6.0200000000000005</v>
      </c>
      <c r="H11465" s="216">
        <v>78.000000002793968</v>
      </c>
      <c r="I11465" s="216">
        <v>469.56000001681974</v>
      </c>
      <c r="J11465" s="216">
        <v>1.3450800295313179E-3</v>
      </c>
      <c r="K11465" s="216">
        <v>1.724461576260432E-5</v>
      </c>
    </row>
    <row r="11466" spans="2:11" ht="15.75" customHeight="1" x14ac:dyDescent="0.2">
      <c r="B11466" s="189">
        <v>41346</v>
      </c>
      <c r="C11466" s="143">
        <v>296554</v>
      </c>
      <c r="D11466" s="143" t="s">
        <v>580</v>
      </c>
      <c r="E11466" s="143" t="s">
        <v>24</v>
      </c>
      <c r="F11466" s="248" t="s">
        <v>6019</v>
      </c>
      <c r="G11466" s="216">
        <v>11.115</v>
      </c>
      <c r="H11466" s="216">
        <v>345.00000000349246</v>
      </c>
      <c r="I11466" s="216">
        <v>3834.6750000388188</v>
      </c>
      <c r="J11466" s="216">
        <v>3.8727225237461375E-3</v>
      </c>
      <c r="K11466" s="216">
        <v>1.1225282677411401E-5</v>
      </c>
    </row>
    <row r="11467" spans="2:11" ht="15.75" customHeight="1" x14ac:dyDescent="0.2">
      <c r="B11467" s="189">
        <v>41346</v>
      </c>
      <c r="C11467" s="143">
        <v>296555</v>
      </c>
      <c r="D11467" s="143" t="s">
        <v>689</v>
      </c>
      <c r="E11467" s="143" t="s">
        <v>25</v>
      </c>
      <c r="F11467" s="248" t="s">
        <v>3835</v>
      </c>
      <c r="G11467" s="216">
        <v>3</v>
      </c>
      <c r="H11467" s="216">
        <v>98.000000005122274</v>
      </c>
      <c r="I11467" s="216">
        <v>294.00000001536682</v>
      </c>
      <c r="J11467" s="216">
        <v>8.4217890938050911E-4</v>
      </c>
      <c r="K11467" s="216">
        <v>8.5936623401682654E-6</v>
      </c>
    </row>
    <row r="11468" spans="2:11" ht="15.75" customHeight="1" x14ac:dyDescent="0.2">
      <c r="B11468" s="189">
        <v>41346</v>
      </c>
      <c r="C11468" s="143">
        <v>296556</v>
      </c>
      <c r="D11468" s="143" t="s">
        <v>696</v>
      </c>
      <c r="E11468" s="143" t="s">
        <v>25</v>
      </c>
      <c r="F11468" s="248" t="s">
        <v>5664</v>
      </c>
      <c r="G11468" s="216">
        <v>4.9400000000000004</v>
      </c>
      <c r="H11468" s="216">
        <v>389.00000000023283</v>
      </c>
      <c r="I11468" s="216">
        <v>1921.6600000011504</v>
      </c>
      <c r="J11468" s="216">
        <v>5.5046990575392113E-3</v>
      </c>
      <c r="K11468" s="216">
        <v>1.4150897320143745E-5</v>
      </c>
    </row>
    <row r="11469" spans="2:11" ht="15.75" customHeight="1" x14ac:dyDescent="0.2">
      <c r="B11469" s="189">
        <v>41346</v>
      </c>
      <c r="C11469" s="143">
        <v>296557</v>
      </c>
      <c r="D11469" s="143" t="s">
        <v>1108</v>
      </c>
      <c r="E11469" s="143" t="s">
        <v>24</v>
      </c>
      <c r="F11469" s="248" t="s">
        <v>6020</v>
      </c>
      <c r="G11469" s="216">
        <v>30.75</v>
      </c>
      <c r="H11469" s="216">
        <v>177.99999999348074</v>
      </c>
      <c r="I11469" s="216">
        <v>5473.4999997995328</v>
      </c>
      <c r="J11469" s="216">
        <v>5.5278078931678817E-3</v>
      </c>
      <c r="K11469" s="216">
        <v>3.1055100524552461E-5</v>
      </c>
    </row>
    <row r="11470" spans="2:11" ht="15.75" customHeight="1" x14ac:dyDescent="0.2">
      <c r="B11470" s="189">
        <v>41346</v>
      </c>
      <c r="C11470" s="143">
        <v>296558</v>
      </c>
      <c r="D11470" s="143" t="s">
        <v>1085</v>
      </c>
      <c r="E11470" s="143" t="s">
        <v>24</v>
      </c>
      <c r="F11470" s="248" t="s">
        <v>5897</v>
      </c>
      <c r="G11470" s="216">
        <v>25.46</v>
      </c>
      <c r="H11470" s="216">
        <v>235.00000000116415</v>
      </c>
      <c r="I11470" s="216">
        <v>5983.1000000296399</v>
      </c>
      <c r="J11470" s="216">
        <v>6.0424641284348062E-3</v>
      </c>
      <c r="K11470" s="216">
        <v>2.5712613312361161E-5</v>
      </c>
    </row>
    <row r="11471" spans="2:11" ht="15.75" customHeight="1" x14ac:dyDescent="0.2">
      <c r="B11471" s="189">
        <v>41346</v>
      </c>
      <c r="C11471" s="143">
        <v>296559</v>
      </c>
      <c r="D11471" s="143" t="s">
        <v>884</v>
      </c>
      <c r="E11471" s="143" t="s">
        <v>24</v>
      </c>
      <c r="F11471" s="248" t="s">
        <v>6021</v>
      </c>
      <c r="G11471" s="216">
        <v>3.9</v>
      </c>
      <c r="H11471" s="216">
        <v>94.999999995343387</v>
      </c>
      <c r="I11471" s="216">
        <v>370.49999998183921</v>
      </c>
      <c r="J11471" s="216">
        <v>3.7417608922870574E-4</v>
      </c>
      <c r="K11471" s="216">
        <v>3.9386956762847022E-6</v>
      </c>
    </row>
    <row r="11472" spans="2:11" ht="15.75" customHeight="1" x14ac:dyDescent="0.2">
      <c r="B11472" s="189">
        <v>41346</v>
      </c>
      <c r="C11472" s="143">
        <v>296559</v>
      </c>
      <c r="D11472" s="143" t="s">
        <v>861</v>
      </c>
      <c r="E11472" s="143" t="s">
        <v>24</v>
      </c>
      <c r="F11472" s="248" t="s">
        <v>6021</v>
      </c>
      <c r="G11472" s="216">
        <v>5.53</v>
      </c>
      <c r="H11472" s="216">
        <v>94.999999995343387</v>
      </c>
      <c r="I11472" s="216">
        <v>525.34999997424893</v>
      </c>
      <c r="J11472" s="216">
        <v>5.3056250600890843E-4</v>
      </c>
      <c r="K11472" s="216">
        <v>5.5848684845780527E-6</v>
      </c>
    </row>
    <row r="11473" spans="2:11" ht="15.75" customHeight="1" x14ac:dyDescent="0.2">
      <c r="B11473" s="189">
        <v>41346</v>
      </c>
      <c r="C11473" s="143">
        <v>296560</v>
      </c>
      <c r="D11473" s="143" t="s">
        <v>1119</v>
      </c>
      <c r="E11473" s="143" t="s">
        <v>24</v>
      </c>
      <c r="F11473" s="248" t="s">
        <v>6022</v>
      </c>
      <c r="G11473" s="216">
        <v>4.3050000000000006</v>
      </c>
      <c r="H11473" s="216">
        <v>318.99999999208376</v>
      </c>
      <c r="I11473" s="216">
        <v>1373.2949999659209</v>
      </c>
      <c r="J11473" s="216">
        <v>1.3869207893920956E-3</v>
      </c>
      <c r="K11473" s="216">
        <v>4.3477140734373447E-6</v>
      </c>
    </row>
    <row r="11474" spans="2:11" ht="15.75" customHeight="1" x14ac:dyDescent="0.2">
      <c r="B11474" s="189">
        <v>41346</v>
      </c>
      <c r="C11474" s="143">
        <v>296561</v>
      </c>
      <c r="D11474" s="143" t="s">
        <v>616</v>
      </c>
      <c r="E11474" s="143" t="s">
        <v>24</v>
      </c>
      <c r="F11474" s="248" t="s">
        <v>3769</v>
      </c>
      <c r="G11474" s="216">
        <v>35.320799999999998</v>
      </c>
      <c r="H11474" s="216">
        <v>448.99999999674037</v>
      </c>
      <c r="I11474" s="216">
        <v>15859.039199884866</v>
      </c>
      <c r="J11474" s="216">
        <v>1.6016392083747725E-2</v>
      </c>
      <c r="K11474" s="216">
        <v>3.5671251857158133E-5</v>
      </c>
    </row>
    <row r="11475" spans="2:11" ht="15.75" customHeight="1" x14ac:dyDescent="0.2">
      <c r="B11475" s="189">
        <v>41346</v>
      </c>
      <c r="C11475" s="143">
        <v>296562</v>
      </c>
      <c r="D11475" s="143" t="s">
        <v>1717</v>
      </c>
      <c r="E11475" s="143" t="s">
        <v>24</v>
      </c>
      <c r="F11475" s="248" t="s">
        <v>6023</v>
      </c>
      <c r="G11475" s="216">
        <v>23.65</v>
      </c>
      <c r="H11475" s="216">
        <v>307.99999999813735</v>
      </c>
      <c r="I11475" s="216">
        <v>7284.1999999559484</v>
      </c>
      <c r="J11475" s="216">
        <v>7.3564736012870571E-3</v>
      </c>
      <c r="K11475" s="216">
        <v>2.3884654549777745E-5</v>
      </c>
    </row>
    <row r="11476" spans="2:11" ht="15.75" customHeight="1" x14ac:dyDescent="0.2">
      <c r="B11476" s="189">
        <v>41346</v>
      </c>
      <c r="C11476" s="143">
        <v>296563</v>
      </c>
      <c r="D11476" s="143" t="s">
        <v>1283</v>
      </c>
      <c r="E11476" s="143" t="s">
        <v>24</v>
      </c>
      <c r="F11476" s="248" t="s">
        <v>5693</v>
      </c>
      <c r="G11476" s="216">
        <v>25.2</v>
      </c>
      <c r="H11476" s="216">
        <v>301.99999999953434</v>
      </c>
      <c r="I11476" s="216">
        <v>7610.3999999882653</v>
      </c>
      <c r="J11476" s="216">
        <v>7.6859101473720206E-3</v>
      </c>
      <c r="K11476" s="216">
        <v>2.5450033600608846E-5</v>
      </c>
    </row>
    <row r="11477" spans="2:11" ht="15.75" customHeight="1" x14ac:dyDescent="0.2">
      <c r="B11477" s="189">
        <v>41346</v>
      </c>
      <c r="C11477" s="143">
        <v>296564</v>
      </c>
      <c r="D11477" s="143" t="s">
        <v>1451</v>
      </c>
      <c r="E11477" s="143" t="s">
        <v>25</v>
      </c>
      <c r="F11477" s="248" t="s">
        <v>6024</v>
      </c>
      <c r="G11477" s="216">
        <v>1</v>
      </c>
      <c r="H11477" s="216">
        <v>362.99999999930151</v>
      </c>
      <c r="I11477" s="216">
        <v>362.99999999930151</v>
      </c>
      <c r="J11477" s="216">
        <v>1.0398331431583593E-3</v>
      </c>
      <c r="K11477" s="216">
        <v>2.8645541133894217E-6</v>
      </c>
    </row>
    <row r="11478" spans="2:11" ht="15.75" customHeight="1" x14ac:dyDescent="0.2">
      <c r="B11478" s="189">
        <v>41346</v>
      </c>
      <c r="C11478" s="143">
        <v>296565</v>
      </c>
      <c r="D11478" s="143" t="s">
        <v>1769</v>
      </c>
      <c r="E11478" s="143" t="s">
        <v>24</v>
      </c>
      <c r="F11478" s="248" t="s">
        <v>6025</v>
      </c>
      <c r="G11478" s="216">
        <v>3.7800000000000002</v>
      </c>
      <c r="H11478" s="216">
        <v>132.00000000069849</v>
      </c>
      <c r="I11478" s="216">
        <v>498.96000000264036</v>
      </c>
      <c r="J11478" s="216">
        <v>5.0391066529472165E-4</v>
      </c>
      <c r="K11478" s="216">
        <v>3.817505040091327E-6</v>
      </c>
    </row>
    <row r="11479" spans="2:11" ht="15.75" customHeight="1" x14ac:dyDescent="0.2">
      <c r="B11479" s="189">
        <v>41346</v>
      </c>
      <c r="C11479" s="143">
        <v>296582</v>
      </c>
      <c r="D11479" s="143" t="s">
        <v>557</v>
      </c>
      <c r="E11479" s="143" t="s">
        <v>25</v>
      </c>
      <c r="F11479" s="248" t="s">
        <v>1945</v>
      </c>
      <c r="G11479" s="216">
        <v>25.33</v>
      </c>
      <c r="H11479" s="216">
        <v>340.99999999045394</v>
      </c>
      <c r="I11479" s="216">
        <v>8637.5299997581969</v>
      </c>
      <c r="J11479" s="216">
        <v>2.4742672090331874E-2</v>
      </c>
      <c r="K11479" s="216">
        <v>7.2559155692154042E-5</v>
      </c>
    </row>
    <row r="11480" spans="2:11" ht="15.75" customHeight="1" x14ac:dyDescent="0.2">
      <c r="B11480" s="189">
        <v>41347</v>
      </c>
      <c r="C11480" s="143">
        <v>296591</v>
      </c>
      <c r="D11480" s="143" t="s">
        <v>666</v>
      </c>
      <c r="E11480" s="143" t="s">
        <v>25</v>
      </c>
      <c r="F11480" s="248" t="s">
        <v>6026</v>
      </c>
      <c r="G11480" s="216">
        <v>1</v>
      </c>
      <c r="H11480" s="216">
        <v>169.99999999883585</v>
      </c>
      <c r="I11480" s="216">
        <v>169.99999999883585</v>
      </c>
      <c r="J11480" s="216">
        <v>4.870281903629206E-4</v>
      </c>
      <c r="K11480" s="216">
        <v>2.8648717080367987E-6</v>
      </c>
    </row>
    <row r="11481" spans="2:11" ht="15.75" customHeight="1" x14ac:dyDescent="0.2">
      <c r="B11481" s="189">
        <v>41347</v>
      </c>
      <c r="C11481" s="143">
        <v>296592</v>
      </c>
      <c r="D11481" s="143" t="s">
        <v>1670</v>
      </c>
      <c r="E11481" s="143" t="s">
        <v>24</v>
      </c>
      <c r="F11481" s="248" t="s">
        <v>6027</v>
      </c>
      <c r="G11481" s="216">
        <v>77</v>
      </c>
      <c r="H11481" s="216">
        <v>230.99999999860302</v>
      </c>
      <c r="I11481" s="216">
        <v>17786.999999892432</v>
      </c>
      <c r="J11481" s="216">
        <v>1.7962255027861019E-2</v>
      </c>
      <c r="K11481" s="216">
        <v>7.7758679774760363E-5</v>
      </c>
    </row>
    <row r="11482" spans="2:11" ht="15.75" customHeight="1" x14ac:dyDescent="0.2">
      <c r="B11482" s="189">
        <v>41347</v>
      </c>
      <c r="C11482" s="143">
        <v>296594</v>
      </c>
      <c r="D11482" s="143" t="s">
        <v>524</v>
      </c>
      <c r="E11482" s="143" t="s">
        <v>25</v>
      </c>
      <c r="F11482" s="248" t="s">
        <v>3424</v>
      </c>
      <c r="G11482" s="216">
        <v>20</v>
      </c>
      <c r="H11482" s="216">
        <v>267.00000000069849</v>
      </c>
      <c r="I11482" s="216">
        <v>5340.0000000139698</v>
      </c>
      <c r="J11482" s="216">
        <v>1.5298414920956526E-2</v>
      </c>
      <c r="K11482" s="216">
        <v>5.7297434160735972E-5</v>
      </c>
    </row>
    <row r="11483" spans="2:11" ht="15.75" customHeight="1" x14ac:dyDescent="0.2">
      <c r="B11483" s="189">
        <v>41347</v>
      </c>
      <c r="C11483" s="143">
        <v>296595</v>
      </c>
      <c r="D11483" s="143" t="s">
        <v>838</v>
      </c>
      <c r="E11483" s="143" t="s">
        <v>25</v>
      </c>
      <c r="F11483" s="248" t="s">
        <v>6028</v>
      </c>
      <c r="G11483" s="216">
        <v>11</v>
      </c>
      <c r="H11483" s="216">
        <v>270</v>
      </c>
      <c r="I11483" s="216">
        <v>2970</v>
      </c>
      <c r="J11483" s="216">
        <v>8.5086689728692926E-3</v>
      </c>
      <c r="K11483" s="216">
        <v>3.1513588788404786E-5</v>
      </c>
    </row>
    <row r="11484" spans="2:11" ht="15.75" customHeight="1" x14ac:dyDescent="0.2">
      <c r="B11484" s="189">
        <v>41347</v>
      </c>
      <c r="C11484" s="143">
        <v>296597</v>
      </c>
      <c r="D11484" s="143" t="s">
        <v>1170</v>
      </c>
      <c r="E11484" s="143" t="s">
        <v>25</v>
      </c>
      <c r="F11484" s="248" t="s">
        <v>6029</v>
      </c>
      <c r="G11484" s="216">
        <v>10.95</v>
      </c>
      <c r="H11484" s="216">
        <v>342.9999999969732</v>
      </c>
      <c r="I11484" s="216">
        <v>3755.8499999668566</v>
      </c>
      <c r="J11484" s="216">
        <v>1.0760028404535058E-2</v>
      </c>
      <c r="K11484" s="216">
        <v>3.1370345203002942E-5</v>
      </c>
    </row>
    <row r="11485" spans="2:11" ht="15.75" customHeight="1" x14ac:dyDescent="0.2">
      <c r="B11485" s="189">
        <v>41347</v>
      </c>
      <c r="C11485" s="143">
        <v>296598</v>
      </c>
      <c r="D11485" s="143" t="s">
        <v>568</v>
      </c>
      <c r="E11485" s="143" t="s">
        <v>25</v>
      </c>
      <c r="F11485" s="248" t="s">
        <v>1944</v>
      </c>
      <c r="G11485" s="216">
        <v>5.0200000000000005</v>
      </c>
      <c r="H11485" s="216">
        <v>335.99999999511056</v>
      </c>
      <c r="I11485" s="216">
        <v>1686.719999975455</v>
      </c>
      <c r="J11485" s="216">
        <v>4.8322364073095109E-3</v>
      </c>
      <c r="K11485" s="216">
        <v>1.438165597434473E-5</v>
      </c>
    </row>
    <row r="11486" spans="2:11" ht="15.75" customHeight="1" x14ac:dyDescent="0.2">
      <c r="B11486" s="189">
        <v>41347</v>
      </c>
      <c r="C11486" s="143">
        <v>296599</v>
      </c>
      <c r="D11486" s="143" t="s">
        <v>1365</v>
      </c>
      <c r="E11486" s="143" t="s">
        <v>25</v>
      </c>
      <c r="F11486" s="248" t="s">
        <v>5734</v>
      </c>
      <c r="G11486" s="216">
        <v>8.68</v>
      </c>
      <c r="H11486" s="216">
        <v>339.00000000488944</v>
      </c>
      <c r="I11486" s="216">
        <v>2942.5200000424402</v>
      </c>
      <c r="J11486" s="216">
        <v>8.4299422984540264E-3</v>
      </c>
      <c r="K11486" s="216">
        <v>2.4867086425759413E-5</v>
      </c>
    </row>
    <row r="11487" spans="2:11" ht="15.75" customHeight="1" x14ac:dyDescent="0.2">
      <c r="B11487" s="189">
        <v>41347</v>
      </c>
      <c r="C11487" s="143">
        <v>296601</v>
      </c>
      <c r="D11487" s="143" t="s">
        <v>872</v>
      </c>
      <c r="E11487" s="143" t="s">
        <v>25</v>
      </c>
      <c r="F11487" s="248" t="s">
        <v>2388</v>
      </c>
      <c r="G11487" s="216">
        <v>59.9</v>
      </c>
      <c r="H11487" s="216">
        <v>418.00000000046566</v>
      </c>
      <c r="I11487" s="216">
        <v>25038.200000027893</v>
      </c>
      <c r="J11487" s="216">
        <v>7.1731230800246876E-2</v>
      </c>
      <c r="K11487" s="216">
        <v>1.7160581531140424E-4</v>
      </c>
    </row>
    <row r="11488" spans="2:11" ht="15.75" customHeight="1" x14ac:dyDescent="0.2">
      <c r="B11488" s="189">
        <v>41347</v>
      </c>
      <c r="C11488" s="143">
        <v>296602</v>
      </c>
      <c r="D11488" s="143" t="s">
        <v>1405</v>
      </c>
      <c r="E11488" s="143" t="s">
        <v>25</v>
      </c>
      <c r="F11488" s="248" t="s">
        <v>6030</v>
      </c>
      <c r="G11488" s="216">
        <v>67.989999999999995</v>
      </c>
      <c r="H11488" s="216">
        <v>271.00000000325963</v>
      </c>
      <c r="I11488" s="216">
        <v>18425.290000221623</v>
      </c>
      <c r="J11488" s="216">
        <v>5.2786092034008268E-2</v>
      </c>
      <c r="K11488" s="216">
        <v>1.9478262742942193E-4</v>
      </c>
    </row>
    <row r="11489" spans="2:11" ht="15.75" customHeight="1" x14ac:dyDescent="0.2">
      <c r="B11489" s="189">
        <v>41347</v>
      </c>
      <c r="C11489" s="143">
        <v>296603</v>
      </c>
      <c r="D11489" s="143" t="s">
        <v>1816</v>
      </c>
      <c r="E11489" s="143" t="s">
        <v>25</v>
      </c>
      <c r="F11489" s="248" t="s">
        <v>6031</v>
      </c>
      <c r="G11489" s="216">
        <v>5</v>
      </c>
      <c r="H11489" s="216">
        <v>470.99999999511056</v>
      </c>
      <c r="I11489" s="216">
        <v>2354.9999999755528</v>
      </c>
      <c r="J11489" s="216">
        <v>6.7467728723566225E-3</v>
      </c>
      <c r="K11489" s="216">
        <v>1.4324358540183993E-5</v>
      </c>
    </row>
    <row r="11490" spans="2:11" ht="15.75" customHeight="1" x14ac:dyDescent="0.2">
      <c r="B11490" s="189">
        <v>41347</v>
      </c>
      <c r="C11490" s="143">
        <v>296605</v>
      </c>
      <c r="D11490" s="143" t="s">
        <v>960</v>
      </c>
      <c r="E11490" s="143" t="s">
        <v>25</v>
      </c>
      <c r="F11490" s="248" t="s">
        <v>6032</v>
      </c>
      <c r="G11490" s="216">
        <v>2</v>
      </c>
      <c r="H11490" s="216">
        <v>357.99999999348074</v>
      </c>
      <c r="I11490" s="216">
        <v>715.99999998696148</v>
      </c>
      <c r="J11490" s="216">
        <v>2.0512481429169941E-3</v>
      </c>
      <c r="K11490" s="216">
        <v>5.7297434160735973E-6</v>
      </c>
    </row>
    <row r="11491" spans="2:11" ht="15.75" customHeight="1" x14ac:dyDescent="0.2">
      <c r="B11491" s="189">
        <v>41347</v>
      </c>
      <c r="C11491" s="143">
        <v>296607</v>
      </c>
      <c r="D11491" s="143" t="s">
        <v>1735</v>
      </c>
      <c r="E11491" s="143" t="s">
        <v>24</v>
      </c>
      <c r="F11491" s="248" t="s">
        <v>6033</v>
      </c>
      <c r="G11491" s="216">
        <v>12.155000000000001</v>
      </c>
      <c r="H11491" s="216">
        <v>382.00000000884756</v>
      </c>
      <c r="I11491" s="216">
        <v>4643.2100001075423</v>
      </c>
      <c r="J11491" s="216">
        <v>4.6889594743549021E-3</v>
      </c>
      <c r="K11491" s="216">
        <v>1.2274763021587174E-5</v>
      </c>
    </row>
    <row r="11492" spans="2:11" ht="15.75" customHeight="1" x14ac:dyDescent="0.2">
      <c r="B11492" s="189">
        <v>41347</v>
      </c>
      <c r="C11492" s="143">
        <v>296608</v>
      </c>
      <c r="D11492" s="143" t="s">
        <v>779</v>
      </c>
      <c r="E11492" s="143" t="s">
        <v>24</v>
      </c>
      <c r="F11492" s="248" t="s">
        <v>6034</v>
      </c>
      <c r="G11492" s="216">
        <v>35.200000000000003</v>
      </c>
      <c r="H11492" s="216">
        <v>5.9999999986030161</v>
      </c>
      <c r="I11492" s="216">
        <v>211.1999999508262</v>
      </c>
      <c r="J11492" s="216">
        <v>2.1328095018968441E-4</v>
      </c>
      <c r="K11492" s="216">
        <v>3.5546825039890459E-5</v>
      </c>
    </row>
    <row r="11493" spans="2:11" ht="15.75" customHeight="1" x14ac:dyDescent="0.2">
      <c r="B11493" s="189">
        <v>41347</v>
      </c>
      <c r="C11493" s="143">
        <v>296609</v>
      </c>
      <c r="D11493" s="143" t="s">
        <v>779</v>
      </c>
      <c r="E11493" s="143" t="s">
        <v>24</v>
      </c>
      <c r="F11493" s="248" t="s">
        <v>6035</v>
      </c>
      <c r="G11493" s="216">
        <v>4.83</v>
      </c>
      <c r="H11493" s="216">
        <v>113.00000000162981</v>
      </c>
      <c r="I11493" s="216">
        <v>545.79000000787198</v>
      </c>
      <c r="J11493" s="216">
        <v>5.511676601932283E-4</v>
      </c>
      <c r="K11493" s="216">
        <v>4.8775899131440598E-6</v>
      </c>
    </row>
    <row r="11494" spans="2:11" ht="15.75" customHeight="1" x14ac:dyDescent="0.2">
      <c r="B11494" s="189">
        <v>41347</v>
      </c>
      <c r="C11494" s="143">
        <v>296610</v>
      </c>
      <c r="D11494" s="143" t="s">
        <v>641</v>
      </c>
      <c r="E11494" s="143" t="s">
        <v>24</v>
      </c>
      <c r="F11494" s="248" t="s">
        <v>5367</v>
      </c>
      <c r="G11494" s="216">
        <v>11.8</v>
      </c>
      <c r="H11494" s="216">
        <v>354.00000000139698</v>
      </c>
      <c r="I11494" s="216">
        <v>4177.2000000164844</v>
      </c>
      <c r="J11494" s="216">
        <v>4.2183578851481924E-3</v>
      </c>
      <c r="K11494" s="216">
        <v>1.1916265212236005E-5</v>
      </c>
    </row>
    <row r="11495" spans="2:11" ht="15.75" customHeight="1" x14ac:dyDescent="0.2">
      <c r="B11495" s="189">
        <v>41347</v>
      </c>
      <c r="C11495" s="143">
        <v>296611</v>
      </c>
      <c r="D11495" s="143" t="s">
        <v>1066</v>
      </c>
      <c r="E11495" s="143" t="s">
        <v>24</v>
      </c>
      <c r="F11495" s="248" t="s">
        <v>4205</v>
      </c>
      <c r="G11495" s="216">
        <v>30.12</v>
      </c>
      <c r="H11495" s="216">
        <v>342.9999999969732</v>
      </c>
      <c r="I11495" s="216">
        <v>10331.159999908834</v>
      </c>
      <c r="J11495" s="216">
        <v>1.043295275499642E-2</v>
      </c>
      <c r="K11495" s="216">
        <v>3.0416771880724446E-5</v>
      </c>
    </row>
    <row r="11496" spans="2:11" ht="15.75" customHeight="1" x14ac:dyDescent="0.2">
      <c r="B11496" s="189">
        <v>41347</v>
      </c>
      <c r="C11496" s="143">
        <v>296613</v>
      </c>
      <c r="D11496" s="143" t="s">
        <v>1295</v>
      </c>
      <c r="E11496" s="143" t="s">
        <v>25</v>
      </c>
      <c r="F11496" s="248" t="s">
        <v>6036</v>
      </c>
      <c r="G11496" s="216">
        <v>2.04</v>
      </c>
      <c r="H11496" s="216">
        <v>405.99999999278225</v>
      </c>
      <c r="I11496" s="216">
        <v>828.23999998527586</v>
      </c>
      <c r="J11496" s="216">
        <v>2.3728013434222155E-3</v>
      </c>
      <c r="K11496" s="216">
        <v>5.8443382843950694E-6</v>
      </c>
    </row>
    <row r="11497" spans="2:11" ht="15.75" customHeight="1" x14ac:dyDescent="0.2">
      <c r="B11497" s="189">
        <v>41347</v>
      </c>
      <c r="C11497" s="143">
        <v>296614</v>
      </c>
      <c r="D11497" s="143" t="s">
        <v>1728</v>
      </c>
      <c r="E11497" s="143" t="s">
        <v>25</v>
      </c>
      <c r="F11497" s="248" t="s">
        <v>6037</v>
      </c>
      <c r="G11497" s="216">
        <v>1.37</v>
      </c>
      <c r="H11497" s="216">
        <v>306.99999999487773</v>
      </c>
      <c r="I11497" s="216">
        <v>420.58999999298254</v>
      </c>
      <c r="J11497" s="216">
        <v>1.204936391663093E-3</v>
      </c>
      <c r="K11497" s="216">
        <v>3.9248742400104143E-6</v>
      </c>
    </row>
    <row r="11498" spans="2:11" ht="15.75" customHeight="1" x14ac:dyDescent="0.2">
      <c r="B11498" s="189">
        <v>41347</v>
      </c>
      <c r="C11498" s="143">
        <v>296615</v>
      </c>
      <c r="D11498" s="143" t="s">
        <v>968</v>
      </c>
      <c r="E11498" s="143" t="s">
        <v>25</v>
      </c>
      <c r="F11498" s="248" t="s">
        <v>6038</v>
      </c>
      <c r="G11498" s="216">
        <v>5</v>
      </c>
      <c r="H11498" s="216">
        <v>190.00000000116415</v>
      </c>
      <c r="I11498" s="216">
        <v>950.00000000582077</v>
      </c>
      <c r="J11498" s="216">
        <v>2.7216281226516343E-3</v>
      </c>
      <c r="K11498" s="216">
        <v>1.4324358540183993E-5</v>
      </c>
    </row>
    <row r="11499" spans="2:11" ht="15.75" customHeight="1" x14ac:dyDescent="0.2">
      <c r="B11499" s="189">
        <v>41347</v>
      </c>
      <c r="C11499" s="143">
        <v>296616</v>
      </c>
      <c r="D11499" s="143" t="s">
        <v>1332</v>
      </c>
      <c r="E11499" s="143" t="s">
        <v>25</v>
      </c>
      <c r="F11499" s="248" t="s">
        <v>6039</v>
      </c>
      <c r="G11499" s="216">
        <v>0.4</v>
      </c>
      <c r="H11499" s="216">
        <v>152.0000000030268</v>
      </c>
      <c r="I11499" s="216">
        <v>60.800000001210719</v>
      </c>
      <c r="J11499" s="216">
        <v>1.7418419985210592E-4</v>
      </c>
      <c r="K11499" s="216">
        <v>1.1459486832147195E-6</v>
      </c>
    </row>
    <row r="11500" spans="2:11" ht="15.75" customHeight="1" x14ac:dyDescent="0.2">
      <c r="B11500" s="189">
        <v>41347</v>
      </c>
      <c r="C11500" s="143">
        <v>296618</v>
      </c>
      <c r="D11500" s="143" t="s">
        <v>3249</v>
      </c>
      <c r="E11500" s="143" t="s">
        <v>24</v>
      </c>
      <c r="F11500" s="248" t="s">
        <v>3248</v>
      </c>
      <c r="G11500" s="216">
        <v>33.18</v>
      </c>
      <c r="H11500" s="216">
        <v>338.99999999441206</v>
      </c>
      <c r="I11500" s="216">
        <v>11248.019999814593</v>
      </c>
      <c r="J11500" s="216">
        <v>1.1358846561891988E-2</v>
      </c>
      <c r="K11500" s="216">
        <v>3.3506922012033102E-5</v>
      </c>
    </row>
    <row r="11501" spans="2:11" ht="15.75" customHeight="1" x14ac:dyDescent="0.2">
      <c r="B11501" s="189">
        <v>41347</v>
      </c>
      <c r="C11501" s="143">
        <v>296619</v>
      </c>
      <c r="D11501" s="143" t="s">
        <v>1670</v>
      </c>
      <c r="E11501" s="143" t="s">
        <v>24</v>
      </c>
      <c r="F11501" s="248" t="s">
        <v>6040</v>
      </c>
      <c r="G11501" s="216">
        <v>9.98</v>
      </c>
      <c r="H11501" s="216">
        <v>46.000000003259629</v>
      </c>
      <c r="I11501" s="216">
        <v>459.08000003253107</v>
      </c>
      <c r="J11501" s="216">
        <v>4.6360330796787742E-4</v>
      </c>
      <c r="K11501" s="216">
        <v>1.0078332781196214E-5</v>
      </c>
    </row>
    <row r="11502" spans="2:11" ht="15.75" customHeight="1" x14ac:dyDescent="0.2">
      <c r="B11502" s="189">
        <v>41347</v>
      </c>
      <c r="C11502" s="143">
        <v>296620</v>
      </c>
      <c r="D11502" s="143" t="s">
        <v>1164</v>
      </c>
      <c r="E11502" s="143" t="s">
        <v>25</v>
      </c>
      <c r="F11502" s="248" t="s">
        <v>4148</v>
      </c>
      <c r="G11502" s="216">
        <v>2.145</v>
      </c>
      <c r="H11502" s="216">
        <v>372.00000000768341</v>
      </c>
      <c r="I11502" s="216">
        <v>797.94000001648089</v>
      </c>
      <c r="J11502" s="216">
        <v>2.2859957307580989E-3</v>
      </c>
      <c r="K11502" s="216">
        <v>6.1451498137389329E-6</v>
      </c>
    </row>
    <row r="11503" spans="2:11" ht="15.75" customHeight="1" x14ac:dyDescent="0.2">
      <c r="B11503" s="189">
        <v>41347</v>
      </c>
      <c r="C11503" s="143">
        <v>296621</v>
      </c>
      <c r="D11503" s="143" t="s">
        <v>1046</v>
      </c>
      <c r="E11503" s="143" t="s">
        <v>24</v>
      </c>
      <c r="F11503" s="248" t="s">
        <v>5790</v>
      </c>
      <c r="G11503" s="216">
        <v>30.75</v>
      </c>
      <c r="H11503" s="216">
        <v>219.00000000139698</v>
      </c>
      <c r="I11503" s="216">
        <v>6734.2500000429573</v>
      </c>
      <c r="J11503" s="216">
        <v>6.8006024581366278E-3</v>
      </c>
      <c r="K11503" s="216">
        <v>3.1052979260699758E-5</v>
      </c>
    </row>
    <row r="11504" spans="2:11" ht="15.75" customHeight="1" x14ac:dyDescent="0.2">
      <c r="B11504" s="189">
        <v>41347</v>
      </c>
      <c r="C11504" s="143">
        <v>296622</v>
      </c>
      <c r="D11504" s="143" t="s">
        <v>1710</v>
      </c>
      <c r="E11504" s="143" t="s">
        <v>24</v>
      </c>
      <c r="F11504" s="248" t="s">
        <v>6041</v>
      </c>
      <c r="G11504" s="216">
        <v>44.46</v>
      </c>
      <c r="H11504" s="216">
        <v>63.999999999068677</v>
      </c>
      <c r="I11504" s="216">
        <v>2845.4399999585935</v>
      </c>
      <c r="J11504" s="216">
        <v>2.8734760750009666E-3</v>
      </c>
      <c r="K11504" s="216">
        <v>4.4898063672543457E-5</v>
      </c>
    </row>
    <row r="11505" spans="2:11" ht="15.75" customHeight="1" x14ac:dyDescent="0.2">
      <c r="B11505" s="189">
        <v>41347</v>
      </c>
      <c r="C11505" s="143">
        <v>296623</v>
      </c>
      <c r="D11505" s="143" t="s">
        <v>5259</v>
      </c>
      <c r="E11505" s="143" t="s">
        <v>24</v>
      </c>
      <c r="F11505" s="248" t="s">
        <v>6001</v>
      </c>
      <c r="G11505" s="216">
        <v>5.44</v>
      </c>
      <c r="H11505" s="216">
        <v>297.9999999969732</v>
      </c>
      <c r="I11505" s="216">
        <v>1621.1199999835344</v>
      </c>
      <c r="J11505" s="216">
        <v>1.6370928695477816E-3</v>
      </c>
      <c r="K11505" s="216">
        <v>5.4936002334376159E-6</v>
      </c>
    </row>
    <row r="11506" spans="2:11" ht="15.75" customHeight="1" x14ac:dyDescent="0.2">
      <c r="B11506" s="189">
        <v>41347</v>
      </c>
      <c r="C11506" s="143">
        <v>296623</v>
      </c>
      <c r="D11506" s="143" t="s">
        <v>913</v>
      </c>
      <c r="E11506" s="143" t="s">
        <v>24</v>
      </c>
      <c r="F11506" s="248" t="s">
        <v>6001</v>
      </c>
      <c r="G11506" s="216">
        <v>0.93</v>
      </c>
      <c r="H11506" s="216">
        <v>297.9999999969732</v>
      </c>
      <c r="I11506" s="216">
        <v>277.1399999971851</v>
      </c>
      <c r="J11506" s="216">
        <v>2.7987065600724943E-4</v>
      </c>
      <c r="K11506" s="216">
        <v>9.3916327520165125E-7</v>
      </c>
    </row>
    <row r="11507" spans="2:11" ht="15.75" customHeight="1" x14ac:dyDescent="0.2">
      <c r="B11507" s="189">
        <v>41347</v>
      </c>
      <c r="C11507" s="143">
        <v>296624</v>
      </c>
      <c r="D11507" s="143" t="s">
        <v>776</v>
      </c>
      <c r="E11507" s="143" t="s">
        <v>24</v>
      </c>
      <c r="F11507" s="248" t="s">
        <v>4257</v>
      </c>
      <c r="G11507" s="216">
        <v>28.455000000000002</v>
      </c>
      <c r="H11507" s="216">
        <v>383.00000000162981</v>
      </c>
      <c r="I11507" s="216">
        <v>10898.265000046376</v>
      </c>
      <c r="J11507" s="216">
        <v>1.1005645431676429E-2</v>
      </c>
      <c r="K11507" s="216">
        <v>2.8735366662218266E-5</v>
      </c>
    </row>
    <row r="11508" spans="2:11" ht="15.75" customHeight="1" x14ac:dyDescent="0.2">
      <c r="B11508" s="189">
        <v>41347</v>
      </c>
      <c r="C11508" s="143">
        <v>296625</v>
      </c>
      <c r="D11508" s="143" t="s">
        <v>1467</v>
      </c>
      <c r="E11508" s="143" t="s">
        <v>24</v>
      </c>
      <c r="F11508" s="248" t="s">
        <v>4728</v>
      </c>
      <c r="G11508" s="216">
        <v>6.75</v>
      </c>
      <c r="H11508" s="216">
        <v>291.00000000558794</v>
      </c>
      <c r="I11508" s="216">
        <v>1964.2500000377186</v>
      </c>
      <c r="J11508" s="216">
        <v>1.9836037240325453E-3</v>
      </c>
      <c r="K11508" s="216">
        <v>6.8165076425926294E-6</v>
      </c>
    </row>
    <row r="11509" spans="2:11" ht="15.75" customHeight="1" x14ac:dyDescent="0.2">
      <c r="B11509" s="189">
        <v>41347</v>
      </c>
      <c r="C11509" s="143">
        <v>296626</v>
      </c>
      <c r="D11509" s="143" t="s">
        <v>735</v>
      </c>
      <c r="E11509" s="143" t="s">
        <v>24</v>
      </c>
      <c r="F11509" s="248" t="s">
        <v>6042</v>
      </c>
      <c r="G11509" s="216">
        <v>6.15</v>
      </c>
      <c r="H11509" s="216">
        <v>219.99999999417923</v>
      </c>
      <c r="I11509" s="216">
        <v>1352.9999999642023</v>
      </c>
      <c r="J11509" s="216">
        <v>1.3663310874346389E-3</v>
      </c>
      <c r="K11509" s="216">
        <v>6.2105958521399519E-6</v>
      </c>
    </row>
    <row r="11510" spans="2:11" ht="15.75" customHeight="1" x14ac:dyDescent="0.2">
      <c r="B11510" s="189">
        <v>41347</v>
      </c>
      <c r="C11510" s="143">
        <v>296627</v>
      </c>
      <c r="D11510" s="143" t="s">
        <v>1214</v>
      </c>
      <c r="E11510" s="143" t="s">
        <v>24</v>
      </c>
      <c r="F11510" s="248" t="s">
        <v>4755</v>
      </c>
      <c r="G11510" s="216">
        <v>13.734999999999999</v>
      </c>
      <c r="H11510" s="216">
        <v>223.00000000395812</v>
      </c>
      <c r="I11510" s="216">
        <v>3062.9050000543648</v>
      </c>
      <c r="J11510" s="216">
        <v>3.0930837542823345E-3</v>
      </c>
      <c r="K11510" s="216">
        <v>1.3870330736445891E-5</v>
      </c>
    </row>
    <row r="11511" spans="2:11" ht="15.75" customHeight="1" x14ac:dyDescent="0.2">
      <c r="B11511" s="189">
        <v>41347</v>
      </c>
      <c r="C11511" s="143">
        <v>296628</v>
      </c>
      <c r="D11511" s="143" t="s">
        <v>1196</v>
      </c>
      <c r="E11511" s="143" t="s">
        <v>24</v>
      </c>
      <c r="F11511" s="248" t="s">
        <v>6043</v>
      </c>
      <c r="G11511" s="216">
        <v>34.19</v>
      </c>
      <c r="H11511" s="216">
        <v>429.00000000488944</v>
      </c>
      <c r="I11511" s="216">
        <v>14667.510000167169</v>
      </c>
      <c r="J11511" s="216">
        <v>1.481202874280642E-2</v>
      </c>
      <c r="K11511" s="216">
        <v>3.4526873525961777E-5</v>
      </c>
    </row>
    <row r="11512" spans="2:11" ht="15.75" customHeight="1" x14ac:dyDescent="0.2">
      <c r="B11512" s="189">
        <v>41347</v>
      </c>
      <c r="C11512" s="143">
        <v>296629</v>
      </c>
      <c r="D11512" s="143" t="s">
        <v>1010</v>
      </c>
      <c r="E11512" s="143" t="s">
        <v>24</v>
      </c>
      <c r="F11512" s="248" t="s">
        <v>6044</v>
      </c>
      <c r="G11512" s="216">
        <v>2.97</v>
      </c>
      <c r="H11512" s="216">
        <v>302.99999999231659</v>
      </c>
      <c r="I11512" s="216">
        <v>899.90999997718029</v>
      </c>
      <c r="J11512" s="216">
        <v>9.0877679888740483E-4</v>
      </c>
      <c r="K11512" s="216">
        <v>2.9992633627407571E-6</v>
      </c>
    </row>
    <row r="11513" spans="2:11" ht="15.75" customHeight="1" x14ac:dyDescent="0.2">
      <c r="B11513" s="189">
        <v>41347</v>
      </c>
      <c r="C11513" s="143">
        <v>296630</v>
      </c>
      <c r="D11513" s="143" t="s">
        <v>1023</v>
      </c>
      <c r="E11513" s="143" t="s">
        <v>24</v>
      </c>
      <c r="F11513" s="248" t="s">
        <v>6045</v>
      </c>
      <c r="G11513" s="216">
        <v>21.0474</v>
      </c>
      <c r="H11513" s="216">
        <v>193.00000000046566</v>
      </c>
      <c r="I11513" s="216">
        <v>4062.1482000098008</v>
      </c>
      <c r="J11513" s="216">
        <v>4.1021724815867707E-3</v>
      </c>
      <c r="K11513" s="216">
        <v>2.1254779697289497E-5</v>
      </c>
    </row>
    <row r="11514" spans="2:11" ht="15.75" customHeight="1" x14ac:dyDescent="0.2">
      <c r="B11514" s="189">
        <v>41347</v>
      </c>
      <c r="C11514" s="143">
        <v>296631</v>
      </c>
      <c r="D11514" s="143" t="s">
        <v>962</v>
      </c>
      <c r="E11514" s="143" t="s">
        <v>24</v>
      </c>
      <c r="F11514" s="248" t="s">
        <v>6046</v>
      </c>
      <c r="G11514" s="216">
        <v>2.62</v>
      </c>
      <c r="H11514" s="216">
        <v>259.99999999883585</v>
      </c>
      <c r="I11514" s="216">
        <v>681.19999999694994</v>
      </c>
      <c r="J11514" s="216">
        <v>6.8791185275752717E-4</v>
      </c>
      <c r="K11514" s="216">
        <v>2.6458148183100284E-6</v>
      </c>
    </row>
    <row r="11515" spans="2:11" ht="15.75" customHeight="1" x14ac:dyDescent="0.2">
      <c r="B11515" s="189">
        <v>41347</v>
      </c>
      <c r="C11515" s="143">
        <v>296632</v>
      </c>
      <c r="D11515" s="143" t="s">
        <v>1373</v>
      </c>
      <c r="E11515" s="143" t="s">
        <v>24</v>
      </c>
      <c r="F11515" s="248" t="s">
        <v>5942</v>
      </c>
      <c r="G11515" s="216">
        <v>6.79</v>
      </c>
      <c r="H11515" s="216">
        <v>386.00000000093132</v>
      </c>
      <c r="I11515" s="216">
        <v>2620.9400000063238</v>
      </c>
      <c r="J11515" s="216">
        <v>2.6467640801214566E-3</v>
      </c>
      <c r="K11515" s="216">
        <v>6.8569017619561413E-6</v>
      </c>
    </row>
    <row r="11516" spans="2:11" ht="15.75" customHeight="1" x14ac:dyDescent="0.2">
      <c r="B11516" s="189">
        <v>41347</v>
      </c>
      <c r="C11516" s="143">
        <v>296633</v>
      </c>
      <c r="D11516" s="143" t="s">
        <v>814</v>
      </c>
      <c r="E11516" s="143" t="s">
        <v>25</v>
      </c>
      <c r="F11516" s="248" t="s">
        <v>6047</v>
      </c>
      <c r="G11516" s="216">
        <v>1.95</v>
      </c>
      <c r="H11516" s="216">
        <v>90</v>
      </c>
      <c r="I11516" s="216">
        <v>175.5</v>
      </c>
      <c r="J11516" s="216">
        <v>5.0278498476045812E-4</v>
      </c>
      <c r="K11516" s="216">
        <v>5.5864998306717575E-6</v>
      </c>
    </row>
    <row r="11517" spans="2:11" ht="15.75" customHeight="1" x14ac:dyDescent="0.2">
      <c r="B11517" s="189">
        <v>41347</v>
      </c>
      <c r="C11517" s="143">
        <v>296634</v>
      </c>
      <c r="D11517" s="143" t="s">
        <v>584</v>
      </c>
      <c r="E11517" s="143" t="s">
        <v>24</v>
      </c>
      <c r="F11517" s="248" t="s">
        <v>6048</v>
      </c>
      <c r="G11517" s="216">
        <v>48.175000000000004</v>
      </c>
      <c r="H11517" s="216">
        <v>223.00000000395812</v>
      </c>
      <c r="I11517" s="216">
        <v>10743.025000190684</v>
      </c>
      <c r="J11517" s="216">
        <v>1.0848875854572369E-2</v>
      </c>
      <c r="K11517" s="216">
        <v>4.8649667508429622E-5</v>
      </c>
    </row>
    <row r="11518" spans="2:11" ht="15.75" customHeight="1" x14ac:dyDescent="0.2">
      <c r="B11518" s="189">
        <v>41347</v>
      </c>
      <c r="C11518" s="143">
        <v>296635</v>
      </c>
      <c r="D11518" s="143" t="s">
        <v>957</v>
      </c>
      <c r="E11518" s="143" t="s">
        <v>25</v>
      </c>
      <c r="F11518" s="248" t="s">
        <v>6049</v>
      </c>
      <c r="G11518" s="216">
        <v>1</v>
      </c>
      <c r="H11518" s="216">
        <v>85.000000004656613</v>
      </c>
      <c r="I11518" s="216">
        <v>85.000000004656613</v>
      </c>
      <c r="J11518" s="216">
        <v>2.4351409519646848E-4</v>
      </c>
      <c r="K11518" s="216">
        <v>2.8648717080367987E-6</v>
      </c>
    </row>
    <row r="11519" spans="2:11" ht="15.75" customHeight="1" x14ac:dyDescent="0.2">
      <c r="B11519" s="189">
        <v>41347</v>
      </c>
      <c r="C11519" s="143">
        <v>296636</v>
      </c>
      <c r="D11519" s="143" t="s">
        <v>1259</v>
      </c>
      <c r="E11519" s="143" t="s">
        <v>25</v>
      </c>
      <c r="F11519" s="248" t="s">
        <v>6050</v>
      </c>
      <c r="G11519" s="216">
        <v>8.74</v>
      </c>
      <c r="H11519" s="216">
        <v>381.00000000558794</v>
      </c>
      <c r="I11519" s="216">
        <v>3329.9400000488386</v>
      </c>
      <c r="J11519" s="216">
        <v>9.5398508955999734E-3</v>
      </c>
      <c r="K11519" s="216">
        <v>2.503897872824162E-5</v>
      </c>
    </row>
    <row r="11520" spans="2:11" ht="15.75" customHeight="1" x14ac:dyDescent="0.2">
      <c r="B11520" s="189">
        <v>41347</v>
      </c>
      <c r="C11520" s="143">
        <v>296638</v>
      </c>
      <c r="D11520" s="143" t="s">
        <v>1511</v>
      </c>
      <c r="E11520" s="143" t="s">
        <v>25</v>
      </c>
      <c r="F11520" s="248" t="s">
        <v>6051</v>
      </c>
      <c r="G11520" s="216">
        <v>1</v>
      </c>
      <c r="H11520" s="216">
        <v>222.00000000069849</v>
      </c>
      <c r="I11520" s="216">
        <v>222.00000000069849</v>
      </c>
      <c r="J11520" s="216">
        <v>6.3600151918617037E-4</v>
      </c>
      <c r="K11520" s="216">
        <v>2.8648717080367987E-6</v>
      </c>
    </row>
    <row r="11521" spans="2:11" ht="15.75" customHeight="1" x14ac:dyDescent="0.2">
      <c r="B11521" s="189">
        <v>41347</v>
      </c>
      <c r="C11521" s="143">
        <v>296733</v>
      </c>
      <c r="D11521" s="143" t="s">
        <v>1259</v>
      </c>
      <c r="E11521" s="143" t="s">
        <v>25</v>
      </c>
      <c r="F11521" s="248" t="s">
        <v>5076</v>
      </c>
      <c r="G11521" s="216">
        <v>161</v>
      </c>
      <c r="H11521" s="216">
        <v>451.00000000325963</v>
      </c>
      <c r="I11521" s="216">
        <v>72611.0000005248</v>
      </c>
      <c r="J11521" s="216">
        <v>0.20802119959376347</v>
      </c>
      <c r="K11521" s="216">
        <v>4.6124434499392457E-4</v>
      </c>
    </row>
    <row r="11522" spans="2:11" ht="15.75" customHeight="1" x14ac:dyDescent="0.2">
      <c r="B11522" s="189">
        <v>41348</v>
      </c>
      <c r="C11522" s="143">
        <v>296672</v>
      </c>
      <c r="D11522" s="143" t="s">
        <v>703</v>
      </c>
      <c r="E11522" s="143" t="s">
        <v>25</v>
      </c>
      <c r="F11522" s="248" t="s">
        <v>6052</v>
      </c>
      <c r="G11522" s="216">
        <v>5</v>
      </c>
      <c r="H11522" s="216">
        <v>145.00000000116415</v>
      </c>
      <c r="I11522" s="216">
        <v>725.00000000582077</v>
      </c>
      <c r="J11522" s="216">
        <v>2.0772712827067676E-3</v>
      </c>
      <c r="K11522" s="216">
        <v>1.432600884613855E-5</v>
      </c>
    </row>
    <row r="11523" spans="2:11" ht="15.75" customHeight="1" x14ac:dyDescent="0.2">
      <c r="B11523" s="189">
        <v>41348</v>
      </c>
      <c r="C11523" s="143">
        <v>296673</v>
      </c>
      <c r="D11523" s="143" t="s">
        <v>620</v>
      </c>
      <c r="E11523" s="143" t="s">
        <v>25</v>
      </c>
      <c r="F11523" s="248" t="s">
        <v>6053</v>
      </c>
      <c r="G11523" s="216">
        <v>11.98</v>
      </c>
      <c r="H11523" s="216">
        <v>171.99999999487773</v>
      </c>
      <c r="I11523" s="216">
        <v>2060.559999938635</v>
      </c>
      <c r="J11523" s="216">
        <v>5.9039201574240269E-3</v>
      </c>
      <c r="K11523" s="216">
        <v>3.432511719534797E-5</v>
      </c>
    </row>
    <row r="11524" spans="2:11" ht="15.75" customHeight="1" x14ac:dyDescent="0.2">
      <c r="B11524" s="189">
        <v>41348</v>
      </c>
      <c r="C11524" s="143">
        <v>296674</v>
      </c>
      <c r="D11524" s="143" t="s">
        <v>568</v>
      </c>
      <c r="E11524" s="143" t="s">
        <v>25</v>
      </c>
      <c r="F11524" s="248" t="s">
        <v>1944</v>
      </c>
      <c r="G11524" s="216">
        <v>1</v>
      </c>
      <c r="H11524" s="216">
        <v>150.99999999976717</v>
      </c>
      <c r="I11524" s="216">
        <v>150.99999999976717</v>
      </c>
      <c r="J11524" s="216">
        <v>4.3264546715271712E-4</v>
      </c>
      <c r="K11524" s="216">
        <v>2.8652017692277101E-6</v>
      </c>
    </row>
    <row r="11525" spans="2:11" ht="15.75" customHeight="1" x14ac:dyDescent="0.2">
      <c r="B11525" s="189">
        <v>41348</v>
      </c>
      <c r="C11525" s="143">
        <v>296676</v>
      </c>
      <c r="D11525" s="143" t="s">
        <v>1390</v>
      </c>
      <c r="E11525" s="143" t="s">
        <v>24</v>
      </c>
      <c r="F11525" s="248" t="s">
        <v>6054</v>
      </c>
      <c r="G11525" s="216">
        <v>36</v>
      </c>
      <c r="H11525" s="216">
        <v>172.0000000053551</v>
      </c>
      <c r="I11525" s="216">
        <v>6192.0000001927838</v>
      </c>
      <c r="J11525" s="216">
        <v>6.252584227487497E-3</v>
      </c>
      <c r="K11525" s="216">
        <v>3.6352233879609459E-5</v>
      </c>
    </row>
    <row r="11526" spans="2:11" ht="15.75" customHeight="1" x14ac:dyDescent="0.2">
      <c r="B11526" s="189">
        <v>41348</v>
      </c>
      <c r="C11526" s="143">
        <v>296677</v>
      </c>
      <c r="D11526" s="143" t="s">
        <v>2474</v>
      </c>
      <c r="E11526" s="143" t="s">
        <v>25</v>
      </c>
      <c r="F11526" s="248" t="s">
        <v>6055</v>
      </c>
      <c r="G11526" s="216">
        <v>2</v>
      </c>
      <c r="H11526" s="216">
        <v>79.999999998835847</v>
      </c>
      <c r="I11526" s="216">
        <v>159.99999999767169</v>
      </c>
      <c r="J11526" s="216">
        <v>4.5843228306976255E-4</v>
      </c>
      <c r="K11526" s="216">
        <v>5.7304035384554201E-6</v>
      </c>
    </row>
    <row r="11527" spans="2:11" ht="15.75" customHeight="1" x14ac:dyDescent="0.2">
      <c r="B11527" s="189">
        <v>41348</v>
      </c>
      <c r="C11527" s="143">
        <v>296678</v>
      </c>
      <c r="D11527" s="143" t="s">
        <v>500</v>
      </c>
      <c r="E11527" s="143" t="s">
        <v>25</v>
      </c>
      <c r="F11527" s="248" t="s">
        <v>6056</v>
      </c>
      <c r="G11527" s="216">
        <v>39.33</v>
      </c>
      <c r="H11527" s="216">
        <v>214.99999999883585</v>
      </c>
      <c r="I11527" s="216">
        <v>8455.9499999542131</v>
      </c>
      <c r="J11527" s="216">
        <v>2.4228002900369867E-2</v>
      </c>
      <c r="K11527" s="216">
        <v>1.1268838558372584E-4</v>
      </c>
    </row>
    <row r="11528" spans="2:11" ht="15.75" customHeight="1" x14ac:dyDescent="0.2">
      <c r="B11528" s="189">
        <v>41348</v>
      </c>
      <c r="C11528" s="143">
        <v>296680</v>
      </c>
      <c r="D11528" s="143" t="s">
        <v>1024</v>
      </c>
      <c r="E11528" s="143" t="s">
        <v>24</v>
      </c>
      <c r="F11528" s="248" t="s">
        <v>6057</v>
      </c>
      <c r="G11528" s="216">
        <v>1</v>
      </c>
      <c r="H11528" s="216">
        <v>289.99999999185093</v>
      </c>
      <c r="I11528" s="216">
        <v>289.99999999185093</v>
      </c>
      <c r="J11528" s="216">
        <v>2.9283743957751404E-4</v>
      </c>
      <c r="K11528" s="216">
        <v>1.0097842744335961E-6</v>
      </c>
    </row>
    <row r="11529" spans="2:11" ht="15.75" customHeight="1" x14ac:dyDescent="0.2">
      <c r="B11529" s="189">
        <v>41348</v>
      </c>
      <c r="C11529" s="143">
        <v>296683</v>
      </c>
      <c r="D11529" s="143" t="s">
        <v>1051</v>
      </c>
      <c r="E11529" s="143" t="s">
        <v>25</v>
      </c>
      <c r="F11529" s="248" t="s">
        <v>5185</v>
      </c>
      <c r="G11529" s="216">
        <v>2</v>
      </c>
      <c r="H11529" s="216">
        <v>345.00000000349246</v>
      </c>
      <c r="I11529" s="216">
        <v>690.00000000698492</v>
      </c>
      <c r="J11529" s="216">
        <v>1.9769892207871331E-3</v>
      </c>
      <c r="K11529" s="216">
        <v>5.7304035384554201E-6</v>
      </c>
    </row>
    <row r="11530" spans="2:11" ht="15.75" customHeight="1" x14ac:dyDescent="0.2">
      <c r="B11530" s="189">
        <v>41348</v>
      </c>
      <c r="C11530" s="143">
        <v>296684</v>
      </c>
      <c r="D11530" s="143" t="s">
        <v>1704</v>
      </c>
      <c r="E11530" s="143" t="s">
        <v>24</v>
      </c>
      <c r="F11530" s="248" t="s">
        <v>6058</v>
      </c>
      <c r="G11530" s="216">
        <v>1</v>
      </c>
      <c r="H11530" s="216">
        <v>302.99999999231659</v>
      </c>
      <c r="I11530" s="216">
        <v>302.99999999231659</v>
      </c>
      <c r="J11530" s="216">
        <v>3.0596463514562103E-4</v>
      </c>
      <c r="K11530" s="216">
        <v>1.0097842744335961E-6</v>
      </c>
    </row>
    <row r="11531" spans="2:11" ht="15.75" customHeight="1" x14ac:dyDescent="0.2">
      <c r="B11531" s="189">
        <v>41348</v>
      </c>
      <c r="C11531" s="143">
        <v>296684</v>
      </c>
      <c r="D11531" s="143" t="s">
        <v>1494</v>
      </c>
      <c r="E11531" s="143" t="s">
        <v>25</v>
      </c>
      <c r="F11531" s="248" t="s">
        <v>6058</v>
      </c>
      <c r="G11531" s="216">
        <v>2.25</v>
      </c>
      <c r="H11531" s="216">
        <v>302.99999999231659</v>
      </c>
      <c r="I11531" s="216">
        <v>681.74999998271232</v>
      </c>
      <c r="J11531" s="216">
        <v>1.9533513061214588E-3</v>
      </c>
      <c r="K11531" s="216">
        <v>6.4467039807623475E-6</v>
      </c>
    </row>
    <row r="11532" spans="2:11" ht="15.75" customHeight="1" x14ac:dyDescent="0.2">
      <c r="B11532" s="189">
        <v>41348</v>
      </c>
      <c r="C11532" s="143">
        <v>296685</v>
      </c>
      <c r="D11532" s="143" t="s">
        <v>977</v>
      </c>
      <c r="E11532" s="143" t="s">
        <v>24</v>
      </c>
      <c r="F11532" s="248" t="s">
        <v>6059</v>
      </c>
      <c r="G11532" s="216">
        <v>2.33</v>
      </c>
      <c r="H11532" s="216">
        <v>393.00000000279397</v>
      </c>
      <c r="I11532" s="216">
        <v>915.69000000650999</v>
      </c>
      <c r="J11532" s="216">
        <v>9.2464936226267324E-4</v>
      </c>
      <c r="K11532" s="216">
        <v>2.3527973594302788E-6</v>
      </c>
    </row>
    <row r="11533" spans="2:11" ht="15.75" customHeight="1" x14ac:dyDescent="0.2">
      <c r="B11533" s="189">
        <v>41348</v>
      </c>
      <c r="C11533" s="143">
        <v>296686</v>
      </c>
      <c r="D11533" s="143" t="s">
        <v>812</v>
      </c>
      <c r="E11533" s="143" t="s">
        <v>25</v>
      </c>
      <c r="F11533" s="248" t="s">
        <v>5314</v>
      </c>
      <c r="G11533" s="216">
        <v>12</v>
      </c>
      <c r="H11533" s="216">
        <v>243.00000000628643</v>
      </c>
      <c r="I11533" s="216">
        <v>2916.0000000754371</v>
      </c>
      <c r="J11533" s="216">
        <v>8.3549283592841452E-3</v>
      </c>
      <c r="K11533" s="216">
        <v>3.4382421230732522E-5</v>
      </c>
    </row>
    <row r="11534" spans="2:11" ht="15.75" customHeight="1" x14ac:dyDescent="0.2">
      <c r="B11534" s="189">
        <v>41348</v>
      </c>
      <c r="C11534" s="143">
        <v>296688</v>
      </c>
      <c r="D11534" s="143" t="s">
        <v>557</v>
      </c>
      <c r="E11534" s="143" t="s">
        <v>25</v>
      </c>
      <c r="F11534" s="248" t="s">
        <v>1945</v>
      </c>
      <c r="G11534" s="216">
        <v>26.9</v>
      </c>
      <c r="H11534" s="216">
        <v>368.99999999790452</v>
      </c>
      <c r="I11534" s="216">
        <v>9926.0999999436317</v>
      </c>
      <c r="J11534" s="216">
        <v>2.8440279281369666E-2</v>
      </c>
      <c r="K11534" s="216">
        <v>7.7073927592225401E-5</v>
      </c>
    </row>
    <row r="11535" spans="2:11" ht="15.75" customHeight="1" x14ac:dyDescent="0.2">
      <c r="B11535" s="189">
        <v>41348</v>
      </c>
      <c r="C11535" s="143">
        <v>296690</v>
      </c>
      <c r="D11535" s="143" t="s">
        <v>548</v>
      </c>
      <c r="E11535" s="143" t="s">
        <v>25</v>
      </c>
      <c r="F11535" s="248" t="s">
        <v>2661</v>
      </c>
      <c r="G11535" s="216">
        <v>40.855000000000004</v>
      </c>
      <c r="H11535" s="216">
        <v>502.9999999946449</v>
      </c>
      <c r="I11535" s="216">
        <v>20550.064999781218</v>
      </c>
      <c r="J11535" s="216">
        <v>5.8880082595117587E-2</v>
      </c>
      <c r="K11535" s="216">
        <v>1.170578182817981E-4</v>
      </c>
    </row>
    <row r="11536" spans="2:11" ht="15.75" customHeight="1" x14ac:dyDescent="0.2">
      <c r="B11536" s="189">
        <v>41348</v>
      </c>
      <c r="C11536" s="143">
        <v>296692</v>
      </c>
      <c r="D11536" s="143" t="s">
        <v>1592</v>
      </c>
      <c r="E11536" s="143" t="s">
        <v>24</v>
      </c>
      <c r="F11536" s="248" t="s">
        <v>6060</v>
      </c>
      <c r="G11536" s="216">
        <v>4.72</v>
      </c>
      <c r="H11536" s="216">
        <v>21.999999998370185</v>
      </c>
      <c r="I11536" s="216">
        <v>103.83999999230727</v>
      </c>
      <c r="J11536" s="216">
        <v>1.0485599904941661E-4</v>
      </c>
      <c r="K11536" s="216">
        <v>4.7661817753265734E-6</v>
      </c>
    </row>
    <row r="11537" spans="2:11" ht="15.75" customHeight="1" x14ac:dyDescent="0.2">
      <c r="B11537" s="189">
        <v>41348</v>
      </c>
      <c r="C11537" s="143">
        <v>296693</v>
      </c>
      <c r="D11537" s="143" t="s">
        <v>1272</v>
      </c>
      <c r="E11537" s="143" t="s">
        <v>24</v>
      </c>
      <c r="F11537" s="248" t="s">
        <v>5501</v>
      </c>
      <c r="G11537" s="216">
        <v>17.760000000000002</v>
      </c>
      <c r="H11537" s="216">
        <v>305.9999999916181</v>
      </c>
      <c r="I11537" s="216">
        <v>5434.5599998511379</v>
      </c>
      <c r="J11537" s="216">
        <v>5.4877332263155252E-3</v>
      </c>
      <c r="K11537" s="216">
        <v>1.7933768713940666E-5</v>
      </c>
    </row>
    <row r="11538" spans="2:11" ht="15.75" customHeight="1" x14ac:dyDescent="0.2">
      <c r="B11538" s="189">
        <v>41348</v>
      </c>
      <c r="C11538" s="143">
        <v>296694</v>
      </c>
      <c r="D11538" s="143" t="s">
        <v>565</v>
      </c>
      <c r="E11538" s="143" t="s">
        <v>25</v>
      </c>
      <c r="F11538" s="248" t="s">
        <v>6061</v>
      </c>
      <c r="G11538" s="216">
        <v>2.0100000000000002</v>
      </c>
      <c r="H11538" s="216">
        <v>90.99999999278225</v>
      </c>
      <c r="I11538" s="216">
        <v>182.90999998549233</v>
      </c>
      <c r="J11538" s="216">
        <v>5.2407405556787303E-4</v>
      </c>
      <c r="K11538" s="216">
        <v>5.7590555561476978E-6</v>
      </c>
    </row>
    <row r="11539" spans="2:11" ht="15.75" customHeight="1" x14ac:dyDescent="0.2">
      <c r="B11539" s="189">
        <v>41348</v>
      </c>
      <c r="C11539" s="143">
        <v>296695</v>
      </c>
      <c r="D11539" s="143" t="s">
        <v>565</v>
      </c>
      <c r="E11539" s="143" t="s">
        <v>25</v>
      </c>
      <c r="F11539" s="248" t="s">
        <v>6062</v>
      </c>
      <c r="G11539" s="216">
        <v>7.7750000000000004</v>
      </c>
      <c r="H11539" s="216">
        <v>150.00000000698492</v>
      </c>
      <c r="I11539" s="216">
        <v>1166.2500000543077</v>
      </c>
      <c r="J11539" s="216">
        <v>3.3415415635174197E-3</v>
      </c>
      <c r="K11539" s="216">
        <v>2.2276943755745446E-5</v>
      </c>
    </row>
    <row r="11540" spans="2:11" ht="15.75" customHeight="1" x14ac:dyDescent="0.2">
      <c r="B11540" s="189">
        <v>41348</v>
      </c>
      <c r="C11540" s="143">
        <v>296697</v>
      </c>
      <c r="D11540" s="143" t="s">
        <v>688</v>
      </c>
      <c r="E11540" s="143" t="s">
        <v>25</v>
      </c>
      <c r="F11540" s="248" t="s">
        <v>4815</v>
      </c>
      <c r="G11540" s="216">
        <v>11.76</v>
      </c>
      <c r="H11540" s="216">
        <v>143.00000000512227</v>
      </c>
      <c r="I11540" s="216">
        <v>1681.6800000602379</v>
      </c>
      <c r="J11540" s="216">
        <v>4.8183525114474492E-3</v>
      </c>
      <c r="K11540" s="216">
        <v>3.3694772806117873E-5</v>
      </c>
    </row>
    <row r="11541" spans="2:11" ht="15.75" customHeight="1" x14ac:dyDescent="0.2">
      <c r="B11541" s="189">
        <v>41348</v>
      </c>
      <c r="C11541" s="143">
        <v>296698</v>
      </c>
      <c r="D11541" s="143" t="s">
        <v>512</v>
      </c>
      <c r="E11541" s="143" t="s">
        <v>25</v>
      </c>
      <c r="F11541" s="248" t="s">
        <v>6063</v>
      </c>
      <c r="G11541" s="216">
        <v>38.700000000000003</v>
      </c>
      <c r="H11541" s="216">
        <v>104.99999999650754</v>
      </c>
      <c r="I11541" s="216">
        <v>4063.4999998648423</v>
      </c>
      <c r="J11541" s="216">
        <v>1.1642747388869546E-2</v>
      </c>
      <c r="K11541" s="216">
        <v>1.1088330846911238E-4</v>
      </c>
    </row>
    <row r="11542" spans="2:11" ht="15.75" customHeight="1" x14ac:dyDescent="0.2">
      <c r="B11542" s="189">
        <v>41348</v>
      </c>
      <c r="C11542" s="143">
        <v>296699</v>
      </c>
      <c r="D11542" s="143" t="s">
        <v>1678</v>
      </c>
      <c r="E11542" s="143" t="s">
        <v>24</v>
      </c>
      <c r="F11542" s="248" t="s">
        <v>6064</v>
      </c>
      <c r="G11542" s="216">
        <v>5.3550000000000004</v>
      </c>
      <c r="H11542" s="216">
        <v>36.000000002095476</v>
      </c>
      <c r="I11542" s="216">
        <v>192.78000001122129</v>
      </c>
      <c r="J11542" s="216">
        <v>1.9466621243663973E-4</v>
      </c>
      <c r="K11542" s="216">
        <v>5.4073947895919072E-6</v>
      </c>
    </row>
    <row r="11543" spans="2:11" ht="15.75" customHeight="1" x14ac:dyDescent="0.2">
      <c r="B11543" s="189">
        <v>41348</v>
      </c>
      <c r="C11543" s="143">
        <v>296699</v>
      </c>
      <c r="D11543" s="143" t="s">
        <v>2057</v>
      </c>
      <c r="E11543" s="143" t="s">
        <v>24</v>
      </c>
      <c r="F11543" s="248" t="s">
        <v>6064</v>
      </c>
      <c r="G11543" s="216">
        <v>3.65</v>
      </c>
      <c r="H11543" s="216">
        <v>36.000000002095476</v>
      </c>
      <c r="I11543" s="216">
        <v>131.40000000764849</v>
      </c>
      <c r="J11543" s="216">
        <v>1.3268565366829786E-4</v>
      </c>
      <c r="K11543" s="216">
        <v>3.6857126016826255E-6</v>
      </c>
    </row>
    <row r="11544" spans="2:11" ht="15.75" customHeight="1" x14ac:dyDescent="0.2">
      <c r="B11544" s="189">
        <v>41348</v>
      </c>
      <c r="C11544" s="143">
        <v>296700</v>
      </c>
      <c r="D11544" s="143" t="s">
        <v>548</v>
      </c>
      <c r="E11544" s="143" t="s">
        <v>25</v>
      </c>
      <c r="F11544" s="248" t="s">
        <v>6065</v>
      </c>
      <c r="G11544" s="216">
        <v>4.9000000000000004</v>
      </c>
      <c r="H11544" s="216">
        <v>445.99999999743886</v>
      </c>
      <c r="I11544" s="216">
        <v>2185.3999999874504</v>
      </c>
      <c r="J11544" s="216">
        <v>6.2616119464342802E-3</v>
      </c>
      <c r="K11544" s="216">
        <v>1.403948866921578E-5</v>
      </c>
    </row>
    <row r="11545" spans="2:11" ht="15.75" customHeight="1" x14ac:dyDescent="0.2">
      <c r="B11545" s="189">
        <v>41348</v>
      </c>
      <c r="C11545" s="143">
        <v>296701</v>
      </c>
      <c r="D11545" s="143" t="s">
        <v>585</v>
      </c>
      <c r="E11545" s="143" t="s">
        <v>24</v>
      </c>
      <c r="F11545" s="248" t="s">
        <v>2667</v>
      </c>
      <c r="G11545" s="216">
        <v>25.375</v>
      </c>
      <c r="H11545" s="216">
        <v>184.99999999534339</v>
      </c>
      <c r="I11545" s="216">
        <v>4694.3749998818384</v>
      </c>
      <c r="J11545" s="216">
        <v>4.7403060531748947E-3</v>
      </c>
      <c r="K11545" s="216">
        <v>2.5623275963752499E-5</v>
      </c>
    </row>
    <row r="11546" spans="2:11" ht="15.75" customHeight="1" x14ac:dyDescent="0.2">
      <c r="B11546" s="189">
        <v>41348</v>
      </c>
      <c r="C11546" s="143">
        <v>296702</v>
      </c>
      <c r="D11546" s="143" t="s">
        <v>1678</v>
      </c>
      <c r="E11546" s="143" t="s">
        <v>24</v>
      </c>
      <c r="F11546" s="248" t="s">
        <v>6066</v>
      </c>
      <c r="G11546" s="216">
        <v>9.120000000000001</v>
      </c>
      <c r="H11546" s="216">
        <v>50.000000005820766</v>
      </c>
      <c r="I11546" s="216">
        <v>456.00000005308544</v>
      </c>
      <c r="J11546" s="216">
        <v>4.6046162919532465E-4</v>
      </c>
      <c r="K11546" s="216">
        <v>9.2092325828343966E-6</v>
      </c>
    </row>
    <row r="11547" spans="2:11" ht="15.75" customHeight="1" x14ac:dyDescent="0.2">
      <c r="B11547" s="189">
        <v>41348</v>
      </c>
      <c r="C11547" s="143">
        <v>296703</v>
      </c>
      <c r="D11547" s="143" t="s">
        <v>824</v>
      </c>
      <c r="E11547" s="143" t="s">
        <v>24</v>
      </c>
      <c r="F11547" s="248" t="s">
        <v>3681</v>
      </c>
      <c r="G11547" s="216">
        <v>8.9350000000000005</v>
      </c>
      <c r="H11547" s="216">
        <v>145.9999999939464</v>
      </c>
      <c r="I11547" s="216">
        <v>1304.5099999459112</v>
      </c>
      <c r="J11547" s="216">
        <v>1.3172736837867524E-3</v>
      </c>
      <c r="K11547" s="216">
        <v>9.0224224920641806E-6</v>
      </c>
    </row>
    <row r="11548" spans="2:11" ht="15.75" customHeight="1" x14ac:dyDescent="0.2">
      <c r="B11548" s="189">
        <v>41348</v>
      </c>
      <c r="C11548" s="143">
        <v>296704</v>
      </c>
      <c r="D11548" s="143" t="s">
        <v>508</v>
      </c>
      <c r="E11548" s="143" t="s">
        <v>24</v>
      </c>
      <c r="F11548" s="248" t="s">
        <v>6067</v>
      </c>
      <c r="G11548" s="216">
        <v>15.72</v>
      </c>
      <c r="H11548" s="216">
        <v>29.999999993015081</v>
      </c>
      <c r="I11548" s="216">
        <v>471.59999989019707</v>
      </c>
      <c r="J11548" s="216">
        <v>4.7621426371200664E-4</v>
      </c>
      <c r="K11548" s="216">
        <v>1.5873808794096131E-5</v>
      </c>
    </row>
    <row r="11549" spans="2:11" ht="15.75" customHeight="1" x14ac:dyDescent="0.2">
      <c r="B11549" s="189">
        <v>41348</v>
      </c>
      <c r="C11549" s="143">
        <v>296705</v>
      </c>
      <c r="D11549" s="143" t="s">
        <v>890</v>
      </c>
      <c r="E11549" s="143" t="s">
        <v>25</v>
      </c>
      <c r="F11549" s="248" t="s">
        <v>6068</v>
      </c>
      <c r="G11549" s="216">
        <v>24.5</v>
      </c>
      <c r="H11549" s="216">
        <v>180.99999999278225</v>
      </c>
      <c r="I11549" s="216">
        <v>4434.4999998231651</v>
      </c>
      <c r="J11549" s="216">
        <v>1.2705737245133613E-2</v>
      </c>
      <c r="K11549" s="216">
        <v>7.0197443346078903E-5</v>
      </c>
    </row>
    <row r="11550" spans="2:11" ht="15.75" customHeight="1" x14ac:dyDescent="0.2">
      <c r="B11550" s="189">
        <v>41348</v>
      </c>
      <c r="C11550" s="143">
        <v>296706</v>
      </c>
      <c r="D11550" s="143" t="s">
        <v>1033</v>
      </c>
      <c r="E11550" s="143" t="s">
        <v>24</v>
      </c>
      <c r="F11550" s="248" t="s">
        <v>2722</v>
      </c>
      <c r="G11550" s="216">
        <v>16.8</v>
      </c>
      <c r="H11550" s="216">
        <v>266.00000000791624</v>
      </c>
      <c r="I11550" s="216">
        <v>4468.8000001329929</v>
      </c>
      <c r="J11550" s="216">
        <v>4.5125239657231482E-3</v>
      </c>
      <c r="K11550" s="216">
        <v>1.6964375810484415E-5</v>
      </c>
    </row>
    <row r="11551" spans="2:11" ht="15.75" customHeight="1" x14ac:dyDescent="0.2">
      <c r="B11551" s="189">
        <v>41348</v>
      </c>
      <c r="C11551" s="143">
        <v>296707</v>
      </c>
      <c r="D11551" s="143" t="s">
        <v>658</v>
      </c>
      <c r="E11551" s="143" t="s">
        <v>24</v>
      </c>
      <c r="F11551" s="248" t="s">
        <v>5347</v>
      </c>
      <c r="G11551" s="216">
        <v>6.3</v>
      </c>
      <c r="H11551" s="216">
        <v>206.99999999371357</v>
      </c>
      <c r="I11551" s="216">
        <v>1304.0999999603955</v>
      </c>
      <c r="J11551" s="216">
        <v>1.3168596722488606E-3</v>
      </c>
      <c r="K11551" s="216">
        <v>6.3616409289316554E-6</v>
      </c>
    </row>
    <row r="11552" spans="2:11" ht="15.75" customHeight="1" x14ac:dyDescent="0.2">
      <c r="B11552" s="189">
        <v>41348</v>
      </c>
      <c r="C11552" s="143">
        <v>296708</v>
      </c>
      <c r="D11552" s="143" t="s">
        <v>1380</v>
      </c>
      <c r="E11552" s="143" t="s">
        <v>24</v>
      </c>
      <c r="F11552" s="248" t="s">
        <v>6069</v>
      </c>
      <c r="G11552" s="216">
        <v>45.802500000000002</v>
      </c>
      <c r="H11552" s="216">
        <v>239.99999999650754</v>
      </c>
      <c r="I11552" s="216">
        <v>10992.599999840037</v>
      </c>
      <c r="J11552" s="216">
        <v>1.1100154614977219E-2</v>
      </c>
      <c r="K11552" s="216">
        <v>4.6250644229744786E-5</v>
      </c>
    </row>
    <row r="11553" spans="2:11" ht="15.75" customHeight="1" x14ac:dyDescent="0.2">
      <c r="B11553" s="189">
        <v>41348</v>
      </c>
      <c r="C11553" s="143">
        <v>296709</v>
      </c>
      <c r="D11553" s="143" t="s">
        <v>717</v>
      </c>
      <c r="E11553" s="143" t="s">
        <v>24</v>
      </c>
      <c r="F11553" s="248" t="s">
        <v>3141</v>
      </c>
      <c r="G11553" s="216">
        <v>35.756100000000004</v>
      </c>
      <c r="H11553" s="216">
        <v>338.00000000162981</v>
      </c>
      <c r="I11553" s="216">
        <v>12085.561800058276</v>
      </c>
      <c r="J11553" s="216">
        <v>1.2203810253394232E-2</v>
      </c>
      <c r="K11553" s="216">
        <v>3.6105947495075109E-5</v>
      </c>
    </row>
    <row r="11554" spans="2:11" ht="15.75" customHeight="1" x14ac:dyDescent="0.2">
      <c r="B11554" s="189">
        <v>41348</v>
      </c>
      <c r="C11554" s="143">
        <v>296709</v>
      </c>
      <c r="D11554" s="143" t="s">
        <v>1761</v>
      </c>
      <c r="E11554" s="143" t="s">
        <v>24</v>
      </c>
      <c r="F11554" s="248" t="s">
        <v>3141</v>
      </c>
      <c r="G11554" s="216">
        <v>5.6150000000000002</v>
      </c>
      <c r="H11554" s="216">
        <v>338.00000000162981</v>
      </c>
      <c r="I11554" s="216">
        <v>1897.8700000091512</v>
      </c>
      <c r="J11554" s="216">
        <v>1.9164392809285298E-3</v>
      </c>
      <c r="K11554" s="216">
        <v>5.6699387009446424E-6</v>
      </c>
    </row>
    <row r="11555" spans="2:11" ht="15.75" customHeight="1" x14ac:dyDescent="0.2">
      <c r="B11555" s="189">
        <v>41348</v>
      </c>
      <c r="C11555" s="143">
        <v>296710</v>
      </c>
      <c r="D11555" s="143" t="s">
        <v>612</v>
      </c>
      <c r="E11555" s="143" t="s">
        <v>25</v>
      </c>
      <c r="F11555" s="248" t="s">
        <v>5817</v>
      </c>
      <c r="G11555" s="216">
        <v>7</v>
      </c>
      <c r="H11555" s="216">
        <v>245.99999999511056</v>
      </c>
      <c r="I11555" s="216">
        <v>1721.9999999657739</v>
      </c>
      <c r="J11555" s="216">
        <v>4.9338774465120519E-3</v>
      </c>
      <c r="K11555" s="216">
        <v>2.0056412384593971E-5</v>
      </c>
    </row>
    <row r="11556" spans="2:11" ht="15.75" customHeight="1" x14ac:dyDescent="0.2">
      <c r="B11556" s="189">
        <v>41348</v>
      </c>
      <c r="C11556" s="143">
        <v>296711</v>
      </c>
      <c r="D11556" s="143" t="s">
        <v>1051</v>
      </c>
      <c r="E11556" s="143" t="s">
        <v>25</v>
      </c>
      <c r="F11556" s="248" t="s">
        <v>6070</v>
      </c>
      <c r="G11556" s="216">
        <v>2.0100000000000002</v>
      </c>
      <c r="H11556" s="216">
        <v>333.99999999906868</v>
      </c>
      <c r="I11556" s="216">
        <v>671.33999999812806</v>
      </c>
      <c r="J11556" s="216">
        <v>1.9235245557479674E-3</v>
      </c>
      <c r="K11556" s="216">
        <v>5.7590555561476978E-6</v>
      </c>
    </row>
    <row r="11557" spans="2:11" ht="15.75" customHeight="1" x14ac:dyDescent="0.2">
      <c r="B11557" s="189">
        <v>41349</v>
      </c>
      <c r="C11557" s="143">
        <v>296725</v>
      </c>
      <c r="D11557" s="143" t="s">
        <v>1094</v>
      </c>
      <c r="E11557" s="143" t="s">
        <v>24</v>
      </c>
      <c r="F11557" s="248" t="s">
        <v>6071</v>
      </c>
      <c r="G11557" s="216">
        <v>111</v>
      </c>
      <c r="H11557" s="216">
        <v>114.00000000488944</v>
      </c>
      <c r="I11557" s="216">
        <v>12654.000000542728</v>
      </c>
      <c r="J11557" s="216">
        <v>1.2776935199101161E-2</v>
      </c>
      <c r="K11557" s="216">
        <v>1.1207837893467683E-4</v>
      </c>
    </row>
    <row r="11558" spans="2:11" ht="15.75" customHeight="1" x14ac:dyDescent="0.2">
      <c r="B11558" s="189">
        <v>41349</v>
      </c>
      <c r="C11558" s="143">
        <v>296725</v>
      </c>
      <c r="D11558" s="143" t="s">
        <v>892</v>
      </c>
      <c r="E11558" s="143" t="s">
        <v>24</v>
      </c>
      <c r="F11558" s="248" t="s">
        <v>6071</v>
      </c>
      <c r="G11558" s="216">
        <v>55</v>
      </c>
      <c r="H11558" s="216">
        <v>114.00000000488944</v>
      </c>
      <c r="I11558" s="216">
        <v>6270.0000002689194</v>
      </c>
      <c r="J11558" s="216">
        <v>6.3309138373924666E-3</v>
      </c>
      <c r="K11558" s="216">
        <v>5.5534331904569604E-5</v>
      </c>
    </row>
    <row r="11559" spans="2:11" ht="15.75" customHeight="1" x14ac:dyDescent="0.2">
      <c r="B11559" s="189">
        <v>41349</v>
      </c>
      <c r="C11559" s="143">
        <v>296728</v>
      </c>
      <c r="D11559" s="143" t="s">
        <v>1221</v>
      </c>
      <c r="E11559" s="143" t="s">
        <v>24</v>
      </c>
      <c r="F11559" s="248" t="s">
        <v>6072</v>
      </c>
      <c r="G11559" s="216">
        <v>2.0030000000000001</v>
      </c>
      <c r="H11559" s="216">
        <v>175.00000000465661</v>
      </c>
      <c r="I11559" s="216">
        <v>350.52500000932724</v>
      </c>
      <c r="J11559" s="216">
        <v>3.539303943884953E-4</v>
      </c>
      <c r="K11559" s="216">
        <v>2.0224593964518711E-6</v>
      </c>
    </row>
    <row r="11560" spans="2:11" ht="15.75" customHeight="1" x14ac:dyDescent="0.2">
      <c r="B11560" s="189">
        <v>41350</v>
      </c>
      <c r="C11560" s="143">
        <v>296741</v>
      </c>
      <c r="D11560" s="143" t="s">
        <v>1482</v>
      </c>
      <c r="E11560" s="143" t="s">
        <v>24</v>
      </c>
      <c r="F11560" s="248" t="s">
        <v>6073</v>
      </c>
      <c r="G11560" s="216">
        <v>18</v>
      </c>
      <c r="H11560" s="216">
        <v>235.00000000116415</v>
      </c>
      <c r="I11560" s="216">
        <v>4230.0000000209548</v>
      </c>
      <c r="J11560" s="216">
        <v>4.2709448219685475E-3</v>
      </c>
      <c r="K11560" s="216">
        <v>1.817423328488251E-5</v>
      </c>
    </row>
    <row r="11561" spans="2:11" ht="15.75" customHeight="1" x14ac:dyDescent="0.2">
      <c r="B11561" s="189">
        <v>41350</v>
      </c>
      <c r="C11561" s="143">
        <v>296743</v>
      </c>
      <c r="D11561" s="143" t="s">
        <v>889</v>
      </c>
      <c r="E11561" s="143" t="s">
        <v>24</v>
      </c>
      <c r="F11561" s="248" t="s">
        <v>5889</v>
      </c>
      <c r="G11561" s="216">
        <v>7</v>
      </c>
      <c r="H11561" s="216">
        <v>296.99999999371357</v>
      </c>
      <c r="I11561" s="216">
        <v>2078.999999955995</v>
      </c>
      <c r="J11561" s="216">
        <v>2.0991239443594991E-3</v>
      </c>
      <c r="K11561" s="216">
        <v>7.0677573885654202E-6</v>
      </c>
    </row>
    <row r="11562" spans="2:11" ht="15.75" customHeight="1" x14ac:dyDescent="0.2">
      <c r="B11562" s="189">
        <v>41350</v>
      </c>
      <c r="C11562" s="143">
        <v>296744</v>
      </c>
      <c r="D11562" s="143" t="s">
        <v>1379</v>
      </c>
      <c r="E11562" s="143" t="s">
        <v>24</v>
      </c>
      <c r="F11562" s="248" t="s">
        <v>5455</v>
      </c>
      <c r="G11562" s="216">
        <v>2</v>
      </c>
      <c r="H11562" s="216">
        <v>455.00000000582077</v>
      </c>
      <c r="I11562" s="216">
        <v>910.00000001164153</v>
      </c>
      <c r="J11562" s="216">
        <v>9.1880846052525889E-4</v>
      </c>
      <c r="K11562" s="216">
        <v>2.0193592538758342E-6</v>
      </c>
    </row>
    <row r="11563" spans="2:11" ht="15.75" customHeight="1" x14ac:dyDescent="0.2">
      <c r="B11563" s="189">
        <v>41350</v>
      </c>
      <c r="C11563" s="143">
        <v>296745</v>
      </c>
      <c r="D11563" s="143" t="s">
        <v>638</v>
      </c>
      <c r="E11563" s="143" t="s">
        <v>25</v>
      </c>
      <c r="F11563" s="248" t="s">
        <v>5550</v>
      </c>
      <c r="G11563" s="216">
        <v>4.1400000000000006</v>
      </c>
      <c r="H11563" s="216">
        <v>303.99999999557622</v>
      </c>
      <c r="I11563" s="216">
        <v>1258.5599999816857</v>
      </c>
      <c r="J11563" s="216">
        <v>3.606525582964662E-3</v>
      </c>
      <c r="K11563" s="216">
        <v>1.1863570996766921E-5</v>
      </c>
    </row>
    <row r="11564" spans="2:11" ht="15.75" customHeight="1" x14ac:dyDescent="0.2">
      <c r="B11564" s="189">
        <v>41350</v>
      </c>
      <c r="C11564" s="143">
        <v>296746</v>
      </c>
      <c r="D11564" s="143" t="s">
        <v>735</v>
      </c>
      <c r="E11564" s="143" t="s">
        <v>24</v>
      </c>
      <c r="F11564" s="248" t="s">
        <v>3134</v>
      </c>
      <c r="G11564" s="216">
        <v>27.8</v>
      </c>
      <c r="H11564" s="216">
        <v>320.00000000582077</v>
      </c>
      <c r="I11564" s="216">
        <v>8896.0000001618173</v>
      </c>
      <c r="J11564" s="216">
        <v>8.9821099614030946E-3</v>
      </c>
      <c r="K11564" s="216">
        <v>2.8069093628874099E-5</v>
      </c>
    </row>
    <row r="11565" spans="2:11" ht="15.75" customHeight="1" x14ac:dyDescent="0.2">
      <c r="B11565" s="189">
        <v>41350</v>
      </c>
      <c r="C11565" s="143">
        <v>296748</v>
      </c>
      <c r="D11565" s="143" t="s">
        <v>5865</v>
      </c>
      <c r="E11565" s="143" t="s">
        <v>24</v>
      </c>
      <c r="F11565" s="248" t="s">
        <v>6074</v>
      </c>
      <c r="G11565" s="216">
        <v>2.2011000000000003</v>
      </c>
      <c r="H11565" s="216">
        <v>175.99999999743886</v>
      </c>
      <c r="I11565" s="216">
        <v>387.39359999436272</v>
      </c>
      <c r="J11565" s="216">
        <v>3.9114342552044488E-4</v>
      </c>
      <c r="K11565" s="216">
        <v>2.2224058268530497E-6</v>
      </c>
    </row>
    <row r="11566" spans="2:11" ht="15.75" customHeight="1" x14ac:dyDescent="0.2">
      <c r="B11566" s="189">
        <v>41350</v>
      </c>
      <c r="C11566" s="143">
        <v>296749</v>
      </c>
      <c r="D11566" s="143" t="s">
        <v>1052</v>
      </c>
      <c r="E11566" s="143" t="s">
        <v>24</v>
      </c>
      <c r="F11566" s="248" t="s">
        <v>6075</v>
      </c>
      <c r="G11566" s="216">
        <v>4.6000000000000005</v>
      </c>
      <c r="H11566" s="216">
        <v>370.00000000116415</v>
      </c>
      <c r="I11566" s="216">
        <v>1702.0000000053553</v>
      </c>
      <c r="J11566" s="216">
        <v>1.7184747250537423E-3</v>
      </c>
      <c r="K11566" s="216">
        <v>4.6445262839144194E-6</v>
      </c>
    </row>
    <row r="11567" spans="2:11" ht="15.75" customHeight="1" x14ac:dyDescent="0.2">
      <c r="B11567" s="189">
        <v>41350</v>
      </c>
      <c r="C11567" s="143">
        <v>296750</v>
      </c>
      <c r="D11567" s="143" t="s">
        <v>1378</v>
      </c>
      <c r="E11567" s="143" t="s">
        <v>24</v>
      </c>
      <c r="F11567" s="248" t="s">
        <v>2353</v>
      </c>
      <c r="G11567" s="216">
        <v>61</v>
      </c>
      <c r="H11567" s="216">
        <v>509.00000000372529</v>
      </c>
      <c r="I11567" s="216">
        <v>31049.000000227243</v>
      </c>
      <c r="J11567" s="216">
        <v>3.1349542737024831E-2</v>
      </c>
      <c r="K11567" s="216">
        <v>6.1590457243212949E-5</v>
      </c>
    </row>
    <row r="11568" spans="2:11" ht="15.75" customHeight="1" x14ac:dyDescent="0.2">
      <c r="B11568" s="189">
        <v>41351</v>
      </c>
      <c r="C11568" s="143">
        <v>296770</v>
      </c>
      <c r="D11568" s="143" t="s">
        <v>592</v>
      </c>
      <c r="E11568" s="143" t="s">
        <v>25</v>
      </c>
      <c r="F11568" s="248" t="s">
        <v>2369</v>
      </c>
      <c r="G11568" s="216">
        <v>71</v>
      </c>
      <c r="H11568" s="216">
        <v>149.00000000372529</v>
      </c>
      <c r="I11568" s="216">
        <v>10579.000000264496</v>
      </c>
      <c r="J11568" s="216">
        <v>3.0320728186622108E-2</v>
      </c>
      <c r="K11568" s="216">
        <v>2.0349482003935592E-4</v>
      </c>
    </row>
    <row r="11569" spans="2:11" ht="15.75" customHeight="1" x14ac:dyDescent="0.2">
      <c r="B11569" s="189">
        <v>41351</v>
      </c>
      <c r="C11569" s="143">
        <v>296771</v>
      </c>
      <c r="D11569" s="143" t="s">
        <v>957</v>
      </c>
      <c r="E11569" s="143" t="s">
        <v>25</v>
      </c>
      <c r="F11569" s="248" t="s">
        <v>6076</v>
      </c>
      <c r="G11569" s="216">
        <v>2</v>
      </c>
      <c r="H11569" s="216">
        <v>153.00000000628643</v>
      </c>
      <c r="I11569" s="216">
        <v>306.00000001257285</v>
      </c>
      <c r="J11569" s="216">
        <v>8.7703401316340023E-4</v>
      </c>
      <c r="K11569" s="216">
        <v>5.7322484518128429E-6</v>
      </c>
    </row>
    <row r="11570" spans="2:11" ht="15.75" customHeight="1" x14ac:dyDescent="0.2">
      <c r="B11570" s="189">
        <v>41351</v>
      </c>
      <c r="C11570" s="143">
        <v>296772</v>
      </c>
      <c r="D11570" s="143" t="s">
        <v>1418</v>
      </c>
      <c r="E11570" s="143" t="s">
        <v>25</v>
      </c>
      <c r="F11570" s="248" t="s">
        <v>2925</v>
      </c>
      <c r="G11570" s="216">
        <v>10.15</v>
      </c>
      <c r="H11570" s="216">
        <v>245.00000000232831</v>
      </c>
      <c r="I11570" s="216">
        <v>2486.7500000236323</v>
      </c>
      <c r="J11570" s="216">
        <v>7.1273344188405264E-3</v>
      </c>
      <c r="K11570" s="216">
        <v>2.9091160892950177E-5</v>
      </c>
    </row>
    <row r="11571" spans="2:11" ht="15.75" customHeight="1" x14ac:dyDescent="0.2">
      <c r="B11571" s="189">
        <v>41351</v>
      </c>
      <c r="C11571" s="143">
        <v>296773</v>
      </c>
      <c r="D11571" s="143" t="s">
        <v>872</v>
      </c>
      <c r="E11571" s="143" t="s">
        <v>25</v>
      </c>
      <c r="F11571" s="248" t="s">
        <v>2388</v>
      </c>
      <c r="G11571" s="216">
        <v>19.5</v>
      </c>
      <c r="H11571" s="216">
        <v>270</v>
      </c>
      <c r="I11571" s="216">
        <v>5265</v>
      </c>
      <c r="J11571" s="216">
        <v>1.5090144049397307E-2</v>
      </c>
      <c r="K11571" s="216">
        <v>5.5889422405175216E-5</v>
      </c>
    </row>
    <row r="11572" spans="2:11" ht="15.75" customHeight="1" x14ac:dyDescent="0.2">
      <c r="B11572" s="189">
        <v>41351</v>
      </c>
      <c r="C11572" s="143">
        <v>296774</v>
      </c>
      <c r="D11572" s="143" t="s">
        <v>557</v>
      </c>
      <c r="E11572" s="143" t="s">
        <v>25</v>
      </c>
      <c r="F11572" s="248" t="s">
        <v>1945</v>
      </c>
      <c r="G11572" s="216">
        <v>15</v>
      </c>
      <c r="H11572" s="216">
        <v>310.00000000465661</v>
      </c>
      <c r="I11572" s="216">
        <v>4650.0000000698492</v>
      </c>
      <c r="J11572" s="216">
        <v>1.3327477650665056E-2</v>
      </c>
      <c r="K11572" s="216">
        <v>4.2991863388596317E-5</v>
      </c>
    </row>
    <row r="11573" spans="2:11" ht="15.75" customHeight="1" x14ac:dyDescent="0.2">
      <c r="B11573" s="189">
        <v>41351</v>
      </c>
      <c r="C11573" s="143">
        <v>296775</v>
      </c>
      <c r="D11573" s="143" t="s">
        <v>1225</v>
      </c>
      <c r="E11573" s="143" t="s">
        <v>25</v>
      </c>
      <c r="F11573" s="248" t="s">
        <v>6077</v>
      </c>
      <c r="G11573" s="216">
        <v>2</v>
      </c>
      <c r="H11573" s="216">
        <v>367.9999999946449</v>
      </c>
      <c r="I11573" s="216">
        <v>735.99999998928979</v>
      </c>
      <c r="J11573" s="216">
        <v>2.1094674302364292E-3</v>
      </c>
      <c r="K11573" s="216">
        <v>5.7322484518128429E-6</v>
      </c>
    </row>
    <row r="11574" spans="2:11" ht="15.75" customHeight="1" x14ac:dyDescent="0.2">
      <c r="B11574" s="189">
        <v>41351</v>
      </c>
      <c r="C11574" s="143">
        <v>296778</v>
      </c>
      <c r="D11574" s="143" t="s">
        <v>537</v>
      </c>
      <c r="E11574" s="143" t="s">
        <v>25</v>
      </c>
      <c r="F11574" s="248" t="s">
        <v>2966</v>
      </c>
      <c r="G11574" s="216">
        <v>65.989999999999995</v>
      </c>
      <c r="H11574" s="216">
        <v>273.99999999208376</v>
      </c>
      <c r="I11574" s="216">
        <v>18081.259999477606</v>
      </c>
      <c r="J11574" s="216">
        <v>5.1823137319415492E-2</v>
      </c>
      <c r="K11574" s="216">
        <v>1.8913553766756471E-4</v>
      </c>
    </row>
    <row r="11575" spans="2:11" ht="15.75" customHeight="1" x14ac:dyDescent="0.2">
      <c r="B11575" s="189">
        <v>41351</v>
      </c>
      <c r="C11575" s="143">
        <v>296779</v>
      </c>
      <c r="D11575" s="143" t="s">
        <v>555</v>
      </c>
      <c r="E11575" s="143" t="s">
        <v>25</v>
      </c>
      <c r="F11575" s="248" t="s">
        <v>3293</v>
      </c>
      <c r="G11575" s="216">
        <v>2</v>
      </c>
      <c r="H11575" s="216">
        <v>323.99999999790452</v>
      </c>
      <c r="I11575" s="216">
        <v>647.99999999580905</v>
      </c>
      <c r="J11575" s="216">
        <v>1.8572484983753492E-3</v>
      </c>
      <c r="K11575" s="216">
        <v>5.7322484518128429E-6</v>
      </c>
    </row>
    <row r="11576" spans="2:11" ht="15.75" customHeight="1" x14ac:dyDescent="0.2">
      <c r="B11576" s="189">
        <v>41351</v>
      </c>
      <c r="C11576" s="143">
        <v>296781</v>
      </c>
      <c r="D11576" s="143" t="s">
        <v>555</v>
      </c>
      <c r="E11576" s="143" t="s">
        <v>25</v>
      </c>
      <c r="F11576" s="248" t="s">
        <v>3293</v>
      </c>
      <c r="G11576" s="216">
        <v>17.009999999999998</v>
      </c>
      <c r="H11576" s="216">
        <v>380.00000000232831</v>
      </c>
      <c r="I11576" s="216">
        <v>6463.8000000396041</v>
      </c>
      <c r="J11576" s="216">
        <v>1.8526053771527436E-2</v>
      </c>
      <c r="K11576" s="216">
        <v>4.8752773082668218E-5</v>
      </c>
    </row>
    <row r="11577" spans="2:11" ht="15.75" customHeight="1" x14ac:dyDescent="0.2">
      <c r="B11577" s="189">
        <v>41351</v>
      </c>
      <c r="C11577" s="143">
        <v>296782</v>
      </c>
      <c r="D11577" s="143" t="s">
        <v>957</v>
      </c>
      <c r="E11577" s="143" t="s">
        <v>25</v>
      </c>
      <c r="F11577" s="248" t="s">
        <v>6078</v>
      </c>
      <c r="G11577" s="216">
        <v>1</v>
      </c>
      <c r="H11577" s="216">
        <v>84.999999994179234</v>
      </c>
      <c r="I11577" s="216">
        <v>84.999999994179234</v>
      </c>
      <c r="J11577" s="216">
        <v>2.4362055918536276E-4</v>
      </c>
      <c r="K11577" s="216">
        <v>2.8661242259064215E-6</v>
      </c>
    </row>
    <row r="11578" spans="2:11" ht="15.75" customHeight="1" x14ac:dyDescent="0.2">
      <c r="B11578" s="189">
        <v>41351</v>
      </c>
      <c r="C11578" s="143">
        <v>296784</v>
      </c>
      <c r="D11578" s="143" t="s">
        <v>1396</v>
      </c>
      <c r="E11578" s="143" t="s">
        <v>24</v>
      </c>
      <c r="F11578" s="248" t="s">
        <v>6015</v>
      </c>
      <c r="G11578" s="216">
        <v>7.07</v>
      </c>
      <c r="H11578" s="216">
        <v>283.00000000046566</v>
      </c>
      <c r="I11578" s="216">
        <v>2000.8100000032923</v>
      </c>
      <c r="J11578" s="216">
        <v>2.0199586219513911E-3</v>
      </c>
      <c r="K11578" s="216">
        <v>7.1376629750815103E-6</v>
      </c>
    </row>
    <row r="11579" spans="2:11" ht="15.75" customHeight="1" x14ac:dyDescent="0.2">
      <c r="B11579" s="189">
        <v>41351</v>
      </c>
      <c r="C11579" s="143">
        <v>296785</v>
      </c>
      <c r="D11579" s="143" t="s">
        <v>1295</v>
      </c>
      <c r="E11579" s="143" t="s">
        <v>25</v>
      </c>
      <c r="F11579" s="248" t="s">
        <v>6079</v>
      </c>
      <c r="G11579" s="216">
        <v>3.04</v>
      </c>
      <c r="H11579" s="216">
        <v>344.00000000023283</v>
      </c>
      <c r="I11579" s="216">
        <v>1045.7600000007078</v>
      </c>
      <c r="J11579" s="216">
        <v>2.9972780704859278E-3</v>
      </c>
      <c r="K11579" s="216">
        <v>8.7130176467555213E-6</v>
      </c>
    </row>
    <row r="11580" spans="2:11" ht="15.75" customHeight="1" x14ac:dyDescent="0.2">
      <c r="B11580" s="189">
        <v>41351</v>
      </c>
      <c r="C11580" s="143">
        <v>296786</v>
      </c>
      <c r="D11580" s="143" t="s">
        <v>676</v>
      </c>
      <c r="E11580" s="143" t="s">
        <v>25</v>
      </c>
      <c r="F11580" s="248" t="s">
        <v>3505</v>
      </c>
      <c r="G11580" s="216">
        <v>6.0200000000000005</v>
      </c>
      <c r="H11580" s="216">
        <v>56.999999997206032</v>
      </c>
      <c r="I11580" s="216">
        <v>343.13999998318036</v>
      </c>
      <c r="J11580" s="216">
        <v>9.8348186682932211E-4</v>
      </c>
      <c r="K11580" s="216">
        <v>1.7254067839956659E-5</v>
      </c>
    </row>
    <row r="11581" spans="2:11" ht="15.75" customHeight="1" x14ac:dyDescent="0.2">
      <c r="B11581" s="189">
        <v>41351</v>
      </c>
      <c r="C11581" s="143">
        <v>296787</v>
      </c>
      <c r="D11581" s="143" t="s">
        <v>2371</v>
      </c>
      <c r="E11581" s="143" t="s">
        <v>25</v>
      </c>
      <c r="F11581" s="248" t="s">
        <v>6080</v>
      </c>
      <c r="G11581" s="216">
        <v>2.0100000000000002</v>
      </c>
      <c r="H11581" s="216">
        <v>116.99999999371357</v>
      </c>
      <c r="I11581" s="216">
        <v>235.16999998736432</v>
      </c>
      <c r="J11581" s="216">
        <v>6.7402643417019761E-4</v>
      </c>
      <c r="K11581" s="216">
        <v>5.7609096940719072E-6</v>
      </c>
    </row>
    <row r="11582" spans="2:11" ht="15.75" customHeight="1" x14ac:dyDescent="0.2">
      <c r="B11582" s="189">
        <v>41351</v>
      </c>
      <c r="C11582" s="143">
        <v>296788</v>
      </c>
      <c r="D11582" s="143" t="s">
        <v>1883</v>
      </c>
      <c r="E11582" s="143" t="s">
        <v>24</v>
      </c>
      <c r="F11582" s="248" t="s">
        <v>6081</v>
      </c>
      <c r="G11582" s="216">
        <v>3.24</v>
      </c>
      <c r="H11582" s="216">
        <v>262.99999999813735</v>
      </c>
      <c r="I11582" s="216">
        <v>852.11999999396505</v>
      </c>
      <c r="J11582" s="216">
        <v>8.6027515902169455E-4</v>
      </c>
      <c r="K11582" s="216">
        <v>3.2710082092311304E-6</v>
      </c>
    </row>
    <row r="11583" spans="2:11" ht="15.75" customHeight="1" x14ac:dyDescent="0.2">
      <c r="B11583" s="189">
        <v>41351</v>
      </c>
      <c r="C11583" s="143">
        <v>296789</v>
      </c>
      <c r="D11583" s="143" t="s">
        <v>1143</v>
      </c>
      <c r="E11583" s="143" t="s">
        <v>24</v>
      </c>
      <c r="F11583" s="248" t="s">
        <v>6082</v>
      </c>
      <c r="G11583" s="216">
        <v>27.88</v>
      </c>
      <c r="H11583" s="216">
        <v>56.000000004423782</v>
      </c>
      <c r="I11583" s="216">
        <v>1561.280000123335</v>
      </c>
      <c r="J11583" s="216">
        <v>1.5762221287999409E-3</v>
      </c>
      <c r="K11583" s="216">
        <v>2.8146823726346886E-5</v>
      </c>
    </row>
    <row r="11584" spans="2:11" ht="15.75" customHeight="1" x14ac:dyDescent="0.2">
      <c r="B11584" s="189">
        <v>41351</v>
      </c>
      <c r="C11584" s="143">
        <v>296790</v>
      </c>
      <c r="D11584" s="143" t="s">
        <v>588</v>
      </c>
      <c r="E11584" s="143" t="s">
        <v>25</v>
      </c>
      <c r="F11584" s="248" t="s">
        <v>6083</v>
      </c>
      <c r="G11584" s="216">
        <v>0.99</v>
      </c>
      <c r="H11584" s="216">
        <v>85.000000004656613</v>
      </c>
      <c r="I11584" s="216">
        <v>84.15000000461005</v>
      </c>
      <c r="J11584" s="216">
        <v>2.4118435362323833E-4</v>
      </c>
      <c r="K11584" s="216">
        <v>2.8374629836473568E-6</v>
      </c>
    </row>
    <row r="11585" spans="2:11" ht="15.75" customHeight="1" x14ac:dyDescent="0.2">
      <c r="B11585" s="189">
        <v>41351</v>
      </c>
      <c r="C11585" s="143">
        <v>296791</v>
      </c>
      <c r="D11585" s="143" t="s">
        <v>890</v>
      </c>
      <c r="E11585" s="143" t="s">
        <v>25</v>
      </c>
      <c r="F11585" s="248" t="s">
        <v>6084</v>
      </c>
      <c r="G11585" s="216">
        <v>7</v>
      </c>
      <c r="H11585" s="216">
        <v>124.99999999883585</v>
      </c>
      <c r="I11585" s="216">
        <v>874.99999999185093</v>
      </c>
      <c r="J11585" s="216">
        <v>2.5078586976447622E-3</v>
      </c>
      <c r="K11585" s="216">
        <v>2.0062869581344949E-5</v>
      </c>
    </row>
    <row r="11586" spans="2:11" ht="15.75" customHeight="1" x14ac:dyDescent="0.2">
      <c r="B11586" s="189">
        <v>41351</v>
      </c>
      <c r="C11586" s="143">
        <v>296792</v>
      </c>
      <c r="D11586" s="143" t="s">
        <v>1105</v>
      </c>
      <c r="E11586" s="143" t="s">
        <v>24</v>
      </c>
      <c r="F11586" s="248" t="s">
        <v>6085</v>
      </c>
      <c r="G11586" s="216">
        <v>25.080000000000002</v>
      </c>
      <c r="H11586" s="216">
        <v>29.000000000232831</v>
      </c>
      <c r="I11586" s="216">
        <v>727.32000000583946</v>
      </c>
      <c r="J11586" s="216">
        <v>7.3428076875218726E-4</v>
      </c>
      <c r="K11586" s="216">
        <v>2.5320026508492824E-5</v>
      </c>
    </row>
    <row r="11587" spans="2:11" ht="15.75" customHeight="1" x14ac:dyDescent="0.2">
      <c r="B11587" s="189">
        <v>41351</v>
      </c>
      <c r="C11587" s="143">
        <v>296794</v>
      </c>
      <c r="D11587" s="143" t="s">
        <v>623</v>
      </c>
      <c r="E11587" s="143" t="s">
        <v>25</v>
      </c>
      <c r="F11587" s="248" t="s">
        <v>6086</v>
      </c>
      <c r="G11587" s="216">
        <v>86.58</v>
      </c>
      <c r="H11587" s="216">
        <v>245.00000000232831</v>
      </c>
      <c r="I11587" s="216">
        <v>21212.100000201583</v>
      </c>
      <c r="J11587" s="216">
        <v>6.0796513692927358E-2</v>
      </c>
      <c r="K11587" s="216">
        <v>2.4814903547897796E-4</v>
      </c>
    </row>
    <row r="11588" spans="2:11" ht="15.75" customHeight="1" x14ac:dyDescent="0.2">
      <c r="B11588" s="189">
        <v>41351</v>
      </c>
      <c r="C11588" s="143">
        <v>296795</v>
      </c>
      <c r="D11588" s="143" t="s">
        <v>1581</v>
      </c>
      <c r="E11588" s="143" t="s">
        <v>24</v>
      </c>
      <c r="F11588" s="248" t="s">
        <v>6087</v>
      </c>
      <c r="G11588" s="216">
        <v>8.0500000000000007</v>
      </c>
      <c r="H11588" s="216">
        <v>137.99999999930151</v>
      </c>
      <c r="I11588" s="216">
        <v>1110.8999999943771</v>
      </c>
      <c r="J11588" s="216">
        <v>1.1215317961779229E-3</v>
      </c>
      <c r="K11588" s="216">
        <v>8.1270420013304331E-6</v>
      </c>
    </row>
    <row r="11589" spans="2:11" ht="15.75" customHeight="1" x14ac:dyDescent="0.2">
      <c r="B11589" s="189">
        <v>41351</v>
      </c>
      <c r="C11589" s="143">
        <v>296796</v>
      </c>
      <c r="D11589" s="143" t="s">
        <v>770</v>
      </c>
      <c r="E11589" s="143" t="s">
        <v>24</v>
      </c>
      <c r="F11589" s="248" t="s">
        <v>6088</v>
      </c>
      <c r="G11589" s="216">
        <v>22.266000000000002</v>
      </c>
      <c r="H11589" s="216">
        <v>151.99999999254942</v>
      </c>
      <c r="I11589" s="216">
        <v>3384.4319998341057</v>
      </c>
      <c r="J11589" s="216">
        <v>3.4168224861240407E-3</v>
      </c>
      <c r="K11589" s="216">
        <v>2.2479095304549493E-5</v>
      </c>
    </row>
    <row r="11590" spans="2:11" ht="15.75" customHeight="1" x14ac:dyDescent="0.2">
      <c r="B11590" s="189">
        <v>41351</v>
      </c>
      <c r="C11590" s="143">
        <v>296796</v>
      </c>
      <c r="D11590" s="143" t="s">
        <v>1330</v>
      </c>
      <c r="E11590" s="143" t="s">
        <v>24</v>
      </c>
      <c r="F11590" s="248" t="s">
        <v>6088</v>
      </c>
      <c r="G11590" s="216">
        <v>13.7064</v>
      </c>
      <c r="H11590" s="216">
        <v>151.99999999254942</v>
      </c>
      <c r="I11590" s="216">
        <v>2083.3727998978793</v>
      </c>
      <c r="J11590" s="216">
        <v>2.1033115837514839E-3</v>
      </c>
      <c r="K11590" s="216">
        <v>1.3837576209569619E-5</v>
      </c>
    </row>
    <row r="11591" spans="2:11" ht="15.75" customHeight="1" x14ac:dyDescent="0.2">
      <c r="B11591" s="189">
        <v>41351</v>
      </c>
      <c r="C11591" s="143">
        <v>296797</v>
      </c>
      <c r="D11591" s="143" t="s">
        <v>5259</v>
      </c>
      <c r="E11591" s="143" t="s">
        <v>24</v>
      </c>
      <c r="F11591" s="248" t="s">
        <v>5260</v>
      </c>
      <c r="G11591" s="216">
        <v>13.64</v>
      </c>
      <c r="H11591" s="216">
        <v>351.99999999487773</v>
      </c>
      <c r="I11591" s="216">
        <v>4801.2799999301324</v>
      </c>
      <c r="J11591" s="216">
        <v>4.8472303378360197E-3</v>
      </c>
      <c r="K11591" s="216">
        <v>1.377054073268908E-5</v>
      </c>
    </row>
    <row r="11592" spans="2:11" ht="15.75" customHeight="1" x14ac:dyDescent="0.2">
      <c r="B11592" s="189">
        <v>41351</v>
      </c>
      <c r="C11592" s="143">
        <v>296798</v>
      </c>
      <c r="D11592" s="143" t="s">
        <v>759</v>
      </c>
      <c r="E11592" s="143" t="s">
        <v>24</v>
      </c>
      <c r="F11592" s="248" t="s">
        <v>6089</v>
      </c>
      <c r="G11592" s="216">
        <v>19.91</v>
      </c>
      <c r="H11592" s="216">
        <v>159.99999999767169</v>
      </c>
      <c r="I11592" s="216">
        <v>3185.5999999536434</v>
      </c>
      <c r="J11592" s="216">
        <v>3.2160875775231654E-3</v>
      </c>
      <c r="K11592" s="216">
        <v>2.0100547359812285E-5</v>
      </c>
    </row>
    <row r="11593" spans="2:11" ht="15.75" customHeight="1" x14ac:dyDescent="0.2">
      <c r="B11593" s="189">
        <v>41351</v>
      </c>
      <c r="C11593" s="143">
        <v>296799</v>
      </c>
      <c r="D11593" s="143" t="s">
        <v>1825</v>
      </c>
      <c r="E11593" s="143" t="s">
        <v>24</v>
      </c>
      <c r="F11593" s="248" t="s">
        <v>6090</v>
      </c>
      <c r="G11593" s="216">
        <v>7.3</v>
      </c>
      <c r="H11593" s="216">
        <v>265.99999999743886</v>
      </c>
      <c r="I11593" s="216">
        <v>1941.7999999813037</v>
      </c>
      <c r="J11593" s="216">
        <v>1.9603838705629178E-3</v>
      </c>
      <c r="K11593" s="216">
        <v>7.369864175119522E-6</v>
      </c>
    </row>
    <row r="11594" spans="2:11" ht="15.75" customHeight="1" x14ac:dyDescent="0.2">
      <c r="B11594" s="189">
        <v>41352</v>
      </c>
      <c r="C11594" s="143">
        <v>296804</v>
      </c>
      <c r="D11594" s="143" t="s">
        <v>1543</v>
      </c>
      <c r="E11594" s="143" t="s">
        <v>24</v>
      </c>
      <c r="F11594" s="248" t="s">
        <v>6091</v>
      </c>
      <c r="G11594" s="216">
        <v>5</v>
      </c>
      <c r="H11594" s="216">
        <v>10.000000001164153</v>
      </c>
      <c r="I11594" s="216">
        <v>50.000000005820766</v>
      </c>
      <c r="J11594" s="216">
        <v>5.0475150867016478E-5</v>
      </c>
      <c r="K11594" s="216">
        <v>5.0475150861140397E-6</v>
      </c>
    </row>
    <row r="11595" spans="2:11" ht="15.75" customHeight="1" x14ac:dyDescent="0.2">
      <c r="B11595" s="189">
        <v>41352</v>
      </c>
      <c r="C11595" s="143">
        <v>296808</v>
      </c>
      <c r="D11595" s="143" t="s">
        <v>1227</v>
      </c>
      <c r="E11595" s="143" t="s">
        <v>25</v>
      </c>
      <c r="F11595" s="248" t="s">
        <v>6092</v>
      </c>
      <c r="G11595" s="216">
        <v>19.475000000000001</v>
      </c>
      <c r="H11595" s="216">
        <v>88.000000003958121</v>
      </c>
      <c r="I11595" s="216">
        <v>1713.8000000770846</v>
      </c>
      <c r="J11595" s="216">
        <v>4.9125463276568785E-3</v>
      </c>
      <c r="K11595" s="216">
        <v>5.5824390084499071E-5</v>
      </c>
    </row>
    <row r="11596" spans="2:11" ht="15.75" customHeight="1" x14ac:dyDescent="0.2">
      <c r="B11596" s="189">
        <v>41352</v>
      </c>
      <c r="C11596" s="143">
        <v>296811</v>
      </c>
      <c r="D11596" s="143" t="s">
        <v>957</v>
      </c>
      <c r="E11596" s="143" t="s">
        <v>25</v>
      </c>
      <c r="F11596" s="248" t="s">
        <v>2107</v>
      </c>
      <c r="G11596" s="216">
        <v>13.407499999999999</v>
      </c>
      <c r="H11596" s="216">
        <v>182.99999999930151</v>
      </c>
      <c r="I11596" s="216">
        <v>2453.5724999906352</v>
      </c>
      <c r="J11596" s="216">
        <v>7.0330777068075383E-3</v>
      </c>
      <c r="K11596" s="216">
        <v>3.843211861658132E-5</v>
      </c>
    </row>
    <row r="11597" spans="2:11" ht="15.75" customHeight="1" x14ac:dyDescent="0.2">
      <c r="B11597" s="189">
        <v>41352</v>
      </c>
      <c r="C11597" s="143">
        <v>296812</v>
      </c>
      <c r="D11597" s="143" t="s">
        <v>838</v>
      </c>
      <c r="E11597" s="143" t="s">
        <v>25</v>
      </c>
      <c r="F11597" s="248" t="s">
        <v>4098</v>
      </c>
      <c r="G11597" s="216">
        <v>33.980000000000004</v>
      </c>
      <c r="H11597" s="216">
        <v>150.99999999976717</v>
      </c>
      <c r="I11597" s="216">
        <v>5130.9799999920888</v>
      </c>
      <c r="J11597" s="216">
        <v>1.4707770425433704E-2</v>
      </c>
      <c r="K11597" s="216">
        <v>9.7402453148717768E-5</v>
      </c>
    </row>
    <row r="11598" spans="2:11" ht="15.75" customHeight="1" x14ac:dyDescent="0.2">
      <c r="B11598" s="189">
        <v>41352</v>
      </c>
      <c r="C11598" s="143">
        <v>296814</v>
      </c>
      <c r="D11598" s="143" t="s">
        <v>666</v>
      </c>
      <c r="E11598" s="143" t="s">
        <v>25</v>
      </c>
      <c r="F11598" s="248" t="s">
        <v>6093</v>
      </c>
      <c r="G11598" s="216">
        <v>2.3450000000000002</v>
      </c>
      <c r="H11598" s="216">
        <v>211.99999999953434</v>
      </c>
      <c r="I11598" s="216">
        <v>497.13999999890808</v>
      </c>
      <c r="J11598" s="216">
        <v>1.4250340070113947E-3</v>
      </c>
      <c r="K11598" s="216">
        <v>6.7218585236534185E-6</v>
      </c>
    </row>
    <row r="11599" spans="2:11" ht="15.75" customHeight="1" x14ac:dyDescent="0.2">
      <c r="B11599" s="189">
        <v>41352</v>
      </c>
      <c r="C11599" s="143">
        <v>296817</v>
      </c>
      <c r="D11599" s="143" t="s">
        <v>1257</v>
      </c>
      <c r="E11599" s="143" t="s">
        <v>25</v>
      </c>
      <c r="F11599" s="248" t="s">
        <v>2993</v>
      </c>
      <c r="G11599" s="216">
        <v>16</v>
      </c>
      <c r="H11599" s="216">
        <v>474.99999999767169</v>
      </c>
      <c r="I11599" s="216">
        <v>7599.9999999627471</v>
      </c>
      <c r="J11599" s="216">
        <v>2.1785127837746512E-2</v>
      </c>
      <c r="K11599" s="216">
        <v>4.5863427027059571E-5</v>
      </c>
    </row>
    <row r="11600" spans="2:11" ht="15.75" customHeight="1" x14ac:dyDescent="0.2">
      <c r="B11600" s="189">
        <v>41352</v>
      </c>
      <c r="C11600" s="143">
        <v>296818</v>
      </c>
      <c r="D11600" s="143" t="s">
        <v>808</v>
      </c>
      <c r="E11600" s="143" t="s">
        <v>24</v>
      </c>
      <c r="F11600" s="248" t="s">
        <v>6094</v>
      </c>
      <c r="G11600" s="216">
        <v>27.5288</v>
      </c>
      <c r="H11600" s="216">
        <v>425.00000000232831</v>
      </c>
      <c r="I11600" s="216">
        <v>11699.740000064096</v>
      </c>
      <c r="J11600" s="216">
        <v>1.1810922830787079E-2</v>
      </c>
      <c r="K11600" s="216">
        <v>2.7790406660523238E-5</v>
      </c>
    </row>
    <row r="11601" spans="2:11" ht="15.75" customHeight="1" x14ac:dyDescent="0.2">
      <c r="B11601" s="189">
        <v>41352</v>
      </c>
      <c r="C11601" s="143">
        <v>296819</v>
      </c>
      <c r="D11601" s="143" t="s">
        <v>989</v>
      </c>
      <c r="E11601" s="143" t="s">
        <v>24</v>
      </c>
      <c r="F11601" s="248" t="s">
        <v>6095</v>
      </c>
      <c r="G11601" s="216">
        <v>22.94</v>
      </c>
      <c r="H11601" s="216">
        <v>245.00000000232831</v>
      </c>
      <c r="I11601" s="216">
        <v>5620.3000000534121</v>
      </c>
      <c r="J11601" s="216">
        <v>5.6737098077512677E-3</v>
      </c>
      <c r="K11601" s="216">
        <v>2.3157999215091218E-5</v>
      </c>
    </row>
    <row r="11602" spans="2:11" ht="15.75" customHeight="1" x14ac:dyDescent="0.2">
      <c r="B11602" s="189">
        <v>41352</v>
      </c>
      <c r="C11602" s="143">
        <v>296820</v>
      </c>
      <c r="D11602" s="143" t="s">
        <v>968</v>
      </c>
      <c r="E11602" s="143" t="s">
        <v>25</v>
      </c>
      <c r="F11602" s="248" t="s">
        <v>6096</v>
      </c>
      <c r="G11602" s="216">
        <v>4</v>
      </c>
      <c r="H11602" s="216">
        <v>65.000000002328306</v>
      </c>
      <c r="I11602" s="216">
        <v>260.00000000931323</v>
      </c>
      <c r="J11602" s="216">
        <v>7.4528068921641405E-4</v>
      </c>
      <c r="K11602" s="216">
        <v>1.1465856756764893E-5</v>
      </c>
    </row>
    <row r="11603" spans="2:11" ht="15.75" customHeight="1" x14ac:dyDescent="0.2">
      <c r="B11603" s="189">
        <v>41352</v>
      </c>
      <c r="C11603" s="143">
        <v>296821</v>
      </c>
      <c r="D11603" s="143" t="s">
        <v>968</v>
      </c>
      <c r="E11603" s="143" t="s">
        <v>25</v>
      </c>
      <c r="F11603" s="248" t="s">
        <v>6097</v>
      </c>
      <c r="G11603" s="216">
        <v>1</v>
      </c>
      <c r="H11603" s="216">
        <v>198.99999999906868</v>
      </c>
      <c r="I11603" s="216">
        <v>198.99999999906868</v>
      </c>
      <c r="J11603" s="216">
        <v>5.7042637364638376E-4</v>
      </c>
      <c r="K11603" s="216">
        <v>2.8664641891912232E-6</v>
      </c>
    </row>
    <row r="11604" spans="2:11" ht="15.75" customHeight="1" x14ac:dyDescent="0.2">
      <c r="B11604" s="189">
        <v>41352</v>
      </c>
      <c r="C11604" s="143">
        <v>296822</v>
      </c>
      <c r="D11604" s="143" t="s">
        <v>4609</v>
      </c>
      <c r="E11604" s="143" t="s">
        <v>25</v>
      </c>
      <c r="F11604" s="248" t="s">
        <v>6098</v>
      </c>
      <c r="G11604" s="216">
        <v>4.58</v>
      </c>
      <c r="H11604" s="216">
        <v>240.00000000698492</v>
      </c>
      <c r="I11604" s="216">
        <v>1099.2000000319908</v>
      </c>
      <c r="J11604" s="216">
        <v>3.150817436850693E-3</v>
      </c>
      <c r="K11604" s="216">
        <v>1.3128405986495802E-5</v>
      </c>
    </row>
    <row r="11605" spans="2:11" ht="15.75" customHeight="1" x14ac:dyDescent="0.2">
      <c r="B11605" s="189">
        <v>41352</v>
      </c>
      <c r="C11605" s="143">
        <v>296823</v>
      </c>
      <c r="D11605" s="143" t="s">
        <v>900</v>
      </c>
      <c r="E11605" s="143" t="s">
        <v>24</v>
      </c>
      <c r="F11605" s="248" t="s">
        <v>6099</v>
      </c>
      <c r="G11605" s="216">
        <v>30.14</v>
      </c>
      <c r="H11605" s="216">
        <v>329.99999999650754</v>
      </c>
      <c r="I11605" s="216">
        <v>9946.1999998947376</v>
      </c>
      <c r="J11605" s="216">
        <v>1.0040718909795231E-2</v>
      </c>
      <c r="K11605" s="216">
        <v>3.0426420939095432E-5</v>
      </c>
    </row>
    <row r="11606" spans="2:11" ht="15.75" customHeight="1" x14ac:dyDescent="0.2">
      <c r="B11606" s="189">
        <v>41352</v>
      </c>
      <c r="C11606" s="143">
        <v>296824</v>
      </c>
      <c r="D11606" s="143" t="s">
        <v>1201</v>
      </c>
      <c r="E11606" s="143" t="s">
        <v>24</v>
      </c>
      <c r="F11606" s="248" t="s">
        <v>6100</v>
      </c>
      <c r="G11606" s="216">
        <v>9.0112000000000005</v>
      </c>
      <c r="H11606" s="216">
        <v>40.999999997438863</v>
      </c>
      <c r="I11606" s="216">
        <v>369.45919997692113</v>
      </c>
      <c r="J11606" s="216">
        <v>3.7297017711742666E-4</v>
      </c>
      <c r="K11606" s="216">
        <v>9.0968335887981678E-6</v>
      </c>
    </row>
    <row r="11607" spans="2:11" ht="15.75" customHeight="1" x14ac:dyDescent="0.2">
      <c r="B11607" s="189">
        <v>41352</v>
      </c>
      <c r="C11607" s="143">
        <v>296825</v>
      </c>
      <c r="D11607" s="143" t="s">
        <v>654</v>
      </c>
      <c r="E11607" s="143" t="s">
        <v>24</v>
      </c>
      <c r="F11607" s="248" t="s">
        <v>4751</v>
      </c>
      <c r="G11607" s="216">
        <v>11.22</v>
      </c>
      <c r="H11607" s="216">
        <v>68.000000001629815</v>
      </c>
      <c r="I11607" s="216">
        <v>762.96000001828656</v>
      </c>
      <c r="J11607" s="216">
        <v>7.7021042203877395E-4</v>
      </c>
      <c r="K11607" s="216">
        <v>1.1326623853239907E-5</v>
      </c>
    </row>
    <row r="11608" spans="2:11" ht="15.75" customHeight="1" x14ac:dyDescent="0.2">
      <c r="B11608" s="189">
        <v>41352</v>
      </c>
      <c r="C11608" s="143">
        <v>296826</v>
      </c>
      <c r="D11608" s="143" t="s">
        <v>837</v>
      </c>
      <c r="E11608" s="143" t="s">
        <v>25</v>
      </c>
      <c r="F11608" s="248" t="s">
        <v>6101</v>
      </c>
      <c r="G11608" s="216">
        <v>40.849999999999994</v>
      </c>
      <c r="H11608" s="216">
        <v>347.99999999231659</v>
      </c>
      <c r="I11608" s="216">
        <v>14215.799999686133</v>
      </c>
      <c r="J11608" s="216">
        <v>4.0749081619804901E-2</v>
      </c>
      <c r="K11608" s="216">
        <v>1.1709506212846145E-4</v>
      </c>
    </row>
    <row r="11609" spans="2:11" ht="15.75" customHeight="1" x14ac:dyDescent="0.2">
      <c r="B11609" s="189">
        <v>41352</v>
      </c>
      <c r="C11609" s="143">
        <v>296827</v>
      </c>
      <c r="D11609" s="143" t="s">
        <v>5259</v>
      </c>
      <c r="E11609" s="143" t="s">
        <v>24</v>
      </c>
      <c r="F11609" s="248" t="s">
        <v>4854</v>
      </c>
      <c r="G11609" s="216">
        <v>28.35</v>
      </c>
      <c r="H11609" s="216">
        <v>315</v>
      </c>
      <c r="I11609" s="216">
        <v>8930.25</v>
      </c>
      <c r="J11609" s="216">
        <v>9.0151143195539817E-3</v>
      </c>
      <c r="K11609" s="216">
        <v>2.8619410538266609E-5</v>
      </c>
    </row>
    <row r="11610" spans="2:11" ht="15.75" customHeight="1" x14ac:dyDescent="0.2">
      <c r="B11610" s="189">
        <v>41352</v>
      </c>
      <c r="C11610" s="143">
        <v>296827</v>
      </c>
      <c r="D11610" s="143" t="s">
        <v>913</v>
      </c>
      <c r="E11610" s="143" t="s">
        <v>24</v>
      </c>
      <c r="F11610" s="248" t="s">
        <v>4854</v>
      </c>
      <c r="G11610" s="216">
        <v>26.97</v>
      </c>
      <c r="H11610" s="216">
        <v>315</v>
      </c>
      <c r="I11610" s="216">
        <v>8495.5499999999993</v>
      </c>
      <c r="J11610" s="216">
        <v>8.5762833579672258E-3</v>
      </c>
      <c r="K11610" s="216">
        <v>2.7226296374499131E-5</v>
      </c>
    </row>
    <row r="11611" spans="2:11" ht="15.75" customHeight="1" x14ac:dyDescent="0.2">
      <c r="B11611" s="189">
        <v>41352</v>
      </c>
      <c r="C11611" s="143">
        <v>296828</v>
      </c>
      <c r="D11611" s="143" t="s">
        <v>1354</v>
      </c>
      <c r="E11611" s="143" t="s">
        <v>24</v>
      </c>
      <c r="F11611" s="248" t="s">
        <v>5856</v>
      </c>
      <c r="G11611" s="216">
        <v>7.07</v>
      </c>
      <c r="H11611" s="216">
        <v>217.99999999813735</v>
      </c>
      <c r="I11611" s="216">
        <v>1541.2599999868312</v>
      </c>
      <c r="J11611" s="216">
        <v>1.555906620311531E-3</v>
      </c>
      <c r="K11611" s="216">
        <v>7.1371863317652525E-6</v>
      </c>
    </row>
    <row r="11612" spans="2:11" ht="15.75" customHeight="1" x14ac:dyDescent="0.2">
      <c r="B11612" s="189">
        <v>41352</v>
      </c>
      <c r="C11612" s="143">
        <v>296828</v>
      </c>
      <c r="D11612" s="143" t="s">
        <v>913</v>
      </c>
      <c r="E11612" s="143" t="s">
        <v>24</v>
      </c>
      <c r="F11612" s="248" t="s">
        <v>5856</v>
      </c>
      <c r="G11612" s="216">
        <v>2.7960000000000003</v>
      </c>
      <c r="H11612" s="216">
        <v>217.99999999813735</v>
      </c>
      <c r="I11612" s="216">
        <v>609.52799999479214</v>
      </c>
      <c r="J11612" s="216">
        <v>6.1532035507652638E-4</v>
      </c>
      <c r="K11612" s="216">
        <v>2.8225704361549712E-6</v>
      </c>
    </row>
    <row r="11613" spans="2:11" ht="15.75" customHeight="1" x14ac:dyDescent="0.2">
      <c r="B11613" s="189">
        <v>41352</v>
      </c>
      <c r="C11613" s="143">
        <v>296829</v>
      </c>
      <c r="D11613" s="143" t="s">
        <v>1085</v>
      </c>
      <c r="E11613" s="143" t="s">
        <v>24</v>
      </c>
      <c r="F11613" s="248" t="s">
        <v>5984</v>
      </c>
      <c r="G11613" s="216">
        <v>12</v>
      </c>
      <c r="H11613" s="216">
        <v>244.99999999185093</v>
      </c>
      <c r="I11613" s="216">
        <v>2939.9999999022111</v>
      </c>
      <c r="J11613" s="216">
        <v>2.9679388705363373E-3</v>
      </c>
      <c r="K11613" s="216">
        <v>1.2114036206673696E-5</v>
      </c>
    </row>
    <row r="11614" spans="2:11" ht="15.75" customHeight="1" x14ac:dyDescent="0.2">
      <c r="B11614" s="189">
        <v>41352</v>
      </c>
      <c r="C11614" s="143">
        <v>296830</v>
      </c>
      <c r="D11614" s="143" t="s">
        <v>776</v>
      </c>
      <c r="E11614" s="143" t="s">
        <v>24</v>
      </c>
      <c r="F11614" s="248" t="s">
        <v>2594</v>
      </c>
      <c r="G11614" s="216">
        <v>12.24</v>
      </c>
      <c r="H11614" s="216">
        <v>276.99999999138527</v>
      </c>
      <c r="I11614" s="216">
        <v>3390.4799998945559</v>
      </c>
      <c r="J11614" s="216">
        <v>3.42269978972714E-3</v>
      </c>
      <c r="K11614" s="216">
        <v>1.235631693080717E-5</v>
      </c>
    </row>
    <row r="11615" spans="2:11" ht="15.75" customHeight="1" x14ac:dyDescent="0.2">
      <c r="B11615" s="189">
        <v>41352</v>
      </c>
      <c r="C11615" s="143">
        <v>296831</v>
      </c>
      <c r="D11615" s="143" t="s">
        <v>1055</v>
      </c>
      <c r="E11615" s="143" t="s">
        <v>25</v>
      </c>
      <c r="F11615" s="248" t="s">
        <v>6102</v>
      </c>
      <c r="G11615" s="216">
        <v>1.95</v>
      </c>
      <c r="H11615" s="216">
        <v>56.000000004423782</v>
      </c>
      <c r="I11615" s="216">
        <v>109.20000000862638</v>
      </c>
      <c r="J11615" s="216">
        <v>3.1301788948440872E-4</v>
      </c>
      <c r="K11615" s="216">
        <v>5.5896051689228847E-6</v>
      </c>
    </row>
    <row r="11616" spans="2:11" ht="15.75" customHeight="1" x14ac:dyDescent="0.2">
      <c r="B11616" s="189">
        <v>41352</v>
      </c>
      <c r="C11616" s="143">
        <v>296832</v>
      </c>
      <c r="D11616" s="143" t="s">
        <v>735</v>
      </c>
      <c r="E11616" s="143" t="s">
        <v>24</v>
      </c>
      <c r="F11616" s="248" t="s">
        <v>4105</v>
      </c>
      <c r="G11616" s="216">
        <v>26.64</v>
      </c>
      <c r="H11616" s="216">
        <v>111.99999999837019</v>
      </c>
      <c r="I11616" s="216">
        <v>2983.6799999565819</v>
      </c>
      <c r="J11616" s="216">
        <v>3.012033962383517E-3</v>
      </c>
      <c r="K11616" s="216">
        <v>2.6893160378815607E-5</v>
      </c>
    </row>
    <row r="11617" spans="2:11" ht="15.75" customHeight="1" x14ac:dyDescent="0.2">
      <c r="B11617" s="189">
        <v>41352</v>
      </c>
      <c r="C11617" s="143">
        <v>296832</v>
      </c>
      <c r="D11617" s="143" t="s">
        <v>1393</v>
      </c>
      <c r="E11617" s="143" t="s">
        <v>24</v>
      </c>
      <c r="F11617" s="248" t="s">
        <v>4105</v>
      </c>
      <c r="G11617" s="216">
        <v>3.42</v>
      </c>
      <c r="H11617" s="216">
        <v>111.99999999837019</v>
      </c>
      <c r="I11617" s="216">
        <v>383.03999999442601</v>
      </c>
      <c r="J11617" s="216">
        <v>3.8668003571139741E-4</v>
      </c>
      <c r="K11617" s="216">
        <v>3.4525003189020033E-6</v>
      </c>
    </row>
    <row r="11618" spans="2:11" ht="15.75" customHeight="1" x14ac:dyDescent="0.2">
      <c r="B11618" s="189">
        <v>41352</v>
      </c>
      <c r="C11618" s="143">
        <v>296833</v>
      </c>
      <c r="D11618" s="143" t="s">
        <v>502</v>
      </c>
      <c r="E11618" s="143" t="s">
        <v>24</v>
      </c>
      <c r="F11618" s="248" t="s">
        <v>6103</v>
      </c>
      <c r="G11618" s="216">
        <v>2.2400000000000002</v>
      </c>
      <c r="H11618" s="216">
        <v>175.99999999743886</v>
      </c>
      <c r="I11618" s="216">
        <v>394.23999999426309</v>
      </c>
      <c r="J11618" s="216">
        <v>3.9798646950412841E-4</v>
      </c>
      <c r="K11618" s="216">
        <v>2.26128675857909E-6</v>
      </c>
    </row>
    <row r="11619" spans="2:11" ht="15.75" customHeight="1" x14ac:dyDescent="0.2">
      <c r="B11619" s="189">
        <v>41352</v>
      </c>
      <c r="C11619" s="143">
        <v>296834</v>
      </c>
      <c r="D11619" s="143" t="s">
        <v>1392</v>
      </c>
      <c r="E11619" s="143" t="s">
        <v>24</v>
      </c>
      <c r="F11619" s="248" t="s">
        <v>6104</v>
      </c>
      <c r="G11619" s="216">
        <v>4.16</v>
      </c>
      <c r="H11619" s="216">
        <v>56.999999997206032</v>
      </c>
      <c r="I11619" s="216">
        <v>237.11999998837709</v>
      </c>
      <c r="J11619" s="216">
        <v>2.3937335543213888E-4</v>
      </c>
      <c r="K11619" s="216">
        <v>4.199532551646881E-6</v>
      </c>
    </row>
    <row r="11620" spans="2:11" ht="15.75" customHeight="1" x14ac:dyDescent="0.2">
      <c r="B11620" s="189">
        <v>41352</v>
      </c>
      <c r="C11620" s="143">
        <v>296835</v>
      </c>
      <c r="D11620" s="143" t="s">
        <v>992</v>
      </c>
      <c r="E11620" s="143" t="s">
        <v>24</v>
      </c>
      <c r="F11620" s="248" t="s">
        <v>6105</v>
      </c>
      <c r="G11620" s="216">
        <v>46.46</v>
      </c>
      <c r="H11620" s="216">
        <v>290.00000000232831</v>
      </c>
      <c r="I11620" s="216">
        <v>13473.400000108173</v>
      </c>
      <c r="J11620" s="216">
        <v>1.3601437952358983E-2</v>
      </c>
      <c r="K11620" s="216">
        <v>4.6901510180171659E-5</v>
      </c>
    </row>
    <row r="11621" spans="2:11" ht="15.75" customHeight="1" x14ac:dyDescent="0.2">
      <c r="B11621" s="189">
        <v>41352</v>
      </c>
      <c r="C11621" s="143">
        <v>296837</v>
      </c>
      <c r="D11621" s="143" t="s">
        <v>999</v>
      </c>
      <c r="E11621" s="143" t="s">
        <v>25</v>
      </c>
      <c r="F11621" s="248" t="s">
        <v>6106</v>
      </c>
      <c r="G11621" s="216">
        <v>11.73</v>
      </c>
      <c r="H11621" s="216">
        <v>159.99999999767169</v>
      </c>
      <c r="I11621" s="216">
        <v>1876.799999972689</v>
      </c>
      <c r="J11621" s="216">
        <v>5.3797799901958016E-3</v>
      </c>
      <c r="K11621" s="216">
        <v>3.3623624939213049E-5</v>
      </c>
    </row>
    <row r="11622" spans="2:11" ht="15.75" customHeight="1" x14ac:dyDescent="0.2">
      <c r="B11622" s="189">
        <v>41352</v>
      </c>
      <c r="C11622" s="143">
        <v>296838</v>
      </c>
      <c r="D11622" s="143" t="s">
        <v>821</v>
      </c>
      <c r="E11622" s="143" t="s">
        <v>24</v>
      </c>
      <c r="F11622" s="248" t="s">
        <v>6107</v>
      </c>
      <c r="G11622" s="216">
        <v>10.32</v>
      </c>
      <c r="H11622" s="216">
        <v>312.00000000069849</v>
      </c>
      <c r="I11622" s="216">
        <v>3219.8400000072088</v>
      </c>
      <c r="J11622" s="216">
        <v>3.2504381949819633E-3</v>
      </c>
      <c r="K11622" s="216">
        <v>1.0418071137739379E-5</v>
      </c>
    </row>
    <row r="11623" spans="2:11" ht="15.75" customHeight="1" x14ac:dyDescent="0.2">
      <c r="B11623" s="189">
        <v>41352</v>
      </c>
      <c r="C11623" s="143">
        <v>296839</v>
      </c>
      <c r="D11623" s="143" t="s">
        <v>522</v>
      </c>
      <c r="E11623" s="143" t="s">
        <v>25</v>
      </c>
      <c r="F11623" s="248" t="s">
        <v>6108</v>
      </c>
      <c r="G11623" s="216">
        <v>95.5</v>
      </c>
      <c r="H11623" s="216">
        <v>527.99999999231659</v>
      </c>
      <c r="I11623" s="216">
        <v>50423.999999266234</v>
      </c>
      <c r="J11623" s="216">
        <v>0.14453859027367491</v>
      </c>
      <c r="K11623" s="216">
        <v>2.7374733006776183E-4</v>
      </c>
    </row>
    <row r="11624" spans="2:11" ht="15.75" customHeight="1" x14ac:dyDescent="0.2">
      <c r="B11624" s="189">
        <v>41352</v>
      </c>
      <c r="C11624" s="143">
        <v>296840</v>
      </c>
      <c r="D11624" s="143" t="s">
        <v>1158</v>
      </c>
      <c r="E11624" s="143" t="s">
        <v>25</v>
      </c>
      <c r="F11624" s="248" t="s">
        <v>4593</v>
      </c>
      <c r="G11624" s="216">
        <v>8.15</v>
      </c>
      <c r="H11624" s="216">
        <v>487.99999999813735</v>
      </c>
      <c r="I11624" s="216">
        <v>3977.1999999848194</v>
      </c>
      <c r="J11624" s="216">
        <v>1.1400501373207817E-2</v>
      </c>
      <c r="K11624" s="216">
        <v>2.3361683141908468E-5</v>
      </c>
    </row>
    <row r="11625" spans="2:11" ht="15.75" customHeight="1" x14ac:dyDescent="0.2">
      <c r="B11625" s="189">
        <v>41352</v>
      </c>
      <c r="C11625" s="143">
        <v>296841</v>
      </c>
      <c r="D11625" s="143" t="s">
        <v>1164</v>
      </c>
      <c r="E11625" s="143" t="s">
        <v>25</v>
      </c>
      <c r="F11625" s="248" t="s">
        <v>2284</v>
      </c>
      <c r="G11625" s="216">
        <v>19</v>
      </c>
      <c r="H11625" s="216">
        <v>561.99999999837019</v>
      </c>
      <c r="I11625" s="216">
        <v>10677.999999969034</v>
      </c>
      <c r="J11625" s="216">
        <v>3.0608104612095115E-2</v>
      </c>
      <c r="K11625" s="216">
        <v>5.4462819594633238E-5</v>
      </c>
    </row>
    <row r="11626" spans="2:11" ht="15.75" customHeight="1" x14ac:dyDescent="0.2">
      <c r="B11626" s="189">
        <v>41352</v>
      </c>
      <c r="C11626" s="143">
        <v>296842</v>
      </c>
      <c r="D11626" s="143" t="s">
        <v>2371</v>
      </c>
      <c r="E11626" s="143" t="s">
        <v>25</v>
      </c>
      <c r="F11626" s="248" t="s">
        <v>4830</v>
      </c>
      <c r="G11626" s="216">
        <v>1.335</v>
      </c>
      <c r="H11626" s="216">
        <v>346.99999999953434</v>
      </c>
      <c r="I11626" s="216">
        <v>463.24499999937831</v>
      </c>
      <c r="J11626" s="216">
        <v>1.327875203320106E-3</v>
      </c>
      <c r="K11626" s="216">
        <v>3.8267296925702826E-6</v>
      </c>
    </row>
    <row r="11627" spans="2:11" ht="15.75" customHeight="1" x14ac:dyDescent="0.2">
      <c r="B11627" s="189">
        <v>41352</v>
      </c>
      <c r="C11627" s="143">
        <v>296843</v>
      </c>
      <c r="D11627" s="143" t="s">
        <v>555</v>
      </c>
      <c r="E11627" s="143" t="s">
        <v>25</v>
      </c>
      <c r="F11627" s="248" t="s">
        <v>3293</v>
      </c>
      <c r="G11627" s="216">
        <v>55.545000000000002</v>
      </c>
      <c r="H11627" s="216">
        <v>290.99999999511056</v>
      </c>
      <c r="I11627" s="216">
        <v>16163.594999728417</v>
      </c>
      <c r="J11627" s="216">
        <v>4.6332366235311825E-2</v>
      </c>
      <c r="K11627" s="216">
        <v>1.5921775338862649E-4</v>
      </c>
    </row>
    <row r="11628" spans="2:11" ht="15.75" customHeight="1" x14ac:dyDescent="0.2">
      <c r="B11628" s="189">
        <v>41352</v>
      </c>
      <c r="C11628" s="143">
        <v>296845</v>
      </c>
      <c r="D11628" s="143" t="s">
        <v>834</v>
      </c>
      <c r="E11628" s="143" t="s">
        <v>25</v>
      </c>
      <c r="F11628" s="248" t="s">
        <v>1975</v>
      </c>
      <c r="G11628" s="216">
        <v>94.970000000000013</v>
      </c>
      <c r="H11628" s="216">
        <v>399.00000000139698</v>
      </c>
      <c r="I11628" s="216">
        <v>37893.030000132669</v>
      </c>
      <c r="J11628" s="216">
        <v>0.10861901351532897</v>
      </c>
      <c r="K11628" s="216">
        <v>2.7222810404749047E-4</v>
      </c>
    </row>
    <row r="11629" spans="2:11" ht="15.75" customHeight="1" x14ac:dyDescent="0.2">
      <c r="B11629" s="189">
        <v>41352</v>
      </c>
      <c r="C11629" s="143">
        <v>296846</v>
      </c>
      <c r="D11629" s="143" t="s">
        <v>2371</v>
      </c>
      <c r="E11629" s="143" t="s">
        <v>25</v>
      </c>
      <c r="F11629" s="248" t="s">
        <v>3100</v>
      </c>
      <c r="G11629" s="216">
        <v>99.610000000000014</v>
      </c>
      <c r="H11629" s="216">
        <v>265.00000000465661</v>
      </c>
      <c r="I11629" s="216">
        <v>26396.650000463847</v>
      </c>
      <c r="J11629" s="216">
        <v>7.5665051940944097E-2</v>
      </c>
      <c r="K11629" s="216">
        <v>2.8552849788533778E-4</v>
      </c>
    </row>
    <row r="11630" spans="2:11" ht="15.75" customHeight="1" x14ac:dyDescent="0.2">
      <c r="B11630" s="189">
        <v>41352</v>
      </c>
      <c r="C11630" s="143">
        <v>296847</v>
      </c>
      <c r="D11630" s="143" t="s">
        <v>1069</v>
      </c>
      <c r="E11630" s="143" t="s">
        <v>25</v>
      </c>
      <c r="F11630" s="248" t="s">
        <v>5737</v>
      </c>
      <c r="G11630" s="216">
        <v>2.3450000000000002</v>
      </c>
      <c r="H11630" s="216">
        <v>155.00000000232831</v>
      </c>
      <c r="I11630" s="216">
        <v>363.47500000545989</v>
      </c>
      <c r="J11630" s="216">
        <v>1.0418880711819303E-3</v>
      </c>
      <c r="K11630" s="216">
        <v>6.7218585236534185E-6</v>
      </c>
    </row>
    <row r="11631" spans="2:11" ht="15.75" customHeight="1" x14ac:dyDescent="0.2">
      <c r="B11631" s="189">
        <v>41352</v>
      </c>
      <c r="C11631" s="143">
        <v>297108</v>
      </c>
      <c r="D11631" s="143" t="s">
        <v>613</v>
      </c>
      <c r="E11631" s="143" t="s">
        <v>25</v>
      </c>
      <c r="F11631" s="248" t="s">
        <v>4541</v>
      </c>
      <c r="G11631" s="216">
        <v>15.5</v>
      </c>
      <c r="H11631" s="216">
        <v>187.00000000186265</v>
      </c>
      <c r="I11631" s="216">
        <v>2898.500000028871</v>
      </c>
      <c r="J11631" s="216">
        <v>8.3084464524535179E-3</v>
      </c>
      <c r="K11631" s="216">
        <v>4.4430194932463956E-5</v>
      </c>
    </row>
    <row r="11632" spans="2:11" ht="15.75" customHeight="1" x14ac:dyDescent="0.2">
      <c r="B11632" s="189">
        <v>41352</v>
      </c>
      <c r="C11632" s="143">
        <v>297414</v>
      </c>
      <c r="D11632" s="143" t="s">
        <v>1390</v>
      </c>
      <c r="E11632" s="143" t="s">
        <v>24</v>
      </c>
      <c r="F11632" s="248" t="s">
        <v>6109</v>
      </c>
      <c r="G11632" s="216">
        <v>32.5</v>
      </c>
      <c r="H11632" s="216">
        <v>198.00000000628643</v>
      </c>
      <c r="I11632" s="216">
        <v>6435.0000002043089</v>
      </c>
      <c r="J11632" s="216">
        <v>6.4961519160350199E-3</v>
      </c>
      <c r="K11632" s="216">
        <v>3.2808848059741262E-5</v>
      </c>
    </row>
    <row r="11633" spans="2:11" ht="15.75" customHeight="1" x14ac:dyDescent="0.2">
      <c r="B11633" s="189">
        <v>41352</v>
      </c>
      <c r="C11633" s="143">
        <v>297415</v>
      </c>
      <c r="D11633" s="143" t="s">
        <v>677</v>
      </c>
      <c r="E11633" s="143" t="s">
        <v>25</v>
      </c>
      <c r="F11633" s="248" t="s">
        <v>6110</v>
      </c>
      <c r="G11633" s="216">
        <v>2</v>
      </c>
      <c r="H11633" s="216">
        <v>323.00000000512227</v>
      </c>
      <c r="I11633" s="216">
        <v>646.00000001024455</v>
      </c>
      <c r="J11633" s="216">
        <v>1.8517358662468958E-3</v>
      </c>
      <c r="K11633" s="216">
        <v>5.7329283783824464E-6</v>
      </c>
    </row>
    <row r="11634" spans="2:11" ht="15.75" customHeight="1" x14ac:dyDescent="0.2">
      <c r="B11634" s="189">
        <v>41353</v>
      </c>
      <c r="C11634" s="143">
        <v>296873</v>
      </c>
      <c r="D11634" s="143" t="s">
        <v>957</v>
      </c>
      <c r="E11634" s="143" t="s">
        <v>25</v>
      </c>
      <c r="F11634" s="248" t="s">
        <v>6111</v>
      </c>
      <c r="G11634" s="216">
        <v>0.99</v>
      </c>
      <c r="H11634" s="216">
        <v>184.99999999534339</v>
      </c>
      <c r="I11634" s="216">
        <v>183.14999999538995</v>
      </c>
      <c r="J11634" s="216">
        <v>5.2507267159265954E-4</v>
      </c>
      <c r="K11634" s="216">
        <v>2.8382306573290599E-6</v>
      </c>
    </row>
    <row r="11635" spans="2:11" ht="15.75" customHeight="1" x14ac:dyDescent="0.2">
      <c r="B11635" s="189">
        <v>41353</v>
      </c>
      <c r="C11635" s="143">
        <v>296875</v>
      </c>
      <c r="D11635" s="143" t="s">
        <v>526</v>
      </c>
      <c r="E11635" s="143" t="s">
        <v>25</v>
      </c>
      <c r="F11635" s="248" t="s">
        <v>3670</v>
      </c>
      <c r="G11635" s="216">
        <v>12</v>
      </c>
      <c r="H11635" s="216">
        <v>351.00000000209548</v>
      </c>
      <c r="I11635" s="216">
        <v>4212.0000000251457</v>
      </c>
      <c r="J11635" s="216">
        <v>1.2075381342162999E-2</v>
      </c>
      <c r="K11635" s="216">
        <v>3.4402795846412846E-5</v>
      </c>
    </row>
    <row r="11636" spans="2:11" ht="15.75" customHeight="1" x14ac:dyDescent="0.2">
      <c r="B11636" s="189">
        <v>41353</v>
      </c>
      <c r="C11636" s="143">
        <v>296876</v>
      </c>
      <c r="D11636" s="143" t="s">
        <v>851</v>
      </c>
      <c r="E11636" s="143" t="s">
        <v>25</v>
      </c>
      <c r="F11636" s="248" t="s">
        <v>5390</v>
      </c>
      <c r="G11636" s="216">
        <v>7.98</v>
      </c>
      <c r="H11636" s="216">
        <v>345.99999999627471</v>
      </c>
      <c r="I11636" s="216">
        <v>2761.0799999702722</v>
      </c>
      <c r="J11636" s="216">
        <v>7.9157392962159057E-3</v>
      </c>
      <c r="K11636" s="216">
        <v>2.2877859237864546E-5</v>
      </c>
    </row>
    <row r="11637" spans="2:11" ht="15.75" customHeight="1" x14ac:dyDescent="0.2">
      <c r="B11637" s="189">
        <v>41353</v>
      </c>
      <c r="C11637" s="143">
        <v>296877</v>
      </c>
      <c r="D11637" s="143" t="s">
        <v>957</v>
      </c>
      <c r="E11637" s="143" t="s">
        <v>25</v>
      </c>
      <c r="F11637" s="248" t="s">
        <v>2107</v>
      </c>
      <c r="G11637" s="216">
        <v>3.0100000000000002</v>
      </c>
      <c r="H11637" s="216">
        <v>312.00000000069849</v>
      </c>
      <c r="I11637" s="216">
        <v>939.12000000210253</v>
      </c>
      <c r="J11637" s="216">
        <v>2.6923628029462974E-3</v>
      </c>
      <c r="K11637" s="216">
        <v>8.6293679581418898E-6</v>
      </c>
    </row>
    <row r="11638" spans="2:11" ht="15.75" customHeight="1" x14ac:dyDescent="0.2">
      <c r="B11638" s="189">
        <v>41353</v>
      </c>
      <c r="C11638" s="143">
        <v>296878</v>
      </c>
      <c r="D11638" s="143" t="s">
        <v>812</v>
      </c>
      <c r="E11638" s="143" t="s">
        <v>25</v>
      </c>
      <c r="F11638" s="248" t="s">
        <v>5314</v>
      </c>
      <c r="G11638" s="216">
        <v>11.900000000000002</v>
      </c>
      <c r="H11638" s="216">
        <v>406.99999999604188</v>
      </c>
      <c r="I11638" s="216">
        <v>4843.2999999528984</v>
      </c>
      <c r="J11638" s="216">
        <v>1.3885255093442576E-2</v>
      </c>
      <c r="K11638" s="216">
        <v>3.4116105881026077E-5</v>
      </c>
    </row>
    <row r="11639" spans="2:11" ht="15.75" customHeight="1" x14ac:dyDescent="0.2">
      <c r="B11639" s="189">
        <v>41353</v>
      </c>
      <c r="C11639" s="143">
        <v>296880</v>
      </c>
      <c r="D11639" s="143" t="s">
        <v>1014</v>
      </c>
      <c r="E11639" s="143" t="s">
        <v>25</v>
      </c>
      <c r="F11639" s="248" t="s">
        <v>1907</v>
      </c>
      <c r="G11639" s="216">
        <v>20.435000000000002</v>
      </c>
      <c r="H11639" s="216">
        <v>378.00000000628643</v>
      </c>
      <c r="I11639" s="216">
        <v>7724.4300001284637</v>
      </c>
      <c r="J11639" s="216">
        <v>2.2145165693693857E-2</v>
      </c>
      <c r="K11639" s="216">
        <v>5.858509442678722E-5</v>
      </c>
    </row>
    <row r="11640" spans="2:11" ht="15.75" customHeight="1" x14ac:dyDescent="0.2">
      <c r="B11640" s="189">
        <v>41353</v>
      </c>
      <c r="C11640" s="143">
        <v>296881</v>
      </c>
      <c r="D11640" s="143" t="s">
        <v>1601</v>
      </c>
      <c r="E11640" s="143" t="s">
        <v>24</v>
      </c>
      <c r="F11640" s="248" t="s">
        <v>6112</v>
      </c>
      <c r="G11640" s="216">
        <v>22</v>
      </c>
      <c r="H11640" s="216">
        <v>362.99999999930151</v>
      </c>
      <c r="I11640" s="216">
        <v>7985.9999999846332</v>
      </c>
      <c r="J11640" s="216">
        <v>8.0612763598585189E-3</v>
      </c>
      <c r="K11640" s="216">
        <v>2.2207372892214962E-5</v>
      </c>
    </row>
    <row r="11641" spans="2:11" ht="15.75" customHeight="1" x14ac:dyDescent="0.2">
      <c r="B11641" s="189">
        <v>41353</v>
      </c>
      <c r="C11641" s="143">
        <v>296883</v>
      </c>
      <c r="D11641" s="143" t="s">
        <v>1479</v>
      </c>
      <c r="E11641" s="143" t="s">
        <v>25</v>
      </c>
      <c r="F11641" s="248" t="s">
        <v>4783</v>
      </c>
      <c r="G11641" s="216">
        <v>27</v>
      </c>
      <c r="H11641" s="216">
        <v>380.00000000232831</v>
      </c>
      <c r="I11641" s="216">
        <v>10260.000000062864</v>
      </c>
      <c r="J11641" s="216">
        <v>2.9414390448863209E-2</v>
      </c>
      <c r="K11641" s="216">
        <v>7.7406290654428908E-5</v>
      </c>
    </row>
    <row r="11642" spans="2:11" ht="15.75" customHeight="1" x14ac:dyDescent="0.2">
      <c r="B11642" s="189">
        <v>41353</v>
      </c>
      <c r="C11642" s="143">
        <v>296884</v>
      </c>
      <c r="D11642" s="143" t="s">
        <v>582</v>
      </c>
      <c r="E11642" s="143" t="s">
        <v>25</v>
      </c>
      <c r="F11642" s="248" t="s">
        <v>2756</v>
      </c>
      <c r="G11642" s="216">
        <v>19.055</v>
      </c>
      <c r="H11642" s="216">
        <v>505.00000000116415</v>
      </c>
      <c r="I11642" s="216">
        <v>9622.7750000221822</v>
      </c>
      <c r="J11642" s="216">
        <v>2.7587530316810709E-2</v>
      </c>
      <c r="K11642" s="216">
        <v>5.4628772904449731E-5</v>
      </c>
    </row>
    <row r="11643" spans="2:11" ht="15.75" customHeight="1" x14ac:dyDescent="0.2">
      <c r="B11643" s="189">
        <v>41353</v>
      </c>
      <c r="C11643" s="143">
        <v>296888</v>
      </c>
      <c r="D11643" s="143" t="s">
        <v>593</v>
      </c>
      <c r="E11643" s="143" t="s">
        <v>25</v>
      </c>
      <c r="F11643" s="248" t="s">
        <v>6113</v>
      </c>
      <c r="G11643" s="216">
        <v>16.920000000000002</v>
      </c>
      <c r="H11643" s="216">
        <v>323.00000000512227</v>
      </c>
      <c r="I11643" s="216">
        <v>5465.1600000866692</v>
      </c>
      <c r="J11643" s="216">
        <v>1.5668065312580276E-2</v>
      </c>
      <c r="K11643" s="216">
        <v>4.8507942143442121E-5</v>
      </c>
    </row>
    <row r="11644" spans="2:11" ht="15.75" customHeight="1" x14ac:dyDescent="0.2">
      <c r="B11644" s="189">
        <v>41353</v>
      </c>
      <c r="C11644" s="143">
        <v>296889</v>
      </c>
      <c r="D11644" s="143" t="s">
        <v>511</v>
      </c>
      <c r="E11644" s="143" t="s">
        <v>25</v>
      </c>
      <c r="F11644" s="248" t="s">
        <v>1972</v>
      </c>
      <c r="G11644" s="216">
        <v>14.459999999999999</v>
      </c>
      <c r="H11644" s="216">
        <v>233.99999999790452</v>
      </c>
      <c r="I11644" s="216">
        <v>3383.6399999696996</v>
      </c>
      <c r="J11644" s="216">
        <v>9.7005563447261616E-3</v>
      </c>
      <c r="K11644" s="216">
        <v>4.1455368994927477E-5</v>
      </c>
    </row>
    <row r="11645" spans="2:11" ht="15.75" customHeight="1" x14ac:dyDescent="0.2">
      <c r="B11645" s="189">
        <v>41353</v>
      </c>
      <c r="C11645" s="143">
        <v>296890</v>
      </c>
      <c r="D11645" s="143" t="s">
        <v>555</v>
      </c>
      <c r="E11645" s="143" t="s">
        <v>25</v>
      </c>
      <c r="F11645" s="248" t="s">
        <v>6114</v>
      </c>
      <c r="G11645" s="216">
        <v>2.0100000000000002</v>
      </c>
      <c r="H11645" s="216">
        <v>69.000000004889444</v>
      </c>
      <c r="I11645" s="216">
        <v>138.6900000098278</v>
      </c>
      <c r="J11645" s="216">
        <v>3.9761031302309178E-4</v>
      </c>
      <c r="K11645" s="216">
        <v>5.7624683042741529E-6</v>
      </c>
    </row>
    <row r="11646" spans="2:11" ht="15.75" customHeight="1" x14ac:dyDescent="0.2">
      <c r="B11646" s="189">
        <v>41353</v>
      </c>
      <c r="C11646" s="143">
        <v>296891</v>
      </c>
      <c r="D11646" s="143" t="s">
        <v>555</v>
      </c>
      <c r="E11646" s="143" t="s">
        <v>25</v>
      </c>
      <c r="F11646" s="248" t="s">
        <v>4849</v>
      </c>
      <c r="G11646" s="216">
        <v>6.0200000000000005</v>
      </c>
      <c r="H11646" s="216">
        <v>32.999999992316589</v>
      </c>
      <c r="I11646" s="216">
        <v>198.65999995374588</v>
      </c>
      <c r="J11646" s="216">
        <v>5.6953828510475878E-4</v>
      </c>
      <c r="K11646" s="216">
        <v>1.725873591628378E-5</v>
      </c>
    </row>
    <row r="11647" spans="2:11" ht="15.75" customHeight="1" x14ac:dyDescent="0.2">
      <c r="B11647" s="189">
        <v>41353</v>
      </c>
      <c r="C11647" s="143">
        <v>296893</v>
      </c>
      <c r="D11647" s="143" t="s">
        <v>1525</v>
      </c>
      <c r="E11647" s="143" t="s">
        <v>24</v>
      </c>
      <c r="F11647" s="248" t="s">
        <v>3576</v>
      </c>
      <c r="G11647" s="216">
        <v>8.8249999999999993</v>
      </c>
      <c r="H11647" s="216">
        <v>391.00000000675209</v>
      </c>
      <c r="I11647" s="216">
        <v>3450.5750000595872</v>
      </c>
      <c r="J11647" s="216">
        <v>3.4831002599489962E-3</v>
      </c>
      <c r="K11647" s="216">
        <v>8.9081848078998642E-6</v>
      </c>
    </row>
    <row r="11648" spans="2:11" ht="15.75" customHeight="1" x14ac:dyDescent="0.2">
      <c r="B11648" s="189">
        <v>41353</v>
      </c>
      <c r="C11648" s="143">
        <v>296894</v>
      </c>
      <c r="D11648" s="143" t="s">
        <v>1066</v>
      </c>
      <c r="E11648" s="143" t="s">
        <v>24</v>
      </c>
      <c r="F11648" s="248" t="s">
        <v>3002</v>
      </c>
      <c r="G11648" s="216">
        <v>20.805800000000001</v>
      </c>
      <c r="H11648" s="216">
        <v>315</v>
      </c>
      <c r="I11648" s="216">
        <v>6553.8270000000002</v>
      </c>
      <c r="J11648" s="216">
        <v>6.6156036390939326E-3</v>
      </c>
      <c r="K11648" s="216">
        <v>2.1001916314583913E-5</v>
      </c>
    </row>
    <row r="11649" spans="2:11" ht="15.75" customHeight="1" x14ac:dyDescent="0.2">
      <c r="B11649" s="189">
        <v>41353</v>
      </c>
      <c r="C11649" s="143">
        <v>296895</v>
      </c>
      <c r="D11649" s="143" t="s">
        <v>1066</v>
      </c>
      <c r="E11649" s="143" t="s">
        <v>24</v>
      </c>
      <c r="F11649" s="248" t="s">
        <v>6115</v>
      </c>
      <c r="G11649" s="216">
        <v>0.92330000000000001</v>
      </c>
      <c r="H11649" s="216">
        <v>190.00000000116415</v>
      </c>
      <c r="I11649" s="216">
        <v>175.42700000107487</v>
      </c>
      <c r="J11649" s="216">
        <v>1.7708058201756655E-4</v>
      </c>
      <c r="K11649" s="216">
        <v>9.3200306324463977E-7</v>
      </c>
    </row>
    <row r="11650" spans="2:11" ht="15.75" customHeight="1" x14ac:dyDescent="0.2">
      <c r="B11650" s="189">
        <v>41353</v>
      </c>
      <c r="C11650" s="143">
        <v>296896</v>
      </c>
      <c r="D11650" s="143" t="s">
        <v>604</v>
      </c>
      <c r="E11650" s="143" t="s">
        <v>25</v>
      </c>
      <c r="F11650" s="248" t="s">
        <v>6116</v>
      </c>
      <c r="G11650" s="216">
        <v>9.0300000000000011</v>
      </c>
      <c r="H11650" s="216">
        <v>136.00000000325963</v>
      </c>
      <c r="I11650" s="216">
        <v>1228.0800000294344</v>
      </c>
      <c r="J11650" s="216">
        <v>3.5207821270062762E-3</v>
      </c>
      <c r="K11650" s="216">
        <v>2.5888103874425669E-5</v>
      </c>
    </row>
    <row r="11651" spans="2:11" ht="15.75" customHeight="1" x14ac:dyDescent="0.2">
      <c r="B11651" s="189">
        <v>41353</v>
      </c>
      <c r="C11651" s="143">
        <v>296897</v>
      </c>
      <c r="D11651" s="143" t="s">
        <v>651</v>
      </c>
      <c r="E11651" s="143" t="s">
        <v>25</v>
      </c>
      <c r="F11651" s="248" t="s">
        <v>6117</v>
      </c>
      <c r="G11651" s="216">
        <v>10.25</v>
      </c>
      <c r="H11651" s="216">
        <v>252.00000000419095</v>
      </c>
      <c r="I11651" s="216">
        <v>2583.0000000429573</v>
      </c>
      <c r="J11651" s="216">
        <v>7.4052018060635199E-3</v>
      </c>
      <c r="K11651" s="216">
        <v>2.9385721452144306E-5</v>
      </c>
    </row>
    <row r="11652" spans="2:11" ht="15.75" customHeight="1" x14ac:dyDescent="0.2">
      <c r="B11652" s="189">
        <v>41353</v>
      </c>
      <c r="C11652" s="143">
        <v>296898</v>
      </c>
      <c r="D11652" s="143" t="s">
        <v>1512</v>
      </c>
      <c r="E11652" s="143" t="s">
        <v>24</v>
      </c>
      <c r="F11652" s="248" t="s">
        <v>5759</v>
      </c>
      <c r="G11652" s="216">
        <v>29.915000000000003</v>
      </c>
      <c r="H11652" s="216">
        <v>315</v>
      </c>
      <c r="I11652" s="216">
        <v>9423.2250000000004</v>
      </c>
      <c r="J11652" s="216">
        <v>9.5120487010110152E-3</v>
      </c>
      <c r="K11652" s="216">
        <v>3.0196980003209575E-5</v>
      </c>
    </row>
    <row r="11653" spans="2:11" ht="15.75" customHeight="1" x14ac:dyDescent="0.2">
      <c r="B11653" s="189">
        <v>41353</v>
      </c>
      <c r="C11653" s="143">
        <v>296899</v>
      </c>
      <c r="D11653" s="143" t="s">
        <v>1144</v>
      </c>
      <c r="E11653" s="143" t="s">
        <v>24</v>
      </c>
      <c r="F11653" s="248" t="s">
        <v>6118</v>
      </c>
      <c r="G11653" s="216">
        <v>1.02</v>
      </c>
      <c r="H11653" s="216">
        <v>17.000000003026798</v>
      </c>
      <c r="I11653" s="216">
        <v>17.340000003087333</v>
      </c>
      <c r="J11653" s="216">
        <v>1.7503447546344045E-5</v>
      </c>
      <c r="K11653" s="216">
        <v>1.0296145613663302E-6</v>
      </c>
    </row>
    <row r="11654" spans="2:11" ht="15.75" customHeight="1" x14ac:dyDescent="0.2">
      <c r="B11654" s="189">
        <v>41353</v>
      </c>
      <c r="C11654" s="143">
        <v>296900</v>
      </c>
      <c r="D11654" s="143" t="s">
        <v>1390</v>
      </c>
      <c r="E11654" s="143" t="s">
        <v>24</v>
      </c>
      <c r="F11654" s="248" t="s">
        <v>6119</v>
      </c>
      <c r="G11654" s="216">
        <v>4.13</v>
      </c>
      <c r="H11654" s="216">
        <v>190.9999999939464</v>
      </c>
      <c r="I11654" s="216">
        <v>788.8299999749986</v>
      </c>
      <c r="J11654" s="216">
        <v>7.9626554354594154E-4</v>
      </c>
      <c r="K11654" s="216">
        <v>4.1689295474930813E-6</v>
      </c>
    </row>
    <row r="11655" spans="2:11" ht="15.75" customHeight="1" x14ac:dyDescent="0.2">
      <c r="B11655" s="189">
        <v>41353</v>
      </c>
      <c r="C11655" s="143">
        <v>296901</v>
      </c>
      <c r="D11655" s="143" t="s">
        <v>654</v>
      </c>
      <c r="E11655" s="143" t="s">
        <v>24</v>
      </c>
      <c r="F11655" s="248" t="s">
        <v>6120</v>
      </c>
      <c r="G11655" s="216">
        <v>2.0066999999999999</v>
      </c>
      <c r="H11655" s="216">
        <v>180</v>
      </c>
      <c r="I11655" s="216">
        <v>361.20599999999996</v>
      </c>
      <c r="J11655" s="216">
        <v>3.6461074240479077E-4</v>
      </c>
      <c r="K11655" s="216">
        <v>2.0256152355821709E-6</v>
      </c>
    </row>
    <row r="11656" spans="2:11" ht="15.75" customHeight="1" x14ac:dyDescent="0.2">
      <c r="B11656" s="189">
        <v>41353</v>
      </c>
      <c r="C11656" s="143">
        <v>296901</v>
      </c>
      <c r="D11656" s="143" t="s">
        <v>1660</v>
      </c>
      <c r="E11656" s="143" t="s">
        <v>24</v>
      </c>
      <c r="F11656" s="248" t="s">
        <v>6120</v>
      </c>
      <c r="G11656" s="216">
        <v>39.948300000000003</v>
      </c>
      <c r="H11656" s="216">
        <v>180</v>
      </c>
      <c r="I11656" s="216">
        <v>7190.6940000000004</v>
      </c>
      <c r="J11656" s="216">
        <v>7.2584737732642171E-3</v>
      </c>
      <c r="K11656" s="216">
        <v>4.032485429591232E-5</v>
      </c>
    </row>
    <row r="11657" spans="2:11" ht="15.75" customHeight="1" x14ac:dyDescent="0.2">
      <c r="B11657" s="189">
        <v>41353</v>
      </c>
      <c r="C11657" s="143">
        <v>296902</v>
      </c>
      <c r="D11657" s="143" t="s">
        <v>890</v>
      </c>
      <c r="E11657" s="143" t="s">
        <v>25</v>
      </c>
      <c r="F11657" s="248" t="s">
        <v>6121</v>
      </c>
      <c r="G11657" s="216">
        <v>1.105</v>
      </c>
      <c r="H11657" s="216">
        <v>335.99999999511056</v>
      </c>
      <c r="I11657" s="216">
        <v>371.27999999459718</v>
      </c>
      <c r="J11657" s="216">
        <v>1.0644225034725241E-3</v>
      </c>
      <c r="K11657" s="216">
        <v>3.1679241175238496E-6</v>
      </c>
    </row>
    <row r="11658" spans="2:11" ht="15.75" customHeight="1" x14ac:dyDescent="0.2">
      <c r="B11658" s="189">
        <v>41353</v>
      </c>
      <c r="C11658" s="143">
        <v>296903</v>
      </c>
      <c r="D11658" s="143" t="s">
        <v>4698</v>
      </c>
      <c r="E11658" s="143" t="s">
        <v>24</v>
      </c>
      <c r="F11658" s="248" t="s">
        <v>5850</v>
      </c>
      <c r="G11658" s="216">
        <v>2.0825</v>
      </c>
      <c r="H11658" s="216">
        <v>434.00000000023283</v>
      </c>
      <c r="I11658" s="216">
        <v>903.80500000048482</v>
      </c>
      <c r="J11658" s="216">
        <v>9.1232430258450503E-4</v>
      </c>
      <c r="K11658" s="216">
        <v>2.1021297294562572E-6</v>
      </c>
    </row>
    <row r="11659" spans="2:11" ht="15.75" customHeight="1" x14ac:dyDescent="0.2">
      <c r="B11659" s="189">
        <v>41353</v>
      </c>
      <c r="C11659" s="143">
        <v>296904</v>
      </c>
      <c r="D11659" s="143" t="s">
        <v>1085</v>
      </c>
      <c r="E11659" s="143" t="s">
        <v>24</v>
      </c>
      <c r="F11659" s="248" t="s">
        <v>5984</v>
      </c>
      <c r="G11659" s="216">
        <v>4</v>
      </c>
      <c r="H11659" s="216">
        <v>270</v>
      </c>
      <c r="I11659" s="216">
        <v>1080</v>
      </c>
      <c r="J11659" s="216">
        <v>1.0901801237996436E-3</v>
      </c>
      <c r="K11659" s="216">
        <v>4.0377041622209019E-6</v>
      </c>
    </row>
    <row r="11660" spans="2:11" ht="15.75" customHeight="1" x14ac:dyDescent="0.2">
      <c r="B11660" s="189">
        <v>41353</v>
      </c>
      <c r="C11660" s="143">
        <v>296905</v>
      </c>
      <c r="D11660" s="143" t="s">
        <v>776</v>
      </c>
      <c r="E11660" s="143" t="s">
        <v>24</v>
      </c>
      <c r="F11660" s="248" t="s">
        <v>2093</v>
      </c>
      <c r="G11660" s="216">
        <v>5.3650000000000002</v>
      </c>
      <c r="H11660" s="216">
        <v>260.9999999916181</v>
      </c>
      <c r="I11660" s="216">
        <v>1400.264999955031</v>
      </c>
      <c r="J11660" s="216">
        <v>1.41346395463267E-3</v>
      </c>
      <c r="K11660" s="216">
        <v>5.4155707075787853E-6</v>
      </c>
    </row>
    <row r="11661" spans="2:11" ht="15.75" customHeight="1" x14ac:dyDescent="0.2">
      <c r="B11661" s="189">
        <v>41353</v>
      </c>
      <c r="C11661" s="143">
        <v>296906</v>
      </c>
      <c r="D11661" s="143" t="s">
        <v>735</v>
      </c>
      <c r="E11661" s="143" t="s">
        <v>24</v>
      </c>
      <c r="F11661" s="248" t="s">
        <v>6122</v>
      </c>
      <c r="G11661" s="216">
        <v>46.887500000000003</v>
      </c>
      <c r="H11661" s="216">
        <v>284.99999999650754</v>
      </c>
      <c r="I11661" s="216">
        <v>13362.937499836247</v>
      </c>
      <c r="J11661" s="216">
        <v>1.3488897090646648E-2</v>
      </c>
      <c r="K11661" s="216">
        <v>4.732946347653314E-5</v>
      </c>
    </row>
    <row r="11662" spans="2:11" ht="15.75" customHeight="1" x14ac:dyDescent="0.2">
      <c r="B11662" s="189">
        <v>41353</v>
      </c>
      <c r="C11662" s="143">
        <v>296907</v>
      </c>
      <c r="D11662" s="143" t="s">
        <v>656</v>
      </c>
      <c r="E11662" s="143" t="s">
        <v>25</v>
      </c>
      <c r="F11662" s="248" t="s">
        <v>6123</v>
      </c>
      <c r="G11662" s="216">
        <v>13.084999999999999</v>
      </c>
      <c r="H11662" s="216">
        <v>364.99999999534339</v>
      </c>
      <c r="I11662" s="216">
        <v>4776.024999939068</v>
      </c>
      <c r="J11662" s="216">
        <v>1.3692384419188974E-2</v>
      </c>
      <c r="K11662" s="216">
        <v>3.7513381970859339E-5</v>
      </c>
    </row>
    <row r="11663" spans="2:11" ht="15.75" customHeight="1" x14ac:dyDescent="0.2">
      <c r="B11663" s="189">
        <v>41353</v>
      </c>
      <c r="C11663" s="143">
        <v>296908</v>
      </c>
      <c r="D11663" s="143" t="s">
        <v>502</v>
      </c>
      <c r="E11663" s="143" t="s">
        <v>24</v>
      </c>
      <c r="F11663" s="248" t="s">
        <v>6124</v>
      </c>
      <c r="G11663" s="216">
        <v>13.86</v>
      </c>
      <c r="H11663" s="216">
        <v>344.99999999301508</v>
      </c>
      <c r="I11663" s="216">
        <v>4781.6999999031887</v>
      </c>
      <c r="J11663" s="216">
        <v>4.8267724980251983E-3</v>
      </c>
      <c r="K11663" s="216">
        <v>1.3990644922095425E-5</v>
      </c>
    </row>
    <row r="11664" spans="2:11" ht="15.75" customHeight="1" x14ac:dyDescent="0.2">
      <c r="B11664" s="189">
        <v>41353</v>
      </c>
      <c r="C11664" s="143">
        <v>296909</v>
      </c>
      <c r="D11664" s="143" t="s">
        <v>910</v>
      </c>
      <c r="E11664" s="143" t="s">
        <v>24</v>
      </c>
      <c r="F11664" s="248" t="s">
        <v>2904</v>
      </c>
      <c r="G11664" s="216">
        <v>35.175000000000004</v>
      </c>
      <c r="H11664" s="216">
        <v>188.99999999790452</v>
      </c>
      <c r="I11664" s="216">
        <v>6648.0749999262925</v>
      </c>
      <c r="J11664" s="216">
        <v>6.7107400244897789E-3</v>
      </c>
      <c r="K11664" s="216">
        <v>3.5506560976530062E-5</v>
      </c>
    </row>
    <row r="11665" spans="2:11" ht="15.75" customHeight="1" x14ac:dyDescent="0.2">
      <c r="B11665" s="189">
        <v>41353</v>
      </c>
      <c r="C11665" s="143">
        <v>296910</v>
      </c>
      <c r="D11665" s="143" t="s">
        <v>1530</v>
      </c>
      <c r="E11665" s="143" t="s">
        <v>25</v>
      </c>
      <c r="F11665" s="248" t="s">
        <v>6125</v>
      </c>
      <c r="G11665" s="216">
        <v>18</v>
      </c>
      <c r="H11665" s="216">
        <v>406.99999999604188</v>
      </c>
      <c r="I11665" s="216">
        <v>7325.9999999287538</v>
      </c>
      <c r="J11665" s="216">
        <v>2.1002906864030786E-2</v>
      </c>
      <c r="K11665" s="216">
        <v>5.1604193769619269E-5</v>
      </c>
    </row>
    <row r="11666" spans="2:11" ht="15.75" customHeight="1" x14ac:dyDescent="0.2">
      <c r="B11666" s="189">
        <v>41353</v>
      </c>
      <c r="C11666" s="143">
        <v>296911</v>
      </c>
      <c r="D11666" s="143" t="s">
        <v>825</v>
      </c>
      <c r="E11666" s="143" t="s">
        <v>24</v>
      </c>
      <c r="F11666" s="248" t="s">
        <v>6126</v>
      </c>
      <c r="G11666" s="216">
        <v>10.24</v>
      </c>
      <c r="H11666" s="216">
        <v>204.99999999767169</v>
      </c>
      <c r="I11666" s="216">
        <v>2099.1999999761583</v>
      </c>
      <c r="J11666" s="216">
        <v>2.1189871443094629E-3</v>
      </c>
      <c r="K11666" s="216">
        <v>1.033652265528551E-5</v>
      </c>
    </row>
    <row r="11667" spans="2:11" ht="15.75" customHeight="1" x14ac:dyDescent="0.2">
      <c r="B11667" s="189">
        <v>41354</v>
      </c>
      <c r="C11667" s="143">
        <v>296935</v>
      </c>
      <c r="D11667" s="143" t="s">
        <v>606</v>
      </c>
      <c r="E11667" s="143" t="s">
        <v>25</v>
      </c>
      <c r="F11667" s="248" t="s">
        <v>6127</v>
      </c>
      <c r="G11667" s="216">
        <v>1</v>
      </c>
      <c r="H11667" s="216">
        <v>113.00000000162981</v>
      </c>
      <c r="I11667" s="216">
        <v>113.00000000162981</v>
      </c>
      <c r="J11667" s="216">
        <v>3.2400559457773431E-4</v>
      </c>
      <c r="K11667" s="216">
        <v>2.8673061466642578E-6</v>
      </c>
    </row>
    <row r="11668" spans="2:11" ht="15.75" customHeight="1" x14ac:dyDescent="0.2">
      <c r="B11668" s="189">
        <v>41354</v>
      </c>
      <c r="C11668" s="143">
        <v>296936</v>
      </c>
      <c r="D11668" s="143" t="s">
        <v>638</v>
      </c>
      <c r="E11668" s="143" t="s">
        <v>25</v>
      </c>
      <c r="F11668" s="248" t="s">
        <v>3101</v>
      </c>
      <c r="G11668" s="216">
        <v>202.00000000000003</v>
      </c>
      <c r="H11668" s="216">
        <v>86.000000007916242</v>
      </c>
      <c r="I11668" s="216">
        <v>17372.000001599081</v>
      </c>
      <c r="J11668" s="216">
        <v>4.9810842384436546E-2</v>
      </c>
      <c r="K11668" s="216">
        <v>5.7919584162618022E-4</v>
      </c>
    </row>
    <row r="11669" spans="2:11" ht="15.75" customHeight="1" x14ac:dyDescent="0.2">
      <c r="B11669" s="189">
        <v>41354</v>
      </c>
      <c r="C11669" s="143">
        <v>296937</v>
      </c>
      <c r="D11669" s="143" t="s">
        <v>815</v>
      </c>
      <c r="E11669" s="143" t="s">
        <v>25</v>
      </c>
      <c r="F11669" s="248" t="s">
        <v>2082</v>
      </c>
      <c r="G11669" s="216">
        <v>44</v>
      </c>
      <c r="H11669" s="216">
        <v>239.99999999650754</v>
      </c>
      <c r="I11669" s="216">
        <v>10559.999999846332</v>
      </c>
      <c r="J11669" s="216">
        <v>3.0278752908333949E-2</v>
      </c>
      <c r="K11669" s="216">
        <v>1.2616147045322736E-4</v>
      </c>
    </row>
    <row r="11670" spans="2:11" ht="15.75" customHeight="1" x14ac:dyDescent="0.2">
      <c r="B11670" s="189">
        <v>41354</v>
      </c>
      <c r="C11670" s="143">
        <v>296951</v>
      </c>
      <c r="D11670" s="143" t="s">
        <v>516</v>
      </c>
      <c r="E11670" s="143" t="s">
        <v>25</v>
      </c>
      <c r="F11670" s="248" t="s">
        <v>2677</v>
      </c>
      <c r="G11670" s="216">
        <v>15.26</v>
      </c>
      <c r="H11670" s="216">
        <v>352.99999999813735</v>
      </c>
      <c r="I11670" s="216">
        <v>5386.7799999715762</v>
      </c>
      <c r="J11670" s="216">
        <v>1.5445547404646591E-2</v>
      </c>
      <c r="K11670" s="216">
        <v>4.3755091798096573E-5</v>
      </c>
    </row>
    <row r="11671" spans="2:11" ht="15.75" customHeight="1" x14ac:dyDescent="0.2">
      <c r="B11671" s="189">
        <v>41354</v>
      </c>
      <c r="C11671" s="143">
        <v>296953</v>
      </c>
      <c r="D11671" s="143" t="s">
        <v>740</v>
      </c>
      <c r="E11671" s="143" t="s">
        <v>25</v>
      </c>
      <c r="F11671" s="248" t="s">
        <v>3757</v>
      </c>
      <c r="G11671" s="216">
        <v>2</v>
      </c>
      <c r="H11671" s="216">
        <v>339.99999999767169</v>
      </c>
      <c r="I11671" s="216">
        <v>679.99999999534339</v>
      </c>
      <c r="J11671" s="216">
        <v>1.9497681797183434E-3</v>
      </c>
      <c r="K11671" s="216">
        <v>5.7346122933285155E-6</v>
      </c>
    </row>
    <row r="11672" spans="2:11" ht="15.75" customHeight="1" x14ac:dyDescent="0.2">
      <c r="B11672" s="189">
        <v>41354</v>
      </c>
      <c r="C11672" s="143">
        <v>296954</v>
      </c>
      <c r="D11672" s="143" t="s">
        <v>1257</v>
      </c>
      <c r="E11672" s="143" t="s">
        <v>25</v>
      </c>
      <c r="F11672" s="248" t="s">
        <v>2993</v>
      </c>
      <c r="G11672" s="216">
        <v>20.010000000000002</v>
      </c>
      <c r="H11672" s="216">
        <v>368.99999999790452</v>
      </c>
      <c r="I11672" s="216">
        <v>7383.6899999580692</v>
      </c>
      <c r="J11672" s="216">
        <v>2.1171299721943187E-2</v>
      </c>
      <c r="K11672" s="216">
        <v>5.7374795994751805E-5</v>
      </c>
    </row>
    <row r="11673" spans="2:11" ht="15.75" customHeight="1" x14ac:dyDescent="0.2">
      <c r="B11673" s="189">
        <v>41354</v>
      </c>
      <c r="C11673" s="143">
        <v>296955</v>
      </c>
      <c r="D11673" s="143" t="s">
        <v>527</v>
      </c>
      <c r="E11673" s="143" t="s">
        <v>25</v>
      </c>
      <c r="F11673" s="248" t="s">
        <v>2269</v>
      </c>
      <c r="G11673" s="216">
        <v>113.54000000000002</v>
      </c>
      <c r="H11673" s="216">
        <v>341.00000000093132</v>
      </c>
      <c r="I11673" s="216">
        <v>38717.140000105748</v>
      </c>
      <c r="J11673" s="216">
        <v>0.11101389350356382</v>
      </c>
      <c r="K11673" s="216">
        <v>3.2555393989225991E-4</v>
      </c>
    </row>
    <row r="11674" spans="2:11" ht="15.75" customHeight="1" x14ac:dyDescent="0.2">
      <c r="B11674" s="189">
        <v>41354</v>
      </c>
      <c r="C11674" s="143">
        <v>296956</v>
      </c>
      <c r="D11674" s="143" t="s">
        <v>638</v>
      </c>
      <c r="E11674" s="143" t="s">
        <v>25</v>
      </c>
      <c r="F11674" s="248" t="s">
        <v>3101</v>
      </c>
      <c r="G11674" s="216">
        <v>5.9</v>
      </c>
      <c r="H11674" s="216">
        <v>363.99999999208376</v>
      </c>
      <c r="I11674" s="216">
        <v>2147.5999999532942</v>
      </c>
      <c r="J11674" s="216">
        <v>6.1578266804422407E-3</v>
      </c>
      <c r="K11674" s="216">
        <v>1.6917106265319123E-5</v>
      </c>
    </row>
    <row r="11675" spans="2:11" ht="15.75" customHeight="1" x14ac:dyDescent="0.2">
      <c r="B11675" s="189">
        <v>41354</v>
      </c>
      <c r="C11675" s="143">
        <v>296957</v>
      </c>
      <c r="D11675" s="143" t="s">
        <v>1734</v>
      </c>
      <c r="E11675" s="143" t="s">
        <v>25</v>
      </c>
      <c r="F11675" s="248" t="s">
        <v>6128</v>
      </c>
      <c r="G11675" s="216">
        <v>1</v>
      </c>
      <c r="H11675" s="216">
        <v>281.00000000442378</v>
      </c>
      <c r="I11675" s="216">
        <v>281.00000000442378</v>
      </c>
      <c r="J11675" s="216">
        <v>8.057130272253408E-4</v>
      </c>
      <c r="K11675" s="216">
        <v>2.8673061466642578E-6</v>
      </c>
    </row>
    <row r="11676" spans="2:11" ht="15.75" customHeight="1" x14ac:dyDescent="0.2">
      <c r="B11676" s="189">
        <v>41354</v>
      </c>
      <c r="C11676" s="143">
        <v>296958</v>
      </c>
      <c r="D11676" s="143" t="s">
        <v>689</v>
      </c>
      <c r="E11676" s="143" t="s">
        <v>25</v>
      </c>
      <c r="F11676" s="248" t="s">
        <v>6129</v>
      </c>
      <c r="G11676" s="216">
        <v>0.4</v>
      </c>
      <c r="H11676" s="216">
        <v>206.00000000093132</v>
      </c>
      <c r="I11676" s="216">
        <v>82.400000000372529</v>
      </c>
      <c r="J11676" s="216">
        <v>2.3626602648620302E-4</v>
      </c>
      <c r="K11676" s="216">
        <v>1.1469224586657032E-6</v>
      </c>
    </row>
    <row r="11677" spans="2:11" ht="15.75" customHeight="1" x14ac:dyDescent="0.2">
      <c r="B11677" s="189">
        <v>41354</v>
      </c>
      <c r="C11677" s="143">
        <v>296959</v>
      </c>
      <c r="D11677" s="143" t="s">
        <v>643</v>
      </c>
      <c r="E11677" s="143" t="s">
        <v>25</v>
      </c>
      <c r="F11677" s="248" t="s">
        <v>6130</v>
      </c>
      <c r="G11677" s="216">
        <v>4.9800000000000004</v>
      </c>
      <c r="H11677" s="216">
        <v>153.99999999906868</v>
      </c>
      <c r="I11677" s="216">
        <v>766.9199999953621</v>
      </c>
      <c r="J11677" s="216">
        <v>2.1989944299864546E-3</v>
      </c>
      <c r="K11677" s="216">
        <v>1.4279184610388007E-5</v>
      </c>
    </row>
    <row r="11678" spans="2:11" ht="15.75" customHeight="1" x14ac:dyDescent="0.2">
      <c r="B11678" s="189">
        <v>41354</v>
      </c>
      <c r="C11678" s="143">
        <v>296962</v>
      </c>
      <c r="D11678" s="143" t="s">
        <v>1188</v>
      </c>
      <c r="E11678" s="143" t="s">
        <v>25</v>
      </c>
      <c r="F11678" s="248" t="s">
        <v>4381</v>
      </c>
      <c r="G11678" s="216">
        <v>6.25</v>
      </c>
      <c r="H11678" s="216">
        <v>585</v>
      </c>
      <c r="I11678" s="216">
        <v>3656.25</v>
      </c>
      <c r="J11678" s="216">
        <v>1.0483588098741193E-2</v>
      </c>
      <c r="K11678" s="216">
        <v>1.7920663416651612E-5</v>
      </c>
    </row>
    <row r="11679" spans="2:11" ht="15.75" customHeight="1" x14ac:dyDescent="0.2">
      <c r="B11679" s="189">
        <v>41354</v>
      </c>
      <c r="C11679" s="143">
        <v>296965</v>
      </c>
      <c r="D11679" s="143" t="s">
        <v>1439</v>
      </c>
      <c r="E11679" s="143" t="s">
        <v>24</v>
      </c>
      <c r="F11679" s="248" t="s">
        <v>6131</v>
      </c>
      <c r="G11679" s="216">
        <v>1</v>
      </c>
      <c r="H11679" s="216">
        <v>597.00000000768341</v>
      </c>
      <c r="I11679" s="216">
        <v>597.00000000768341</v>
      </c>
      <c r="J11679" s="216">
        <v>6.0258831972242436E-4</v>
      </c>
      <c r="K11679" s="216">
        <v>1.0093606695388091E-6</v>
      </c>
    </row>
    <row r="11680" spans="2:11" ht="15.75" customHeight="1" x14ac:dyDescent="0.2">
      <c r="B11680" s="189">
        <v>41354</v>
      </c>
      <c r="C11680" s="143">
        <v>296966</v>
      </c>
      <c r="D11680" s="143" t="s">
        <v>1164</v>
      </c>
      <c r="E11680" s="143" t="s">
        <v>25</v>
      </c>
      <c r="F11680" s="248" t="s">
        <v>4469</v>
      </c>
      <c r="G11680" s="216">
        <v>7.5</v>
      </c>
      <c r="H11680" s="216">
        <v>538.00000000395812</v>
      </c>
      <c r="I11680" s="216">
        <v>4035.0000000296859</v>
      </c>
      <c r="J11680" s="216">
        <v>1.1569580301875399E-2</v>
      </c>
      <c r="K11680" s="216">
        <v>2.1504796099981936E-5</v>
      </c>
    </row>
    <row r="11681" spans="2:11" ht="15.75" customHeight="1" x14ac:dyDescent="0.2">
      <c r="B11681" s="189">
        <v>41354</v>
      </c>
      <c r="C11681" s="143">
        <v>296967</v>
      </c>
      <c r="D11681" s="143" t="s">
        <v>1363</v>
      </c>
      <c r="E11681" s="143" t="s">
        <v>24</v>
      </c>
      <c r="F11681" s="248" t="s">
        <v>3351</v>
      </c>
      <c r="G11681" s="216">
        <v>1.085</v>
      </c>
      <c r="H11681" s="216">
        <v>87.000000000698492</v>
      </c>
      <c r="I11681" s="216">
        <v>94.395000000757861</v>
      </c>
      <c r="J11681" s="216">
        <v>9.5278600401880846E-5</v>
      </c>
      <c r="K11681" s="216">
        <v>1.0951563264496079E-6</v>
      </c>
    </row>
    <row r="11682" spans="2:11" ht="15.75" customHeight="1" x14ac:dyDescent="0.2">
      <c r="B11682" s="189">
        <v>41354</v>
      </c>
      <c r="C11682" s="143">
        <v>296968</v>
      </c>
      <c r="D11682" s="143" t="s">
        <v>1431</v>
      </c>
      <c r="E11682" s="143" t="s">
        <v>24</v>
      </c>
      <c r="F11682" s="248" t="s">
        <v>6132</v>
      </c>
      <c r="G11682" s="216">
        <v>12.15</v>
      </c>
      <c r="H11682" s="216">
        <v>438.00000000279397</v>
      </c>
      <c r="I11682" s="216">
        <v>5321.7000000339467</v>
      </c>
      <c r="J11682" s="216">
        <v>5.3715146751189451E-3</v>
      </c>
      <c r="K11682" s="216">
        <v>1.2263732134896531E-5</v>
      </c>
    </row>
    <row r="11683" spans="2:11" ht="15.75" customHeight="1" x14ac:dyDescent="0.2">
      <c r="B11683" s="189">
        <v>41354</v>
      </c>
      <c r="C11683" s="143">
        <v>296969</v>
      </c>
      <c r="D11683" s="143" t="s">
        <v>1448</v>
      </c>
      <c r="E11683" s="143" t="s">
        <v>24</v>
      </c>
      <c r="F11683" s="248" t="s">
        <v>6133</v>
      </c>
      <c r="G11683" s="216">
        <v>14.175000000000001</v>
      </c>
      <c r="H11683" s="216">
        <v>346.99999999953434</v>
      </c>
      <c r="I11683" s="216">
        <v>4918.7249999933993</v>
      </c>
      <c r="J11683" s="216">
        <v>4.9647675592706169E-3</v>
      </c>
      <c r="K11683" s="216">
        <v>1.430768749071262E-5</v>
      </c>
    </row>
    <row r="11684" spans="2:11" ht="15.75" customHeight="1" x14ac:dyDescent="0.2">
      <c r="B11684" s="189">
        <v>41354</v>
      </c>
      <c r="C11684" s="143">
        <v>296970</v>
      </c>
      <c r="D11684" s="143" t="s">
        <v>779</v>
      </c>
      <c r="E11684" s="143" t="s">
        <v>24</v>
      </c>
      <c r="F11684" s="248" t="s">
        <v>2758</v>
      </c>
      <c r="G11684" s="216">
        <v>8.76</v>
      </c>
      <c r="H11684" s="216">
        <v>185.99999999860302</v>
      </c>
      <c r="I11684" s="216">
        <v>1629.3599999877624</v>
      </c>
      <c r="J11684" s="216">
        <v>1.644611900507402E-3</v>
      </c>
      <c r="K11684" s="216">
        <v>8.8419994651599675E-6</v>
      </c>
    </row>
    <row r="11685" spans="2:11" ht="15.75" customHeight="1" x14ac:dyDescent="0.2">
      <c r="B11685" s="189">
        <v>41354</v>
      </c>
      <c r="C11685" s="143">
        <v>296971</v>
      </c>
      <c r="D11685" s="143" t="s">
        <v>604</v>
      </c>
      <c r="E11685" s="143" t="s">
        <v>25</v>
      </c>
      <c r="F11685" s="248" t="s">
        <v>5338</v>
      </c>
      <c r="G11685" s="216">
        <v>1.05</v>
      </c>
      <c r="H11685" s="216">
        <v>226.99999999604188</v>
      </c>
      <c r="I11685" s="216">
        <v>238.34999999584397</v>
      </c>
      <c r="J11685" s="216">
        <v>6.8342242004550927E-4</v>
      </c>
      <c r="K11685" s="216">
        <v>3.010671453997471E-6</v>
      </c>
    </row>
    <row r="11686" spans="2:11" ht="15.75" customHeight="1" x14ac:dyDescent="0.2">
      <c r="B11686" s="189">
        <v>41354</v>
      </c>
      <c r="C11686" s="143">
        <v>296972</v>
      </c>
      <c r="D11686" s="143" t="s">
        <v>3544</v>
      </c>
      <c r="E11686" s="143" t="s">
        <v>24</v>
      </c>
      <c r="F11686" s="248" t="s">
        <v>5130</v>
      </c>
      <c r="G11686" s="216">
        <v>12.127500000000001</v>
      </c>
      <c r="H11686" s="216">
        <v>92.999999999301508</v>
      </c>
      <c r="I11686" s="216">
        <v>1127.8574999915293</v>
      </c>
      <c r="J11686" s="216">
        <v>1.1384150013358174E-3</v>
      </c>
      <c r="K11686" s="216">
        <v>1.224102151983191E-5</v>
      </c>
    </row>
    <row r="11687" spans="2:11" ht="15.75" customHeight="1" x14ac:dyDescent="0.2">
      <c r="B11687" s="189">
        <v>41354</v>
      </c>
      <c r="C11687" s="143">
        <v>296973</v>
      </c>
      <c r="D11687" s="143" t="s">
        <v>689</v>
      </c>
      <c r="E11687" s="143" t="s">
        <v>25</v>
      </c>
      <c r="F11687" s="248" t="s">
        <v>6134</v>
      </c>
      <c r="G11687" s="216">
        <v>7</v>
      </c>
      <c r="H11687" s="216">
        <v>111.00000000558794</v>
      </c>
      <c r="I11687" s="216">
        <v>777.00000003911555</v>
      </c>
      <c r="J11687" s="216">
        <v>2.2278968760702845E-3</v>
      </c>
      <c r="K11687" s="216">
        <v>2.0071143026649807E-5</v>
      </c>
    </row>
    <row r="11688" spans="2:11" ht="15.75" customHeight="1" x14ac:dyDescent="0.2">
      <c r="B11688" s="189">
        <v>41354</v>
      </c>
      <c r="C11688" s="143">
        <v>296974</v>
      </c>
      <c r="D11688" s="143" t="s">
        <v>1203</v>
      </c>
      <c r="E11688" s="143" t="s">
        <v>24</v>
      </c>
      <c r="F11688" s="248" t="s">
        <v>6135</v>
      </c>
      <c r="G11688" s="216">
        <v>32.19</v>
      </c>
      <c r="H11688" s="216">
        <v>90</v>
      </c>
      <c r="I11688" s="216">
        <v>2897.1</v>
      </c>
      <c r="J11688" s="216">
        <v>2.9242187957208838E-3</v>
      </c>
      <c r="K11688" s="216">
        <v>3.2491319952454265E-5</v>
      </c>
    </row>
    <row r="11689" spans="2:11" ht="15.75" customHeight="1" x14ac:dyDescent="0.2">
      <c r="B11689" s="189">
        <v>41354</v>
      </c>
      <c r="C11689" s="143">
        <v>296975</v>
      </c>
      <c r="D11689" s="143" t="s">
        <v>952</v>
      </c>
      <c r="E11689" s="143" t="s">
        <v>25</v>
      </c>
      <c r="F11689" s="248" t="s">
        <v>6136</v>
      </c>
      <c r="G11689" s="216">
        <v>6</v>
      </c>
      <c r="H11689" s="216">
        <v>60.999999999767169</v>
      </c>
      <c r="I11689" s="216">
        <v>365.99999999860302</v>
      </c>
      <c r="J11689" s="216">
        <v>1.0494340496751129E-3</v>
      </c>
      <c r="K11689" s="216">
        <v>1.7203836879985549E-5</v>
      </c>
    </row>
    <row r="11690" spans="2:11" ht="15.75" customHeight="1" x14ac:dyDescent="0.2">
      <c r="B11690" s="189">
        <v>41354</v>
      </c>
      <c r="C11690" s="143">
        <v>296976</v>
      </c>
      <c r="D11690" s="143" t="s">
        <v>1687</v>
      </c>
      <c r="E11690" s="143" t="s">
        <v>24</v>
      </c>
      <c r="F11690" s="248" t="s">
        <v>6137</v>
      </c>
      <c r="G11690" s="216">
        <v>96.570000000000007</v>
      </c>
      <c r="H11690" s="216">
        <v>49.000000002561137</v>
      </c>
      <c r="I11690" s="216">
        <v>4731.9300002473292</v>
      </c>
      <c r="J11690" s="216">
        <v>4.7762240332604212E-3</v>
      </c>
      <c r="K11690" s="216">
        <v>9.7473959857362802E-5</v>
      </c>
    </row>
    <row r="11691" spans="2:11" ht="15.75" customHeight="1" x14ac:dyDescent="0.2">
      <c r="B11691" s="189">
        <v>41354</v>
      </c>
      <c r="C11691" s="143">
        <v>296977</v>
      </c>
      <c r="D11691" s="143" t="s">
        <v>1375</v>
      </c>
      <c r="E11691" s="143" t="s">
        <v>24</v>
      </c>
      <c r="F11691" s="248" t="s">
        <v>6138</v>
      </c>
      <c r="G11691" s="216">
        <v>14.85</v>
      </c>
      <c r="H11691" s="216">
        <v>227.99999999930151</v>
      </c>
      <c r="I11691" s="216">
        <v>3385.7999999896274</v>
      </c>
      <c r="J11691" s="216">
        <v>3.4174933549140302E-3</v>
      </c>
      <c r="K11691" s="216">
        <v>1.4989005942651316E-5</v>
      </c>
    </row>
    <row r="11692" spans="2:11" ht="15.75" customHeight="1" x14ac:dyDescent="0.2">
      <c r="B11692" s="189">
        <v>41354</v>
      </c>
      <c r="C11692" s="143">
        <v>296978</v>
      </c>
      <c r="D11692" s="143" t="s">
        <v>1687</v>
      </c>
      <c r="E11692" s="143" t="s">
        <v>24</v>
      </c>
      <c r="F11692" s="248" t="s">
        <v>6139</v>
      </c>
      <c r="G11692" s="216">
        <v>6.66</v>
      </c>
      <c r="H11692" s="216">
        <v>44.00000000721775</v>
      </c>
      <c r="I11692" s="216">
        <v>293.04000004807023</v>
      </c>
      <c r="J11692" s="216">
        <v>2.9578305065017284E-4</v>
      </c>
      <c r="K11692" s="216">
        <v>6.7223420591284688E-6</v>
      </c>
    </row>
    <row r="11693" spans="2:11" ht="15.75" customHeight="1" x14ac:dyDescent="0.2">
      <c r="B11693" s="189">
        <v>41354</v>
      </c>
      <c r="C11693" s="143">
        <v>296979</v>
      </c>
      <c r="D11693" s="143" t="s">
        <v>1164</v>
      </c>
      <c r="E11693" s="143" t="s">
        <v>25</v>
      </c>
      <c r="F11693" s="248" t="s">
        <v>5821</v>
      </c>
      <c r="G11693" s="216">
        <v>3.08</v>
      </c>
      <c r="H11693" s="216">
        <v>537.00000000069849</v>
      </c>
      <c r="I11693" s="216">
        <v>1653.9600000021514</v>
      </c>
      <c r="J11693" s="216">
        <v>4.7424096743429846E-3</v>
      </c>
      <c r="K11693" s="216">
        <v>8.8313029317259151E-6</v>
      </c>
    </row>
    <row r="11694" spans="2:11" ht="15.75" customHeight="1" x14ac:dyDescent="0.2">
      <c r="B11694" s="189">
        <v>41354</v>
      </c>
      <c r="C11694" s="143">
        <v>296980</v>
      </c>
      <c r="D11694" s="143" t="s">
        <v>547</v>
      </c>
      <c r="E11694" s="143" t="s">
        <v>24</v>
      </c>
      <c r="F11694" s="248" t="s">
        <v>3949</v>
      </c>
      <c r="G11694" s="216">
        <v>35.97</v>
      </c>
      <c r="H11694" s="216">
        <v>34.999999998835847</v>
      </c>
      <c r="I11694" s="216">
        <v>1258.9499999581253</v>
      </c>
      <c r="J11694" s="216">
        <v>1.2707346148736172E-3</v>
      </c>
      <c r="K11694" s="216">
        <v>3.6306703283310963E-5</v>
      </c>
    </row>
    <row r="11695" spans="2:11" ht="15.75" customHeight="1" x14ac:dyDescent="0.2">
      <c r="B11695" s="189">
        <v>41354</v>
      </c>
      <c r="C11695" s="143">
        <v>296981</v>
      </c>
      <c r="D11695" s="143" t="s">
        <v>1085</v>
      </c>
      <c r="E11695" s="143" t="s">
        <v>24</v>
      </c>
      <c r="F11695" s="248" t="s">
        <v>6140</v>
      </c>
      <c r="G11695" s="216">
        <v>17.175000000000001</v>
      </c>
      <c r="H11695" s="216">
        <v>280.9999999939464</v>
      </c>
      <c r="I11695" s="216">
        <v>4826.1749998960295</v>
      </c>
      <c r="J11695" s="216">
        <v>4.8713512292065187E-3</v>
      </c>
      <c r="K11695" s="216">
        <v>1.7335769499329049E-5</v>
      </c>
    </row>
    <row r="11696" spans="2:11" ht="15.75" customHeight="1" x14ac:dyDescent="0.2">
      <c r="B11696" s="189">
        <v>41354</v>
      </c>
      <c r="C11696" s="143">
        <v>296982</v>
      </c>
      <c r="D11696" s="143" t="s">
        <v>1023</v>
      </c>
      <c r="E11696" s="143" t="s">
        <v>24</v>
      </c>
      <c r="F11696" s="248" t="s">
        <v>6141</v>
      </c>
      <c r="G11696" s="216">
        <v>18.27</v>
      </c>
      <c r="H11696" s="216">
        <v>361.99999999604188</v>
      </c>
      <c r="I11696" s="216">
        <v>6613.7399999276849</v>
      </c>
      <c r="J11696" s="216">
        <v>6.6756490344826117E-3</v>
      </c>
      <c r="K11696" s="216">
        <v>1.8441019432474044E-5</v>
      </c>
    </row>
    <row r="11697" spans="2:11" ht="15.75" customHeight="1" x14ac:dyDescent="0.2">
      <c r="B11697" s="189">
        <v>41354</v>
      </c>
      <c r="C11697" s="143">
        <v>296983</v>
      </c>
      <c r="D11697" s="143" t="s">
        <v>1188</v>
      </c>
      <c r="E11697" s="143" t="s">
        <v>25</v>
      </c>
      <c r="F11697" s="248" t="s">
        <v>6142</v>
      </c>
      <c r="G11697" s="216">
        <v>0.75</v>
      </c>
      <c r="H11697" s="216">
        <v>9.9999999906867743</v>
      </c>
      <c r="I11697" s="216">
        <v>7.4999999930150807</v>
      </c>
      <c r="J11697" s="216">
        <v>2.1504796079954032E-5</v>
      </c>
      <c r="K11697" s="216">
        <v>2.1504796099981936E-6</v>
      </c>
    </row>
    <row r="11698" spans="2:11" ht="15.75" customHeight="1" x14ac:dyDescent="0.2">
      <c r="B11698" s="189">
        <v>41354</v>
      </c>
      <c r="C11698" s="143">
        <v>296984</v>
      </c>
      <c r="D11698" s="143" t="s">
        <v>502</v>
      </c>
      <c r="E11698" s="143" t="s">
        <v>24</v>
      </c>
      <c r="F11698" s="248" t="s">
        <v>6143</v>
      </c>
      <c r="G11698" s="216">
        <v>27.564999999999998</v>
      </c>
      <c r="H11698" s="216">
        <v>312.00000000069849</v>
      </c>
      <c r="I11698" s="216">
        <v>8600.2800000192547</v>
      </c>
      <c r="J11698" s="216">
        <v>8.6807843790406639E-3</v>
      </c>
      <c r="K11698" s="216">
        <v>2.7823026855837271E-5</v>
      </c>
    </row>
    <row r="11699" spans="2:11" ht="15.75" customHeight="1" x14ac:dyDescent="0.2">
      <c r="B11699" s="189">
        <v>41354</v>
      </c>
      <c r="C11699" s="143">
        <v>296986</v>
      </c>
      <c r="D11699" s="143" t="s">
        <v>1221</v>
      </c>
      <c r="E11699" s="143" t="s">
        <v>24</v>
      </c>
      <c r="F11699" s="248" t="s">
        <v>6144</v>
      </c>
      <c r="G11699" s="216">
        <v>22.95</v>
      </c>
      <c r="H11699" s="216">
        <v>99.000000008381903</v>
      </c>
      <c r="I11699" s="216">
        <v>2272.0500001923647</v>
      </c>
      <c r="J11699" s="216">
        <v>2.2933179094198168E-3</v>
      </c>
      <c r="K11699" s="216">
        <v>2.3164827365915671E-5</v>
      </c>
    </row>
    <row r="11700" spans="2:11" ht="15.75" customHeight="1" x14ac:dyDescent="0.2">
      <c r="B11700" s="189">
        <v>41354</v>
      </c>
      <c r="C11700" s="143">
        <v>296987</v>
      </c>
      <c r="D11700" s="143" t="s">
        <v>740</v>
      </c>
      <c r="E11700" s="143" t="s">
        <v>25</v>
      </c>
      <c r="F11700" s="248" t="s">
        <v>5988</v>
      </c>
      <c r="G11700" s="216">
        <v>3</v>
      </c>
      <c r="H11700" s="216">
        <v>313.00000000395812</v>
      </c>
      <c r="I11700" s="216">
        <v>939.00000001187436</v>
      </c>
      <c r="J11700" s="216">
        <v>2.6924004717517858E-3</v>
      </c>
      <c r="K11700" s="216">
        <v>8.6019184399927745E-6</v>
      </c>
    </row>
    <row r="11701" spans="2:11" ht="15.75" customHeight="1" x14ac:dyDescent="0.2">
      <c r="B11701" s="189">
        <v>41354</v>
      </c>
      <c r="C11701" s="143">
        <v>296988</v>
      </c>
      <c r="D11701" s="143" t="s">
        <v>1177</v>
      </c>
      <c r="E11701" s="143" t="s">
        <v>25</v>
      </c>
      <c r="F11701" s="248" t="s">
        <v>6145</v>
      </c>
      <c r="G11701" s="216">
        <v>1.34</v>
      </c>
      <c r="H11701" s="216">
        <v>261.99999999487773</v>
      </c>
      <c r="I11701" s="216">
        <v>351.0799999931362</v>
      </c>
      <c r="J11701" s="216">
        <v>1.006653841951207E-3</v>
      </c>
      <c r="K11701" s="216">
        <v>3.8421902365301062E-6</v>
      </c>
    </row>
    <row r="11702" spans="2:11" ht="15.75" customHeight="1" x14ac:dyDescent="0.2">
      <c r="B11702" s="189">
        <v>41354</v>
      </c>
      <c r="C11702" s="143">
        <v>297104</v>
      </c>
      <c r="D11702" s="143" t="s">
        <v>1204</v>
      </c>
      <c r="E11702" s="143" t="s">
        <v>25</v>
      </c>
      <c r="F11702" s="248" t="s">
        <v>3094</v>
      </c>
      <c r="G11702" s="216">
        <v>11</v>
      </c>
      <c r="H11702" s="216">
        <v>364.99999999534339</v>
      </c>
      <c r="I11702" s="216">
        <v>4014.9999999487773</v>
      </c>
      <c r="J11702" s="216">
        <v>1.1512234178710124E-2</v>
      </c>
      <c r="K11702" s="216">
        <v>3.154036761330684E-5</v>
      </c>
    </row>
    <row r="11703" spans="2:11" ht="15.75" customHeight="1" x14ac:dyDescent="0.2">
      <c r="B11703" s="189">
        <v>41355</v>
      </c>
      <c r="C11703" s="143">
        <v>297012</v>
      </c>
      <c r="D11703" s="143" t="s">
        <v>676</v>
      </c>
      <c r="E11703" s="143" t="s">
        <v>25</v>
      </c>
      <c r="F11703" s="248" t="s">
        <v>6146</v>
      </c>
      <c r="G11703" s="216">
        <v>0.53600000000000003</v>
      </c>
      <c r="H11703" s="216">
        <v>53.999999997904524</v>
      </c>
      <c r="I11703" s="216">
        <v>28.943999998876826</v>
      </c>
      <c r="J11703" s="216">
        <v>8.3006634275639563E-5</v>
      </c>
      <c r="K11703" s="216">
        <v>1.537159894052975E-6</v>
      </c>
    </row>
    <row r="11704" spans="2:11" ht="15.75" customHeight="1" x14ac:dyDescent="0.2">
      <c r="B11704" s="189">
        <v>41355</v>
      </c>
      <c r="C11704" s="143">
        <v>297033</v>
      </c>
      <c r="D11704" s="143" t="s">
        <v>778</v>
      </c>
      <c r="E11704" s="143" t="s">
        <v>24</v>
      </c>
      <c r="F11704" s="248" t="s">
        <v>6147</v>
      </c>
      <c r="G11704" s="216">
        <v>22.080000000000002</v>
      </c>
      <c r="H11704" s="216">
        <v>341.99999999371357</v>
      </c>
      <c r="I11704" s="216">
        <v>7551.3599998611962</v>
      </c>
      <c r="J11704" s="216">
        <v>7.6214286713512779E-3</v>
      </c>
      <c r="K11704" s="216">
        <v>2.2284879156407517E-5</v>
      </c>
    </row>
    <row r="11705" spans="2:11" ht="15.75" customHeight="1" x14ac:dyDescent="0.2">
      <c r="B11705" s="189">
        <v>41355</v>
      </c>
      <c r="C11705" s="143">
        <v>297034</v>
      </c>
      <c r="D11705" s="143" t="s">
        <v>548</v>
      </c>
      <c r="E11705" s="143" t="s">
        <v>25</v>
      </c>
      <c r="F11705" s="248" t="s">
        <v>6148</v>
      </c>
      <c r="G11705" s="216">
        <v>0.4</v>
      </c>
      <c r="H11705" s="216">
        <v>366.99999999138527</v>
      </c>
      <c r="I11705" s="216">
        <v>146.79999999655411</v>
      </c>
      <c r="J11705" s="216">
        <v>4.2099826948074594E-4</v>
      </c>
      <c r="K11705" s="216">
        <v>1.1471342492932649E-6</v>
      </c>
    </row>
    <row r="11706" spans="2:11" ht="15.75" customHeight="1" x14ac:dyDescent="0.2">
      <c r="B11706" s="189">
        <v>41355</v>
      </c>
      <c r="C11706" s="143">
        <v>297035</v>
      </c>
      <c r="D11706" s="143" t="s">
        <v>1367</v>
      </c>
      <c r="E11706" s="143" t="s">
        <v>25</v>
      </c>
      <c r="F11706" s="248" t="s">
        <v>6149</v>
      </c>
      <c r="G11706" s="216">
        <v>0.4</v>
      </c>
      <c r="H11706" s="216">
        <v>402.99999999348074</v>
      </c>
      <c r="I11706" s="216">
        <v>161.1999999973923</v>
      </c>
      <c r="J11706" s="216">
        <v>4.6229510245770729E-4</v>
      </c>
      <c r="K11706" s="216">
        <v>1.1471342492932649E-6</v>
      </c>
    </row>
    <row r="11707" spans="2:11" ht="15.75" customHeight="1" x14ac:dyDescent="0.2">
      <c r="B11707" s="189">
        <v>41355</v>
      </c>
      <c r="C11707" s="143">
        <v>297036</v>
      </c>
      <c r="D11707" s="143" t="s">
        <v>740</v>
      </c>
      <c r="E11707" s="143" t="s">
        <v>25</v>
      </c>
      <c r="F11707" s="248" t="s">
        <v>6150</v>
      </c>
      <c r="G11707" s="216">
        <v>6</v>
      </c>
      <c r="H11707" s="216">
        <v>330.00000000698492</v>
      </c>
      <c r="I11707" s="216">
        <v>1980.0000000419095</v>
      </c>
      <c r="J11707" s="216">
        <v>5.6783145341218503E-3</v>
      </c>
      <c r="K11707" s="216">
        <v>1.7207013739398972E-5</v>
      </c>
    </row>
    <row r="11708" spans="2:11" ht="15.75" customHeight="1" x14ac:dyDescent="0.2">
      <c r="B11708" s="189">
        <v>41355</v>
      </c>
      <c r="C11708" s="143">
        <v>297037</v>
      </c>
      <c r="D11708" s="143" t="s">
        <v>779</v>
      </c>
      <c r="E11708" s="143" t="s">
        <v>24</v>
      </c>
      <c r="F11708" s="248" t="s">
        <v>6035</v>
      </c>
      <c r="G11708" s="216">
        <v>4.0250000000000004</v>
      </c>
      <c r="H11708" s="216">
        <v>275.99999999860302</v>
      </c>
      <c r="I11708" s="216">
        <v>1110.8999999943771</v>
      </c>
      <c r="J11708" s="216">
        <v>1.121207982551078E-3</v>
      </c>
      <c r="K11708" s="216">
        <v>4.062347762886787E-6</v>
      </c>
    </row>
    <row r="11709" spans="2:11" ht="15.75" customHeight="1" x14ac:dyDescent="0.2">
      <c r="B11709" s="189">
        <v>41355</v>
      </c>
      <c r="C11709" s="143">
        <v>297038</v>
      </c>
      <c r="D11709" s="143" t="s">
        <v>880</v>
      </c>
      <c r="E11709" s="143" t="s">
        <v>24</v>
      </c>
      <c r="F11709" s="248" t="s">
        <v>5954</v>
      </c>
      <c r="G11709" s="216">
        <v>19.14</v>
      </c>
      <c r="H11709" s="216">
        <v>155.00000000232831</v>
      </c>
      <c r="I11709" s="216">
        <v>2966.7000000445641</v>
      </c>
      <c r="J11709" s="216">
        <v>2.994227853003047E-3</v>
      </c>
      <c r="K11709" s="216">
        <v>1.9317599051342384E-5</v>
      </c>
    </row>
    <row r="11710" spans="2:11" ht="15.75" customHeight="1" x14ac:dyDescent="0.2">
      <c r="B11710" s="189">
        <v>41355</v>
      </c>
      <c r="C11710" s="143">
        <v>297039</v>
      </c>
      <c r="D11710" s="143" t="s">
        <v>1166</v>
      </c>
      <c r="E11710" s="143" t="s">
        <v>24</v>
      </c>
      <c r="F11710" s="248" t="s">
        <v>6151</v>
      </c>
      <c r="G11710" s="216">
        <v>10.83</v>
      </c>
      <c r="H11710" s="216">
        <v>126.99999999487773</v>
      </c>
      <c r="I11710" s="216">
        <v>1375.4099999445257</v>
      </c>
      <c r="J11710" s="216">
        <v>1.3881723568513688E-3</v>
      </c>
      <c r="K11710" s="216">
        <v>1.0930490999270534E-5</v>
      </c>
    </row>
    <row r="11711" spans="2:11" ht="15.75" customHeight="1" x14ac:dyDescent="0.2">
      <c r="B11711" s="189">
        <v>41355</v>
      </c>
      <c r="C11711" s="143">
        <v>297040</v>
      </c>
      <c r="D11711" s="143" t="s">
        <v>545</v>
      </c>
      <c r="E11711" s="143" t="s">
        <v>24</v>
      </c>
      <c r="F11711" s="248" t="s">
        <v>6152</v>
      </c>
      <c r="G11711" s="216">
        <v>6.1400000000000006</v>
      </c>
      <c r="H11711" s="216">
        <v>84.999999994179234</v>
      </c>
      <c r="I11711" s="216">
        <v>521.89999996426047</v>
      </c>
      <c r="J11711" s="216">
        <v>5.2674268256035466E-4</v>
      </c>
      <c r="K11711" s="216">
        <v>6.1969727364285397E-6</v>
      </c>
    </row>
    <row r="11712" spans="2:11" ht="15.75" customHeight="1" x14ac:dyDescent="0.2">
      <c r="B11712" s="189">
        <v>41355</v>
      </c>
      <c r="C11712" s="143">
        <v>297041</v>
      </c>
      <c r="D11712" s="143" t="s">
        <v>555</v>
      </c>
      <c r="E11712" s="143" t="s">
        <v>25</v>
      </c>
      <c r="F11712" s="248" t="s">
        <v>6153</v>
      </c>
      <c r="G11712" s="216">
        <v>1</v>
      </c>
      <c r="H11712" s="216">
        <v>69.000000004889444</v>
      </c>
      <c r="I11712" s="216">
        <v>69.000000004889444</v>
      </c>
      <c r="J11712" s="216">
        <v>1.9788065801711031E-4</v>
      </c>
      <c r="K11712" s="216">
        <v>2.8678356232331624E-6</v>
      </c>
    </row>
    <row r="11713" spans="2:11" ht="15.75" customHeight="1" x14ac:dyDescent="0.2">
      <c r="B11713" s="189">
        <v>41355</v>
      </c>
      <c r="C11713" s="143">
        <v>297042</v>
      </c>
      <c r="D11713" s="143" t="s">
        <v>1104</v>
      </c>
      <c r="E11713" s="143" t="s">
        <v>25</v>
      </c>
      <c r="F11713" s="248" t="s">
        <v>6154</v>
      </c>
      <c r="G11713" s="216">
        <v>4</v>
      </c>
      <c r="H11713" s="216">
        <v>119.00000000023283</v>
      </c>
      <c r="I11713" s="216">
        <v>476.00000000093132</v>
      </c>
      <c r="J11713" s="216">
        <v>1.3650897566616562E-3</v>
      </c>
      <c r="K11713" s="216">
        <v>1.147134249293265E-5</v>
      </c>
    </row>
    <row r="11714" spans="2:11" ht="15.75" customHeight="1" x14ac:dyDescent="0.2">
      <c r="B11714" s="189">
        <v>41355</v>
      </c>
      <c r="C11714" s="143">
        <v>297043</v>
      </c>
      <c r="D11714" s="143" t="s">
        <v>548</v>
      </c>
      <c r="E11714" s="143" t="s">
        <v>25</v>
      </c>
      <c r="F11714" s="248" t="s">
        <v>6065</v>
      </c>
      <c r="G11714" s="216">
        <v>17.5</v>
      </c>
      <c r="H11714" s="216">
        <v>371.99999999720603</v>
      </c>
      <c r="I11714" s="216">
        <v>6509.9999999511056</v>
      </c>
      <c r="J11714" s="216">
        <v>1.8669609907107663E-2</v>
      </c>
      <c r="K11714" s="216">
        <v>5.0187123406580337E-5</v>
      </c>
    </row>
    <row r="11715" spans="2:11" ht="15.75" customHeight="1" x14ac:dyDescent="0.2">
      <c r="B11715" s="189">
        <v>41355</v>
      </c>
      <c r="C11715" s="143">
        <v>297044</v>
      </c>
      <c r="D11715" s="143" t="s">
        <v>676</v>
      </c>
      <c r="E11715" s="143" t="s">
        <v>25</v>
      </c>
      <c r="F11715" s="248" t="s">
        <v>2771</v>
      </c>
      <c r="G11715" s="216">
        <v>47.394999999999996</v>
      </c>
      <c r="H11715" s="216">
        <v>140.00000000582077</v>
      </c>
      <c r="I11715" s="216">
        <v>6635.3000002758763</v>
      </c>
      <c r="J11715" s="216">
        <v>1.9028949711630168E-2</v>
      </c>
      <c r="K11715" s="216">
        <v>1.3592106936313571E-4</v>
      </c>
    </row>
    <row r="11716" spans="2:11" ht="15.75" customHeight="1" x14ac:dyDescent="0.2">
      <c r="B11716" s="189">
        <v>41355</v>
      </c>
      <c r="C11716" s="143">
        <v>297045</v>
      </c>
      <c r="D11716" s="143" t="s">
        <v>527</v>
      </c>
      <c r="E11716" s="143" t="s">
        <v>25</v>
      </c>
      <c r="F11716" s="248" t="s">
        <v>2269</v>
      </c>
      <c r="G11716" s="216">
        <v>126.49000000000002</v>
      </c>
      <c r="H11716" s="216">
        <v>349.99999999883585</v>
      </c>
      <c r="I11716" s="216">
        <v>44271.499999852749</v>
      </c>
      <c r="J11716" s="216">
        <v>0.12696338479354466</v>
      </c>
      <c r="K11716" s="216">
        <v>3.6275252798276275E-4</v>
      </c>
    </row>
    <row r="11717" spans="2:11" ht="15.75" customHeight="1" x14ac:dyDescent="0.2">
      <c r="B11717" s="189">
        <v>41355</v>
      </c>
      <c r="C11717" s="143">
        <v>297046</v>
      </c>
      <c r="D11717" s="143" t="s">
        <v>1449</v>
      </c>
      <c r="E11717" s="143" t="s">
        <v>24</v>
      </c>
      <c r="F11717" s="248" t="s">
        <v>6155</v>
      </c>
      <c r="G11717" s="216">
        <v>3.61</v>
      </c>
      <c r="H11717" s="216">
        <v>101.99999999720603</v>
      </c>
      <c r="I11717" s="216">
        <v>368.21999998991379</v>
      </c>
      <c r="J11717" s="216">
        <v>3.7163669396501832E-4</v>
      </c>
      <c r="K11717" s="216">
        <v>3.6434969997568444E-6</v>
      </c>
    </row>
    <row r="11718" spans="2:11" ht="15.75" customHeight="1" x14ac:dyDescent="0.2">
      <c r="B11718" s="189">
        <v>41355</v>
      </c>
      <c r="C11718" s="143">
        <v>297047</v>
      </c>
      <c r="D11718" s="143" t="s">
        <v>568</v>
      </c>
      <c r="E11718" s="143" t="s">
        <v>25</v>
      </c>
      <c r="F11718" s="248" t="s">
        <v>1944</v>
      </c>
      <c r="G11718" s="216">
        <v>17.5</v>
      </c>
      <c r="H11718" s="216">
        <v>336.99999999837019</v>
      </c>
      <c r="I11718" s="216">
        <v>5897.4999999714782</v>
      </c>
      <c r="J11718" s="216">
        <v>1.6913060587935777E-2</v>
      </c>
      <c r="K11718" s="216">
        <v>5.0187123406580337E-5</v>
      </c>
    </row>
    <row r="11719" spans="2:11" ht="15.75" customHeight="1" x14ac:dyDescent="0.2">
      <c r="B11719" s="189">
        <v>41355</v>
      </c>
      <c r="C11719" s="143">
        <v>297048</v>
      </c>
      <c r="D11719" s="143" t="s">
        <v>695</v>
      </c>
      <c r="E11719" s="143" t="s">
        <v>25</v>
      </c>
      <c r="F11719" s="248" t="s">
        <v>3261</v>
      </c>
      <c r="G11719" s="216">
        <v>16.02</v>
      </c>
      <c r="H11719" s="216">
        <v>42.000000000698492</v>
      </c>
      <c r="I11719" s="216">
        <v>672.84000001118977</v>
      </c>
      <c r="J11719" s="216">
        <v>1.9295945207682913E-3</v>
      </c>
      <c r="K11719" s="216">
        <v>4.5942726684195255E-5</v>
      </c>
    </row>
    <row r="11720" spans="2:11" ht="15.75" customHeight="1" x14ac:dyDescent="0.2">
      <c r="B11720" s="189">
        <v>41355</v>
      </c>
      <c r="C11720" s="143">
        <v>297048</v>
      </c>
      <c r="D11720" s="143" t="s">
        <v>700</v>
      </c>
      <c r="E11720" s="143" t="s">
        <v>25</v>
      </c>
      <c r="F11720" s="248" t="s">
        <v>3261</v>
      </c>
      <c r="G11720" s="216">
        <v>0.99</v>
      </c>
      <c r="H11720" s="216">
        <v>42.000000000698492</v>
      </c>
      <c r="I11720" s="216">
        <v>41.580000000691506</v>
      </c>
      <c r="J11720" s="216">
        <v>1.1924460521601801E-4</v>
      </c>
      <c r="K11720" s="216">
        <v>2.8391572670008305E-6</v>
      </c>
    </row>
    <row r="11721" spans="2:11" ht="15.75" customHeight="1" x14ac:dyDescent="0.2">
      <c r="B11721" s="189">
        <v>41355</v>
      </c>
      <c r="C11721" s="143">
        <v>297049</v>
      </c>
      <c r="D11721" s="143" t="s">
        <v>1659</v>
      </c>
      <c r="E11721" s="143" t="s">
        <v>24</v>
      </c>
      <c r="F11721" s="248" t="s">
        <v>6156</v>
      </c>
      <c r="G11721" s="216">
        <v>1.23</v>
      </c>
      <c r="H11721" s="216">
        <v>52.999999994644895</v>
      </c>
      <c r="I11721" s="216">
        <v>65.189999993413224</v>
      </c>
      <c r="J11721" s="216">
        <v>6.5794894567908533E-5</v>
      </c>
      <c r="K11721" s="216">
        <v>1.2414131051803099E-6</v>
      </c>
    </row>
    <row r="11722" spans="2:11" ht="15.75" customHeight="1" x14ac:dyDescent="0.2">
      <c r="B11722" s="189">
        <v>41355</v>
      </c>
      <c r="C11722" s="143">
        <v>297050</v>
      </c>
      <c r="D11722" s="143" t="s">
        <v>1622</v>
      </c>
      <c r="E11722" s="143" t="s">
        <v>24</v>
      </c>
      <c r="F11722" s="248" t="s">
        <v>6157</v>
      </c>
      <c r="G11722" s="216">
        <v>6.8950000000000005</v>
      </c>
      <c r="H11722" s="216">
        <v>261.00000000209548</v>
      </c>
      <c r="I11722" s="216">
        <v>1799.5950000144485</v>
      </c>
      <c r="J11722" s="216">
        <v>1.8162933471828427E-3</v>
      </c>
      <c r="K11722" s="216">
        <v>6.9589783416408438E-6</v>
      </c>
    </row>
    <row r="11723" spans="2:11" ht="15.75" customHeight="1" x14ac:dyDescent="0.2">
      <c r="B11723" s="189">
        <v>41355</v>
      </c>
      <c r="C11723" s="143">
        <v>297051</v>
      </c>
      <c r="D11723" s="143" t="s">
        <v>695</v>
      </c>
      <c r="E11723" s="143" t="s">
        <v>25</v>
      </c>
      <c r="F11723" s="248" t="s">
        <v>6158</v>
      </c>
      <c r="G11723" s="216">
        <v>27.85</v>
      </c>
      <c r="H11723" s="216">
        <v>74.000000000232831</v>
      </c>
      <c r="I11723" s="216">
        <v>2060.9000000064843</v>
      </c>
      <c r="J11723" s="216">
        <v>5.9103224359398198E-3</v>
      </c>
      <c r="K11723" s="216">
        <v>7.9869222107043576E-5</v>
      </c>
    </row>
    <row r="11724" spans="2:11" ht="15.75" customHeight="1" x14ac:dyDescent="0.2">
      <c r="B11724" s="189">
        <v>41355</v>
      </c>
      <c r="C11724" s="143">
        <v>297053</v>
      </c>
      <c r="D11724" s="143" t="s">
        <v>695</v>
      </c>
      <c r="E11724" s="143" t="s">
        <v>25</v>
      </c>
      <c r="F11724" s="248" t="s">
        <v>6159</v>
      </c>
      <c r="G11724" s="216">
        <v>38.28</v>
      </c>
      <c r="H11724" s="216">
        <v>63.000000006286427</v>
      </c>
      <c r="I11724" s="216">
        <v>2411.6400002406444</v>
      </c>
      <c r="J11724" s="216">
        <v>6.9161871031041518E-3</v>
      </c>
      <c r="K11724" s="216">
        <v>1.0978074765736546E-4</v>
      </c>
    </row>
    <row r="11725" spans="2:11" ht="15.75" customHeight="1" x14ac:dyDescent="0.2">
      <c r="B11725" s="189">
        <v>41355</v>
      </c>
      <c r="C11725" s="143">
        <v>297054</v>
      </c>
      <c r="D11725" s="143" t="s">
        <v>1748</v>
      </c>
      <c r="E11725" s="143" t="s">
        <v>24</v>
      </c>
      <c r="F11725" s="248" t="s">
        <v>6160</v>
      </c>
      <c r="G11725" s="216">
        <v>25.605900000000002</v>
      </c>
      <c r="H11725" s="216">
        <v>275.00000000582077</v>
      </c>
      <c r="I11725" s="216">
        <v>7041.6225001490466</v>
      </c>
      <c r="J11725" s="216">
        <v>7.1069613442419233E-3</v>
      </c>
      <c r="K11725" s="216">
        <v>2.5843495796696341E-5</v>
      </c>
    </row>
    <row r="11726" spans="2:11" ht="15.75" customHeight="1" x14ac:dyDescent="0.2">
      <c r="B11726" s="189">
        <v>41355</v>
      </c>
      <c r="C11726" s="143">
        <v>297055</v>
      </c>
      <c r="D11726" s="143" t="s">
        <v>890</v>
      </c>
      <c r="E11726" s="143" t="s">
        <v>25</v>
      </c>
      <c r="F11726" s="248" t="s">
        <v>4077</v>
      </c>
      <c r="G11726" s="216">
        <v>13.13</v>
      </c>
      <c r="H11726" s="216">
        <v>370.00000000116415</v>
      </c>
      <c r="I11726" s="216">
        <v>4858.1000000152853</v>
      </c>
      <c r="J11726" s="216">
        <v>1.393223224127286E-2</v>
      </c>
      <c r="K11726" s="216">
        <v>3.7654681733051422E-5</v>
      </c>
    </row>
    <row r="11727" spans="2:11" ht="15.75" customHeight="1" x14ac:dyDescent="0.2">
      <c r="B11727" s="189">
        <v>41355</v>
      </c>
      <c r="C11727" s="143">
        <v>297056</v>
      </c>
      <c r="D11727" s="143" t="s">
        <v>3388</v>
      </c>
      <c r="E11727" s="143" t="s">
        <v>24</v>
      </c>
      <c r="F11727" s="248" t="s">
        <v>6161</v>
      </c>
      <c r="G11727" s="216">
        <v>4.88</v>
      </c>
      <c r="H11727" s="216">
        <v>146.99999999720603</v>
      </c>
      <c r="I11727" s="216">
        <v>717.35999998636544</v>
      </c>
      <c r="J11727" s="216">
        <v>7.2401634562213092E-4</v>
      </c>
      <c r="K11727" s="216">
        <v>4.9252812628291971E-6</v>
      </c>
    </row>
    <row r="11728" spans="2:11" ht="15.75" customHeight="1" x14ac:dyDescent="0.2">
      <c r="B11728" s="189">
        <v>41355</v>
      </c>
      <c r="C11728" s="143">
        <v>297057</v>
      </c>
      <c r="D11728" s="143" t="s">
        <v>1212</v>
      </c>
      <c r="E11728" s="143" t="s">
        <v>24</v>
      </c>
      <c r="F11728" s="248" t="s">
        <v>6162</v>
      </c>
      <c r="G11728" s="216">
        <v>0.02</v>
      </c>
      <c r="H11728" s="216">
        <v>55.000000001164153</v>
      </c>
      <c r="I11728" s="216">
        <v>1.100000000023283</v>
      </c>
      <c r="J11728" s="216">
        <v>1.1102068420546705E-6</v>
      </c>
      <c r="K11728" s="216">
        <v>2.0185578946021301E-8</v>
      </c>
    </row>
    <row r="11729" spans="2:11" ht="15.75" customHeight="1" x14ac:dyDescent="0.2">
      <c r="B11729" s="189">
        <v>41355</v>
      </c>
      <c r="C11729" s="143">
        <v>297058</v>
      </c>
      <c r="D11729" s="143" t="s">
        <v>1367</v>
      </c>
      <c r="E11729" s="143" t="s">
        <v>25</v>
      </c>
      <c r="F11729" s="248" t="s">
        <v>6163</v>
      </c>
      <c r="G11729" s="216">
        <v>1.98</v>
      </c>
      <c r="H11729" s="216">
        <v>409.99999999534339</v>
      </c>
      <c r="I11729" s="216">
        <v>811.79999999077995</v>
      </c>
      <c r="J11729" s="216">
        <v>2.3281089589142394E-3</v>
      </c>
      <c r="K11729" s="216">
        <v>5.6783145340016609E-6</v>
      </c>
    </row>
    <row r="11730" spans="2:11" ht="15.75" customHeight="1" x14ac:dyDescent="0.2">
      <c r="B11730" s="189">
        <v>41355</v>
      </c>
      <c r="C11730" s="143">
        <v>297059</v>
      </c>
      <c r="D11730" s="143" t="s">
        <v>735</v>
      </c>
      <c r="E11730" s="143" t="s">
        <v>24</v>
      </c>
      <c r="F11730" s="248" t="s">
        <v>4445</v>
      </c>
      <c r="G11730" s="216">
        <v>16.18</v>
      </c>
      <c r="H11730" s="216">
        <v>91.000000003259629</v>
      </c>
      <c r="I11730" s="216">
        <v>1472.3800000527408</v>
      </c>
      <c r="J11730" s="216">
        <v>1.4860421364803723E-3</v>
      </c>
      <c r="K11730" s="216">
        <v>1.6330133367331232E-5</v>
      </c>
    </row>
    <row r="11731" spans="2:11" ht="15.75" customHeight="1" x14ac:dyDescent="0.2">
      <c r="B11731" s="189">
        <v>41355</v>
      </c>
      <c r="C11731" s="143">
        <v>297060</v>
      </c>
      <c r="D11731" s="143" t="s">
        <v>907</v>
      </c>
      <c r="E11731" s="143" t="s">
        <v>24</v>
      </c>
      <c r="F11731" s="248" t="s">
        <v>4880</v>
      </c>
      <c r="G11731" s="216">
        <v>24.36</v>
      </c>
      <c r="H11731" s="216">
        <v>187.9999999946449</v>
      </c>
      <c r="I11731" s="216">
        <v>4579.6799998695496</v>
      </c>
      <c r="J11731" s="216">
        <v>4.6221746092440803E-3</v>
      </c>
      <c r="K11731" s="216">
        <v>2.4586035156253944E-5</v>
      </c>
    </row>
    <row r="11732" spans="2:11" ht="15.75" customHeight="1" x14ac:dyDescent="0.2">
      <c r="B11732" s="189">
        <v>41355</v>
      </c>
      <c r="C11732" s="143">
        <v>297061</v>
      </c>
      <c r="D11732" s="143" t="s">
        <v>962</v>
      </c>
      <c r="E11732" s="143" t="s">
        <v>24</v>
      </c>
      <c r="F11732" s="248" t="s">
        <v>6164</v>
      </c>
      <c r="G11732" s="216">
        <v>0.84</v>
      </c>
      <c r="H11732" s="216">
        <v>234.0000000083819</v>
      </c>
      <c r="I11732" s="216">
        <v>196.5600000070408</v>
      </c>
      <c r="J11732" s="216">
        <v>1.9838386988860345E-4</v>
      </c>
      <c r="K11732" s="216">
        <v>8.477943157328946E-7</v>
      </c>
    </row>
    <row r="11733" spans="2:11" ht="15.75" customHeight="1" x14ac:dyDescent="0.2">
      <c r="B11733" s="189">
        <v>41355</v>
      </c>
      <c r="C11733" s="143">
        <v>297062</v>
      </c>
      <c r="D11733" s="143" t="s">
        <v>1261</v>
      </c>
      <c r="E11733" s="143" t="s">
        <v>25</v>
      </c>
      <c r="F11733" s="248" t="s">
        <v>6165</v>
      </c>
      <c r="G11733" s="216">
        <v>13.32</v>
      </c>
      <c r="H11733" s="216">
        <v>220.00000000465661</v>
      </c>
      <c r="I11733" s="216">
        <v>2930.4000000620263</v>
      </c>
      <c r="J11733" s="216">
        <v>8.4039055105003396E-3</v>
      </c>
      <c r="K11733" s="216">
        <v>3.8199570501465721E-5</v>
      </c>
    </row>
    <row r="11734" spans="2:11" ht="15.75" customHeight="1" x14ac:dyDescent="0.2">
      <c r="B11734" s="189">
        <v>41355</v>
      </c>
      <c r="C11734" s="143">
        <v>297062</v>
      </c>
      <c r="D11734" s="143" t="s">
        <v>1283</v>
      </c>
      <c r="E11734" s="143" t="s">
        <v>24</v>
      </c>
      <c r="F11734" s="248" t="s">
        <v>6165</v>
      </c>
      <c r="G11734" s="216">
        <v>3.36</v>
      </c>
      <c r="H11734" s="216">
        <v>220.00000000465661</v>
      </c>
      <c r="I11734" s="216">
        <v>739.2000000156462</v>
      </c>
      <c r="J11734" s="216">
        <v>7.4605899786073856E-4</v>
      </c>
      <c r="K11734" s="216">
        <v>3.3911772629315784E-6</v>
      </c>
    </row>
    <row r="11735" spans="2:11" ht="15.75" customHeight="1" x14ac:dyDescent="0.2">
      <c r="B11735" s="189">
        <v>41356</v>
      </c>
      <c r="C11735" s="143">
        <v>297076</v>
      </c>
      <c r="D11735" s="143" t="s">
        <v>1069</v>
      </c>
      <c r="E11735" s="143" t="s">
        <v>25</v>
      </c>
      <c r="F11735" s="248" t="s">
        <v>6166</v>
      </c>
      <c r="G11735" s="216">
        <v>1</v>
      </c>
      <c r="H11735" s="216">
        <v>120.00000000349246</v>
      </c>
      <c r="I11735" s="216">
        <v>120.00000000349246</v>
      </c>
      <c r="J11735" s="216">
        <v>3.4420882140516614E-4</v>
      </c>
      <c r="K11735" s="216">
        <v>2.8684068449595695E-6</v>
      </c>
    </row>
    <row r="11736" spans="2:11" ht="15.75" customHeight="1" x14ac:dyDescent="0.2">
      <c r="B11736" s="189">
        <v>41356</v>
      </c>
      <c r="C11736" s="143">
        <v>297078</v>
      </c>
      <c r="D11736" s="143" t="s">
        <v>715</v>
      </c>
      <c r="E11736" s="143" t="s">
        <v>24</v>
      </c>
      <c r="F11736" s="248" t="s">
        <v>6167</v>
      </c>
      <c r="G11736" s="216">
        <v>1.145</v>
      </c>
      <c r="H11736" s="216">
        <v>373.00000000046566</v>
      </c>
      <c r="I11736" s="216">
        <v>427.08500000053317</v>
      </c>
      <c r="J11736" s="216">
        <v>4.3101211516641816E-4</v>
      </c>
      <c r="K11736" s="216">
        <v>1.1555284588897591E-6</v>
      </c>
    </row>
    <row r="11737" spans="2:11" ht="15.75" customHeight="1" x14ac:dyDescent="0.2">
      <c r="B11737" s="189">
        <v>41356</v>
      </c>
      <c r="C11737" s="143">
        <v>297079</v>
      </c>
      <c r="D11737" s="143" t="s">
        <v>816</v>
      </c>
      <c r="E11737" s="143" t="s">
        <v>25</v>
      </c>
      <c r="F11737" s="248" t="s">
        <v>4650</v>
      </c>
      <c r="G11737" s="216">
        <v>6.16</v>
      </c>
      <c r="H11737" s="216">
        <v>158.99999999441206</v>
      </c>
      <c r="I11737" s="216">
        <v>979.43999996557829</v>
      </c>
      <c r="J11737" s="216">
        <v>2.8094324001284652E-3</v>
      </c>
      <c r="K11737" s="216">
        <v>1.7669386164950948E-5</v>
      </c>
    </row>
    <row r="11738" spans="2:11" ht="15.75" customHeight="1" x14ac:dyDescent="0.2">
      <c r="B11738" s="189">
        <v>41356</v>
      </c>
      <c r="C11738" s="143">
        <v>297081</v>
      </c>
      <c r="D11738" s="143" t="s">
        <v>1257</v>
      </c>
      <c r="E11738" s="143" t="s">
        <v>25</v>
      </c>
      <c r="F11738" s="248" t="s">
        <v>6168</v>
      </c>
      <c r="G11738" s="216">
        <v>4</v>
      </c>
      <c r="H11738" s="216">
        <v>43.999999996740371</v>
      </c>
      <c r="I11738" s="216">
        <v>175.99999998696148</v>
      </c>
      <c r="J11738" s="216">
        <v>5.0483960467548447E-4</v>
      </c>
      <c r="K11738" s="216">
        <v>1.1473627379838278E-5</v>
      </c>
    </row>
    <row r="11739" spans="2:11" ht="15.75" customHeight="1" x14ac:dyDescent="0.2">
      <c r="B11739" s="189">
        <v>41356</v>
      </c>
      <c r="C11739" s="143">
        <v>297084</v>
      </c>
      <c r="D11739" s="143" t="s">
        <v>898</v>
      </c>
      <c r="E11739" s="143" t="s">
        <v>24</v>
      </c>
      <c r="F11739" s="248" t="s">
        <v>6169</v>
      </c>
      <c r="G11739" s="216">
        <v>3.58</v>
      </c>
      <c r="H11739" s="216">
        <v>269.00000000721775</v>
      </c>
      <c r="I11739" s="216">
        <v>963.02000002583952</v>
      </c>
      <c r="J11739" s="216">
        <v>9.7187512358940962E-4</v>
      </c>
      <c r="K11739" s="216">
        <v>3.6129186749566262E-6</v>
      </c>
    </row>
    <row r="11740" spans="2:11" ht="15.75" customHeight="1" x14ac:dyDescent="0.2">
      <c r="B11740" s="189">
        <v>41357</v>
      </c>
      <c r="C11740" s="143">
        <v>297088</v>
      </c>
      <c r="D11740" s="143" t="s">
        <v>6170</v>
      </c>
      <c r="E11740" s="143" t="s">
        <v>23</v>
      </c>
      <c r="F11740" s="248" t="s">
        <v>6171</v>
      </c>
      <c r="G11740" s="216">
        <v>1</v>
      </c>
      <c r="H11740" s="216">
        <v>45</v>
      </c>
      <c r="I11740" s="216">
        <v>45</v>
      </c>
      <c r="J11740" s="216">
        <v>1.1632987015001383E-2</v>
      </c>
      <c r="K11740" s="216">
        <v>2.585108225555863E-4</v>
      </c>
    </row>
    <row r="11741" spans="2:11" ht="15.75" customHeight="1" x14ac:dyDescent="0.2">
      <c r="B11741" s="189">
        <v>41357</v>
      </c>
      <c r="C11741" s="143">
        <v>297088</v>
      </c>
      <c r="D11741" s="143" t="s">
        <v>6172</v>
      </c>
      <c r="E11741" s="143" t="s">
        <v>23</v>
      </c>
      <c r="F11741" s="248" t="s">
        <v>6171</v>
      </c>
      <c r="G11741" s="216">
        <v>1</v>
      </c>
      <c r="H11741" s="216">
        <v>40.999999997438863</v>
      </c>
      <c r="I11741" s="216">
        <v>40.999999997438863</v>
      </c>
      <c r="J11741" s="216">
        <v>1.0598943724116957E-2</v>
      </c>
      <c r="K11741" s="216">
        <v>2.585108225555863E-4</v>
      </c>
    </row>
    <row r="11742" spans="2:11" ht="15.75" customHeight="1" x14ac:dyDescent="0.2">
      <c r="B11742" s="189">
        <v>41357</v>
      </c>
      <c r="C11742" s="143">
        <v>297088</v>
      </c>
      <c r="D11742" s="143" t="s">
        <v>6173</v>
      </c>
      <c r="E11742" s="143" t="s">
        <v>23</v>
      </c>
      <c r="F11742" s="248" t="s">
        <v>6171</v>
      </c>
      <c r="G11742" s="216">
        <v>1</v>
      </c>
      <c r="H11742" s="216">
        <v>72.999999996973202</v>
      </c>
      <c r="I11742" s="216">
        <v>72.999999996973202</v>
      </c>
      <c r="J11742" s="216">
        <v>1.8871290045775341E-2</v>
      </c>
      <c r="K11742" s="216">
        <v>2.585108225555863E-4</v>
      </c>
    </row>
    <row r="11743" spans="2:11" ht="15.75" customHeight="1" x14ac:dyDescent="0.2">
      <c r="B11743" s="189">
        <v>41357</v>
      </c>
      <c r="C11743" s="143">
        <v>297089</v>
      </c>
      <c r="D11743" s="143" t="s">
        <v>1453</v>
      </c>
      <c r="E11743" s="143" t="s">
        <v>24</v>
      </c>
      <c r="F11743" s="248" t="s">
        <v>6174</v>
      </c>
      <c r="G11743" s="216">
        <v>2</v>
      </c>
      <c r="H11743" s="216">
        <v>333.99999999906868</v>
      </c>
      <c r="I11743" s="216">
        <v>667.99999999813735</v>
      </c>
      <c r="J11743" s="216">
        <v>6.7410725669916276E-4</v>
      </c>
      <c r="K11743" s="216">
        <v>2.0182851997037196E-6</v>
      </c>
    </row>
    <row r="11744" spans="2:11" ht="15.75" customHeight="1" x14ac:dyDescent="0.2">
      <c r="B11744" s="189">
        <v>41357</v>
      </c>
      <c r="C11744" s="143">
        <v>297090</v>
      </c>
      <c r="D11744" s="143" t="s">
        <v>1511</v>
      </c>
      <c r="E11744" s="143" t="s">
        <v>25</v>
      </c>
      <c r="F11744" s="248" t="s">
        <v>2996</v>
      </c>
      <c r="G11744" s="216">
        <v>28.395</v>
      </c>
      <c r="H11744" s="216">
        <v>430.00000000814907</v>
      </c>
      <c r="I11744" s="216">
        <v>12209.850000231392</v>
      </c>
      <c r="J11744" s="216">
        <v>3.5026862290791223E-2</v>
      </c>
      <c r="K11744" s="216">
        <v>8.1457819279366099E-5</v>
      </c>
    </row>
    <row r="11745" spans="2:11" ht="15.75" customHeight="1" x14ac:dyDescent="0.2">
      <c r="B11745" s="189">
        <v>41357</v>
      </c>
      <c r="C11745" s="143">
        <v>297091</v>
      </c>
      <c r="D11745" s="143" t="s">
        <v>740</v>
      </c>
      <c r="E11745" s="143" t="s">
        <v>25</v>
      </c>
      <c r="F11745" s="248" t="s">
        <v>6175</v>
      </c>
      <c r="G11745" s="216">
        <v>2</v>
      </c>
      <c r="H11745" s="216">
        <v>259.0000000060536</v>
      </c>
      <c r="I11745" s="216">
        <v>518.00000001210719</v>
      </c>
      <c r="J11745" s="216">
        <v>1.4860063527979525E-3</v>
      </c>
      <c r="K11745" s="216">
        <v>5.7374762654950589E-6</v>
      </c>
    </row>
    <row r="11746" spans="2:11" ht="15.75" customHeight="1" x14ac:dyDescent="0.2">
      <c r="B11746" s="189">
        <v>41357</v>
      </c>
      <c r="C11746" s="143">
        <v>297092</v>
      </c>
      <c r="D11746" s="143" t="s">
        <v>1791</v>
      </c>
      <c r="E11746" s="143" t="s">
        <v>25</v>
      </c>
      <c r="F11746" s="248" t="s">
        <v>6176</v>
      </c>
      <c r="G11746" s="216">
        <v>8</v>
      </c>
      <c r="H11746" s="216">
        <v>263.00000000861473</v>
      </c>
      <c r="I11746" s="216">
        <v>2104.0000000689179</v>
      </c>
      <c r="J11746" s="216">
        <v>6.0358250314985094E-3</v>
      </c>
      <c r="K11746" s="216">
        <v>2.2949905061980236E-5</v>
      </c>
    </row>
    <row r="11747" spans="2:11" ht="15.75" customHeight="1" x14ac:dyDescent="0.2">
      <c r="B11747" s="189">
        <v>41357</v>
      </c>
      <c r="C11747" s="143">
        <v>297094</v>
      </c>
      <c r="D11747" s="143" t="s">
        <v>1030</v>
      </c>
      <c r="E11747" s="143" t="s">
        <v>25</v>
      </c>
      <c r="F11747" s="248" t="s">
        <v>6177</v>
      </c>
      <c r="G11747" s="216">
        <v>2</v>
      </c>
      <c r="H11747" s="216">
        <v>444.99999999417923</v>
      </c>
      <c r="I11747" s="216">
        <v>889.99999998835847</v>
      </c>
      <c r="J11747" s="216">
        <v>2.5531769381119044E-3</v>
      </c>
      <c r="K11747" s="216">
        <v>5.7374762654950589E-6</v>
      </c>
    </row>
    <row r="11748" spans="2:11" ht="15.75" customHeight="1" x14ac:dyDescent="0.2">
      <c r="B11748" s="189">
        <v>41357</v>
      </c>
      <c r="C11748" s="143">
        <v>297095</v>
      </c>
      <c r="D11748" s="143" t="s">
        <v>1396</v>
      </c>
      <c r="E11748" s="143" t="s">
        <v>24</v>
      </c>
      <c r="F11748" s="248" t="s">
        <v>6178</v>
      </c>
      <c r="G11748" s="216">
        <v>3.96</v>
      </c>
      <c r="H11748" s="216">
        <v>178.99999999674037</v>
      </c>
      <c r="I11748" s="216">
        <v>1417.6799999741838</v>
      </c>
      <c r="J11748" s="216">
        <v>1.4306412809319325E-3</v>
      </c>
      <c r="K11748" s="216">
        <v>3.9962046954133654E-6</v>
      </c>
    </row>
    <row r="11749" spans="2:11" ht="15.75" customHeight="1" x14ac:dyDescent="0.2">
      <c r="B11749" s="189">
        <v>41357</v>
      </c>
      <c r="C11749" s="143">
        <v>297096</v>
      </c>
      <c r="D11749" s="143" t="s">
        <v>1080</v>
      </c>
      <c r="E11749" s="143" t="s">
        <v>24</v>
      </c>
      <c r="F11749" s="248" t="s">
        <v>4438</v>
      </c>
      <c r="G11749" s="216">
        <v>12.18</v>
      </c>
      <c r="H11749" s="216">
        <v>150.99999999976717</v>
      </c>
      <c r="I11749" s="216">
        <v>1839.179999997164</v>
      </c>
      <c r="J11749" s="216">
        <v>1.8559948867926817E-3</v>
      </c>
      <c r="K11749" s="216">
        <v>1.2291356866195653E-5</v>
      </c>
    </row>
    <row r="11750" spans="2:11" ht="15.75" customHeight="1" x14ac:dyDescent="0.2">
      <c r="B11750" s="189">
        <v>41357</v>
      </c>
      <c r="C11750" s="143">
        <v>297097</v>
      </c>
      <c r="D11750" s="143" t="s">
        <v>6179</v>
      </c>
      <c r="E11750" s="143" t="s">
        <v>24</v>
      </c>
      <c r="F11750" s="248" t="s">
        <v>6180</v>
      </c>
      <c r="G11750" s="216">
        <v>1</v>
      </c>
      <c r="H11750" s="216">
        <v>306.99999999487773</v>
      </c>
      <c r="I11750" s="216">
        <v>306.99999999487773</v>
      </c>
      <c r="J11750" s="216">
        <v>3.098067781493519E-4</v>
      </c>
      <c r="K11750" s="216">
        <v>1.0091425998518598E-6</v>
      </c>
    </row>
    <row r="11751" spans="2:11" ht="15.75" customHeight="1" x14ac:dyDescent="0.2">
      <c r="B11751" s="189">
        <v>41357</v>
      </c>
      <c r="C11751" s="143">
        <v>297098</v>
      </c>
      <c r="D11751" s="143" t="s">
        <v>998</v>
      </c>
      <c r="E11751" s="143" t="s">
        <v>25</v>
      </c>
      <c r="F11751" s="248" t="s">
        <v>6181</v>
      </c>
      <c r="G11751" s="216">
        <v>2</v>
      </c>
      <c r="H11751" s="216">
        <v>334.00000000954606</v>
      </c>
      <c r="I11751" s="216">
        <v>668.00000001909211</v>
      </c>
      <c r="J11751" s="216">
        <v>1.91631707273012E-3</v>
      </c>
      <c r="K11751" s="216">
        <v>5.7374762654950589E-6</v>
      </c>
    </row>
    <row r="11752" spans="2:11" ht="15.75" customHeight="1" x14ac:dyDescent="0.2">
      <c r="B11752" s="189">
        <v>41357</v>
      </c>
      <c r="C11752" s="143">
        <v>297099</v>
      </c>
      <c r="D11752" s="143" t="s">
        <v>1211</v>
      </c>
      <c r="E11752" s="143" t="s">
        <v>24</v>
      </c>
      <c r="F11752" s="248" t="s">
        <v>6182</v>
      </c>
      <c r="G11752" s="216">
        <v>3.8000000000000003</v>
      </c>
      <c r="H11752" s="216">
        <v>284.99999999650754</v>
      </c>
      <c r="I11752" s="216">
        <v>1082.9999999867287</v>
      </c>
      <c r="J11752" s="216">
        <v>1.0929014356261715E-3</v>
      </c>
      <c r="K11752" s="216">
        <v>3.834741879437068E-6</v>
      </c>
    </row>
    <row r="11753" spans="2:11" ht="15.75" customHeight="1" x14ac:dyDescent="0.2">
      <c r="B11753" s="189">
        <v>41357</v>
      </c>
      <c r="C11753" s="143">
        <v>297100</v>
      </c>
      <c r="D11753" s="143" t="s">
        <v>680</v>
      </c>
      <c r="E11753" s="143" t="s">
        <v>24</v>
      </c>
      <c r="F11753" s="248" t="s">
        <v>2939</v>
      </c>
      <c r="G11753" s="216">
        <v>3.91</v>
      </c>
      <c r="H11753" s="216">
        <v>210.00000000349246</v>
      </c>
      <c r="I11753" s="216">
        <v>821.10000001365552</v>
      </c>
      <c r="J11753" s="216">
        <v>8.2860698875214251E-4</v>
      </c>
      <c r="K11753" s="216">
        <v>3.9457475654207728E-6</v>
      </c>
    </row>
    <row r="11754" spans="2:11" ht="15.75" customHeight="1" x14ac:dyDescent="0.2">
      <c r="B11754" s="189">
        <v>41357</v>
      </c>
      <c r="C11754" s="143">
        <v>297101</v>
      </c>
      <c r="D11754" s="143" t="s">
        <v>3214</v>
      </c>
      <c r="E11754" s="143" t="s">
        <v>24</v>
      </c>
      <c r="F11754" s="248" t="s">
        <v>6183</v>
      </c>
      <c r="G11754" s="216">
        <v>1.05</v>
      </c>
      <c r="H11754" s="216">
        <v>100.00000000116415</v>
      </c>
      <c r="I11754" s="216">
        <v>105.00000000122236</v>
      </c>
      <c r="J11754" s="216">
        <v>1.0595997298567882E-4</v>
      </c>
      <c r="K11754" s="216">
        <v>1.0595997298444528E-6</v>
      </c>
    </row>
    <row r="11755" spans="2:11" ht="15.75" customHeight="1" x14ac:dyDescent="0.2">
      <c r="B11755" s="189">
        <v>41357</v>
      </c>
      <c r="C11755" s="143">
        <v>297102</v>
      </c>
      <c r="D11755" s="143" t="s">
        <v>842</v>
      </c>
      <c r="E11755" s="143" t="s">
        <v>24</v>
      </c>
      <c r="F11755" s="248" t="s">
        <v>6184</v>
      </c>
      <c r="G11755" s="216">
        <v>9.36</v>
      </c>
      <c r="H11755" s="216">
        <v>200.99999999511056</v>
      </c>
      <c r="I11755" s="216">
        <v>1881.3599999542346</v>
      </c>
      <c r="J11755" s="216">
        <v>1.8985605216111114E-3</v>
      </c>
      <c r="K11755" s="216">
        <v>9.4455747346134084E-6</v>
      </c>
    </row>
    <row r="11756" spans="2:11" ht="15.75" customHeight="1" x14ac:dyDescent="0.2">
      <c r="B11756" s="189">
        <v>41357</v>
      </c>
      <c r="C11756" s="143">
        <v>297103</v>
      </c>
      <c r="D11756" s="143" t="s">
        <v>842</v>
      </c>
      <c r="E11756" s="143" t="s">
        <v>24</v>
      </c>
      <c r="F11756" s="248" t="s">
        <v>6184</v>
      </c>
      <c r="G11756" s="216">
        <v>3.12</v>
      </c>
      <c r="H11756" s="216">
        <v>229.00000000256114</v>
      </c>
      <c r="I11756" s="216">
        <v>714.48000000799072</v>
      </c>
      <c r="J11756" s="216">
        <v>7.2101220475022062E-4</v>
      </c>
      <c r="K11756" s="216">
        <v>3.1485249115378031E-6</v>
      </c>
    </row>
    <row r="11757" spans="2:11" ht="15.75" customHeight="1" x14ac:dyDescent="0.2">
      <c r="B11757" s="189">
        <v>41358</v>
      </c>
      <c r="C11757" s="143">
        <v>297242</v>
      </c>
      <c r="D11757" s="143" t="s">
        <v>1203</v>
      </c>
      <c r="E11757" s="143" t="s">
        <v>24</v>
      </c>
      <c r="F11757" s="248" t="s">
        <v>6185</v>
      </c>
      <c r="G11757" s="216">
        <v>12.735000000000001</v>
      </c>
      <c r="H11757" s="216">
        <v>340.00000000814907</v>
      </c>
      <c r="I11757" s="216">
        <v>4329.9000001037784</v>
      </c>
      <c r="J11757" s="216">
        <v>4.3689148906579925E-3</v>
      </c>
      <c r="K11757" s="216">
        <v>1.284974967809788E-5</v>
      </c>
    </row>
    <row r="11758" spans="2:11" ht="15.75" customHeight="1" x14ac:dyDescent="0.2">
      <c r="B11758" s="189">
        <v>41358</v>
      </c>
      <c r="C11758" s="143">
        <v>297243</v>
      </c>
      <c r="D11758" s="143" t="s">
        <v>968</v>
      </c>
      <c r="E11758" s="143" t="s">
        <v>25</v>
      </c>
      <c r="F11758" s="248" t="s">
        <v>6186</v>
      </c>
      <c r="G11758" s="216">
        <v>16.5</v>
      </c>
      <c r="H11758" s="216">
        <v>123.00000000279397</v>
      </c>
      <c r="I11758" s="216">
        <v>2029.5000000461005</v>
      </c>
      <c r="J11758" s="216">
        <v>5.8237792411642928E-3</v>
      </c>
      <c r="K11758" s="216">
        <v>4.7347798707577269E-5</v>
      </c>
    </row>
    <row r="11759" spans="2:11" ht="15.75" customHeight="1" x14ac:dyDescent="0.2">
      <c r="B11759" s="189">
        <v>41358</v>
      </c>
      <c r="C11759" s="143">
        <v>297244</v>
      </c>
      <c r="D11759" s="143" t="s">
        <v>604</v>
      </c>
      <c r="E11759" s="143" t="s">
        <v>25</v>
      </c>
      <c r="F11759" s="248" t="s">
        <v>5612</v>
      </c>
      <c r="G11759" s="216">
        <v>13.11</v>
      </c>
      <c r="H11759" s="216">
        <v>255.00000000349246</v>
      </c>
      <c r="I11759" s="216">
        <v>3343.050000045786</v>
      </c>
      <c r="J11759" s="216">
        <v>9.5930944528202465E-3</v>
      </c>
      <c r="K11759" s="216">
        <v>3.7619978245838664E-5</v>
      </c>
    </row>
    <row r="11760" spans="2:11" ht="15.75" customHeight="1" x14ac:dyDescent="0.2">
      <c r="B11760" s="189">
        <v>41358</v>
      </c>
      <c r="C11760" s="143">
        <v>297246</v>
      </c>
      <c r="D11760" s="143" t="s">
        <v>1009</v>
      </c>
      <c r="E11760" s="143" t="s">
        <v>24</v>
      </c>
      <c r="F11760" s="248" t="s">
        <v>6187</v>
      </c>
      <c r="G11760" s="216">
        <v>43.855000000000004</v>
      </c>
      <c r="H11760" s="216">
        <v>103.99999999324791</v>
      </c>
      <c r="I11760" s="216">
        <v>4560.9199997038877</v>
      </c>
      <c r="J11760" s="216">
        <v>4.6020165133902795E-3</v>
      </c>
      <c r="K11760" s="216">
        <v>4.4250158785471735E-5</v>
      </c>
    </row>
    <row r="11761" spans="2:11" ht="15.75" customHeight="1" x14ac:dyDescent="0.2">
      <c r="B11761" s="189">
        <v>41358</v>
      </c>
      <c r="C11761" s="143">
        <v>297247</v>
      </c>
      <c r="D11761" s="143" t="s">
        <v>671</v>
      </c>
      <c r="E11761" s="143" t="s">
        <v>24</v>
      </c>
      <c r="F11761" s="248" t="s">
        <v>6188</v>
      </c>
      <c r="G11761" s="216">
        <v>22.05</v>
      </c>
      <c r="H11761" s="216">
        <v>296.99999999371357</v>
      </c>
      <c r="I11761" s="216">
        <v>6548.8499998613843</v>
      </c>
      <c r="J11761" s="216">
        <v>6.6078589067632594E-3</v>
      </c>
      <c r="K11761" s="216">
        <v>2.2248683188226011E-5</v>
      </c>
    </row>
    <row r="11762" spans="2:11" ht="15.75" customHeight="1" x14ac:dyDescent="0.2">
      <c r="B11762" s="189">
        <v>41358</v>
      </c>
      <c r="C11762" s="143">
        <v>297267</v>
      </c>
      <c r="D11762" s="143" t="s">
        <v>1069</v>
      </c>
      <c r="E11762" s="143" t="s">
        <v>25</v>
      </c>
      <c r="F11762" s="248" t="s">
        <v>4436</v>
      </c>
      <c r="G11762" s="216">
        <v>32.685000000000002</v>
      </c>
      <c r="H11762" s="216">
        <v>79.999999998835847</v>
      </c>
      <c r="I11762" s="216">
        <v>2614.7999999619497</v>
      </c>
      <c r="J11762" s="216">
        <v>7.5033347914406938E-3</v>
      </c>
      <c r="K11762" s="216">
        <v>9.3791684894373525E-5</v>
      </c>
    </row>
    <row r="11763" spans="2:11" ht="15.75" customHeight="1" x14ac:dyDescent="0.2">
      <c r="B11763" s="189">
        <v>41358</v>
      </c>
      <c r="C11763" s="143">
        <v>297268</v>
      </c>
      <c r="D11763" s="143" t="s">
        <v>1277</v>
      </c>
      <c r="E11763" s="143" t="s">
        <v>25</v>
      </c>
      <c r="F11763" s="248" t="s">
        <v>3043</v>
      </c>
      <c r="G11763" s="216">
        <v>63.029999999999994</v>
      </c>
      <c r="H11763" s="216">
        <v>126.00000000209548</v>
      </c>
      <c r="I11763" s="216">
        <v>7941.7800001320775</v>
      </c>
      <c r="J11763" s="216">
        <v>2.2789442474310098E-2</v>
      </c>
      <c r="K11763" s="216">
        <v>1.8086859106294516E-4</v>
      </c>
    </row>
    <row r="11764" spans="2:11" ht="15.75" customHeight="1" x14ac:dyDescent="0.2">
      <c r="B11764" s="189">
        <v>41359</v>
      </c>
      <c r="C11764" s="143">
        <v>297362</v>
      </c>
      <c r="D11764" s="143" t="s">
        <v>1014</v>
      </c>
      <c r="E11764" s="143" t="s">
        <v>25</v>
      </c>
      <c r="F11764" s="248" t="s">
        <v>6189</v>
      </c>
      <c r="G11764" s="216">
        <v>1</v>
      </c>
      <c r="H11764" s="216">
        <v>148.00000000046566</v>
      </c>
      <c r="I11764" s="216">
        <v>148.00000000046566</v>
      </c>
      <c r="J11764" s="216">
        <v>4.2478337769965809E-4</v>
      </c>
      <c r="K11764" s="216">
        <v>2.8701579574210918E-6</v>
      </c>
    </row>
    <row r="11765" spans="2:11" ht="15.75" customHeight="1" x14ac:dyDescent="0.2">
      <c r="B11765" s="189">
        <v>41359</v>
      </c>
      <c r="C11765" s="143">
        <v>297373</v>
      </c>
      <c r="D11765" s="143" t="s">
        <v>638</v>
      </c>
      <c r="E11765" s="143" t="s">
        <v>25</v>
      </c>
      <c r="F11765" s="248" t="s">
        <v>3101</v>
      </c>
      <c r="G11765" s="216">
        <v>5.9</v>
      </c>
      <c r="H11765" s="216">
        <v>220.99999999743886</v>
      </c>
      <c r="I11765" s="216">
        <v>1303.8999999848893</v>
      </c>
      <c r="J11765" s="216">
        <v>3.7423989606379915E-3</v>
      </c>
      <c r="K11765" s="216">
        <v>1.6933931948784442E-5</v>
      </c>
    </row>
    <row r="11766" spans="2:11" ht="15.75" customHeight="1" x14ac:dyDescent="0.2">
      <c r="B11766" s="189">
        <v>41359</v>
      </c>
      <c r="C11766" s="143">
        <v>297377</v>
      </c>
      <c r="D11766" s="143" t="s">
        <v>932</v>
      </c>
      <c r="E11766" s="143" t="s">
        <v>25</v>
      </c>
      <c r="F11766" s="248" t="s">
        <v>6190</v>
      </c>
      <c r="G11766" s="216">
        <v>22.02</v>
      </c>
      <c r="H11766" s="216">
        <v>374.99999999650754</v>
      </c>
      <c r="I11766" s="216">
        <v>8257.4999999230968</v>
      </c>
      <c r="J11766" s="216">
        <v>2.3700329333183941E-2</v>
      </c>
      <c r="K11766" s="216">
        <v>6.3200878222412441E-5</v>
      </c>
    </row>
    <row r="11767" spans="2:11" ht="15.75" customHeight="1" x14ac:dyDescent="0.2">
      <c r="B11767" s="189">
        <v>41359</v>
      </c>
      <c r="C11767" s="143">
        <v>297379</v>
      </c>
      <c r="D11767" s="143" t="s">
        <v>1069</v>
      </c>
      <c r="E11767" s="143" t="s">
        <v>25</v>
      </c>
      <c r="F11767" s="248" t="s">
        <v>4436</v>
      </c>
      <c r="G11767" s="216">
        <v>10</v>
      </c>
      <c r="H11767" s="216">
        <v>377.99999999580905</v>
      </c>
      <c r="I11767" s="216">
        <v>3779.9999999580905</v>
      </c>
      <c r="J11767" s="216">
        <v>1.0849197078931441E-2</v>
      </c>
      <c r="K11767" s="216">
        <v>2.8701579574210918E-5</v>
      </c>
    </row>
    <row r="11768" spans="2:11" ht="15.75" customHeight="1" x14ac:dyDescent="0.2">
      <c r="B11768" s="189">
        <v>41359</v>
      </c>
      <c r="C11768" s="143">
        <v>297380</v>
      </c>
      <c r="D11768" s="143" t="s">
        <v>834</v>
      </c>
      <c r="E11768" s="143" t="s">
        <v>25</v>
      </c>
      <c r="F11768" s="248" t="s">
        <v>1975</v>
      </c>
      <c r="G11768" s="216">
        <v>28.33</v>
      </c>
      <c r="H11768" s="216">
        <v>310.00000000465661</v>
      </c>
      <c r="I11768" s="216">
        <v>8782.3000001319215</v>
      </c>
      <c r="J11768" s="216">
        <v>2.520658822983789E-2</v>
      </c>
      <c r="K11768" s="216">
        <v>8.1311574933739527E-5</v>
      </c>
    </row>
    <row r="11769" spans="2:11" ht="15.75" customHeight="1" x14ac:dyDescent="0.2">
      <c r="B11769" s="189">
        <v>41359</v>
      </c>
      <c r="C11769" s="143">
        <v>297381</v>
      </c>
      <c r="D11769" s="143" t="s">
        <v>1849</v>
      </c>
      <c r="E11769" s="143" t="s">
        <v>24</v>
      </c>
      <c r="F11769" s="248" t="s">
        <v>6191</v>
      </c>
      <c r="G11769" s="216">
        <v>1</v>
      </c>
      <c r="H11769" s="216">
        <v>38.000000008614734</v>
      </c>
      <c r="I11769" s="216">
        <v>38.000000008614734</v>
      </c>
      <c r="J11769" s="216">
        <v>3.8339015436341665E-5</v>
      </c>
      <c r="K11769" s="216">
        <v>1.0089214586223703E-6</v>
      </c>
    </row>
    <row r="11770" spans="2:11" ht="15.75" customHeight="1" x14ac:dyDescent="0.2">
      <c r="B11770" s="189">
        <v>41359</v>
      </c>
      <c r="C11770" s="143">
        <v>297382</v>
      </c>
      <c r="D11770" s="143" t="s">
        <v>555</v>
      </c>
      <c r="E11770" s="143" t="s">
        <v>25</v>
      </c>
      <c r="F11770" s="248" t="s">
        <v>6192</v>
      </c>
      <c r="G11770" s="216">
        <v>1</v>
      </c>
      <c r="H11770" s="216">
        <v>36.000000002095476</v>
      </c>
      <c r="I11770" s="216">
        <v>36.000000002095476</v>
      </c>
      <c r="J11770" s="216">
        <v>1.0332568647317365E-4</v>
      </c>
      <c r="K11770" s="216">
        <v>2.8701579574210918E-6</v>
      </c>
    </row>
    <row r="11771" spans="2:11" ht="15.75" customHeight="1" x14ac:dyDescent="0.2">
      <c r="B11771" s="189">
        <v>41359</v>
      </c>
      <c r="C11771" s="143">
        <v>297383</v>
      </c>
      <c r="D11771" s="143" t="s">
        <v>555</v>
      </c>
      <c r="E11771" s="143" t="s">
        <v>25</v>
      </c>
      <c r="F11771" s="248" t="s">
        <v>6193</v>
      </c>
      <c r="G11771" s="216">
        <v>2.0100000000000002</v>
      </c>
      <c r="H11771" s="216">
        <v>155.99999999511056</v>
      </c>
      <c r="I11771" s="216">
        <v>313.55999999017223</v>
      </c>
      <c r="J11771" s="216">
        <v>8.9996672910075035E-4</v>
      </c>
      <c r="K11771" s="216">
        <v>5.7690174944163949E-6</v>
      </c>
    </row>
    <row r="11772" spans="2:11" ht="15.75" customHeight="1" x14ac:dyDescent="0.2">
      <c r="B11772" s="189">
        <v>41359</v>
      </c>
      <c r="C11772" s="143">
        <v>297384</v>
      </c>
      <c r="D11772" s="143" t="s">
        <v>952</v>
      </c>
      <c r="E11772" s="143" t="s">
        <v>25</v>
      </c>
      <c r="F11772" s="248" t="s">
        <v>2222</v>
      </c>
      <c r="G11772" s="216">
        <v>17.010000000000002</v>
      </c>
      <c r="H11772" s="216">
        <v>198.99999999906868</v>
      </c>
      <c r="I11772" s="216">
        <v>3384.9899999841582</v>
      </c>
      <c r="J11772" s="216">
        <v>9.7154559842453532E-3</v>
      </c>
      <c r="K11772" s="216">
        <v>4.8821386855732777E-5</v>
      </c>
    </row>
    <row r="11773" spans="2:11" ht="15.75" customHeight="1" x14ac:dyDescent="0.2">
      <c r="B11773" s="189">
        <v>41359</v>
      </c>
      <c r="C11773" s="143">
        <v>297385</v>
      </c>
      <c r="D11773" s="143" t="s">
        <v>816</v>
      </c>
      <c r="E11773" s="143" t="s">
        <v>25</v>
      </c>
      <c r="F11773" s="248" t="s">
        <v>4266</v>
      </c>
      <c r="G11773" s="216">
        <v>2</v>
      </c>
      <c r="H11773" s="216">
        <v>438.00000000279397</v>
      </c>
      <c r="I11773" s="216">
        <v>876.00000000558794</v>
      </c>
      <c r="J11773" s="216">
        <v>2.5142583707169147E-3</v>
      </c>
      <c r="K11773" s="216">
        <v>5.7403159148421835E-6</v>
      </c>
    </row>
    <row r="11774" spans="2:11" ht="15.75" customHeight="1" x14ac:dyDescent="0.2">
      <c r="B11774" s="189">
        <v>41359</v>
      </c>
      <c r="C11774" s="143">
        <v>297394</v>
      </c>
      <c r="D11774" s="143" t="s">
        <v>1764</v>
      </c>
      <c r="E11774" s="143" t="s">
        <v>24</v>
      </c>
      <c r="F11774" s="248" t="s">
        <v>6194</v>
      </c>
      <c r="G11774" s="216">
        <v>1</v>
      </c>
      <c r="H11774" s="216">
        <v>62.000000003026798</v>
      </c>
      <c r="I11774" s="216">
        <v>62.000000003026798</v>
      </c>
      <c r="J11774" s="216">
        <v>6.2553130437640759E-5</v>
      </c>
      <c r="K11774" s="216">
        <v>1.0089214586223703E-6</v>
      </c>
    </row>
    <row r="11775" spans="2:11" ht="15.75" customHeight="1" x14ac:dyDescent="0.2">
      <c r="B11775" s="189">
        <v>41359</v>
      </c>
      <c r="C11775" s="143">
        <v>297395</v>
      </c>
      <c r="D11775" s="143" t="s">
        <v>808</v>
      </c>
      <c r="E11775" s="143" t="s">
        <v>24</v>
      </c>
      <c r="F11775" s="248" t="s">
        <v>6094</v>
      </c>
      <c r="G11775" s="216">
        <v>30.969900000000003</v>
      </c>
      <c r="H11775" s="216">
        <v>111.99999999837019</v>
      </c>
      <c r="I11775" s="216">
        <v>3468.6287999495253</v>
      </c>
      <c r="J11775" s="216">
        <v>3.4995740282646372E-3</v>
      </c>
      <c r="K11775" s="216">
        <v>3.1246196681388947E-5</v>
      </c>
    </row>
    <row r="11776" spans="2:11" ht="15.75" customHeight="1" x14ac:dyDescent="0.2">
      <c r="B11776" s="189">
        <v>41359</v>
      </c>
      <c r="C11776" s="143">
        <v>297396</v>
      </c>
      <c r="D11776" s="143" t="s">
        <v>537</v>
      </c>
      <c r="E11776" s="143" t="s">
        <v>25</v>
      </c>
      <c r="F11776" s="248" t="s">
        <v>5911</v>
      </c>
      <c r="G11776" s="216">
        <v>4.2250000000000005</v>
      </c>
      <c r="H11776" s="216">
        <v>177.00000000069849</v>
      </c>
      <c r="I11776" s="216">
        <v>747.82500000295124</v>
      </c>
      <c r="J11776" s="216">
        <v>2.1463758745168984E-3</v>
      </c>
      <c r="K11776" s="216">
        <v>1.2126417370104115E-5</v>
      </c>
    </row>
    <row r="11777" spans="2:11" ht="15.75" customHeight="1" x14ac:dyDescent="0.2">
      <c r="B11777" s="189">
        <v>41359</v>
      </c>
      <c r="C11777" s="143">
        <v>297397</v>
      </c>
      <c r="D11777" s="143" t="s">
        <v>678</v>
      </c>
      <c r="E11777" s="143" t="s">
        <v>24</v>
      </c>
      <c r="F11777" s="248" t="s">
        <v>3390</v>
      </c>
      <c r="G11777" s="216">
        <v>0.96</v>
      </c>
      <c r="H11777" s="216">
        <v>36.000000002095476</v>
      </c>
      <c r="I11777" s="216">
        <v>34.560000002011655</v>
      </c>
      <c r="J11777" s="216">
        <v>3.4868325612018724E-5</v>
      </c>
      <c r="K11777" s="216">
        <v>9.6856460027747555E-7</v>
      </c>
    </row>
    <row r="11778" spans="2:11" ht="15.75" customHeight="1" x14ac:dyDescent="0.2">
      <c r="B11778" s="189">
        <v>41359</v>
      </c>
      <c r="C11778" s="143">
        <v>297398</v>
      </c>
      <c r="D11778" s="143" t="s">
        <v>913</v>
      </c>
      <c r="E11778" s="143" t="s">
        <v>24</v>
      </c>
      <c r="F11778" s="248" t="s">
        <v>5206</v>
      </c>
      <c r="G11778" s="216">
        <v>21.195</v>
      </c>
      <c r="H11778" s="216">
        <v>213.00000000279397</v>
      </c>
      <c r="I11778" s="216">
        <v>4514.535000059218</v>
      </c>
      <c r="J11778" s="216">
        <v>4.5548112372614889E-3</v>
      </c>
      <c r="K11778" s="216">
        <v>2.1384090315501142E-5</v>
      </c>
    </row>
    <row r="11779" spans="2:11" ht="15.75" customHeight="1" x14ac:dyDescent="0.2">
      <c r="B11779" s="189">
        <v>41359</v>
      </c>
      <c r="C11779" s="143">
        <v>297399</v>
      </c>
      <c r="D11779" s="143" t="s">
        <v>1372</v>
      </c>
      <c r="E11779" s="143" t="s">
        <v>24</v>
      </c>
      <c r="F11779" s="248" t="s">
        <v>6195</v>
      </c>
      <c r="G11779" s="216">
        <v>22.96</v>
      </c>
      <c r="H11779" s="216">
        <v>265.99999999743886</v>
      </c>
      <c r="I11779" s="216">
        <v>6107.3599999411963</v>
      </c>
      <c r="J11779" s="216">
        <v>6.1618465594725919E-3</v>
      </c>
      <c r="K11779" s="216">
        <v>2.3164836689969624E-5</v>
      </c>
    </row>
    <row r="11780" spans="2:11" ht="15.75" customHeight="1" x14ac:dyDescent="0.2">
      <c r="B11780" s="189">
        <v>41359</v>
      </c>
      <c r="C11780" s="143">
        <v>297400</v>
      </c>
      <c r="D11780" s="143" t="s">
        <v>502</v>
      </c>
      <c r="E11780" s="143" t="s">
        <v>24</v>
      </c>
      <c r="F11780" s="248" t="s">
        <v>6124</v>
      </c>
      <c r="G11780" s="216">
        <v>39.300000000000004</v>
      </c>
      <c r="H11780" s="216">
        <v>323.99999999790452</v>
      </c>
      <c r="I11780" s="216">
        <v>12733.199999917648</v>
      </c>
      <c r="J11780" s="216">
        <v>1.2846798716847279E-2</v>
      </c>
      <c r="K11780" s="216">
        <v>3.9650613323859156E-5</v>
      </c>
    </row>
    <row r="11781" spans="2:11" ht="15.75" customHeight="1" x14ac:dyDescent="0.2">
      <c r="B11781" s="189">
        <v>41359</v>
      </c>
      <c r="C11781" s="143">
        <v>297400</v>
      </c>
      <c r="D11781" s="143" t="s">
        <v>1880</v>
      </c>
      <c r="E11781" s="143" t="s">
        <v>24</v>
      </c>
      <c r="F11781" s="248" t="s">
        <v>6124</v>
      </c>
      <c r="G11781" s="216">
        <v>0.83000000000000007</v>
      </c>
      <c r="H11781" s="216">
        <v>323.99999999790452</v>
      </c>
      <c r="I11781" s="216">
        <v>268.91999999826078</v>
      </c>
      <c r="J11781" s="216">
        <v>2.7131915865097312E-4</v>
      </c>
      <c r="K11781" s="216">
        <v>8.3740481065656742E-7</v>
      </c>
    </row>
    <row r="11782" spans="2:11" ht="15.75" customHeight="1" x14ac:dyDescent="0.2">
      <c r="B11782" s="189">
        <v>41359</v>
      </c>
      <c r="C11782" s="143">
        <v>297401</v>
      </c>
      <c r="D11782" s="143" t="s">
        <v>717</v>
      </c>
      <c r="E11782" s="143" t="s">
        <v>24</v>
      </c>
      <c r="F11782" s="248" t="s">
        <v>3141</v>
      </c>
      <c r="G11782" s="216">
        <v>6.3099000000000007</v>
      </c>
      <c r="H11782" s="216">
        <v>205.00000000814907</v>
      </c>
      <c r="I11782" s="216">
        <v>1293.52950005142</v>
      </c>
      <c r="J11782" s="216">
        <v>1.3050696699629441E-3</v>
      </c>
      <c r="K11782" s="216">
        <v>6.3661935117612954E-6</v>
      </c>
    </row>
    <row r="11783" spans="2:11" ht="15.75" customHeight="1" x14ac:dyDescent="0.2">
      <c r="B11783" s="189">
        <v>41359</v>
      </c>
      <c r="C11783" s="143">
        <v>297402</v>
      </c>
      <c r="D11783" s="143" t="s">
        <v>584</v>
      </c>
      <c r="E11783" s="143" t="s">
        <v>24</v>
      </c>
      <c r="F11783" s="248" t="s">
        <v>6196</v>
      </c>
      <c r="G11783" s="216">
        <v>6.9</v>
      </c>
      <c r="H11783" s="216">
        <v>333.99999999906868</v>
      </c>
      <c r="I11783" s="216">
        <v>2304.5999999935739</v>
      </c>
      <c r="J11783" s="216">
        <v>2.3251603935346313E-3</v>
      </c>
      <c r="K11783" s="216">
        <v>6.9615580644943563E-6</v>
      </c>
    </row>
    <row r="11784" spans="2:11" ht="15.75" customHeight="1" x14ac:dyDescent="0.2">
      <c r="B11784" s="189">
        <v>41359</v>
      </c>
      <c r="C11784" s="143">
        <v>297406</v>
      </c>
      <c r="D11784" s="143" t="s">
        <v>890</v>
      </c>
      <c r="E11784" s="143" t="s">
        <v>25</v>
      </c>
      <c r="F11784" s="248" t="s">
        <v>3981</v>
      </c>
      <c r="G11784" s="216">
        <v>71.5</v>
      </c>
      <c r="H11784" s="216">
        <v>743.00000000162981</v>
      </c>
      <c r="I11784" s="216">
        <v>53124.500000116532</v>
      </c>
      <c r="J11784" s="216">
        <v>0.15247570640935126</v>
      </c>
      <c r="K11784" s="216">
        <v>2.0521629395560807E-4</v>
      </c>
    </row>
    <row r="11785" spans="2:11" ht="15.75" customHeight="1" x14ac:dyDescent="0.2">
      <c r="B11785" s="189">
        <v>41360</v>
      </c>
      <c r="C11785" s="143">
        <v>297416</v>
      </c>
      <c r="D11785" s="143" t="s">
        <v>901</v>
      </c>
      <c r="E11785" s="143" t="s">
        <v>25</v>
      </c>
      <c r="F11785" s="248" t="s">
        <v>6197</v>
      </c>
      <c r="G11785" s="216">
        <v>2.0100000000000002</v>
      </c>
      <c r="H11785" s="216">
        <v>184.00000000256114</v>
      </c>
      <c r="I11785" s="216">
        <v>369.84000000514794</v>
      </c>
      <c r="J11785" s="216">
        <v>1.0617217944555177E-3</v>
      </c>
      <c r="K11785" s="216">
        <v>5.7702271436996697E-6</v>
      </c>
    </row>
    <row r="11786" spans="2:11" ht="15.75" customHeight="1" x14ac:dyDescent="0.2">
      <c r="B11786" s="189">
        <v>41360</v>
      </c>
      <c r="C11786" s="143">
        <v>297418</v>
      </c>
      <c r="D11786" s="143" t="s">
        <v>791</v>
      </c>
      <c r="E11786" s="143" t="s">
        <v>25</v>
      </c>
      <c r="F11786" s="248" t="s">
        <v>6198</v>
      </c>
      <c r="G11786" s="216">
        <v>2</v>
      </c>
      <c r="H11786" s="216">
        <v>199.99999999185093</v>
      </c>
      <c r="I11786" s="216">
        <v>399.99999998370185</v>
      </c>
      <c r="J11786" s="216">
        <v>1.148303909147176E-3</v>
      </c>
      <c r="K11786" s="216">
        <v>5.7415195459698206E-6</v>
      </c>
    </row>
    <row r="11787" spans="2:11" ht="15.75" customHeight="1" x14ac:dyDescent="0.2">
      <c r="B11787" s="189">
        <v>41360</v>
      </c>
      <c r="C11787" s="143">
        <v>297419</v>
      </c>
      <c r="D11787" s="143" t="s">
        <v>740</v>
      </c>
      <c r="E11787" s="143" t="s">
        <v>25</v>
      </c>
      <c r="F11787" s="248" t="s">
        <v>3757</v>
      </c>
      <c r="G11787" s="216">
        <v>24.449999999999996</v>
      </c>
      <c r="H11787" s="216">
        <v>333.00000000628643</v>
      </c>
      <c r="I11787" s="216">
        <v>8141.8500001537041</v>
      </c>
      <c r="J11787" s="216">
        <v>2.3373295458118438E-2</v>
      </c>
      <c r="K11787" s="216">
        <v>7.0190076449481041E-5</v>
      </c>
    </row>
    <row r="11788" spans="2:11" ht="15.75" customHeight="1" x14ac:dyDescent="0.2">
      <c r="B11788" s="189">
        <v>41360</v>
      </c>
      <c r="C11788" s="143">
        <v>297423</v>
      </c>
      <c r="D11788" s="143" t="s">
        <v>791</v>
      </c>
      <c r="E11788" s="143" t="s">
        <v>25</v>
      </c>
      <c r="F11788" s="248" t="s">
        <v>6199</v>
      </c>
      <c r="G11788" s="216">
        <v>2</v>
      </c>
      <c r="H11788" s="216">
        <v>90</v>
      </c>
      <c r="I11788" s="216">
        <v>180</v>
      </c>
      <c r="J11788" s="216">
        <v>5.167367591372838E-4</v>
      </c>
      <c r="K11788" s="216">
        <v>5.7415195459698206E-6</v>
      </c>
    </row>
    <row r="11789" spans="2:11" ht="15.75" customHeight="1" x14ac:dyDescent="0.2">
      <c r="B11789" s="189">
        <v>41360</v>
      </c>
      <c r="C11789" s="143">
        <v>297424</v>
      </c>
      <c r="D11789" s="143" t="s">
        <v>901</v>
      </c>
      <c r="E11789" s="143" t="s">
        <v>25</v>
      </c>
      <c r="F11789" s="248" t="s">
        <v>6200</v>
      </c>
      <c r="G11789" s="216">
        <v>1</v>
      </c>
      <c r="H11789" s="216">
        <v>55.000000001164153</v>
      </c>
      <c r="I11789" s="216">
        <v>55.000000001164153</v>
      </c>
      <c r="J11789" s="216">
        <v>1.5789178751751207E-4</v>
      </c>
      <c r="K11789" s="216">
        <v>2.8707597729849103E-6</v>
      </c>
    </row>
    <row r="11790" spans="2:11" ht="15.75" customHeight="1" x14ac:dyDescent="0.2">
      <c r="B11790" s="189">
        <v>41360</v>
      </c>
      <c r="C11790" s="143">
        <v>297425</v>
      </c>
      <c r="D11790" s="143" t="s">
        <v>971</v>
      </c>
      <c r="E11790" s="143" t="s">
        <v>25</v>
      </c>
      <c r="F11790" s="248" t="s">
        <v>4891</v>
      </c>
      <c r="G11790" s="216">
        <v>5</v>
      </c>
      <c r="H11790" s="216">
        <v>357.99999999348074</v>
      </c>
      <c r="I11790" s="216">
        <v>1789.9999999674037</v>
      </c>
      <c r="J11790" s="216">
        <v>5.1386599935494132E-3</v>
      </c>
      <c r="K11790" s="216">
        <v>1.4353798864924551E-5</v>
      </c>
    </row>
    <row r="11791" spans="2:11" ht="15.75" customHeight="1" x14ac:dyDescent="0.2">
      <c r="B11791" s="189">
        <v>41360</v>
      </c>
      <c r="C11791" s="143">
        <v>297426</v>
      </c>
      <c r="D11791" s="143" t="s">
        <v>568</v>
      </c>
      <c r="E11791" s="143" t="s">
        <v>25</v>
      </c>
      <c r="F11791" s="248" t="s">
        <v>6201</v>
      </c>
      <c r="G11791" s="216">
        <v>1</v>
      </c>
      <c r="H11791" s="216">
        <v>223.00000000395812</v>
      </c>
      <c r="I11791" s="216">
        <v>223.00000000395812</v>
      </c>
      <c r="J11791" s="216">
        <v>6.401794293869978E-4</v>
      </c>
      <c r="K11791" s="216">
        <v>2.8707597729849103E-6</v>
      </c>
    </row>
    <row r="11792" spans="2:11" ht="15.75" customHeight="1" x14ac:dyDescent="0.2">
      <c r="B11792" s="189">
        <v>41360</v>
      </c>
      <c r="C11792" s="143">
        <v>297428</v>
      </c>
      <c r="D11792" s="143" t="s">
        <v>1365</v>
      </c>
      <c r="E11792" s="143" t="s">
        <v>25</v>
      </c>
      <c r="F11792" s="248" t="s">
        <v>6202</v>
      </c>
      <c r="G11792" s="216">
        <v>4</v>
      </c>
      <c r="H11792" s="216">
        <v>389.99999999301508</v>
      </c>
      <c r="I11792" s="216">
        <v>1559.9999999720603</v>
      </c>
      <c r="J11792" s="216">
        <v>4.4783852457762514E-3</v>
      </c>
      <c r="K11792" s="216">
        <v>1.1483039091939641E-5</v>
      </c>
    </row>
    <row r="11793" spans="2:11" ht="15.75" customHeight="1" x14ac:dyDescent="0.2">
      <c r="B11793" s="189">
        <v>41360</v>
      </c>
      <c r="C11793" s="143">
        <v>297432</v>
      </c>
      <c r="D11793" s="143" t="s">
        <v>701</v>
      </c>
      <c r="E11793" s="143" t="s">
        <v>25</v>
      </c>
      <c r="F11793" s="248" t="s">
        <v>4382</v>
      </c>
      <c r="G11793" s="216">
        <v>28.89</v>
      </c>
      <c r="H11793" s="216">
        <v>455.99999999860302</v>
      </c>
      <c r="I11793" s="216">
        <v>13173.83999995964</v>
      </c>
      <c r="J11793" s="216">
        <v>3.7818929927623667E-2</v>
      </c>
      <c r="K11793" s="216">
        <v>8.2936249841534051E-5</v>
      </c>
    </row>
    <row r="11794" spans="2:11" ht="15.75" customHeight="1" x14ac:dyDescent="0.2">
      <c r="B11794" s="189">
        <v>41360</v>
      </c>
      <c r="C11794" s="143">
        <v>297434</v>
      </c>
      <c r="D11794" s="143" t="s">
        <v>704</v>
      </c>
      <c r="E11794" s="143" t="s">
        <v>25</v>
      </c>
      <c r="F11794" s="248" t="s">
        <v>2370</v>
      </c>
      <c r="G11794" s="216">
        <v>32</v>
      </c>
      <c r="H11794" s="216">
        <v>399.99999999417923</v>
      </c>
      <c r="I11794" s="216">
        <v>12799.999999813735</v>
      </c>
      <c r="J11794" s="216">
        <v>3.6745725093672132E-2</v>
      </c>
      <c r="K11794" s="216">
        <v>9.186431273551713E-5</v>
      </c>
    </row>
    <row r="11795" spans="2:11" ht="15.75" customHeight="1" x14ac:dyDescent="0.2">
      <c r="B11795" s="189">
        <v>41360</v>
      </c>
      <c r="C11795" s="143">
        <v>297441</v>
      </c>
      <c r="D11795" s="143" t="s">
        <v>611</v>
      </c>
      <c r="E11795" s="143" t="s">
        <v>25</v>
      </c>
      <c r="F11795" s="248" t="s">
        <v>1912</v>
      </c>
      <c r="G11795" s="216">
        <v>37.111499999999992</v>
      </c>
      <c r="H11795" s="216">
        <v>227.99999999930151</v>
      </c>
      <c r="I11795" s="216">
        <v>8461.4219999740781</v>
      </c>
      <c r="J11795" s="216">
        <v>2.4290709899775109E-2</v>
      </c>
      <c r="K11795" s="216">
        <v>1.0653820131512947E-4</v>
      </c>
    </row>
    <row r="11796" spans="2:11" ht="15.75" customHeight="1" x14ac:dyDescent="0.2">
      <c r="B11796" s="189">
        <v>41360</v>
      </c>
      <c r="C11796" s="143">
        <v>297442</v>
      </c>
      <c r="D11796" s="143" t="s">
        <v>611</v>
      </c>
      <c r="E11796" s="143" t="s">
        <v>25</v>
      </c>
      <c r="F11796" s="248" t="s">
        <v>1912</v>
      </c>
      <c r="G11796" s="216">
        <v>2.0100000000000002</v>
      </c>
      <c r="H11796" s="216">
        <v>226.99999999604188</v>
      </c>
      <c r="I11796" s="216">
        <v>456.26999999204423</v>
      </c>
      <c r="J11796" s="216">
        <v>1.3098415615969859E-3</v>
      </c>
      <c r="K11796" s="216">
        <v>5.7702271436996697E-6</v>
      </c>
    </row>
    <row r="11797" spans="2:11" ht="15.75" customHeight="1" x14ac:dyDescent="0.2">
      <c r="B11797" s="189">
        <v>41360</v>
      </c>
      <c r="C11797" s="143">
        <v>297443</v>
      </c>
      <c r="D11797" s="143" t="s">
        <v>565</v>
      </c>
      <c r="E11797" s="143" t="s">
        <v>25</v>
      </c>
      <c r="F11797" s="248" t="s">
        <v>1899</v>
      </c>
      <c r="G11797" s="216">
        <v>2.0100000000000002</v>
      </c>
      <c r="H11797" s="216">
        <v>88.999999996740371</v>
      </c>
      <c r="I11797" s="216">
        <v>178.88999999344816</v>
      </c>
      <c r="J11797" s="216">
        <v>5.1355021577046182E-4</v>
      </c>
      <c r="K11797" s="216">
        <v>5.7702271436996697E-6</v>
      </c>
    </row>
    <row r="11798" spans="2:11" ht="15.75" customHeight="1" x14ac:dyDescent="0.2">
      <c r="B11798" s="189">
        <v>41360</v>
      </c>
      <c r="C11798" s="143">
        <v>297444</v>
      </c>
      <c r="D11798" s="143" t="s">
        <v>1080</v>
      </c>
      <c r="E11798" s="143" t="s">
        <v>24</v>
      </c>
      <c r="F11798" s="248" t="s">
        <v>6203</v>
      </c>
      <c r="G11798" s="216">
        <v>6.15</v>
      </c>
      <c r="H11798" s="216">
        <v>311.00000000791624</v>
      </c>
      <c r="I11798" s="216">
        <v>1912.6500000486849</v>
      </c>
      <c r="J11798" s="216">
        <v>1.9295388483854445E-3</v>
      </c>
      <c r="K11798" s="216">
        <v>6.2043049785734084E-6</v>
      </c>
    </row>
    <row r="11799" spans="2:11" ht="15.75" customHeight="1" x14ac:dyDescent="0.2">
      <c r="B11799" s="189">
        <v>41360</v>
      </c>
      <c r="C11799" s="143">
        <v>297445</v>
      </c>
      <c r="D11799" s="143" t="s">
        <v>834</v>
      </c>
      <c r="E11799" s="143" t="s">
        <v>25</v>
      </c>
      <c r="F11799" s="248" t="s">
        <v>6204</v>
      </c>
      <c r="G11799" s="216">
        <v>1.85</v>
      </c>
      <c r="H11799" s="216">
        <v>399.00000000139698</v>
      </c>
      <c r="I11799" s="216">
        <v>738.15000000258442</v>
      </c>
      <c r="J11799" s="216">
        <v>2.1190513264362307E-3</v>
      </c>
      <c r="K11799" s="216">
        <v>5.3109055800220844E-6</v>
      </c>
    </row>
    <row r="11800" spans="2:11" ht="15.75" customHeight="1" x14ac:dyDescent="0.2">
      <c r="B11800" s="189">
        <v>41360</v>
      </c>
      <c r="C11800" s="143">
        <v>297446</v>
      </c>
      <c r="D11800" s="143" t="s">
        <v>904</v>
      </c>
      <c r="E11800" s="143" t="s">
        <v>25</v>
      </c>
      <c r="F11800" s="248" t="s">
        <v>6205</v>
      </c>
      <c r="G11800" s="216">
        <v>3.15</v>
      </c>
      <c r="H11800" s="216">
        <v>219.99999999417923</v>
      </c>
      <c r="I11800" s="216">
        <v>692.99999998166459</v>
      </c>
      <c r="J11800" s="216">
        <v>1.9894365226259063E-3</v>
      </c>
      <c r="K11800" s="216">
        <v>9.0428932849024662E-6</v>
      </c>
    </row>
    <row r="11801" spans="2:11" ht="15.75" customHeight="1" x14ac:dyDescent="0.2">
      <c r="B11801" s="189">
        <v>41360</v>
      </c>
      <c r="C11801" s="143">
        <v>297447</v>
      </c>
      <c r="D11801" s="143" t="s">
        <v>1233</v>
      </c>
      <c r="E11801" s="143" t="s">
        <v>24</v>
      </c>
      <c r="F11801" s="248" t="s">
        <v>5761</v>
      </c>
      <c r="G11801" s="216">
        <v>5.92</v>
      </c>
      <c r="H11801" s="216">
        <v>45</v>
      </c>
      <c r="I11801" s="216">
        <v>266.39999999999998</v>
      </c>
      <c r="J11801" s="216">
        <v>2.6875233273039931E-4</v>
      </c>
      <c r="K11801" s="216">
        <v>5.97227406067554E-6</v>
      </c>
    </row>
    <row r="11802" spans="2:11" ht="15.75" customHeight="1" x14ac:dyDescent="0.2">
      <c r="B11802" s="189">
        <v>41360</v>
      </c>
      <c r="C11802" s="143">
        <v>297448</v>
      </c>
      <c r="D11802" s="143" t="s">
        <v>1852</v>
      </c>
      <c r="E11802" s="143" t="s">
        <v>24</v>
      </c>
      <c r="F11802" s="248" t="s">
        <v>6206</v>
      </c>
      <c r="G11802" s="216">
        <v>10.25</v>
      </c>
      <c r="H11802" s="216">
        <v>191.00000000442378</v>
      </c>
      <c r="I11802" s="216">
        <v>1957.7500000453438</v>
      </c>
      <c r="J11802" s="216">
        <v>1.9750370848916122E-3</v>
      </c>
      <c r="K11802" s="216">
        <v>1.0340508297622347E-5</v>
      </c>
    </row>
    <row r="11803" spans="2:11" ht="15.75" customHeight="1" x14ac:dyDescent="0.2">
      <c r="B11803" s="189">
        <v>41360</v>
      </c>
      <c r="C11803" s="143">
        <v>297449</v>
      </c>
      <c r="D11803" s="143" t="s">
        <v>2023</v>
      </c>
      <c r="E11803" s="143" t="s">
        <v>24</v>
      </c>
      <c r="F11803" s="248" t="s">
        <v>3059</v>
      </c>
      <c r="G11803" s="216">
        <v>3.9750000000000001</v>
      </c>
      <c r="H11803" s="216">
        <v>237.00000000768341</v>
      </c>
      <c r="I11803" s="216">
        <v>942.07500003054156</v>
      </c>
      <c r="J11803" s="216">
        <v>9.5039359559008659E-4</v>
      </c>
      <c r="K11803" s="216">
        <v>4.0100995593218367E-6</v>
      </c>
    </row>
    <row r="11804" spans="2:11" ht="15.75" customHeight="1" x14ac:dyDescent="0.2">
      <c r="B11804" s="189">
        <v>41360</v>
      </c>
      <c r="C11804" s="143">
        <v>297450</v>
      </c>
      <c r="D11804" s="143" t="s">
        <v>641</v>
      </c>
      <c r="E11804" s="143" t="s">
        <v>24</v>
      </c>
      <c r="F11804" s="248" t="s">
        <v>4488</v>
      </c>
      <c r="G11804" s="216">
        <v>1.3266</v>
      </c>
      <c r="H11804" s="216">
        <v>256.99999999953434</v>
      </c>
      <c r="I11804" s="216">
        <v>340.93619999938227</v>
      </c>
      <c r="J11804" s="216">
        <v>3.4394669317594576E-4</v>
      </c>
      <c r="K11804" s="216">
        <v>1.3383139812317859E-6</v>
      </c>
    </row>
    <row r="11805" spans="2:11" ht="15.75" customHeight="1" x14ac:dyDescent="0.2">
      <c r="B11805" s="189">
        <v>41360</v>
      </c>
      <c r="C11805" s="143">
        <v>297451</v>
      </c>
      <c r="D11805" s="143" t="s">
        <v>1010</v>
      </c>
      <c r="E11805" s="143" t="s">
        <v>24</v>
      </c>
      <c r="F11805" s="248" t="s">
        <v>6207</v>
      </c>
      <c r="G11805" s="216">
        <v>6.5132000000000003</v>
      </c>
      <c r="H11805" s="216">
        <v>261.00000000209548</v>
      </c>
      <c r="I11805" s="216">
        <v>1699.9452000136484</v>
      </c>
      <c r="J11805" s="216">
        <v>1.7149558484140888E-3</v>
      </c>
      <c r="K11805" s="216">
        <v>6.5707120628364751E-6</v>
      </c>
    </row>
    <row r="11806" spans="2:11" ht="15.75" customHeight="1" x14ac:dyDescent="0.2">
      <c r="B11806" s="189">
        <v>41360</v>
      </c>
      <c r="C11806" s="143">
        <v>297452</v>
      </c>
      <c r="D11806" s="143" t="s">
        <v>717</v>
      </c>
      <c r="E11806" s="143" t="s">
        <v>24</v>
      </c>
      <c r="F11806" s="248" t="s">
        <v>3141</v>
      </c>
      <c r="G11806" s="216">
        <v>16.8264</v>
      </c>
      <c r="H11806" s="216">
        <v>220.00000000465661</v>
      </c>
      <c r="I11806" s="216">
        <v>3701.8080000783539</v>
      </c>
      <c r="J11806" s="216">
        <v>3.7344952527819512E-3</v>
      </c>
      <c r="K11806" s="216">
        <v>1.6974978421376844E-5</v>
      </c>
    </row>
    <row r="11807" spans="2:11" ht="15.75" customHeight="1" x14ac:dyDescent="0.2">
      <c r="B11807" s="189">
        <v>41360</v>
      </c>
      <c r="C11807" s="143">
        <v>297453</v>
      </c>
      <c r="D11807" s="143" t="s">
        <v>5005</v>
      </c>
      <c r="E11807" s="143" t="s">
        <v>24</v>
      </c>
      <c r="F11807" s="248" t="s">
        <v>6208</v>
      </c>
      <c r="G11807" s="216">
        <v>6.82</v>
      </c>
      <c r="H11807" s="216">
        <v>222.00000000069849</v>
      </c>
      <c r="I11807" s="216">
        <v>1514.0400000047637</v>
      </c>
      <c r="J11807" s="216">
        <v>1.5274090910225753E-3</v>
      </c>
      <c r="K11807" s="216">
        <v>6.8802211307106733E-6</v>
      </c>
    </row>
    <row r="11808" spans="2:11" ht="15.75" customHeight="1" x14ac:dyDescent="0.2">
      <c r="B11808" s="189">
        <v>41360</v>
      </c>
      <c r="C11808" s="143">
        <v>297454</v>
      </c>
      <c r="D11808" s="143" t="s">
        <v>1158</v>
      </c>
      <c r="E11808" s="143" t="s">
        <v>25</v>
      </c>
      <c r="F11808" s="248" t="s">
        <v>5703</v>
      </c>
      <c r="G11808" s="216">
        <v>14.46</v>
      </c>
      <c r="H11808" s="216">
        <v>200.99999999511056</v>
      </c>
      <c r="I11808" s="216">
        <v>2906.4599999292986</v>
      </c>
      <c r="J11808" s="216">
        <v>8.3437484495867548E-3</v>
      </c>
      <c r="K11808" s="216">
        <v>4.1511186317361803E-5</v>
      </c>
    </row>
    <row r="11809" spans="2:11" ht="15.75" customHeight="1" x14ac:dyDescent="0.2">
      <c r="B11809" s="189">
        <v>41360</v>
      </c>
      <c r="C11809" s="143">
        <v>297455</v>
      </c>
      <c r="D11809" s="143" t="s">
        <v>1164</v>
      </c>
      <c r="E11809" s="143" t="s">
        <v>25</v>
      </c>
      <c r="F11809" s="248" t="s">
        <v>6209</v>
      </c>
      <c r="G11809" s="216">
        <v>27.075000000000003</v>
      </c>
      <c r="H11809" s="216">
        <v>405</v>
      </c>
      <c r="I11809" s="216">
        <v>10965.375000000002</v>
      </c>
      <c r="J11809" s="216">
        <v>3.1478957445694414E-2</v>
      </c>
      <c r="K11809" s="216">
        <v>7.7725820853566453E-5</v>
      </c>
    </row>
    <row r="11810" spans="2:11" ht="15.75" customHeight="1" x14ac:dyDescent="0.2">
      <c r="B11810" s="189">
        <v>41360</v>
      </c>
      <c r="C11810" s="143">
        <v>297456</v>
      </c>
      <c r="D11810" s="143" t="s">
        <v>672</v>
      </c>
      <c r="E11810" s="143" t="s">
        <v>25</v>
      </c>
      <c r="F11810" s="248" t="s">
        <v>6210</v>
      </c>
      <c r="G11810" s="216">
        <v>14.5</v>
      </c>
      <c r="H11810" s="216">
        <v>431.99999999371357</v>
      </c>
      <c r="I11810" s="216">
        <v>6263.9999999088468</v>
      </c>
      <c r="J11810" s="216">
        <v>1.79824392177158E-2</v>
      </c>
      <c r="K11810" s="216">
        <v>4.16260167082812E-5</v>
      </c>
    </row>
    <row r="11811" spans="2:11" ht="15.75" customHeight="1" x14ac:dyDescent="0.2">
      <c r="B11811" s="189">
        <v>41360</v>
      </c>
      <c r="C11811" s="143">
        <v>297457</v>
      </c>
      <c r="D11811" s="143" t="s">
        <v>1131</v>
      </c>
      <c r="E11811" s="143" t="s">
        <v>24</v>
      </c>
      <c r="F11811" s="248" t="s">
        <v>6211</v>
      </c>
      <c r="G11811" s="216">
        <v>7.26</v>
      </c>
      <c r="H11811" s="216">
        <v>176.00000000791624</v>
      </c>
      <c r="I11811" s="216">
        <v>1277.7600000574719</v>
      </c>
      <c r="J11811" s="216">
        <v>1.289042720289192E-3</v>
      </c>
      <c r="K11811" s="216">
        <v>7.3241063649500716E-6</v>
      </c>
    </row>
    <row r="11812" spans="2:11" ht="15.75" customHeight="1" x14ac:dyDescent="0.2">
      <c r="B11812" s="189">
        <v>41360</v>
      </c>
      <c r="C11812" s="143">
        <v>297458</v>
      </c>
      <c r="D11812" s="143" t="s">
        <v>840</v>
      </c>
      <c r="E11812" s="143" t="s">
        <v>24</v>
      </c>
      <c r="F11812" s="248" t="s">
        <v>5679</v>
      </c>
      <c r="G11812" s="216">
        <v>21.23</v>
      </c>
      <c r="H11812" s="216">
        <v>62.999999995809048</v>
      </c>
      <c r="I11812" s="216">
        <v>1337.4899999110262</v>
      </c>
      <c r="J11812" s="216">
        <v>1.3493001406894515E-3</v>
      </c>
      <c r="K11812" s="216">
        <v>2.1417462552050968E-5</v>
      </c>
    </row>
    <row r="11813" spans="2:11" ht="15.75" customHeight="1" x14ac:dyDescent="0.2">
      <c r="B11813" s="189">
        <v>41360</v>
      </c>
      <c r="C11813" s="143">
        <v>297459</v>
      </c>
      <c r="D11813" s="143" t="s">
        <v>1456</v>
      </c>
      <c r="E11813" s="143" t="s">
        <v>24</v>
      </c>
      <c r="F11813" s="248" t="s">
        <v>6212</v>
      </c>
      <c r="G11813" s="216">
        <v>4.58</v>
      </c>
      <c r="H11813" s="216">
        <v>49.999999995343387</v>
      </c>
      <c r="I11813" s="216">
        <v>228.99999997867272</v>
      </c>
      <c r="J11813" s="216">
        <v>2.3102208779853485E-4</v>
      </c>
      <c r="K11813" s="216">
        <v>4.6204417564010092E-6</v>
      </c>
    </row>
    <row r="11814" spans="2:11" ht="15.75" customHeight="1" x14ac:dyDescent="0.2">
      <c r="B11814" s="189">
        <v>41360</v>
      </c>
      <c r="C11814" s="143">
        <v>297459</v>
      </c>
      <c r="D11814" s="143" t="s">
        <v>658</v>
      </c>
      <c r="E11814" s="143" t="s">
        <v>24</v>
      </c>
      <c r="F11814" s="248" t="s">
        <v>6212</v>
      </c>
      <c r="G11814" s="216">
        <v>11.52</v>
      </c>
      <c r="H11814" s="216">
        <v>49.999999995343387</v>
      </c>
      <c r="I11814" s="216">
        <v>575.99999994635584</v>
      </c>
      <c r="J11814" s="216">
        <v>5.8108612476836716E-4</v>
      </c>
      <c r="K11814" s="216">
        <v>1.1621722496449699E-5</v>
      </c>
    </row>
    <row r="11815" spans="2:11" ht="15.75" customHeight="1" x14ac:dyDescent="0.2">
      <c r="B11815" s="189">
        <v>41360</v>
      </c>
      <c r="C11815" s="143">
        <v>297460</v>
      </c>
      <c r="D11815" s="143" t="s">
        <v>1233</v>
      </c>
      <c r="E11815" s="143" t="s">
        <v>24</v>
      </c>
      <c r="F11815" s="248" t="s">
        <v>4131</v>
      </c>
      <c r="G11815" s="216">
        <v>6.9</v>
      </c>
      <c r="H11815" s="216">
        <v>36.999999994877726</v>
      </c>
      <c r="I11815" s="216">
        <v>255.29999996465631</v>
      </c>
      <c r="J11815" s="216">
        <v>2.5755431883097693E-4</v>
      </c>
      <c r="K11815" s="216">
        <v>6.9609275369360185E-6</v>
      </c>
    </row>
    <row r="11816" spans="2:11" ht="15.75" customHeight="1" x14ac:dyDescent="0.2">
      <c r="B11816" s="189">
        <v>41360</v>
      </c>
      <c r="C11816" s="143">
        <v>297461</v>
      </c>
      <c r="D11816" s="143" t="s">
        <v>574</v>
      </c>
      <c r="E11816" s="143" t="s">
        <v>25</v>
      </c>
      <c r="F11816" s="248" t="s">
        <v>6213</v>
      </c>
      <c r="G11816" s="216">
        <v>1.9280000000000002</v>
      </c>
      <c r="H11816" s="216">
        <v>79.000000006053597</v>
      </c>
      <c r="I11816" s="216">
        <v>152.31200001167136</v>
      </c>
      <c r="J11816" s="216">
        <v>4.3725116257638328E-4</v>
      </c>
      <c r="K11816" s="216">
        <v>5.5348248423149074E-6</v>
      </c>
    </row>
    <row r="11817" spans="2:11" ht="15.75" customHeight="1" x14ac:dyDescent="0.2">
      <c r="B11817" s="189">
        <v>41360</v>
      </c>
      <c r="C11817" s="143">
        <v>297463</v>
      </c>
      <c r="D11817" s="143" t="s">
        <v>604</v>
      </c>
      <c r="E11817" s="143" t="s">
        <v>25</v>
      </c>
      <c r="F11817" s="248" t="s">
        <v>5945</v>
      </c>
      <c r="G11817" s="216">
        <v>57.265000000000001</v>
      </c>
      <c r="H11817" s="216">
        <v>537.00000000069849</v>
      </c>
      <c r="I11817" s="216">
        <v>30751.30500004</v>
      </c>
      <c r="J11817" s="216">
        <v>8.8279609360904565E-2</v>
      </c>
      <c r="K11817" s="216">
        <v>1.6439405839998089E-4</v>
      </c>
    </row>
    <row r="11818" spans="2:11" ht="15.75" customHeight="1" x14ac:dyDescent="0.2">
      <c r="B11818" s="189">
        <v>41361</v>
      </c>
      <c r="C11818" s="143">
        <v>297494</v>
      </c>
      <c r="D11818" s="143" t="s">
        <v>1253</v>
      </c>
      <c r="E11818" s="143" t="s">
        <v>24</v>
      </c>
      <c r="F11818" s="248" t="s">
        <v>6214</v>
      </c>
      <c r="G11818" s="216">
        <v>6</v>
      </c>
      <c r="H11818" s="216">
        <v>175.00000000465661</v>
      </c>
      <c r="I11818" s="216">
        <v>1050.0000000279397</v>
      </c>
      <c r="J11818" s="216">
        <v>1.0591359798941893E-3</v>
      </c>
      <c r="K11818" s="216">
        <v>6.0522055992343231E-6</v>
      </c>
    </row>
    <row r="11819" spans="2:11" ht="15.75" customHeight="1" x14ac:dyDescent="0.2">
      <c r="B11819" s="189">
        <v>41361</v>
      </c>
      <c r="C11819" s="143">
        <v>297495</v>
      </c>
      <c r="D11819" s="143" t="s">
        <v>740</v>
      </c>
      <c r="E11819" s="143" t="s">
        <v>25</v>
      </c>
      <c r="F11819" s="248" t="s">
        <v>3757</v>
      </c>
      <c r="G11819" s="216">
        <v>5</v>
      </c>
      <c r="H11819" s="216">
        <v>174.00000000139698</v>
      </c>
      <c r="I11819" s="216">
        <v>870.00000000698492</v>
      </c>
      <c r="J11819" s="216">
        <v>2.4983433399363825E-3</v>
      </c>
      <c r="K11819" s="216">
        <v>1.435829505699037E-5</v>
      </c>
    </row>
    <row r="11820" spans="2:11" ht="15.75" customHeight="1" x14ac:dyDescent="0.2">
      <c r="B11820" s="189">
        <v>41361</v>
      </c>
      <c r="C11820" s="143">
        <v>297496</v>
      </c>
      <c r="D11820" s="143" t="s">
        <v>960</v>
      </c>
      <c r="E11820" s="143" t="s">
        <v>25</v>
      </c>
      <c r="F11820" s="248" t="s">
        <v>6215</v>
      </c>
      <c r="G11820" s="216">
        <v>3</v>
      </c>
      <c r="H11820" s="216">
        <v>180</v>
      </c>
      <c r="I11820" s="216">
        <v>540</v>
      </c>
      <c r="J11820" s="216">
        <v>1.55069586615496E-3</v>
      </c>
      <c r="K11820" s="216">
        <v>8.6149770341942221E-6</v>
      </c>
    </row>
    <row r="11821" spans="2:11" ht="15.75" customHeight="1" x14ac:dyDescent="0.2">
      <c r="B11821" s="189">
        <v>41361</v>
      </c>
      <c r="C11821" s="143">
        <v>297497</v>
      </c>
      <c r="D11821" s="143" t="s">
        <v>516</v>
      </c>
      <c r="E11821" s="143" t="s">
        <v>25</v>
      </c>
      <c r="F11821" s="248" t="s">
        <v>2677</v>
      </c>
      <c r="G11821" s="216">
        <v>20.5</v>
      </c>
      <c r="H11821" s="216">
        <v>274.00000000256114</v>
      </c>
      <c r="I11821" s="216">
        <v>5617.0000000525033</v>
      </c>
      <c r="J11821" s="216">
        <v>1.6130108667173754E-2</v>
      </c>
      <c r="K11821" s="216">
        <v>5.8869009733660514E-5</v>
      </c>
    </row>
    <row r="11822" spans="2:11" ht="15.75" customHeight="1" x14ac:dyDescent="0.2">
      <c r="B11822" s="189">
        <v>41361</v>
      </c>
      <c r="C11822" s="143">
        <v>297498</v>
      </c>
      <c r="D11822" s="143" t="s">
        <v>588</v>
      </c>
      <c r="E11822" s="143" t="s">
        <v>25</v>
      </c>
      <c r="F11822" s="248" t="s">
        <v>3898</v>
      </c>
      <c r="G11822" s="216">
        <v>6</v>
      </c>
      <c r="H11822" s="216">
        <v>312.99999999348074</v>
      </c>
      <c r="I11822" s="216">
        <v>1877.9999999608845</v>
      </c>
      <c r="J11822" s="216">
        <v>5.3929756232932568E-3</v>
      </c>
      <c r="K11822" s="216">
        <v>1.7229954068388444E-5</v>
      </c>
    </row>
    <row r="11823" spans="2:11" ht="15.75" customHeight="1" x14ac:dyDescent="0.2">
      <c r="B11823" s="189">
        <v>41361</v>
      </c>
      <c r="C11823" s="143">
        <v>297499</v>
      </c>
      <c r="D11823" s="143" t="s">
        <v>997</v>
      </c>
      <c r="E11823" s="143" t="s">
        <v>25</v>
      </c>
      <c r="F11823" s="248" t="s">
        <v>6216</v>
      </c>
      <c r="G11823" s="216">
        <v>6.5</v>
      </c>
      <c r="H11823" s="216">
        <v>179.00000000721775</v>
      </c>
      <c r="I11823" s="216">
        <v>1163.5000000469154</v>
      </c>
      <c r="J11823" s="216">
        <v>3.341175259896384E-3</v>
      </c>
      <c r="K11823" s="216">
        <v>1.866578357408748E-5</v>
      </c>
    </row>
    <row r="11824" spans="2:11" ht="15.75" customHeight="1" x14ac:dyDescent="0.2">
      <c r="B11824" s="189">
        <v>41361</v>
      </c>
      <c r="C11824" s="143">
        <v>297501</v>
      </c>
      <c r="D11824" s="143" t="s">
        <v>606</v>
      </c>
      <c r="E11824" s="143" t="s">
        <v>25</v>
      </c>
      <c r="F11824" s="248" t="s">
        <v>6217</v>
      </c>
      <c r="G11824" s="216">
        <v>2</v>
      </c>
      <c r="H11824" s="216">
        <v>52.000000001862645</v>
      </c>
      <c r="I11824" s="216">
        <v>104.00000000372529</v>
      </c>
      <c r="J11824" s="216">
        <v>2.9865253719609745E-4</v>
      </c>
      <c r="K11824" s="216">
        <v>5.7433180227961484E-6</v>
      </c>
    </row>
    <row r="11825" spans="2:11" ht="15.75" customHeight="1" x14ac:dyDescent="0.2">
      <c r="B11825" s="189">
        <v>41361</v>
      </c>
      <c r="C11825" s="143">
        <v>297502</v>
      </c>
      <c r="D11825" s="143" t="s">
        <v>1631</v>
      </c>
      <c r="E11825" s="143" t="s">
        <v>25</v>
      </c>
      <c r="F11825" s="248" t="s">
        <v>2618</v>
      </c>
      <c r="G11825" s="216">
        <v>5</v>
      </c>
      <c r="H11825" s="216">
        <v>236.00000000442378</v>
      </c>
      <c r="I11825" s="216">
        <v>1180.0000000221189</v>
      </c>
      <c r="J11825" s="216">
        <v>3.3885576335132453E-3</v>
      </c>
      <c r="K11825" s="216">
        <v>1.435829505699037E-5</v>
      </c>
    </row>
    <row r="11826" spans="2:11" ht="15.75" customHeight="1" x14ac:dyDescent="0.2">
      <c r="B11826" s="189">
        <v>41361</v>
      </c>
      <c r="C11826" s="143">
        <v>297504</v>
      </c>
      <c r="D11826" s="143" t="s">
        <v>853</v>
      </c>
      <c r="E11826" s="143" t="s">
        <v>25</v>
      </c>
      <c r="F11826" s="248" t="s">
        <v>5387</v>
      </c>
      <c r="G11826" s="216">
        <v>1</v>
      </c>
      <c r="H11826" s="216">
        <v>377.0000000030268</v>
      </c>
      <c r="I11826" s="216">
        <v>377.0000000030268</v>
      </c>
      <c r="J11826" s="216">
        <v>1.0826154473057659E-3</v>
      </c>
      <c r="K11826" s="216">
        <v>2.8716590113980742E-6</v>
      </c>
    </row>
    <row r="11827" spans="2:11" ht="15.75" customHeight="1" x14ac:dyDescent="0.2">
      <c r="B11827" s="189">
        <v>41361</v>
      </c>
      <c r="C11827" s="143">
        <v>297505</v>
      </c>
      <c r="D11827" s="143" t="s">
        <v>597</v>
      </c>
      <c r="E11827" s="143" t="s">
        <v>25</v>
      </c>
      <c r="F11827" s="248" t="s">
        <v>4498</v>
      </c>
      <c r="G11827" s="216">
        <v>77.17</v>
      </c>
      <c r="H11827" s="216">
        <v>307.0000000053551</v>
      </c>
      <c r="I11827" s="216">
        <v>23691.190000413255</v>
      </c>
      <c r="J11827" s="216">
        <v>6.8033019255430663E-2</v>
      </c>
      <c r="K11827" s="216">
        <v>2.2160592590958939E-4</v>
      </c>
    </row>
    <row r="11828" spans="2:11" ht="15.75" customHeight="1" x14ac:dyDescent="0.2">
      <c r="B11828" s="189">
        <v>41361</v>
      </c>
      <c r="C11828" s="143">
        <v>297506</v>
      </c>
      <c r="D11828" s="143" t="s">
        <v>1104</v>
      </c>
      <c r="E11828" s="143" t="s">
        <v>25</v>
      </c>
      <c r="F11828" s="248" t="s">
        <v>2118</v>
      </c>
      <c r="G11828" s="216">
        <v>20.504999999999999</v>
      </c>
      <c r="H11828" s="216">
        <v>180.99999999278225</v>
      </c>
      <c r="I11828" s="216">
        <v>3711.4049998519999</v>
      </c>
      <c r="J11828" s="216">
        <v>1.0657889612772864E-2</v>
      </c>
      <c r="K11828" s="216">
        <v>5.8883368028717505E-5</v>
      </c>
    </row>
    <row r="11829" spans="2:11" ht="15.75" customHeight="1" x14ac:dyDescent="0.2">
      <c r="B11829" s="189">
        <v>41361</v>
      </c>
      <c r="C11829" s="143">
        <v>297507</v>
      </c>
      <c r="D11829" s="143" t="s">
        <v>2371</v>
      </c>
      <c r="E11829" s="143" t="s">
        <v>25</v>
      </c>
      <c r="F11829" s="248" t="s">
        <v>6218</v>
      </c>
      <c r="G11829" s="216">
        <v>4</v>
      </c>
      <c r="H11829" s="216">
        <v>15.999999999767169</v>
      </c>
      <c r="I11829" s="216">
        <v>63.999999999068677</v>
      </c>
      <c r="J11829" s="216">
        <v>1.8378617672680229E-4</v>
      </c>
      <c r="K11829" s="216">
        <v>1.1486636045592297E-5</v>
      </c>
    </row>
    <row r="11830" spans="2:11" ht="15.75" customHeight="1" x14ac:dyDescent="0.2">
      <c r="B11830" s="189">
        <v>41361</v>
      </c>
      <c r="C11830" s="143">
        <v>297508</v>
      </c>
      <c r="D11830" s="143" t="s">
        <v>867</v>
      </c>
      <c r="E11830" s="143" t="s">
        <v>25</v>
      </c>
      <c r="F11830" s="248" t="s">
        <v>4534</v>
      </c>
      <c r="G11830" s="216">
        <v>10.200000000000001</v>
      </c>
      <c r="H11830" s="216">
        <v>147.99999998998828</v>
      </c>
      <c r="I11830" s="216">
        <v>1509.5999998978805</v>
      </c>
      <c r="J11830" s="216">
        <v>4.3350564433132805E-3</v>
      </c>
      <c r="K11830" s="216">
        <v>2.9290921916260359E-5</v>
      </c>
    </row>
    <row r="11831" spans="2:11" ht="15.75" customHeight="1" x14ac:dyDescent="0.2">
      <c r="B11831" s="189">
        <v>41361</v>
      </c>
      <c r="C11831" s="143">
        <v>297513</v>
      </c>
      <c r="D11831" s="143" t="s">
        <v>696</v>
      </c>
      <c r="E11831" s="143" t="s">
        <v>25</v>
      </c>
      <c r="F11831" s="248" t="s">
        <v>5638</v>
      </c>
      <c r="G11831" s="216">
        <v>23.799999999999997</v>
      </c>
      <c r="H11831" s="216">
        <v>439.99999999883585</v>
      </c>
      <c r="I11831" s="216">
        <v>10471.999999972293</v>
      </c>
      <c r="J11831" s="216">
        <v>3.0072013167281066E-2</v>
      </c>
      <c r="K11831" s="216">
        <v>6.8345484471274157E-5</v>
      </c>
    </row>
    <row r="11832" spans="2:11" ht="15.75" customHeight="1" x14ac:dyDescent="0.2">
      <c r="B11832" s="189">
        <v>41361</v>
      </c>
      <c r="C11832" s="143">
        <v>297514</v>
      </c>
      <c r="D11832" s="143" t="s">
        <v>890</v>
      </c>
      <c r="E11832" s="143" t="s">
        <v>25</v>
      </c>
      <c r="F11832" s="248" t="s">
        <v>3981</v>
      </c>
      <c r="G11832" s="216">
        <v>48.980000000000004</v>
      </c>
      <c r="H11832" s="216">
        <v>497.99999999930151</v>
      </c>
      <c r="I11832" s="216">
        <v>24392.039999965789</v>
      </c>
      <c r="J11832" s="216">
        <v>7.0045621472284034E-2</v>
      </c>
      <c r="K11832" s="216">
        <v>1.4065385837827769E-4</v>
      </c>
    </row>
    <row r="11833" spans="2:11" ht="15.75" customHeight="1" x14ac:dyDescent="0.2">
      <c r="B11833" s="189">
        <v>41361</v>
      </c>
      <c r="C11833" s="143">
        <v>297515</v>
      </c>
      <c r="D11833" s="143" t="s">
        <v>779</v>
      </c>
      <c r="E11833" s="143" t="s">
        <v>24</v>
      </c>
      <c r="F11833" s="248" t="s">
        <v>6035</v>
      </c>
      <c r="G11833" s="216">
        <v>3.22</v>
      </c>
      <c r="H11833" s="216">
        <v>4.9999999953433871</v>
      </c>
      <c r="I11833" s="216">
        <v>16.099999985005706</v>
      </c>
      <c r="J11833" s="216">
        <v>1.6240085009487341E-5</v>
      </c>
      <c r="K11833" s="216">
        <v>3.2480170049224205E-6</v>
      </c>
    </row>
    <row r="11834" spans="2:11" ht="15.75" customHeight="1" x14ac:dyDescent="0.2">
      <c r="B11834" s="189">
        <v>41361</v>
      </c>
      <c r="C11834" s="143">
        <v>297516</v>
      </c>
      <c r="D11834" s="143" t="s">
        <v>687</v>
      </c>
      <c r="E11834" s="143" t="s">
        <v>24</v>
      </c>
      <c r="F11834" s="248" t="s">
        <v>6219</v>
      </c>
      <c r="G11834" s="216">
        <v>14.08</v>
      </c>
      <c r="H11834" s="216">
        <v>211.99999999953434</v>
      </c>
      <c r="I11834" s="216">
        <v>2984.9599999934435</v>
      </c>
      <c r="J11834" s="216">
        <v>3.010931937575134E-3</v>
      </c>
      <c r="K11834" s="216">
        <v>1.4202509139536546E-5</v>
      </c>
    </row>
    <row r="11835" spans="2:11" ht="15.75" customHeight="1" x14ac:dyDescent="0.2">
      <c r="B11835" s="189">
        <v>41361</v>
      </c>
      <c r="C11835" s="143">
        <v>297517</v>
      </c>
      <c r="D11835" s="143" t="s">
        <v>1066</v>
      </c>
      <c r="E11835" s="143" t="s">
        <v>24</v>
      </c>
      <c r="F11835" s="248" t="s">
        <v>4205</v>
      </c>
      <c r="G11835" s="216">
        <v>23.4133</v>
      </c>
      <c r="H11835" s="216">
        <v>253.00000000745058</v>
      </c>
      <c r="I11835" s="216">
        <v>5923.5649001744432</v>
      </c>
      <c r="J11835" s="216">
        <v>5.9751054427106117E-3</v>
      </c>
      <c r="K11835" s="216">
        <v>2.3617017559425496E-5</v>
      </c>
    </row>
    <row r="11836" spans="2:11" ht="15.75" customHeight="1" x14ac:dyDescent="0.2">
      <c r="B11836" s="189">
        <v>41361</v>
      </c>
      <c r="C11836" s="143">
        <v>297518</v>
      </c>
      <c r="D11836" s="143" t="s">
        <v>1080</v>
      </c>
      <c r="E11836" s="143" t="s">
        <v>24</v>
      </c>
      <c r="F11836" s="248" t="s">
        <v>6220</v>
      </c>
      <c r="G11836" s="216">
        <v>50.96</v>
      </c>
      <c r="H11836" s="216">
        <v>14.00000000372529</v>
      </c>
      <c r="I11836" s="216">
        <v>713.44000018984082</v>
      </c>
      <c r="J11836" s="216">
        <v>7.1964759397778191E-4</v>
      </c>
      <c r="K11836" s="216">
        <v>5.1403399556163521E-5</v>
      </c>
    </row>
    <row r="11837" spans="2:11" ht="15.75" customHeight="1" x14ac:dyDescent="0.2">
      <c r="B11837" s="189">
        <v>41361</v>
      </c>
      <c r="C11837" s="143">
        <v>297519</v>
      </c>
      <c r="D11837" s="143" t="s">
        <v>1883</v>
      </c>
      <c r="E11837" s="143" t="s">
        <v>24</v>
      </c>
      <c r="F11837" s="248" t="s">
        <v>6221</v>
      </c>
      <c r="G11837" s="216">
        <v>14.345000000000001</v>
      </c>
      <c r="H11837" s="216">
        <v>168.00000000279397</v>
      </c>
      <c r="I11837" s="216">
        <v>2409.9600000400796</v>
      </c>
      <c r="J11837" s="216">
        <v>2.4309289010288867E-3</v>
      </c>
      <c r="K11837" s="216">
        <v>1.4469814886836062E-5</v>
      </c>
    </row>
    <row r="11838" spans="2:11" ht="15.75" customHeight="1" x14ac:dyDescent="0.2">
      <c r="B11838" s="189">
        <v>41361</v>
      </c>
      <c r="C11838" s="143">
        <v>297520</v>
      </c>
      <c r="D11838" s="143" t="s">
        <v>1339</v>
      </c>
      <c r="E11838" s="143" t="s">
        <v>24</v>
      </c>
      <c r="F11838" s="248" t="s">
        <v>6222</v>
      </c>
      <c r="G11838" s="216">
        <v>1.96</v>
      </c>
      <c r="H11838" s="216">
        <v>23.000000001629815</v>
      </c>
      <c r="I11838" s="216">
        <v>45.080000003194435</v>
      </c>
      <c r="J11838" s="216">
        <v>4.547223807213611E-5</v>
      </c>
      <c r="K11838" s="216">
        <v>1.9770538290832123E-6</v>
      </c>
    </row>
    <row r="11839" spans="2:11" ht="15.75" customHeight="1" x14ac:dyDescent="0.2">
      <c r="B11839" s="189">
        <v>41361</v>
      </c>
      <c r="C11839" s="143">
        <v>297521</v>
      </c>
      <c r="D11839" s="143" t="s">
        <v>1639</v>
      </c>
      <c r="E11839" s="143" t="s">
        <v>24</v>
      </c>
      <c r="F11839" s="248" t="s">
        <v>6223</v>
      </c>
      <c r="G11839" s="216">
        <v>43.605000000000004</v>
      </c>
      <c r="H11839" s="216">
        <v>71.000000000931323</v>
      </c>
      <c r="I11839" s="216">
        <v>3095.9550000406107</v>
      </c>
      <c r="J11839" s="216">
        <v>3.1228926977038807E-3</v>
      </c>
      <c r="K11839" s="216">
        <v>4.3984404192435446E-5</v>
      </c>
    </row>
    <row r="11840" spans="2:11" ht="15.75" customHeight="1" x14ac:dyDescent="0.2">
      <c r="B11840" s="189">
        <v>41361</v>
      </c>
      <c r="C11840" s="143">
        <v>297522</v>
      </c>
      <c r="D11840" s="143" t="s">
        <v>824</v>
      </c>
      <c r="E11840" s="143" t="s">
        <v>24</v>
      </c>
      <c r="F11840" s="248" t="s">
        <v>6224</v>
      </c>
      <c r="G11840" s="216">
        <v>8.9600000000000009</v>
      </c>
      <c r="H11840" s="216">
        <v>13.000000000465661</v>
      </c>
      <c r="I11840" s="216">
        <v>116.48000000417234</v>
      </c>
      <c r="J11840" s="216">
        <v>1.1749348470401097E-4</v>
      </c>
      <c r="K11840" s="216">
        <v>9.0379603615232565E-6</v>
      </c>
    </row>
    <row r="11841" spans="2:11" ht="15.75" customHeight="1" x14ac:dyDescent="0.2">
      <c r="B11841" s="189">
        <v>41361</v>
      </c>
      <c r="C11841" s="143">
        <v>297523</v>
      </c>
      <c r="D11841" s="143" t="s">
        <v>4801</v>
      </c>
      <c r="E11841" s="143" t="s">
        <v>24</v>
      </c>
      <c r="F11841" s="248" t="s">
        <v>6225</v>
      </c>
      <c r="G11841" s="216">
        <v>13.5</v>
      </c>
      <c r="H11841" s="216">
        <v>55.000000001164153</v>
      </c>
      <c r="I11841" s="216">
        <v>742.50000001571607</v>
      </c>
      <c r="J11841" s="216">
        <v>7.4896044292110031E-4</v>
      </c>
      <c r="K11841" s="216">
        <v>1.3617462598277227E-5</v>
      </c>
    </row>
    <row r="11842" spans="2:11" ht="15.75" customHeight="1" x14ac:dyDescent="0.2">
      <c r="B11842" s="189">
        <v>41361</v>
      </c>
      <c r="C11842" s="143">
        <v>297523</v>
      </c>
      <c r="D11842" s="143" t="s">
        <v>2166</v>
      </c>
      <c r="E11842" s="143" t="s">
        <v>24</v>
      </c>
      <c r="F11842" s="248" t="s">
        <v>6225</v>
      </c>
      <c r="G11842" s="216">
        <v>4.6900000000000004</v>
      </c>
      <c r="H11842" s="216">
        <v>55.000000001164153</v>
      </c>
      <c r="I11842" s="216">
        <v>257.95000000545991</v>
      </c>
      <c r="J11842" s="216">
        <v>2.6019440572592301E-4</v>
      </c>
      <c r="K11842" s="216">
        <v>4.73080737673483E-6</v>
      </c>
    </row>
    <row r="11843" spans="2:11" ht="15.75" customHeight="1" x14ac:dyDescent="0.2">
      <c r="B11843" s="189">
        <v>41361</v>
      </c>
      <c r="C11843" s="143">
        <v>297524</v>
      </c>
      <c r="D11843" s="143" t="s">
        <v>1883</v>
      </c>
      <c r="E11843" s="143" t="s">
        <v>24</v>
      </c>
      <c r="F11843" s="248" t="s">
        <v>6081</v>
      </c>
      <c r="G11843" s="216">
        <v>8.1</v>
      </c>
      <c r="H11843" s="216">
        <v>66.999999998370185</v>
      </c>
      <c r="I11843" s="216">
        <v>542.6999999867985</v>
      </c>
      <c r="J11843" s="216">
        <v>5.474219964374282E-4</v>
      </c>
      <c r="K11843" s="216">
        <v>8.1704775589663368E-6</v>
      </c>
    </row>
    <row r="11844" spans="2:11" ht="15.75" customHeight="1" x14ac:dyDescent="0.2">
      <c r="B11844" s="189">
        <v>41361</v>
      </c>
      <c r="C11844" s="143">
        <v>297525</v>
      </c>
      <c r="D11844" s="143" t="s">
        <v>890</v>
      </c>
      <c r="E11844" s="143" t="s">
        <v>25</v>
      </c>
      <c r="F11844" s="248" t="s">
        <v>4582</v>
      </c>
      <c r="G11844" s="216">
        <v>8.5</v>
      </c>
      <c r="H11844" s="216">
        <v>517.00000000884756</v>
      </c>
      <c r="I11844" s="216">
        <v>4394.5000000752043</v>
      </c>
      <c r="J11844" s="216">
        <v>1.2619505525804797E-2</v>
      </c>
      <c r="K11844" s="216">
        <v>2.4409101596883629E-5</v>
      </c>
    </row>
    <row r="11845" spans="2:11" ht="15.75" customHeight="1" x14ac:dyDescent="0.2">
      <c r="B11845" s="189">
        <v>41361</v>
      </c>
      <c r="C11845" s="143">
        <v>297526</v>
      </c>
      <c r="D11845" s="143" t="s">
        <v>1131</v>
      </c>
      <c r="E11845" s="143" t="s">
        <v>24</v>
      </c>
      <c r="F11845" s="248" t="s">
        <v>6226</v>
      </c>
      <c r="G11845" s="216">
        <v>12.96</v>
      </c>
      <c r="H11845" s="216">
        <v>249.99999999767169</v>
      </c>
      <c r="I11845" s="216">
        <v>3239.9999999698252</v>
      </c>
      <c r="J11845" s="216">
        <v>3.2681910235560973E-3</v>
      </c>
      <c r="K11845" s="216">
        <v>1.3072764094346139E-5</v>
      </c>
    </row>
    <row r="11846" spans="2:11" ht="15.75" customHeight="1" x14ac:dyDescent="0.2">
      <c r="B11846" s="189">
        <v>41361</v>
      </c>
      <c r="C11846" s="143">
        <v>297527</v>
      </c>
      <c r="D11846" s="143" t="s">
        <v>776</v>
      </c>
      <c r="E11846" s="143" t="s">
        <v>24</v>
      </c>
      <c r="F11846" s="248" t="s">
        <v>5896</v>
      </c>
      <c r="G11846" s="216">
        <v>21.34</v>
      </c>
      <c r="H11846" s="216">
        <v>304.99999999883585</v>
      </c>
      <c r="I11846" s="216">
        <v>6508.699999975157</v>
      </c>
      <c r="J11846" s="216">
        <v>6.5653317639310146E-3</v>
      </c>
      <c r="K11846" s="216">
        <v>2.1525677914610076E-5</v>
      </c>
    </row>
    <row r="11847" spans="2:11" ht="15.75" customHeight="1" x14ac:dyDescent="0.2">
      <c r="B11847" s="189">
        <v>41361</v>
      </c>
      <c r="C11847" s="143">
        <v>297528</v>
      </c>
      <c r="D11847" s="143" t="s">
        <v>1338</v>
      </c>
      <c r="E11847" s="143" t="s">
        <v>24</v>
      </c>
      <c r="F11847" s="248" t="s">
        <v>6227</v>
      </c>
      <c r="G11847" s="216">
        <v>5.28</v>
      </c>
      <c r="H11847" s="216">
        <v>223.99999999674037</v>
      </c>
      <c r="I11847" s="216">
        <v>1182.7199999827892</v>
      </c>
      <c r="J11847" s="216">
        <v>1.1930107677037092E-3</v>
      </c>
      <c r="K11847" s="216">
        <v>5.3259409273262051E-6</v>
      </c>
    </row>
    <row r="11848" spans="2:11" ht="15.75" customHeight="1" x14ac:dyDescent="0.2">
      <c r="B11848" s="189">
        <v>41361</v>
      </c>
      <c r="C11848" s="143">
        <v>297529</v>
      </c>
      <c r="D11848" s="143" t="s">
        <v>502</v>
      </c>
      <c r="E11848" s="143" t="s">
        <v>24</v>
      </c>
      <c r="F11848" s="248" t="s">
        <v>6228</v>
      </c>
      <c r="G11848" s="216">
        <v>23.53</v>
      </c>
      <c r="H11848" s="216">
        <v>303.99999999557622</v>
      </c>
      <c r="I11848" s="216">
        <v>7153.1199998959082</v>
      </c>
      <c r="J11848" s="216">
        <v>7.215358819227506E-3</v>
      </c>
      <c r="K11848" s="216">
        <v>2.3734732958330606E-5</v>
      </c>
    </row>
    <row r="11849" spans="2:11" ht="15.75" customHeight="1" x14ac:dyDescent="0.2">
      <c r="B11849" s="189">
        <v>41361</v>
      </c>
      <c r="C11849" s="143">
        <v>297530</v>
      </c>
      <c r="D11849" s="143" t="s">
        <v>1630</v>
      </c>
      <c r="E11849" s="143" t="s">
        <v>24</v>
      </c>
      <c r="F11849" s="248" t="s">
        <v>6229</v>
      </c>
      <c r="G11849" s="216">
        <v>7.5670000000000002</v>
      </c>
      <c r="H11849" s="216">
        <v>148.00000000046566</v>
      </c>
      <c r="I11849" s="216">
        <v>1119.9160000035238</v>
      </c>
      <c r="J11849" s="216">
        <v>1.1296603143155723E-3</v>
      </c>
      <c r="K11849" s="216">
        <v>7.6328399615676878E-6</v>
      </c>
    </row>
    <row r="11850" spans="2:11" ht="15.75" customHeight="1" x14ac:dyDescent="0.2">
      <c r="B11850" s="189">
        <v>41361</v>
      </c>
      <c r="C11850" s="143">
        <v>297531</v>
      </c>
      <c r="D11850" s="143" t="s">
        <v>615</v>
      </c>
      <c r="E11850" s="143" t="s">
        <v>25</v>
      </c>
      <c r="F11850" s="248" t="s">
        <v>6230</v>
      </c>
      <c r="G11850" s="216">
        <v>6.21</v>
      </c>
      <c r="H11850" s="216">
        <v>290.99999999511056</v>
      </c>
      <c r="I11850" s="216">
        <v>1807.1099999696366</v>
      </c>
      <c r="J11850" s="216">
        <v>5.1894037160003801E-3</v>
      </c>
      <c r="K11850" s="216">
        <v>1.7833002460782039E-5</v>
      </c>
    </row>
    <row r="11851" spans="2:11" ht="15.75" customHeight="1" x14ac:dyDescent="0.2">
      <c r="B11851" s="189">
        <v>41361</v>
      </c>
      <c r="C11851" s="143">
        <v>297531</v>
      </c>
      <c r="D11851" s="143" t="s">
        <v>1376</v>
      </c>
      <c r="E11851" s="143" t="s">
        <v>24</v>
      </c>
      <c r="F11851" s="248" t="s">
        <v>6230</v>
      </c>
      <c r="G11851" s="216">
        <v>4.9000000000000004</v>
      </c>
      <c r="H11851" s="216">
        <v>290.99999999511056</v>
      </c>
      <c r="I11851" s="216">
        <v>1425.8999999760417</v>
      </c>
      <c r="J11851" s="216">
        <v>1.4383066606338702E-3</v>
      </c>
      <c r="K11851" s="216">
        <v>4.942634572708031E-6</v>
      </c>
    </row>
    <row r="11852" spans="2:11" ht="15.75" customHeight="1" x14ac:dyDescent="0.2">
      <c r="B11852" s="189">
        <v>41361</v>
      </c>
      <c r="C11852" s="143">
        <v>297532</v>
      </c>
      <c r="D11852" s="143" t="s">
        <v>872</v>
      </c>
      <c r="E11852" s="143" t="s">
        <v>25</v>
      </c>
      <c r="F11852" s="248" t="s">
        <v>3482</v>
      </c>
      <c r="G11852" s="216">
        <v>4</v>
      </c>
      <c r="H11852" s="216">
        <v>204.99999999767169</v>
      </c>
      <c r="I11852" s="216">
        <v>819.99999999068677</v>
      </c>
      <c r="J11852" s="216">
        <v>2.3547603893196763E-3</v>
      </c>
      <c r="K11852" s="216">
        <v>1.1486636045592297E-5</v>
      </c>
    </row>
    <row r="11853" spans="2:11" ht="15.75" customHeight="1" x14ac:dyDescent="0.2">
      <c r="B11853" s="189">
        <v>41361</v>
      </c>
      <c r="C11853" s="143">
        <v>297533</v>
      </c>
      <c r="D11853" s="143" t="s">
        <v>1816</v>
      </c>
      <c r="E11853" s="143" t="s">
        <v>25</v>
      </c>
      <c r="F11853" s="248" t="s">
        <v>6031</v>
      </c>
      <c r="G11853" s="216">
        <v>17</v>
      </c>
      <c r="H11853" s="216">
        <v>303.99999999557622</v>
      </c>
      <c r="I11853" s="216">
        <v>5167.9999999247957</v>
      </c>
      <c r="J11853" s="216">
        <v>1.4840733770689285E-2</v>
      </c>
      <c r="K11853" s="216">
        <v>4.8818203193767258E-5</v>
      </c>
    </row>
    <row r="11854" spans="2:11" ht="15.75" customHeight="1" x14ac:dyDescent="0.2">
      <c r="B11854" s="189">
        <v>41361</v>
      </c>
      <c r="C11854" s="143">
        <v>297535</v>
      </c>
      <c r="D11854" s="143" t="s">
        <v>779</v>
      </c>
      <c r="E11854" s="143" t="s">
        <v>24</v>
      </c>
      <c r="F11854" s="248" t="s">
        <v>6231</v>
      </c>
      <c r="G11854" s="216">
        <v>6.0750000000000002</v>
      </c>
      <c r="H11854" s="216">
        <v>198.99999999906868</v>
      </c>
      <c r="I11854" s="216">
        <v>1208.9249999943422</v>
      </c>
      <c r="J11854" s="216">
        <v>1.2194437756700186E-3</v>
      </c>
      <c r="K11854" s="216">
        <v>6.127858169224753E-6</v>
      </c>
    </row>
    <row r="11855" spans="2:11" ht="15.75" customHeight="1" x14ac:dyDescent="0.2">
      <c r="B11855" s="189">
        <v>41366</v>
      </c>
      <c r="C11855" s="143">
        <v>297594</v>
      </c>
      <c r="D11855" s="143" t="s">
        <v>957</v>
      </c>
      <c r="E11855" s="143" t="s">
        <v>25</v>
      </c>
      <c r="F11855" s="248" t="s">
        <v>6232</v>
      </c>
      <c r="G11855" s="216">
        <v>9</v>
      </c>
      <c r="H11855" s="216">
        <v>97.000000001862645</v>
      </c>
      <c r="I11855" s="216">
        <v>873.00000001676381</v>
      </c>
      <c r="J11855" s="216">
        <v>2.5087844095135169E-3</v>
      </c>
      <c r="K11855" s="216">
        <v>2.5863756798611774E-5</v>
      </c>
    </row>
    <row r="11856" spans="2:11" ht="15.75" customHeight="1" x14ac:dyDescent="0.2">
      <c r="B11856" s="189">
        <v>41366</v>
      </c>
      <c r="C11856" s="143">
        <v>297596</v>
      </c>
      <c r="D11856" s="143" t="s">
        <v>852</v>
      </c>
      <c r="E11856" s="143" t="s">
        <v>25</v>
      </c>
      <c r="F11856" s="248" t="s">
        <v>6233</v>
      </c>
      <c r="G11856" s="216">
        <v>4.4000000000000004</v>
      </c>
      <c r="H11856" s="216">
        <v>11.999999997206032</v>
      </c>
      <c r="I11856" s="216">
        <v>52.799999987706549</v>
      </c>
      <c r="J11856" s="216">
        <v>1.5173403984986076E-4</v>
      </c>
      <c r="K11856" s="216">
        <v>1.2644503323765756E-5</v>
      </c>
    </row>
    <row r="11857" spans="2:11" ht="15.75" customHeight="1" x14ac:dyDescent="0.2">
      <c r="B11857" s="189">
        <v>41366</v>
      </c>
      <c r="C11857" s="143">
        <v>297597</v>
      </c>
      <c r="D11857" s="143" t="s">
        <v>613</v>
      </c>
      <c r="E11857" s="143" t="s">
        <v>25</v>
      </c>
      <c r="F11857" s="248" t="s">
        <v>4541</v>
      </c>
      <c r="G11857" s="216">
        <v>6</v>
      </c>
      <c r="H11857" s="216">
        <v>235.00000000116415</v>
      </c>
      <c r="I11857" s="216">
        <v>1410.0000000069849</v>
      </c>
      <c r="J11857" s="216">
        <v>4.0519885651359175E-3</v>
      </c>
      <c r="K11857" s="216">
        <v>1.7242504532407848E-5</v>
      </c>
    </row>
    <row r="11858" spans="2:11" ht="15.75" customHeight="1" x14ac:dyDescent="0.2">
      <c r="B11858" s="189">
        <v>41366</v>
      </c>
      <c r="C11858" s="143">
        <v>297598</v>
      </c>
      <c r="D11858" s="143" t="s">
        <v>505</v>
      </c>
      <c r="E11858" s="143" t="s">
        <v>25</v>
      </c>
      <c r="F11858" s="248" t="s">
        <v>4138</v>
      </c>
      <c r="G11858" s="216">
        <v>7</v>
      </c>
      <c r="H11858" s="216">
        <v>178.00000000395812</v>
      </c>
      <c r="I11858" s="216">
        <v>1246.0000000277068</v>
      </c>
      <c r="J11858" s="216">
        <v>3.5806934413096527E-3</v>
      </c>
      <c r="K11858" s="216">
        <v>2.0116255287809157E-5</v>
      </c>
    </row>
    <row r="11859" spans="2:11" ht="15.75" customHeight="1" x14ac:dyDescent="0.2">
      <c r="B11859" s="189">
        <v>41366</v>
      </c>
      <c r="C11859" s="143">
        <v>297599</v>
      </c>
      <c r="D11859" s="143" t="s">
        <v>1032</v>
      </c>
      <c r="E11859" s="143" t="s">
        <v>24</v>
      </c>
      <c r="F11859" s="248" t="s">
        <v>6234</v>
      </c>
      <c r="G11859" s="216">
        <v>1</v>
      </c>
      <c r="H11859" s="216">
        <v>277.9999999946449</v>
      </c>
      <c r="I11859" s="216">
        <v>277.9999999946449</v>
      </c>
      <c r="J11859" s="216">
        <v>2.8031803673903135E-4</v>
      </c>
      <c r="K11859" s="216">
        <v>1.0083382616706154E-6</v>
      </c>
    </row>
    <row r="11860" spans="2:11" ht="15.75" customHeight="1" x14ac:dyDescent="0.2">
      <c r="B11860" s="189">
        <v>41366</v>
      </c>
      <c r="C11860" s="143">
        <v>297600</v>
      </c>
      <c r="D11860" s="143" t="s">
        <v>932</v>
      </c>
      <c r="E11860" s="143" t="s">
        <v>25</v>
      </c>
      <c r="F11860" s="248" t="s">
        <v>6235</v>
      </c>
      <c r="G11860" s="216">
        <v>3</v>
      </c>
      <c r="H11860" s="216">
        <v>95.999999998603016</v>
      </c>
      <c r="I11860" s="216">
        <v>287.99999999580905</v>
      </c>
      <c r="J11860" s="216">
        <v>8.2764021754353303E-4</v>
      </c>
      <c r="K11860" s="216">
        <v>8.6212522662039242E-6</v>
      </c>
    </row>
    <row r="11861" spans="2:11" ht="15.75" customHeight="1" x14ac:dyDescent="0.2">
      <c r="B11861" s="189">
        <v>41366</v>
      </c>
      <c r="C11861" s="143">
        <v>297601</v>
      </c>
      <c r="D11861" s="143" t="s">
        <v>853</v>
      </c>
      <c r="E11861" s="143" t="s">
        <v>25</v>
      </c>
      <c r="F11861" s="248" t="s">
        <v>3845</v>
      </c>
      <c r="G11861" s="216">
        <v>2</v>
      </c>
      <c r="H11861" s="216">
        <v>272.99999999930151</v>
      </c>
      <c r="I11861" s="216">
        <v>545.99999999860302</v>
      </c>
      <c r="J11861" s="216">
        <v>1.5690679124450997E-3</v>
      </c>
      <c r="K11861" s="216">
        <v>5.7475015108026164E-6</v>
      </c>
    </row>
    <row r="11862" spans="2:11" ht="15.75" customHeight="1" x14ac:dyDescent="0.2">
      <c r="B11862" s="189">
        <v>41366</v>
      </c>
      <c r="C11862" s="143">
        <v>297603</v>
      </c>
      <c r="D11862" s="143" t="s">
        <v>740</v>
      </c>
      <c r="E11862" s="143" t="s">
        <v>25</v>
      </c>
      <c r="F11862" s="248" t="s">
        <v>3757</v>
      </c>
      <c r="G11862" s="216">
        <v>17.799999999999997</v>
      </c>
      <c r="H11862" s="216">
        <v>361.00000000325963</v>
      </c>
      <c r="I11862" s="216">
        <v>6425.8000000580214</v>
      </c>
      <c r="J11862" s="216">
        <v>1.8466147604224464E-2</v>
      </c>
      <c r="K11862" s="216">
        <v>5.1152763446143273E-5</v>
      </c>
    </row>
    <row r="11863" spans="2:11" ht="15.75" customHeight="1" x14ac:dyDescent="0.2">
      <c r="B11863" s="189">
        <v>41366</v>
      </c>
      <c r="C11863" s="143">
        <v>297606</v>
      </c>
      <c r="D11863" s="143" t="s">
        <v>1279</v>
      </c>
      <c r="E11863" s="143" t="s">
        <v>24</v>
      </c>
      <c r="F11863" s="248" t="s">
        <v>4505</v>
      </c>
      <c r="G11863" s="216">
        <v>1</v>
      </c>
      <c r="H11863" s="216">
        <v>464.99999999650754</v>
      </c>
      <c r="I11863" s="216">
        <v>464.99999999650754</v>
      </c>
      <c r="J11863" s="216">
        <v>4.688772916733146E-4</v>
      </c>
      <c r="K11863" s="216">
        <v>1.0083382616706154E-6</v>
      </c>
    </row>
    <row r="11864" spans="2:11" ht="15.75" customHeight="1" x14ac:dyDescent="0.2">
      <c r="B11864" s="189">
        <v>41366</v>
      </c>
      <c r="C11864" s="143">
        <v>297611</v>
      </c>
      <c r="D11864" s="143" t="s">
        <v>1215</v>
      </c>
      <c r="E11864" s="143" t="s">
        <v>24</v>
      </c>
      <c r="F11864" s="248" t="s">
        <v>3633</v>
      </c>
      <c r="G11864" s="216">
        <v>6.48</v>
      </c>
      <c r="H11864" s="216">
        <v>344.00000000023283</v>
      </c>
      <c r="I11864" s="216">
        <v>2229.1200000015087</v>
      </c>
      <c r="J11864" s="216">
        <v>2.2477069858567239E-3</v>
      </c>
      <c r="K11864" s="216">
        <v>6.5340319356255888E-6</v>
      </c>
    </row>
    <row r="11865" spans="2:11" ht="15.75" customHeight="1" x14ac:dyDescent="0.2">
      <c r="B11865" s="189">
        <v>41366</v>
      </c>
      <c r="C11865" s="143">
        <v>297612</v>
      </c>
      <c r="D11865" s="143" t="s">
        <v>1268</v>
      </c>
      <c r="E11865" s="143" t="s">
        <v>24</v>
      </c>
      <c r="F11865" s="248" t="s">
        <v>6236</v>
      </c>
      <c r="G11865" s="216">
        <v>9.48</v>
      </c>
      <c r="H11865" s="216">
        <v>220.00000000465661</v>
      </c>
      <c r="I11865" s="216">
        <v>2085.6000000441445</v>
      </c>
      <c r="J11865" s="216">
        <v>2.1029902785847485E-3</v>
      </c>
      <c r="K11865" s="216">
        <v>9.5590467206374359E-6</v>
      </c>
    </row>
    <row r="11866" spans="2:11" ht="15.75" customHeight="1" x14ac:dyDescent="0.2">
      <c r="B11866" s="189">
        <v>41366</v>
      </c>
      <c r="C11866" s="143">
        <v>297613</v>
      </c>
      <c r="D11866" s="143" t="s">
        <v>1126</v>
      </c>
      <c r="E11866" s="143" t="s">
        <v>24</v>
      </c>
      <c r="F11866" s="248" t="s">
        <v>2466</v>
      </c>
      <c r="G11866" s="216">
        <v>17.760000000000002</v>
      </c>
      <c r="H11866" s="216">
        <v>158.00000000162981</v>
      </c>
      <c r="I11866" s="216">
        <v>2806.080000028946</v>
      </c>
      <c r="J11866" s="216">
        <v>2.8294778293378679E-3</v>
      </c>
      <c r="K11866" s="216">
        <v>1.7908087527270132E-5</v>
      </c>
    </row>
    <row r="11867" spans="2:11" ht="15.75" customHeight="1" x14ac:dyDescent="0.2">
      <c r="B11867" s="189">
        <v>41366</v>
      </c>
      <c r="C11867" s="143">
        <v>297614</v>
      </c>
      <c r="D11867" s="143" t="s">
        <v>1131</v>
      </c>
      <c r="E11867" s="143" t="s">
        <v>24</v>
      </c>
      <c r="F11867" s="248" t="s">
        <v>6237</v>
      </c>
      <c r="G11867" s="216">
        <v>10.29</v>
      </c>
      <c r="H11867" s="216">
        <v>290.00000000232831</v>
      </c>
      <c r="I11867" s="216">
        <v>2984.1000000239583</v>
      </c>
      <c r="J11867" s="216">
        <v>3.0089822066754418E-3</v>
      </c>
      <c r="K11867" s="216">
        <v>1.0375800712590633E-5</v>
      </c>
    </row>
    <row r="11868" spans="2:11" ht="15.75" customHeight="1" x14ac:dyDescent="0.2">
      <c r="B11868" s="189">
        <v>41366</v>
      </c>
      <c r="C11868" s="143">
        <v>297615</v>
      </c>
      <c r="D11868" s="143" t="s">
        <v>900</v>
      </c>
      <c r="E11868" s="143" t="s">
        <v>24</v>
      </c>
      <c r="F11868" s="248" t="s">
        <v>6238</v>
      </c>
      <c r="G11868" s="216">
        <v>34</v>
      </c>
      <c r="H11868" s="216">
        <v>380.00000000232831</v>
      </c>
      <c r="I11868" s="216">
        <v>12920.000000079162</v>
      </c>
      <c r="J11868" s="216">
        <v>1.3027730340864175E-2</v>
      </c>
      <c r="K11868" s="216">
        <v>3.4283500896800928E-5</v>
      </c>
    </row>
    <row r="11869" spans="2:11" ht="15.75" customHeight="1" x14ac:dyDescent="0.2">
      <c r="B11869" s="189">
        <v>41366</v>
      </c>
      <c r="C11869" s="143">
        <v>297616</v>
      </c>
      <c r="D11869" s="143" t="s">
        <v>900</v>
      </c>
      <c r="E11869" s="143" t="s">
        <v>24</v>
      </c>
      <c r="F11869" s="248" t="s">
        <v>6239</v>
      </c>
      <c r="G11869" s="216">
        <v>54.5</v>
      </c>
      <c r="H11869" s="216">
        <v>429.99999999767169</v>
      </c>
      <c r="I11869" s="216">
        <v>23434.999999873107</v>
      </c>
      <c r="J11869" s="216">
        <v>2.3630407162122922E-2</v>
      </c>
      <c r="K11869" s="216">
        <v>5.4954435261048547E-5</v>
      </c>
    </row>
    <row r="11870" spans="2:11" ht="15.75" customHeight="1" x14ac:dyDescent="0.2">
      <c r="B11870" s="189">
        <v>41366</v>
      </c>
      <c r="C11870" s="143">
        <v>297617</v>
      </c>
      <c r="D11870" s="143" t="s">
        <v>1587</v>
      </c>
      <c r="E11870" s="143" t="s">
        <v>24</v>
      </c>
      <c r="F11870" s="248" t="s">
        <v>6240</v>
      </c>
      <c r="G11870" s="216">
        <v>12.58</v>
      </c>
      <c r="H11870" s="216">
        <v>320.99999999860302</v>
      </c>
      <c r="I11870" s="216">
        <v>4038.1799999824261</v>
      </c>
      <c r="J11870" s="216">
        <v>4.0718514014953253E-3</v>
      </c>
      <c r="K11870" s="216">
        <v>1.2684895331816344E-5</v>
      </c>
    </row>
    <row r="11871" spans="2:11" ht="15.75" customHeight="1" x14ac:dyDescent="0.2">
      <c r="B11871" s="189">
        <v>41366</v>
      </c>
      <c r="C11871" s="143">
        <v>297618</v>
      </c>
      <c r="D11871" s="143" t="s">
        <v>613</v>
      </c>
      <c r="E11871" s="143" t="s">
        <v>25</v>
      </c>
      <c r="F11871" s="248" t="s">
        <v>6241</v>
      </c>
      <c r="G11871" s="216">
        <v>1</v>
      </c>
      <c r="H11871" s="216">
        <v>216.00000000209548</v>
      </c>
      <c r="I11871" s="216">
        <v>216.00000000209548</v>
      </c>
      <c r="J11871" s="216">
        <v>6.2073016317270441E-4</v>
      </c>
      <c r="K11871" s="216">
        <v>2.8737507554013082E-6</v>
      </c>
    </row>
    <row r="11872" spans="2:11" ht="15.75" customHeight="1" x14ac:dyDescent="0.2">
      <c r="B11872" s="189">
        <v>41366</v>
      </c>
      <c r="C11872" s="143">
        <v>297619</v>
      </c>
      <c r="D11872" s="143" t="s">
        <v>570</v>
      </c>
      <c r="E11872" s="143" t="s">
        <v>24</v>
      </c>
      <c r="F11872" s="248" t="s">
        <v>6242</v>
      </c>
      <c r="G11872" s="216">
        <v>64.8</v>
      </c>
      <c r="H11872" s="216">
        <v>277.00000000186265</v>
      </c>
      <c r="I11872" s="216">
        <v>17949.600000120699</v>
      </c>
      <c r="J11872" s="216">
        <v>1.8099268461804586E-2</v>
      </c>
      <c r="K11872" s="216">
        <v>6.5340319356255885E-5</v>
      </c>
    </row>
    <row r="11873" spans="2:11" ht="15.75" customHeight="1" x14ac:dyDescent="0.2">
      <c r="B11873" s="189">
        <v>41366</v>
      </c>
      <c r="C11873" s="143">
        <v>297620</v>
      </c>
      <c r="D11873" s="143" t="s">
        <v>950</v>
      </c>
      <c r="E11873" s="143" t="s">
        <v>25</v>
      </c>
      <c r="F11873" s="248" t="s">
        <v>6243</v>
      </c>
      <c r="G11873" s="216">
        <v>2</v>
      </c>
      <c r="H11873" s="216">
        <v>69.999999997671694</v>
      </c>
      <c r="I11873" s="216">
        <v>139.99999999534339</v>
      </c>
      <c r="J11873" s="216">
        <v>4.0232510574280121E-4</v>
      </c>
      <c r="K11873" s="216">
        <v>5.7475015108026164E-6</v>
      </c>
    </row>
    <row r="11874" spans="2:11" ht="15.75" customHeight="1" x14ac:dyDescent="0.2">
      <c r="B11874" s="189">
        <v>41366</v>
      </c>
      <c r="C11874" s="143">
        <v>297621</v>
      </c>
      <c r="D11874" s="143" t="s">
        <v>1512</v>
      </c>
      <c r="E11874" s="143" t="s">
        <v>24</v>
      </c>
      <c r="F11874" s="248" t="s">
        <v>6244</v>
      </c>
      <c r="G11874" s="216">
        <v>21.492800000000003</v>
      </c>
      <c r="H11874" s="216">
        <v>326.99999999720603</v>
      </c>
      <c r="I11874" s="216">
        <v>7028.1455999399504</v>
      </c>
      <c r="J11874" s="216">
        <v>7.0867481170114347E-3</v>
      </c>
      <c r="K11874" s="216">
        <v>2.1672012590434207E-5</v>
      </c>
    </row>
    <row r="11875" spans="2:11" ht="15.75" customHeight="1" x14ac:dyDescent="0.2">
      <c r="B11875" s="189">
        <v>41366</v>
      </c>
      <c r="C11875" s="143">
        <v>297622</v>
      </c>
      <c r="D11875" s="143" t="s">
        <v>623</v>
      </c>
      <c r="E11875" s="143" t="s">
        <v>25</v>
      </c>
      <c r="F11875" s="248" t="s">
        <v>6245</v>
      </c>
      <c r="G11875" s="216">
        <v>55.08</v>
      </c>
      <c r="H11875" s="216">
        <v>449.00000000721775</v>
      </c>
      <c r="I11875" s="216">
        <v>24730.920000397557</v>
      </c>
      <c r="J11875" s="216">
        <v>7.1070500032911793E-2</v>
      </c>
      <c r="K11875" s="216">
        <v>1.5828619160750406E-4</v>
      </c>
    </row>
    <row r="11876" spans="2:11" ht="15.75" customHeight="1" x14ac:dyDescent="0.2">
      <c r="B11876" s="189">
        <v>41366</v>
      </c>
      <c r="C11876" s="143">
        <v>297623</v>
      </c>
      <c r="D11876" s="143" t="s">
        <v>2499</v>
      </c>
      <c r="E11876" s="143" t="s">
        <v>24</v>
      </c>
      <c r="F11876" s="248" t="s">
        <v>6246</v>
      </c>
      <c r="G11876" s="216">
        <v>7.84</v>
      </c>
      <c r="H11876" s="216">
        <v>238.00000000046566</v>
      </c>
      <c r="I11876" s="216">
        <v>1865.9200000036508</v>
      </c>
      <c r="J11876" s="216">
        <v>1.8814785292201161E-3</v>
      </c>
      <c r="K11876" s="216">
        <v>7.9053719714976249E-6</v>
      </c>
    </row>
    <row r="11877" spans="2:11" ht="15.75" customHeight="1" x14ac:dyDescent="0.2">
      <c r="B11877" s="189">
        <v>41366</v>
      </c>
      <c r="C11877" s="143">
        <v>297625</v>
      </c>
      <c r="D11877" s="143" t="s">
        <v>555</v>
      </c>
      <c r="E11877" s="143" t="s">
        <v>25</v>
      </c>
      <c r="F11877" s="248" t="s">
        <v>3293</v>
      </c>
      <c r="G11877" s="216">
        <v>23.02</v>
      </c>
      <c r="H11877" s="216">
        <v>284.99999999650754</v>
      </c>
      <c r="I11877" s="216">
        <v>6560.6999999196032</v>
      </c>
      <c r="J11877" s="216">
        <v>1.885381658073032E-2</v>
      </c>
      <c r="K11877" s="216">
        <v>6.6153742389338116E-5</v>
      </c>
    </row>
    <row r="11878" spans="2:11" ht="15.75" customHeight="1" x14ac:dyDescent="0.2">
      <c r="B11878" s="189">
        <v>41366</v>
      </c>
      <c r="C11878" s="143">
        <v>297626</v>
      </c>
      <c r="D11878" s="143" t="s">
        <v>565</v>
      </c>
      <c r="E11878" s="143" t="s">
        <v>25</v>
      </c>
      <c r="F11878" s="248" t="s">
        <v>1899</v>
      </c>
      <c r="G11878" s="216">
        <v>44.529000000000003</v>
      </c>
      <c r="H11878" s="216">
        <v>242.99999999580905</v>
      </c>
      <c r="I11878" s="216">
        <v>10820.546999813381</v>
      </c>
      <c r="J11878" s="216">
        <v>3.1095555114569063E-2</v>
      </c>
      <c r="K11878" s="216">
        <v>1.2796524738726485E-4</v>
      </c>
    </row>
    <row r="11879" spans="2:11" ht="15.75" customHeight="1" x14ac:dyDescent="0.2">
      <c r="B11879" s="189">
        <v>41366</v>
      </c>
      <c r="C11879" s="143">
        <v>297627</v>
      </c>
      <c r="D11879" s="143" t="s">
        <v>611</v>
      </c>
      <c r="E11879" s="143" t="s">
        <v>25</v>
      </c>
      <c r="F11879" s="248" t="s">
        <v>1912</v>
      </c>
      <c r="G11879" s="216">
        <v>36.031500000000001</v>
      </c>
      <c r="H11879" s="216">
        <v>317.00000000651926</v>
      </c>
      <c r="I11879" s="216">
        <v>11421.985500234898</v>
      </c>
      <c r="J11879" s="216">
        <v>3.2823939459482823E-2</v>
      </c>
      <c r="K11879" s="216">
        <v>1.0354555034324224E-4</v>
      </c>
    </row>
    <row r="11880" spans="2:11" ht="15.75" customHeight="1" x14ac:dyDescent="0.2">
      <c r="B11880" s="189">
        <v>41366</v>
      </c>
      <c r="C11880" s="143">
        <v>297850</v>
      </c>
      <c r="D11880" s="143" t="s">
        <v>1212</v>
      </c>
      <c r="E11880" s="143" t="s">
        <v>24</v>
      </c>
      <c r="F11880" s="248" t="s">
        <v>6247</v>
      </c>
      <c r="G11880" s="216">
        <v>1.2750000000000001</v>
      </c>
      <c r="H11880" s="216">
        <v>336.99999999837019</v>
      </c>
      <c r="I11880" s="216">
        <v>429.67499999792204</v>
      </c>
      <c r="J11880" s="216">
        <v>4.3325774258122642E-4</v>
      </c>
      <c r="K11880" s="216">
        <v>1.2856312836300349E-6</v>
      </c>
    </row>
    <row r="11881" spans="2:11" ht="15.75" customHeight="1" x14ac:dyDescent="0.2">
      <c r="B11881" s="189">
        <v>41367</v>
      </c>
      <c r="C11881" s="143">
        <v>297675</v>
      </c>
      <c r="D11881" s="143" t="s">
        <v>1479</v>
      </c>
      <c r="E11881" s="143" t="s">
        <v>25</v>
      </c>
      <c r="F11881" s="248" t="s">
        <v>6248</v>
      </c>
      <c r="G11881" s="216">
        <v>15</v>
      </c>
      <c r="H11881" s="216">
        <v>186.99999999138527</v>
      </c>
      <c r="I11881" s="216">
        <v>2804.999999870779</v>
      </c>
      <c r="J11881" s="216">
        <v>8.061606422288899E-3</v>
      </c>
      <c r="K11881" s="216">
        <v>4.3110194773584399E-5</v>
      </c>
    </row>
    <row r="11882" spans="2:11" ht="15.75" customHeight="1" x14ac:dyDescent="0.2">
      <c r="B11882" s="189">
        <v>41367</v>
      </c>
      <c r="C11882" s="143">
        <v>297676</v>
      </c>
      <c r="D11882" s="143" t="s">
        <v>874</v>
      </c>
      <c r="E11882" s="143" t="s">
        <v>25</v>
      </c>
      <c r="F11882" s="248" t="s">
        <v>2900</v>
      </c>
      <c r="G11882" s="216">
        <v>43</v>
      </c>
      <c r="H11882" s="216">
        <v>122.99999999231659</v>
      </c>
      <c r="I11882" s="216">
        <v>5288.9999996696133</v>
      </c>
      <c r="J11882" s="216">
        <v>1.5200654676216323E-2</v>
      </c>
      <c r="K11882" s="216">
        <v>1.2358255835094194E-4</v>
      </c>
    </row>
    <row r="11883" spans="2:11" ht="15.75" customHeight="1" x14ac:dyDescent="0.2">
      <c r="B11883" s="189">
        <v>41367</v>
      </c>
      <c r="C11883" s="143">
        <v>297677</v>
      </c>
      <c r="D11883" s="143" t="s">
        <v>606</v>
      </c>
      <c r="E11883" s="143" t="s">
        <v>25</v>
      </c>
      <c r="F11883" s="248" t="s">
        <v>3041</v>
      </c>
      <c r="G11883" s="216">
        <v>17</v>
      </c>
      <c r="H11883" s="216">
        <v>218.00000000861473</v>
      </c>
      <c r="I11883" s="216">
        <v>3706.0000001464505</v>
      </c>
      <c r="J11883" s="216">
        <v>1.0651092122481153E-2</v>
      </c>
      <c r="K11883" s="216">
        <v>4.8858220743395648E-5</v>
      </c>
    </row>
    <row r="11884" spans="2:11" ht="15.75" customHeight="1" x14ac:dyDescent="0.2">
      <c r="B11884" s="189">
        <v>41367</v>
      </c>
      <c r="C11884" s="143">
        <v>297678</v>
      </c>
      <c r="D11884" s="143" t="s">
        <v>633</v>
      </c>
      <c r="E11884" s="143" t="s">
        <v>25</v>
      </c>
      <c r="F11884" s="248" t="s">
        <v>6249</v>
      </c>
      <c r="G11884" s="216">
        <v>1</v>
      </c>
      <c r="H11884" s="216">
        <v>245.99999999511056</v>
      </c>
      <c r="I11884" s="216">
        <v>245.99999999511056</v>
      </c>
      <c r="J11884" s="216">
        <v>7.0700719427273175E-4</v>
      </c>
      <c r="K11884" s="216">
        <v>2.8740129849056265E-6</v>
      </c>
    </row>
    <row r="11885" spans="2:11" ht="15.75" customHeight="1" x14ac:dyDescent="0.2">
      <c r="B11885" s="189">
        <v>41367</v>
      </c>
      <c r="C11885" s="143">
        <v>297679</v>
      </c>
      <c r="D11885" s="143" t="s">
        <v>638</v>
      </c>
      <c r="E11885" s="143" t="s">
        <v>25</v>
      </c>
      <c r="F11885" s="248" t="s">
        <v>3101</v>
      </c>
      <c r="G11885" s="216">
        <v>18.899999999999999</v>
      </c>
      <c r="H11885" s="216">
        <v>304.99999999883585</v>
      </c>
      <c r="I11885" s="216">
        <v>5764.4999999779975</v>
      </c>
      <c r="J11885" s="216">
        <v>1.656724785142525E-2</v>
      </c>
      <c r="K11885" s="216">
        <v>5.4318845414716339E-5</v>
      </c>
    </row>
    <row r="11886" spans="2:11" ht="15.75" customHeight="1" x14ac:dyDescent="0.2">
      <c r="B11886" s="189">
        <v>41367</v>
      </c>
      <c r="C11886" s="143">
        <v>297680</v>
      </c>
      <c r="D11886" s="143" t="s">
        <v>1990</v>
      </c>
      <c r="E11886" s="143" t="s">
        <v>24</v>
      </c>
      <c r="F11886" s="248" t="s">
        <v>6250</v>
      </c>
      <c r="G11886" s="216">
        <v>2</v>
      </c>
      <c r="H11886" s="216">
        <v>62.999999995809048</v>
      </c>
      <c r="I11886" s="216">
        <v>125.9999999916181</v>
      </c>
      <c r="J11886" s="216">
        <v>1.2704401979662239E-4</v>
      </c>
      <c r="K11886" s="216">
        <v>2.0165717429376783E-6</v>
      </c>
    </row>
    <row r="11887" spans="2:11" ht="15.75" customHeight="1" x14ac:dyDescent="0.2">
      <c r="B11887" s="189">
        <v>41367</v>
      </c>
      <c r="C11887" s="143">
        <v>297681</v>
      </c>
      <c r="D11887" s="143" t="s">
        <v>1254</v>
      </c>
      <c r="E11887" s="143" t="s">
        <v>25</v>
      </c>
      <c r="F11887" s="248" t="s">
        <v>6251</v>
      </c>
      <c r="G11887" s="216">
        <v>26.715</v>
      </c>
      <c r="H11887" s="216">
        <v>312.00000000069849</v>
      </c>
      <c r="I11887" s="216">
        <v>8335.0800000186609</v>
      </c>
      <c r="J11887" s="216">
        <v>2.3955128150280822E-2</v>
      </c>
      <c r="K11887" s="216">
        <v>7.6779256891753805E-5</v>
      </c>
    </row>
    <row r="11888" spans="2:11" ht="15.75" customHeight="1" x14ac:dyDescent="0.2">
      <c r="B11888" s="189">
        <v>41367</v>
      </c>
      <c r="C11888" s="143">
        <v>297682</v>
      </c>
      <c r="D11888" s="143" t="s">
        <v>960</v>
      </c>
      <c r="E11888" s="143" t="s">
        <v>25</v>
      </c>
      <c r="F11888" s="248" t="s">
        <v>2754</v>
      </c>
      <c r="G11888" s="216">
        <v>13.2</v>
      </c>
      <c r="H11888" s="216">
        <v>360.99999999278225</v>
      </c>
      <c r="I11888" s="216">
        <v>4765.1999999047257</v>
      </c>
      <c r="J11888" s="216">
        <v>1.3695246675398471E-2</v>
      </c>
      <c r="K11888" s="216">
        <v>3.7936971400754266E-5</v>
      </c>
    </row>
    <row r="11889" spans="2:11" ht="15.75" customHeight="1" x14ac:dyDescent="0.2">
      <c r="B11889" s="189">
        <v>41367</v>
      </c>
      <c r="C11889" s="143">
        <v>297687</v>
      </c>
      <c r="D11889" s="143" t="s">
        <v>696</v>
      </c>
      <c r="E11889" s="143" t="s">
        <v>25</v>
      </c>
      <c r="F11889" s="248" t="s">
        <v>5638</v>
      </c>
      <c r="G11889" s="216">
        <v>17.259999999999998</v>
      </c>
      <c r="H11889" s="216">
        <v>515.00000000232831</v>
      </c>
      <c r="I11889" s="216">
        <v>8888.9000000401866</v>
      </c>
      <c r="J11889" s="216">
        <v>2.5546814021643119E-2</v>
      </c>
      <c r="K11889" s="216">
        <v>4.960546411947111E-5</v>
      </c>
    </row>
    <row r="11890" spans="2:11" ht="15.75" customHeight="1" x14ac:dyDescent="0.2">
      <c r="B11890" s="189">
        <v>41367</v>
      </c>
      <c r="C11890" s="143">
        <v>297688</v>
      </c>
      <c r="D11890" s="143" t="s">
        <v>1225</v>
      </c>
      <c r="E11890" s="143" t="s">
        <v>25</v>
      </c>
      <c r="F11890" s="248" t="s">
        <v>6252</v>
      </c>
      <c r="G11890" s="216">
        <v>15</v>
      </c>
      <c r="H11890" s="216">
        <v>434.00000000023283</v>
      </c>
      <c r="I11890" s="216">
        <v>6510.0000000034925</v>
      </c>
      <c r="J11890" s="216">
        <v>1.8709824531745665E-2</v>
      </c>
      <c r="K11890" s="216">
        <v>4.3110194773584399E-5</v>
      </c>
    </row>
    <row r="11891" spans="2:11" ht="15.75" customHeight="1" x14ac:dyDescent="0.2">
      <c r="B11891" s="189">
        <v>41367</v>
      </c>
      <c r="C11891" s="143">
        <v>297690</v>
      </c>
      <c r="D11891" s="143" t="s">
        <v>1479</v>
      </c>
      <c r="E11891" s="143" t="s">
        <v>25</v>
      </c>
      <c r="F11891" s="248" t="s">
        <v>4783</v>
      </c>
      <c r="G11891" s="216">
        <v>3</v>
      </c>
      <c r="H11891" s="216">
        <v>426.99999999837019</v>
      </c>
      <c r="I11891" s="216">
        <v>1280.9999999951106</v>
      </c>
      <c r="J11891" s="216">
        <v>3.6816106336500553E-3</v>
      </c>
      <c r="K11891" s="216">
        <v>8.6220389547168798E-6</v>
      </c>
    </row>
    <row r="11892" spans="2:11" ht="15.75" customHeight="1" x14ac:dyDescent="0.2">
      <c r="B11892" s="189">
        <v>41367</v>
      </c>
      <c r="C11892" s="143">
        <v>297695</v>
      </c>
      <c r="D11892" s="143" t="s">
        <v>834</v>
      </c>
      <c r="E11892" s="143" t="s">
        <v>25</v>
      </c>
      <c r="F11892" s="248" t="s">
        <v>1975</v>
      </c>
      <c r="G11892" s="216">
        <v>21</v>
      </c>
      <c r="H11892" s="216">
        <v>432.00000000419095</v>
      </c>
      <c r="I11892" s="216">
        <v>9072.00000008801</v>
      </c>
      <c r="J11892" s="216">
        <v>2.6073045799316786E-2</v>
      </c>
      <c r="K11892" s="216">
        <v>6.0354272683018159E-5</v>
      </c>
    </row>
    <row r="11893" spans="2:11" ht="15.75" customHeight="1" x14ac:dyDescent="0.2">
      <c r="B11893" s="189">
        <v>41367</v>
      </c>
      <c r="C11893" s="143">
        <v>297696</v>
      </c>
      <c r="D11893" s="143" t="s">
        <v>1511</v>
      </c>
      <c r="E11893" s="143" t="s">
        <v>25</v>
      </c>
      <c r="F11893" s="248" t="s">
        <v>2996</v>
      </c>
      <c r="G11893" s="216">
        <v>49.965000000000011</v>
      </c>
      <c r="H11893" s="216">
        <v>306.00000000209548</v>
      </c>
      <c r="I11893" s="216">
        <v>15289.290000104698</v>
      </c>
      <c r="J11893" s="216">
        <v>4.3941617990288652E-2</v>
      </c>
      <c r="K11893" s="216">
        <v>1.4360005879080967E-4</v>
      </c>
    </row>
    <row r="11894" spans="2:11" ht="15.75" customHeight="1" x14ac:dyDescent="0.2">
      <c r="B11894" s="189">
        <v>41367</v>
      </c>
      <c r="C11894" s="143">
        <v>297697</v>
      </c>
      <c r="D11894" s="143" t="s">
        <v>509</v>
      </c>
      <c r="E11894" s="143" t="s">
        <v>25</v>
      </c>
      <c r="F11894" s="248" t="s">
        <v>6253</v>
      </c>
      <c r="G11894" s="216">
        <v>1</v>
      </c>
      <c r="H11894" s="216">
        <v>210.00000000349246</v>
      </c>
      <c r="I11894" s="216">
        <v>210.00000000349246</v>
      </c>
      <c r="J11894" s="216">
        <v>6.0354272684021897E-4</v>
      </c>
      <c r="K11894" s="216">
        <v>2.8740129849056265E-6</v>
      </c>
    </row>
    <row r="11895" spans="2:11" ht="15.75" customHeight="1" x14ac:dyDescent="0.2">
      <c r="B11895" s="189">
        <v>41367</v>
      </c>
      <c r="C11895" s="143">
        <v>297698</v>
      </c>
      <c r="D11895" s="143" t="s">
        <v>597</v>
      </c>
      <c r="E11895" s="143" t="s">
        <v>25</v>
      </c>
      <c r="F11895" s="248" t="s">
        <v>4498</v>
      </c>
      <c r="G11895" s="216">
        <v>32</v>
      </c>
      <c r="H11895" s="216">
        <v>239.99999999650754</v>
      </c>
      <c r="I11895" s="216">
        <v>7679.9999998882413</v>
      </c>
      <c r="J11895" s="216">
        <v>2.2072419723754014E-2</v>
      </c>
      <c r="K11895" s="216">
        <v>9.1968415516980047E-5</v>
      </c>
    </row>
    <row r="11896" spans="2:11" ht="15.75" customHeight="1" x14ac:dyDescent="0.2">
      <c r="B11896" s="189">
        <v>41367</v>
      </c>
      <c r="C11896" s="143">
        <v>297700</v>
      </c>
      <c r="D11896" s="143" t="s">
        <v>1877</v>
      </c>
      <c r="E11896" s="143" t="s">
        <v>24</v>
      </c>
      <c r="F11896" s="248" t="s">
        <v>6254</v>
      </c>
      <c r="G11896" s="216">
        <v>2.0100000000000002</v>
      </c>
      <c r="H11896" s="216">
        <v>57.000000007683411</v>
      </c>
      <c r="I11896" s="216">
        <v>114.57000001544367</v>
      </c>
      <c r="J11896" s="216">
        <v>1.1551931230975654E-4</v>
      </c>
      <c r="K11896" s="216">
        <v>2.026654601652367E-6</v>
      </c>
    </row>
    <row r="11897" spans="2:11" ht="15.75" customHeight="1" x14ac:dyDescent="0.2">
      <c r="B11897" s="189">
        <v>41367</v>
      </c>
      <c r="C11897" s="143">
        <v>297701</v>
      </c>
      <c r="D11897" s="143" t="s">
        <v>1877</v>
      </c>
      <c r="E11897" s="143" t="s">
        <v>24</v>
      </c>
      <c r="F11897" s="248" t="s">
        <v>6255</v>
      </c>
      <c r="G11897" s="216">
        <v>4.9800000000000004</v>
      </c>
      <c r="H11897" s="216">
        <v>51.999999991385266</v>
      </c>
      <c r="I11897" s="216">
        <v>258.95999995709866</v>
      </c>
      <c r="J11897" s="216">
        <v>2.611057092323138E-4</v>
      </c>
      <c r="K11897" s="216">
        <v>5.0212636399148197E-6</v>
      </c>
    </row>
    <row r="11898" spans="2:11" ht="15.75" customHeight="1" x14ac:dyDescent="0.2">
      <c r="B11898" s="189">
        <v>41367</v>
      </c>
      <c r="C11898" s="143">
        <v>297702</v>
      </c>
      <c r="D11898" s="143" t="s">
        <v>1877</v>
      </c>
      <c r="E11898" s="143" t="s">
        <v>24</v>
      </c>
      <c r="F11898" s="248" t="s">
        <v>6256</v>
      </c>
      <c r="G11898" s="216">
        <v>66.58</v>
      </c>
      <c r="H11898" s="216">
        <v>102.00000000768341</v>
      </c>
      <c r="I11898" s="216">
        <v>6791.1600005115615</v>
      </c>
      <c r="J11898" s="216">
        <v>6.8474306794001228E-3</v>
      </c>
      <c r="K11898" s="216">
        <v>6.7131673322395308E-5</v>
      </c>
    </row>
    <row r="11899" spans="2:11" ht="15.75" customHeight="1" x14ac:dyDescent="0.2">
      <c r="B11899" s="189">
        <v>41367</v>
      </c>
      <c r="C11899" s="143">
        <v>297707</v>
      </c>
      <c r="D11899" s="143" t="s">
        <v>1540</v>
      </c>
      <c r="E11899" s="143" t="s">
        <v>24</v>
      </c>
      <c r="F11899" s="248" t="s">
        <v>6257</v>
      </c>
      <c r="G11899" s="216">
        <v>5.24</v>
      </c>
      <c r="H11899" s="216">
        <v>317.00000000651926</v>
      </c>
      <c r="I11899" s="216">
        <v>1661.080000034161</v>
      </c>
      <c r="J11899" s="216">
        <v>1.6748434954139036E-3</v>
      </c>
      <c r="K11899" s="216">
        <v>5.2834179664967182E-6</v>
      </c>
    </row>
    <row r="11900" spans="2:11" ht="15.75" customHeight="1" x14ac:dyDescent="0.2">
      <c r="B11900" s="189">
        <v>41367</v>
      </c>
      <c r="C11900" s="143">
        <v>297708</v>
      </c>
      <c r="D11900" s="143" t="s">
        <v>876</v>
      </c>
      <c r="E11900" s="143" t="s">
        <v>24</v>
      </c>
      <c r="F11900" s="248" t="s">
        <v>6258</v>
      </c>
      <c r="G11900" s="216">
        <v>0.11</v>
      </c>
      <c r="H11900" s="216">
        <v>147.00000000768341</v>
      </c>
      <c r="I11900" s="216">
        <v>16.170000000845175</v>
      </c>
      <c r="J11900" s="216">
        <v>1.6303982542503307E-5</v>
      </c>
      <c r="K11900" s="216">
        <v>1.1091144586157231E-7</v>
      </c>
    </row>
    <row r="11901" spans="2:11" ht="15.75" customHeight="1" x14ac:dyDescent="0.2">
      <c r="B11901" s="189">
        <v>41367</v>
      </c>
      <c r="C11901" s="143">
        <v>297709</v>
      </c>
      <c r="D11901" s="143" t="s">
        <v>1700</v>
      </c>
      <c r="E11901" s="143" t="s">
        <v>24</v>
      </c>
      <c r="F11901" s="248" t="s">
        <v>6259</v>
      </c>
      <c r="G11901" s="216">
        <v>10.24</v>
      </c>
      <c r="H11901" s="216">
        <v>239.99999999650754</v>
      </c>
      <c r="I11901" s="216">
        <v>2457.5999999642372</v>
      </c>
      <c r="J11901" s="216">
        <v>2.47796335768576E-3</v>
      </c>
      <c r="K11901" s="216">
        <v>1.0324847323840914E-5</v>
      </c>
    </row>
    <row r="11902" spans="2:11" ht="15.75" customHeight="1" x14ac:dyDescent="0.2">
      <c r="B11902" s="189">
        <v>41367</v>
      </c>
      <c r="C11902" s="143">
        <v>297710</v>
      </c>
      <c r="D11902" s="143" t="s">
        <v>1263</v>
      </c>
      <c r="E11902" s="143" t="s">
        <v>24</v>
      </c>
      <c r="F11902" s="248" t="s">
        <v>6260</v>
      </c>
      <c r="G11902" s="216">
        <v>26.64</v>
      </c>
      <c r="H11902" s="216">
        <v>422.0000000030268</v>
      </c>
      <c r="I11902" s="216">
        <v>11242.080000080634</v>
      </c>
      <c r="J11902" s="216">
        <v>1.133523043000371E-2</v>
      </c>
      <c r="K11902" s="216">
        <v>2.6860735615929878E-5</v>
      </c>
    </row>
    <row r="11903" spans="2:11" ht="15.75" customHeight="1" x14ac:dyDescent="0.2">
      <c r="B11903" s="189">
        <v>41367</v>
      </c>
      <c r="C11903" s="143">
        <v>297711</v>
      </c>
      <c r="D11903" s="143" t="s">
        <v>1164</v>
      </c>
      <c r="E11903" s="143" t="s">
        <v>25</v>
      </c>
      <c r="F11903" s="248" t="s">
        <v>6261</v>
      </c>
      <c r="G11903" s="216">
        <v>19</v>
      </c>
      <c r="H11903" s="216">
        <v>225</v>
      </c>
      <c r="I11903" s="216">
        <v>4275</v>
      </c>
      <c r="J11903" s="216">
        <v>1.2286405510471552E-2</v>
      </c>
      <c r="K11903" s="216">
        <v>5.4606246713206903E-5</v>
      </c>
    </row>
    <row r="11904" spans="2:11" ht="15.75" customHeight="1" x14ac:dyDescent="0.2">
      <c r="B11904" s="189">
        <v>41367</v>
      </c>
      <c r="C11904" s="143">
        <v>297712</v>
      </c>
      <c r="D11904" s="143" t="s">
        <v>1561</v>
      </c>
      <c r="E11904" s="143" t="s">
        <v>25</v>
      </c>
      <c r="F11904" s="248" t="s">
        <v>6262</v>
      </c>
      <c r="G11904" s="216">
        <v>14</v>
      </c>
      <c r="H11904" s="216">
        <v>171.00000000209548</v>
      </c>
      <c r="I11904" s="216">
        <v>2394.0000000293367</v>
      </c>
      <c r="J11904" s="216">
        <v>6.8803870859483838E-3</v>
      </c>
      <c r="K11904" s="216">
        <v>4.0236181788678768E-5</v>
      </c>
    </row>
    <row r="11905" spans="2:11" ht="15.75" customHeight="1" x14ac:dyDescent="0.2">
      <c r="B11905" s="189">
        <v>41367</v>
      </c>
      <c r="C11905" s="143">
        <v>297713</v>
      </c>
      <c r="D11905" s="143" t="s">
        <v>1372</v>
      </c>
      <c r="E11905" s="143" t="s">
        <v>24</v>
      </c>
      <c r="F11905" s="248" t="s">
        <v>6263</v>
      </c>
      <c r="G11905" s="216">
        <v>9.6750000000000007</v>
      </c>
      <c r="H11905" s="216">
        <v>287.0000000030268</v>
      </c>
      <c r="I11905" s="216">
        <v>2776.7250000292843</v>
      </c>
      <c r="J11905" s="216">
        <v>2.7997325864838394E-3</v>
      </c>
      <c r="K11905" s="216">
        <v>9.7551658064610198E-6</v>
      </c>
    </row>
    <row r="11906" spans="2:11" ht="15.75" customHeight="1" x14ac:dyDescent="0.2">
      <c r="B11906" s="189">
        <v>41367</v>
      </c>
      <c r="C11906" s="143">
        <v>297714</v>
      </c>
      <c r="D11906" s="143" t="s">
        <v>1479</v>
      </c>
      <c r="E11906" s="143" t="s">
        <v>25</v>
      </c>
      <c r="F11906" s="248" t="s">
        <v>6264</v>
      </c>
      <c r="G11906" s="216">
        <v>14.405000000000001</v>
      </c>
      <c r="H11906" s="216">
        <v>345.00000000349246</v>
      </c>
      <c r="I11906" s="216">
        <v>4969.7250000503091</v>
      </c>
      <c r="J11906" s="216">
        <v>1.4283054181554703E-2</v>
      </c>
      <c r="K11906" s="216">
        <v>4.1400157047565555E-5</v>
      </c>
    </row>
    <row r="11907" spans="2:11" ht="15.75" customHeight="1" x14ac:dyDescent="0.2">
      <c r="B11907" s="189">
        <v>41367</v>
      </c>
      <c r="C11907" s="143">
        <v>297715</v>
      </c>
      <c r="D11907" s="143" t="s">
        <v>1247</v>
      </c>
      <c r="E11907" s="143" t="s">
        <v>24</v>
      </c>
      <c r="F11907" s="248" t="s">
        <v>6265</v>
      </c>
      <c r="G11907" s="216">
        <v>5.15</v>
      </c>
      <c r="H11907" s="216">
        <v>204.00000000488944</v>
      </c>
      <c r="I11907" s="216">
        <v>1050.6000000251806</v>
      </c>
      <c r="J11907" s="216">
        <v>1.0593051365905518E-3</v>
      </c>
      <c r="K11907" s="216">
        <v>5.1926722380645225E-6</v>
      </c>
    </row>
    <row r="11908" spans="2:11" ht="15.75" customHeight="1" x14ac:dyDescent="0.2">
      <c r="B11908" s="189">
        <v>41367</v>
      </c>
      <c r="C11908" s="143">
        <v>297716</v>
      </c>
      <c r="D11908" s="143" t="s">
        <v>776</v>
      </c>
      <c r="E11908" s="143" t="s">
        <v>24</v>
      </c>
      <c r="F11908" s="248" t="s">
        <v>6266</v>
      </c>
      <c r="G11908" s="216">
        <v>8.9749999999999996</v>
      </c>
      <c r="H11908" s="216">
        <v>256.99999999953434</v>
      </c>
      <c r="I11908" s="216">
        <v>2306.5749999958207</v>
      </c>
      <c r="J11908" s="216">
        <v>2.3256869839790241E-3</v>
      </c>
      <c r="K11908" s="216">
        <v>9.0493656964328315E-6</v>
      </c>
    </row>
    <row r="11909" spans="2:11" ht="15.75" customHeight="1" x14ac:dyDescent="0.2">
      <c r="B11909" s="189">
        <v>41367</v>
      </c>
      <c r="C11909" s="143">
        <v>297717</v>
      </c>
      <c r="D11909" s="143" t="s">
        <v>599</v>
      </c>
      <c r="E11909" s="143" t="s">
        <v>24</v>
      </c>
      <c r="F11909" s="248" t="s">
        <v>6267</v>
      </c>
      <c r="G11909" s="216">
        <v>53</v>
      </c>
      <c r="H11909" s="216">
        <v>364.00000000256114</v>
      </c>
      <c r="I11909" s="216">
        <v>19292.00000013574</v>
      </c>
      <c r="J11909" s="216">
        <v>1.945185103251371E-2</v>
      </c>
      <c r="K11909" s="216">
        <v>5.3439151187848476E-5</v>
      </c>
    </row>
    <row r="11910" spans="2:11" ht="15.75" customHeight="1" x14ac:dyDescent="0.2">
      <c r="B11910" s="189">
        <v>41367</v>
      </c>
      <c r="C11910" s="143">
        <v>297718</v>
      </c>
      <c r="D11910" s="143" t="s">
        <v>1591</v>
      </c>
      <c r="E11910" s="143" t="s">
        <v>24</v>
      </c>
      <c r="F11910" s="248" t="s">
        <v>6268</v>
      </c>
      <c r="G11910" s="216">
        <v>12.200000000000001</v>
      </c>
      <c r="H11910" s="216">
        <v>380.00000000232831</v>
      </c>
      <c r="I11910" s="216">
        <v>4636.0000000284053</v>
      </c>
      <c r="J11910" s="216">
        <v>4.6744133001581792E-3</v>
      </c>
      <c r="K11910" s="216">
        <v>1.2301087631919839E-5</v>
      </c>
    </row>
    <row r="11911" spans="2:11" ht="15.75" customHeight="1" x14ac:dyDescent="0.2">
      <c r="B11911" s="189">
        <v>41367</v>
      </c>
      <c r="C11911" s="143">
        <v>297719</v>
      </c>
      <c r="D11911" s="143" t="s">
        <v>1283</v>
      </c>
      <c r="E11911" s="143" t="s">
        <v>24</v>
      </c>
      <c r="F11911" s="248" t="s">
        <v>6269</v>
      </c>
      <c r="G11911" s="216">
        <v>13.08</v>
      </c>
      <c r="H11911" s="216">
        <v>305.9999999916181</v>
      </c>
      <c r="I11911" s="216">
        <v>4002.4799998903645</v>
      </c>
      <c r="J11911" s="216">
        <v>4.0356440347260559E-3</v>
      </c>
      <c r="K11911" s="216">
        <v>1.3188379198812417E-5</v>
      </c>
    </row>
    <row r="11912" spans="2:11" ht="15.75" customHeight="1" x14ac:dyDescent="0.2">
      <c r="B11912" s="189">
        <v>41367</v>
      </c>
      <c r="C11912" s="143">
        <v>297720</v>
      </c>
      <c r="D11912" s="143" t="s">
        <v>612</v>
      </c>
      <c r="E11912" s="143" t="s">
        <v>25</v>
      </c>
      <c r="F11912" s="248" t="s">
        <v>6270</v>
      </c>
      <c r="G11912" s="216">
        <v>11.96</v>
      </c>
      <c r="H11912" s="216">
        <v>104.99999999650754</v>
      </c>
      <c r="I11912" s="216">
        <v>1255.7999999582303</v>
      </c>
      <c r="J11912" s="216">
        <v>3.609185506324439E-3</v>
      </c>
      <c r="K11912" s="216">
        <v>3.4373195299471295E-5</v>
      </c>
    </row>
    <row r="11913" spans="2:11" ht="15.75" customHeight="1" x14ac:dyDescent="0.2">
      <c r="B11913" s="189">
        <v>41367</v>
      </c>
      <c r="C11913" s="143">
        <v>297721</v>
      </c>
      <c r="D11913" s="143" t="s">
        <v>1280</v>
      </c>
      <c r="E11913" s="143" t="s">
        <v>24</v>
      </c>
      <c r="F11913" s="248" t="s">
        <v>6271</v>
      </c>
      <c r="G11913" s="216">
        <v>16</v>
      </c>
      <c r="H11913" s="216">
        <v>280.00000000116415</v>
      </c>
      <c r="I11913" s="216">
        <v>4480.0000000186265</v>
      </c>
      <c r="J11913" s="216">
        <v>4.5171207041991802E-3</v>
      </c>
      <c r="K11913" s="216">
        <v>1.6132573943501426E-5</v>
      </c>
    </row>
    <row r="11914" spans="2:11" ht="15.75" customHeight="1" x14ac:dyDescent="0.2">
      <c r="B11914" s="189">
        <v>41367</v>
      </c>
      <c r="C11914" s="143">
        <v>297732</v>
      </c>
      <c r="D11914" s="143" t="s">
        <v>946</v>
      </c>
      <c r="E11914" s="143" t="s">
        <v>24</v>
      </c>
      <c r="F11914" s="248" t="s">
        <v>6272</v>
      </c>
      <c r="G11914" s="216">
        <v>47</v>
      </c>
      <c r="H11914" s="216">
        <v>185.99999999860302</v>
      </c>
      <c r="I11914" s="216">
        <v>8741.9999999343418</v>
      </c>
      <c r="J11914" s="216">
        <v>8.8144350883143895E-3</v>
      </c>
      <c r="K11914" s="216">
        <v>4.7389435959035443E-5</v>
      </c>
    </row>
    <row r="11915" spans="2:11" ht="15.75" customHeight="1" x14ac:dyDescent="0.2">
      <c r="B11915" s="189">
        <v>41367</v>
      </c>
      <c r="C11915" s="143">
        <v>297873</v>
      </c>
      <c r="D11915" s="143" t="s">
        <v>1398</v>
      </c>
      <c r="E11915" s="143" t="s">
        <v>25</v>
      </c>
      <c r="F11915" s="248" t="s">
        <v>1948</v>
      </c>
      <c r="G11915" s="216">
        <v>84.850000000000009</v>
      </c>
      <c r="H11915" s="216">
        <v>519.99999999767169</v>
      </c>
      <c r="I11915" s="216">
        <v>44121.999999802443</v>
      </c>
      <c r="J11915" s="216">
        <v>0.12680720091943828</v>
      </c>
      <c r="K11915" s="216">
        <v>2.4386000176924243E-4</v>
      </c>
    </row>
    <row r="11916" spans="2:11" ht="15.75" customHeight="1" x14ac:dyDescent="0.2">
      <c r="B11916" s="189">
        <v>41368</v>
      </c>
      <c r="C11916" s="143">
        <v>297754</v>
      </c>
      <c r="D11916" s="143" t="s">
        <v>606</v>
      </c>
      <c r="E11916" s="143" t="s">
        <v>25</v>
      </c>
      <c r="F11916" s="248" t="s">
        <v>6273</v>
      </c>
      <c r="G11916" s="216">
        <v>1</v>
      </c>
      <c r="H11916" s="216">
        <v>159.99999999767169</v>
      </c>
      <c r="I11916" s="216">
        <v>159.99999999767169</v>
      </c>
      <c r="J11916" s="216">
        <v>4.5988085636044455E-4</v>
      </c>
      <c r="K11916" s="216">
        <v>2.874255352294604E-6</v>
      </c>
    </row>
    <row r="11917" spans="2:11" ht="15.75" customHeight="1" x14ac:dyDescent="0.2">
      <c r="B11917" s="189">
        <v>41368</v>
      </c>
      <c r="C11917" s="143">
        <v>297757</v>
      </c>
      <c r="D11917" s="143" t="s">
        <v>1165</v>
      </c>
      <c r="E11917" s="143" t="s">
        <v>25</v>
      </c>
      <c r="F11917" s="248" t="s">
        <v>4345</v>
      </c>
      <c r="G11917" s="216">
        <v>31.04</v>
      </c>
      <c r="H11917" s="216">
        <v>224.00000000721775</v>
      </c>
      <c r="I11917" s="216">
        <v>6952.9600002240386</v>
      </c>
      <c r="J11917" s="216">
        <v>1.9984582494934237E-2</v>
      </c>
      <c r="K11917" s="216">
        <v>8.9216886135224505E-5</v>
      </c>
    </row>
    <row r="11918" spans="2:11" ht="15.75" customHeight="1" x14ac:dyDescent="0.2">
      <c r="B11918" s="189">
        <v>41368</v>
      </c>
      <c r="C11918" s="143">
        <v>297759</v>
      </c>
      <c r="D11918" s="143" t="s">
        <v>1791</v>
      </c>
      <c r="E11918" s="143" t="s">
        <v>25</v>
      </c>
      <c r="F11918" s="248" t="s">
        <v>6274</v>
      </c>
      <c r="G11918" s="216">
        <v>5.5</v>
      </c>
      <c r="H11918" s="216">
        <v>77.999999992316589</v>
      </c>
      <c r="I11918" s="216">
        <v>428.99999995774124</v>
      </c>
      <c r="J11918" s="216">
        <v>1.2330555460129226E-3</v>
      </c>
      <c r="K11918" s="216">
        <v>1.5808404437620325E-5</v>
      </c>
    </row>
    <row r="11919" spans="2:11" ht="15.75" customHeight="1" x14ac:dyDescent="0.2">
      <c r="B11919" s="189">
        <v>41368</v>
      </c>
      <c r="C11919" s="143">
        <v>297760</v>
      </c>
      <c r="D11919" s="143" t="s">
        <v>1204</v>
      </c>
      <c r="E11919" s="143" t="s">
        <v>25</v>
      </c>
      <c r="F11919" s="248" t="s">
        <v>3094</v>
      </c>
      <c r="G11919" s="216">
        <v>17</v>
      </c>
      <c r="H11919" s="216">
        <v>165.00000000349246</v>
      </c>
      <c r="I11919" s="216">
        <v>2805.0000000593718</v>
      </c>
      <c r="J11919" s="216">
        <v>8.0622862633570151E-3</v>
      </c>
      <c r="K11919" s="216">
        <v>4.886234098900827E-5</v>
      </c>
    </row>
    <row r="11920" spans="2:11" ht="15.75" customHeight="1" x14ac:dyDescent="0.2">
      <c r="B11920" s="189">
        <v>41368</v>
      </c>
      <c r="C11920" s="143">
        <v>297761</v>
      </c>
      <c r="D11920" s="143" t="s">
        <v>666</v>
      </c>
      <c r="E11920" s="143" t="s">
        <v>25</v>
      </c>
      <c r="F11920" s="248" t="s">
        <v>3013</v>
      </c>
      <c r="G11920" s="216">
        <v>31.89</v>
      </c>
      <c r="H11920" s="216">
        <v>344.99999999301508</v>
      </c>
      <c r="I11920" s="216">
        <v>11002.049999777251</v>
      </c>
      <c r="J11920" s="216">
        <v>3.1622701098072616E-2</v>
      </c>
      <c r="K11920" s="216">
        <v>9.1660003184674922E-5</v>
      </c>
    </row>
    <row r="11921" spans="2:11" ht="15.75" customHeight="1" x14ac:dyDescent="0.2">
      <c r="B11921" s="189">
        <v>41368</v>
      </c>
      <c r="C11921" s="143">
        <v>297762</v>
      </c>
      <c r="D11921" s="143" t="s">
        <v>1622</v>
      </c>
      <c r="E11921" s="143" t="s">
        <v>24</v>
      </c>
      <c r="F11921" s="248" t="s">
        <v>6275</v>
      </c>
      <c r="G11921" s="216">
        <v>3</v>
      </c>
      <c r="H11921" s="216">
        <v>349.99999999883585</v>
      </c>
      <c r="I11921" s="216">
        <v>1049.9999999965075</v>
      </c>
      <c r="J11921" s="216">
        <v>1.0586548634478473E-3</v>
      </c>
      <c r="K11921" s="216">
        <v>3.0247281812896244E-6</v>
      </c>
    </row>
    <row r="11922" spans="2:11" ht="15.75" customHeight="1" x14ac:dyDescent="0.2">
      <c r="B11922" s="189">
        <v>41368</v>
      </c>
      <c r="C11922" s="143">
        <v>297763</v>
      </c>
      <c r="D11922" s="143" t="s">
        <v>701</v>
      </c>
      <c r="E11922" s="143" t="s">
        <v>25</v>
      </c>
      <c r="F11922" s="248" t="s">
        <v>4382</v>
      </c>
      <c r="G11922" s="216">
        <v>30</v>
      </c>
      <c r="H11922" s="216">
        <v>294.00000000488944</v>
      </c>
      <c r="I11922" s="216">
        <v>8820.0000001466833</v>
      </c>
      <c r="J11922" s="216">
        <v>2.5350932207660014E-2</v>
      </c>
      <c r="K11922" s="216">
        <v>8.6227660568838127E-5</v>
      </c>
    </row>
    <row r="11923" spans="2:11" ht="15.75" customHeight="1" x14ac:dyDescent="0.2">
      <c r="B11923" s="189">
        <v>41368</v>
      </c>
      <c r="C11923" s="143">
        <v>297766</v>
      </c>
      <c r="D11923" s="143" t="s">
        <v>1401</v>
      </c>
      <c r="E11923" s="143" t="s">
        <v>24</v>
      </c>
      <c r="F11923" s="248" t="s">
        <v>6276</v>
      </c>
      <c r="G11923" s="216">
        <v>1</v>
      </c>
      <c r="H11923" s="216">
        <v>346.00000000675209</v>
      </c>
      <c r="I11923" s="216">
        <v>346.00000000675209</v>
      </c>
      <c r="J11923" s="216">
        <v>3.4885198358221108E-4</v>
      </c>
      <c r="K11923" s="216">
        <v>1.0082427270965415E-6</v>
      </c>
    </row>
    <row r="11924" spans="2:11" ht="15.75" customHeight="1" x14ac:dyDescent="0.2">
      <c r="B11924" s="189">
        <v>41368</v>
      </c>
      <c r="C11924" s="143">
        <v>297767</v>
      </c>
      <c r="D11924" s="143" t="s">
        <v>875</v>
      </c>
      <c r="E11924" s="143" t="s">
        <v>25</v>
      </c>
      <c r="F11924" s="248" t="s">
        <v>6277</v>
      </c>
      <c r="G11924" s="216">
        <v>12</v>
      </c>
      <c r="H11924" s="216">
        <v>495</v>
      </c>
      <c r="I11924" s="216">
        <v>5940</v>
      </c>
      <c r="J11924" s="216">
        <v>1.7073076792629947E-2</v>
      </c>
      <c r="K11924" s="216">
        <v>3.4491064227535249E-5</v>
      </c>
    </row>
    <row r="11925" spans="2:11" ht="15.75" customHeight="1" x14ac:dyDescent="0.2">
      <c r="B11925" s="189">
        <v>41368</v>
      </c>
      <c r="C11925" s="143">
        <v>297769</v>
      </c>
      <c r="D11925" s="143" t="s">
        <v>874</v>
      </c>
      <c r="E11925" s="143" t="s">
        <v>25</v>
      </c>
      <c r="F11925" s="248" t="s">
        <v>2900</v>
      </c>
      <c r="G11925" s="216">
        <v>169</v>
      </c>
      <c r="H11925" s="216">
        <v>436.00000000675209</v>
      </c>
      <c r="I11925" s="216">
        <v>73684.000001141103</v>
      </c>
      <c r="J11925" s="216">
        <v>0.21178663138175544</v>
      </c>
      <c r="K11925" s="216">
        <v>4.8574915453778811E-4</v>
      </c>
    </row>
    <row r="11926" spans="2:11" ht="15.75" customHeight="1" x14ac:dyDescent="0.2">
      <c r="B11926" s="189">
        <v>41368</v>
      </c>
      <c r="C11926" s="143">
        <v>297771</v>
      </c>
      <c r="D11926" s="143" t="s">
        <v>952</v>
      </c>
      <c r="E11926" s="143" t="s">
        <v>25</v>
      </c>
      <c r="F11926" s="248" t="s">
        <v>2222</v>
      </c>
      <c r="G11926" s="216">
        <v>47.95000000000001</v>
      </c>
      <c r="H11926" s="216">
        <v>161.00000000093132</v>
      </c>
      <c r="I11926" s="216">
        <v>7719.9500000446569</v>
      </c>
      <c r="J11926" s="216">
        <v>2.2189107607075084E-2</v>
      </c>
      <c r="K11926" s="216">
        <v>1.3782054414252629E-4</v>
      </c>
    </row>
    <row r="11927" spans="2:11" ht="15.75" customHeight="1" x14ac:dyDescent="0.2">
      <c r="B11927" s="189">
        <v>41368</v>
      </c>
      <c r="C11927" s="143">
        <v>297773</v>
      </c>
      <c r="D11927" s="143" t="s">
        <v>1849</v>
      </c>
      <c r="E11927" s="143" t="s">
        <v>25</v>
      </c>
      <c r="F11927" s="248" t="s">
        <v>6278</v>
      </c>
      <c r="G11927" s="216">
        <v>1</v>
      </c>
      <c r="H11927" s="216">
        <v>118.00000000745058</v>
      </c>
      <c r="I11927" s="216">
        <v>118.00000000745058</v>
      </c>
      <c r="J11927" s="216">
        <v>3.3916213159217818E-4</v>
      </c>
      <c r="K11927" s="216">
        <v>2.874255352294604E-6</v>
      </c>
    </row>
    <row r="11928" spans="2:11" ht="15.75" customHeight="1" x14ac:dyDescent="0.2">
      <c r="B11928" s="189">
        <v>41368</v>
      </c>
      <c r="C11928" s="143">
        <v>297774</v>
      </c>
      <c r="D11928" s="143" t="s">
        <v>565</v>
      </c>
      <c r="E11928" s="143" t="s">
        <v>25</v>
      </c>
      <c r="F11928" s="248" t="s">
        <v>6279</v>
      </c>
      <c r="G11928" s="216">
        <v>5</v>
      </c>
      <c r="H11928" s="216">
        <v>10.000000001164153</v>
      </c>
      <c r="I11928" s="216">
        <v>50.000000005820766</v>
      </c>
      <c r="J11928" s="216">
        <v>1.4371276763146059E-4</v>
      </c>
      <c r="K11928" s="216">
        <v>1.4371276761473021E-5</v>
      </c>
    </row>
    <row r="11929" spans="2:11" ht="15.75" customHeight="1" x14ac:dyDescent="0.2">
      <c r="B11929" s="189">
        <v>41368</v>
      </c>
      <c r="C11929" s="143">
        <v>297775</v>
      </c>
      <c r="D11929" s="143" t="s">
        <v>1069</v>
      </c>
      <c r="E11929" s="143" t="s">
        <v>25</v>
      </c>
      <c r="F11929" s="248" t="s">
        <v>4436</v>
      </c>
      <c r="G11929" s="216">
        <v>29.524999999999999</v>
      </c>
      <c r="H11929" s="216">
        <v>11.000000004423782</v>
      </c>
      <c r="I11929" s="216">
        <v>324.77500013061217</v>
      </c>
      <c r="J11929" s="216">
        <v>9.334862824168928E-4</v>
      </c>
      <c r="K11929" s="216">
        <v>8.4862389276498191E-5</v>
      </c>
    </row>
    <row r="11930" spans="2:11" ht="15.75" customHeight="1" x14ac:dyDescent="0.2">
      <c r="B11930" s="189">
        <v>41368</v>
      </c>
      <c r="C11930" s="143">
        <v>297776</v>
      </c>
      <c r="D11930" s="143" t="s">
        <v>565</v>
      </c>
      <c r="E11930" s="143" t="s">
        <v>25</v>
      </c>
      <c r="F11930" s="248" t="s">
        <v>6280</v>
      </c>
      <c r="G11930" s="216">
        <v>5</v>
      </c>
      <c r="H11930" s="216">
        <v>8.9999999979045242</v>
      </c>
      <c r="I11930" s="216">
        <v>44.999999989522621</v>
      </c>
      <c r="J11930" s="216">
        <v>1.2934149082314251E-4</v>
      </c>
      <c r="K11930" s="216">
        <v>1.4371276761473021E-5</v>
      </c>
    </row>
    <row r="11931" spans="2:11" ht="15.75" customHeight="1" x14ac:dyDescent="0.2">
      <c r="B11931" s="189">
        <v>41368</v>
      </c>
      <c r="C11931" s="143">
        <v>297777</v>
      </c>
      <c r="D11931" s="143" t="s">
        <v>655</v>
      </c>
      <c r="E11931" s="143" t="s">
        <v>25</v>
      </c>
      <c r="F11931" s="248" t="s">
        <v>6281</v>
      </c>
      <c r="G11931" s="216">
        <v>1</v>
      </c>
      <c r="H11931" s="216">
        <v>405</v>
      </c>
      <c r="I11931" s="216">
        <v>405</v>
      </c>
      <c r="J11931" s="216">
        <v>1.1640734176793146E-3</v>
      </c>
      <c r="K11931" s="216">
        <v>2.874255352294604E-6</v>
      </c>
    </row>
    <row r="11932" spans="2:11" ht="15.75" customHeight="1" x14ac:dyDescent="0.2">
      <c r="B11932" s="189">
        <v>41368</v>
      </c>
      <c r="C11932" s="143">
        <v>297778</v>
      </c>
      <c r="D11932" s="143" t="s">
        <v>1066</v>
      </c>
      <c r="E11932" s="143" t="s">
        <v>24</v>
      </c>
      <c r="F11932" s="248" t="s">
        <v>4205</v>
      </c>
      <c r="G11932" s="216">
        <v>23.695000000000004</v>
      </c>
      <c r="H11932" s="216">
        <v>271.00000000325963</v>
      </c>
      <c r="I11932" s="216">
        <v>6421.3450000772373</v>
      </c>
      <c r="J11932" s="216">
        <v>6.4742743945056143E-3</v>
      </c>
      <c r="K11932" s="216">
        <v>2.3890311418552553E-5</v>
      </c>
    </row>
    <row r="11933" spans="2:11" ht="15.75" customHeight="1" x14ac:dyDescent="0.2">
      <c r="B11933" s="189">
        <v>41368</v>
      </c>
      <c r="C11933" s="143">
        <v>297779</v>
      </c>
      <c r="D11933" s="143" t="s">
        <v>1267</v>
      </c>
      <c r="E11933" s="143" t="s">
        <v>25</v>
      </c>
      <c r="F11933" s="248" t="s">
        <v>6282</v>
      </c>
      <c r="G11933" s="216">
        <v>22</v>
      </c>
      <c r="H11933" s="216">
        <v>390.99999999627471</v>
      </c>
      <c r="I11933" s="216">
        <v>8601.9999999180436</v>
      </c>
      <c r="J11933" s="216">
        <v>2.4724344540202621E-2</v>
      </c>
      <c r="K11933" s="216">
        <v>6.3233617750481298E-5</v>
      </c>
    </row>
    <row r="11934" spans="2:11" ht="15.75" customHeight="1" x14ac:dyDescent="0.2">
      <c r="B11934" s="189">
        <v>41368</v>
      </c>
      <c r="C11934" s="143">
        <v>297780</v>
      </c>
      <c r="D11934" s="143" t="s">
        <v>507</v>
      </c>
      <c r="E11934" s="143" t="s">
        <v>25</v>
      </c>
      <c r="F11934" s="248" t="s">
        <v>6283</v>
      </c>
      <c r="G11934" s="216">
        <v>1.34</v>
      </c>
      <c r="H11934" s="216">
        <v>88.000000003958121</v>
      </c>
      <c r="I11934" s="216">
        <v>117.92000000530389</v>
      </c>
      <c r="J11934" s="216">
        <v>3.3893219115782445E-4</v>
      </c>
      <c r="K11934" s="216">
        <v>3.8515021720747694E-6</v>
      </c>
    </row>
    <row r="11935" spans="2:11" ht="15.75" customHeight="1" x14ac:dyDescent="0.2">
      <c r="B11935" s="189">
        <v>41368</v>
      </c>
      <c r="C11935" s="143">
        <v>297781</v>
      </c>
      <c r="D11935" s="143" t="s">
        <v>968</v>
      </c>
      <c r="E11935" s="143" t="s">
        <v>25</v>
      </c>
      <c r="F11935" s="248" t="s">
        <v>6284</v>
      </c>
      <c r="G11935" s="216">
        <v>8.1</v>
      </c>
      <c r="H11935" s="216">
        <v>192.00000000768341</v>
      </c>
      <c r="I11935" s="216">
        <v>1555.2000000622356</v>
      </c>
      <c r="J11935" s="216">
        <v>4.4700419240674494E-3</v>
      </c>
      <c r="K11935" s="216">
        <v>2.3281468353586294E-5</v>
      </c>
    </row>
    <row r="11936" spans="2:11" ht="15.75" customHeight="1" x14ac:dyDescent="0.2">
      <c r="B11936" s="189">
        <v>41368</v>
      </c>
      <c r="C11936" s="143">
        <v>297782</v>
      </c>
      <c r="D11936" s="143" t="s">
        <v>565</v>
      </c>
      <c r="E11936" s="143" t="s">
        <v>25</v>
      </c>
      <c r="F11936" s="248" t="s">
        <v>6285</v>
      </c>
      <c r="G11936" s="216">
        <v>2.25</v>
      </c>
      <c r="H11936" s="216">
        <v>105.99999999976717</v>
      </c>
      <c r="I11936" s="216">
        <v>238.49999999947613</v>
      </c>
      <c r="J11936" s="216">
        <v>6.855099015207574E-4</v>
      </c>
      <c r="K11936" s="216">
        <v>6.4670745426628597E-6</v>
      </c>
    </row>
    <row r="11937" spans="2:11" ht="15.75" customHeight="1" x14ac:dyDescent="0.2">
      <c r="B11937" s="189">
        <v>41368</v>
      </c>
      <c r="C11937" s="143">
        <v>297783</v>
      </c>
      <c r="D11937" s="143" t="s">
        <v>643</v>
      </c>
      <c r="E11937" s="143" t="s">
        <v>25</v>
      </c>
      <c r="F11937" s="248" t="s">
        <v>6286</v>
      </c>
      <c r="G11937" s="216">
        <v>22.723200000000002</v>
      </c>
      <c r="H11937" s="216">
        <v>141.0000000090804</v>
      </c>
      <c r="I11937" s="216">
        <v>3203.9712002063361</v>
      </c>
      <c r="J11937" s="216">
        <v>9.2090313707908281E-3</v>
      </c>
      <c r="K11937" s="216">
        <v>6.5312279221260751E-5</v>
      </c>
    </row>
    <row r="11938" spans="2:11" ht="15.75" customHeight="1" x14ac:dyDescent="0.2">
      <c r="B11938" s="189">
        <v>41368</v>
      </c>
      <c r="C11938" s="143">
        <v>297784</v>
      </c>
      <c r="D11938" s="143" t="s">
        <v>952</v>
      </c>
      <c r="E11938" s="143" t="s">
        <v>25</v>
      </c>
      <c r="F11938" s="248" t="s">
        <v>6287</v>
      </c>
      <c r="G11938" s="216">
        <v>1</v>
      </c>
      <c r="H11938" s="216">
        <v>69.999999997671694</v>
      </c>
      <c r="I11938" s="216">
        <v>69.999999997671694</v>
      </c>
      <c r="J11938" s="216">
        <v>2.0119787465393014E-4</v>
      </c>
      <c r="K11938" s="216">
        <v>2.874255352294604E-6</v>
      </c>
    </row>
    <row r="11939" spans="2:11" ht="15.75" customHeight="1" x14ac:dyDescent="0.2">
      <c r="B11939" s="189">
        <v>41368</v>
      </c>
      <c r="C11939" s="143">
        <v>297786</v>
      </c>
      <c r="D11939" s="143" t="s">
        <v>1164</v>
      </c>
      <c r="E11939" s="143" t="s">
        <v>25</v>
      </c>
      <c r="F11939" s="248" t="s">
        <v>3132</v>
      </c>
      <c r="G11939" s="216">
        <v>13.75</v>
      </c>
      <c r="H11939" s="216">
        <v>357.00000000069849</v>
      </c>
      <c r="I11939" s="216">
        <v>4908.7500000096043</v>
      </c>
      <c r="J11939" s="216">
        <v>1.4109000960603744E-2</v>
      </c>
      <c r="K11939" s="216">
        <v>3.9521011094050805E-5</v>
      </c>
    </row>
    <row r="11940" spans="2:11" ht="15.75" customHeight="1" x14ac:dyDescent="0.2">
      <c r="B11940" s="189">
        <v>41368</v>
      </c>
      <c r="C11940" s="143">
        <v>297787</v>
      </c>
      <c r="D11940" s="143" t="s">
        <v>882</v>
      </c>
      <c r="E11940" s="143" t="s">
        <v>24</v>
      </c>
      <c r="F11940" s="248" t="s">
        <v>6288</v>
      </c>
      <c r="G11940" s="216">
        <v>53.34</v>
      </c>
      <c r="H11940" s="216">
        <v>206.00000000093132</v>
      </c>
      <c r="I11940" s="216">
        <v>10988.040000049677</v>
      </c>
      <c r="J11940" s="216">
        <v>1.1078611415095968E-2</v>
      </c>
      <c r="K11940" s="216">
        <v>5.3779667063329522E-5</v>
      </c>
    </row>
    <row r="11941" spans="2:11" ht="15.75" customHeight="1" x14ac:dyDescent="0.2">
      <c r="B11941" s="189">
        <v>41368</v>
      </c>
      <c r="C11941" s="143">
        <v>297788</v>
      </c>
      <c r="D11941" s="143" t="s">
        <v>1848</v>
      </c>
      <c r="E11941" s="143" t="s">
        <v>24</v>
      </c>
      <c r="F11941" s="248" t="s">
        <v>6289</v>
      </c>
      <c r="G11941" s="216">
        <v>29.12</v>
      </c>
      <c r="H11941" s="216">
        <v>11.000000004423782</v>
      </c>
      <c r="I11941" s="216">
        <v>320.32000012882054</v>
      </c>
      <c r="J11941" s="216">
        <v>3.229603104734465E-4</v>
      </c>
      <c r="K11941" s="216">
        <v>2.9360028213051287E-5</v>
      </c>
    </row>
    <row r="11942" spans="2:11" ht="15.75" customHeight="1" x14ac:dyDescent="0.2">
      <c r="B11942" s="189">
        <v>41368</v>
      </c>
      <c r="C11942" s="143">
        <v>297789</v>
      </c>
      <c r="D11942" s="143" t="s">
        <v>3164</v>
      </c>
      <c r="E11942" s="143" t="s">
        <v>24</v>
      </c>
      <c r="F11942" s="248" t="s">
        <v>6005</v>
      </c>
      <c r="G11942" s="216">
        <v>0.99</v>
      </c>
      <c r="H11942" s="216">
        <v>107.99999999580905</v>
      </c>
      <c r="I11942" s="216">
        <v>106.91999999585096</v>
      </c>
      <c r="J11942" s="216">
        <v>1.0780131237697896E-4</v>
      </c>
      <c r="K11942" s="216">
        <v>9.9816029982557603E-7</v>
      </c>
    </row>
    <row r="11943" spans="2:11" ht="15.75" customHeight="1" x14ac:dyDescent="0.2">
      <c r="B11943" s="189">
        <v>41368</v>
      </c>
      <c r="C11943" s="143">
        <v>297791</v>
      </c>
      <c r="D11943" s="143" t="s">
        <v>508</v>
      </c>
      <c r="E11943" s="143" t="s">
        <v>24</v>
      </c>
      <c r="F11943" s="248" t="s">
        <v>6067</v>
      </c>
      <c r="G11943" s="216">
        <v>52.2</v>
      </c>
      <c r="H11943" s="216">
        <v>380.00000000232831</v>
      </c>
      <c r="I11943" s="216">
        <v>19836.000000121538</v>
      </c>
      <c r="J11943" s="216">
        <v>1.9999502734809535E-2</v>
      </c>
      <c r="K11943" s="216">
        <v>5.2630270354439468E-5</v>
      </c>
    </row>
    <row r="11944" spans="2:11" ht="15.75" customHeight="1" x14ac:dyDescent="0.2">
      <c r="B11944" s="189">
        <v>41368</v>
      </c>
      <c r="C11944" s="143">
        <v>297792</v>
      </c>
      <c r="D11944" s="143" t="s">
        <v>735</v>
      </c>
      <c r="E11944" s="143" t="s">
        <v>24</v>
      </c>
      <c r="F11944" s="248" t="s">
        <v>4105</v>
      </c>
      <c r="G11944" s="216">
        <v>15.469999999999999</v>
      </c>
      <c r="H11944" s="216">
        <v>216.99999999487773</v>
      </c>
      <c r="I11944" s="216">
        <v>3356.9899999207582</v>
      </c>
      <c r="J11944" s="216">
        <v>3.3846607523559235E-3</v>
      </c>
      <c r="K11944" s="216">
        <v>1.5597514988183496E-5</v>
      </c>
    </row>
    <row r="11945" spans="2:11" ht="15.75" customHeight="1" x14ac:dyDescent="0.2">
      <c r="B11945" s="189">
        <v>41368</v>
      </c>
      <c r="C11945" s="143">
        <v>297792</v>
      </c>
      <c r="D11945" s="143" t="s">
        <v>1393</v>
      </c>
      <c r="E11945" s="143" t="s">
        <v>24</v>
      </c>
      <c r="F11945" s="248" t="s">
        <v>4105</v>
      </c>
      <c r="G11945" s="216">
        <v>2.46</v>
      </c>
      <c r="H11945" s="216">
        <v>216.99999999487773</v>
      </c>
      <c r="I11945" s="216">
        <v>533.81999998739923</v>
      </c>
      <c r="J11945" s="216">
        <v>5.3822013256597107E-4</v>
      </c>
      <c r="K11945" s="216">
        <v>2.4802771086574917E-6</v>
      </c>
    </row>
    <row r="11946" spans="2:11" ht="15.75" customHeight="1" x14ac:dyDescent="0.2">
      <c r="B11946" s="189">
        <v>41368</v>
      </c>
      <c r="C11946" s="143">
        <v>297793</v>
      </c>
      <c r="D11946" s="143" t="s">
        <v>770</v>
      </c>
      <c r="E11946" s="143" t="s">
        <v>24</v>
      </c>
      <c r="F11946" s="248" t="s">
        <v>6088</v>
      </c>
      <c r="G11946" s="216">
        <v>15.586200000000002</v>
      </c>
      <c r="H11946" s="216">
        <v>243.00000000628643</v>
      </c>
      <c r="I11946" s="216">
        <v>3787.4466000979819</v>
      </c>
      <c r="J11946" s="216">
        <v>3.818665488815313E-3</v>
      </c>
      <c r="K11946" s="216">
        <v>1.5714672793072114E-5</v>
      </c>
    </row>
    <row r="11947" spans="2:11" ht="15.75" customHeight="1" x14ac:dyDescent="0.2">
      <c r="B11947" s="189">
        <v>41368</v>
      </c>
      <c r="C11947" s="143">
        <v>297794</v>
      </c>
      <c r="D11947" s="143" t="s">
        <v>1125</v>
      </c>
      <c r="E11947" s="143" t="s">
        <v>24</v>
      </c>
      <c r="F11947" s="248" t="s">
        <v>2960</v>
      </c>
      <c r="G11947" s="216">
        <v>10.295</v>
      </c>
      <c r="H11947" s="216">
        <v>248.00000000162981</v>
      </c>
      <c r="I11947" s="216">
        <v>2553.1600000167791</v>
      </c>
      <c r="J11947" s="216">
        <v>2.5742050011307231E-3</v>
      </c>
      <c r="K11947" s="216">
        <v>1.0379858875458894E-5</v>
      </c>
    </row>
    <row r="11948" spans="2:11" ht="15.75" customHeight="1" x14ac:dyDescent="0.2">
      <c r="B11948" s="189">
        <v>41368</v>
      </c>
      <c r="C11948" s="143">
        <v>297795</v>
      </c>
      <c r="D11948" s="143" t="s">
        <v>1188</v>
      </c>
      <c r="E11948" s="143" t="s">
        <v>25</v>
      </c>
      <c r="F11948" s="248" t="s">
        <v>5540</v>
      </c>
      <c r="G11948" s="216">
        <v>5.59</v>
      </c>
      <c r="H11948" s="216">
        <v>403.99999999674037</v>
      </c>
      <c r="I11948" s="216">
        <v>2258.3599999817784</v>
      </c>
      <c r="J11948" s="216">
        <v>6.4911033173556685E-3</v>
      </c>
      <c r="K11948" s="216">
        <v>1.6067087419326837E-5</v>
      </c>
    </row>
    <row r="11949" spans="2:11" ht="15.75" customHeight="1" x14ac:dyDescent="0.2">
      <c r="B11949" s="189">
        <v>41368</v>
      </c>
      <c r="C11949" s="143">
        <v>297796</v>
      </c>
      <c r="D11949" s="143" t="s">
        <v>584</v>
      </c>
      <c r="E11949" s="143" t="s">
        <v>24</v>
      </c>
      <c r="F11949" s="248" t="s">
        <v>6290</v>
      </c>
      <c r="G11949" s="216">
        <v>17.79</v>
      </c>
      <c r="H11949" s="216">
        <v>386.00000000093132</v>
      </c>
      <c r="I11949" s="216">
        <v>6866.9400000165679</v>
      </c>
      <c r="J11949" s="216">
        <v>6.9235423124250281E-3</v>
      </c>
      <c r="K11949" s="216">
        <v>1.7936638115047472E-5</v>
      </c>
    </row>
    <row r="11950" spans="2:11" ht="15.75" customHeight="1" x14ac:dyDescent="0.2">
      <c r="B11950" s="189">
        <v>41368</v>
      </c>
      <c r="C11950" s="143">
        <v>297797</v>
      </c>
      <c r="D11950" s="143" t="s">
        <v>1766</v>
      </c>
      <c r="E11950" s="143" t="s">
        <v>24</v>
      </c>
      <c r="F11950" s="248" t="s">
        <v>6291</v>
      </c>
      <c r="G11950" s="216">
        <v>8.0822000000000003</v>
      </c>
      <c r="H11950" s="216">
        <v>397.0000000053551</v>
      </c>
      <c r="I11950" s="216">
        <v>3208.6334000432812</v>
      </c>
      <c r="J11950" s="216">
        <v>3.2350812895126859E-3</v>
      </c>
      <c r="K11950" s="216">
        <v>8.1488193689396668E-6</v>
      </c>
    </row>
    <row r="11951" spans="2:11" ht="15.75" customHeight="1" x14ac:dyDescent="0.2">
      <c r="B11951" s="189">
        <v>41368</v>
      </c>
      <c r="C11951" s="143">
        <v>297798</v>
      </c>
      <c r="D11951" s="143" t="s">
        <v>1195</v>
      </c>
      <c r="E11951" s="143" t="s">
        <v>24</v>
      </c>
      <c r="F11951" s="248" t="s">
        <v>6292</v>
      </c>
      <c r="G11951" s="216">
        <v>5.76</v>
      </c>
      <c r="H11951" s="216">
        <v>223.99999999674037</v>
      </c>
      <c r="I11951" s="216">
        <v>1290.2399999812244</v>
      </c>
      <c r="J11951" s="216">
        <v>1.3008750961901112E-3</v>
      </c>
      <c r="K11951" s="216">
        <v>5.8074781080760785E-6</v>
      </c>
    </row>
    <row r="11952" spans="2:11" ht="15.75" customHeight="1" x14ac:dyDescent="0.2">
      <c r="B11952" s="189">
        <v>41368</v>
      </c>
      <c r="C11952" s="143">
        <v>297799</v>
      </c>
      <c r="D11952" s="143" t="s">
        <v>621</v>
      </c>
      <c r="E11952" s="143" t="s">
        <v>25</v>
      </c>
      <c r="F11952" s="248" t="s">
        <v>3745</v>
      </c>
      <c r="G11952" s="216">
        <v>2</v>
      </c>
      <c r="H11952" s="216">
        <v>338.99999999441206</v>
      </c>
      <c r="I11952" s="216">
        <v>677.99999998882413</v>
      </c>
      <c r="J11952" s="216">
        <v>1.9487451288236193E-3</v>
      </c>
      <c r="K11952" s="216">
        <v>5.7485107045892079E-6</v>
      </c>
    </row>
    <row r="11953" spans="2:11" ht="15.75" customHeight="1" x14ac:dyDescent="0.2">
      <c r="B11953" s="189">
        <v>41368</v>
      </c>
      <c r="C11953" s="143">
        <v>297800</v>
      </c>
      <c r="D11953" s="143" t="s">
        <v>902</v>
      </c>
      <c r="E11953" s="143" t="s">
        <v>25</v>
      </c>
      <c r="F11953" s="248" t="s">
        <v>6293</v>
      </c>
      <c r="G11953" s="216">
        <v>7.9563000000000006</v>
      </c>
      <c r="H11953" s="216">
        <v>36.000000002095476</v>
      </c>
      <c r="I11953" s="216">
        <v>286.42680001667225</v>
      </c>
      <c r="J11953" s="216">
        <v>8.2326376298853647E-4</v>
      </c>
      <c r="K11953" s="216">
        <v>2.2868437859461561E-5</v>
      </c>
    </row>
    <row r="11954" spans="2:11" ht="15.75" customHeight="1" x14ac:dyDescent="0.2">
      <c r="B11954" s="189">
        <v>41368</v>
      </c>
      <c r="C11954" s="143">
        <v>297801</v>
      </c>
      <c r="D11954" s="143" t="s">
        <v>902</v>
      </c>
      <c r="E11954" s="143" t="s">
        <v>25</v>
      </c>
      <c r="F11954" s="248" t="s">
        <v>6293</v>
      </c>
      <c r="G11954" s="216">
        <v>10.01</v>
      </c>
      <c r="H11954" s="216">
        <v>26.999999993713573</v>
      </c>
      <c r="I11954" s="216">
        <v>270.26999993707284</v>
      </c>
      <c r="J11954" s="216">
        <v>7.7682499388379391E-4</v>
      </c>
      <c r="K11954" s="216">
        <v>2.8771296076468988E-5</v>
      </c>
    </row>
    <row r="11955" spans="2:11" ht="15.75" customHeight="1" x14ac:dyDescent="0.2">
      <c r="B11955" s="189">
        <v>41368</v>
      </c>
      <c r="C11955" s="143">
        <v>297802</v>
      </c>
      <c r="D11955" s="143" t="s">
        <v>902</v>
      </c>
      <c r="E11955" s="143" t="s">
        <v>25</v>
      </c>
      <c r="F11955" s="248" t="s">
        <v>6293</v>
      </c>
      <c r="G11955" s="216">
        <v>1.8800000000000001</v>
      </c>
      <c r="H11955" s="216">
        <v>37.000000005355105</v>
      </c>
      <c r="I11955" s="216">
        <v>69.560000010067597</v>
      </c>
      <c r="J11955" s="216">
        <v>1.9993320233454952E-4</v>
      </c>
      <c r="K11955" s="216">
        <v>5.403600062313856E-6</v>
      </c>
    </row>
    <row r="11956" spans="2:11" ht="15.75" customHeight="1" x14ac:dyDescent="0.2">
      <c r="B11956" s="189">
        <v>41368</v>
      </c>
      <c r="C11956" s="143">
        <v>297874</v>
      </c>
      <c r="D11956" s="143" t="s">
        <v>1164</v>
      </c>
      <c r="E11956" s="143" t="s">
        <v>25</v>
      </c>
      <c r="F11956" s="248" t="s">
        <v>5110</v>
      </c>
      <c r="G11956" s="216">
        <v>5</v>
      </c>
      <c r="H11956" s="216">
        <v>361.99999999604188</v>
      </c>
      <c r="I11956" s="216">
        <v>1809.9999999802094</v>
      </c>
      <c r="J11956" s="216">
        <v>5.20240218759635E-3</v>
      </c>
      <c r="K11956" s="216">
        <v>1.4371276761473021E-5</v>
      </c>
    </row>
    <row r="11957" spans="2:11" ht="15.75" customHeight="1" x14ac:dyDescent="0.2">
      <c r="B11957" s="189">
        <v>41369</v>
      </c>
      <c r="C11957" s="143">
        <v>297817</v>
      </c>
      <c r="D11957" s="143" t="s">
        <v>2499</v>
      </c>
      <c r="E11957" s="143" t="s">
        <v>24</v>
      </c>
      <c r="F11957" s="248" t="s">
        <v>6294</v>
      </c>
      <c r="G11957" s="216">
        <v>19</v>
      </c>
      <c r="H11957" s="216">
        <v>185.99999999860302</v>
      </c>
      <c r="I11957" s="216">
        <v>3533.9999999734573</v>
      </c>
      <c r="J11957" s="216">
        <v>3.5629302453503509E-3</v>
      </c>
      <c r="K11957" s="216">
        <v>1.9155538953640379E-5</v>
      </c>
    </row>
    <row r="11958" spans="2:11" ht="15.75" customHeight="1" x14ac:dyDescent="0.2">
      <c r="B11958" s="189">
        <v>41369</v>
      </c>
      <c r="C11958" s="143">
        <v>297819</v>
      </c>
      <c r="D11958" s="143" t="s">
        <v>537</v>
      </c>
      <c r="E11958" s="143" t="s">
        <v>25</v>
      </c>
      <c r="F11958" s="248" t="s">
        <v>2966</v>
      </c>
      <c r="G11958" s="216">
        <v>56</v>
      </c>
      <c r="H11958" s="216">
        <v>229.00000000256114</v>
      </c>
      <c r="I11958" s="216">
        <v>12824.000000143424</v>
      </c>
      <c r="J11958" s="216">
        <v>3.6863897622262574E-2</v>
      </c>
      <c r="K11958" s="216">
        <v>1.6097771887270868E-4</v>
      </c>
    </row>
    <row r="11959" spans="2:11" ht="15.75" customHeight="1" x14ac:dyDescent="0.2">
      <c r="B11959" s="189">
        <v>41369</v>
      </c>
      <c r="C11959" s="143">
        <v>297820</v>
      </c>
      <c r="D11959" s="143" t="s">
        <v>1118</v>
      </c>
      <c r="E11959" s="143" t="s">
        <v>25</v>
      </c>
      <c r="F11959" s="248" t="s">
        <v>6295</v>
      </c>
      <c r="G11959" s="216">
        <v>3.5</v>
      </c>
      <c r="H11959" s="216">
        <v>255.00000000349246</v>
      </c>
      <c r="I11959" s="216">
        <v>892.50000001222361</v>
      </c>
      <c r="J11959" s="216">
        <v>2.5655823945689329E-3</v>
      </c>
      <c r="K11959" s="216">
        <v>1.0061107429544292E-5</v>
      </c>
    </row>
    <row r="11960" spans="2:11" ht="15.75" customHeight="1" x14ac:dyDescent="0.2">
      <c r="B11960" s="189">
        <v>41369</v>
      </c>
      <c r="C11960" s="143">
        <v>297821</v>
      </c>
      <c r="D11960" s="143" t="s">
        <v>932</v>
      </c>
      <c r="E11960" s="143" t="s">
        <v>25</v>
      </c>
      <c r="F11960" s="248" t="s">
        <v>6296</v>
      </c>
      <c r="G11960" s="216">
        <v>3</v>
      </c>
      <c r="H11960" s="216">
        <v>236.99999999720603</v>
      </c>
      <c r="I11960" s="216">
        <v>710.9999999916181</v>
      </c>
      <c r="J11960" s="216">
        <v>2.0438421092347603E-3</v>
      </c>
      <c r="K11960" s="216">
        <v>8.6238063681808226E-6</v>
      </c>
    </row>
    <row r="11961" spans="2:11" ht="15.75" customHeight="1" x14ac:dyDescent="0.2">
      <c r="B11961" s="189">
        <v>41369</v>
      </c>
      <c r="C11961" s="143">
        <v>297823</v>
      </c>
      <c r="D11961" s="143" t="s">
        <v>890</v>
      </c>
      <c r="E11961" s="143" t="s">
        <v>25</v>
      </c>
      <c r="F11961" s="248" t="s">
        <v>5190</v>
      </c>
      <c r="G11961" s="216">
        <v>40.5</v>
      </c>
      <c r="H11961" s="216">
        <v>280.00000000116415</v>
      </c>
      <c r="I11961" s="216">
        <v>11340.000000047148</v>
      </c>
      <c r="J11961" s="216">
        <v>3.2597988071859041E-2</v>
      </c>
      <c r="K11961" s="216">
        <v>1.164213859704411E-4</v>
      </c>
    </row>
    <row r="11962" spans="2:11" ht="15.75" customHeight="1" x14ac:dyDescent="0.2">
      <c r="B11962" s="189">
        <v>41369</v>
      </c>
      <c r="C11962" s="143">
        <v>297824</v>
      </c>
      <c r="D11962" s="143" t="s">
        <v>1028</v>
      </c>
      <c r="E11962" s="143" t="s">
        <v>25</v>
      </c>
      <c r="F11962" s="248" t="s">
        <v>6297</v>
      </c>
      <c r="G11962" s="216">
        <v>9</v>
      </c>
      <c r="H11962" s="216">
        <v>326.00000000442378</v>
      </c>
      <c r="I11962" s="216">
        <v>2934.000000039814</v>
      </c>
      <c r="J11962" s="216">
        <v>8.4340826281952934E-3</v>
      </c>
      <c r="K11962" s="216">
        <v>2.5871419104542466E-5</v>
      </c>
    </row>
    <row r="11963" spans="2:11" ht="15.75" customHeight="1" x14ac:dyDescent="0.2">
      <c r="B11963" s="189">
        <v>41369</v>
      </c>
      <c r="C11963" s="143">
        <v>297827</v>
      </c>
      <c r="D11963" s="143" t="s">
        <v>1069</v>
      </c>
      <c r="E11963" s="143" t="s">
        <v>25</v>
      </c>
      <c r="F11963" s="248" t="s">
        <v>4436</v>
      </c>
      <c r="G11963" s="216">
        <v>68</v>
      </c>
      <c r="H11963" s="216">
        <v>284.99999999650754</v>
      </c>
      <c r="I11963" s="216">
        <v>19379.999999762513</v>
      </c>
      <c r="J11963" s="216">
        <v>5.5709789137765434E-2</v>
      </c>
      <c r="K11963" s="216">
        <v>1.9547294434543199E-4</v>
      </c>
    </row>
    <row r="11964" spans="2:11" ht="15.75" customHeight="1" x14ac:dyDescent="0.2">
      <c r="B11964" s="189">
        <v>41369</v>
      </c>
      <c r="C11964" s="143">
        <v>297829</v>
      </c>
      <c r="D11964" s="143" t="s">
        <v>612</v>
      </c>
      <c r="E11964" s="143" t="s">
        <v>25</v>
      </c>
      <c r="F11964" s="248" t="s">
        <v>4067</v>
      </c>
      <c r="G11964" s="216">
        <v>23</v>
      </c>
      <c r="H11964" s="216">
        <v>317.99999999930151</v>
      </c>
      <c r="I11964" s="216">
        <v>7313.9999999839347</v>
      </c>
      <c r="J11964" s="216">
        <v>2.1024839925578666E-2</v>
      </c>
      <c r="K11964" s="216">
        <v>6.6115848822719645E-5</v>
      </c>
    </row>
    <row r="11965" spans="2:11" ht="15.75" customHeight="1" x14ac:dyDescent="0.2">
      <c r="B11965" s="189">
        <v>41369</v>
      </c>
      <c r="C11965" s="143">
        <v>297830</v>
      </c>
      <c r="D11965" s="143" t="s">
        <v>548</v>
      </c>
      <c r="E11965" s="143" t="s">
        <v>25</v>
      </c>
      <c r="F11965" s="248" t="s">
        <v>2661</v>
      </c>
      <c r="G11965" s="216">
        <v>18.5</v>
      </c>
      <c r="H11965" s="216">
        <v>370.00000000116415</v>
      </c>
      <c r="I11965" s="216">
        <v>6845.0000000215368</v>
      </c>
      <c r="J11965" s="216">
        <v>1.967665153012782E-2</v>
      </c>
      <c r="K11965" s="216">
        <v>5.3180139270448407E-5</v>
      </c>
    </row>
    <row r="11966" spans="2:11" ht="15.75" customHeight="1" x14ac:dyDescent="0.2">
      <c r="B11966" s="189">
        <v>41369</v>
      </c>
      <c r="C11966" s="143">
        <v>297831</v>
      </c>
      <c r="D11966" s="143" t="s">
        <v>2371</v>
      </c>
      <c r="E11966" s="143" t="s">
        <v>25</v>
      </c>
      <c r="F11966" s="248" t="s">
        <v>3100</v>
      </c>
      <c r="G11966" s="216">
        <v>11</v>
      </c>
      <c r="H11966" s="216">
        <v>300.00000000349246</v>
      </c>
      <c r="I11966" s="216">
        <v>3300.0000000384171</v>
      </c>
      <c r="J11966" s="216">
        <v>9.4861870051093384E-3</v>
      </c>
      <c r="K11966" s="216">
        <v>3.1620623349996348E-5</v>
      </c>
    </row>
    <row r="11967" spans="2:11" ht="15.75" customHeight="1" x14ac:dyDescent="0.2">
      <c r="B11967" s="189">
        <v>41369</v>
      </c>
      <c r="C11967" s="143">
        <v>297832</v>
      </c>
      <c r="D11967" s="143" t="s">
        <v>1819</v>
      </c>
      <c r="E11967" s="143" t="s">
        <v>24</v>
      </c>
      <c r="F11967" s="248" t="s">
        <v>6298</v>
      </c>
      <c r="G11967" s="216">
        <v>2</v>
      </c>
      <c r="H11967" s="216">
        <v>450</v>
      </c>
      <c r="I11967" s="216">
        <v>900</v>
      </c>
      <c r="J11967" s="216">
        <v>9.0736763464612327E-4</v>
      </c>
      <c r="K11967" s="216">
        <v>2.0163725214358294E-6</v>
      </c>
    </row>
    <row r="11968" spans="2:11" ht="15.75" customHeight="1" x14ac:dyDescent="0.2">
      <c r="B11968" s="189">
        <v>41369</v>
      </c>
      <c r="C11968" s="143">
        <v>297833</v>
      </c>
      <c r="D11968" s="143" t="s">
        <v>531</v>
      </c>
      <c r="E11968" s="143" t="s">
        <v>25</v>
      </c>
      <c r="F11968" s="248" t="s">
        <v>2087</v>
      </c>
      <c r="G11968" s="216">
        <v>26.5</v>
      </c>
      <c r="H11968" s="216">
        <v>230.99999999860302</v>
      </c>
      <c r="I11968" s="216">
        <v>6121.4999999629799</v>
      </c>
      <c r="J11968" s="216">
        <v>1.7596876894166551E-2</v>
      </c>
      <c r="K11968" s="216">
        <v>7.6176956252263934E-5</v>
      </c>
    </row>
    <row r="11969" spans="2:11" ht="15.75" customHeight="1" x14ac:dyDescent="0.2">
      <c r="B11969" s="189">
        <v>41369</v>
      </c>
      <c r="C11969" s="143">
        <v>297836</v>
      </c>
      <c r="D11969" s="143" t="s">
        <v>555</v>
      </c>
      <c r="E11969" s="143" t="s">
        <v>25</v>
      </c>
      <c r="F11969" s="248" t="s">
        <v>3293</v>
      </c>
      <c r="G11969" s="216">
        <v>61</v>
      </c>
      <c r="H11969" s="216">
        <v>355.99999999743886</v>
      </c>
      <c r="I11969" s="216">
        <v>21715.999999843771</v>
      </c>
      <c r="J11969" s="216">
        <v>6.242485969668915E-2</v>
      </c>
      <c r="K11969" s="216">
        <v>1.7535072948634338E-4</v>
      </c>
    </row>
    <row r="11970" spans="2:11" ht="15.75" customHeight="1" x14ac:dyDescent="0.2">
      <c r="B11970" s="189">
        <v>41369</v>
      </c>
      <c r="C11970" s="143">
        <v>297837</v>
      </c>
      <c r="D11970" s="143" t="s">
        <v>1153</v>
      </c>
      <c r="E11970" s="143" t="s">
        <v>25</v>
      </c>
      <c r="F11970" s="248" t="s">
        <v>6299</v>
      </c>
      <c r="G11970" s="216">
        <v>2</v>
      </c>
      <c r="H11970" s="216">
        <v>550.9999999939464</v>
      </c>
      <c r="I11970" s="216">
        <v>1101.9999999878928</v>
      </c>
      <c r="J11970" s="216">
        <v>3.1678115392102853E-3</v>
      </c>
      <c r="K11970" s="216">
        <v>5.7492042454538817E-6</v>
      </c>
    </row>
    <row r="11971" spans="2:11" ht="15.75" customHeight="1" x14ac:dyDescent="0.2">
      <c r="B11971" s="189">
        <v>41369</v>
      </c>
      <c r="C11971" s="143">
        <v>297839</v>
      </c>
      <c r="D11971" s="143" t="s">
        <v>1114</v>
      </c>
      <c r="E11971" s="143" t="s">
        <v>24</v>
      </c>
      <c r="F11971" s="248" t="s">
        <v>3813</v>
      </c>
      <c r="G11971" s="216">
        <v>0.95000000000000007</v>
      </c>
      <c r="H11971" s="216">
        <v>180.99999999278225</v>
      </c>
      <c r="I11971" s="216">
        <v>171.94999999314314</v>
      </c>
      <c r="J11971" s="216">
        <v>1.7335762752353245E-4</v>
      </c>
      <c r="K11971" s="216">
        <v>9.5777694768201916E-7</v>
      </c>
    </row>
    <row r="11972" spans="2:11" ht="15.75" customHeight="1" x14ac:dyDescent="0.2">
      <c r="B11972" s="189">
        <v>41369</v>
      </c>
      <c r="C11972" s="143">
        <v>297840</v>
      </c>
      <c r="D11972" s="143" t="s">
        <v>912</v>
      </c>
      <c r="E11972" s="143" t="s">
        <v>25</v>
      </c>
      <c r="F11972" s="248" t="s">
        <v>3095</v>
      </c>
      <c r="G11972" s="216">
        <v>6.05</v>
      </c>
      <c r="H11972" s="216">
        <v>85.000000004656613</v>
      </c>
      <c r="I11972" s="216">
        <v>514.25000002817251</v>
      </c>
      <c r="J11972" s="216">
        <v>1.4782641416933142E-3</v>
      </c>
      <c r="K11972" s="216">
        <v>1.7391342842497993E-5</v>
      </c>
    </row>
    <row r="11973" spans="2:11" ht="15.75" customHeight="1" x14ac:dyDescent="0.2">
      <c r="B11973" s="189">
        <v>41369</v>
      </c>
      <c r="C11973" s="143">
        <v>297841</v>
      </c>
      <c r="D11973" s="143" t="s">
        <v>676</v>
      </c>
      <c r="E11973" s="143" t="s">
        <v>25</v>
      </c>
      <c r="F11973" s="248" t="s">
        <v>6300</v>
      </c>
      <c r="G11973" s="216">
        <v>9</v>
      </c>
      <c r="H11973" s="216">
        <v>111.99999999837019</v>
      </c>
      <c r="I11973" s="216">
        <v>1007.9999999853317</v>
      </c>
      <c r="J11973" s="216">
        <v>2.897598939666591E-3</v>
      </c>
      <c r="K11973" s="216">
        <v>2.5871419104542466E-5</v>
      </c>
    </row>
    <row r="11974" spans="2:11" ht="15.75" customHeight="1" x14ac:dyDescent="0.2">
      <c r="B11974" s="189">
        <v>41369</v>
      </c>
      <c r="C11974" s="143">
        <v>297842</v>
      </c>
      <c r="D11974" s="143" t="s">
        <v>2499</v>
      </c>
      <c r="E11974" s="143" t="s">
        <v>24</v>
      </c>
      <c r="F11974" s="248" t="s">
        <v>6301</v>
      </c>
      <c r="G11974" s="216">
        <v>58.025000000000006</v>
      </c>
      <c r="H11974" s="216">
        <v>272.99999999930151</v>
      </c>
      <c r="I11974" s="216">
        <v>15840.824999959472</v>
      </c>
      <c r="J11974" s="216">
        <v>1.5970502123396003E-2</v>
      </c>
      <c r="K11974" s="216">
        <v>5.850000777815701E-5</v>
      </c>
    </row>
    <row r="11975" spans="2:11" ht="15.75" customHeight="1" x14ac:dyDescent="0.2">
      <c r="B11975" s="189">
        <v>41369</v>
      </c>
      <c r="C11975" s="143">
        <v>297843</v>
      </c>
      <c r="D11975" s="143" t="s">
        <v>3072</v>
      </c>
      <c r="E11975" s="143" t="s">
        <v>24</v>
      </c>
      <c r="F11975" s="248" t="s">
        <v>6302</v>
      </c>
      <c r="G11975" s="216">
        <v>1.02</v>
      </c>
      <c r="H11975" s="216">
        <v>58.000000000465661</v>
      </c>
      <c r="I11975" s="216">
        <v>59.160000000474973</v>
      </c>
      <c r="J11975" s="216">
        <v>5.9644299184550696E-5</v>
      </c>
      <c r="K11975" s="216">
        <v>1.0283499859322732E-6</v>
      </c>
    </row>
    <row r="11976" spans="2:11" ht="15.75" customHeight="1" x14ac:dyDescent="0.2">
      <c r="B11976" s="189">
        <v>41369</v>
      </c>
      <c r="C11976" s="143">
        <v>297844</v>
      </c>
      <c r="D11976" s="143" t="s">
        <v>1153</v>
      </c>
      <c r="E11976" s="143" t="s">
        <v>25</v>
      </c>
      <c r="F11976" s="248" t="s">
        <v>6303</v>
      </c>
      <c r="G11976" s="216">
        <v>2</v>
      </c>
      <c r="H11976" s="216">
        <v>399.99999999417923</v>
      </c>
      <c r="I11976" s="216">
        <v>799.99999998835847</v>
      </c>
      <c r="J11976" s="216">
        <v>2.299681698148088E-3</v>
      </c>
      <c r="K11976" s="216">
        <v>5.7492042454538817E-6</v>
      </c>
    </row>
    <row r="11977" spans="2:11" ht="15.75" customHeight="1" x14ac:dyDescent="0.2">
      <c r="B11977" s="189">
        <v>41369</v>
      </c>
      <c r="C11977" s="143">
        <v>297845</v>
      </c>
      <c r="D11977" s="143" t="s">
        <v>1621</v>
      </c>
      <c r="E11977" s="143" t="s">
        <v>24</v>
      </c>
      <c r="F11977" s="248" t="s">
        <v>6304</v>
      </c>
      <c r="G11977" s="216">
        <v>28.588800000000003</v>
      </c>
      <c r="H11977" s="216">
        <v>305.00000000931323</v>
      </c>
      <c r="I11977" s="216">
        <v>8719.5840002662553</v>
      </c>
      <c r="J11977" s="216">
        <v>8.7909647882441922E-3</v>
      </c>
      <c r="K11977" s="216">
        <v>2.8822835370412323E-5</v>
      </c>
    </row>
    <row r="11978" spans="2:11" ht="15.75" customHeight="1" x14ac:dyDescent="0.2">
      <c r="B11978" s="189">
        <v>41369</v>
      </c>
      <c r="C11978" s="143">
        <v>297846</v>
      </c>
      <c r="D11978" s="143" t="s">
        <v>548</v>
      </c>
      <c r="E11978" s="143" t="s">
        <v>25</v>
      </c>
      <c r="F11978" s="248" t="s">
        <v>6305</v>
      </c>
      <c r="G11978" s="216">
        <v>3.8250000000000002</v>
      </c>
      <c r="H11978" s="216">
        <v>366.99999999138527</v>
      </c>
      <c r="I11978" s="216">
        <v>1403.7749999670486</v>
      </c>
      <c r="J11978" s="216">
        <v>4.0352945947362898E-3</v>
      </c>
      <c r="K11978" s="216">
        <v>1.0995353119430549E-5</v>
      </c>
    </row>
    <row r="11979" spans="2:11" ht="15.75" customHeight="1" x14ac:dyDescent="0.2">
      <c r="B11979" s="189">
        <v>41369</v>
      </c>
      <c r="C11979" s="143">
        <v>297847</v>
      </c>
      <c r="D11979" s="143" t="s">
        <v>671</v>
      </c>
      <c r="E11979" s="143" t="s">
        <v>24</v>
      </c>
      <c r="F11979" s="248" t="s">
        <v>6306</v>
      </c>
      <c r="G11979" s="216">
        <v>2.1</v>
      </c>
      <c r="H11979" s="216">
        <v>203.00000000162981</v>
      </c>
      <c r="I11979" s="216">
        <v>426.30000000342261</v>
      </c>
      <c r="J11979" s="216">
        <v>4.2978980294749769E-4</v>
      </c>
      <c r="K11979" s="216">
        <v>2.1171911475076209E-6</v>
      </c>
    </row>
    <row r="11980" spans="2:11" ht="15.75" customHeight="1" x14ac:dyDescent="0.2">
      <c r="B11980" s="189">
        <v>41369</v>
      </c>
      <c r="C11980" s="143">
        <v>297848</v>
      </c>
      <c r="D11980" s="143" t="s">
        <v>1212</v>
      </c>
      <c r="E11980" s="143" t="s">
        <v>24</v>
      </c>
      <c r="F11980" s="248" t="s">
        <v>6307</v>
      </c>
      <c r="G11980" s="216">
        <v>51.51</v>
      </c>
      <c r="H11980" s="216">
        <v>393.00000000279397</v>
      </c>
      <c r="I11980" s="216">
        <v>20243.430000143919</v>
      </c>
      <c r="J11980" s="216">
        <v>2.0409147995949953E-2</v>
      </c>
      <c r="K11980" s="216">
        <v>5.1931674289579787E-5</v>
      </c>
    </row>
    <row r="11981" spans="2:11" ht="15.75" customHeight="1" x14ac:dyDescent="0.2">
      <c r="B11981" s="189">
        <v>41369</v>
      </c>
      <c r="C11981" s="143">
        <v>297849</v>
      </c>
      <c r="D11981" s="143" t="s">
        <v>891</v>
      </c>
      <c r="E11981" s="143" t="s">
        <v>24</v>
      </c>
      <c r="F11981" s="248" t="s">
        <v>6308</v>
      </c>
      <c r="G11981" s="216">
        <v>26.88</v>
      </c>
      <c r="H11981" s="216">
        <v>297.00000000419095</v>
      </c>
      <c r="I11981" s="216">
        <v>7983.3600001126524</v>
      </c>
      <c r="J11981" s="216">
        <v>8.0487138664785459E-3</v>
      </c>
      <c r="K11981" s="216">
        <v>2.7100046688097549E-5</v>
      </c>
    </row>
    <row r="11982" spans="2:11" ht="15.75" customHeight="1" x14ac:dyDescent="0.2">
      <c r="B11982" s="189">
        <v>41369</v>
      </c>
      <c r="C11982" s="143">
        <v>297851</v>
      </c>
      <c r="D11982" s="143" t="s">
        <v>1131</v>
      </c>
      <c r="E11982" s="143" t="s">
        <v>24</v>
      </c>
      <c r="F11982" s="248" t="s">
        <v>6309</v>
      </c>
      <c r="G11982" s="216">
        <v>27.63</v>
      </c>
      <c r="H11982" s="216">
        <v>256.00000000675209</v>
      </c>
      <c r="I11982" s="216">
        <v>7073.2800001865598</v>
      </c>
      <c r="J11982" s="216">
        <v>7.1311837143988996E-3</v>
      </c>
      <c r="K11982" s="216">
        <v>2.7856186383635985E-5</v>
      </c>
    </row>
    <row r="11983" spans="2:11" ht="15.75" customHeight="1" x14ac:dyDescent="0.2">
      <c r="B11983" s="189">
        <v>41369</v>
      </c>
      <c r="C11983" s="143">
        <v>297852</v>
      </c>
      <c r="D11983" s="143" t="s">
        <v>620</v>
      </c>
      <c r="E11983" s="143" t="s">
        <v>25</v>
      </c>
      <c r="F11983" s="248" t="s">
        <v>6310</v>
      </c>
      <c r="G11983" s="216">
        <v>8.8000000000000007</v>
      </c>
      <c r="H11983" s="216">
        <v>294.99999999767169</v>
      </c>
      <c r="I11983" s="216">
        <v>2595.9999999795109</v>
      </c>
      <c r="J11983" s="216">
        <v>7.4624671105402406E-3</v>
      </c>
      <c r="K11983" s="216">
        <v>2.5296498679997083E-5</v>
      </c>
    </row>
    <row r="11984" spans="2:11" ht="15.75" customHeight="1" x14ac:dyDescent="0.2">
      <c r="B11984" s="189">
        <v>41369</v>
      </c>
      <c r="C11984" s="143">
        <v>297853</v>
      </c>
      <c r="D11984" s="143" t="s">
        <v>1421</v>
      </c>
      <c r="E11984" s="143" t="s">
        <v>24</v>
      </c>
      <c r="F11984" s="248" t="s">
        <v>5086</v>
      </c>
      <c r="G11984" s="216">
        <v>23.1</v>
      </c>
      <c r="H11984" s="216">
        <v>120.99999999627471</v>
      </c>
      <c r="I11984" s="216">
        <v>2795.0999999139458</v>
      </c>
      <c r="J11984" s="216">
        <v>2.8179814172458848E-3</v>
      </c>
      <c r="K11984" s="216">
        <v>2.3289102622583832E-5</v>
      </c>
    </row>
    <row r="11985" spans="2:11" ht="15.75" customHeight="1" x14ac:dyDescent="0.2">
      <c r="B11985" s="189">
        <v>41369</v>
      </c>
      <c r="C11985" s="143">
        <v>297862</v>
      </c>
      <c r="D11985" s="143" t="s">
        <v>852</v>
      </c>
      <c r="E11985" s="143" t="s">
        <v>25</v>
      </c>
      <c r="F11985" s="248" t="s">
        <v>3206</v>
      </c>
      <c r="G11985" s="216">
        <v>61.64</v>
      </c>
      <c r="H11985" s="216">
        <v>235.9999999939464</v>
      </c>
      <c r="I11985" s="216">
        <v>14547.039999626857</v>
      </c>
      <c r="J11985" s="216">
        <v>4.1816952062321083E-2</v>
      </c>
      <c r="K11985" s="216">
        <v>1.7719047484488865E-4</v>
      </c>
    </row>
    <row r="11986" spans="2:11" ht="15.75" customHeight="1" x14ac:dyDescent="0.2">
      <c r="B11986" s="189">
        <v>41369</v>
      </c>
      <c r="C11986" s="143">
        <v>297865</v>
      </c>
      <c r="D11986" s="143" t="s">
        <v>1164</v>
      </c>
      <c r="E11986" s="143" t="s">
        <v>25</v>
      </c>
      <c r="F11986" s="248" t="s">
        <v>4469</v>
      </c>
      <c r="G11986" s="216">
        <v>4.2750000000000004</v>
      </c>
      <c r="H11986" s="216">
        <v>364.00000000256114</v>
      </c>
      <c r="I11986" s="216">
        <v>1556.1000000109491</v>
      </c>
      <c r="J11986" s="216">
        <v>4.4731683632068669E-3</v>
      </c>
      <c r="K11986" s="216">
        <v>1.2288924074657673E-5</v>
      </c>
    </row>
    <row r="11987" spans="2:11" ht="15.75" customHeight="1" x14ac:dyDescent="0.2">
      <c r="B11987" s="189">
        <v>41369</v>
      </c>
      <c r="C11987" s="143">
        <v>297877</v>
      </c>
      <c r="D11987" s="143" t="s">
        <v>1294</v>
      </c>
      <c r="E11987" s="143" t="s">
        <v>25</v>
      </c>
      <c r="F11987" s="248" t="s">
        <v>6311</v>
      </c>
      <c r="G11987" s="216">
        <v>3</v>
      </c>
      <c r="H11987" s="216">
        <v>163.00000000745058</v>
      </c>
      <c r="I11987" s="216">
        <v>489.00000002235174</v>
      </c>
      <c r="J11987" s="216">
        <v>1.4056804380777265E-3</v>
      </c>
      <c r="K11987" s="216">
        <v>8.6238063681808226E-6</v>
      </c>
    </row>
    <row r="11988" spans="2:11" ht="15.75" customHeight="1" x14ac:dyDescent="0.2">
      <c r="B11988" s="189">
        <v>41369</v>
      </c>
      <c r="C11988" s="143">
        <v>297880</v>
      </c>
      <c r="D11988" s="143" t="s">
        <v>592</v>
      </c>
      <c r="E11988" s="143" t="s">
        <v>25</v>
      </c>
      <c r="F11988" s="248" t="s">
        <v>2369</v>
      </c>
      <c r="G11988" s="216">
        <v>132</v>
      </c>
      <c r="H11988" s="216">
        <v>169.99999999883585</v>
      </c>
      <c r="I11988" s="216">
        <v>22439.999999846332</v>
      </c>
      <c r="J11988" s="216">
        <v>6.4506071633550821E-2</v>
      </c>
      <c r="K11988" s="216">
        <v>3.7944748019995618E-4</v>
      </c>
    </row>
    <row r="11989" spans="2:11" ht="15.75" customHeight="1" x14ac:dyDescent="0.2">
      <c r="B11989" s="189">
        <v>41369</v>
      </c>
      <c r="C11989" s="143">
        <v>297894</v>
      </c>
      <c r="D11989" s="143" t="s">
        <v>593</v>
      </c>
      <c r="E11989" s="143" t="s">
        <v>25</v>
      </c>
      <c r="F11989" s="248" t="s">
        <v>3806</v>
      </c>
      <c r="G11989" s="216">
        <v>43</v>
      </c>
      <c r="H11989" s="216">
        <v>294.99999999767169</v>
      </c>
      <c r="I11989" s="216">
        <v>12684.999999899883</v>
      </c>
      <c r="J11989" s="216">
        <v>3.6464327926503448E-2</v>
      </c>
      <c r="K11989" s="216">
        <v>1.2360789127725846E-4</v>
      </c>
    </row>
    <row r="11990" spans="2:11" ht="15.75" customHeight="1" x14ac:dyDescent="0.2">
      <c r="B11990" s="189">
        <v>41370</v>
      </c>
      <c r="C11990" s="143">
        <v>297866</v>
      </c>
      <c r="D11990" s="143" t="s">
        <v>555</v>
      </c>
      <c r="E11990" s="143" t="s">
        <v>25</v>
      </c>
      <c r="F11990" s="248" t="s">
        <v>3293</v>
      </c>
      <c r="G11990" s="216">
        <v>66.989999999999995</v>
      </c>
      <c r="H11990" s="216">
        <v>210.99999999627471</v>
      </c>
      <c r="I11990" s="216">
        <v>14134.889999750445</v>
      </c>
      <c r="J11990" s="216">
        <v>4.063708987916257E-2</v>
      </c>
      <c r="K11990" s="216">
        <v>1.9259284303260675E-4</v>
      </c>
    </row>
    <row r="11991" spans="2:11" ht="15.75" customHeight="1" x14ac:dyDescent="0.2">
      <c r="B11991" s="189">
        <v>41370</v>
      </c>
      <c r="C11991" s="143">
        <v>297872</v>
      </c>
      <c r="D11991" s="143" t="s">
        <v>1511</v>
      </c>
      <c r="E11991" s="143" t="s">
        <v>25</v>
      </c>
      <c r="F11991" s="248" t="s">
        <v>2996</v>
      </c>
      <c r="G11991" s="216">
        <v>8</v>
      </c>
      <c r="H11991" s="216">
        <v>281.00000000442378</v>
      </c>
      <c r="I11991" s="216">
        <v>2248.0000000353903</v>
      </c>
      <c r="J11991" s="216">
        <v>6.4628856716542156E-3</v>
      </c>
      <c r="K11991" s="216">
        <v>2.2999593137197403E-5</v>
      </c>
    </row>
    <row r="11992" spans="2:11" ht="15.75" customHeight="1" x14ac:dyDescent="0.2">
      <c r="B11992" s="189">
        <v>41370</v>
      </c>
      <c r="C11992" s="143">
        <v>297876</v>
      </c>
      <c r="D11992" s="143" t="s">
        <v>776</v>
      </c>
      <c r="E11992" s="143" t="s">
        <v>24</v>
      </c>
      <c r="F11992" s="248" t="s">
        <v>4257</v>
      </c>
      <c r="G11992" s="216">
        <v>6.39</v>
      </c>
      <c r="H11992" s="216">
        <v>368.00000000512227</v>
      </c>
      <c r="I11992" s="216">
        <v>2351.5200000327313</v>
      </c>
      <c r="J11992" s="216">
        <v>2.3706267777359276E-3</v>
      </c>
      <c r="K11992" s="216">
        <v>6.4419205915840495E-6</v>
      </c>
    </row>
    <row r="11993" spans="2:11" ht="15.75" customHeight="1" x14ac:dyDescent="0.2">
      <c r="B11993" s="189">
        <v>41370</v>
      </c>
      <c r="C11993" s="143">
        <v>297878</v>
      </c>
      <c r="D11993" s="143" t="s">
        <v>1883</v>
      </c>
      <c r="E11993" s="143" t="s">
        <v>24</v>
      </c>
      <c r="F11993" s="248" t="s">
        <v>6312</v>
      </c>
      <c r="G11993" s="216">
        <v>18.45</v>
      </c>
      <c r="H11993" s="216">
        <v>227.99999999930151</v>
      </c>
      <c r="I11993" s="216">
        <v>4206.5999999871128</v>
      </c>
      <c r="J11993" s="216">
        <v>4.2407798373199444E-3</v>
      </c>
      <c r="K11993" s="216">
        <v>1.8599911567249719E-5</v>
      </c>
    </row>
    <row r="11994" spans="2:11" ht="15.75" customHeight="1" x14ac:dyDescent="0.2">
      <c r="B11994" s="189">
        <v>41371</v>
      </c>
      <c r="C11994" s="143">
        <v>297895</v>
      </c>
      <c r="D11994" s="143" t="s">
        <v>1623</v>
      </c>
      <c r="E11994" s="143" t="s">
        <v>24</v>
      </c>
      <c r="F11994" s="248" t="s">
        <v>6313</v>
      </c>
      <c r="G11994" s="216">
        <v>9</v>
      </c>
      <c r="H11994" s="216">
        <v>188.00000000512227</v>
      </c>
      <c r="I11994" s="216">
        <v>1692.0000000461005</v>
      </c>
      <c r="J11994" s="216">
        <v>1.7056883537676887E-3</v>
      </c>
      <c r="K11994" s="216">
        <v>9.0728103921341228E-6</v>
      </c>
    </row>
    <row r="11995" spans="2:11" ht="15.75" customHeight="1" x14ac:dyDescent="0.2">
      <c r="B11995" s="189">
        <v>41371</v>
      </c>
      <c r="C11995" s="143">
        <v>297896</v>
      </c>
      <c r="D11995" s="143" t="s">
        <v>957</v>
      </c>
      <c r="E11995" s="143" t="s">
        <v>25</v>
      </c>
      <c r="F11995" s="248" t="s">
        <v>2107</v>
      </c>
      <c r="G11995" s="216">
        <v>221.66000000000003</v>
      </c>
      <c r="H11995" s="216">
        <v>136.00000000325963</v>
      </c>
      <c r="I11995" s="216">
        <v>30145.76000072253</v>
      </c>
      <c r="J11995" s="216">
        <v>8.6673726515512875E-2</v>
      </c>
      <c r="K11995" s="216">
        <v>6.3730681259879037E-4</v>
      </c>
    </row>
    <row r="11996" spans="2:11" ht="15.75" customHeight="1" x14ac:dyDescent="0.2">
      <c r="B11996" s="189">
        <v>41371</v>
      </c>
      <c r="C11996" s="143">
        <v>297898</v>
      </c>
      <c r="D11996" s="143" t="s">
        <v>1623</v>
      </c>
      <c r="E11996" s="143" t="s">
        <v>24</v>
      </c>
      <c r="F11996" s="248" t="s">
        <v>6313</v>
      </c>
      <c r="G11996" s="216">
        <v>0.4</v>
      </c>
      <c r="H11996" s="216">
        <v>280.00000000116415</v>
      </c>
      <c r="I11996" s="216">
        <v>112.00000000046566</v>
      </c>
      <c r="J11996" s="216">
        <v>1.1290608488036074E-4</v>
      </c>
      <c r="K11996" s="216">
        <v>4.0323601742818326E-7</v>
      </c>
    </row>
    <row r="11997" spans="2:11" ht="15.75" customHeight="1" x14ac:dyDescent="0.2">
      <c r="B11997" s="189">
        <v>41371</v>
      </c>
      <c r="C11997" s="143">
        <v>297899</v>
      </c>
      <c r="D11997" s="143" t="s">
        <v>927</v>
      </c>
      <c r="E11997" s="143" t="s">
        <v>24</v>
      </c>
      <c r="F11997" s="248" t="s">
        <v>6314</v>
      </c>
      <c r="G11997" s="216">
        <v>1</v>
      </c>
      <c r="H11997" s="216">
        <v>391.99999999953434</v>
      </c>
      <c r="I11997" s="216">
        <v>391.99999999953434</v>
      </c>
      <c r="J11997" s="216">
        <v>3.9517129707915017E-4</v>
      </c>
      <c r="K11997" s="216">
        <v>1.0080900435704582E-6</v>
      </c>
    </row>
    <row r="11998" spans="2:11" ht="15.75" customHeight="1" x14ac:dyDescent="0.2">
      <c r="B11998" s="189">
        <v>41371</v>
      </c>
      <c r="C11998" s="143">
        <v>297900</v>
      </c>
      <c r="D11998" s="143" t="s">
        <v>801</v>
      </c>
      <c r="E11998" s="143" t="s">
        <v>25</v>
      </c>
      <c r="F11998" s="248" t="s">
        <v>2485</v>
      </c>
      <c r="G11998" s="216">
        <v>103.25</v>
      </c>
      <c r="H11998" s="216">
        <v>418.99999999324791</v>
      </c>
      <c r="I11998" s="216">
        <v>43261.749999302847</v>
      </c>
      <c r="J11998" s="216">
        <v>0.12438422809483632</v>
      </c>
      <c r="K11998" s="216">
        <v>2.9685973292802086E-4</v>
      </c>
    </row>
    <row r="11999" spans="2:11" ht="15.75" customHeight="1" x14ac:dyDescent="0.2">
      <c r="B11999" s="189">
        <v>41371</v>
      </c>
      <c r="C11999" s="143">
        <v>297902</v>
      </c>
      <c r="D11999" s="143" t="s">
        <v>1363</v>
      </c>
      <c r="E11999" s="143" t="s">
        <v>24</v>
      </c>
      <c r="F11999" s="248" t="s">
        <v>6315</v>
      </c>
      <c r="G11999" s="216">
        <v>19.009999999999998</v>
      </c>
      <c r="H11999" s="216">
        <v>332.0000000030268</v>
      </c>
      <c r="I11999" s="216">
        <v>6311.3200000575398</v>
      </c>
      <c r="J11999" s="216">
        <v>6.3623788538451093E-3</v>
      </c>
      <c r="K11999" s="216">
        <v>1.9163791728274408E-5</v>
      </c>
    </row>
    <row r="12000" spans="2:11" ht="15.75" customHeight="1" x14ac:dyDescent="0.2">
      <c r="B12000" s="189">
        <v>41371</v>
      </c>
      <c r="C12000" s="143">
        <v>297902</v>
      </c>
      <c r="D12000" s="143" t="s">
        <v>880</v>
      </c>
      <c r="E12000" s="143" t="s">
        <v>24</v>
      </c>
      <c r="F12000" s="248" t="s">
        <v>6315</v>
      </c>
      <c r="G12000" s="216">
        <v>26.400000000000002</v>
      </c>
      <c r="H12000" s="216">
        <v>332.0000000030268</v>
      </c>
      <c r="I12000" s="216">
        <v>8764.8000000799075</v>
      </c>
      <c r="J12000" s="216">
        <v>8.835707613966905E-3</v>
      </c>
      <c r="K12000" s="216">
        <v>2.6613577150260097E-5</v>
      </c>
    </row>
    <row r="12001" spans="2:11" ht="15.75" customHeight="1" x14ac:dyDescent="0.2">
      <c r="B12001" s="189">
        <v>41371</v>
      </c>
      <c r="C12001" s="143">
        <v>297903</v>
      </c>
      <c r="D12001" s="143" t="s">
        <v>1211</v>
      </c>
      <c r="E12001" s="143" t="s">
        <v>24</v>
      </c>
      <c r="F12001" s="248" t="s">
        <v>6316</v>
      </c>
      <c r="G12001" s="216">
        <v>39.200000000000003</v>
      </c>
      <c r="H12001" s="216">
        <v>216.00000000209548</v>
      </c>
      <c r="I12001" s="216">
        <v>8467.2000000821427</v>
      </c>
      <c r="J12001" s="216">
        <v>8.5357000170025905E-3</v>
      </c>
      <c r="K12001" s="216">
        <v>3.9517129707961963E-5</v>
      </c>
    </row>
    <row r="12002" spans="2:11" ht="15.75" customHeight="1" x14ac:dyDescent="0.2">
      <c r="B12002" s="189">
        <v>41371</v>
      </c>
      <c r="C12002" s="143">
        <v>297904</v>
      </c>
      <c r="D12002" s="143" t="s">
        <v>5993</v>
      </c>
      <c r="E12002" s="143" t="s">
        <v>24</v>
      </c>
      <c r="F12002" s="248" t="s">
        <v>6317</v>
      </c>
      <c r="G12002" s="216">
        <v>10.14</v>
      </c>
      <c r="H12002" s="216">
        <v>59.99999999650754</v>
      </c>
      <c r="I12002" s="216">
        <v>608.39999996458653</v>
      </c>
      <c r="J12002" s="216">
        <v>6.1332198247256674E-4</v>
      </c>
      <c r="K12002" s="216">
        <v>1.0222033041804445E-5</v>
      </c>
    </row>
    <row r="12003" spans="2:11" ht="15.75" customHeight="1" x14ac:dyDescent="0.2">
      <c r="B12003" s="189">
        <v>41371</v>
      </c>
      <c r="C12003" s="143">
        <v>297904</v>
      </c>
      <c r="D12003" s="143" t="s">
        <v>1794</v>
      </c>
      <c r="E12003" s="143" t="s">
        <v>24</v>
      </c>
      <c r="F12003" s="248" t="s">
        <v>6317</v>
      </c>
      <c r="G12003" s="216">
        <v>18.59</v>
      </c>
      <c r="H12003" s="216">
        <v>59.99999999650754</v>
      </c>
      <c r="I12003" s="216">
        <v>1115.3999999350751</v>
      </c>
      <c r="J12003" s="216">
        <v>1.124423634533039E-3</v>
      </c>
      <c r="K12003" s="216">
        <v>1.8740393909974815E-5</v>
      </c>
    </row>
    <row r="12004" spans="2:11" ht="15.75" customHeight="1" x14ac:dyDescent="0.2">
      <c r="B12004" s="189">
        <v>41371</v>
      </c>
      <c r="C12004" s="143">
        <v>297905</v>
      </c>
      <c r="D12004" s="143" t="s">
        <v>776</v>
      </c>
      <c r="E12004" s="143" t="s">
        <v>24</v>
      </c>
      <c r="F12004" s="248" t="s">
        <v>3791</v>
      </c>
      <c r="G12004" s="216">
        <v>1.7666000000000002</v>
      </c>
      <c r="H12004" s="216">
        <v>424.00000000954606</v>
      </c>
      <c r="I12004" s="216">
        <v>749.0384000168641</v>
      </c>
      <c r="J12004" s="216">
        <v>7.5509815330894675E-4</v>
      </c>
      <c r="K12004" s="216">
        <v>1.7808918709715715E-6</v>
      </c>
    </row>
    <row r="12005" spans="2:11" ht="15.75" customHeight="1" x14ac:dyDescent="0.2">
      <c r="B12005" s="189">
        <v>41371</v>
      </c>
      <c r="C12005" s="143">
        <v>297906</v>
      </c>
      <c r="D12005" s="143" t="s">
        <v>1247</v>
      </c>
      <c r="E12005" s="143" t="s">
        <v>24</v>
      </c>
      <c r="F12005" s="248" t="s">
        <v>6318</v>
      </c>
      <c r="G12005" s="216">
        <v>10.950000000000001</v>
      </c>
      <c r="H12005" s="216">
        <v>348.00000000279397</v>
      </c>
      <c r="I12005" s="216">
        <v>3810.6000000305944</v>
      </c>
      <c r="J12005" s="216">
        <v>3.8414279200604299E-3</v>
      </c>
      <c r="K12005" s="216">
        <v>1.1038585977096518E-5</v>
      </c>
    </row>
    <row r="12006" spans="2:11" ht="15.75" customHeight="1" x14ac:dyDescent="0.2">
      <c r="B12006" s="189">
        <v>41371</v>
      </c>
      <c r="C12006" s="143">
        <v>297906</v>
      </c>
      <c r="D12006" s="143" t="s">
        <v>1214</v>
      </c>
      <c r="E12006" s="143" t="s">
        <v>24</v>
      </c>
      <c r="F12006" s="248" t="s">
        <v>6318</v>
      </c>
      <c r="G12006" s="216">
        <v>17.12</v>
      </c>
      <c r="H12006" s="216">
        <v>348.00000000279397</v>
      </c>
      <c r="I12006" s="216">
        <v>5957.7600000478333</v>
      </c>
      <c r="J12006" s="216">
        <v>6.0059585380305529E-3</v>
      </c>
      <c r="K12006" s="216">
        <v>1.7258501545926243E-5</v>
      </c>
    </row>
    <row r="12007" spans="2:11" ht="15.75" customHeight="1" x14ac:dyDescent="0.2">
      <c r="B12007" s="189">
        <v>41371</v>
      </c>
      <c r="C12007" s="143">
        <v>297907</v>
      </c>
      <c r="D12007" s="143" t="s">
        <v>776</v>
      </c>
      <c r="E12007" s="143" t="s">
        <v>24</v>
      </c>
      <c r="F12007" s="248" t="s">
        <v>6319</v>
      </c>
      <c r="G12007" s="216">
        <v>25.2</v>
      </c>
      <c r="H12007" s="216">
        <v>428.00000000162981</v>
      </c>
      <c r="I12007" s="216">
        <v>10785.600000041071</v>
      </c>
      <c r="J12007" s="216">
        <v>1.0872855973974938E-2</v>
      </c>
      <c r="K12007" s="216">
        <v>2.5403869097975543E-5</v>
      </c>
    </row>
    <row r="12008" spans="2:11" ht="15.75" customHeight="1" x14ac:dyDescent="0.2">
      <c r="B12008" s="189">
        <v>41371</v>
      </c>
      <c r="C12008" s="143">
        <v>297908</v>
      </c>
      <c r="D12008" s="143" t="s">
        <v>927</v>
      </c>
      <c r="E12008" s="143" t="s">
        <v>24</v>
      </c>
      <c r="F12008" s="248" t="s">
        <v>6320</v>
      </c>
      <c r="G12008" s="216">
        <v>10.63</v>
      </c>
      <c r="H12008" s="216">
        <v>397.0000000053551</v>
      </c>
      <c r="I12008" s="216">
        <v>4220.1100000569249</v>
      </c>
      <c r="J12008" s="216">
        <v>4.2542508738295116E-3</v>
      </c>
      <c r="K12008" s="216">
        <v>1.0715997163153971E-5</v>
      </c>
    </row>
    <row r="12009" spans="2:11" ht="15.75" customHeight="1" x14ac:dyDescent="0.2">
      <c r="B12009" s="189">
        <v>41371</v>
      </c>
      <c r="C12009" s="143">
        <v>298238</v>
      </c>
      <c r="D12009" s="143" t="s">
        <v>1570</v>
      </c>
      <c r="E12009" s="143" t="s">
        <v>25</v>
      </c>
      <c r="F12009" s="248" t="s">
        <v>6321</v>
      </c>
      <c r="G12009" s="216">
        <v>4</v>
      </c>
      <c r="H12009" s="216">
        <v>418.99999999324791</v>
      </c>
      <c r="I12009" s="216">
        <v>1675.9999999729916</v>
      </c>
      <c r="J12009" s="216">
        <v>4.8187594419307044E-3</v>
      </c>
      <c r="K12009" s="216">
        <v>1.1500619193337369E-5</v>
      </c>
    </row>
    <row r="12010" spans="2:11" ht="15.75" customHeight="1" x14ac:dyDescent="0.2">
      <c r="B12010" s="189">
        <v>41372</v>
      </c>
      <c r="C12010" s="143">
        <v>297913</v>
      </c>
      <c r="D12010" s="143" t="s">
        <v>841</v>
      </c>
      <c r="E12010" s="143" t="s">
        <v>25</v>
      </c>
      <c r="F12010" s="248" t="s">
        <v>6322</v>
      </c>
      <c r="G12010" s="216">
        <v>36</v>
      </c>
      <c r="H12010" s="216">
        <v>59.99999999650754</v>
      </c>
      <c r="I12010" s="216">
        <v>2159.9999998742715</v>
      </c>
      <c r="J12010" s="216">
        <v>6.2124413337716691E-3</v>
      </c>
      <c r="K12010" s="216">
        <v>1.0354068890222135E-4</v>
      </c>
    </row>
    <row r="12011" spans="2:11" ht="15.75" customHeight="1" x14ac:dyDescent="0.2">
      <c r="B12011" s="189">
        <v>41372</v>
      </c>
      <c r="C12011" s="143">
        <v>297915</v>
      </c>
      <c r="D12011" s="143" t="s">
        <v>846</v>
      </c>
      <c r="E12011" s="143" t="s">
        <v>25</v>
      </c>
      <c r="F12011" s="248" t="s">
        <v>6323</v>
      </c>
      <c r="G12011" s="216">
        <v>14.5</v>
      </c>
      <c r="H12011" s="216">
        <v>79.999999998835847</v>
      </c>
      <c r="I12011" s="216">
        <v>1159.9999999831198</v>
      </c>
      <c r="J12011" s="216">
        <v>3.3363110868008046E-3</v>
      </c>
      <c r="K12011" s="216">
        <v>4.1703888585616929E-5</v>
      </c>
    </row>
    <row r="12012" spans="2:11" ht="15.75" customHeight="1" x14ac:dyDescent="0.2">
      <c r="B12012" s="189">
        <v>41372</v>
      </c>
      <c r="C12012" s="143">
        <v>297916</v>
      </c>
      <c r="D12012" s="143" t="s">
        <v>776</v>
      </c>
      <c r="E12012" s="143" t="s">
        <v>24</v>
      </c>
      <c r="F12012" s="248" t="s">
        <v>3687</v>
      </c>
      <c r="G12012" s="216">
        <v>35.5</v>
      </c>
      <c r="H12012" s="216">
        <v>174.99999999417923</v>
      </c>
      <c r="I12012" s="216">
        <v>6212.4999997933628</v>
      </c>
      <c r="J12012" s="216">
        <v>6.2617085127802379E-3</v>
      </c>
      <c r="K12012" s="216">
        <v>3.5781191502791498E-5</v>
      </c>
    </row>
    <row r="12013" spans="2:11" ht="15.75" customHeight="1" x14ac:dyDescent="0.2">
      <c r="B12013" s="189">
        <v>41372</v>
      </c>
      <c r="C12013" s="143">
        <v>297917</v>
      </c>
      <c r="D12013" s="143" t="s">
        <v>1747</v>
      </c>
      <c r="E12013" s="143" t="s">
        <v>25</v>
      </c>
      <c r="F12013" s="248" t="s">
        <v>6324</v>
      </c>
      <c r="G12013" s="216">
        <v>1</v>
      </c>
      <c r="H12013" s="216">
        <v>194.99999999650754</v>
      </c>
      <c r="I12013" s="216">
        <v>194.99999999650754</v>
      </c>
      <c r="J12013" s="216">
        <v>5.6084539821032087E-4</v>
      </c>
      <c r="K12013" s="216">
        <v>2.8761302472839263E-6</v>
      </c>
    </row>
    <row r="12014" spans="2:11" ht="15.75" customHeight="1" x14ac:dyDescent="0.2">
      <c r="B12014" s="189">
        <v>41372</v>
      </c>
      <c r="C12014" s="143">
        <v>297920</v>
      </c>
      <c r="D12014" s="143" t="s">
        <v>526</v>
      </c>
      <c r="E12014" s="143" t="s">
        <v>25</v>
      </c>
      <c r="F12014" s="248" t="s">
        <v>3670</v>
      </c>
      <c r="G12014" s="216">
        <v>12</v>
      </c>
      <c r="H12014" s="216">
        <v>269.00000000721775</v>
      </c>
      <c r="I12014" s="216">
        <v>3228.000000086613</v>
      </c>
      <c r="J12014" s="216">
        <v>9.2841484384816233E-3</v>
      </c>
      <c r="K12014" s="216">
        <v>3.4513562967407114E-5</v>
      </c>
    </row>
    <row r="12015" spans="2:11" ht="15.75" customHeight="1" x14ac:dyDescent="0.2">
      <c r="B12015" s="189">
        <v>41372</v>
      </c>
      <c r="C12015" s="143">
        <v>297921</v>
      </c>
      <c r="D12015" s="143" t="s">
        <v>614</v>
      </c>
      <c r="E12015" s="143" t="s">
        <v>25</v>
      </c>
      <c r="F12015" s="248" t="s">
        <v>3973</v>
      </c>
      <c r="G12015" s="216">
        <v>19</v>
      </c>
      <c r="H12015" s="216">
        <v>338.99999999441206</v>
      </c>
      <c r="I12015" s="216">
        <v>6440.9999998938292</v>
      </c>
      <c r="J12015" s="216">
        <v>1.8525154922450406E-2</v>
      </c>
      <c r="K12015" s="216">
        <v>5.4646474698394598E-5</v>
      </c>
    </row>
    <row r="12016" spans="2:11" ht="15.75" customHeight="1" x14ac:dyDescent="0.2">
      <c r="B12016" s="189">
        <v>41372</v>
      </c>
      <c r="C12016" s="143">
        <v>297942</v>
      </c>
      <c r="D12016" s="143" t="s">
        <v>1601</v>
      </c>
      <c r="E12016" s="143" t="s">
        <v>24</v>
      </c>
      <c r="F12016" s="248" t="s">
        <v>6112</v>
      </c>
      <c r="G12016" s="216">
        <v>7.04</v>
      </c>
      <c r="H12016" s="216">
        <v>342.00000000419095</v>
      </c>
      <c r="I12016" s="216">
        <v>2407.6800000295043</v>
      </c>
      <c r="J12016" s="216">
        <v>2.4267509622111754E-3</v>
      </c>
      <c r="K12016" s="216">
        <v>7.0957630473141452E-6</v>
      </c>
    </row>
    <row r="12017" spans="2:11" ht="15.75" customHeight="1" x14ac:dyDescent="0.2">
      <c r="B12017" s="189">
        <v>41372</v>
      </c>
      <c r="C12017" s="143">
        <v>297943</v>
      </c>
      <c r="D12017" s="143" t="s">
        <v>1332</v>
      </c>
      <c r="E12017" s="143" t="s">
        <v>25</v>
      </c>
      <c r="F12017" s="248" t="s">
        <v>6325</v>
      </c>
      <c r="G12017" s="216">
        <v>13.84</v>
      </c>
      <c r="H12017" s="216">
        <v>60.999999999767169</v>
      </c>
      <c r="I12017" s="216">
        <v>844.23999999677767</v>
      </c>
      <c r="J12017" s="216">
        <v>2.4281441999577142E-3</v>
      </c>
      <c r="K12017" s="216">
        <v>3.9805642622409539E-5</v>
      </c>
    </row>
    <row r="12018" spans="2:11" ht="15.75" customHeight="1" x14ac:dyDescent="0.2">
      <c r="B12018" s="189">
        <v>41372</v>
      </c>
      <c r="C12018" s="143">
        <v>297944</v>
      </c>
      <c r="D12018" s="143" t="s">
        <v>1332</v>
      </c>
      <c r="E12018" s="143" t="s">
        <v>25</v>
      </c>
      <c r="F12018" s="248" t="s">
        <v>6325</v>
      </c>
      <c r="G12018" s="216">
        <v>14.68</v>
      </c>
      <c r="H12018" s="216">
        <v>402.00000000069849</v>
      </c>
      <c r="I12018" s="216">
        <v>5901.3600000102542</v>
      </c>
      <c r="J12018" s="216">
        <v>1.6973079996140963E-2</v>
      </c>
      <c r="K12018" s="216">
        <v>4.2221592030128034E-5</v>
      </c>
    </row>
    <row r="12019" spans="2:11" ht="15.75" customHeight="1" x14ac:dyDescent="0.2">
      <c r="B12019" s="189">
        <v>41372</v>
      </c>
      <c r="C12019" s="143">
        <v>297945</v>
      </c>
      <c r="D12019" s="143" t="s">
        <v>1267</v>
      </c>
      <c r="E12019" s="143" t="s">
        <v>25</v>
      </c>
      <c r="F12019" s="248" t="s">
        <v>6326</v>
      </c>
      <c r="G12019" s="216">
        <v>11.285</v>
      </c>
      <c r="H12019" s="216">
        <v>251.00000000093132</v>
      </c>
      <c r="I12019" s="216">
        <v>2832.53500001051</v>
      </c>
      <c r="J12019" s="216">
        <v>8.1467395900206036E-3</v>
      </c>
      <c r="K12019" s="216">
        <v>3.2457129840599106E-5</v>
      </c>
    </row>
    <row r="12020" spans="2:11" ht="15.75" customHeight="1" x14ac:dyDescent="0.2">
      <c r="B12020" s="189">
        <v>41372</v>
      </c>
      <c r="C12020" s="143">
        <v>297946</v>
      </c>
      <c r="D12020" s="143" t="s">
        <v>527</v>
      </c>
      <c r="E12020" s="143" t="s">
        <v>25</v>
      </c>
      <c r="F12020" s="248" t="s">
        <v>2269</v>
      </c>
      <c r="G12020" s="216">
        <v>38.159999999999997</v>
      </c>
      <c r="H12020" s="216">
        <v>288.00000000628643</v>
      </c>
      <c r="I12020" s="216">
        <v>10990.08000023989</v>
      </c>
      <c r="J12020" s="216">
        <v>3.1608901508760084E-2</v>
      </c>
      <c r="K12020" s="216">
        <v>1.0975313023635461E-4</v>
      </c>
    </row>
    <row r="12021" spans="2:11" ht="15.75" customHeight="1" x14ac:dyDescent="0.2">
      <c r="B12021" s="189">
        <v>41372</v>
      </c>
      <c r="C12021" s="143">
        <v>297947</v>
      </c>
      <c r="D12021" s="143" t="s">
        <v>1877</v>
      </c>
      <c r="E12021" s="143" t="s">
        <v>25</v>
      </c>
      <c r="F12021" s="248" t="s">
        <v>6256</v>
      </c>
      <c r="G12021" s="216">
        <v>17.39</v>
      </c>
      <c r="H12021" s="216">
        <v>213.00000000279397</v>
      </c>
      <c r="I12021" s="216">
        <v>3704.0700000485872</v>
      </c>
      <c r="J12021" s="216">
        <v>1.0653387765196715E-2</v>
      </c>
      <c r="K12021" s="216">
        <v>5.0015905000267476E-5</v>
      </c>
    </row>
    <row r="12022" spans="2:11" ht="15.75" customHeight="1" x14ac:dyDescent="0.2">
      <c r="B12022" s="189">
        <v>41372</v>
      </c>
      <c r="C12022" s="143">
        <v>297948</v>
      </c>
      <c r="D12022" s="143" t="s">
        <v>930</v>
      </c>
      <c r="E12022" s="143" t="s">
        <v>24</v>
      </c>
      <c r="F12022" s="248" t="s">
        <v>6327</v>
      </c>
      <c r="G12022" s="216">
        <v>20.010000000000002</v>
      </c>
      <c r="H12022" s="216">
        <v>272.00000000651926</v>
      </c>
      <c r="I12022" s="216">
        <v>5442.7200001304509</v>
      </c>
      <c r="J12022" s="216">
        <v>5.4858311724152401E-3</v>
      </c>
      <c r="K12022" s="216">
        <v>2.0168496956925576E-5</v>
      </c>
    </row>
    <row r="12023" spans="2:11" ht="15.75" customHeight="1" x14ac:dyDescent="0.2">
      <c r="B12023" s="189">
        <v>41372</v>
      </c>
      <c r="C12023" s="143">
        <v>297949</v>
      </c>
      <c r="D12023" s="143" t="s">
        <v>1105</v>
      </c>
      <c r="E12023" s="143" t="s">
        <v>24</v>
      </c>
      <c r="F12023" s="248" t="s">
        <v>3537</v>
      </c>
      <c r="G12023" s="216">
        <v>5.9447999999999999</v>
      </c>
      <c r="H12023" s="216">
        <v>306.00000000209548</v>
      </c>
      <c r="I12023" s="216">
        <v>1819.1088000124571</v>
      </c>
      <c r="J12023" s="216">
        <v>1.8335177559903936E-3</v>
      </c>
      <c r="K12023" s="216">
        <v>5.9918880914308419E-6</v>
      </c>
    </row>
    <row r="12024" spans="2:11" ht="15.75" customHeight="1" x14ac:dyDescent="0.2">
      <c r="B12024" s="189">
        <v>41372</v>
      </c>
      <c r="C12024" s="143">
        <v>297950</v>
      </c>
      <c r="D12024" s="143" t="s">
        <v>1656</v>
      </c>
      <c r="E12024" s="143" t="s">
        <v>24</v>
      </c>
      <c r="F12024" s="248" t="s">
        <v>6328</v>
      </c>
      <c r="G12024" s="216">
        <v>8.64</v>
      </c>
      <c r="H12024" s="216">
        <v>80.000000009313226</v>
      </c>
      <c r="I12024" s="216">
        <v>691.20000008046634</v>
      </c>
      <c r="J12024" s="216">
        <v>6.9667491745376519E-4</v>
      </c>
      <c r="K12024" s="216">
        <v>8.7084364671582687E-6</v>
      </c>
    </row>
    <row r="12025" spans="2:11" ht="15.75" customHeight="1" x14ac:dyDescent="0.2">
      <c r="B12025" s="189">
        <v>41372</v>
      </c>
      <c r="C12025" s="143">
        <v>297951</v>
      </c>
      <c r="D12025" s="143" t="s">
        <v>633</v>
      </c>
      <c r="E12025" s="143" t="s">
        <v>25</v>
      </c>
      <c r="F12025" s="248" t="s">
        <v>6329</v>
      </c>
      <c r="G12025" s="216">
        <v>11.48</v>
      </c>
      <c r="H12025" s="216">
        <v>210.00000000349246</v>
      </c>
      <c r="I12025" s="216">
        <v>2410.8000000400934</v>
      </c>
      <c r="J12025" s="216">
        <v>6.9337748002674029E-3</v>
      </c>
      <c r="K12025" s="216">
        <v>3.3017975238819475E-5</v>
      </c>
    </row>
    <row r="12026" spans="2:11" ht="15.75" customHeight="1" x14ac:dyDescent="0.2">
      <c r="B12026" s="189">
        <v>41372</v>
      </c>
      <c r="C12026" s="143">
        <v>297952</v>
      </c>
      <c r="D12026" s="143" t="s">
        <v>1148</v>
      </c>
      <c r="E12026" s="143" t="s">
        <v>24</v>
      </c>
      <c r="F12026" s="248" t="s">
        <v>6330</v>
      </c>
      <c r="G12026" s="216">
        <v>27.049999999999997</v>
      </c>
      <c r="H12026" s="216">
        <v>30.00000000349246</v>
      </c>
      <c r="I12026" s="216">
        <v>811.50000009447103</v>
      </c>
      <c r="J12026" s="216">
        <v>8.1792780022241088E-4</v>
      </c>
      <c r="K12026" s="216">
        <v>2.7264260004239715E-5</v>
      </c>
    </row>
    <row r="12027" spans="2:11" ht="15.75" customHeight="1" x14ac:dyDescent="0.2">
      <c r="B12027" s="189">
        <v>41372</v>
      </c>
      <c r="C12027" s="143">
        <v>297952</v>
      </c>
      <c r="D12027" s="143" t="s">
        <v>586</v>
      </c>
      <c r="E12027" s="143" t="s">
        <v>24</v>
      </c>
      <c r="F12027" s="248" t="s">
        <v>6330</v>
      </c>
      <c r="G12027" s="216">
        <v>1.1400000000000001</v>
      </c>
      <c r="H12027" s="216">
        <v>30.00000000349246</v>
      </c>
      <c r="I12027" s="216">
        <v>34.200000003981408</v>
      </c>
      <c r="J12027" s="216">
        <v>3.4470894353181093E-5</v>
      </c>
      <c r="K12027" s="216">
        <v>1.1490298116389383E-6</v>
      </c>
    </row>
    <row r="12028" spans="2:11" ht="15.75" customHeight="1" x14ac:dyDescent="0.2">
      <c r="B12028" s="189">
        <v>41372</v>
      </c>
      <c r="C12028" s="143">
        <v>297953</v>
      </c>
      <c r="D12028" s="143" t="s">
        <v>1191</v>
      </c>
      <c r="E12028" s="143" t="s">
        <v>24</v>
      </c>
      <c r="F12028" s="248" t="s">
        <v>6331</v>
      </c>
      <c r="G12028" s="216">
        <v>27.93</v>
      </c>
      <c r="H12028" s="216">
        <v>254.99999999301508</v>
      </c>
      <c r="I12028" s="216">
        <v>7122.1499998049112</v>
      </c>
      <c r="J12028" s="216">
        <v>7.1785637480176329E-3</v>
      </c>
      <c r="K12028" s="216">
        <v>2.8151230385153987E-5</v>
      </c>
    </row>
    <row r="12029" spans="2:11" ht="15.75" customHeight="1" x14ac:dyDescent="0.2">
      <c r="B12029" s="189">
        <v>41372</v>
      </c>
      <c r="C12029" s="143">
        <v>297953</v>
      </c>
      <c r="D12029" s="143" t="s">
        <v>1215</v>
      </c>
      <c r="E12029" s="143" t="s">
        <v>24</v>
      </c>
      <c r="F12029" s="248" t="s">
        <v>6331</v>
      </c>
      <c r="G12029" s="216">
        <v>14.040000000000001</v>
      </c>
      <c r="H12029" s="216">
        <v>254.99999999301508</v>
      </c>
      <c r="I12029" s="216">
        <v>3580.1999999019322</v>
      </c>
      <c r="J12029" s="216">
        <v>3.6085583609798632E-3</v>
      </c>
      <c r="K12029" s="216">
        <v>1.4151209259132187E-5</v>
      </c>
    </row>
    <row r="12030" spans="2:11" ht="15.75" customHeight="1" x14ac:dyDescent="0.2">
      <c r="B12030" s="189">
        <v>41372</v>
      </c>
      <c r="C12030" s="143">
        <v>297953</v>
      </c>
      <c r="D12030" s="143" t="s">
        <v>1771</v>
      </c>
      <c r="E12030" s="143" t="s">
        <v>24</v>
      </c>
      <c r="F12030" s="248" t="s">
        <v>6331</v>
      </c>
      <c r="G12030" s="216">
        <v>1.95</v>
      </c>
      <c r="H12030" s="216">
        <v>254.99999999301508</v>
      </c>
      <c r="I12030" s="216">
        <v>497.24999998637941</v>
      </c>
      <c r="J12030" s="216">
        <v>5.0118866124720311E-4</v>
      </c>
      <c r="K12030" s="216">
        <v>1.9654457304350259E-6</v>
      </c>
    </row>
    <row r="12031" spans="2:11" ht="15.75" customHeight="1" x14ac:dyDescent="0.2">
      <c r="B12031" s="189">
        <v>41372</v>
      </c>
      <c r="C12031" s="143">
        <v>297954</v>
      </c>
      <c r="D12031" s="143" t="s">
        <v>567</v>
      </c>
      <c r="E12031" s="143" t="s">
        <v>24</v>
      </c>
      <c r="F12031" s="248" t="s">
        <v>6332</v>
      </c>
      <c r="G12031" s="216">
        <v>3.27</v>
      </c>
      <c r="H12031" s="216">
        <v>220.00000000465661</v>
      </c>
      <c r="I12031" s="216">
        <v>719.40000001522708</v>
      </c>
      <c r="J12031" s="216">
        <v>7.2509828641276186E-4</v>
      </c>
      <c r="K12031" s="216">
        <v>3.2959013018064283E-6</v>
      </c>
    </row>
    <row r="12032" spans="2:11" ht="15.75" customHeight="1" x14ac:dyDescent="0.2">
      <c r="B12032" s="189">
        <v>41372</v>
      </c>
      <c r="C12032" s="143">
        <v>297955</v>
      </c>
      <c r="D12032" s="143" t="s">
        <v>6333</v>
      </c>
      <c r="E12032" s="143" t="s">
        <v>24</v>
      </c>
      <c r="F12032" s="248" t="s">
        <v>6334</v>
      </c>
      <c r="G12032" s="216">
        <v>0.98</v>
      </c>
      <c r="H12032" s="216">
        <v>47.000000006519258</v>
      </c>
      <c r="I12032" s="216">
        <v>46.060000006388869</v>
      </c>
      <c r="J12032" s="216">
        <v>4.642483608020219E-5</v>
      </c>
      <c r="K12032" s="216">
        <v>9.8776246965452587E-7</v>
      </c>
    </row>
    <row r="12033" spans="2:11" ht="15.75" customHeight="1" x14ac:dyDescent="0.2">
      <c r="B12033" s="189">
        <v>41372</v>
      </c>
      <c r="C12033" s="143">
        <v>297956</v>
      </c>
      <c r="D12033" s="143" t="s">
        <v>657</v>
      </c>
      <c r="E12033" s="143" t="s">
        <v>25</v>
      </c>
      <c r="F12033" s="248" t="s">
        <v>6335</v>
      </c>
      <c r="G12033" s="216">
        <v>4.9800000000000004</v>
      </c>
      <c r="H12033" s="216">
        <v>126.00000000209548</v>
      </c>
      <c r="I12033" s="216">
        <v>627.48000001043556</v>
      </c>
      <c r="J12033" s="216">
        <v>1.8047142075957321E-3</v>
      </c>
      <c r="K12033" s="216">
        <v>1.4323128631473953E-5</v>
      </c>
    </row>
    <row r="12034" spans="2:11" ht="15.75" customHeight="1" x14ac:dyDescent="0.2">
      <c r="B12034" s="189">
        <v>41372</v>
      </c>
      <c r="C12034" s="143">
        <v>297957</v>
      </c>
      <c r="D12034" s="143" t="s">
        <v>657</v>
      </c>
      <c r="E12034" s="143" t="s">
        <v>25</v>
      </c>
      <c r="F12034" s="248" t="s">
        <v>6336</v>
      </c>
      <c r="G12034" s="216">
        <v>7</v>
      </c>
      <c r="H12034" s="216">
        <v>46.999999996041879</v>
      </c>
      <c r="I12034" s="216">
        <v>328.99999997229315</v>
      </c>
      <c r="J12034" s="216">
        <v>9.4624685127672325E-4</v>
      </c>
      <c r="K12034" s="216">
        <v>2.0132911730987484E-5</v>
      </c>
    </row>
    <row r="12035" spans="2:11" ht="15.75" customHeight="1" x14ac:dyDescent="0.2">
      <c r="B12035" s="189">
        <v>41373</v>
      </c>
      <c r="C12035" s="143">
        <v>297973</v>
      </c>
      <c r="D12035" s="143" t="s">
        <v>950</v>
      </c>
      <c r="E12035" s="143" t="s">
        <v>25</v>
      </c>
      <c r="F12035" s="248" t="s">
        <v>6337</v>
      </c>
      <c r="G12035" s="216">
        <v>6</v>
      </c>
      <c r="H12035" s="216">
        <v>43.999999996740371</v>
      </c>
      <c r="I12035" s="216">
        <v>263.99999998044223</v>
      </c>
      <c r="J12035" s="216">
        <v>7.5945821051117844E-4</v>
      </c>
      <c r="K12035" s="216">
        <v>1.7260413876532751E-5</v>
      </c>
    </row>
    <row r="12036" spans="2:11" ht="15.75" customHeight="1" x14ac:dyDescent="0.2">
      <c r="B12036" s="189">
        <v>41373</v>
      </c>
      <c r="C12036" s="143">
        <v>297975</v>
      </c>
      <c r="D12036" s="143" t="s">
        <v>997</v>
      </c>
      <c r="E12036" s="143" t="s">
        <v>25</v>
      </c>
      <c r="F12036" s="248" t="s">
        <v>6216</v>
      </c>
      <c r="G12036" s="216">
        <v>6.5</v>
      </c>
      <c r="H12036" s="216">
        <v>326.99999999720603</v>
      </c>
      <c r="I12036" s="216">
        <v>2125.4999999818392</v>
      </c>
      <c r="J12036" s="216">
        <v>6.114501615709483E-3</v>
      </c>
      <c r="K12036" s="216">
        <v>1.8698781699577148E-5</v>
      </c>
    </row>
    <row r="12037" spans="2:11" ht="15.75" customHeight="1" x14ac:dyDescent="0.2">
      <c r="B12037" s="189">
        <v>41373</v>
      </c>
      <c r="C12037" s="143">
        <v>297976</v>
      </c>
      <c r="D12037" s="143" t="s">
        <v>1188</v>
      </c>
      <c r="E12037" s="143" t="s">
        <v>25</v>
      </c>
      <c r="F12037" s="248" t="s">
        <v>4381</v>
      </c>
      <c r="G12037" s="216">
        <v>21.5</v>
      </c>
      <c r="H12037" s="216">
        <v>299.99999999301508</v>
      </c>
      <c r="I12037" s="216">
        <v>6449.9999998498242</v>
      </c>
      <c r="J12037" s="216">
        <v>1.855494491684069E-2</v>
      </c>
      <c r="K12037" s="216">
        <v>6.1849816390909028E-5</v>
      </c>
    </row>
    <row r="12038" spans="2:11" ht="15.75" customHeight="1" x14ac:dyDescent="0.2">
      <c r="B12038" s="189">
        <v>41373</v>
      </c>
      <c r="C12038" s="143">
        <v>297977</v>
      </c>
      <c r="D12038" s="143" t="s">
        <v>872</v>
      </c>
      <c r="E12038" s="143" t="s">
        <v>25</v>
      </c>
      <c r="F12038" s="248" t="s">
        <v>2388</v>
      </c>
      <c r="G12038" s="216">
        <v>29</v>
      </c>
      <c r="H12038" s="216">
        <v>347.99999999231659</v>
      </c>
      <c r="I12038" s="216">
        <v>10091.999999777181</v>
      </c>
      <c r="J12038" s="216">
        <v>2.9032016139687096E-2</v>
      </c>
      <c r="K12038" s="216">
        <v>8.3425333736574964E-5</v>
      </c>
    </row>
    <row r="12039" spans="2:11" ht="15.75" customHeight="1" x14ac:dyDescent="0.2">
      <c r="B12039" s="189">
        <v>41373</v>
      </c>
      <c r="C12039" s="143">
        <v>297993</v>
      </c>
      <c r="D12039" s="143" t="s">
        <v>772</v>
      </c>
      <c r="E12039" s="143" t="s">
        <v>25</v>
      </c>
      <c r="F12039" s="248" t="s">
        <v>6338</v>
      </c>
      <c r="G12039" s="216">
        <v>27</v>
      </c>
      <c r="H12039" s="216">
        <v>405.99999999278225</v>
      </c>
      <c r="I12039" s="216">
        <v>10961.999999805121</v>
      </c>
      <c r="J12039" s="216">
        <v>3.1534776151864723E-2</v>
      </c>
      <c r="K12039" s="216">
        <v>7.7671862444397374E-5</v>
      </c>
    </row>
    <row r="12040" spans="2:11" ht="15.75" customHeight="1" x14ac:dyDescent="0.2">
      <c r="B12040" s="189">
        <v>41373</v>
      </c>
      <c r="C12040" s="143">
        <v>297994</v>
      </c>
      <c r="D12040" s="143" t="s">
        <v>890</v>
      </c>
      <c r="E12040" s="143" t="s">
        <v>25</v>
      </c>
      <c r="F12040" s="248" t="s">
        <v>3981</v>
      </c>
      <c r="G12040" s="216">
        <v>11</v>
      </c>
      <c r="H12040" s="216">
        <v>430.00000000814907</v>
      </c>
      <c r="I12040" s="216">
        <v>4730.0000000896398</v>
      </c>
      <c r="J12040" s="216">
        <v>1.3606959606257855E-2</v>
      </c>
      <c r="K12040" s="216">
        <v>3.1644092106976713E-5</v>
      </c>
    </row>
    <row r="12041" spans="2:11" ht="15.75" customHeight="1" x14ac:dyDescent="0.2">
      <c r="B12041" s="189">
        <v>41373</v>
      </c>
      <c r="C12041" s="143">
        <v>297995</v>
      </c>
      <c r="D12041" s="143" t="s">
        <v>907</v>
      </c>
      <c r="E12041" s="143" t="s">
        <v>24</v>
      </c>
      <c r="F12041" s="248" t="s">
        <v>6339</v>
      </c>
      <c r="G12041" s="216">
        <v>1</v>
      </c>
      <c r="H12041" s="216">
        <v>53.999999997904524</v>
      </c>
      <c r="I12041" s="216">
        <v>53.999999997904524</v>
      </c>
      <c r="J12041" s="216">
        <v>5.4422290852218126E-5</v>
      </c>
      <c r="K12041" s="216">
        <v>1.0078202010061109E-6</v>
      </c>
    </row>
    <row r="12042" spans="2:11" ht="15.75" customHeight="1" x14ac:dyDescent="0.2">
      <c r="B12042" s="189">
        <v>41373</v>
      </c>
      <c r="C12042" s="143">
        <v>297996</v>
      </c>
      <c r="D12042" s="143" t="s">
        <v>820</v>
      </c>
      <c r="E12042" s="143" t="s">
        <v>25</v>
      </c>
      <c r="F12042" s="248" t="s">
        <v>4432</v>
      </c>
      <c r="G12042" s="216">
        <v>2</v>
      </c>
      <c r="H12042" s="216">
        <v>512.99999999580905</v>
      </c>
      <c r="I12042" s="216">
        <v>1025.9999999916181</v>
      </c>
      <c r="J12042" s="216">
        <v>2.951530772862988E-3</v>
      </c>
      <c r="K12042" s="216">
        <v>5.7534712921775835E-6</v>
      </c>
    </row>
    <row r="12043" spans="2:11" ht="15.75" customHeight="1" x14ac:dyDescent="0.2">
      <c r="B12043" s="189">
        <v>41373</v>
      </c>
      <c r="C12043" s="143">
        <v>297998</v>
      </c>
      <c r="D12043" s="143" t="s">
        <v>926</v>
      </c>
      <c r="E12043" s="143" t="s">
        <v>24</v>
      </c>
      <c r="F12043" s="248" t="s">
        <v>6340</v>
      </c>
      <c r="G12043" s="216">
        <v>21.06</v>
      </c>
      <c r="H12043" s="216">
        <v>303.00000000279397</v>
      </c>
      <c r="I12043" s="216">
        <v>6381.180000058841</v>
      </c>
      <c r="J12043" s="216">
        <v>6.4310821103154758E-3</v>
      </c>
      <c r="K12043" s="216">
        <v>2.1224693433188697E-5</v>
      </c>
    </row>
    <row r="12044" spans="2:11" ht="15.75" customHeight="1" x14ac:dyDescent="0.2">
      <c r="B12044" s="189">
        <v>41373</v>
      </c>
      <c r="C12044" s="143">
        <v>297999</v>
      </c>
      <c r="D12044" s="143" t="s">
        <v>779</v>
      </c>
      <c r="E12044" s="143" t="s">
        <v>24</v>
      </c>
      <c r="F12044" s="248" t="s">
        <v>6034</v>
      </c>
      <c r="G12044" s="216">
        <v>34.32</v>
      </c>
      <c r="H12044" s="216">
        <v>315</v>
      </c>
      <c r="I12044" s="216">
        <v>10810.8</v>
      </c>
      <c r="J12044" s="216">
        <v>1.0895342629036863E-2</v>
      </c>
      <c r="K12044" s="216">
        <v>3.4588389298529727E-5</v>
      </c>
    </row>
    <row r="12045" spans="2:11" ht="15.75" customHeight="1" x14ac:dyDescent="0.2">
      <c r="B12045" s="189">
        <v>41373</v>
      </c>
      <c r="C12045" s="143">
        <v>298000</v>
      </c>
      <c r="D12045" s="143" t="s">
        <v>1455</v>
      </c>
      <c r="E12045" s="143" t="s">
        <v>24</v>
      </c>
      <c r="F12045" s="248" t="s">
        <v>6341</v>
      </c>
      <c r="G12045" s="216">
        <v>29.04</v>
      </c>
      <c r="H12045" s="216">
        <v>226.00000000325963</v>
      </c>
      <c r="I12045" s="216">
        <v>6563.0400000946593</v>
      </c>
      <c r="J12045" s="216">
        <v>6.6143642921065457E-3</v>
      </c>
      <c r="K12045" s="216">
        <v>2.9267098637217463E-5</v>
      </c>
    </row>
    <row r="12046" spans="2:11" ht="15.75" customHeight="1" x14ac:dyDescent="0.2">
      <c r="B12046" s="189">
        <v>41373</v>
      </c>
      <c r="C12046" s="143">
        <v>298002</v>
      </c>
      <c r="D12046" s="143" t="s">
        <v>2814</v>
      </c>
      <c r="E12046" s="143" t="s">
        <v>24</v>
      </c>
      <c r="F12046" s="248" t="s">
        <v>6342</v>
      </c>
      <c r="G12046" s="216">
        <v>19.02</v>
      </c>
      <c r="H12046" s="216">
        <v>254.99999999301508</v>
      </c>
      <c r="I12046" s="216">
        <v>4850.0999998671468</v>
      </c>
      <c r="J12046" s="216">
        <v>4.888028756765847E-3</v>
      </c>
      <c r="K12046" s="216">
        <v>1.9168740223136232E-5</v>
      </c>
    </row>
    <row r="12047" spans="2:11" ht="15.75" customHeight="1" x14ac:dyDescent="0.2">
      <c r="B12047" s="189">
        <v>41373</v>
      </c>
      <c r="C12047" s="143">
        <v>298003</v>
      </c>
      <c r="D12047" s="143" t="s">
        <v>580</v>
      </c>
      <c r="E12047" s="143" t="s">
        <v>24</v>
      </c>
      <c r="F12047" s="248" t="s">
        <v>6019</v>
      </c>
      <c r="G12047" s="216">
        <v>15.290000000000001</v>
      </c>
      <c r="H12047" s="216">
        <v>114.99999999767169</v>
      </c>
      <c r="I12047" s="216">
        <v>1758.3499999644002</v>
      </c>
      <c r="J12047" s="216">
        <v>1.7721006504032169E-3</v>
      </c>
      <c r="K12047" s="216">
        <v>1.5409570873383438E-5</v>
      </c>
    </row>
    <row r="12048" spans="2:11" ht="15.75" customHeight="1" x14ac:dyDescent="0.2">
      <c r="B12048" s="189">
        <v>41373</v>
      </c>
      <c r="C12048" s="143">
        <v>298004</v>
      </c>
      <c r="D12048" s="143" t="s">
        <v>1047</v>
      </c>
      <c r="E12048" s="143" t="s">
        <v>24</v>
      </c>
      <c r="F12048" s="248" t="s">
        <v>4411</v>
      </c>
      <c r="G12048" s="216">
        <v>12.425000000000001</v>
      </c>
      <c r="H12048" s="216">
        <v>362.99999999930151</v>
      </c>
      <c r="I12048" s="216">
        <v>4510.2749999913212</v>
      </c>
      <c r="J12048" s="216">
        <v>4.5455462570840903E-3</v>
      </c>
      <c r="K12048" s="216">
        <v>1.252216599750093E-5</v>
      </c>
    </row>
    <row r="12049" spans="2:11" ht="15.75" customHeight="1" x14ac:dyDescent="0.2">
      <c r="B12049" s="189">
        <v>41373</v>
      </c>
      <c r="C12049" s="143">
        <v>298005</v>
      </c>
      <c r="D12049" s="143" t="s">
        <v>4391</v>
      </c>
      <c r="E12049" s="143" t="s">
        <v>24</v>
      </c>
      <c r="F12049" s="248" t="s">
        <v>6343</v>
      </c>
      <c r="G12049" s="216">
        <v>1.875</v>
      </c>
      <c r="H12049" s="216">
        <v>212.00000001001172</v>
      </c>
      <c r="I12049" s="216">
        <v>397.50000001877197</v>
      </c>
      <c r="J12049" s="216">
        <v>4.0060852991884789E-4</v>
      </c>
      <c r="K12049" s="216">
        <v>1.889662876886458E-6</v>
      </c>
    </row>
    <row r="12050" spans="2:11" ht="15.75" customHeight="1" x14ac:dyDescent="0.2">
      <c r="B12050" s="189">
        <v>41373</v>
      </c>
      <c r="C12050" s="143">
        <v>298007</v>
      </c>
      <c r="D12050" s="143" t="s">
        <v>772</v>
      </c>
      <c r="E12050" s="143" t="s">
        <v>25</v>
      </c>
      <c r="F12050" s="248" t="s">
        <v>6344</v>
      </c>
      <c r="G12050" s="216">
        <v>36.795000000000002</v>
      </c>
      <c r="H12050" s="216">
        <v>274.00000000256114</v>
      </c>
      <c r="I12050" s="216">
        <v>10081.830000094236</v>
      </c>
      <c r="J12050" s="216">
        <v>2.9002759739078458E-2</v>
      </c>
      <c r="K12050" s="216">
        <v>1.058494880978371E-4</v>
      </c>
    </row>
    <row r="12051" spans="2:11" ht="15.75" customHeight="1" x14ac:dyDescent="0.2">
      <c r="B12051" s="189">
        <v>41373</v>
      </c>
      <c r="C12051" s="143">
        <v>298008</v>
      </c>
      <c r="D12051" s="143" t="s">
        <v>764</v>
      </c>
      <c r="E12051" s="143" t="s">
        <v>24</v>
      </c>
      <c r="F12051" s="248" t="s">
        <v>6345</v>
      </c>
      <c r="G12051" s="216">
        <v>28.7</v>
      </c>
      <c r="H12051" s="216">
        <v>405</v>
      </c>
      <c r="I12051" s="216">
        <v>11623.5</v>
      </c>
      <c r="J12051" s="216">
        <v>1.1714398106394531E-2</v>
      </c>
      <c r="K12051" s="216">
        <v>2.8924439768875385E-5</v>
      </c>
    </row>
    <row r="12052" spans="2:11" ht="15.75" customHeight="1" x14ac:dyDescent="0.2">
      <c r="B12052" s="189">
        <v>41373</v>
      </c>
      <c r="C12052" s="143">
        <v>298010</v>
      </c>
      <c r="D12052" s="143" t="s">
        <v>933</v>
      </c>
      <c r="E12052" s="143" t="s">
        <v>24</v>
      </c>
      <c r="F12052" s="248" t="s">
        <v>6346</v>
      </c>
      <c r="G12052" s="216">
        <v>6.21</v>
      </c>
      <c r="H12052" s="216">
        <v>235.00000000116415</v>
      </c>
      <c r="I12052" s="216">
        <v>1459.3500000072295</v>
      </c>
      <c r="J12052" s="216">
        <v>1.470762410345554E-3</v>
      </c>
      <c r="K12052" s="216">
        <v>6.2585634482479486E-6</v>
      </c>
    </row>
    <row r="12053" spans="2:11" ht="15.75" customHeight="1" x14ac:dyDescent="0.2">
      <c r="B12053" s="189">
        <v>41373</v>
      </c>
      <c r="C12053" s="143">
        <v>298011</v>
      </c>
      <c r="D12053" s="143" t="s">
        <v>1393</v>
      </c>
      <c r="E12053" s="143" t="s">
        <v>24</v>
      </c>
      <c r="F12053" s="248" t="s">
        <v>4906</v>
      </c>
      <c r="G12053" s="216">
        <v>13.870000000000001</v>
      </c>
      <c r="H12053" s="216">
        <v>64.000000009546056</v>
      </c>
      <c r="I12053" s="216">
        <v>887.68000013240385</v>
      </c>
      <c r="J12053" s="216">
        <v>8.9462183616254389E-4</v>
      </c>
      <c r="K12053" s="216">
        <v>1.397846618795476E-5</v>
      </c>
    </row>
    <row r="12054" spans="2:11" ht="15.75" customHeight="1" x14ac:dyDescent="0.2">
      <c r="B12054" s="189">
        <v>41373</v>
      </c>
      <c r="C12054" s="143">
        <v>298012</v>
      </c>
      <c r="D12054" s="143" t="s">
        <v>1372</v>
      </c>
      <c r="E12054" s="143" t="s">
        <v>24</v>
      </c>
      <c r="F12054" s="248" t="s">
        <v>6347</v>
      </c>
      <c r="G12054" s="216">
        <v>38.200000000000003</v>
      </c>
      <c r="H12054" s="216">
        <v>397.99999999813735</v>
      </c>
      <c r="I12054" s="216">
        <v>15203.599999928847</v>
      </c>
      <c r="J12054" s="216">
        <v>1.5322495207944799E-2</v>
      </c>
      <c r="K12054" s="216">
        <v>3.8498731678433441E-5</v>
      </c>
    </row>
    <row r="12055" spans="2:11" ht="15.75" customHeight="1" x14ac:dyDescent="0.2">
      <c r="B12055" s="189">
        <v>41373</v>
      </c>
      <c r="C12055" s="143">
        <v>298013</v>
      </c>
      <c r="D12055" s="143" t="s">
        <v>776</v>
      </c>
      <c r="E12055" s="143" t="s">
        <v>24</v>
      </c>
      <c r="F12055" s="248" t="s">
        <v>2668</v>
      </c>
      <c r="G12055" s="216">
        <v>30.96</v>
      </c>
      <c r="H12055" s="216">
        <v>172.99999999813735</v>
      </c>
      <c r="I12055" s="216">
        <v>5356.0799999423325</v>
      </c>
      <c r="J12055" s="216">
        <v>5.397965622146692E-3</v>
      </c>
      <c r="K12055" s="216">
        <v>3.1202113423149193E-5</v>
      </c>
    </row>
    <row r="12056" spans="2:11" ht="15.75" customHeight="1" x14ac:dyDescent="0.2">
      <c r="B12056" s="189">
        <v>41373</v>
      </c>
      <c r="C12056" s="143">
        <v>298014</v>
      </c>
      <c r="D12056" s="143" t="s">
        <v>1837</v>
      </c>
      <c r="E12056" s="143" t="s">
        <v>24</v>
      </c>
      <c r="F12056" s="248" t="s">
        <v>6348</v>
      </c>
      <c r="G12056" s="216">
        <v>1</v>
      </c>
      <c r="H12056" s="216">
        <v>206.00000000093132</v>
      </c>
      <c r="I12056" s="216">
        <v>206.00000000093132</v>
      </c>
      <c r="J12056" s="216">
        <v>2.0761096140819746E-4</v>
      </c>
      <c r="K12056" s="216">
        <v>1.0078202010061109E-6</v>
      </c>
    </row>
    <row r="12057" spans="2:11" ht="15.75" customHeight="1" x14ac:dyDescent="0.2">
      <c r="B12057" s="189">
        <v>41373</v>
      </c>
      <c r="C12057" s="143">
        <v>298015</v>
      </c>
      <c r="D12057" s="143" t="s">
        <v>656</v>
      </c>
      <c r="E12057" s="143" t="s">
        <v>25</v>
      </c>
      <c r="F12057" s="248" t="s">
        <v>6349</v>
      </c>
      <c r="G12057" s="216">
        <v>6.8850000000000007</v>
      </c>
      <c r="H12057" s="216">
        <v>325.9999999939464</v>
      </c>
      <c r="I12057" s="216">
        <v>2244.5099999583213</v>
      </c>
      <c r="J12057" s="216">
        <v>6.4568619248828556E-3</v>
      </c>
      <c r="K12057" s="216">
        <v>1.9806324923321335E-5</v>
      </c>
    </row>
    <row r="12058" spans="2:11" ht="15.75" customHeight="1" x14ac:dyDescent="0.2">
      <c r="B12058" s="189">
        <v>41373</v>
      </c>
      <c r="C12058" s="143">
        <v>298016</v>
      </c>
      <c r="D12058" s="143" t="s">
        <v>502</v>
      </c>
      <c r="E12058" s="143" t="s">
        <v>24</v>
      </c>
      <c r="F12058" s="248" t="s">
        <v>6350</v>
      </c>
      <c r="G12058" s="216">
        <v>15.4</v>
      </c>
      <c r="H12058" s="216">
        <v>259.99999999883585</v>
      </c>
      <c r="I12058" s="216">
        <v>4003.999999982072</v>
      </c>
      <c r="J12058" s="216">
        <v>4.0353120848104001E-3</v>
      </c>
      <c r="K12058" s="216">
        <v>1.5520431095494108E-5</v>
      </c>
    </row>
    <row r="12059" spans="2:11" ht="15.75" customHeight="1" x14ac:dyDescent="0.2">
      <c r="B12059" s="189">
        <v>41373</v>
      </c>
      <c r="C12059" s="143">
        <v>298017</v>
      </c>
      <c r="D12059" s="143" t="s">
        <v>1766</v>
      </c>
      <c r="E12059" s="143" t="s">
        <v>24</v>
      </c>
      <c r="F12059" s="248" t="s">
        <v>6291</v>
      </c>
      <c r="G12059" s="216">
        <v>15.110200000000001</v>
      </c>
      <c r="H12059" s="216">
        <v>315.99999999278225</v>
      </c>
      <c r="I12059" s="216">
        <v>4774.8231998909387</v>
      </c>
      <c r="J12059" s="216">
        <v>4.8121632770827278E-3</v>
      </c>
      <c r="K12059" s="216">
        <v>1.5228364801242539E-5</v>
      </c>
    </row>
    <row r="12060" spans="2:11" ht="15.75" customHeight="1" x14ac:dyDescent="0.2">
      <c r="B12060" s="189">
        <v>41373</v>
      </c>
      <c r="C12060" s="143">
        <v>298018</v>
      </c>
      <c r="D12060" s="143" t="s">
        <v>972</v>
      </c>
      <c r="E12060" s="143" t="s">
        <v>25</v>
      </c>
      <c r="F12060" s="248" t="s">
        <v>6351</v>
      </c>
      <c r="G12060" s="216">
        <v>3</v>
      </c>
      <c r="H12060" s="216">
        <v>174.99999999417923</v>
      </c>
      <c r="I12060" s="216">
        <v>524.9999999825377</v>
      </c>
      <c r="J12060" s="216">
        <v>1.5102862141463812E-3</v>
      </c>
      <c r="K12060" s="216">
        <v>8.6302069382663753E-6</v>
      </c>
    </row>
    <row r="12061" spans="2:11" ht="15.75" customHeight="1" x14ac:dyDescent="0.2">
      <c r="B12061" s="189">
        <v>41373</v>
      </c>
      <c r="C12061" s="143">
        <v>298019</v>
      </c>
      <c r="D12061" s="143" t="s">
        <v>1747</v>
      </c>
      <c r="E12061" s="143" t="s">
        <v>25</v>
      </c>
      <c r="F12061" s="248" t="s">
        <v>6352</v>
      </c>
      <c r="G12061" s="216">
        <v>9.27</v>
      </c>
      <c r="H12061" s="216">
        <v>84.000000001396984</v>
      </c>
      <c r="I12061" s="216">
        <v>778.68000001295002</v>
      </c>
      <c r="J12061" s="216">
        <v>2.2400565129336741E-3</v>
      </c>
      <c r="K12061" s="216">
        <v>2.6667339439243099E-5</v>
      </c>
    </row>
    <row r="12062" spans="2:11" ht="15.75" customHeight="1" x14ac:dyDescent="0.2">
      <c r="B12062" s="189">
        <v>41373</v>
      </c>
      <c r="C12062" s="143">
        <v>298026</v>
      </c>
      <c r="D12062" s="143" t="s">
        <v>3956</v>
      </c>
      <c r="E12062" s="143" t="s">
        <v>24</v>
      </c>
      <c r="F12062" s="248" t="s">
        <v>3957</v>
      </c>
      <c r="G12062" s="216">
        <v>2</v>
      </c>
      <c r="H12062" s="216">
        <v>255.99999999627471</v>
      </c>
      <c r="I12062" s="216">
        <v>511.99999999254942</v>
      </c>
      <c r="J12062" s="216">
        <v>5.1600394290761994E-4</v>
      </c>
      <c r="K12062" s="216">
        <v>2.0156404020122219E-6</v>
      </c>
    </row>
    <row r="12063" spans="2:11" ht="15.75" customHeight="1" x14ac:dyDescent="0.2">
      <c r="B12063" s="189">
        <v>41373</v>
      </c>
      <c r="C12063" s="143">
        <v>298046</v>
      </c>
      <c r="D12063" s="143" t="s">
        <v>1877</v>
      </c>
      <c r="E12063" s="143" t="s">
        <v>25</v>
      </c>
      <c r="F12063" s="248" t="s">
        <v>6256</v>
      </c>
      <c r="G12063" s="216">
        <v>4.5</v>
      </c>
      <c r="H12063" s="216">
        <v>239.99999999650754</v>
      </c>
      <c r="I12063" s="216">
        <v>1079.9999999842839</v>
      </c>
      <c r="J12063" s="216">
        <v>3.1068744977306843E-3</v>
      </c>
      <c r="K12063" s="216">
        <v>1.2945310407399563E-5</v>
      </c>
    </row>
    <row r="12064" spans="2:11" ht="15.75" customHeight="1" x14ac:dyDescent="0.2">
      <c r="B12064" s="189">
        <v>41373</v>
      </c>
      <c r="C12064" s="143">
        <v>298047</v>
      </c>
      <c r="D12064" s="143" t="s">
        <v>543</v>
      </c>
      <c r="E12064" s="143" t="s">
        <v>25</v>
      </c>
      <c r="F12064" s="248" t="s">
        <v>2769</v>
      </c>
      <c r="G12064" s="216">
        <v>22</v>
      </c>
      <c r="H12064" s="216">
        <v>270</v>
      </c>
      <c r="I12064" s="216">
        <v>5940</v>
      </c>
      <c r="J12064" s="216">
        <v>1.7087809737767422E-2</v>
      </c>
      <c r="K12064" s="216">
        <v>6.3288184213953426E-5</v>
      </c>
    </row>
    <row r="12065" spans="2:11" ht="15.75" customHeight="1" x14ac:dyDescent="0.2">
      <c r="B12065" s="189">
        <v>41373</v>
      </c>
      <c r="C12065" s="143">
        <v>298048</v>
      </c>
      <c r="D12065" s="143" t="s">
        <v>948</v>
      </c>
      <c r="E12065" s="143" t="s">
        <v>25</v>
      </c>
      <c r="F12065" s="248" t="s">
        <v>2965</v>
      </c>
      <c r="G12065" s="216">
        <v>67.010000000000005</v>
      </c>
      <c r="H12065" s="216">
        <v>323.00000000512227</v>
      </c>
      <c r="I12065" s="216">
        <v>21644.230000343247</v>
      </c>
      <c r="J12065" s="216">
        <v>6.2264727974131837E-2</v>
      </c>
      <c r="K12065" s="216">
        <v>1.9277005564440996E-4</v>
      </c>
    </row>
    <row r="12066" spans="2:11" ht="15.75" customHeight="1" x14ac:dyDescent="0.2">
      <c r="B12066" s="189">
        <v>41373</v>
      </c>
      <c r="C12066" s="143">
        <v>298049</v>
      </c>
      <c r="D12066" s="143" t="s">
        <v>565</v>
      </c>
      <c r="E12066" s="143" t="s">
        <v>25</v>
      </c>
      <c r="F12066" s="248" t="s">
        <v>3879</v>
      </c>
      <c r="G12066" s="216">
        <v>2.5</v>
      </c>
      <c r="H12066" s="216">
        <v>14.00000000372529</v>
      </c>
      <c r="I12066" s="216">
        <v>35.000000009313226</v>
      </c>
      <c r="J12066" s="216">
        <v>1.006857476398994E-4</v>
      </c>
      <c r="K12066" s="216">
        <v>7.1918391152219794E-6</v>
      </c>
    </row>
    <row r="12067" spans="2:11" ht="15.75" customHeight="1" x14ac:dyDescent="0.2">
      <c r="B12067" s="189">
        <v>41373</v>
      </c>
      <c r="C12067" s="143">
        <v>298050</v>
      </c>
      <c r="D12067" s="143" t="s">
        <v>1578</v>
      </c>
      <c r="E12067" s="143" t="s">
        <v>25</v>
      </c>
      <c r="F12067" s="248" t="s">
        <v>6353</v>
      </c>
      <c r="G12067" s="216">
        <v>95</v>
      </c>
      <c r="H12067" s="216">
        <v>58.000000000465661</v>
      </c>
      <c r="I12067" s="216">
        <v>5510.0000000442378</v>
      </c>
      <c r="J12067" s="216">
        <v>1.5850813410076502E-2</v>
      </c>
      <c r="K12067" s="216">
        <v>2.7328988637843524E-4</v>
      </c>
    </row>
    <row r="12068" spans="2:11" ht="15.75" customHeight="1" x14ac:dyDescent="0.2">
      <c r="B12068" s="189">
        <v>41374</v>
      </c>
      <c r="C12068" s="143">
        <v>298035</v>
      </c>
      <c r="D12068" s="143" t="s">
        <v>637</v>
      </c>
      <c r="E12068" s="143" t="s">
        <v>24</v>
      </c>
      <c r="F12068" s="248" t="s">
        <v>6354</v>
      </c>
      <c r="G12068" s="216">
        <v>72</v>
      </c>
      <c r="H12068" s="216">
        <v>104.00000000372529</v>
      </c>
      <c r="I12068" s="216">
        <v>7488.0000002682209</v>
      </c>
      <c r="J12068" s="216">
        <v>7.5460752747293124E-3</v>
      </c>
      <c r="K12068" s="216">
        <v>7.2558416100567419E-5</v>
      </c>
    </row>
    <row r="12069" spans="2:11" ht="15.75" customHeight="1" x14ac:dyDescent="0.2">
      <c r="B12069" s="189">
        <v>41374</v>
      </c>
      <c r="C12069" s="143">
        <v>298036</v>
      </c>
      <c r="D12069" s="143" t="s">
        <v>901</v>
      </c>
      <c r="E12069" s="143" t="s">
        <v>25</v>
      </c>
      <c r="F12069" s="248" t="s">
        <v>6355</v>
      </c>
      <c r="G12069" s="216">
        <v>3</v>
      </c>
      <c r="H12069" s="216">
        <v>101.00000000442378</v>
      </c>
      <c r="I12069" s="216">
        <v>303.00000001327135</v>
      </c>
      <c r="J12069" s="216">
        <v>8.7176422987735502E-4</v>
      </c>
      <c r="K12069" s="216">
        <v>8.6313290083086334E-6</v>
      </c>
    </row>
    <row r="12070" spans="2:11" ht="15.75" customHeight="1" x14ac:dyDescent="0.2">
      <c r="B12070" s="189">
        <v>41374</v>
      </c>
      <c r="C12070" s="143">
        <v>298038</v>
      </c>
      <c r="D12070" s="143" t="s">
        <v>637</v>
      </c>
      <c r="E12070" s="143" t="s">
        <v>24</v>
      </c>
      <c r="F12070" s="248" t="s">
        <v>6354</v>
      </c>
      <c r="G12070" s="216">
        <v>70</v>
      </c>
      <c r="H12070" s="216">
        <v>56.000000004423782</v>
      </c>
      <c r="I12070" s="216">
        <v>3920.0000003096648</v>
      </c>
      <c r="J12070" s="216">
        <v>3.9504026546762919E-3</v>
      </c>
      <c r="K12070" s="216">
        <v>7.0542904542218325E-5</v>
      </c>
    </row>
    <row r="12071" spans="2:11" ht="15.75" customHeight="1" x14ac:dyDescent="0.2">
      <c r="B12071" s="189">
        <v>41374</v>
      </c>
      <c r="C12071" s="143">
        <v>298039</v>
      </c>
      <c r="D12071" s="143" t="s">
        <v>723</v>
      </c>
      <c r="E12071" s="143" t="s">
        <v>25</v>
      </c>
      <c r="F12071" s="248" t="s">
        <v>6356</v>
      </c>
      <c r="G12071" s="216">
        <v>4</v>
      </c>
      <c r="H12071" s="216">
        <v>216.99999999487773</v>
      </c>
      <c r="I12071" s="216">
        <v>867.9999999795109</v>
      </c>
      <c r="J12071" s="216">
        <v>2.4973311930116819E-3</v>
      </c>
      <c r="K12071" s="216">
        <v>1.1508438677744845E-5</v>
      </c>
    </row>
    <row r="12072" spans="2:11" ht="15.75" customHeight="1" x14ac:dyDescent="0.2">
      <c r="B12072" s="189">
        <v>41374</v>
      </c>
      <c r="C12072" s="143">
        <v>298041</v>
      </c>
      <c r="D12072" s="143" t="s">
        <v>602</v>
      </c>
      <c r="E12072" s="143" t="s">
        <v>25</v>
      </c>
      <c r="F12072" s="248" t="s">
        <v>4097</v>
      </c>
      <c r="G12072" s="216">
        <v>20</v>
      </c>
      <c r="H12072" s="216">
        <v>336.99999999837019</v>
      </c>
      <c r="I12072" s="216">
        <v>6739.9999999674037</v>
      </c>
      <c r="J12072" s="216">
        <v>1.9391719171906279E-2</v>
      </c>
      <c r="K12072" s="216">
        <v>5.7542193388724216E-5</v>
      </c>
    </row>
    <row r="12073" spans="2:11" ht="15.75" customHeight="1" x14ac:dyDescent="0.2">
      <c r="B12073" s="189">
        <v>41374</v>
      </c>
      <c r="C12073" s="143">
        <v>298043</v>
      </c>
      <c r="D12073" s="143" t="s">
        <v>960</v>
      </c>
      <c r="E12073" s="143" t="s">
        <v>25</v>
      </c>
      <c r="F12073" s="248" t="s">
        <v>2754</v>
      </c>
      <c r="G12073" s="216">
        <v>13.2</v>
      </c>
      <c r="H12073" s="216">
        <v>464.00000000372529</v>
      </c>
      <c r="I12073" s="216">
        <v>6124.8000000491738</v>
      </c>
      <c r="J12073" s="216">
        <v>1.7621721303504385E-2</v>
      </c>
      <c r="K12073" s="216">
        <v>3.7977847636557982E-5</v>
      </c>
    </row>
    <row r="12074" spans="2:11" ht="15.75" customHeight="1" x14ac:dyDescent="0.2">
      <c r="B12074" s="189">
        <v>41374</v>
      </c>
      <c r="C12074" s="143">
        <v>298044</v>
      </c>
      <c r="D12074" s="143" t="s">
        <v>565</v>
      </c>
      <c r="E12074" s="143" t="s">
        <v>25</v>
      </c>
      <c r="F12074" s="248" t="s">
        <v>1899</v>
      </c>
      <c r="G12074" s="216">
        <v>39.5</v>
      </c>
      <c r="H12074" s="216">
        <v>342.9999999969732</v>
      </c>
      <c r="I12074" s="216">
        <v>13548.499999880441</v>
      </c>
      <c r="J12074" s="216">
        <v>3.8980520356012523E-2</v>
      </c>
      <c r="K12074" s="216">
        <v>1.1364583194273034E-4</v>
      </c>
    </row>
    <row r="12075" spans="2:11" ht="15.75" customHeight="1" x14ac:dyDescent="0.2">
      <c r="B12075" s="189">
        <v>41374</v>
      </c>
      <c r="C12075" s="143">
        <v>298045</v>
      </c>
      <c r="D12075" s="143" t="s">
        <v>597</v>
      </c>
      <c r="E12075" s="143" t="s">
        <v>25</v>
      </c>
      <c r="F12075" s="248" t="s">
        <v>4498</v>
      </c>
      <c r="G12075" s="216">
        <v>56.010000000000005</v>
      </c>
      <c r="H12075" s="216">
        <v>407.00000000651926</v>
      </c>
      <c r="I12075" s="216">
        <v>22796.070000365144</v>
      </c>
      <c r="J12075" s="216">
        <v>6.5586793423195289E-2</v>
      </c>
      <c r="K12075" s="216">
        <v>1.6114691258512219E-4</v>
      </c>
    </row>
    <row r="12076" spans="2:11" ht="15.75" customHeight="1" x14ac:dyDescent="0.2">
      <c r="B12076" s="189">
        <v>41374</v>
      </c>
      <c r="C12076" s="143">
        <v>298051</v>
      </c>
      <c r="D12076" s="143" t="s">
        <v>1262</v>
      </c>
      <c r="E12076" s="143" t="s">
        <v>25</v>
      </c>
      <c r="F12076" s="248" t="s">
        <v>3564</v>
      </c>
      <c r="G12076" s="216">
        <v>59</v>
      </c>
      <c r="H12076" s="216">
        <v>365.99999999860302</v>
      </c>
      <c r="I12076" s="216">
        <v>21593.999999917578</v>
      </c>
      <c r="J12076" s="216">
        <v>6.2128306201568402E-2</v>
      </c>
      <c r="K12076" s="216">
        <v>1.6974947049673645E-4</v>
      </c>
    </row>
    <row r="12077" spans="2:11" ht="15.75" customHeight="1" x14ac:dyDescent="0.2">
      <c r="B12077" s="189">
        <v>41374</v>
      </c>
      <c r="C12077" s="143">
        <v>298052</v>
      </c>
      <c r="D12077" s="143" t="s">
        <v>1877</v>
      </c>
      <c r="E12077" s="143" t="s">
        <v>25</v>
      </c>
      <c r="F12077" s="248" t="s">
        <v>6256</v>
      </c>
      <c r="G12077" s="216">
        <v>29</v>
      </c>
      <c r="H12077" s="216">
        <v>100.00000000116415</v>
      </c>
      <c r="I12077" s="216">
        <v>2900.0000000337604</v>
      </c>
      <c r="J12077" s="216">
        <v>8.343618041462145E-3</v>
      </c>
      <c r="K12077" s="216">
        <v>8.3436180413650116E-5</v>
      </c>
    </row>
    <row r="12078" spans="2:11" ht="15.75" customHeight="1" x14ac:dyDescent="0.2">
      <c r="B12078" s="189">
        <v>41374</v>
      </c>
      <c r="C12078" s="143">
        <v>298053</v>
      </c>
      <c r="D12078" s="143" t="s">
        <v>588</v>
      </c>
      <c r="E12078" s="143" t="s">
        <v>25</v>
      </c>
      <c r="F12078" s="248" t="s">
        <v>6357</v>
      </c>
      <c r="G12078" s="216">
        <v>1</v>
      </c>
      <c r="H12078" s="216">
        <v>370.00000000116415</v>
      </c>
      <c r="I12078" s="216">
        <v>370.00000000116415</v>
      </c>
      <c r="J12078" s="216">
        <v>1.0645305776947475E-3</v>
      </c>
      <c r="K12078" s="216">
        <v>2.8771096694362111E-6</v>
      </c>
    </row>
    <row r="12079" spans="2:11" ht="15.75" customHeight="1" x14ac:dyDescent="0.2">
      <c r="B12079" s="189">
        <v>41374</v>
      </c>
      <c r="C12079" s="143">
        <v>298054</v>
      </c>
      <c r="D12079" s="143" t="s">
        <v>611</v>
      </c>
      <c r="E12079" s="143" t="s">
        <v>25</v>
      </c>
      <c r="F12079" s="248" t="s">
        <v>6358</v>
      </c>
      <c r="G12079" s="216">
        <v>8.74</v>
      </c>
      <c r="H12079" s="216">
        <v>148.00000000046566</v>
      </c>
      <c r="I12079" s="216">
        <v>1293.52000000407</v>
      </c>
      <c r="J12079" s="216">
        <v>3.7215988996208375E-3</v>
      </c>
      <c r="K12079" s="216">
        <v>2.5145938510872486E-5</v>
      </c>
    </row>
    <row r="12080" spans="2:11" ht="15.75" customHeight="1" x14ac:dyDescent="0.2">
      <c r="B12080" s="189">
        <v>41374</v>
      </c>
      <c r="C12080" s="143">
        <v>298055</v>
      </c>
      <c r="D12080" s="143" t="s">
        <v>792</v>
      </c>
      <c r="E12080" s="143" t="s">
        <v>25</v>
      </c>
      <c r="F12080" s="248" t="s">
        <v>6359</v>
      </c>
      <c r="G12080" s="216">
        <v>2.2400000000000002</v>
      </c>
      <c r="H12080" s="216">
        <v>145.00000000116415</v>
      </c>
      <c r="I12080" s="216">
        <v>324.80000000260776</v>
      </c>
      <c r="J12080" s="216">
        <v>9.3448522064038409E-4</v>
      </c>
      <c r="K12080" s="216">
        <v>6.4447256595371132E-6</v>
      </c>
    </row>
    <row r="12081" spans="2:11" ht="15.75" customHeight="1" x14ac:dyDescent="0.2">
      <c r="B12081" s="189">
        <v>41374</v>
      </c>
      <c r="C12081" s="143">
        <v>298055</v>
      </c>
      <c r="D12081" s="143" t="s">
        <v>1578</v>
      </c>
      <c r="E12081" s="143" t="s">
        <v>25</v>
      </c>
      <c r="F12081" s="248" t="s">
        <v>6359</v>
      </c>
      <c r="G12081" s="216">
        <v>13.83</v>
      </c>
      <c r="H12081" s="216">
        <v>145.00000000116415</v>
      </c>
      <c r="I12081" s="216">
        <v>2005.3500000161002</v>
      </c>
      <c r="J12081" s="216">
        <v>5.7696118756502277E-3</v>
      </c>
      <c r="K12081" s="216">
        <v>3.9790426728302796E-5</v>
      </c>
    </row>
    <row r="12082" spans="2:11" ht="15.75" customHeight="1" x14ac:dyDescent="0.2">
      <c r="B12082" s="189">
        <v>41374</v>
      </c>
      <c r="C12082" s="143">
        <v>298056</v>
      </c>
      <c r="D12082" s="143" t="s">
        <v>2688</v>
      </c>
      <c r="E12082" s="143" t="s">
        <v>24</v>
      </c>
      <c r="F12082" s="248" t="s">
        <v>6360</v>
      </c>
      <c r="G12082" s="216">
        <v>2.8050000000000002</v>
      </c>
      <c r="H12082" s="216">
        <v>90</v>
      </c>
      <c r="I12082" s="216">
        <v>252.45000000000002</v>
      </c>
      <c r="J12082" s="216">
        <v>2.5440794645261453E-4</v>
      </c>
      <c r="K12082" s="216">
        <v>2.8267549605846055E-6</v>
      </c>
    </row>
    <row r="12083" spans="2:11" ht="15.75" customHeight="1" x14ac:dyDescent="0.2">
      <c r="B12083" s="189">
        <v>41374</v>
      </c>
      <c r="C12083" s="143">
        <v>298057</v>
      </c>
      <c r="D12083" s="143" t="s">
        <v>1639</v>
      </c>
      <c r="E12083" s="143" t="s">
        <v>24</v>
      </c>
      <c r="F12083" s="248" t="s">
        <v>6361</v>
      </c>
      <c r="G12083" s="216">
        <v>30.34</v>
      </c>
      <c r="H12083" s="216">
        <v>312.99999999348074</v>
      </c>
      <c r="I12083" s="216">
        <v>9496.419999802205</v>
      </c>
      <c r="J12083" s="216">
        <v>9.5700721362694269E-3</v>
      </c>
      <c r="K12083" s="216">
        <v>3.0575310340155766E-5</v>
      </c>
    </row>
    <row r="12084" spans="2:11" ht="15.75" customHeight="1" x14ac:dyDescent="0.2">
      <c r="B12084" s="189">
        <v>41374</v>
      </c>
      <c r="C12084" s="143">
        <v>298058</v>
      </c>
      <c r="D12084" s="143" t="s">
        <v>2265</v>
      </c>
      <c r="E12084" s="143" t="s">
        <v>24</v>
      </c>
      <c r="F12084" s="248" t="s">
        <v>6362</v>
      </c>
      <c r="G12084" s="216">
        <v>13</v>
      </c>
      <c r="H12084" s="216">
        <v>275.99999999860302</v>
      </c>
      <c r="I12084" s="216">
        <v>3587.9999999818392</v>
      </c>
      <c r="J12084" s="216">
        <v>3.6158277356599746E-3</v>
      </c>
      <c r="K12084" s="216">
        <v>1.3100825129269117E-5</v>
      </c>
    </row>
    <row r="12085" spans="2:11" ht="15.75" customHeight="1" x14ac:dyDescent="0.2">
      <c r="B12085" s="189">
        <v>41374</v>
      </c>
      <c r="C12085" s="143">
        <v>298059</v>
      </c>
      <c r="D12085" s="143" t="s">
        <v>508</v>
      </c>
      <c r="E12085" s="143" t="s">
        <v>24</v>
      </c>
      <c r="F12085" s="248" t="s">
        <v>6067</v>
      </c>
      <c r="G12085" s="216">
        <v>36.82</v>
      </c>
      <c r="H12085" s="216">
        <v>178.00000000395812</v>
      </c>
      <c r="I12085" s="216">
        <v>6553.9600001457384</v>
      </c>
      <c r="J12085" s="216">
        <v>6.6047910666256855E-3</v>
      </c>
      <c r="K12085" s="216">
        <v>3.7105567789206837E-5</v>
      </c>
    </row>
    <row r="12086" spans="2:11" ht="15.75" customHeight="1" x14ac:dyDescent="0.2">
      <c r="B12086" s="189">
        <v>41374</v>
      </c>
      <c r="C12086" s="143">
        <v>298060</v>
      </c>
      <c r="D12086" s="143" t="s">
        <v>1213</v>
      </c>
      <c r="E12086" s="143" t="s">
        <v>24</v>
      </c>
      <c r="F12086" s="248" t="s">
        <v>6363</v>
      </c>
      <c r="G12086" s="216">
        <v>8.7000000000000011</v>
      </c>
      <c r="H12086" s="216">
        <v>210.00000000349246</v>
      </c>
      <c r="I12086" s="216">
        <v>1827.0000000303846</v>
      </c>
      <c r="J12086" s="216">
        <v>1.8411698085825184E-3</v>
      </c>
      <c r="K12086" s="216">
        <v>8.767475278818564E-6</v>
      </c>
    </row>
    <row r="12087" spans="2:11" ht="15.75" customHeight="1" x14ac:dyDescent="0.2">
      <c r="B12087" s="189">
        <v>41374</v>
      </c>
      <c r="C12087" s="143">
        <v>298061</v>
      </c>
      <c r="D12087" s="143" t="s">
        <v>776</v>
      </c>
      <c r="E12087" s="143" t="s">
        <v>24</v>
      </c>
      <c r="F12087" s="248" t="s">
        <v>2668</v>
      </c>
      <c r="G12087" s="216">
        <v>15.120000000000001</v>
      </c>
      <c r="H12087" s="216">
        <v>193.00000000046566</v>
      </c>
      <c r="I12087" s="216">
        <v>2918.1600000070412</v>
      </c>
      <c r="J12087" s="216">
        <v>2.940792604563093E-3</v>
      </c>
      <c r="K12087" s="216">
        <v>1.5237267381119158E-5</v>
      </c>
    </row>
    <row r="12088" spans="2:11" ht="15.75" customHeight="1" x14ac:dyDescent="0.2">
      <c r="B12088" s="189">
        <v>41374</v>
      </c>
      <c r="C12088" s="143">
        <v>298063</v>
      </c>
      <c r="D12088" s="143" t="s">
        <v>1452</v>
      </c>
      <c r="E12088" s="143" t="s">
        <v>24</v>
      </c>
      <c r="F12088" s="248" t="s">
        <v>5381</v>
      </c>
      <c r="G12088" s="216">
        <v>1.7</v>
      </c>
      <c r="H12088" s="216">
        <v>341.99999999371357</v>
      </c>
      <c r="I12088" s="216">
        <v>581.39999998931307</v>
      </c>
      <c r="J12088" s="216">
        <v>5.8590921000131204E-4</v>
      </c>
      <c r="K12088" s="216">
        <v>1.7131848245967307E-6</v>
      </c>
    </row>
    <row r="12089" spans="2:11" ht="15.75" customHeight="1" x14ac:dyDescent="0.2">
      <c r="B12089" s="189">
        <v>41374</v>
      </c>
      <c r="C12089" s="143">
        <v>298063</v>
      </c>
      <c r="D12089" s="143" t="s">
        <v>1461</v>
      </c>
      <c r="E12089" s="143" t="s">
        <v>24</v>
      </c>
      <c r="F12089" s="248" t="s">
        <v>5381</v>
      </c>
      <c r="G12089" s="216">
        <v>12.755000000000001</v>
      </c>
      <c r="H12089" s="216">
        <v>341.99999999371357</v>
      </c>
      <c r="I12089" s="216">
        <v>4362.2099999198172</v>
      </c>
      <c r="J12089" s="216">
        <v>4.3960423373921977E-3</v>
      </c>
      <c r="K12089" s="216">
        <v>1.2853924963371354E-5</v>
      </c>
    </row>
    <row r="12090" spans="2:11" ht="15.75" customHeight="1" x14ac:dyDescent="0.2">
      <c r="B12090" s="189">
        <v>41374</v>
      </c>
      <c r="C12090" s="143">
        <v>298064</v>
      </c>
      <c r="D12090" s="143" t="s">
        <v>1372</v>
      </c>
      <c r="E12090" s="143" t="s">
        <v>24</v>
      </c>
      <c r="F12090" s="248" t="s">
        <v>3413</v>
      </c>
      <c r="G12090" s="216">
        <v>25.92</v>
      </c>
      <c r="H12090" s="216">
        <v>142.00000000186265</v>
      </c>
      <c r="I12090" s="216">
        <v>3680.6400000482799</v>
      </c>
      <c r="J12090" s="216">
        <v>3.7091862311096607E-3</v>
      </c>
      <c r="K12090" s="216">
        <v>2.6121029796204271E-5</v>
      </c>
    </row>
    <row r="12091" spans="2:11" ht="15.75" customHeight="1" x14ac:dyDescent="0.2">
      <c r="B12091" s="189">
        <v>41374</v>
      </c>
      <c r="C12091" s="143">
        <v>298065</v>
      </c>
      <c r="D12091" s="143" t="s">
        <v>1330</v>
      </c>
      <c r="E12091" s="143" t="s">
        <v>24</v>
      </c>
      <c r="F12091" s="248" t="s">
        <v>6364</v>
      </c>
      <c r="G12091" s="216">
        <v>1.7033</v>
      </c>
      <c r="H12091" s="216">
        <v>91.999999996041879</v>
      </c>
      <c r="I12091" s="216">
        <v>156.70359999325814</v>
      </c>
      <c r="J12091" s="216">
        <v>1.5791895851066244E-4</v>
      </c>
      <c r="K12091" s="216">
        <v>1.7165104186680067E-6</v>
      </c>
    </row>
    <row r="12092" spans="2:11" ht="15.75" customHeight="1" x14ac:dyDescent="0.2">
      <c r="B12092" s="189">
        <v>41374</v>
      </c>
      <c r="C12092" s="143">
        <v>298066</v>
      </c>
      <c r="D12092" s="143" t="s">
        <v>584</v>
      </c>
      <c r="E12092" s="143" t="s">
        <v>24</v>
      </c>
      <c r="F12092" s="248" t="s">
        <v>3227</v>
      </c>
      <c r="G12092" s="216">
        <v>22.77</v>
      </c>
      <c r="H12092" s="216">
        <v>368.99999999790452</v>
      </c>
      <c r="I12092" s="216">
        <v>8402.1299999522853</v>
      </c>
      <c r="J12092" s="216">
        <v>8.4672950648277557E-3</v>
      </c>
      <c r="K12092" s="216">
        <v>2.2946599091804445E-5</v>
      </c>
    </row>
    <row r="12093" spans="2:11" ht="15.75" customHeight="1" x14ac:dyDescent="0.2">
      <c r="B12093" s="189">
        <v>41374</v>
      </c>
      <c r="C12093" s="143">
        <v>298067</v>
      </c>
      <c r="D12093" s="143" t="s">
        <v>6365</v>
      </c>
      <c r="E12093" s="143" t="s">
        <v>25</v>
      </c>
      <c r="F12093" s="248" t="s">
        <v>6366</v>
      </c>
      <c r="G12093" s="216">
        <v>3.15</v>
      </c>
      <c r="H12093" s="216">
        <v>216.00000000209548</v>
      </c>
      <c r="I12093" s="216">
        <v>680.40000000660075</v>
      </c>
      <c r="J12093" s="216">
        <v>1.9575854191033891E-3</v>
      </c>
      <c r="K12093" s="216">
        <v>9.0628954587240644E-6</v>
      </c>
    </row>
    <row r="12094" spans="2:11" ht="15.75" customHeight="1" x14ac:dyDescent="0.2">
      <c r="B12094" s="189">
        <v>41374</v>
      </c>
      <c r="C12094" s="143">
        <v>298068</v>
      </c>
      <c r="D12094" s="143" t="s">
        <v>656</v>
      </c>
      <c r="E12094" s="143" t="s">
        <v>25</v>
      </c>
      <c r="F12094" s="248" t="s">
        <v>6367</v>
      </c>
      <c r="G12094" s="216">
        <v>10.4</v>
      </c>
      <c r="H12094" s="216">
        <v>307.99999999813735</v>
      </c>
      <c r="I12094" s="216">
        <v>3203.1999999806285</v>
      </c>
      <c r="J12094" s="216">
        <v>9.2159576930823366E-3</v>
      </c>
      <c r="K12094" s="216">
        <v>2.9921940562136595E-5</v>
      </c>
    </row>
    <row r="12095" spans="2:11" ht="15.75" customHeight="1" x14ac:dyDescent="0.2">
      <c r="B12095" s="189">
        <v>41374</v>
      </c>
      <c r="C12095" s="143">
        <v>298069</v>
      </c>
      <c r="D12095" s="143" t="s">
        <v>637</v>
      </c>
      <c r="E12095" s="143" t="s">
        <v>24</v>
      </c>
      <c r="F12095" s="248" t="s">
        <v>6368</v>
      </c>
      <c r="G12095" s="216">
        <v>15.755000000000001</v>
      </c>
      <c r="H12095" s="216">
        <v>79.999999998835847</v>
      </c>
      <c r="I12095" s="216">
        <v>1260.3999999816588</v>
      </c>
      <c r="J12095" s="216">
        <v>1.270175384053116E-3</v>
      </c>
      <c r="K12095" s="216">
        <v>1.5877192300894996E-5</v>
      </c>
    </row>
    <row r="12096" spans="2:11" ht="15.75" customHeight="1" x14ac:dyDescent="0.2">
      <c r="B12096" s="189">
        <v>41374</v>
      </c>
      <c r="C12096" s="143">
        <v>298070</v>
      </c>
      <c r="D12096" s="143" t="s">
        <v>637</v>
      </c>
      <c r="E12096" s="143" t="s">
        <v>24</v>
      </c>
      <c r="F12096" s="248" t="s">
        <v>6369</v>
      </c>
      <c r="G12096" s="216">
        <v>9.49</v>
      </c>
      <c r="H12096" s="216">
        <v>74.999999993015081</v>
      </c>
      <c r="I12096" s="216">
        <v>711.74999993371318</v>
      </c>
      <c r="J12096" s="216">
        <v>7.1727017576068324E-4</v>
      </c>
      <c r="K12096" s="216">
        <v>9.5636023443664555E-6</v>
      </c>
    </row>
    <row r="12097" spans="2:11" ht="15.75" customHeight="1" x14ac:dyDescent="0.2">
      <c r="B12097" s="189">
        <v>41374</v>
      </c>
      <c r="C12097" s="143">
        <v>298071</v>
      </c>
      <c r="D12097" s="143" t="s">
        <v>502</v>
      </c>
      <c r="E12097" s="143" t="s">
        <v>24</v>
      </c>
      <c r="F12097" s="248" t="s">
        <v>2256</v>
      </c>
      <c r="G12097" s="216">
        <v>37.840000000000003</v>
      </c>
      <c r="H12097" s="216">
        <v>439.99999999883585</v>
      </c>
      <c r="I12097" s="216">
        <v>16649.59999995595</v>
      </c>
      <c r="J12097" s="216">
        <v>1.6778730620900153E-2</v>
      </c>
      <c r="K12097" s="216">
        <v>3.8133478683964878E-5</v>
      </c>
    </row>
    <row r="12098" spans="2:11" ht="15.75" customHeight="1" x14ac:dyDescent="0.2">
      <c r="B12098" s="189">
        <v>41374</v>
      </c>
      <c r="C12098" s="143">
        <v>298071</v>
      </c>
      <c r="D12098" s="143" t="s">
        <v>1001</v>
      </c>
      <c r="E12098" s="143" t="s">
        <v>24</v>
      </c>
      <c r="F12098" s="248" t="s">
        <v>2256</v>
      </c>
      <c r="G12098" s="216">
        <v>6.9250000000000007</v>
      </c>
      <c r="H12098" s="216">
        <v>439.99999999883585</v>
      </c>
      <c r="I12098" s="216">
        <v>3046.9999999919387</v>
      </c>
      <c r="J12098" s="216">
        <v>3.0706318591367221E-3</v>
      </c>
      <c r="K12098" s="216">
        <v>6.9787087707837418E-6</v>
      </c>
    </row>
    <row r="12099" spans="2:11" ht="15.75" customHeight="1" x14ac:dyDescent="0.2">
      <c r="B12099" s="189">
        <v>41374</v>
      </c>
      <c r="C12099" s="143">
        <v>298072</v>
      </c>
      <c r="D12099" s="143" t="s">
        <v>902</v>
      </c>
      <c r="E12099" s="143" t="s">
        <v>25</v>
      </c>
      <c r="F12099" s="248" t="s">
        <v>6293</v>
      </c>
      <c r="G12099" s="216">
        <v>0.77</v>
      </c>
      <c r="H12099" s="216">
        <v>14.500000000116415</v>
      </c>
      <c r="I12099" s="216">
        <v>22.330000000179279</v>
      </c>
      <c r="J12099" s="216">
        <v>6.424585891902639E-5</v>
      </c>
      <c r="K12099" s="216">
        <v>2.2153744454658825E-6</v>
      </c>
    </row>
    <row r="12100" spans="2:11" ht="15.75" customHeight="1" x14ac:dyDescent="0.2">
      <c r="B12100" s="189">
        <v>41374</v>
      </c>
      <c r="C12100" s="143">
        <v>298073</v>
      </c>
      <c r="D12100" s="143" t="s">
        <v>992</v>
      </c>
      <c r="E12100" s="143" t="s">
        <v>24</v>
      </c>
      <c r="F12100" s="248" t="s">
        <v>6370</v>
      </c>
      <c r="G12100" s="216">
        <v>17.170000000000002</v>
      </c>
      <c r="H12100" s="216">
        <v>319.00000000256114</v>
      </c>
      <c r="I12100" s="216">
        <v>5477.2300000439755</v>
      </c>
      <c r="J12100" s="216">
        <v>5.5197101864125232E-3</v>
      </c>
      <c r="K12100" s="216">
        <v>1.730316672842698E-5</v>
      </c>
    </row>
    <row r="12101" spans="2:11" ht="15.75" customHeight="1" x14ac:dyDescent="0.2">
      <c r="B12101" s="189">
        <v>41374</v>
      </c>
      <c r="C12101" s="143">
        <v>298074</v>
      </c>
      <c r="D12101" s="143" t="s">
        <v>4780</v>
      </c>
      <c r="E12101" s="143" t="s">
        <v>24</v>
      </c>
      <c r="F12101" s="248" t="s">
        <v>2470</v>
      </c>
      <c r="G12101" s="216">
        <v>11.655000000000001</v>
      </c>
      <c r="H12101" s="216">
        <v>225</v>
      </c>
      <c r="I12101" s="216">
        <v>2622.3750000000005</v>
      </c>
      <c r="J12101" s="216">
        <v>2.6427135614128542E-3</v>
      </c>
      <c r="K12101" s="216">
        <v>1.1745393606279352E-5</v>
      </c>
    </row>
    <row r="12102" spans="2:11" ht="15.75" customHeight="1" x14ac:dyDescent="0.2">
      <c r="B12102" s="189">
        <v>41374</v>
      </c>
      <c r="C12102" s="143">
        <v>298074</v>
      </c>
      <c r="D12102" s="143" t="s">
        <v>885</v>
      </c>
      <c r="E12102" s="143" t="s">
        <v>24</v>
      </c>
      <c r="F12102" s="248" t="s">
        <v>2470</v>
      </c>
      <c r="G12102" s="216">
        <v>14.11</v>
      </c>
      <c r="H12102" s="216">
        <v>225</v>
      </c>
      <c r="I12102" s="216">
        <v>3174.75</v>
      </c>
      <c r="J12102" s="216">
        <v>3.1993726599343943E-3</v>
      </c>
      <c r="K12102" s="216">
        <v>1.4219434044152864E-5</v>
      </c>
    </row>
    <row r="12103" spans="2:11" ht="15.75" customHeight="1" x14ac:dyDescent="0.2">
      <c r="B12103" s="189">
        <v>41374</v>
      </c>
      <c r="C12103" s="143">
        <v>298085</v>
      </c>
      <c r="D12103" s="143" t="s">
        <v>1023</v>
      </c>
      <c r="E12103" s="143" t="s">
        <v>24</v>
      </c>
      <c r="F12103" s="248" t="s">
        <v>6371</v>
      </c>
      <c r="G12103" s="216">
        <v>2.7415000000000003</v>
      </c>
      <c r="H12103" s="216">
        <v>117.9999999969732</v>
      </c>
      <c r="I12103" s="216">
        <v>323.49699999170207</v>
      </c>
      <c r="J12103" s="216">
        <v>3.2600597128726625E-4</v>
      </c>
      <c r="K12103" s="216">
        <v>2.7627624686070222E-6</v>
      </c>
    </row>
    <row r="12104" spans="2:11" ht="15.75" customHeight="1" x14ac:dyDescent="0.2">
      <c r="B12104" s="189">
        <v>41375</v>
      </c>
      <c r="C12104" s="143">
        <v>298095</v>
      </c>
      <c r="D12104" s="143" t="s">
        <v>1225</v>
      </c>
      <c r="E12104" s="143" t="s">
        <v>25</v>
      </c>
      <c r="F12104" s="248" t="s">
        <v>6372</v>
      </c>
      <c r="G12104" s="216">
        <v>3</v>
      </c>
      <c r="H12104" s="216">
        <v>14.99999999650754</v>
      </c>
      <c r="I12104" s="216">
        <v>44.999999989522621</v>
      </c>
      <c r="J12104" s="216">
        <v>1.2948527270338696E-4</v>
      </c>
      <c r="K12104" s="216">
        <v>8.6323515155690072E-6</v>
      </c>
    </row>
    <row r="12105" spans="2:11" ht="15.75" customHeight="1" x14ac:dyDescent="0.2">
      <c r="B12105" s="189">
        <v>41375</v>
      </c>
      <c r="C12105" s="143">
        <v>298096</v>
      </c>
      <c r="D12105" s="143" t="s">
        <v>845</v>
      </c>
      <c r="E12105" s="143" t="s">
        <v>25</v>
      </c>
      <c r="F12105" s="248" t="s">
        <v>6373</v>
      </c>
      <c r="G12105" s="216">
        <v>5</v>
      </c>
      <c r="H12105" s="216">
        <v>100.00000000116415</v>
      </c>
      <c r="I12105" s="216">
        <v>500.00000000582077</v>
      </c>
      <c r="J12105" s="216">
        <v>1.4387252526115834E-3</v>
      </c>
      <c r="K12105" s="216">
        <v>1.4387252525948345E-5</v>
      </c>
    </row>
    <row r="12106" spans="2:11" ht="15.75" customHeight="1" x14ac:dyDescent="0.2">
      <c r="B12106" s="189">
        <v>41375</v>
      </c>
      <c r="C12106" s="143">
        <v>298098</v>
      </c>
      <c r="D12106" s="143" t="s">
        <v>711</v>
      </c>
      <c r="E12106" s="143" t="s">
        <v>25</v>
      </c>
      <c r="F12106" s="248" t="s">
        <v>6374</v>
      </c>
      <c r="G12106" s="216">
        <v>1</v>
      </c>
      <c r="H12106" s="216">
        <v>336.99999999837019</v>
      </c>
      <c r="I12106" s="216">
        <v>336.99999999837019</v>
      </c>
      <c r="J12106" s="216">
        <v>9.6970082024422876E-4</v>
      </c>
      <c r="K12106" s="216">
        <v>2.8774505051896692E-6</v>
      </c>
    </row>
    <row r="12107" spans="2:11" ht="15.75" customHeight="1" x14ac:dyDescent="0.2">
      <c r="B12107" s="189">
        <v>41375</v>
      </c>
      <c r="C12107" s="143">
        <v>298114</v>
      </c>
      <c r="D12107" s="143" t="s">
        <v>776</v>
      </c>
      <c r="E12107" s="143" t="s">
        <v>24</v>
      </c>
      <c r="F12107" s="248" t="s">
        <v>6375</v>
      </c>
      <c r="G12107" s="216">
        <v>1</v>
      </c>
      <c r="H12107" s="216">
        <v>256.00000000675209</v>
      </c>
      <c r="I12107" s="216">
        <v>256.00000000675209</v>
      </c>
      <c r="J12107" s="216">
        <v>2.5797150076648981E-4</v>
      </c>
      <c r="K12107" s="216">
        <v>1.0077011748425224E-6</v>
      </c>
    </row>
    <row r="12108" spans="2:11" ht="15.75" customHeight="1" x14ac:dyDescent="0.2">
      <c r="B12108" s="189">
        <v>41375</v>
      </c>
      <c r="C12108" s="143">
        <v>298115</v>
      </c>
      <c r="D12108" s="143" t="s">
        <v>621</v>
      </c>
      <c r="E12108" s="143" t="s">
        <v>25</v>
      </c>
      <c r="F12108" s="248" t="s">
        <v>2085</v>
      </c>
      <c r="G12108" s="216">
        <v>8</v>
      </c>
      <c r="H12108" s="216">
        <v>396.00000000209548</v>
      </c>
      <c r="I12108" s="216">
        <v>3168.0000000167638</v>
      </c>
      <c r="J12108" s="216">
        <v>9.1157632004891086E-3</v>
      </c>
      <c r="K12108" s="216">
        <v>2.3019604041517354E-5</v>
      </c>
    </row>
    <row r="12109" spans="2:11" ht="15.75" customHeight="1" x14ac:dyDescent="0.2">
      <c r="B12109" s="189">
        <v>41375</v>
      </c>
      <c r="C12109" s="143">
        <v>298116</v>
      </c>
      <c r="D12109" s="143" t="s">
        <v>516</v>
      </c>
      <c r="E12109" s="143" t="s">
        <v>25</v>
      </c>
      <c r="F12109" s="248" t="s">
        <v>2677</v>
      </c>
      <c r="G12109" s="216">
        <v>14.769000000000002</v>
      </c>
      <c r="H12109" s="216">
        <v>428.00000000162981</v>
      </c>
      <c r="I12109" s="216">
        <v>6321.1320000240712</v>
      </c>
      <c r="J12109" s="216">
        <v>1.8188744466839848E-2</v>
      </c>
      <c r="K12109" s="216">
        <v>4.249706651114623E-5</v>
      </c>
    </row>
    <row r="12110" spans="2:11" ht="15.75" customHeight="1" x14ac:dyDescent="0.2">
      <c r="B12110" s="189">
        <v>41375</v>
      </c>
      <c r="C12110" s="143">
        <v>298117</v>
      </c>
      <c r="D12110" s="143" t="s">
        <v>875</v>
      </c>
      <c r="E12110" s="143" t="s">
        <v>25</v>
      </c>
      <c r="F12110" s="248" t="s">
        <v>5820</v>
      </c>
      <c r="G12110" s="216">
        <v>45</v>
      </c>
      <c r="H12110" s="216">
        <v>499.99999999534339</v>
      </c>
      <c r="I12110" s="216">
        <v>22499.999999790452</v>
      </c>
      <c r="J12110" s="216">
        <v>6.4742636366164591E-2</v>
      </c>
      <c r="K12110" s="216">
        <v>1.2948527273353509E-4</v>
      </c>
    </row>
    <row r="12111" spans="2:11" ht="15.75" customHeight="1" x14ac:dyDescent="0.2">
      <c r="B12111" s="189">
        <v>41375</v>
      </c>
      <c r="C12111" s="143">
        <v>298119</v>
      </c>
      <c r="D12111" s="143" t="s">
        <v>1165</v>
      </c>
      <c r="E12111" s="143" t="s">
        <v>25</v>
      </c>
      <c r="F12111" s="248" t="s">
        <v>6376</v>
      </c>
      <c r="G12111" s="216">
        <v>16</v>
      </c>
      <c r="H12111" s="216">
        <v>95.999999998603016</v>
      </c>
      <c r="I12111" s="216">
        <v>1535.9999999776483</v>
      </c>
      <c r="J12111" s="216">
        <v>4.419763975907016E-3</v>
      </c>
      <c r="K12111" s="216">
        <v>4.6039208083034707E-5</v>
      </c>
    </row>
    <row r="12112" spans="2:11" ht="15.75" customHeight="1" x14ac:dyDescent="0.2">
      <c r="B12112" s="189">
        <v>41375</v>
      </c>
      <c r="C12112" s="143">
        <v>298120</v>
      </c>
      <c r="D12112" s="143" t="s">
        <v>1207</v>
      </c>
      <c r="E12112" s="143" t="s">
        <v>24</v>
      </c>
      <c r="F12112" s="248" t="s">
        <v>6377</v>
      </c>
      <c r="G12112" s="216">
        <v>33.74</v>
      </c>
      <c r="H12112" s="216">
        <v>204.00000000488944</v>
      </c>
      <c r="I12112" s="216">
        <v>6882.9600001649706</v>
      </c>
      <c r="J12112" s="216">
        <v>6.9359668785603295E-3</v>
      </c>
      <c r="K12112" s="216">
        <v>3.3999837639186709E-5</v>
      </c>
    </row>
    <row r="12113" spans="2:11" ht="15.75" customHeight="1" x14ac:dyDescent="0.2">
      <c r="B12113" s="189">
        <v>41375</v>
      </c>
      <c r="C12113" s="143">
        <v>298121</v>
      </c>
      <c r="D12113" s="143" t="s">
        <v>5546</v>
      </c>
      <c r="E12113" s="143" t="s">
        <v>24</v>
      </c>
      <c r="F12113" s="248" t="s">
        <v>5547</v>
      </c>
      <c r="G12113" s="216">
        <v>10.2247</v>
      </c>
      <c r="H12113" s="216">
        <v>369.0000000083819</v>
      </c>
      <c r="I12113" s="216">
        <v>3772.9143000857025</v>
      </c>
      <c r="J12113" s="216">
        <v>3.8019701727765158E-3</v>
      </c>
      <c r="K12113" s="216">
        <v>1.030344220241234E-5</v>
      </c>
    </row>
    <row r="12114" spans="2:11" ht="15.75" customHeight="1" x14ac:dyDescent="0.2">
      <c r="B12114" s="189">
        <v>41375</v>
      </c>
      <c r="C12114" s="143">
        <v>298122</v>
      </c>
      <c r="D12114" s="143" t="s">
        <v>1066</v>
      </c>
      <c r="E12114" s="143" t="s">
        <v>24</v>
      </c>
      <c r="F12114" s="248" t="s">
        <v>6378</v>
      </c>
      <c r="G12114" s="216">
        <v>22</v>
      </c>
      <c r="H12114" s="216">
        <v>315</v>
      </c>
      <c r="I12114" s="216">
        <v>6930</v>
      </c>
      <c r="J12114" s="216">
        <v>6.983369141658681E-3</v>
      </c>
      <c r="K12114" s="216">
        <v>2.2169425846535495E-5</v>
      </c>
    </row>
    <row r="12115" spans="2:11" ht="15.75" customHeight="1" x14ac:dyDescent="0.2">
      <c r="B12115" s="189">
        <v>41375</v>
      </c>
      <c r="C12115" s="143">
        <v>298123</v>
      </c>
      <c r="D12115" s="143" t="s">
        <v>1267</v>
      </c>
      <c r="E12115" s="143" t="s">
        <v>25</v>
      </c>
      <c r="F12115" s="248" t="s">
        <v>6379</v>
      </c>
      <c r="G12115" s="216">
        <v>6</v>
      </c>
      <c r="H12115" s="216">
        <v>403.99999999674037</v>
      </c>
      <c r="I12115" s="216">
        <v>2423.9999999804422</v>
      </c>
      <c r="J12115" s="216">
        <v>6.9749400245234811E-3</v>
      </c>
      <c r="K12115" s="216">
        <v>1.7264703031138014E-5</v>
      </c>
    </row>
    <row r="12116" spans="2:11" ht="15.75" customHeight="1" x14ac:dyDescent="0.2">
      <c r="B12116" s="189">
        <v>41375</v>
      </c>
      <c r="C12116" s="143">
        <v>298124</v>
      </c>
      <c r="D12116" s="143" t="s">
        <v>1978</v>
      </c>
      <c r="E12116" s="143" t="s">
        <v>24</v>
      </c>
      <c r="F12116" s="248" t="s">
        <v>5168</v>
      </c>
      <c r="G12116" s="216">
        <v>14.94</v>
      </c>
      <c r="H12116" s="216">
        <v>280.9999999939464</v>
      </c>
      <c r="I12116" s="216">
        <v>4198.1399999095593</v>
      </c>
      <c r="J12116" s="216">
        <v>4.2304706100622499E-3</v>
      </c>
      <c r="K12116" s="216">
        <v>1.5055055552147284E-5</v>
      </c>
    </row>
    <row r="12117" spans="2:11" ht="15.75" customHeight="1" x14ac:dyDescent="0.2">
      <c r="B12117" s="189">
        <v>41375</v>
      </c>
      <c r="C12117" s="143">
        <v>298125</v>
      </c>
      <c r="D12117" s="143" t="s">
        <v>1172</v>
      </c>
      <c r="E12117" s="143" t="s">
        <v>24</v>
      </c>
      <c r="F12117" s="248" t="s">
        <v>6380</v>
      </c>
      <c r="G12117" s="216">
        <v>27.27</v>
      </c>
      <c r="H12117" s="216">
        <v>204.00000000488944</v>
      </c>
      <c r="I12117" s="216">
        <v>5563.0800001333355</v>
      </c>
      <c r="J12117" s="216">
        <v>5.6059222518773022E-3</v>
      </c>
      <c r="K12117" s="216">
        <v>2.7480011037955588E-5</v>
      </c>
    </row>
    <row r="12118" spans="2:11" ht="15.75" customHeight="1" x14ac:dyDescent="0.2">
      <c r="B12118" s="189">
        <v>41375</v>
      </c>
      <c r="C12118" s="143">
        <v>298126</v>
      </c>
      <c r="D12118" s="143" t="s">
        <v>900</v>
      </c>
      <c r="E12118" s="143" t="s">
        <v>24</v>
      </c>
      <c r="F12118" s="248" t="s">
        <v>6381</v>
      </c>
      <c r="G12118" s="216">
        <v>9.68</v>
      </c>
      <c r="H12118" s="216">
        <v>201.99999999837019</v>
      </c>
      <c r="I12118" s="216">
        <v>1955.3599999842234</v>
      </c>
      <c r="J12118" s="216">
        <v>1.9704185692241767E-3</v>
      </c>
      <c r="K12118" s="216">
        <v>9.7545473724756165E-6</v>
      </c>
    </row>
    <row r="12119" spans="2:11" ht="15.75" customHeight="1" x14ac:dyDescent="0.2">
      <c r="B12119" s="189">
        <v>41375</v>
      </c>
      <c r="C12119" s="143">
        <v>298127</v>
      </c>
      <c r="D12119" s="143" t="s">
        <v>2814</v>
      </c>
      <c r="E12119" s="143" t="s">
        <v>24</v>
      </c>
      <c r="F12119" s="248" t="s">
        <v>2815</v>
      </c>
      <c r="G12119" s="216">
        <v>15.535</v>
      </c>
      <c r="H12119" s="216">
        <v>229.00000000256114</v>
      </c>
      <c r="I12119" s="216">
        <v>3557.5150000397871</v>
      </c>
      <c r="J12119" s="216">
        <v>3.5849120450599896E-3</v>
      </c>
      <c r="K12119" s="216">
        <v>1.5654637751178588E-5</v>
      </c>
    </row>
    <row r="12120" spans="2:11" ht="15.75" customHeight="1" x14ac:dyDescent="0.2">
      <c r="B12120" s="189">
        <v>41375</v>
      </c>
      <c r="C12120" s="143">
        <v>298128</v>
      </c>
      <c r="D12120" s="143" t="s">
        <v>1375</v>
      </c>
      <c r="E12120" s="143" t="s">
        <v>24</v>
      </c>
      <c r="F12120" s="248" t="s">
        <v>6382</v>
      </c>
      <c r="G12120" s="216">
        <v>40.96</v>
      </c>
      <c r="H12120" s="216">
        <v>332.99999999580905</v>
      </c>
      <c r="I12120" s="216">
        <v>13639.679999828339</v>
      </c>
      <c r="J12120" s="216">
        <v>1.3744721560303073E-2</v>
      </c>
      <c r="K12120" s="216">
        <v>4.127544012154972E-5</v>
      </c>
    </row>
    <row r="12121" spans="2:11" ht="15.75" customHeight="1" x14ac:dyDescent="0.2">
      <c r="B12121" s="189">
        <v>41375</v>
      </c>
      <c r="C12121" s="143">
        <v>298129</v>
      </c>
      <c r="D12121" s="143" t="s">
        <v>648</v>
      </c>
      <c r="E12121" s="143" t="s">
        <v>24</v>
      </c>
      <c r="F12121" s="248" t="s">
        <v>6383</v>
      </c>
      <c r="G12121" s="216">
        <v>10.330000000000002</v>
      </c>
      <c r="H12121" s="216">
        <v>193.00000000046566</v>
      </c>
      <c r="I12121" s="216">
        <v>1993.6900000048104</v>
      </c>
      <c r="J12121" s="216">
        <v>2.0090437552766362E-3</v>
      </c>
      <c r="K12121" s="216">
        <v>1.0409553136123259E-5</v>
      </c>
    </row>
    <row r="12122" spans="2:11" ht="15.75" customHeight="1" x14ac:dyDescent="0.2">
      <c r="B12122" s="189">
        <v>41375</v>
      </c>
      <c r="C12122" s="143">
        <v>298130</v>
      </c>
      <c r="D12122" s="143" t="s">
        <v>1407</v>
      </c>
      <c r="E12122" s="143" t="s">
        <v>24</v>
      </c>
      <c r="F12122" s="248" t="s">
        <v>2742</v>
      </c>
      <c r="G12122" s="216">
        <v>2.02</v>
      </c>
      <c r="H12122" s="216">
        <v>252.00000000419095</v>
      </c>
      <c r="I12122" s="216">
        <v>509.04000000846571</v>
      </c>
      <c r="J12122" s="216">
        <v>5.1296020605036852E-4</v>
      </c>
      <c r="K12122" s="216">
        <v>2.0355563731818953E-6</v>
      </c>
    </row>
    <row r="12123" spans="2:11" ht="15.75" customHeight="1" x14ac:dyDescent="0.2">
      <c r="B12123" s="189">
        <v>41375</v>
      </c>
      <c r="C12123" s="143">
        <v>298131</v>
      </c>
      <c r="D12123" s="143" t="s">
        <v>508</v>
      </c>
      <c r="E12123" s="143" t="s">
        <v>24</v>
      </c>
      <c r="F12123" s="248" t="s">
        <v>6384</v>
      </c>
      <c r="G12123" s="216">
        <v>22.55</v>
      </c>
      <c r="H12123" s="216">
        <v>393.99999999557622</v>
      </c>
      <c r="I12123" s="216">
        <v>8884.6999999002437</v>
      </c>
      <c r="J12123" s="216">
        <v>8.9531226280228342E-3</v>
      </c>
      <c r="K12123" s="216">
        <v>2.2723661492698883E-5</v>
      </c>
    </row>
    <row r="12124" spans="2:11" ht="15.75" customHeight="1" x14ac:dyDescent="0.2">
      <c r="B12124" s="189">
        <v>41375</v>
      </c>
      <c r="C12124" s="143">
        <v>298132</v>
      </c>
      <c r="D12124" s="143" t="s">
        <v>1622</v>
      </c>
      <c r="E12124" s="143" t="s">
        <v>24</v>
      </c>
      <c r="F12124" s="248" t="s">
        <v>6385</v>
      </c>
      <c r="G12124" s="216">
        <v>1.05</v>
      </c>
      <c r="H12124" s="216">
        <v>201.99999999837019</v>
      </c>
      <c r="I12124" s="216">
        <v>212.09999999828869</v>
      </c>
      <c r="J12124" s="216">
        <v>2.1373341918237452E-4</v>
      </c>
      <c r="K12124" s="216">
        <v>1.0580862335846486E-6</v>
      </c>
    </row>
    <row r="12125" spans="2:11" ht="15.75" customHeight="1" x14ac:dyDescent="0.2">
      <c r="B12125" s="189">
        <v>41375</v>
      </c>
      <c r="C12125" s="143">
        <v>298133</v>
      </c>
      <c r="D12125" s="143" t="s">
        <v>1556</v>
      </c>
      <c r="E12125" s="143" t="s">
        <v>24</v>
      </c>
      <c r="F12125" s="248" t="s">
        <v>4878</v>
      </c>
      <c r="G12125" s="216">
        <v>47.775000000000006</v>
      </c>
      <c r="H12125" s="216">
        <v>275.00000000582077</v>
      </c>
      <c r="I12125" s="216">
        <v>13138.125000278089</v>
      </c>
      <c r="J12125" s="216">
        <v>1.3239303998008146E-2</v>
      </c>
      <c r="K12125" s="216">
        <v>4.8142923628101513E-5</v>
      </c>
    </row>
    <row r="12126" spans="2:11" ht="15.75" customHeight="1" x14ac:dyDescent="0.2">
      <c r="B12126" s="189">
        <v>41375</v>
      </c>
      <c r="C12126" s="143">
        <v>298134</v>
      </c>
      <c r="D12126" s="143" t="s">
        <v>665</v>
      </c>
      <c r="E12126" s="143" t="s">
        <v>25</v>
      </c>
      <c r="F12126" s="248" t="s">
        <v>6386</v>
      </c>
      <c r="G12126" s="216">
        <v>5</v>
      </c>
      <c r="H12126" s="216">
        <v>58.000000000465661</v>
      </c>
      <c r="I12126" s="216">
        <v>290.00000000232831</v>
      </c>
      <c r="J12126" s="216">
        <v>8.3446064651170363E-4</v>
      </c>
      <c r="K12126" s="216">
        <v>1.4387252525948345E-5</v>
      </c>
    </row>
    <row r="12127" spans="2:11" ht="15.75" customHeight="1" x14ac:dyDescent="0.2">
      <c r="B12127" s="189">
        <v>41375</v>
      </c>
      <c r="C12127" s="143">
        <v>298135</v>
      </c>
      <c r="D12127" s="143" t="s">
        <v>835</v>
      </c>
      <c r="E12127" s="143" t="s">
        <v>24</v>
      </c>
      <c r="F12127" s="248" t="s">
        <v>6387</v>
      </c>
      <c r="G12127" s="216">
        <v>0.98</v>
      </c>
      <c r="H12127" s="216">
        <v>89.00000000721775</v>
      </c>
      <c r="I12127" s="216">
        <v>87.220000007073395</v>
      </c>
      <c r="J12127" s="216">
        <v>8.7891696476892682E-5</v>
      </c>
      <c r="K12127" s="216">
        <v>9.8754715134567194E-7</v>
      </c>
    </row>
    <row r="12128" spans="2:11" ht="15.75" customHeight="1" x14ac:dyDescent="0.2">
      <c r="B12128" s="189">
        <v>41375</v>
      </c>
      <c r="C12128" s="143">
        <v>298136</v>
      </c>
      <c r="D12128" s="143" t="s">
        <v>1338</v>
      </c>
      <c r="E12128" s="143" t="s">
        <v>24</v>
      </c>
      <c r="F12128" s="248" t="s">
        <v>6388</v>
      </c>
      <c r="G12128" s="216">
        <v>30.61</v>
      </c>
      <c r="H12128" s="216">
        <v>339.99999999767169</v>
      </c>
      <c r="I12128" s="216">
        <v>10407.39999992873</v>
      </c>
      <c r="J12128" s="216">
        <v>1.048754920698425E-2</v>
      </c>
      <c r="K12128" s="216">
        <v>3.0845732961929615E-5</v>
      </c>
    </row>
    <row r="12129" spans="2:11" ht="15.75" customHeight="1" x14ac:dyDescent="0.2">
      <c r="B12129" s="189">
        <v>41375</v>
      </c>
      <c r="C12129" s="143">
        <v>298137</v>
      </c>
      <c r="D12129" s="143" t="s">
        <v>1085</v>
      </c>
      <c r="E12129" s="143" t="s">
        <v>24</v>
      </c>
      <c r="F12129" s="248" t="s">
        <v>6389</v>
      </c>
      <c r="G12129" s="216">
        <v>27.274999999999999</v>
      </c>
      <c r="H12129" s="216">
        <v>349.99999999883585</v>
      </c>
      <c r="I12129" s="216">
        <v>9546.2499999682477</v>
      </c>
      <c r="J12129" s="216">
        <v>9.6197673403084338E-3</v>
      </c>
      <c r="K12129" s="216">
        <v>2.7485049543829798E-5</v>
      </c>
    </row>
    <row r="12130" spans="2:11" ht="15.75" customHeight="1" x14ac:dyDescent="0.2">
      <c r="B12130" s="189">
        <v>41375</v>
      </c>
      <c r="C12130" s="143">
        <v>298138</v>
      </c>
      <c r="D12130" s="143" t="s">
        <v>567</v>
      </c>
      <c r="E12130" s="143" t="s">
        <v>24</v>
      </c>
      <c r="F12130" s="248" t="s">
        <v>2915</v>
      </c>
      <c r="G12130" s="216">
        <v>26.130000000000003</v>
      </c>
      <c r="H12130" s="216">
        <v>288.00000000628643</v>
      </c>
      <c r="I12130" s="216">
        <v>7525.4400001642653</v>
      </c>
      <c r="J12130" s="216">
        <v>7.5833947293724429E-3</v>
      </c>
      <c r="K12130" s="216">
        <v>2.6331231698635114E-5</v>
      </c>
    </row>
    <row r="12131" spans="2:11" ht="15.75" customHeight="1" x14ac:dyDescent="0.2">
      <c r="B12131" s="189">
        <v>41375</v>
      </c>
      <c r="C12131" s="143">
        <v>298139</v>
      </c>
      <c r="D12131" s="143" t="s">
        <v>776</v>
      </c>
      <c r="E12131" s="143" t="s">
        <v>24</v>
      </c>
      <c r="F12131" s="248" t="s">
        <v>3791</v>
      </c>
      <c r="G12131" s="216">
        <v>7.9497</v>
      </c>
      <c r="H12131" s="216">
        <v>201.00000000558794</v>
      </c>
      <c r="I12131" s="216">
        <v>1597.8897000444224</v>
      </c>
      <c r="J12131" s="216">
        <v>1.6101953280035302E-3</v>
      </c>
      <c r="K12131" s="216">
        <v>8.0109220296456009E-6</v>
      </c>
    </row>
    <row r="12132" spans="2:11" ht="15.75" customHeight="1" x14ac:dyDescent="0.2">
      <c r="B12132" s="189">
        <v>41375</v>
      </c>
      <c r="C12132" s="143">
        <v>298140</v>
      </c>
      <c r="D12132" s="143" t="s">
        <v>584</v>
      </c>
      <c r="E12132" s="143" t="s">
        <v>24</v>
      </c>
      <c r="F12132" s="248" t="s">
        <v>6196</v>
      </c>
      <c r="G12132" s="216">
        <v>10.08</v>
      </c>
      <c r="H12132" s="216">
        <v>377.99999999580905</v>
      </c>
      <c r="I12132" s="216">
        <v>3810.2399999577556</v>
      </c>
      <c r="J12132" s="216">
        <v>3.8395833243894031E-3</v>
      </c>
      <c r="K12132" s="216">
        <v>1.0157627842412626E-5</v>
      </c>
    </row>
    <row r="12133" spans="2:11" ht="15.75" customHeight="1" x14ac:dyDescent="0.2">
      <c r="B12133" s="189">
        <v>41375</v>
      </c>
      <c r="C12133" s="143">
        <v>298140</v>
      </c>
      <c r="D12133" s="143" t="s">
        <v>945</v>
      </c>
      <c r="E12133" s="143" t="s">
        <v>24</v>
      </c>
      <c r="F12133" s="248" t="s">
        <v>6196</v>
      </c>
      <c r="G12133" s="216">
        <v>1.92</v>
      </c>
      <c r="H12133" s="216">
        <v>377.99999999580905</v>
      </c>
      <c r="I12133" s="216">
        <v>725.75999999195335</v>
      </c>
      <c r="J12133" s="216">
        <v>7.3134920464560044E-4</v>
      </c>
      <c r="K12133" s="216">
        <v>1.9347862556976429E-6</v>
      </c>
    </row>
    <row r="12134" spans="2:11" ht="15.75" customHeight="1" x14ac:dyDescent="0.2">
      <c r="B12134" s="189">
        <v>41375</v>
      </c>
      <c r="C12134" s="143">
        <v>298141</v>
      </c>
      <c r="D12134" s="143" t="s">
        <v>1421</v>
      </c>
      <c r="E12134" s="143" t="s">
        <v>24</v>
      </c>
      <c r="F12134" s="248" t="s">
        <v>1888</v>
      </c>
      <c r="G12134" s="216">
        <v>3.24</v>
      </c>
      <c r="H12134" s="216">
        <v>238.00000000046566</v>
      </c>
      <c r="I12134" s="216">
        <v>771.12000000150874</v>
      </c>
      <c r="J12134" s="216">
        <v>7.7705852994608632E-4</v>
      </c>
      <c r="K12134" s="216">
        <v>3.264951806489773E-6</v>
      </c>
    </row>
    <row r="12135" spans="2:11" ht="15.75" customHeight="1" x14ac:dyDescent="0.2">
      <c r="B12135" s="189">
        <v>41375</v>
      </c>
      <c r="C12135" s="143">
        <v>298142</v>
      </c>
      <c r="D12135" s="143" t="s">
        <v>1073</v>
      </c>
      <c r="E12135" s="143" t="s">
        <v>24</v>
      </c>
      <c r="F12135" s="248" t="s">
        <v>6390</v>
      </c>
      <c r="G12135" s="216">
        <v>5.36</v>
      </c>
      <c r="H12135" s="216">
        <v>335.00000000232831</v>
      </c>
      <c r="I12135" s="216">
        <v>1795.6000000124798</v>
      </c>
      <c r="J12135" s="216">
        <v>1.8094282295598092E-3</v>
      </c>
      <c r="K12135" s="216">
        <v>5.4012782971559208E-6</v>
      </c>
    </row>
    <row r="12136" spans="2:11" ht="15.75" customHeight="1" x14ac:dyDescent="0.2">
      <c r="B12136" s="189">
        <v>41375</v>
      </c>
      <c r="C12136" s="143">
        <v>298143</v>
      </c>
      <c r="D12136" s="143" t="s">
        <v>1188</v>
      </c>
      <c r="E12136" s="143" t="s">
        <v>25</v>
      </c>
      <c r="F12136" s="248" t="s">
        <v>5540</v>
      </c>
      <c r="G12136" s="216">
        <v>12.09</v>
      </c>
      <c r="H12136" s="216">
        <v>313.99999999674037</v>
      </c>
      <c r="I12136" s="216">
        <v>3796.2599999605909</v>
      </c>
      <c r="J12136" s="216">
        <v>1.0923550254717935E-2</v>
      </c>
      <c r="K12136" s="216">
        <v>3.4788376607743099E-5</v>
      </c>
    </row>
    <row r="12137" spans="2:11" ht="15.75" customHeight="1" x14ac:dyDescent="0.2">
      <c r="B12137" s="189">
        <v>41375</v>
      </c>
      <c r="C12137" s="143">
        <v>298144</v>
      </c>
      <c r="D12137" s="143" t="s">
        <v>1793</v>
      </c>
      <c r="E12137" s="143" t="s">
        <v>24</v>
      </c>
      <c r="F12137" s="248" t="s">
        <v>6391</v>
      </c>
      <c r="G12137" s="216">
        <v>5.2</v>
      </c>
      <c r="H12137" s="216">
        <v>264.00000000139698</v>
      </c>
      <c r="I12137" s="216">
        <v>1372.8000000072643</v>
      </c>
      <c r="J12137" s="216">
        <v>1.3833721728311352E-3</v>
      </c>
      <c r="K12137" s="216">
        <v>5.2400461091811169E-6</v>
      </c>
    </row>
    <row r="12138" spans="2:11" ht="15.75" customHeight="1" x14ac:dyDescent="0.2">
      <c r="B12138" s="189">
        <v>41375</v>
      </c>
      <c r="C12138" s="143">
        <v>298145</v>
      </c>
      <c r="D12138" s="143" t="s">
        <v>1221</v>
      </c>
      <c r="E12138" s="143" t="s">
        <v>24</v>
      </c>
      <c r="F12138" s="248" t="s">
        <v>6392</v>
      </c>
      <c r="G12138" s="216">
        <v>7.9950000000000001</v>
      </c>
      <c r="H12138" s="216">
        <v>390.00000000349246</v>
      </c>
      <c r="I12138" s="216">
        <v>3118.0500000279221</v>
      </c>
      <c r="J12138" s="216">
        <v>3.1420626482458643E-3</v>
      </c>
      <c r="K12138" s="216">
        <v>8.0565708928659675E-6</v>
      </c>
    </row>
    <row r="12139" spans="2:11" ht="15.75" customHeight="1" x14ac:dyDescent="0.2">
      <c r="B12139" s="189">
        <v>41375</v>
      </c>
      <c r="C12139" s="143">
        <v>298146</v>
      </c>
      <c r="D12139" s="143" t="s">
        <v>819</v>
      </c>
      <c r="E12139" s="143" t="s">
        <v>25</v>
      </c>
      <c r="F12139" s="248" t="s">
        <v>5331</v>
      </c>
      <c r="G12139" s="216">
        <v>2.04</v>
      </c>
      <c r="H12139" s="216">
        <v>261.99999999487773</v>
      </c>
      <c r="I12139" s="216">
        <v>534.47999998955061</v>
      </c>
      <c r="J12139" s="216">
        <v>1.5379397459837068E-3</v>
      </c>
      <c r="K12139" s="216">
        <v>5.869999030586925E-6</v>
      </c>
    </row>
    <row r="12140" spans="2:11" ht="15.75" customHeight="1" x14ac:dyDescent="0.2">
      <c r="B12140" s="189">
        <v>41375</v>
      </c>
      <c r="C12140" s="143">
        <v>298147</v>
      </c>
      <c r="D12140" s="143" t="s">
        <v>1359</v>
      </c>
      <c r="E12140" s="143" t="s">
        <v>24</v>
      </c>
      <c r="F12140" s="248" t="s">
        <v>6393</v>
      </c>
      <c r="G12140" s="216">
        <v>1.08</v>
      </c>
      <c r="H12140" s="216">
        <v>19.999999991850927</v>
      </c>
      <c r="I12140" s="216">
        <v>21.599999991199002</v>
      </c>
      <c r="J12140" s="216">
        <v>2.176634536772971E-5</v>
      </c>
      <c r="K12140" s="216">
        <v>1.0883172688299243E-6</v>
      </c>
    </row>
    <row r="12141" spans="2:11" ht="15.75" customHeight="1" x14ac:dyDescent="0.2">
      <c r="B12141" s="189">
        <v>41375</v>
      </c>
      <c r="C12141" s="143">
        <v>298148</v>
      </c>
      <c r="D12141" s="143" t="s">
        <v>1052</v>
      </c>
      <c r="E12141" s="143" t="s">
        <v>24</v>
      </c>
      <c r="F12141" s="248" t="s">
        <v>6075</v>
      </c>
      <c r="G12141" s="216">
        <v>2.15</v>
      </c>
      <c r="H12141" s="216">
        <v>30.00000000349246</v>
      </c>
      <c r="I12141" s="216">
        <v>64.500000007508788</v>
      </c>
      <c r="J12141" s="216">
        <v>6.4996725784909317E-5</v>
      </c>
      <c r="K12141" s="216">
        <v>2.1665575259114232E-6</v>
      </c>
    </row>
    <row r="12142" spans="2:11" ht="15.75" customHeight="1" x14ac:dyDescent="0.2">
      <c r="B12142" s="189">
        <v>41375</v>
      </c>
      <c r="C12142" s="143">
        <v>298149</v>
      </c>
      <c r="D12142" s="143" t="s">
        <v>1208</v>
      </c>
      <c r="E12142" s="143" t="s">
        <v>24</v>
      </c>
      <c r="F12142" s="248" t="s">
        <v>3800</v>
      </c>
      <c r="G12142" s="216">
        <v>3.56</v>
      </c>
      <c r="H12142" s="216">
        <v>119.99999999301508</v>
      </c>
      <c r="I12142" s="216">
        <v>427.19999997513372</v>
      </c>
      <c r="J12142" s="216">
        <v>4.3048994186766783E-4</v>
      </c>
      <c r="K12142" s="216">
        <v>3.5874161824393799E-6</v>
      </c>
    </row>
    <row r="12143" spans="2:11" ht="15.75" customHeight="1" x14ac:dyDescent="0.2">
      <c r="B12143" s="189">
        <v>41375</v>
      </c>
      <c r="C12143" s="143">
        <v>298152</v>
      </c>
      <c r="D12143" s="143" t="s">
        <v>543</v>
      </c>
      <c r="E12143" s="143" t="s">
        <v>25</v>
      </c>
      <c r="F12143" s="248" t="s">
        <v>2769</v>
      </c>
      <c r="G12143" s="216">
        <v>21.009999999999998</v>
      </c>
      <c r="H12143" s="216">
        <v>490.99999999743886</v>
      </c>
      <c r="I12143" s="216">
        <v>10315.909999946191</v>
      </c>
      <c r="J12143" s="216">
        <v>2.9683520440836324E-2</v>
      </c>
      <c r="K12143" s="216">
        <v>6.045523511403494E-5</v>
      </c>
    </row>
    <row r="12144" spans="2:11" ht="15.75" customHeight="1" x14ac:dyDescent="0.2">
      <c r="B12144" s="189">
        <v>41375</v>
      </c>
      <c r="C12144" s="143">
        <v>298153</v>
      </c>
      <c r="D12144" s="143" t="s">
        <v>509</v>
      </c>
      <c r="E12144" s="143" t="s">
        <v>25</v>
      </c>
      <c r="F12144" s="248" t="s">
        <v>2991</v>
      </c>
      <c r="G12144" s="216">
        <v>77</v>
      </c>
      <c r="H12144" s="216">
        <v>198.00000000628643</v>
      </c>
      <c r="I12144" s="216">
        <v>15246.000000484055</v>
      </c>
      <c r="J12144" s="216">
        <v>4.3869610403514538E-2</v>
      </c>
      <c r="K12144" s="216">
        <v>2.2156368889960452E-4</v>
      </c>
    </row>
    <row r="12145" spans="2:11" ht="15.75" customHeight="1" x14ac:dyDescent="0.2">
      <c r="B12145" s="189">
        <v>41375</v>
      </c>
      <c r="C12145" s="143">
        <v>298154</v>
      </c>
      <c r="D12145" s="143" t="s">
        <v>2371</v>
      </c>
      <c r="E12145" s="143" t="s">
        <v>25</v>
      </c>
      <c r="F12145" s="248" t="s">
        <v>3100</v>
      </c>
      <c r="G12145" s="216">
        <v>49.170999999999999</v>
      </c>
      <c r="H12145" s="216">
        <v>314.00000000721775</v>
      </c>
      <c r="I12145" s="216">
        <v>15439.694000354904</v>
      </c>
      <c r="J12145" s="216">
        <v>4.4426955301295125E-2</v>
      </c>
      <c r="K12145" s="216">
        <v>1.4148711879068121E-4</v>
      </c>
    </row>
    <row r="12146" spans="2:11" ht="15.75" customHeight="1" x14ac:dyDescent="0.2">
      <c r="B12146" s="189">
        <v>41375</v>
      </c>
      <c r="C12146" s="143">
        <v>298183</v>
      </c>
      <c r="D12146" s="143" t="s">
        <v>1312</v>
      </c>
      <c r="E12146" s="143" t="s">
        <v>25</v>
      </c>
      <c r="F12146" s="248" t="s">
        <v>3531</v>
      </c>
      <c r="G12146" s="216">
        <v>29.024999999999999</v>
      </c>
      <c r="H12146" s="216">
        <v>598.00000000046566</v>
      </c>
      <c r="I12146" s="216">
        <v>17356.950000013516</v>
      </c>
      <c r="J12146" s="216">
        <v>4.9943764546090716E-2</v>
      </c>
      <c r="K12146" s="216">
        <v>8.3518000913130136E-5</v>
      </c>
    </row>
    <row r="12147" spans="2:11" ht="15.75" customHeight="1" x14ac:dyDescent="0.2">
      <c r="B12147" s="189">
        <v>41375</v>
      </c>
      <c r="C12147" s="143">
        <v>298240</v>
      </c>
      <c r="D12147" s="143" t="s">
        <v>2499</v>
      </c>
      <c r="E12147" s="143" t="s">
        <v>24</v>
      </c>
      <c r="F12147" s="248" t="s">
        <v>6394</v>
      </c>
      <c r="G12147" s="216">
        <v>11</v>
      </c>
      <c r="H12147" s="216">
        <v>194.99999999650754</v>
      </c>
      <c r="I12147" s="216">
        <v>2144.9999999615829</v>
      </c>
      <c r="J12147" s="216">
        <v>2.1615190199984979E-3</v>
      </c>
      <c r="K12147" s="216">
        <v>1.1084712923267747E-5</v>
      </c>
    </row>
    <row r="12148" spans="2:11" ht="15.75" customHeight="1" x14ac:dyDescent="0.2">
      <c r="B12148" s="189">
        <v>41375</v>
      </c>
      <c r="C12148" s="143">
        <v>298241</v>
      </c>
      <c r="D12148" s="143" t="s">
        <v>527</v>
      </c>
      <c r="E12148" s="143" t="s">
        <v>25</v>
      </c>
      <c r="F12148" s="248" t="s">
        <v>2269</v>
      </c>
      <c r="G12148" s="216">
        <v>31.040000000000003</v>
      </c>
      <c r="H12148" s="216">
        <v>67.999999991152436</v>
      </c>
      <c r="I12148" s="216">
        <v>2110.7199997253715</v>
      </c>
      <c r="J12148" s="216">
        <v>6.0734923295237084E-3</v>
      </c>
      <c r="K12148" s="216">
        <v>8.9316063681087337E-5</v>
      </c>
    </row>
    <row r="12149" spans="2:11" ht="15.75" customHeight="1" x14ac:dyDescent="0.2">
      <c r="B12149" s="189">
        <v>41376</v>
      </c>
      <c r="C12149" s="143">
        <v>298162</v>
      </c>
      <c r="D12149" s="143" t="s">
        <v>950</v>
      </c>
      <c r="E12149" s="143" t="s">
        <v>25</v>
      </c>
      <c r="F12149" s="248" t="s">
        <v>6395</v>
      </c>
      <c r="G12149" s="216">
        <v>8</v>
      </c>
      <c r="H12149" s="216">
        <v>37.999999998137355</v>
      </c>
      <c r="I12149" s="216">
        <v>303.99999998509884</v>
      </c>
      <c r="J12149" s="216">
        <v>8.7485080767751465E-4</v>
      </c>
      <c r="K12149" s="216">
        <v>2.3022389676852558E-5</v>
      </c>
    </row>
    <row r="12150" spans="2:11" ht="15.75" customHeight="1" x14ac:dyDescent="0.2">
      <c r="B12150" s="189">
        <v>41376</v>
      </c>
      <c r="C12150" s="143">
        <v>298163</v>
      </c>
      <c r="D12150" s="143" t="s">
        <v>845</v>
      </c>
      <c r="E12150" s="143" t="s">
        <v>25</v>
      </c>
      <c r="F12150" s="248" t="s">
        <v>6396</v>
      </c>
      <c r="G12150" s="216">
        <v>2</v>
      </c>
      <c r="H12150" s="216">
        <v>123.00000000279397</v>
      </c>
      <c r="I12150" s="216">
        <v>246.00000000558794</v>
      </c>
      <c r="J12150" s="216">
        <v>7.0793848257929713E-4</v>
      </c>
      <c r="K12150" s="216">
        <v>5.7555974192131394E-6</v>
      </c>
    </row>
    <row r="12151" spans="2:11" ht="15.75" customHeight="1" x14ac:dyDescent="0.2">
      <c r="B12151" s="189">
        <v>41376</v>
      </c>
      <c r="C12151" s="143">
        <v>298164</v>
      </c>
      <c r="D12151" s="143" t="s">
        <v>1251</v>
      </c>
      <c r="E12151" s="143" t="s">
        <v>25</v>
      </c>
      <c r="F12151" s="248" t="s">
        <v>6397</v>
      </c>
      <c r="G12151" s="216">
        <v>1</v>
      </c>
      <c r="H12151" s="216">
        <v>57.000000007683411</v>
      </c>
      <c r="I12151" s="216">
        <v>57.000000007683411</v>
      </c>
      <c r="J12151" s="216">
        <v>1.6403452646968579E-4</v>
      </c>
      <c r="K12151" s="216">
        <v>2.8777987096065697E-6</v>
      </c>
    </row>
    <row r="12152" spans="2:11" ht="15.75" customHeight="1" x14ac:dyDescent="0.2">
      <c r="B12152" s="189">
        <v>41376</v>
      </c>
      <c r="C12152" s="143">
        <v>298165</v>
      </c>
      <c r="D12152" s="143" t="s">
        <v>505</v>
      </c>
      <c r="E12152" s="143" t="s">
        <v>25</v>
      </c>
      <c r="F12152" s="248" t="s">
        <v>6398</v>
      </c>
      <c r="G12152" s="216">
        <v>1</v>
      </c>
      <c r="H12152" s="216">
        <v>274.99999999534339</v>
      </c>
      <c r="I12152" s="216">
        <v>274.99999999534339</v>
      </c>
      <c r="J12152" s="216">
        <v>7.9139464512840583E-4</v>
      </c>
      <c r="K12152" s="216">
        <v>2.8777987096065697E-6</v>
      </c>
    </row>
    <row r="12153" spans="2:11" ht="15.75" customHeight="1" x14ac:dyDescent="0.2">
      <c r="B12153" s="189">
        <v>41376</v>
      </c>
      <c r="C12153" s="143">
        <v>298166</v>
      </c>
      <c r="D12153" s="143" t="s">
        <v>1134</v>
      </c>
      <c r="E12153" s="143" t="s">
        <v>25</v>
      </c>
      <c r="F12153" s="248" t="s">
        <v>6399</v>
      </c>
      <c r="G12153" s="216">
        <v>13.02</v>
      </c>
      <c r="H12153" s="216">
        <v>261.00000000209548</v>
      </c>
      <c r="I12153" s="216">
        <v>3398.2200000272828</v>
      </c>
      <c r="J12153" s="216">
        <v>9.7793931310377526E-3</v>
      </c>
      <c r="K12153" s="216">
        <v>3.746893919907754E-5</v>
      </c>
    </row>
    <row r="12154" spans="2:11" ht="15.75" customHeight="1" x14ac:dyDescent="0.2">
      <c r="B12154" s="189">
        <v>41376</v>
      </c>
      <c r="C12154" s="143">
        <v>298173</v>
      </c>
      <c r="D12154" s="143" t="s">
        <v>527</v>
      </c>
      <c r="E12154" s="143" t="s">
        <v>25</v>
      </c>
      <c r="F12154" s="248" t="s">
        <v>2269</v>
      </c>
      <c r="G12154" s="216">
        <v>26.680000000000003</v>
      </c>
      <c r="H12154" s="216">
        <v>322.9999999946449</v>
      </c>
      <c r="I12154" s="216">
        <v>8617.6399998571269</v>
      </c>
      <c r="J12154" s="216">
        <v>2.4799833271442799E-2</v>
      </c>
      <c r="K12154" s="216">
        <v>7.6779669572303287E-5</v>
      </c>
    </row>
    <row r="12155" spans="2:11" ht="15.75" customHeight="1" x14ac:dyDescent="0.2">
      <c r="B12155" s="189">
        <v>41376</v>
      </c>
      <c r="C12155" s="143">
        <v>298174</v>
      </c>
      <c r="D12155" s="143" t="s">
        <v>527</v>
      </c>
      <c r="E12155" s="143" t="s">
        <v>25</v>
      </c>
      <c r="F12155" s="248" t="s">
        <v>2269</v>
      </c>
      <c r="G12155" s="216">
        <v>15.555</v>
      </c>
      <c r="H12155" s="216">
        <v>219.99999999417923</v>
      </c>
      <c r="I12155" s="216">
        <v>3422.0999999094583</v>
      </c>
      <c r="J12155" s="216">
        <v>9.8481149638840818E-3</v>
      </c>
      <c r="K12155" s="216">
        <v>4.476415892793019E-5</v>
      </c>
    </row>
    <row r="12156" spans="2:11" ht="15.75" customHeight="1" x14ac:dyDescent="0.2">
      <c r="B12156" s="189">
        <v>41376</v>
      </c>
      <c r="C12156" s="143">
        <v>298175</v>
      </c>
      <c r="D12156" s="143" t="s">
        <v>530</v>
      </c>
      <c r="E12156" s="143" t="s">
        <v>25</v>
      </c>
      <c r="F12156" s="248" t="s">
        <v>1910</v>
      </c>
      <c r="G12156" s="216">
        <v>32.644999999999996</v>
      </c>
      <c r="H12156" s="216">
        <v>239.99999999650754</v>
      </c>
      <c r="I12156" s="216">
        <v>7834.7999998859887</v>
      </c>
      <c r="J12156" s="216">
        <v>2.2546977329697453E-2</v>
      </c>
      <c r="K12156" s="216">
        <v>9.3945738875106453E-5</v>
      </c>
    </row>
    <row r="12157" spans="2:11" ht="15.75" customHeight="1" x14ac:dyDescent="0.2">
      <c r="B12157" s="189">
        <v>41376</v>
      </c>
      <c r="C12157" s="143">
        <v>298176</v>
      </c>
      <c r="D12157" s="143" t="s">
        <v>527</v>
      </c>
      <c r="E12157" s="143" t="s">
        <v>25</v>
      </c>
      <c r="F12157" s="248" t="s">
        <v>2269</v>
      </c>
      <c r="G12157" s="216">
        <v>39.160000000000004</v>
      </c>
      <c r="H12157" s="216">
        <v>216.99999999487773</v>
      </c>
      <c r="I12157" s="216">
        <v>8497.7199997994121</v>
      </c>
      <c r="J12157" s="216">
        <v>2.4454727650020689E-2</v>
      </c>
      <c r="K12157" s="216">
        <v>1.1269459746819328E-4</v>
      </c>
    </row>
    <row r="12158" spans="2:11" ht="15.75" customHeight="1" x14ac:dyDescent="0.2">
      <c r="B12158" s="189">
        <v>41376</v>
      </c>
      <c r="C12158" s="143">
        <v>298177</v>
      </c>
      <c r="D12158" s="143" t="s">
        <v>948</v>
      </c>
      <c r="E12158" s="143" t="s">
        <v>25</v>
      </c>
      <c r="F12158" s="248" t="s">
        <v>6400</v>
      </c>
      <c r="G12158" s="216">
        <v>51.39</v>
      </c>
      <c r="H12158" s="216">
        <v>166.99999999953434</v>
      </c>
      <c r="I12158" s="216">
        <v>8582.1299999760704</v>
      </c>
      <c r="J12158" s="216">
        <v>2.4697642639606967E-2</v>
      </c>
      <c r="K12158" s="216">
        <v>1.4789007568668161E-4</v>
      </c>
    </row>
    <row r="12159" spans="2:11" ht="15.75" customHeight="1" x14ac:dyDescent="0.2">
      <c r="B12159" s="189">
        <v>41376</v>
      </c>
      <c r="C12159" s="143">
        <v>298177</v>
      </c>
      <c r="D12159" s="143" t="s">
        <v>1877</v>
      </c>
      <c r="E12159" s="143" t="s">
        <v>25</v>
      </c>
      <c r="F12159" s="248" t="s">
        <v>6400</v>
      </c>
      <c r="G12159" s="216">
        <v>2.0350000000000001</v>
      </c>
      <c r="H12159" s="216">
        <v>166.99999999953434</v>
      </c>
      <c r="I12159" s="216">
        <v>339.84499999905239</v>
      </c>
      <c r="J12159" s="216">
        <v>9.7800550246351773E-4</v>
      </c>
      <c r="K12159" s="216">
        <v>5.8563203740493699E-6</v>
      </c>
    </row>
    <row r="12160" spans="2:11" ht="15.75" customHeight="1" x14ac:dyDescent="0.2">
      <c r="B12160" s="189">
        <v>41376</v>
      </c>
      <c r="C12160" s="143">
        <v>298179</v>
      </c>
      <c r="D12160" s="143" t="s">
        <v>590</v>
      </c>
      <c r="E12160" s="143" t="s">
        <v>25</v>
      </c>
      <c r="F12160" s="248" t="s">
        <v>6401</v>
      </c>
      <c r="G12160" s="216">
        <v>3</v>
      </c>
      <c r="H12160" s="216">
        <v>260.00000000931323</v>
      </c>
      <c r="I12160" s="216">
        <v>780.00000002793968</v>
      </c>
      <c r="J12160" s="216">
        <v>2.244682993573529E-3</v>
      </c>
      <c r="K12160" s="216">
        <v>8.6333961288197099E-6</v>
      </c>
    </row>
    <row r="12161" spans="2:11" ht="15.75" customHeight="1" x14ac:dyDescent="0.2">
      <c r="B12161" s="189">
        <v>41376</v>
      </c>
      <c r="C12161" s="143">
        <v>298180</v>
      </c>
      <c r="D12161" s="143" t="s">
        <v>587</v>
      </c>
      <c r="E12161" s="143" t="s">
        <v>25</v>
      </c>
      <c r="F12161" s="248" t="s">
        <v>3241</v>
      </c>
      <c r="G12161" s="216">
        <v>10.5</v>
      </c>
      <c r="H12161" s="216">
        <v>363.99999999208376</v>
      </c>
      <c r="I12161" s="216">
        <v>3821.9999999168795</v>
      </c>
      <c r="J12161" s="216">
        <v>1.0998946667877105E-2</v>
      </c>
      <c r="K12161" s="216">
        <v>3.0216886450868984E-5</v>
      </c>
    </row>
    <row r="12162" spans="2:11" ht="15.75" customHeight="1" x14ac:dyDescent="0.2">
      <c r="B12162" s="189">
        <v>41376</v>
      </c>
      <c r="C12162" s="143">
        <v>298182</v>
      </c>
      <c r="D12162" s="143" t="s">
        <v>675</v>
      </c>
      <c r="E12162" s="143" t="s">
        <v>25</v>
      </c>
      <c r="F12162" s="248" t="s">
        <v>6402</v>
      </c>
      <c r="G12162" s="216">
        <v>1</v>
      </c>
      <c r="H12162" s="216">
        <v>364.00000000256114</v>
      </c>
      <c r="I12162" s="216">
        <v>364.00000000256114</v>
      </c>
      <c r="J12162" s="216">
        <v>1.0475187303041619E-3</v>
      </c>
      <c r="K12162" s="216">
        <v>2.8777987096065697E-6</v>
      </c>
    </row>
    <row r="12163" spans="2:11" ht="15.75" customHeight="1" x14ac:dyDescent="0.2">
      <c r="B12163" s="189">
        <v>41376</v>
      </c>
      <c r="C12163" s="143">
        <v>298190</v>
      </c>
      <c r="D12163" s="143" t="s">
        <v>1166</v>
      </c>
      <c r="E12163" s="143" t="s">
        <v>24</v>
      </c>
      <c r="F12163" s="248" t="s">
        <v>6403</v>
      </c>
      <c r="G12163" s="216">
        <v>8.5400000000000009</v>
      </c>
      <c r="H12163" s="216">
        <v>262.99999999813735</v>
      </c>
      <c r="I12163" s="216">
        <v>2246.0199999840934</v>
      </c>
      <c r="J12163" s="216">
        <v>2.2631921970988002E-3</v>
      </c>
      <c r="K12163" s="216">
        <v>8.6052935251514399E-6</v>
      </c>
    </row>
    <row r="12164" spans="2:11" ht="15.75" customHeight="1" x14ac:dyDescent="0.2">
      <c r="B12164" s="189">
        <v>41376</v>
      </c>
      <c r="C12164" s="143">
        <v>298191</v>
      </c>
      <c r="D12164" s="143" t="s">
        <v>1080</v>
      </c>
      <c r="E12164" s="143" t="s">
        <v>24</v>
      </c>
      <c r="F12164" s="248" t="s">
        <v>5151</v>
      </c>
      <c r="G12164" s="216">
        <v>6.72</v>
      </c>
      <c r="H12164" s="216">
        <v>229.99999999534339</v>
      </c>
      <c r="I12164" s="216">
        <v>1545.5999999687076</v>
      </c>
      <c r="J12164" s="216">
        <v>1.5574170576352206E-3</v>
      </c>
      <c r="K12164" s="216">
        <v>6.7713785115945745E-6</v>
      </c>
    </row>
    <row r="12165" spans="2:11" ht="15.75" customHeight="1" x14ac:dyDescent="0.2">
      <c r="B12165" s="189">
        <v>41376</v>
      </c>
      <c r="C12165" s="143">
        <v>298192</v>
      </c>
      <c r="D12165" s="143" t="s">
        <v>889</v>
      </c>
      <c r="E12165" s="143" t="s">
        <v>24</v>
      </c>
      <c r="F12165" s="248" t="s">
        <v>6404</v>
      </c>
      <c r="G12165" s="216">
        <v>16.240000000000002</v>
      </c>
      <c r="H12165" s="216">
        <v>269.00000000721775</v>
      </c>
      <c r="I12165" s="216">
        <v>4368.560000117217</v>
      </c>
      <c r="J12165" s="216">
        <v>4.4019603141972194E-3</v>
      </c>
      <c r="K12165" s="216">
        <v>1.6364164736353557E-5</v>
      </c>
    </row>
    <row r="12166" spans="2:11" ht="15.75" customHeight="1" x14ac:dyDescent="0.2">
      <c r="B12166" s="189">
        <v>41376</v>
      </c>
      <c r="C12166" s="143">
        <v>298193</v>
      </c>
      <c r="D12166" s="143" t="s">
        <v>1700</v>
      </c>
      <c r="E12166" s="143" t="s">
        <v>24</v>
      </c>
      <c r="F12166" s="248" t="s">
        <v>6259</v>
      </c>
      <c r="G12166" s="216">
        <v>10.24</v>
      </c>
      <c r="H12166" s="216">
        <v>236.99999999720603</v>
      </c>
      <c r="I12166" s="216">
        <v>2426.8799999713897</v>
      </c>
      <c r="J12166" s="216">
        <v>2.4454349824441831E-3</v>
      </c>
      <c r="K12166" s="216">
        <v>1.0318291065286971E-5</v>
      </c>
    </row>
    <row r="12167" spans="2:11" ht="15.75" customHeight="1" x14ac:dyDescent="0.2">
      <c r="B12167" s="189">
        <v>41376</v>
      </c>
      <c r="C12167" s="143">
        <v>298194</v>
      </c>
      <c r="D12167" s="143" t="s">
        <v>1642</v>
      </c>
      <c r="E12167" s="143" t="s">
        <v>24</v>
      </c>
      <c r="F12167" s="248" t="s">
        <v>6405</v>
      </c>
      <c r="G12167" s="216">
        <v>33</v>
      </c>
      <c r="H12167" s="216">
        <v>217.99999999813735</v>
      </c>
      <c r="I12167" s="216">
        <v>7193.9999999385327</v>
      </c>
      <c r="J12167" s="216">
        <v>7.2490025315468977E-3</v>
      </c>
      <c r="K12167" s="216">
        <v>3.3252305190866217E-5</v>
      </c>
    </row>
    <row r="12168" spans="2:11" ht="15.75" customHeight="1" x14ac:dyDescent="0.2">
      <c r="B12168" s="189">
        <v>41376</v>
      </c>
      <c r="C12168" s="143">
        <v>298195</v>
      </c>
      <c r="D12168" s="143" t="s">
        <v>2052</v>
      </c>
      <c r="E12168" s="143" t="s">
        <v>24</v>
      </c>
      <c r="F12168" s="248" t="s">
        <v>5619</v>
      </c>
      <c r="G12168" s="216">
        <v>3.4683000000000002</v>
      </c>
      <c r="H12168" s="216">
        <v>29.999999993015081</v>
      </c>
      <c r="I12168" s="216">
        <v>104.04899997577421</v>
      </c>
      <c r="J12168" s="216">
        <v>1.0484451824239016E-4</v>
      </c>
      <c r="K12168" s="216">
        <v>3.4948172755600396E-6</v>
      </c>
    </row>
    <row r="12169" spans="2:11" ht="15.75" customHeight="1" x14ac:dyDescent="0.2">
      <c r="B12169" s="189">
        <v>41376</v>
      </c>
      <c r="C12169" s="143">
        <v>298196</v>
      </c>
      <c r="D12169" s="143" t="s">
        <v>935</v>
      </c>
      <c r="E12169" s="143" t="s">
        <v>24</v>
      </c>
      <c r="F12169" s="248" t="s">
        <v>6406</v>
      </c>
      <c r="G12169" s="216">
        <v>7.28</v>
      </c>
      <c r="H12169" s="216">
        <v>65.999999995110556</v>
      </c>
      <c r="I12169" s="216">
        <v>480.47999996440484</v>
      </c>
      <c r="J12169" s="216">
        <v>4.8415356354314479E-4</v>
      </c>
      <c r="K12169" s="216">
        <v>7.3356600542274564E-6</v>
      </c>
    </row>
    <row r="12170" spans="2:11" ht="15.75" customHeight="1" x14ac:dyDescent="0.2">
      <c r="B12170" s="189">
        <v>41376</v>
      </c>
      <c r="C12170" s="143">
        <v>298197</v>
      </c>
      <c r="D12170" s="143" t="s">
        <v>1473</v>
      </c>
      <c r="E12170" s="143" t="s">
        <v>24</v>
      </c>
      <c r="F12170" s="248" t="s">
        <v>6407</v>
      </c>
      <c r="G12170" s="216">
        <v>13.11</v>
      </c>
      <c r="H12170" s="216">
        <v>110.99999999511056</v>
      </c>
      <c r="I12170" s="216">
        <v>1455.2099999358993</v>
      </c>
      <c r="J12170" s="216">
        <v>1.4663359707475434E-3</v>
      </c>
      <c r="K12170" s="216">
        <v>1.3210233971280486E-5</v>
      </c>
    </row>
    <row r="12171" spans="2:11" ht="15.75" customHeight="1" x14ac:dyDescent="0.2">
      <c r="B12171" s="189">
        <v>41376</v>
      </c>
      <c r="C12171" s="143">
        <v>298198</v>
      </c>
      <c r="D12171" s="143" t="s">
        <v>776</v>
      </c>
      <c r="E12171" s="143" t="s">
        <v>24</v>
      </c>
      <c r="F12171" s="248" t="s">
        <v>3791</v>
      </c>
      <c r="G12171" s="216">
        <v>2.6499000000000001</v>
      </c>
      <c r="H12171" s="216">
        <v>239.00000000372529</v>
      </c>
      <c r="I12171" s="216">
        <v>633.32610000987165</v>
      </c>
      <c r="J12171" s="216">
        <v>6.3816826554149433E-4</v>
      </c>
      <c r="K12171" s="216">
        <v>2.6701601068265574E-6</v>
      </c>
    </row>
    <row r="12172" spans="2:11" ht="15.75" customHeight="1" x14ac:dyDescent="0.2">
      <c r="B12172" s="189">
        <v>41376</v>
      </c>
      <c r="C12172" s="143">
        <v>298200</v>
      </c>
      <c r="D12172" s="143" t="s">
        <v>1212</v>
      </c>
      <c r="E12172" s="143" t="s">
        <v>24</v>
      </c>
      <c r="F12172" s="248" t="s">
        <v>6408</v>
      </c>
      <c r="G12172" s="216">
        <v>9.7200000000000006</v>
      </c>
      <c r="H12172" s="216">
        <v>301.99999999953434</v>
      </c>
      <c r="I12172" s="216">
        <v>2935.439999995474</v>
      </c>
      <c r="J12172" s="216">
        <v>2.9578832348280551E-3</v>
      </c>
      <c r="K12172" s="216">
        <v>9.7943153471278675E-6</v>
      </c>
    </row>
    <row r="12173" spans="2:11" ht="15.75" customHeight="1" x14ac:dyDescent="0.2">
      <c r="B12173" s="189">
        <v>41376</v>
      </c>
      <c r="C12173" s="143">
        <v>298201</v>
      </c>
      <c r="D12173" s="143" t="s">
        <v>3329</v>
      </c>
      <c r="E12173" s="143" t="s">
        <v>24</v>
      </c>
      <c r="F12173" s="248" t="s">
        <v>6409</v>
      </c>
      <c r="G12173" s="216">
        <v>1</v>
      </c>
      <c r="H12173" s="216">
        <v>50.000000005820766</v>
      </c>
      <c r="I12173" s="216">
        <v>50.000000005820766</v>
      </c>
      <c r="J12173" s="216">
        <v>5.0382280598086805E-5</v>
      </c>
      <c r="K12173" s="216">
        <v>1.0076456118444307E-6</v>
      </c>
    </row>
    <row r="12174" spans="2:11" ht="15.75" customHeight="1" x14ac:dyDescent="0.2">
      <c r="B12174" s="189">
        <v>41376</v>
      </c>
      <c r="C12174" s="143">
        <v>298202</v>
      </c>
      <c r="D12174" s="143" t="s">
        <v>1331</v>
      </c>
      <c r="E12174" s="143" t="s">
        <v>24</v>
      </c>
      <c r="F12174" s="248" t="s">
        <v>6410</v>
      </c>
      <c r="G12174" s="216">
        <v>0.94000000000000006</v>
      </c>
      <c r="H12174" s="216">
        <v>254.00000000023283</v>
      </c>
      <c r="I12174" s="216">
        <v>238.76000000021887</v>
      </c>
      <c r="J12174" s="216">
        <v>2.4058546628419683E-4</v>
      </c>
      <c r="K12174" s="216">
        <v>9.4718687513376497E-7</v>
      </c>
    </row>
    <row r="12175" spans="2:11" ht="15.75" customHeight="1" x14ac:dyDescent="0.2">
      <c r="B12175" s="189">
        <v>41376</v>
      </c>
      <c r="C12175" s="143">
        <v>298203</v>
      </c>
      <c r="D12175" s="143" t="s">
        <v>691</v>
      </c>
      <c r="E12175" s="143" t="s">
        <v>25</v>
      </c>
      <c r="F12175" s="248" t="s">
        <v>6411</v>
      </c>
      <c r="G12175" s="216">
        <v>9.92</v>
      </c>
      <c r="H12175" s="216">
        <v>187.00000000186265</v>
      </c>
      <c r="I12175" s="216">
        <v>1855.0400000184775</v>
      </c>
      <c r="J12175" s="216">
        <v>5.3384317183217452E-3</v>
      </c>
      <c r="K12175" s="216">
        <v>2.8547763199297173E-5</v>
      </c>
    </row>
    <row r="12176" spans="2:11" ht="15.75" customHeight="1" x14ac:dyDescent="0.2">
      <c r="B12176" s="189">
        <v>41376</v>
      </c>
      <c r="C12176" s="143">
        <v>298204</v>
      </c>
      <c r="D12176" s="143" t="s">
        <v>502</v>
      </c>
      <c r="E12176" s="143" t="s">
        <v>24</v>
      </c>
      <c r="F12176" s="248" t="s">
        <v>6412</v>
      </c>
      <c r="G12176" s="216">
        <v>3.15</v>
      </c>
      <c r="H12176" s="216">
        <v>214.0000000060536</v>
      </c>
      <c r="I12176" s="216">
        <v>674.10000001906883</v>
      </c>
      <c r="J12176" s="216">
        <v>6.7925390696354539E-4</v>
      </c>
      <c r="K12176" s="216">
        <v>3.1740836773099567E-6</v>
      </c>
    </row>
    <row r="12177" spans="2:11" ht="15.75" customHeight="1" x14ac:dyDescent="0.2">
      <c r="B12177" s="189">
        <v>41376</v>
      </c>
      <c r="C12177" s="143">
        <v>298205</v>
      </c>
      <c r="D12177" s="143" t="s">
        <v>887</v>
      </c>
      <c r="E12177" s="143" t="s">
        <v>24</v>
      </c>
      <c r="F12177" s="248" t="s">
        <v>6413</v>
      </c>
      <c r="G12177" s="216">
        <v>1.3567</v>
      </c>
      <c r="H12177" s="216">
        <v>352.99999999813735</v>
      </c>
      <c r="I12177" s="216">
        <v>478.91509999747296</v>
      </c>
      <c r="J12177" s="216">
        <v>4.8257669895849039E-4</v>
      </c>
      <c r="K12177" s="216">
        <v>1.3670728015893392E-6</v>
      </c>
    </row>
    <row r="12178" spans="2:11" ht="15.75" customHeight="1" x14ac:dyDescent="0.2">
      <c r="B12178" s="189">
        <v>41376</v>
      </c>
      <c r="C12178" s="143">
        <v>298206</v>
      </c>
      <c r="D12178" s="143" t="s">
        <v>584</v>
      </c>
      <c r="E12178" s="143" t="s">
        <v>24</v>
      </c>
      <c r="F12178" s="248" t="s">
        <v>6196</v>
      </c>
      <c r="G12178" s="216">
        <v>24</v>
      </c>
      <c r="H12178" s="216">
        <v>368.99999999790452</v>
      </c>
      <c r="I12178" s="216">
        <v>8855.9999999497086</v>
      </c>
      <c r="J12178" s="216">
        <v>8.9237095384436024E-3</v>
      </c>
      <c r="K12178" s="216">
        <v>2.4183494684266337E-5</v>
      </c>
    </row>
    <row r="12179" spans="2:11" ht="15.75" customHeight="1" x14ac:dyDescent="0.2">
      <c r="B12179" s="189">
        <v>41376</v>
      </c>
      <c r="C12179" s="143">
        <v>298207</v>
      </c>
      <c r="D12179" s="143" t="s">
        <v>1072</v>
      </c>
      <c r="E12179" s="143" t="s">
        <v>24</v>
      </c>
      <c r="F12179" s="248" t="s">
        <v>6414</v>
      </c>
      <c r="G12179" s="216">
        <v>9.9500000000000011</v>
      </c>
      <c r="H12179" s="216">
        <v>155.00000000232831</v>
      </c>
      <c r="I12179" s="216">
        <v>1542.2500000231669</v>
      </c>
      <c r="J12179" s="216">
        <v>1.5540414448904174E-3</v>
      </c>
      <c r="K12179" s="216">
        <v>1.0026073837852087E-5</v>
      </c>
    </row>
    <row r="12180" spans="2:11" ht="15.75" customHeight="1" x14ac:dyDescent="0.2">
      <c r="B12180" s="189">
        <v>41376</v>
      </c>
      <c r="C12180" s="143">
        <v>298208</v>
      </c>
      <c r="D12180" s="143" t="s">
        <v>1073</v>
      </c>
      <c r="E12180" s="143" t="s">
        <v>24</v>
      </c>
      <c r="F12180" s="248" t="s">
        <v>6390</v>
      </c>
      <c r="G12180" s="216">
        <v>5</v>
      </c>
      <c r="H12180" s="216">
        <v>303.00000000279397</v>
      </c>
      <c r="I12180" s="216">
        <v>1515.0000000139701</v>
      </c>
      <c r="J12180" s="216">
        <v>1.5265831019583894E-3</v>
      </c>
      <c r="K12180" s="216">
        <v>5.0382280592221536E-6</v>
      </c>
    </row>
    <row r="12181" spans="2:11" ht="15.75" customHeight="1" x14ac:dyDescent="0.2">
      <c r="B12181" s="189">
        <v>41376</v>
      </c>
      <c r="C12181" s="143">
        <v>298209</v>
      </c>
      <c r="D12181" s="143" t="s">
        <v>502</v>
      </c>
      <c r="E12181" s="143" t="s">
        <v>24</v>
      </c>
      <c r="F12181" s="248" t="s">
        <v>6415</v>
      </c>
      <c r="G12181" s="216">
        <v>20.1875</v>
      </c>
      <c r="H12181" s="216">
        <v>354.99999999417923</v>
      </c>
      <c r="I12181" s="216">
        <v>7166.5624998824942</v>
      </c>
      <c r="J12181" s="216">
        <v>7.2213552550154493E-3</v>
      </c>
      <c r="K12181" s="216">
        <v>2.0341845789109445E-5</v>
      </c>
    </row>
    <row r="12182" spans="2:11" ht="15.75" customHeight="1" x14ac:dyDescent="0.2">
      <c r="B12182" s="189">
        <v>41376</v>
      </c>
      <c r="C12182" s="143">
        <v>298210</v>
      </c>
      <c r="D12182" s="143" t="s">
        <v>516</v>
      </c>
      <c r="E12182" s="143" t="s">
        <v>25</v>
      </c>
      <c r="F12182" s="248" t="s">
        <v>6416</v>
      </c>
      <c r="G12182" s="216">
        <v>3</v>
      </c>
      <c r="H12182" s="216">
        <v>192.00000000768341</v>
      </c>
      <c r="I12182" s="216">
        <v>576.00000002305023</v>
      </c>
      <c r="J12182" s="216">
        <v>1.6576120567997181E-3</v>
      </c>
      <c r="K12182" s="216">
        <v>8.6333961288197099E-6</v>
      </c>
    </row>
    <row r="12183" spans="2:11" ht="15.75" customHeight="1" x14ac:dyDescent="0.2">
      <c r="B12183" s="189">
        <v>41376</v>
      </c>
      <c r="C12183" s="143">
        <v>298211</v>
      </c>
      <c r="D12183" s="143" t="s">
        <v>1231</v>
      </c>
      <c r="E12183" s="143" t="s">
        <v>24</v>
      </c>
      <c r="F12183" s="248" t="s">
        <v>6417</v>
      </c>
      <c r="G12183" s="216">
        <v>24.557000000000002</v>
      </c>
      <c r="H12183" s="216">
        <v>45</v>
      </c>
      <c r="I12183" s="216">
        <v>1105.0650000000001</v>
      </c>
      <c r="J12183" s="216">
        <v>1.113513898052866E-3</v>
      </c>
      <c r="K12183" s="216">
        <v>2.4744753290063691E-5</v>
      </c>
    </row>
    <row r="12184" spans="2:11" ht="15.75" customHeight="1" x14ac:dyDescent="0.2">
      <c r="B12184" s="189">
        <v>41376</v>
      </c>
      <c r="C12184" s="143">
        <v>298212</v>
      </c>
      <c r="D12184" s="143" t="s">
        <v>978</v>
      </c>
      <c r="E12184" s="143" t="s">
        <v>25</v>
      </c>
      <c r="F12184" s="248" t="s">
        <v>6418</v>
      </c>
      <c r="G12184" s="216">
        <v>21.55</v>
      </c>
      <c r="H12184" s="216">
        <v>194.00000000372529</v>
      </c>
      <c r="I12184" s="216">
        <v>4180.70000008028</v>
      </c>
      <c r="J12184" s="216">
        <v>1.2031213065483215E-2</v>
      </c>
      <c r="K12184" s="216">
        <v>6.2016562192021584E-5</v>
      </c>
    </row>
    <row r="12185" spans="2:11" ht="15.75" customHeight="1" x14ac:dyDescent="0.2">
      <c r="B12185" s="189">
        <v>41376</v>
      </c>
      <c r="C12185" s="143">
        <v>298213</v>
      </c>
      <c r="D12185" s="143" t="s">
        <v>657</v>
      </c>
      <c r="E12185" s="143" t="s">
        <v>25</v>
      </c>
      <c r="F12185" s="248" t="s">
        <v>6419</v>
      </c>
      <c r="G12185" s="216">
        <v>7.98</v>
      </c>
      <c r="H12185" s="216">
        <v>82.000000005355105</v>
      </c>
      <c r="I12185" s="216">
        <v>654.36000004273376</v>
      </c>
      <c r="J12185" s="216">
        <v>1.8831163637411342E-3</v>
      </c>
      <c r="K12185" s="216">
        <v>2.2964833702660428E-5</v>
      </c>
    </row>
    <row r="12186" spans="2:11" ht="15.75" customHeight="1" x14ac:dyDescent="0.2">
      <c r="B12186" s="189">
        <v>41376</v>
      </c>
      <c r="C12186" s="143">
        <v>298214</v>
      </c>
      <c r="D12186" s="143" t="s">
        <v>1775</v>
      </c>
      <c r="E12186" s="143" t="s">
        <v>24</v>
      </c>
      <c r="F12186" s="248" t="s">
        <v>6420</v>
      </c>
      <c r="G12186" s="216">
        <v>2</v>
      </c>
      <c r="H12186" s="216">
        <v>46.000000003259629</v>
      </c>
      <c r="I12186" s="216">
        <v>92.000000006519258</v>
      </c>
      <c r="J12186" s="216">
        <v>9.2703396296256739E-5</v>
      </c>
      <c r="K12186" s="216">
        <v>2.0152912236888614E-6</v>
      </c>
    </row>
    <row r="12187" spans="2:11" ht="15.75" customHeight="1" x14ac:dyDescent="0.2">
      <c r="B12187" s="189">
        <v>41376</v>
      </c>
      <c r="C12187" s="143">
        <v>298215</v>
      </c>
      <c r="D12187" s="143" t="s">
        <v>657</v>
      </c>
      <c r="E12187" s="143" t="s">
        <v>25</v>
      </c>
      <c r="F12187" s="248" t="s">
        <v>6421</v>
      </c>
      <c r="G12187" s="216">
        <v>3.99</v>
      </c>
      <c r="H12187" s="216">
        <v>69.999999997671694</v>
      </c>
      <c r="I12187" s="216">
        <v>279.29999999071009</v>
      </c>
      <c r="J12187" s="216">
        <v>8.037691795663804E-4</v>
      </c>
      <c r="K12187" s="216">
        <v>1.1482416851330214E-5</v>
      </c>
    </row>
    <row r="12188" spans="2:11" ht="15.75" customHeight="1" x14ac:dyDescent="0.2">
      <c r="B12188" s="189">
        <v>41376</v>
      </c>
      <c r="C12188" s="143">
        <v>298221</v>
      </c>
      <c r="D12188" s="143" t="s">
        <v>1276</v>
      </c>
      <c r="E12188" s="143" t="s">
        <v>24</v>
      </c>
      <c r="F12188" s="248" t="s">
        <v>6422</v>
      </c>
      <c r="G12188" s="216">
        <v>1</v>
      </c>
      <c r="H12188" s="216">
        <v>452.99999999930151</v>
      </c>
      <c r="I12188" s="216">
        <v>452.99999999930151</v>
      </c>
      <c r="J12188" s="216">
        <v>4.5646346216482334E-4</v>
      </c>
      <c r="K12188" s="216">
        <v>1.0076456118444307E-6</v>
      </c>
    </row>
    <row r="12189" spans="2:11" ht="15.75" customHeight="1" x14ac:dyDescent="0.2">
      <c r="B12189" s="189">
        <v>41377</v>
      </c>
      <c r="C12189" s="143">
        <v>298260</v>
      </c>
      <c r="D12189" s="143" t="s">
        <v>1573</v>
      </c>
      <c r="E12189" s="143" t="s">
        <v>24</v>
      </c>
      <c r="F12189" s="248" t="s">
        <v>4764</v>
      </c>
      <c r="G12189" s="216">
        <v>6.5200000000000005</v>
      </c>
      <c r="H12189" s="216">
        <v>354.00000000139698</v>
      </c>
      <c r="I12189" s="216">
        <v>2308.0800000091085</v>
      </c>
      <c r="J12189" s="216">
        <v>2.3256112483066686E-3</v>
      </c>
      <c r="K12189" s="216">
        <v>6.5695233002753981E-6</v>
      </c>
    </row>
    <row r="12190" spans="2:11" ht="15.75" customHeight="1" x14ac:dyDescent="0.2">
      <c r="B12190" s="189">
        <v>41377</v>
      </c>
      <c r="C12190" s="143">
        <v>298260</v>
      </c>
      <c r="D12190" s="143" t="s">
        <v>708</v>
      </c>
      <c r="E12190" s="143" t="s">
        <v>24</v>
      </c>
      <c r="F12190" s="248" t="s">
        <v>4764</v>
      </c>
      <c r="G12190" s="216">
        <v>2.5</v>
      </c>
      <c r="H12190" s="216">
        <v>354.00000000139698</v>
      </c>
      <c r="I12190" s="216">
        <v>885.00000000349246</v>
      </c>
      <c r="J12190" s="216">
        <v>8.9172210441206608E-4</v>
      </c>
      <c r="K12190" s="216">
        <v>2.5189889955043704E-6</v>
      </c>
    </row>
    <row r="12191" spans="2:11" ht="15.75" customHeight="1" x14ac:dyDescent="0.2">
      <c r="B12191" s="189">
        <v>41377</v>
      </c>
      <c r="C12191" s="143">
        <v>298261</v>
      </c>
      <c r="D12191" s="143" t="s">
        <v>1766</v>
      </c>
      <c r="E12191" s="143" t="s">
        <v>24</v>
      </c>
      <c r="F12191" s="248" t="s">
        <v>5400</v>
      </c>
      <c r="G12191" s="216">
        <v>16.329599999999999</v>
      </c>
      <c r="H12191" s="216">
        <v>304.99999999883585</v>
      </c>
      <c r="I12191" s="216">
        <v>4980.52799998099</v>
      </c>
      <c r="J12191" s="216">
        <v>5.0183580895014016E-3</v>
      </c>
      <c r="K12191" s="216">
        <v>1.6453633080395266E-5</v>
      </c>
    </row>
    <row r="12192" spans="2:11" ht="15.75" customHeight="1" x14ac:dyDescent="0.2">
      <c r="B12192" s="189">
        <v>41378</v>
      </c>
      <c r="C12192" s="143">
        <v>298242</v>
      </c>
      <c r="D12192" s="143" t="s">
        <v>6423</v>
      </c>
      <c r="E12192" s="143" t="s">
        <v>24</v>
      </c>
      <c r="F12192" s="248" t="s">
        <v>6424</v>
      </c>
      <c r="G12192" s="216">
        <v>4.2</v>
      </c>
      <c r="H12192" s="216">
        <v>143.99999999790452</v>
      </c>
      <c r="I12192" s="216">
        <v>604.799999991199</v>
      </c>
      <c r="J12192" s="216">
        <v>6.0937160325829926E-4</v>
      </c>
      <c r="K12192" s="216">
        <v>4.2317472449108809E-6</v>
      </c>
    </row>
    <row r="12193" spans="2:11" ht="15.75" customHeight="1" x14ac:dyDescent="0.2">
      <c r="B12193" s="189">
        <v>41378</v>
      </c>
      <c r="C12193" s="143">
        <v>298255</v>
      </c>
      <c r="D12193" s="143" t="s">
        <v>2650</v>
      </c>
      <c r="E12193" s="143" t="s">
        <v>24</v>
      </c>
      <c r="F12193" s="248" t="s">
        <v>6425</v>
      </c>
      <c r="G12193" s="216">
        <v>4.66</v>
      </c>
      <c r="H12193" s="216">
        <v>130.00000000465661</v>
      </c>
      <c r="I12193" s="216">
        <v>605.80000002169982</v>
      </c>
      <c r="J12193" s="216">
        <v>6.1037916215686658E-4</v>
      </c>
      <c r="K12193" s="216">
        <v>4.6952243241154058E-6</v>
      </c>
    </row>
    <row r="12194" spans="2:11" ht="15.75" customHeight="1" x14ac:dyDescent="0.2">
      <c r="B12194" s="189">
        <v>41378</v>
      </c>
      <c r="C12194" s="143">
        <v>298257</v>
      </c>
      <c r="D12194" s="143" t="s">
        <v>1690</v>
      </c>
      <c r="E12194" s="143" t="s">
        <v>24</v>
      </c>
      <c r="F12194" s="248" t="s">
        <v>3411</v>
      </c>
      <c r="G12194" s="216">
        <v>23</v>
      </c>
      <c r="H12194" s="216">
        <v>307.99999999813735</v>
      </c>
      <c r="I12194" s="216">
        <v>7083.9999999571592</v>
      </c>
      <c r="J12194" s="216">
        <v>7.1375470197065213E-3</v>
      </c>
      <c r="K12194" s="216">
        <v>2.3173853960226253E-5</v>
      </c>
    </row>
    <row r="12195" spans="2:11" ht="15.75" customHeight="1" x14ac:dyDescent="0.2">
      <c r="B12195" s="189">
        <v>41378</v>
      </c>
      <c r="C12195" s="143">
        <v>298258</v>
      </c>
      <c r="D12195" s="143" t="s">
        <v>1247</v>
      </c>
      <c r="E12195" s="143" t="s">
        <v>24</v>
      </c>
      <c r="F12195" s="248" t="s">
        <v>2178</v>
      </c>
      <c r="G12195" s="216">
        <v>6.8250000000000002</v>
      </c>
      <c r="H12195" s="216">
        <v>49.000000002561137</v>
      </c>
      <c r="I12195" s="216">
        <v>334.42500001747976</v>
      </c>
      <c r="J12195" s="216">
        <v>3.3695287439364078E-4</v>
      </c>
      <c r="K12195" s="216">
        <v>6.876589272980181E-6</v>
      </c>
    </row>
    <row r="12196" spans="2:11" ht="15.75" customHeight="1" x14ac:dyDescent="0.2">
      <c r="B12196" s="189">
        <v>41378</v>
      </c>
      <c r="C12196" s="143">
        <v>298259</v>
      </c>
      <c r="D12196" s="143" t="s">
        <v>617</v>
      </c>
      <c r="E12196" s="143" t="s">
        <v>24</v>
      </c>
      <c r="F12196" s="248" t="s">
        <v>5922</v>
      </c>
      <c r="G12196" s="216">
        <v>7.26</v>
      </c>
      <c r="H12196" s="216">
        <v>344.00000000023283</v>
      </c>
      <c r="I12196" s="216">
        <v>2497.4400000016904</v>
      </c>
      <c r="J12196" s="216">
        <v>2.5163178188898532E-3</v>
      </c>
      <c r="K12196" s="216">
        <v>7.314877380488808E-6</v>
      </c>
    </row>
    <row r="12197" spans="2:11" ht="15.75" customHeight="1" x14ac:dyDescent="0.2">
      <c r="B12197" s="189">
        <v>41378</v>
      </c>
      <c r="C12197" s="143">
        <v>298259</v>
      </c>
      <c r="D12197" s="143" t="s">
        <v>502</v>
      </c>
      <c r="E12197" s="143" t="s">
        <v>24</v>
      </c>
      <c r="F12197" s="248" t="s">
        <v>5922</v>
      </c>
      <c r="G12197" s="216">
        <v>17.18</v>
      </c>
      <c r="H12197" s="216">
        <v>344.00000000023283</v>
      </c>
      <c r="I12197" s="216">
        <v>5909.920000004</v>
      </c>
      <c r="J12197" s="216">
        <v>5.9545923042049137E-3</v>
      </c>
      <c r="K12197" s="216">
        <v>1.7309861349421174E-5</v>
      </c>
    </row>
    <row r="12198" spans="2:11" ht="15.75" customHeight="1" x14ac:dyDescent="0.2">
      <c r="B12198" s="189">
        <v>41378</v>
      </c>
      <c r="C12198" s="143">
        <v>298262</v>
      </c>
      <c r="D12198" s="143" t="s">
        <v>717</v>
      </c>
      <c r="E12198" s="143" t="s">
        <v>24</v>
      </c>
      <c r="F12198" s="248" t="s">
        <v>6426</v>
      </c>
      <c r="G12198" s="216">
        <v>8</v>
      </c>
      <c r="H12198" s="216">
        <v>299.00000000023283</v>
      </c>
      <c r="I12198" s="216">
        <v>2392.0000000018626</v>
      </c>
      <c r="J12198" s="216">
        <v>2.4100808118654067E-3</v>
      </c>
      <c r="K12198" s="216">
        <v>8.0604709426873918E-6</v>
      </c>
    </row>
    <row r="12199" spans="2:11" ht="15.75" customHeight="1" x14ac:dyDescent="0.2">
      <c r="B12199" s="189">
        <v>41378</v>
      </c>
      <c r="C12199" s="143">
        <v>298266</v>
      </c>
      <c r="D12199" s="143" t="s">
        <v>1066</v>
      </c>
      <c r="E12199" s="143" t="s">
        <v>24</v>
      </c>
      <c r="F12199" s="248" t="s">
        <v>6427</v>
      </c>
      <c r="G12199" s="216">
        <v>15.475</v>
      </c>
      <c r="H12199" s="216">
        <v>330.99999999976717</v>
      </c>
      <c r="I12199" s="216">
        <v>5122.2249999963969</v>
      </c>
      <c r="J12199" s="216">
        <v>5.1609432217972354E-3</v>
      </c>
      <c r="K12199" s="216">
        <v>1.5591973479760924E-5</v>
      </c>
    </row>
    <row r="12200" spans="2:11" ht="15.75" customHeight="1" x14ac:dyDescent="0.2">
      <c r="B12200" s="189">
        <v>41378</v>
      </c>
      <c r="C12200" s="143">
        <v>298267</v>
      </c>
      <c r="D12200" s="143" t="s">
        <v>1166</v>
      </c>
      <c r="E12200" s="143" t="s">
        <v>24</v>
      </c>
      <c r="F12200" s="248" t="s">
        <v>6151</v>
      </c>
      <c r="G12200" s="216">
        <v>17.7</v>
      </c>
      <c r="H12200" s="216">
        <v>370.00000000116415</v>
      </c>
      <c r="I12200" s="216">
        <v>6549.0000000206055</v>
      </c>
      <c r="J12200" s="216">
        <v>6.5985030254782275E-3</v>
      </c>
      <c r="K12200" s="216">
        <v>1.7833791960695855E-5</v>
      </c>
    </row>
    <row r="12201" spans="2:11" ht="15.75" customHeight="1" x14ac:dyDescent="0.2">
      <c r="B12201" s="189">
        <v>41378</v>
      </c>
      <c r="C12201" s="143">
        <v>298267</v>
      </c>
      <c r="D12201" s="143" t="s">
        <v>5993</v>
      </c>
      <c r="E12201" s="143" t="s">
        <v>24</v>
      </c>
      <c r="F12201" s="248" t="s">
        <v>6151</v>
      </c>
      <c r="G12201" s="216">
        <v>1.17</v>
      </c>
      <c r="H12201" s="216">
        <v>370.00000000116415</v>
      </c>
      <c r="I12201" s="216">
        <v>432.90000000136206</v>
      </c>
      <c r="J12201" s="216">
        <v>4.3617223388754385E-4</v>
      </c>
      <c r="K12201" s="216">
        <v>1.178843875368031E-6</v>
      </c>
    </row>
    <row r="12202" spans="2:11" ht="15.75" customHeight="1" x14ac:dyDescent="0.2">
      <c r="B12202" s="189">
        <v>41378</v>
      </c>
      <c r="C12202" s="143">
        <v>298272</v>
      </c>
      <c r="D12202" s="143" t="s">
        <v>1066</v>
      </c>
      <c r="E12202" s="143" t="s">
        <v>24</v>
      </c>
      <c r="F12202" s="248" t="s">
        <v>6428</v>
      </c>
      <c r="G12202" s="216">
        <v>1.24</v>
      </c>
      <c r="H12202" s="216">
        <v>310.99999999743886</v>
      </c>
      <c r="I12202" s="216">
        <v>385.6399999968242</v>
      </c>
      <c r="J12202" s="216">
        <v>3.8855500178904592E-4</v>
      </c>
      <c r="K12202" s="216">
        <v>1.2493729961165457E-6</v>
      </c>
    </row>
    <row r="12203" spans="2:11" ht="15.75" customHeight="1" x14ac:dyDescent="0.2">
      <c r="B12203" s="189">
        <v>41379</v>
      </c>
      <c r="C12203" s="143">
        <v>298294</v>
      </c>
      <c r="D12203" s="143" t="s">
        <v>623</v>
      </c>
      <c r="E12203" s="143" t="s">
        <v>25</v>
      </c>
      <c r="F12203" s="248" t="s">
        <v>1999</v>
      </c>
      <c r="G12203" s="216">
        <v>48</v>
      </c>
      <c r="H12203" s="216">
        <v>229.00000000256114</v>
      </c>
      <c r="I12203" s="216">
        <v>10992.000000122935</v>
      </c>
      <c r="J12203" s="216">
        <v>3.1642489611400849E-2</v>
      </c>
      <c r="K12203" s="216">
        <v>1.3817681052858934E-4</v>
      </c>
    </row>
    <row r="12204" spans="2:11" ht="15.75" customHeight="1" x14ac:dyDescent="0.2">
      <c r="B12204" s="189">
        <v>41379</v>
      </c>
      <c r="C12204" s="143">
        <v>298295</v>
      </c>
      <c r="D12204" s="143" t="s">
        <v>696</v>
      </c>
      <c r="E12204" s="143" t="s">
        <v>25</v>
      </c>
      <c r="F12204" s="248" t="s">
        <v>6429</v>
      </c>
      <c r="G12204" s="216">
        <v>15</v>
      </c>
      <c r="H12204" s="216">
        <v>193.00000000046566</v>
      </c>
      <c r="I12204" s="216">
        <v>2895.0000000069849</v>
      </c>
      <c r="J12204" s="216">
        <v>8.3337888850256517E-3</v>
      </c>
      <c r="K12204" s="216">
        <v>4.3180253290184166E-5</v>
      </c>
    </row>
    <row r="12205" spans="2:11" ht="15.75" customHeight="1" x14ac:dyDescent="0.2">
      <c r="B12205" s="189">
        <v>41379</v>
      </c>
      <c r="C12205" s="143">
        <v>298296</v>
      </c>
      <c r="D12205" s="143" t="s">
        <v>614</v>
      </c>
      <c r="E12205" s="143" t="s">
        <v>25</v>
      </c>
      <c r="F12205" s="248" t="s">
        <v>3973</v>
      </c>
      <c r="G12205" s="216">
        <v>3</v>
      </c>
      <c r="H12205" s="216">
        <v>185.99999999860302</v>
      </c>
      <c r="I12205" s="216">
        <v>557.99999999580905</v>
      </c>
      <c r="J12205" s="216">
        <v>1.6063054223827867E-3</v>
      </c>
      <c r="K12205" s="216">
        <v>8.6360506580368338E-6</v>
      </c>
    </row>
    <row r="12206" spans="2:11" ht="15.75" customHeight="1" x14ac:dyDescent="0.2">
      <c r="B12206" s="189">
        <v>41379</v>
      </c>
      <c r="C12206" s="143">
        <v>298297</v>
      </c>
      <c r="D12206" s="143" t="s">
        <v>953</v>
      </c>
      <c r="E12206" s="143" t="s">
        <v>25</v>
      </c>
      <c r="F12206" s="248" t="s">
        <v>2555</v>
      </c>
      <c r="G12206" s="216">
        <v>28.855</v>
      </c>
      <c r="H12206" s="216">
        <v>233.99999999790452</v>
      </c>
      <c r="I12206" s="216">
        <v>6752.0699999395347</v>
      </c>
      <c r="J12206" s="216">
        <v>1.943707285536286E-2</v>
      </c>
      <c r="K12206" s="216">
        <v>8.3064413912550952E-5</v>
      </c>
    </row>
    <row r="12207" spans="2:11" ht="15.75" customHeight="1" x14ac:dyDescent="0.2">
      <c r="B12207" s="189">
        <v>41379</v>
      </c>
      <c r="C12207" s="143">
        <v>298299</v>
      </c>
      <c r="D12207" s="143" t="s">
        <v>948</v>
      </c>
      <c r="E12207" s="143" t="s">
        <v>25</v>
      </c>
      <c r="F12207" s="248" t="s">
        <v>2965</v>
      </c>
      <c r="G12207" s="216">
        <v>18.330000000000002</v>
      </c>
      <c r="H12207" s="216">
        <v>249.99999999767169</v>
      </c>
      <c r="I12207" s="216">
        <v>4582.499999957322</v>
      </c>
      <c r="J12207" s="216">
        <v>1.3191567380028408E-2</v>
      </c>
      <c r="K12207" s="216">
        <v>5.2766269520605062E-5</v>
      </c>
    </row>
    <row r="12208" spans="2:11" ht="15.75" customHeight="1" x14ac:dyDescent="0.2">
      <c r="B12208" s="189">
        <v>41379</v>
      </c>
      <c r="C12208" s="143">
        <v>298300</v>
      </c>
      <c r="D12208" s="143" t="s">
        <v>619</v>
      </c>
      <c r="E12208" s="143" t="s">
        <v>25</v>
      </c>
      <c r="F12208" s="248" t="s">
        <v>4375</v>
      </c>
      <c r="G12208" s="216">
        <v>2</v>
      </c>
      <c r="H12208" s="216">
        <v>319.99999999534339</v>
      </c>
      <c r="I12208" s="216">
        <v>639.99999999068677</v>
      </c>
      <c r="J12208" s="216">
        <v>1.8423574736877147E-3</v>
      </c>
      <c r="K12208" s="216">
        <v>5.7573671053578889E-6</v>
      </c>
    </row>
    <row r="12209" spans="2:11" ht="15.75" customHeight="1" x14ac:dyDescent="0.2">
      <c r="B12209" s="189">
        <v>41379</v>
      </c>
      <c r="C12209" s="143">
        <v>298302</v>
      </c>
      <c r="D12209" s="143" t="s">
        <v>716</v>
      </c>
      <c r="E12209" s="143" t="s">
        <v>24</v>
      </c>
      <c r="F12209" s="248" t="s">
        <v>6430</v>
      </c>
      <c r="G12209" s="216">
        <v>1</v>
      </c>
      <c r="H12209" s="216">
        <v>385.00000000814907</v>
      </c>
      <c r="I12209" s="216">
        <v>385.00000000814907</v>
      </c>
      <c r="J12209" s="216">
        <v>3.8787754716731923E-4</v>
      </c>
      <c r="K12209" s="216">
        <v>1.0074741484652188E-6</v>
      </c>
    </row>
    <row r="12210" spans="2:11" ht="15.75" customHeight="1" x14ac:dyDescent="0.2">
      <c r="B12210" s="189">
        <v>41379</v>
      </c>
      <c r="C12210" s="143">
        <v>298303</v>
      </c>
      <c r="D12210" s="143" t="s">
        <v>1540</v>
      </c>
      <c r="E12210" s="143" t="s">
        <v>24</v>
      </c>
      <c r="F12210" s="248" t="s">
        <v>6431</v>
      </c>
      <c r="G12210" s="216">
        <v>4.7</v>
      </c>
      <c r="H12210" s="216">
        <v>226.00000000325963</v>
      </c>
      <c r="I12210" s="216">
        <v>1062.2000000153203</v>
      </c>
      <c r="J12210" s="216">
        <v>1.0701390405151903E-3</v>
      </c>
      <c r="K12210" s="216">
        <v>4.7351284977865287E-6</v>
      </c>
    </row>
    <row r="12211" spans="2:11" ht="15.75" customHeight="1" x14ac:dyDescent="0.2">
      <c r="B12211" s="189">
        <v>41379</v>
      </c>
      <c r="C12211" s="143">
        <v>298304</v>
      </c>
      <c r="D12211" s="143" t="s">
        <v>952</v>
      </c>
      <c r="E12211" s="143" t="s">
        <v>25</v>
      </c>
      <c r="F12211" s="248" t="s">
        <v>6432</v>
      </c>
      <c r="G12211" s="216">
        <v>2.4</v>
      </c>
      <c r="H12211" s="216">
        <v>36.000000002095476</v>
      </c>
      <c r="I12211" s="216">
        <v>86.400000005029142</v>
      </c>
      <c r="J12211" s="216">
        <v>2.4871825896593814E-4</v>
      </c>
      <c r="K12211" s="216">
        <v>6.9088405264294665E-6</v>
      </c>
    </row>
    <row r="12212" spans="2:11" ht="15.75" customHeight="1" x14ac:dyDescent="0.2">
      <c r="B12212" s="189">
        <v>41379</v>
      </c>
      <c r="C12212" s="143">
        <v>298305</v>
      </c>
      <c r="D12212" s="143" t="s">
        <v>6433</v>
      </c>
      <c r="E12212" s="143" t="s">
        <v>24</v>
      </c>
      <c r="F12212" s="248" t="s">
        <v>6434</v>
      </c>
      <c r="G12212" s="216">
        <v>17.425000000000001</v>
      </c>
      <c r="H12212" s="216">
        <v>227.99999999930151</v>
      </c>
      <c r="I12212" s="216">
        <v>3972.8999999878288</v>
      </c>
      <c r="J12212" s="216">
        <v>4.0025940444252056E-3</v>
      </c>
      <c r="K12212" s="216">
        <v>1.7555237037006438E-5</v>
      </c>
    </row>
    <row r="12213" spans="2:11" ht="15.75" customHeight="1" x14ac:dyDescent="0.2">
      <c r="B12213" s="189">
        <v>41379</v>
      </c>
      <c r="C12213" s="143">
        <v>298306</v>
      </c>
      <c r="D12213" s="143" t="s">
        <v>834</v>
      </c>
      <c r="E12213" s="143" t="s">
        <v>25</v>
      </c>
      <c r="F12213" s="248" t="s">
        <v>6435</v>
      </c>
      <c r="G12213" s="216">
        <v>6.12</v>
      </c>
      <c r="H12213" s="216">
        <v>70.000000008149073</v>
      </c>
      <c r="I12213" s="216">
        <v>428.40000004987235</v>
      </c>
      <c r="J12213" s="216">
        <v>1.2332280341112265E-3</v>
      </c>
      <c r="K12213" s="216">
        <v>1.7617543342395142E-5</v>
      </c>
    </row>
    <row r="12214" spans="2:11" ht="15.75" customHeight="1" x14ac:dyDescent="0.2">
      <c r="B12214" s="189">
        <v>41379</v>
      </c>
      <c r="C12214" s="143">
        <v>298308</v>
      </c>
      <c r="D12214" s="143" t="s">
        <v>776</v>
      </c>
      <c r="E12214" s="143" t="s">
        <v>24</v>
      </c>
      <c r="F12214" s="248" t="s">
        <v>4257</v>
      </c>
      <c r="G12214" s="216">
        <v>8.1300000000000008</v>
      </c>
      <c r="H12214" s="216">
        <v>233.00000000512227</v>
      </c>
      <c r="I12214" s="216">
        <v>1894.2900000416444</v>
      </c>
      <c r="J12214" s="216">
        <v>1.9084482047381352E-3</v>
      </c>
      <c r="K12214" s="216">
        <v>8.1907648270222304E-6</v>
      </c>
    </row>
    <row r="12215" spans="2:11" ht="15.75" customHeight="1" x14ac:dyDescent="0.2">
      <c r="B12215" s="189">
        <v>41379</v>
      </c>
      <c r="C12215" s="143">
        <v>298309</v>
      </c>
      <c r="D12215" s="143" t="s">
        <v>841</v>
      </c>
      <c r="E12215" s="143" t="s">
        <v>25</v>
      </c>
      <c r="F12215" s="248" t="s">
        <v>6322</v>
      </c>
      <c r="G12215" s="216">
        <v>36</v>
      </c>
      <c r="H12215" s="216">
        <v>285.99999999976717</v>
      </c>
      <c r="I12215" s="216">
        <v>10295.999999991618</v>
      </c>
      <c r="J12215" s="216">
        <v>2.9638925858358284E-2</v>
      </c>
      <c r="K12215" s="216">
        <v>1.0363260789644201E-4</v>
      </c>
    </row>
    <row r="12216" spans="2:11" ht="15.75" customHeight="1" x14ac:dyDescent="0.2">
      <c r="B12216" s="189">
        <v>41379</v>
      </c>
      <c r="C12216" s="143">
        <v>298310</v>
      </c>
      <c r="D12216" s="143" t="s">
        <v>1213</v>
      </c>
      <c r="E12216" s="143" t="s">
        <v>24</v>
      </c>
      <c r="F12216" s="248" t="s">
        <v>6436</v>
      </c>
      <c r="G12216" s="216">
        <v>19.175000000000001</v>
      </c>
      <c r="H12216" s="216">
        <v>380.99999999511056</v>
      </c>
      <c r="I12216" s="216">
        <v>7305.6749999062449</v>
      </c>
      <c r="J12216" s="216">
        <v>7.3602786994941818E-3</v>
      </c>
      <c r="K12216" s="216">
        <v>1.9318316796820571E-5</v>
      </c>
    </row>
    <row r="12217" spans="2:11" ht="15.75" customHeight="1" x14ac:dyDescent="0.2">
      <c r="B12217" s="189">
        <v>41379</v>
      </c>
      <c r="C12217" s="143">
        <v>298311</v>
      </c>
      <c r="D12217" s="143" t="s">
        <v>1376</v>
      </c>
      <c r="E12217" s="143" t="s">
        <v>24</v>
      </c>
      <c r="F12217" s="248" t="s">
        <v>5844</v>
      </c>
      <c r="G12217" s="216">
        <v>69.14</v>
      </c>
      <c r="H12217" s="216">
        <v>307.99999999813735</v>
      </c>
      <c r="I12217" s="216">
        <v>21295.119999871215</v>
      </c>
      <c r="J12217" s="216">
        <v>2.1454282888334904E-2</v>
      </c>
      <c r="K12217" s="216">
        <v>6.9656762624885238E-5</v>
      </c>
    </row>
    <row r="12218" spans="2:11" ht="15.75" customHeight="1" x14ac:dyDescent="0.2">
      <c r="B12218" s="189">
        <v>41379</v>
      </c>
      <c r="C12218" s="143">
        <v>298312</v>
      </c>
      <c r="D12218" s="143" t="s">
        <v>909</v>
      </c>
      <c r="E12218" s="143" t="s">
        <v>24</v>
      </c>
      <c r="F12218" s="248" t="s">
        <v>6437</v>
      </c>
      <c r="G12218" s="216">
        <v>11.32</v>
      </c>
      <c r="H12218" s="216">
        <v>160.00000000814907</v>
      </c>
      <c r="I12218" s="216">
        <v>1811.2000000922476</v>
      </c>
      <c r="J12218" s="216">
        <v>1.8247371777931414E-3</v>
      </c>
      <c r="K12218" s="216">
        <v>1.1404607360626278E-5</v>
      </c>
    </row>
    <row r="12219" spans="2:11" ht="15.75" customHeight="1" x14ac:dyDescent="0.2">
      <c r="B12219" s="189">
        <v>41379</v>
      </c>
      <c r="C12219" s="143">
        <v>298313</v>
      </c>
      <c r="D12219" s="143" t="s">
        <v>613</v>
      </c>
      <c r="E12219" s="143" t="s">
        <v>25</v>
      </c>
      <c r="F12219" s="248" t="s">
        <v>2477</v>
      </c>
      <c r="G12219" s="216">
        <v>4</v>
      </c>
      <c r="H12219" s="216">
        <v>75.00000000349246</v>
      </c>
      <c r="I12219" s="216">
        <v>300.00000001396984</v>
      </c>
      <c r="J12219" s="216">
        <v>8.6360506584389808E-4</v>
      </c>
      <c r="K12219" s="216">
        <v>1.1514734210715778E-5</v>
      </c>
    </row>
    <row r="12220" spans="2:11" ht="15.75" customHeight="1" x14ac:dyDescent="0.2">
      <c r="B12220" s="189">
        <v>41379</v>
      </c>
      <c r="C12220" s="143">
        <v>298314</v>
      </c>
      <c r="D12220" s="143" t="s">
        <v>657</v>
      </c>
      <c r="E12220" s="143" t="s">
        <v>25</v>
      </c>
      <c r="F12220" s="248" t="s">
        <v>6438</v>
      </c>
      <c r="G12220" s="216">
        <v>2.0100000000000002</v>
      </c>
      <c r="H12220" s="216">
        <v>42.000000000698492</v>
      </c>
      <c r="I12220" s="216">
        <v>84.420000001403977</v>
      </c>
      <c r="J12220" s="216">
        <v>2.430184655211981E-4</v>
      </c>
      <c r="K12220" s="216">
        <v>5.7861539408846793E-6</v>
      </c>
    </row>
    <row r="12221" spans="2:11" ht="15.75" customHeight="1" x14ac:dyDescent="0.2">
      <c r="B12221" s="189">
        <v>41379</v>
      </c>
      <c r="C12221" s="143">
        <v>298315</v>
      </c>
      <c r="D12221" s="143" t="s">
        <v>1188</v>
      </c>
      <c r="E12221" s="143" t="s">
        <v>25</v>
      </c>
      <c r="F12221" s="248" t="s">
        <v>4381</v>
      </c>
      <c r="G12221" s="216">
        <v>8.363999999999999</v>
      </c>
      <c r="H12221" s="216">
        <v>389.99999999301508</v>
      </c>
      <c r="I12221" s="216">
        <v>3261.9599999415782</v>
      </c>
      <c r="J12221" s="216">
        <v>9.3901506013284314E-3</v>
      </c>
      <c r="K12221" s="216">
        <v>2.4077309234606688E-5</v>
      </c>
    </row>
    <row r="12222" spans="2:11" ht="15.75" customHeight="1" x14ac:dyDescent="0.2">
      <c r="B12222" s="189">
        <v>41379</v>
      </c>
      <c r="C12222" s="143">
        <v>298394</v>
      </c>
      <c r="D12222" s="143" t="s">
        <v>689</v>
      </c>
      <c r="E12222" s="143" t="s">
        <v>25</v>
      </c>
      <c r="F12222" s="248" t="s">
        <v>2770</v>
      </c>
      <c r="G12222" s="216">
        <v>68.160000000000011</v>
      </c>
      <c r="H12222" s="216">
        <v>369.99999999068677</v>
      </c>
      <c r="I12222" s="216">
        <v>25219.19999936521</v>
      </c>
      <c r="J12222" s="216">
        <v>7.2598096249893482E-2</v>
      </c>
      <c r="K12222" s="216">
        <v>1.9621107095059689E-4</v>
      </c>
    </row>
    <row r="12223" spans="2:11" ht="15.75" customHeight="1" x14ac:dyDescent="0.2">
      <c r="B12223" s="189">
        <v>41379</v>
      </c>
      <c r="C12223" s="143">
        <v>298396</v>
      </c>
      <c r="D12223" s="143" t="s">
        <v>509</v>
      </c>
      <c r="E12223" s="143" t="s">
        <v>25</v>
      </c>
      <c r="F12223" s="248" t="s">
        <v>2991</v>
      </c>
      <c r="G12223" s="216">
        <v>2.536</v>
      </c>
      <c r="H12223" s="216">
        <v>289.99999999185093</v>
      </c>
      <c r="I12223" s="216">
        <v>735.43999997933395</v>
      </c>
      <c r="J12223" s="216">
        <v>2.1170990319227118E-3</v>
      </c>
      <c r="K12223" s="216">
        <v>7.3003414895938034E-6</v>
      </c>
    </row>
    <row r="12224" spans="2:11" ht="15.75" customHeight="1" x14ac:dyDescent="0.2">
      <c r="B12224" s="189">
        <v>41379</v>
      </c>
      <c r="C12224" s="143">
        <v>298398</v>
      </c>
      <c r="D12224" s="143" t="s">
        <v>511</v>
      </c>
      <c r="E12224" s="143" t="s">
        <v>25</v>
      </c>
      <c r="F12224" s="248" t="s">
        <v>1972</v>
      </c>
      <c r="G12224" s="216">
        <v>40.019999999999996</v>
      </c>
      <c r="H12224" s="216">
        <v>77.999999992316589</v>
      </c>
      <c r="I12224" s="216">
        <v>3121.5599996925098</v>
      </c>
      <c r="J12224" s="216">
        <v>8.98598342981532E-3</v>
      </c>
      <c r="K12224" s="216">
        <v>1.1520491577821135E-4</v>
      </c>
    </row>
    <row r="12225" spans="2:11" ht="15.75" customHeight="1" x14ac:dyDescent="0.2">
      <c r="B12225" s="189">
        <v>41379</v>
      </c>
      <c r="C12225" s="143">
        <v>298399</v>
      </c>
      <c r="D12225" s="143" t="s">
        <v>565</v>
      </c>
      <c r="E12225" s="143" t="s">
        <v>25</v>
      </c>
      <c r="F12225" s="248" t="s">
        <v>6439</v>
      </c>
      <c r="G12225" s="216">
        <v>4.1500000000000004</v>
      </c>
      <c r="H12225" s="216">
        <v>51.999999991385266</v>
      </c>
      <c r="I12225" s="216">
        <v>215.79999996424888</v>
      </c>
      <c r="J12225" s="216">
        <v>6.2121991056520007E-4</v>
      </c>
      <c r="K12225" s="216">
        <v>1.1946536743617621E-5</v>
      </c>
    </row>
    <row r="12226" spans="2:11" ht="15.75" customHeight="1" x14ac:dyDescent="0.2">
      <c r="B12226" s="189">
        <v>41380</v>
      </c>
      <c r="C12226" s="143">
        <v>298333</v>
      </c>
      <c r="D12226" s="143" t="s">
        <v>948</v>
      </c>
      <c r="E12226" s="143" t="s">
        <v>25</v>
      </c>
      <c r="F12226" s="248" t="s">
        <v>6440</v>
      </c>
      <c r="G12226" s="216">
        <v>4</v>
      </c>
      <c r="H12226" s="216">
        <v>40.000000004656613</v>
      </c>
      <c r="I12226" s="216">
        <v>160.00000001862645</v>
      </c>
      <c r="J12226" s="216">
        <v>4.6062461336285955E-4</v>
      </c>
      <c r="K12226" s="216">
        <v>1.1515615332730894E-5</v>
      </c>
    </row>
    <row r="12227" spans="2:11" ht="15.75" customHeight="1" x14ac:dyDescent="0.2">
      <c r="B12227" s="189">
        <v>41380</v>
      </c>
      <c r="C12227" s="143">
        <v>298334</v>
      </c>
      <c r="D12227" s="143" t="s">
        <v>723</v>
      </c>
      <c r="E12227" s="143" t="s">
        <v>25</v>
      </c>
      <c r="F12227" s="248" t="s">
        <v>3188</v>
      </c>
      <c r="G12227" s="216">
        <v>12.01</v>
      </c>
      <c r="H12227" s="216">
        <v>137.00000000651926</v>
      </c>
      <c r="I12227" s="216">
        <v>1645.3700000782962</v>
      </c>
      <c r="J12227" s="216">
        <v>4.7368620002292651E-3</v>
      </c>
      <c r="K12227" s="216">
        <v>3.4575635036524512E-5</v>
      </c>
    </row>
    <row r="12228" spans="2:11" ht="15.75" customHeight="1" x14ac:dyDescent="0.2">
      <c r="B12228" s="189">
        <v>41380</v>
      </c>
      <c r="C12228" s="143">
        <v>298337</v>
      </c>
      <c r="D12228" s="143" t="s">
        <v>1398</v>
      </c>
      <c r="E12228" s="143" t="s">
        <v>25</v>
      </c>
      <c r="F12228" s="248" t="s">
        <v>1948</v>
      </c>
      <c r="G12228" s="216">
        <v>43</v>
      </c>
      <c r="H12228" s="216">
        <v>315</v>
      </c>
      <c r="I12228" s="216">
        <v>13545</v>
      </c>
      <c r="J12228" s="216">
        <v>3.8994752420459987E-2</v>
      </c>
      <c r="K12228" s="216">
        <v>1.2379286482685711E-4</v>
      </c>
    </row>
    <row r="12229" spans="2:11" ht="15.75" customHeight="1" x14ac:dyDescent="0.2">
      <c r="B12229" s="189">
        <v>41380</v>
      </c>
      <c r="C12229" s="143">
        <v>298338</v>
      </c>
      <c r="D12229" s="143" t="s">
        <v>1492</v>
      </c>
      <c r="E12229" s="143" t="s">
        <v>25</v>
      </c>
      <c r="F12229" s="248" t="s">
        <v>6441</v>
      </c>
      <c r="G12229" s="216">
        <v>1</v>
      </c>
      <c r="H12229" s="216">
        <v>269.00000000721775</v>
      </c>
      <c r="I12229" s="216">
        <v>269.00000000721775</v>
      </c>
      <c r="J12229" s="216">
        <v>7.7442513114693188E-4</v>
      </c>
      <c r="K12229" s="216">
        <v>2.8789038331827235E-6</v>
      </c>
    </row>
    <row r="12230" spans="2:11" ht="15.75" customHeight="1" x14ac:dyDescent="0.2">
      <c r="B12230" s="189">
        <v>41380</v>
      </c>
      <c r="C12230" s="143">
        <v>298341</v>
      </c>
      <c r="D12230" s="143" t="s">
        <v>527</v>
      </c>
      <c r="E12230" s="143" t="s">
        <v>25</v>
      </c>
      <c r="F12230" s="248" t="s">
        <v>2269</v>
      </c>
      <c r="G12230" s="216">
        <v>34.050000000000004</v>
      </c>
      <c r="H12230" s="216">
        <v>256.99999999953434</v>
      </c>
      <c r="I12230" s="216">
        <v>8750.8499999841442</v>
      </c>
      <c r="J12230" s="216">
        <v>2.5192855608561389E-2</v>
      </c>
      <c r="K12230" s="216">
        <v>9.8026675519871743E-5</v>
      </c>
    </row>
    <row r="12231" spans="2:11" ht="15.75" customHeight="1" x14ac:dyDescent="0.2">
      <c r="B12231" s="189">
        <v>41380</v>
      </c>
      <c r="C12231" s="143">
        <v>298343</v>
      </c>
      <c r="D12231" s="143" t="s">
        <v>677</v>
      </c>
      <c r="E12231" s="143" t="s">
        <v>25</v>
      </c>
      <c r="F12231" s="248" t="s">
        <v>6442</v>
      </c>
      <c r="G12231" s="216">
        <v>9</v>
      </c>
      <c r="H12231" s="216">
        <v>310.00000000465661</v>
      </c>
      <c r="I12231" s="216">
        <v>2790.0000000419095</v>
      </c>
      <c r="J12231" s="216">
        <v>8.032141694700453E-3</v>
      </c>
      <c r="K12231" s="216">
        <v>2.5910134498644512E-5</v>
      </c>
    </row>
    <row r="12232" spans="2:11" ht="15.75" customHeight="1" x14ac:dyDescent="0.2">
      <c r="B12232" s="189">
        <v>41380</v>
      </c>
      <c r="C12232" s="143">
        <v>298346</v>
      </c>
      <c r="D12232" s="143" t="s">
        <v>814</v>
      </c>
      <c r="E12232" s="143" t="s">
        <v>25</v>
      </c>
      <c r="F12232" s="248" t="s">
        <v>5950</v>
      </c>
      <c r="G12232" s="216">
        <v>0.4</v>
      </c>
      <c r="H12232" s="216">
        <v>368.00000000512227</v>
      </c>
      <c r="I12232" s="216">
        <v>147.20000000204891</v>
      </c>
      <c r="J12232" s="216">
        <v>4.2377464425039552E-4</v>
      </c>
      <c r="K12232" s="216">
        <v>1.1515615332730894E-6</v>
      </c>
    </row>
    <row r="12233" spans="2:11" ht="15.75" customHeight="1" x14ac:dyDescent="0.2">
      <c r="B12233" s="189">
        <v>41380</v>
      </c>
      <c r="C12233" s="143">
        <v>298347</v>
      </c>
      <c r="D12233" s="143" t="s">
        <v>890</v>
      </c>
      <c r="E12233" s="143" t="s">
        <v>25</v>
      </c>
      <c r="F12233" s="248" t="s">
        <v>3981</v>
      </c>
      <c r="G12233" s="216">
        <v>28.5</v>
      </c>
      <c r="H12233" s="216">
        <v>484.99999999883585</v>
      </c>
      <c r="I12233" s="216">
        <v>13822.499999966822</v>
      </c>
      <c r="J12233" s="216">
        <v>3.9793648234072679E-2</v>
      </c>
      <c r="K12233" s="216">
        <v>8.2048759245707616E-5</v>
      </c>
    </row>
    <row r="12234" spans="2:11" ht="15.75" customHeight="1" x14ac:dyDescent="0.2">
      <c r="B12234" s="189">
        <v>41380</v>
      </c>
      <c r="C12234" s="143">
        <v>298348</v>
      </c>
      <c r="D12234" s="143" t="s">
        <v>867</v>
      </c>
      <c r="E12234" s="143" t="s">
        <v>25</v>
      </c>
      <c r="F12234" s="248" t="s">
        <v>4534</v>
      </c>
      <c r="G12234" s="216">
        <v>52</v>
      </c>
      <c r="H12234" s="216">
        <v>512.0000000030268</v>
      </c>
      <c r="I12234" s="216">
        <v>26624.000000157394</v>
      </c>
      <c r="J12234" s="216">
        <v>7.6647935655109953E-2</v>
      </c>
      <c r="K12234" s="216">
        <v>1.4970299932550162E-4</v>
      </c>
    </row>
    <row r="12235" spans="2:11" ht="15.75" customHeight="1" x14ac:dyDescent="0.2">
      <c r="B12235" s="189">
        <v>41380</v>
      </c>
      <c r="C12235" s="143">
        <v>298363</v>
      </c>
      <c r="D12235" s="143" t="s">
        <v>1188</v>
      </c>
      <c r="E12235" s="143" t="s">
        <v>25</v>
      </c>
      <c r="F12235" s="248" t="s">
        <v>4381</v>
      </c>
      <c r="G12235" s="216">
        <v>4</v>
      </c>
      <c r="H12235" s="216">
        <v>429.99999999767169</v>
      </c>
      <c r="I12235" s="216">
        <v>1719.9999999906868</v>
      </c>
      <c r="J12235" s="216">
        <v>4.9517145930474725E-3</v>
      </c>
      <c r="K12235" s="216">
        <v>1.1515615332730894E-5</v>
      </c>
    </row>
    <row r="12236" spans="2:11" ht="15.75" customHeight="1" x14ac:dyDescent="0.2">
      <c r="B12236" s="189">
        <v>41380</v>
      </c>
      <c r="C12236" s="143">
        <v>298364</v>
      </c>
      <c r="D12236" s="143" t="s">
        <v>689</v>
      </c>
      <c r="E12236" s="143" t="s">
        <v>25</v>
      </c>
      <c r="F12236" s="248" t="s">
        <v>2770</v>
      </c>
      <c r="G12236" s="216">
        <v>40.43</v>
      </c>
      <c r="H12236" s="216">
        <v>407.99999999930151</v>
      </c>
      <c r="I12236" s="216">
        <v>16495.439999971761</v>
      </c>
      <c r="J12236" s="216">
        <v>4.7488785445954328E-2</v>
      </c>
      <c r="K12236" s="216">
        <v>1.1639408197557751E-4</v>
      </c>
    </row>
    <row r="12237" spans="2:11" ht="15.75" customHeight="1" x14ac:dyDescent="0.2">
      <c r="B12237" s="189">
        <v>41380</v>
      </c>
      <c r="C12237" s="143">
        <v>298365</v>
      </c>
      <c r="D12237" s="143" t="s">
        <v>630</v>
      </c>
      <c r="E12237" s="143" t="s">
        <v>24</v>
      </c>
      <c r="F12237" s="248" t="s">
        <v>3405</v>
      </c>
      <c r="G12237" s="216">
        <v>9.44</v>
      </c>
      <c r="H12237" s="216">
        <v>471.00000000558794</v>
      </c>
      <c r="I12237" s="216">
        <v>4446.2400000527496</v>
      </c>
      <c r="J12237" s="216">
        <v>4.4793032152546045E-3</v>
      </c>
      <c r="K12237" s="216">
        <v>9.5101979091326165E-6</v>
      </c>
    </row>
    <row r="12238" spans="2:11" ht="15.75" customHeight="1" x14ac:dyDescent="0.2">
      <c r="B12238" s="189">
        <v>41380</v>
      </c>
      <c r="C12238" s="143">
        <v>298366</v>
      </c>
      <c r="D12238" s="143" t="s">
        <v>1569</v>
      </c>
      <c r="E12238" s="143" t="s">
        <v>24</v>
      </c>
      <c r="F12238" s="248" t="s">
        <v>6443</v>
      </c>
      <c r="G12238" s="216">
        <v>1.17</v>
      </c>
      <c r="H12238" s="216">
        <v>243.99999999906868</v>
      </c>
      <c r="I12238" s="216">
        <v>285.47999999891033</v>
      </c>
      <c r="J12238" s="216">
        <v>2.8760289185262889E-4</v>
      </c>
      <c r="K12238" s="216">
        <v>1.1787003764496992E-6</v>
      </c>
    </row>
    <row r="12239" spans="2:11" ht="15.75" customHeight="1" x14ac:dyDescent="0.2">
      <c r="B12239" s="189">
        <v>41380</v>
      </c>
      <c r="C12239" s="143">
        <v>298366</v>
      </c>
      <c r="D12239" s="143" t="s">
        <v>1416</v>
      </c>
      <c r="E12239" s="143" t="s">
        <v>24</v>
      </c>
      <c r="F12239" s="248" t="s">
        <v>6443</v>
      </c>
      <c r="G12239" s="216">
        <v>24.85</v>
      </c>
      <c r="H12239" s="216">
        <v>243.99999999906868</v>
      </c>
      <c r="I12239" s="216">
        <v>6063.3999999768566</v>
      </c>
      <c r="J12239" s="216">
        <v>6.1084887713998533E-3</v>
      </c>
      <c r="K12239" s="216">
        <v>2.5034790046816265E-5</v>
      </c>
    </row>
    <row r="12240" spans="2:11" ht="15.75" customHeight="1" x14ac:dyDescent="0.2">
      <c r="B12240" s="189">
        <v>41380</v>
      </c>
      <c r="C12240" s="143">
        <v>298367</v>
      </c>
      <c r="D12240" s="143" t="s">
        <v>1605</v>
      </c>
      <c r="E12240" s="143" t="s">
        <v>24</v>
      </c>
      <c r="F12240" s="248" t="s">
        <v>5186</v>
      </c>
      <c r="G12240" s="216">
        <v>12.24</v>
      </c>
      <c r="H12240" s="216">
        <v>268.00000000395812</v>
      </c>
      <c r="I12240" s="216">
        <v>3280.3200000484476</v>
      </c>
      <c r="J12240" s="216">
        <v>3.3047131785748575E-3</v>
      </c>
      <c r="K12240" s="216">
        <v>1.2331019322858395E-5</v>
      </c>
    </row>
    <row r="12241" spans="2:11" ht="15.75" customHeight="1" x14ac:dyDescent="0.2">
      <c r="B12241" s="189">
        <v>41380</v>
      </c>
      <c r="C12241" s="143">
        <v>298368</v>
      </c>
      <c r="D12241" s="143" t="s">
        <v>549</v>
      </c>
      <c r="E12241" s="143" t="s">
        <v>24</v>
      </c>
      <c r="F12241" s="248" t="s">
        <v>6444</v>
      </c>
      <c r="G12241" s="216">
        <v>1.345</v>
      </c>
      <c r="H12241" s="216">
        <v>226.99999999604188</v>
      </c>
      <c r="I12241" s="216">
        <v>305.31499999467633</v>
      </c>
      <c r="J12241" s="216">
        <v>3.0758538925595297E-4</v>
      </c>
      <c r="K12241" s="216">
        <v>1.3550017148075604E-6</v>
      </c>
    </row>
    <row r="12242" spans="2:11" ht="15.75" customHeight="1" x14ac:dyDescent="0.2">
      <c r="B12242" s="189">
        <v>41380</v>
      </c>
      <c r="C12242" s="143">
        <v>298369</v>
      </c>
      <c r="D12242" s="143" t="s">
        <v>900</v>
      </c>
      <c r="E12242" s="143" t="s">
        <v>24</v>
      </c>
      <c r="F12242" s="248" t="s">
        <v>5908</v>
      </c>
      <c r="G12242" s="216">
        <v>2.33</v>
      </c>
      <c r="H12242" s="216">
        <v>217.99999999813735</v>
      </c>
      <c r="I12242" s="216">
        <v>507.93999999566006</v>
      </c>
      <c r="J12242" s="216">
        <v>5.1171715316986738E-4</v>
      </c>
      <c r="K12242" s="216">
        <v>2.3473263907075213E-6</v>
      </c>
    </row>
    <row r="12243" spans="2:11" ht="15.75" customHeight="1" x14ac:dyDescent="0.2">
      <c r="B12243" s="189">
        <v>41380</v>
      </c>
      <c r="C12243" s="143">
        <v>298370</v>
      </c>
      <c r="D12243" s="143" t="s">
        <v>1164</v>
      </c>
      <c r="E12243" s="143" t="s">
        <v>25</v>
      </c>
      <c r="F12243" s="248" t="s">
        <v>6445</v>
      </c>
      <c r="G12243" s="216">
        <v>6</v>
      </c>
      <c r="H12243" s="216">
        <v>338.99999999441206</v>
      </c>
      <c r="I12243" s="216">
        <v>2033.9999999664724</v>
      </c>
      <c r="J12243" s="216">
        <v>5.8556903965971373E-3</v>
      </c>
      <c r="K12243" s="216">
        <v>1.727342299909634E-5</v>
      </c>
    </row>
    <row r="12244" spans="2:11" ht="15.75" customHeight="1" x14ac:dyDescent="0.2">
      <c r="B12244" s="189">
        <v>41380</v>
      </c>
      <c r="C12244" s="143">
        <v>298371</v>
      </c>
      <c r="D12244" s="143" t="s">
        <v>1439</v>
      </c>
      <c r="E12244" s="143" t="s">
        <v>24</v>
      </c>
      <c r="F12244" s="248" t="s">
        <v>6446</v>
      </c>
      <c r="G12244" s="216">
        <v>2.2448999999999999</v>
      </c>
      <c r="H12244" s="216">
        <v>29.000000000232831</v>
      </c>
      <c r="I12244" s="216">
        <v>65.102100000522682</v>
      </c>
      <c r="J12244" s="216">
        <v>6.558621348571117E-5</v>
      </c>
      <c r="K12244" s="216">
        <v>2.2615935684546412E-6</v>
      </c>
    </row>
    <row r="12245" spans="2:11" ht="15.75" customHeight="1" x14ac:dyDescent="0.2">
      <c r="B12245" s="189">
        <v>41380</v>
      </c>
      <c r="C12245" s="143">
        <v>298372</v>
      </c>
      <c r="D12245" s="143" t="s">
        <v>2052</v>
      </c>
      <c r="E12245" s="143" t="s">
        <v>24</v>
      </c>
      <c r="F12245" s="248" t="s">
        <v>6447</v>
      </c>
      <c r="G12245" s="216">
        <v>24.32</v>
      </c>
      <c r="H12245" s="216">
        <v>12.000000007683411</v>
      </c>
      <c r="I12245" s="216">
        <v>291.84000018686055</v>
      </c>
      <c r="J12245" s="216">
        <v>2.9401018639601102E-4</v>
      </c>
      <c r="K12245" s="216">
        <v>2.4500848850646744E-5</v>
      </c>
    </row>
    <row r="12246" spans="2:11" ht="15.75" customHeight="1" x14ac:dyDescent="0.2">
      <c r="B12246" s="189">
        <v>41380</v>
      </c>
      <c r="C12246" s="143">
        <v>298373</v>
      </c>
      <c r="D12246" s="143" t="s">
        <v>606</v>
      </c>
      <c r="E12246" s="143" t="s">
        <v>25</v>
      </c>
      <c r="F12246" s="248" t="s">
        <v>6448</v>
      </c>
      <c r="G12246" s="216">
        <v>4</v>
      </c>
      <c r="H12246" s="216">
        <v>165.99999999627471</v>
      </c>
      <c r="I12246" s="216">
        <v>663.99999998509884</v>
      </c>
      <c r="J12246" s="216">
        <v>1.9115921451904295E-3</v>
      </c>
      <c r="K12246" s="216">
        <v>1.1515615332730894E-5</v>
      </c>
    </row>
    <row r="12247" spans="2:11" ht="15.75" customHeight="1" x14ac:dyDescent="0.2">
      <c r="B12247" s="189">
        <v>41380</v>
      </c>
      <c r="C12247" s="143">
        <v>298374</v>
      </c>
      <c r="D12247" s="143" t="s">
        <v>1047</v>
      </c>
      <c r="E12247" s="143" t="s">
        <v>24</v>
      </c>
      <c r="F12247" s="248" t="s">
        <v>4411</v>
      </c>
      <c r="G12247" s="216">
        <v>8.8250000000000011</v>
      </c>
      <c r="H12247" s="216">
        <v>391.99999999953434</v>
      </c>
      <c r="I12247" s="216">
        <v>3459.399999995891</v>
      </c>
      <c r="J12247" s="216">
        <v>3.4851248566540572E-3</v>
      </c>
      <c r="K12247" s="216">
        <v>8.8906246343321354E-6</v>
      </c>
    </row>
    <row r="12248" spans="2:11" ht="15.75" customHeight="1" x14ac:dyDescent="0.2">
      <c r="B12248" s="189">
        <v>41380</v>
      </c>
      <c r="C12248" s="143">
        <v>298375</v>
      </c>
      <c r="D12248" s="143" t="s">
        <v>567</v>
      </c>
      <c r="E12248" s="143" t="s">
        <v>24</v>
      </c>
      <c r="F12248" s="248" t="s">
        <v>6449</v>
      </c>
      <c r="G12248" s="216">
        <v>0.8</v>
      </c>
      <c r="H12248" s="216">
        <v>342.9999999969732</v>
      </c>
      <c r="I12248" s="216">
        <v>274.39999999757856</v>
      </c>
      <c r="J12248" s="216">
        <v>2.7644049854268666E-4</v>
      </c>
      <c r="K12248" s="216">
        <v>8.0594897535022184E-7</v>
      </c>
    </row>
    <row r="12249" spans="2:11" ht="15.75" customHeight="1" x14ac:dyDescent="0.2">
      <c r="B12249" s="189">
        <v>41380</v>
      </c>
      <c r="C12249" s="143">
        <v>298376</v>
      </c>
      <c r="D12249" s="143" t="s">
        <v>823</v>
      </c>
      <c r="E12249" s="143" t="s">
        <v>24</v>
      </c>
      <c r="F12249" s="248" t="s">
        <v>6450</v>
      </c>
      <c r="G12249" s="216">
        <v>1</v>
      </c>
      <c r="H12249" s="216">
        <v>229.00000000256114</v>
      </c>
      <c r="I12249" s="216">
        <v>229.00000000256114</v>
      </c>
      <c r="J12249" s="216">
        <v>2.3070289419658118E-4</v>
      </c>
      <c r="K12249" s="216">
        <v>1.0074362191877773E-6</v>
      </c>
    </row>
    <row r="12250" spans="2:11" ht="15.75" customHeight="1" x14ac:dyDescent="0.2">
      <c r="B12250" s="189">
        <v>41380</v>
      </c>
      <c r="C12250" s="143">
        <v>298377</v>
      </c>
      <c r="D12250" s="143" t="s">
        <v>1085</v>
      </c>
      <c r="E12250" s="143" t="s">
        <v>24</v>
      </c>
      <c r="F12250" s="248" t="s">
        <v>6451</v>
      </c>
      <c r="G12250" s="216">
        <v>26.03</v>
      </c>
      <c r="H12250" s="216">
        <v>349.99999999883585</v>
      </c>
      <c r="I12250" s="216">
        <v>9110.4999999696975</v>
      </c>
      <c r="J12250" s="216">
        <v>9.1782476748797168E-3</v>
      </c>
      <c r="K12250" s="216">
        <v>2.6223564785457842E-5</v>
      </c>
    </row>
    <row r="12251" spans="2:11" ht="15.75" customHeight="1" x14ac:dyDescent="0.2">
      <c r="B12251" s="189">
        <v>41380</v>
      </c>
      <c r="C12251" s="143">
        <v>298378</v>
      </c>
      <c r="D12251" s="143" t="s">
        <v>776</v>
      </c>
      <c r="E12251" s="143" t="s">
        <v>24</v>
      </c>
      <c r="F12251" s="248" t="s">
        <v>4257</v>
      </c>
      <c r="G12251" s="216">
        <v>6.7750000000000004</v>
      </c>
      <c r="H12251" s="216">
        <v>285.00000000698492</v>
      </c>
      <c r="I12251" s="216">
        <v>1930.8750000473228</v>
      </c>
      <c r="J12251" s="216">
        <v>1.9452334097718742E-3</v>
      </c>
      <c r="K12251" s="216">
        <v>6.8253803849971915E-6</v>
      </c>
    </row>
    <row r="12252" spans="2:11" ht="15.75" customHeight="1" x14ac:dyDescent="0.2">
      <c r="B12252" s="189">
        <v>41380</v>
      </c>
      <c r="C12252" s="143">
        <v>298379</v>
      </c>
      <c r="D12252" s="143" t="s">
        <v>1352</v>
      </c>
      <c r="E12252" s="143" t="s">
        <v>24</v>
      </c>
      <c r="F12252" s="248" t="s">
        <v>6452</v>
      </c>
      <c r="G12252" s="216">
        <v>10.790000000000001</v>
      </c>
      <c r="H12252" s="216">
        <v>300.00000000349246</v>
      </c>
      <c r="I12252" s="216">
        <v>3237.000000037684</v>
      </c>
      <c r="J12252" s="216">
        <v>3.2610710415487991E-3</v>
      </c>
      <c r="K12252" s="216">
        <v>1.0870236805036118E-5</v>
      </c>
    </row>
    <row r="12253" spans="2:11" ht="15.75" customHeight="1" x14ac:dyDescent="0.2">
      <c r="B12253" s="189">
        <v>41380</v>
      </c>
      <c r="C12253" s="143">
        <v>298380</v>
      </c>
      <c r="D12253" s="143" t="s">
        <v>1233</v>
      </c>
      <c r="E12253" s="143" t="s">
        <v>24</v>
      </c>
      <c r="F12253" s="248" t="s">
        <v>6453</v>
      </c>
      <c r="G12253" s="216">
        <v>22.990000000000002</v>
      </c>
      <c r="H12253" s="216">
        <v>129.99999999417923</v>
      </c>
      <c r="I12253" s="216">
        <v>2988.6999998661809</v>
      </c>
      <c r="J12253" s="216">
        <v>3.0109246281516955E-3</v>
      </c>
      <c r="K12253" s="216">
        <v>2.3160958679127001E-5</v>
      </c>
    </row>
    <row r="12254" spans="2:11" ht="15.75" customHeight="1" x14ac:dyDescent="0.2">
      <c r="B12254" s="189">
        <v>41380</v>
      </c>
      <c r="C12254" s="143">
        <v>298381</v>
      </c>
      <c r="D12254" s="143" t="s">
        <v>1073</v>
      </c>
      <c r="E12254" s="143" t="s">
        <v>24</v>
      </c>
      <c r="F12254" s="248" t="s">
        <v>6454</v>
      </c>
      <c r="G12254" s="216">
        <v>3.82</v>
      </c>
      <c r="H12254" s="216">
        <v>294.99999999767169</v>
      </c>
      <c r="I12254" s="216">
        <v>1126.8999999911059</v>
      </c>
      <c r="J12254" s="216">
        <v>1.1352798753937459E-3</v>
      </c>
      <c r="K12254" s="216">
        <v>3.8484063572973089E-6</v>
      </c>
    </row>
    <row r="12255" spans="2:11" ht="15.75" customHeight="1" x14ac:dyDescent="0.2">
      <c r="B12255" s="189">
        <v>41380</v>
      </c>
      <c r="C12255" s="143">
        <v>298382</v>
      </c>
      <c r="D12255" s="143" t="s">
        <v>968</v>
      </c>
      <c r="E12255" s="143" t="s">
        <v>25</v>
      </c>
      <c r="F12255" s="248" t="s">
        <v>2548</v>
      </c>
      <c r="G12255" s="216">
        <v>20.740400000000001</v>
      </c>
      <c r="H12255" s="216">
        <v>252.00000000419095</v>
      </c>
      <c r="I12255" s="216">
        <v>5226.580800086922</v>
      </c>
      <c r="J12255" s="216">
        <v>1.5046823499809465E-2</v>
      </c>
      <c r="K12255" s="216">
        <v>5.9709617061742964E-5</v>
      </c>
    </row>
    <row r="12256" spans="2:11" ht="15.75" customHeight="1" x14ac:dyDescent="0.2">
      <c r="B12256" s="189">
        <v>41380</v>
      </c>
      <c r="C12256" s="143">
        <v>298383</v>
      </c>
      <c r="D12256" s="143" t="s">
        <v>804</v>
      </c>
      <c r="E12256" s="143" t="s">
        <v>24</v>
      </c>
      <c r="F12256" s="248" t="s">
        <v>6455</v>
      </c>
      <c r="G12256" s="216">
        <v>17.55</v>
      </c>
      <c r="H12256" s="216">
        <v>254.00000000023283</v>
      </c>
      <c r="I12256" s="216">
        <v>4457.7000000040862</v>
      </c>
      <c r="J12256" s="216">
        <v>4.4908484342774712E-3</v>
      </c>
      <c r="K12256" s="216">
        <v>1.7680505646745493E-5</v>
      </c>
    </row>
    <row r="12257" spans="2:11" ht="15.75" customHeight="1" x14ac:dyDescent="0.2">
      <c r="B12257" s="189">
        <v>41380</v>
      </c>
      <c r="C12257" s="143">
        <v>298383</v>
      </c>
      <c r="D12257" s="143" t="s">
        <v>1001</v>
      </c>
      <c r="E12257" s="143" t="s">
        <v>24</v>
      </c>
      <c r="F12257" s="248" t="s">
        <v>6455</v>
      </c>
      <c r="G12257" s="216">
        <v>14.56</v>
      </c>
      <c r="H12257" s="216">
        <v>254.00000000023283</v>
      </c>
      <c r="I12257" s="216">
        <v>3698.2400000033899</v>
      </c>
      <c r="J12257" s="216">
        <v>3.7257409232524206E-3</v>
      </c>
      <c r="K12257" s="216">
        <v>1.4668271351374038E-5</v>
      </c>
    </row>
    <row r="12258" spans="2:11" ht="15.75" customHeight="1" x14ac:dyDescent="0.2">
      <c r="B12258" s="189">
        <v>41380</v>
      </c>
      <c r="C12258" s="143">
        <v>298384</v>
      </c>
      <c r="D12258" s="143" t="s">
        <v>509</v>
      </c>
      <c r="E12258" s="143" t="s">
        <v>25</v>
      </c>
      <c r="F12258" s="248" t="s">
        <v>2991</v>
      </c>
      <c r="G12258" s="216">
        <v>65.8</v>
      </c>
      <c r="H12258" s="216">
        <v>284.99999999650754</v>
      </c>
      <c r="I12258" s="216">
        <v>18752.999999770196</v>
      </c>
      <c r="J12258" s="216">
        <v>5.3988083583014032E-2</v>
      </c>
      <c r="K12258" s="216">
        <v>1.894318722234232E-4</v>
      </c>
    </row>
    <row r="12259" spans="2:11" ht="15.75" customHeight="1" x14ac:dyDescent="0.2">
      <c r="B12259" s="189">
        <v>41380</v>
      </c>
      <c r="C12259" s="143">
        <v>298385</v>
      </c>
      <c r="D12259" s="143" t="s">
        <v>1814</v>
      </c>
      <c r="E12259" s="143" t="s">
        <v>25</v>
      </c>
      <c r="F12259" s="248" t="s">
        <v>6456</v>
      </c>
      <c r="G12259" s="216">
        <v>38.049999999999997</v>
      </c>
      <c r="H12259" s="216">
        <v>290.00000000232831</v>
      </c>
      <c r="I12259" s="216">
        <v>11034.500000088592</v>
      </c>
      <c r="J12259" s="216">
        <v>3.1767264347509809E-2</v>
      </c>
      <c r="K12259" s="216">
        <v>1.0954229085260263E-4</v>
      </c>
    </row>
    <row r="12260" spans="2:11" ht="15.75" customHeight="1" x14ac:dyDescent="0.2">
      <c r="B12260" s="189">
        <v>41380</v>
      </c>
      <c r="C12260" s="143">
        <v>298386</v>
      </c>
      <c r="D12260" s="143" t="s">
        <v>567</v>
      </c>
      <c r="E12260" s="143" t="s">
        <v>24</v>
      </c>
      <c r="F12260" s="248" t="s">
        <v>2915</v>
      </c>
      <c r="G12260" s="216">
        <v>12.81</v>
      </c>
      <c r="H12260" s="216">
        <v>275.99999999860302</v>
      </c>
      <c r="I12260" s="216">
        <v>3535.5599999821047</v>
      </c>
      <c r="J12260" s="216">
        <v>3.5618511990935095E-3</v>
      </c>
      <c r="K12260" s="216">
        <v>1.2905257967795428E-5</v>
      </c>
    </row>
    <row r="12261" spans="2:11" ht="15.75" customHeight="1" x14ac:dyDescent="0.2">
      <c r="B12261" s="189">
        <v>41380</v>
      </c>
      <c r="C12261" s="143">
        <v>298387</v>
      </c>
      <c r="D12261" s="143" t="s">
        <v>1069</v>
      </c>
      <c r="E12261" s="143" t="s">
        <v>25</v>
      </c>
      <c r="F12261" s="248" t="s">
        <v>4436</v>
      </c>
      <c r="G12261" s="216">
        <v>26.189999999999998</v>
      </c>
      <c r="H12261" s="216">
        <v>287.0000000030268</v>
      </c>
      <c r="I12261" s="216">
        <v>7516.5300000792722</v>
      </c>
      <c r="J12261" s="216">
        <v>2.1639367029461155E-2</v>
      </c>
      <c r="K12261" s="216">
        <v>7.5398491391055517E-5</v>
      </c>
    </row>
    <row r="12262" spans="2:11" ht="15.75" customHeight="1" x14ac:dyDescent="0.2">
      <c r="B12262" s="189">
        <v>41380</v>
      </c>
      <c r="C12262" s="143">
        <v>298388</v>
      </c>
      <c r="D12262" s="143" t="s">
        <v>1023</v>
      </c>
      <c r="E12262" s="143" t="s">
        <v>24</v>
      </c>
      <c r="F12262" s="248" t="s">
        <v>6457</v>
      </c>
      <c r="G12262" s="216">
        <v>19.25</v>
      </c>
      <c r="H12262" s="216">
        <v>272.99999999930151</v>
      </c>
      <c r="I12262" s="216">
        <v>5255.249999986554</v>
      </c>
      <c r="J12262" s="216">
        <v>5.2943291908730209E-3</v>
      </c>
      <c r="K12262" s="216">
        <v>1.9393147219364712E-5</v>
      </c>
    </row>
    <row r="12263" spans="2:11" ht="15.75" customHeight="1" x14ac:dyDescent="0.2">
      <c r="B12263" s="189">
        <v>41380</v>
      </c>
      <c r="C12263" s="143">
        <v>298389</v>
      </c>
      <c r="D12263" s="143" t="s">
        <v>527</v>
      </c>
      <c r="E12263" s="143" t="s">
        <v>25</v>
      </c>
      <c r="F12263" s="248" t="s">
        <v>2269</v>
      </c>
      <c r="G12263" s="216">
        <v>34.049999999999997</v>
      </c>
      <c r="H12263" s="216">
        <v>256.99999999953434</v>
      </c>
      <c r="I12263" s="216">
        <v>8750.8499999841442</v>
      </c>
      <c r="J12263" s="216">
        <v>2.5192855608561389E-2</v>
      </c>
      <c r="K12263" s="216">
        <v>9.8026675519871729E-5</v>
      </c>
    </row>
    <row r="12264" spans="2:11" ht="15.75" customHeight="1" x14ac:dyDescent="0.2">
      <c r="B12264" s="189">
        <v>41380</v>
      </c>
      <c r="C12264" s="143">
        <v>298390</v>
      </c>
      <c r="D12264" s="143" t="s">
        <v>744</v>
      </c>
      <c r="E12264" s="143" t="s">
        <v>24</v>
      </c>
      <c r="F12264" s="248" t="s">
        <v>6458</v>
      </c>
      <c r="G12264" s="216">
        <v>8.64</v>
      </c>
      <c r="H12264" s="216">
        <v>329.99999999650754</v>
      </c>
      <c r="I12264" s="216">
        <v>2851.1999999698255</v>
      </c>
      <c r="J12264" s="216">
        <v>2.8724021481177915E-3</v>
      </c>
      <c r="K12264" s="216">
        <v>8.7042489337823958E-6</v>
      </c>
    </row>
    <row r="12265" spans="2:11" ht="15.75" customHeight="1" x14ac:dyDescent="0.2">
      <c r="B12265" s="189">
        <v>41380</v>
      </c>
      <c r="C12265" s="143">
        <v>298391</v>
      </c>
      <c r="D12265" s="143" t="s">
        <v>1877</v>
      </c>
      <c r="E12265" s="143" t="s">
        <v>25</v>
      </c>
      <c r="F12265" s="248" t="s">
        <v>6256</v>
      </c>
      <c r="G12265" s="216">
        <v>25.050000000000004</v>
      </c>
      <c r="H12265" s="216">
        <v>242.99999999580905</v>
      </c>
      <c r="I12265" s="216">
        <v>6087.1499998950167</v>
      </c>
      <c r="J12265" s="216">
        <v>1.752431946785598E-2</v>
      </c>
      <c r="K12265" s="216">
        <v>7.2116541021227234E-5</v>
      </c>
    </row>
    <row r="12266" spans="2:11" ht="15.75" customHeight="1" x14ac:dyDescent="0.2">
      <c r="B12266" s="189">
        <v>41380</v>
      </c>
      <c r="C12266" s="143">
        <v>298392</v>
      </c>
      <c r="D12266" s="143" t="s">
        <v>852</v>
      </c>
      <c r="E12266" s="143" t="s">
        <v>25</v>
      </c>
      <c r="F12266" s="248" t="s">
        <v>3206</v>
      </c>
      <c r="G12266" s="216">
        <v>15.76</v>
      </c>
      <c r="H12266" s="216">
        <v>116.00000000093132</v>
      </c>
      <c r="I12266" s="216">
        <v>1828.1600000146777</v>
      </c>
      <c r="J12266" s="216">
        <v>5.2630968317135835E-3</v>
      </c>
      <c r="K12266" s="216">
        <v>4.5371524410959722E-5</v>
      </c>
    </row>
    <row r="12267" spans="2:11" ht="15.75" customHeight="1" x14ac:dyDescent="0.2">
      <c r="B12267" s="189">
        <v>41380</v>
      </c>
      <c r="C12267" s="143">
        <v>298393</v>
      </c>
      <c r="D12267" s="143" t="s">
        <v>502</v>
      </c>
      <c r="E12267" s="143" t="s">
        <v>24</v>
      </c>
      <c r="F12267" s="248" t="s">
        <v>6459</v>
      </c>
      <c r="G12267" s="216">
        <v>9.99</v>
      </c>
      <c r="H12267" s="216">
        <v>342.9999999969732</v>
      </c>
      <c r="I12267" s="216">
        <v>3426.5699999697622</v>
      </c>
      <c r="J12267" s="216">
        <v>3.4520507255517991E-3</v>
      </c>
      <c r="K12267" s="216">
        <v>1.0064287829685894E-5</v>
      </c>
    </row>
    <row r="12268" spans="2:11" ht="15.75" customHeight="1" x14ac:dyDescent="0.2">
      <c r="B12268" s="189">
        <v>41380</v>
      </c>
      <c r="C12268" s="143">
        <v>298395</v>
      </c>
      <c r="D12268" s="143" t="s">
        <v>1492</v>
      </c>
      <c r="E12268" s="143" t="s">
        <v>25</v>
      </c>
      <c r="F12268" s="248" t="s">
        <v>6460</v>
      </c>
      <c r="G12268" s="216">
        <v>21.25</v>
      </c>
      <c r="H12268" s="216">
        <v>226.99999999604188</v>
      </c>
      <c r="I12268" s="216">
        <v>4823.7499999158899</v>
      </c>
      <c r="J12268" s="216">
        <v>1.3887112365073017E-2</v>
      </c>
      <c r="K12268" s="216">
        <v>6.1176706455132876E-5</v>
      </c>
    </row>
    <row r="12269" spans="2:11" ht="15.75" customHeight="1" x14ac:dyDescent="0.2">
      <c r="B12269" s="189">
        <v>41380</v>
      </c>
      <c r="C12269" s="143">
        <v>298413</v>
      </c>
      <c r="D12269" s="143" t="s">
        <v>1212</v>
      </c>
      <c r="E12269" s="143" t="s">
        <v>24</v>
      </c>
      <c r="F12269" s="248" t="s">
        <v>6461</v>
      </c>
      <c r="G12269" s="216">
        <v>22.524999999999999</v>
      </c>
      <c r="H12269" s="216">
        <v>480.00000000349246</v>
      </c>
      <c r="I12269" s="216">
        <v>10812.000000078669</v>
      </c>
      <c r="J12269" s="216">
        <v>1.0892400401937502E-2</v>
      </c>
      <c r="K12269" s="216">
        <v>2.2692500837204682E-5</v>
      </c>
    </row>
    <row r="12270" spans="2:11" ht="15.75" customHeight="1" x14ac:dyDescent="0.2">
      <c r="B12270" s="189">
        <v>41381</v>
      </c>
      <c r="C12270" s="143">
        <v>298425</v>
      </c>
      <c r="D12270" s="143" t="s">
        <v>971</v>
      </c>
      <c r="E12270" s="143" t="s">
        <v>25</v>
      </c>
      <c r="F12270" s="248" t="s">
        <v>4968</v>
      </c>
      <c r="G12270" s="216">
        <v>0.4</v>
      </c>
      <c r="H12270" s="216">
        <v>85.000000004656613</v>
      </c>
      <c r="I12270" s="216">
        <v>34.000000001862645</v>
      </c>
      <c r="J12270" s="216">
        <v>9.789830480119675E-5</v>
      </c>
      <c r="K12270" s="216">
        <v>1.1517447623039238E-6</v>
      </c>
    </row>
    <row r="12271" spans="2:11" ht="15.75" customHeight="1" x14ac:dyDescent="0.2">
      <c r="B12271" s="189">
        <v>41381</v>
      </c>
      <c r="C12271" s="143">
        <v>298435</v>
      </c>
      <c r="D12271" s="143" t="s">
        <v>527</v>
      </c>
      <c r="E12271" s="143" t="s">
        <v>25</v>
      </c>
      <c r="F12271" s="248" t="s">
        <v>6462</v>
      </c>
      <c r="G12271" s="216">
        <v>1.25</v>
      </c>
      <c r="H12271" s="216">
        <v>221.99999999022111</v>
      </c>
      <c r="I12271" s="216">
        <v>277.49999998777639</v>
      </c>
      <c r="J12271" s="216">
        <v>7.9902292881315088E-4</v>
      </c>
      <c r="K12271" s="216">
        <v>3.5992023821997619E-6</v>
      </c>
    </row>
    <row r="12272" spans="2:11" ht="15.75" customHeight="1" x14ac:dyDescent="0.2">
      <c r="B12272" s="189">
        <v>41381</v>
      </c>
      <c r="C12272" s="143">
        <v>298435</v>
      </c>
      <c r="D12272" s="143" t="s">
        <v>530</v>
      </c>
      <c r="E12272" s="143" t="s">
        <v>25</v>
      </c>
      <c r="F12272" s="248" t="s">
        <v>6462</v>
      </c>
      <c r="G12272" s="216">
        <v>4</v>
      </c>
      <c r="H12272" s="216">
        <v>221.99999999022111</v>
      </c>
      <c r="I12272" s="216">
        <v>887.99999996088445</v>
      </c>
      <c r="J12272" s="216">
        <v>2.5568733722020828E-3</v>
      </c>
      <c r="K12272" s="216">
        <v>1.1517447623039238E-5</v>
      </c>
    </row>
    <row r="12273" spans="2:11" ht="15.75" customHeight="1" x14ac:dyDescent="0.2">
      <c r="B12273" s="189">
        <v>41381</v>
      </c>
      <c r="C12273" s="143">
        <v>298435</v>
      </c>
      <c r="D12273" s="143" t="s">
        <v>509</v>
      </c>
      <c r="E12273" s="143" t="s">
        <v>25</v>
      </c>
      <c r="F12273" s="248" t="s">
        <v>6462</v>
      </c>
      <c r="G12273" s="216">
        <v>22</v>
      </c>
      <c r="H12273" s="216">
        <v>221.99999999022111</v>
      </c>
      <c r="I12273" s="216">
        <v>4883.9999997848645</v>
      </c>
      <c r="J12273" s="216">
        <v>1.4062803547111457E-2</v>
      </c>
      <c r="K12273" s="216">
        <v>6.334596192671581E-5</v>
      </c>
    </row>
    <row r="12274" spans="2:11" ht="15.75" customHeight="1" x14ac:dyDescent="0.2">
      <c r="B12274" s="189">
        <v>41381</v>
      </c>
      <c r="C12274" s="143">
        <v>298439</v>
      </c>
      <c r="D12274" s="143" t="s">
        <v>597</v>
      </c>
      <c r="E12274" s="143" t="s">
        <v>25</v>
      </c>
      <c r="F12274" s="248" t="s">
        <v>4498</v>
      </c>
      <c r="G12274" s="216">
        <v>34.049999999999997</v>
      </c>
      <c r="H12274" s="216">
        <v>338.00000000162981</v>
      </c>
      <c r="I12274" s="216">
        <v>11508.900000055495</v>
      </c>
      <c r="J12274" s="216">
        <v>3.3138288237358864E-2</v>
      </c>
      <c r="K12274" s="216">
        <v>9.8042272891121505E-5</v>
      </c>
    </row>
    <row r="12275" spans="2:11" ht="15.75" customHeight="1" x14ac:dyDescent="0.2">
      <c r="B12275" s="189">
        <v>41381</v>
      </c>
      <c r="C12275" s="143">
        <v>298440</v>
      </c>
      <c r="D12275" s="143" t="s">
        <v>623</v>
      </c>
      <c r="E12275" s="143" t="s">
        <v>25</v>
      </c>
      <c r="F12275" s="248" t="s">
        <v>1999</v>
      </c>
      <c r="G12275" s="216">
        <v>183</v>
      </c>
      <c r="H12275" s="216">
        <v>4.0000000025611371</v>
      </c>
      <c r="I12275" s="216">
        <v>732.00000046868809</v>
      </c>
      <c r="J12275" s="216">
        <v>2.1076929163657034E-3</v>
      </c>
      <c r="K12275" s="216">
        <v>5.2692322875404511E-4</v>
      </c>
    </row>
    <row r="12276" spans="2:11" ht="15.75" customHeight="1" x14ac:dyDescent="0.2">
      <c r="B12276" s="189">
        <v>41381</v>
      </c>
      <c r="C12276" s="143">
        <v>298441</v>
      </c>
      <c r="D12276" s="143" t="s">
        <v>740</v>
      </c>
      <c r="E12276" s="143" t="s">
        <v>25</v>
      </c>
      <c r="F12276" s="248" t="s">
        <v>6150</v>
      </c>
      <c r="G12276" s="216">
        <v>6</v>
      </c>
      <c r="H12276" s="216">
        <v>373.00000000046566</v>
      </c>
      <c r="I12276" s="216">
        <v>2238.000000002794</v>
      </c>
      <c r="J12276" s="216">
        <v>6.4440119450984981E-3</v>
      </c>
      <c r="K12276" s="216">
        <v>1.7276171434558856E-5</v>
      </c>
    </row>
    <row r="12277" spans="2:11" ht="15.75" customHeight="1" x14ac:dyDescent="0.2">
      <c r="B12277" s="189">
        <v>41381</v>
      </c>
      <c r="C12277" s="143">
        <v>298453</v>
      </c>
      <c r="D12277" s="143" t="s">
        <v>1316</v>
      </c>
      <c r="E12277" s="143" t="s">
        <v>25</v>
      </c>
      <c r="F12277" s="248" t="s">
        <v>4620</v>
      </c>
      <c r="G12277" s="216">
        <v>8</v>
      </c>
      <c r="H12277" s="216">
        <v>358.00000000395812</v>
      </c>
      <c r="I12277" s="216">
        <v>2864.000000031665</v>
      </c>
      <c r="J12277" s="216">
        <v>8.2464924981872686E-3</v>
      </c>
      <c r="K12277" s="216">
        <v>2.3034895246078475E-5</v>
      </c>
    </row>
    <row r="12278" spans="2:11" ht="15.75" customHeight="1" x14ac:dyDescent="0.2">
      <c r="B12278" s="189">
        <v>41381</v>
      </c>
      <c r="C12278" s="143">
        <v>298456</v>
      </c>
      <c r="D12278" s="143" t="s">
        <v>1262</v>
      </c>
      <c r="E12278" s="143" t="s">
        <v>25</v>
      </c>
      <c r="F12278" s="248" t="s">
        <v>3564</v>
      </c>
      <c r="G12278" s="216">
        <v>18.503999999999998</v>
      </c>
      <c r="H12278" s="216">
        <v>309.99999999417923</v>
      </c>
      <c r="I12278" s="216">
        <v>5736.239999892292</v>
      </c>
      <c r="J12278" s="216">
        <v>1.651671093798552E-2</v>
      </c>
      <c r="K12278" s="216">
        <v>5.3279712704179509E-5</v>
      </c>
    </row>
    <row r="12279" spans="2:11" ht="15.75" customHeight="1" x14ac:dyDescent="0.2">
      <c r="B12279" s="189">
        <v>41381</v>
      </c>
      <c r="C12279" s="143">
        <v>298457</v>
      </c>
      <c r="D12279" s="143" t="s">
        <v>696</v>
      </c>
      <c r="E12279" s="143" t="s">
        <v>25</v>
      </c>
      <c r="F12279" s="248" t="s">
        <v>5638</v>
      </c>
      <c r="G12279" s="216">
        <v>8.5</v>
      </c>
      <c r="H12279" s="216">
        <v>473.99999999441206</v>
      </c>
      <c r="I12279" s="216">
        <v>4028.9999999525025</v>
      </c>
      <c r="J12279" s="216">
        <v>1.160094911816951E-2</v>
      </c>
      <c r="K12279" s="216">
        <v>2.4474576198958382E-5</v>
      </c>
    </row>
    <row r="12280" spans="2:11" ht="15.75" customHeight="1" x14ac:dyDescent="0.2">
      <c r="B12280" s="189">
        <v>41381</v>
      </c>
      <c r="C12280" s="143">
        <v>298459</v>
      </c>
      <c r="D12280" s="143" t="s">
        <v>880</v>
      </c>
      <c r="E12280" s="143" t="s">
        <v>24</v>
      </c>
      <c r="F12280" s="248" t="s">
        <v>5523</v>
      </c>
      <c r="G12280" s="216">
        <v>40.04</v>
      </c>
      <c r="H12280" s="216">
        <v>208.00000000745058</v>
      </c>
      <c r="I12280" s="216">
        <v>8328.3200002983212</v>
      </c>
      <c r="J12280" s="216">
        <v>8.3895722674227746E-3</v>
      </c>
      <c r="K12280" s="216">
        <v>4.0334482053472399E-5</v>
      </c>
    </row>
    <row r="12281" spans="2:11" ht="15.75" customHeight="1" x14ac:dyDescent="0.2">
      <c r="B12281" s="189">
        <v>41381</v>
      </c>
      <c r="C12281" s="143">
        <v>298460</v>
      </c>
      <c r="D12281" s="143" t="s">
        <v>1438</v>
      </c>
      <c r="E12281" s="143" t="s">
        <v>25</v>
      </c>
      <c r="F12281" s="248" t="s">
        <v>6463</v>
      </c>
      <c r="G12281" s="216">
        <v>0.96</v>
      </c>
      <c r="H12281" s="216">
        <v>123.99999999557622</v>
      </c>
      <c r="I12281" s="216">
        <v>119.03999999575316</v>
      </c>
      <c r="J12281" s="216">
        <v>3.4275924124941952E-4</v>
      </c>
      <c r="K12281" s="216">
        <v>2.7641874295294169E-6</v>
      </c>
    </row>
    <row r="12282" spans="2:11" ht="15.75" customHeight="1" x14ac:dyDescent="0.2">
      <c r="B12282" s="189">
        <v>41381</v>
      </c>
      <c r="C12282" s="143">
        <v>298461</v>
      </c>
      <c r="D12282" s="143" t="s">
        <v>1488</v>
      </c>
      <c r="E12282" s="143" t="s">
        <v>24</v>
      </c>
      <c r="F12282" s="248" t="s">
        <v>4767</v>
      </c>
      <c r="G12282" s="216">
        <v>13.86</v>
      </c>
      <c r="H12282" s="216">
        <v>349.99999999883585</v>
      </c>
      <c r="I12282" s="216">
        <v>4850.9999999838647</v>
      </c>
      <c r="J12282" s="216">
        <v>4.8866776333852105E-3</v>
      </c>
      <c r="K12282" s="216">
        <v>1.3961936095432754E-5</v>
      </c>
    </row>
    <row r="12283" spans="2:11" ht="15.75" customHeight="1" x14ac:dyDescent="0.2">
      <c r="B12283" s="189">
        <v>41381</v>
      </c>
      <c r="C12283" s="143">
        <v>298462</v>
      </c>
      <c r="D12283" s="143" t="s">
        <v>1080</v>
      </c>
      <c r="E12283" s="143" t="s">
        <v>24</v>
      </c>
      <c r="F12283" s="248" t="s">
        <v>4438</v>
      </c>
      <c r="G12283" s="216">
        <v>5.22</v>
      </c>
      <c r="H12283" s="216">
        <v>335.99999999511056</v>
      </c>
      <c r="I12283" s="216">
        <v>1753.9199999744769</v>
      </c>
      <c r="J12283" s="216">
        <v>1.766819549505416E-3</v>
      </c>
      <c r="K12283" s="216">
        <v>5.2583915164616868E-6</v>
      </c>
    </row>
    <row r="12284" spans="2:11" ht="15.75" customHeight="1" x14ac:dyDescent="0.2">
      <c r="B12284" s="189">
        <v>41381</v>
      </c>
      <c r="C12284" s="143">
        <v>298464</v>
      </c>
      <c r="D12284" s="143" t="s">
        <v>565</v>
      </c>
      <c r="E12284" s="143" t="s">
        <v>25</v>
      </c>
      <c r="F12284" s="248" t="s">
        <v>6464</v>
      </c>
      <c r="G12284" s="216">
        <v>1.34</v>
      </c>
      <c r="H12284" s="216">
        <v>94.000000002561137</v>
      </c>
      <c r="I12284" s="216">
        <v>125.96000000343193</v>
      </c>
      <c r="J12284" s="216">
        <v>3.6268442565938735E-4</v>
      </c>
      <c r="K12284" s="216">
        <v>3.8583449537181449E-6</v>
      </c>
    </row>
    <row r="12285" spans="2:11" ht="15.75" customHeight="1" x14ac:dyDescent="0.2">
      <c r="B12285" s="189">
        <v>41381</v>
      </c>
      <c r="C12285" s="143">
        <v>298465</v>
      </c>
      <c r="D12285" s="143" t="s">
        <v>834</v>
      </c>
      <c r="E12285" s="143" t="s">
        <v>25</v>
      </c>
      <c r="F12285" s="248" t="s">
        <v>6435</v>
      </c>
      <c r="G12285" s="216">
        <v>2.88</v>
      </c>
      <c r="H12285" s="216">
        <v>159.99999999767169</v>
      </c>
      <c r="I12285" s="216">
        <v>460.79999999329448</v>
      </c>
      <c r="J12285" s="216">
        <v>1.3268099661548126E-3</v>
      </c>
      <c r="K12285" s="216">
        <v>8.2925622885882504E-6</v>
      </c>
    </row>
    <row r="12286" spans="2:11" ht="15.75" customHeight="1" x14ac:dyDescent="0.2">
      <c r="B12286" s="189">
        <v>41381</v>
      </c>
      <c r="C12286" s="143">
        <v>298467</v>
      </c>
      <c r="D12286" s="143" t="s">
        <v>787</v>
      </c>
      <c r="E12286" s="143" t="s">
        <v>25</v>
      </c>
      <c r="F12286" s="248" t="s">
        <v>6465</v>
      </c>
      <c r="G12286" s="216">
        <v>26</v>
      </c>
      <c r="H12286" s="216">
        <v>450</v>
      </c>
      <c r="I12286" s="216">
        <v>11700</v>
      </c>
      <c r="J12286" s="216">
        <v>3.3688534297389772E-2</v>
      </c>
      <c r="K12286" s="216">
        <v>7.4863409549755049E-5</v>
      </c>
    </row>
    <row r="12287" spans="2:11" ht="15.75" customHeight="1" x14ac:dyDescent="0.2">
      <c r="B12287" s="189">
        <v>41381</v>
      </c>
      <c r="C12287" s="143">
        <v>298468</v>
      </c>
      <c r="D12287" s="143" t="s">
        <v>886</v>
      </c>
      <c r="E12287" s="143" t="s">
        <v>25</v>
      </c>
      <c r="F12287" s="248" t="s">
        <v>6466</v>
      </c>
      <c r="G12287" s="216">
        <v>0.96</v>
      </c>
      <c r="H12287" s="216">
        <v>124.99999999883585</v>
      </c>
      <c r="I12287" s="216">
        <v>119.9999999988824</v>
      </c>
      <c r="J12287" s="216">
        <v>3.4552342868795919E-4</v>
      </c>
      <c r="K12287" s="216">
        <v>2.7641874295294169E-6</v>
      </c>
    </row>
    <row r="12288" spans="2:11" ht="15.75" customHeight="1" x14ac:dyDescent="0.2">
      <c r="B12288" s="189">
        <v>41381</v>
      </c>
      <c r="C12288" s="143">
        <v>298469</v>
      </c>
      <c r="D12288" s="143" t="s">
        <v>5377</v>
      </c>
      <c r="E12288" s="143" t="s">
        <v>24</v>
      </c>
      <c r="F12288" s="248" t="s">
        <v>6467</v>
      </c>
      <c r="G12288" s="216">
        <v>14.245000000000001</v>
      </c>
      <c r="H12288" s="216">
        <v>125.9999999916181</v>
      </c>
      <c r="I12288" s="216">
        <v>1794.8699998805998</v>
      </c>
      <c r="J12288" s="216">
        <v>1.8080707242382635E-3</v>
      </c>
      <c r="K12288" s="216">
        <v>1.4349767653639221E-5</v>
      </c>
    </row>
    <row r="12289" spans="2:11" ht="15.75" customHeight="1" x14ac:dyDescent="0.2">
      <c r="B12289" s="189">
        <v>41381</v>
      </c>
      <c r="C12289" s="143">
        <v>298470</v>
      </c>
      <c r="D12289" s="143" t="s">
        <v>1622</v>
      </c>
      <c r="E12289" s="143" t="s">
        <v>24</v>
      </c>
      <c r="F12289" s="248" t="s">
        <v>6385</v>
      </c>
      <c r="G12289" s="216">
        <v>11.04</v>
      </c>
      <c r="H12289" s="216">
        <v>549.99999999068677</v>
      </c>
      <c r="I12289" s="216">
        <v>6071.9999998971816</v>
      </c>
      <c r="J12289" s="216">
        <v>6.1166577178955366E-3</v>
      </c>
      <c r="K12289" s="216">
        <v>1.1121195850907475E-5</v>
      </c>
    </row>
    <row r="12290" spans="2:11" ht="15.75" customHeight="1" x14ac:dyDescent="0.2">
      <c r="B12290" s="189">
        <v>41381</v>
      </c>
      <c r="C12290" s="143">
        <v>298471</v>
      </c>
      <c r="D12290" s="143" t="s">
        <v>1212</v>
      </c>
      <c r="E12290" s="143" t="s">
        <v>24</v>
      </c>
      <c r="F12290" s="248" t="s">
        <v>6461</v>
      </c>
      <c r="G12290" s="216">
        <v>22.01</v>
      </c>
      <c r="H12290" s="216">
        <v>110.00000000232831</v>
      </c>
      <c r="I12290" s="216">
        <v>2421.1000000512463</v>
      </c>
      <c r="J12290" s="216">
        <v>2.4389064560871383E-3</v>
      </c>
      <c r="K12290" s="216">
        <v>2.2171876873050142E-5</v>
      </c>
    </row>
    <row r="12291" spans="2:11" ht="15.75" customHeight="1" x14ac:dyDescent="0.2">
      <c r="B12291" s="189">
        <v>41381</v>
      </c>
      <c r="C12291" s="143">
        <v>298471</v>
      </c>
      <c r="D12291" s="143" t="s">
        <v>1247</v>
      </c>
      <c r="E12291" s="143" t="s">
        <v>24</v>
      </c>
      <c r="F12291" s="248" t="s">
        <v>6461</v>
      </c>
      <c r="G12291" s="216">
        <v>1.095</v>
      </c>
      <c r="H12291" s="216">
        <v>110.00000000232831</v>
      </c>
      <c r="I12291" s="216">
        <v>120.45000000254949</v>
      </c>
      <c r="J12291" s="216">
        <v>1.213358732128767E-4</v>
      </c>
      <c r="K12291" s="216">
        <v>1.103053392820986E-6</v>
      </c>
    </row>
    <row r="12292" spans="2:11" ht="15.75" customHeight="1" x14ac:dyDescent="0.2">
      <c r="B12292" s="189">
        <v>41381</v>
      </c>
      <c r="C12292" s="143">
        <v>298472</v>
      </c>
      <c r="D12292" s="143" t="s">
        <v>1085</v>
      </c>
      <c r="E12292" s="143" t="s">
        <v>24</v>
      </c>
      <c r="F12292" s="248" t="s">
        <v>5984</v>
      </c>
      <c r="G12292" s="216">
        <v>34.807499999999997</v>
      </c>
      <c r="H12292" s="216">
        <v>282.00000000768341</v>
      </c>
      <c r="I12292" s="216">
        <v>9815.7150002674407</v>
      </c>
      <c r="J12292" s="216">
        <v>9.8879066064007735E-3</v>
      </c>
      <c r="K12292" s="216">
        <v>3.5063498603302708E-5</v>
      </c>
    </row>
    <row r="12293" spans="2:11" ht="15.75" customHeight="1" x14ac:dyDescent="0.2">
      <c r="B12293" s="189">
        <v>41381</v>
      </c>
      <c r="C12293" s="143">
        <v>298473</v>
      </c>
      <c r="D12293" s="143" t="s">
        <v>923</v>
      </c>
      <c r="E12293" s="143" t="s">
        <v>24</v>
      </c>
      <c r="F12293" s="248" t="s">
        <v>6468</v>
      </c>
      <c r="G12293" s="216">
        <v>10.275700000000001</v>
      </c>
      <c r="H12293" s="216">
        <v>261.99999999487773</v>
      </c>
      <c r="I12293" s="216">
        <v>2692.2333999473649</v>
      </c>
      <c r="J12293" s="216">
        <v>2.7120339598885111E-3</v>
      </c>
      <c r="K12293" s="216">
        <v>1.0351274656265394E-5</v>
      </c>
    </row>
    <row r="12294" spans="2:11" ht="15.75" customHeight="1" x14ac:dyDescent="0.2">
      <c r="B12294" s="189">
        <v>41381</v>
      </c>
      <c r="C12294" s="143">
        <v>298475</v>
      </c>
      <c r="D12294" s="143" t="s">
        <v>567</v>
      </c>
      <c r="E12294" s="143" t="s">
        <v>24</v>
      </c>
      <c r="F12294" s="248" t="s">
        <v>6469</v>
      </c>
      <c r="G12294" s="216">
        <v>16.850000000000001</v>
      </c>
      <c r="H12294" s="216">
        <v>243.00000000628643</v>
      </c>
      <c r="I12294" s="216">
        <v>4094.5500001059263</v>
      </c>
      <c r="J12294" s="216">
        <v>4.1246641732347131E-3</v>
      </c>
      <c r="K12294" s="216">
        <v>1.6973926638386863E-5</v>
      </c>
    </row>
    <row r="12295" spans="2:11" ht="15.75" customHeight="1" x14ac:dyDescent="0.2">
      <c r="B12295" s="189">
        <v>41381</v>
      </c>
      <c r="C12295" s="143">
        <v>298479</v>
      </c>
      <c r="D12295" s="143" t="s">
        <v>776</v>
      </c>
      <c r="E12295" s="143" t="s">
        <v>24</v>
      </c>
      <c r="F12295" s="248" t="s">
        <v>6470</v>
      </c>
      <c r="G12295" s="216">
        <v>37.450000000000003</v>
      </c>
      <c r="H12295" s="216">
        <v>348.99999999557622</v>
      </c>
      <c r="I12295" s="216">
        <v>13070.049999834329</v>
      </c>
      <c r="J12295" s="216">
        <v>1.3166176252654963E-2</v>
      </c>
      <c r="K12295" s="216">
        <v>3.7725433389174363E-5</v>
      </c>
    </row>
    <row r="12296" spans="2:11" ht="15.75" customHeight="1" x14ac:dyDescent="0.2">
      <c r="B12296" s="189">
        <v>41381</v>
      </c>
      <c r="C12296" s="143">
        <v>298480</v>
      </c>
      <c r="D12296" s="143" t="s">
        <v>1451</v>
      </c>
      <c r="E12296" s="143" t="s">
        <v>25</v>
      </c>
      <c r="F12296" s="248" t="s">
        <v>6024</v>
      </c>
      <c r="G12296" s="216">
        <v>2</v>
      </c>
      <c r="H12296" s="216">
        <v>152.0000000030268</v>
      </c>
      <c r="I12296" s="216">
        <v>304.0000000060536</v>
      </c>
      <c r="J12296" s="216">
        <v>8.7532601936841253E-4</v>
      </c>
      <c r="K12296" s="216">
        <v>5.7587238115196188E-6</v>
      </c>
    </row>
    <row r="12297" spans="2:11" ht="15.75" customHeight="1" x14ac:dyDescent="0.2">
      <c r="B12297" s="189">
        <v>41381</v>
      </c>
      <c r="C12297" s="143">
        <v>298481</v>
      </c>
      <c r="D12297" s="143" t="s">
        <v>947</v>
      </c>
      <c r="E12297" s="143" t="s">
        <v>24</v>
      </c>
      <c r="F12297" s="248" t="s">
        <v>3796</v>
      </c>
      <c r="G12297" s="216">
        <v>29.919799999999999</v>
      </c>
      <c r="H12297" s="216">
        <v>352.99999999813735</v>
      </c>
      <c r="I12297" s="216">
        <v>10561.689399944269</v>
      </c>
      <c r="J12297" s="216">
        <v>1.0639367421488558E-2</v>
      </c>
      <c r="K12297" s="216">
        <v>3.0139851052534554E-5</v>
      </c>
    </row>
    <row r="12298" spans="2:11" ht="15.75" customHeight="1" x14ac:dyDescent="0.2">
      <c r="B12298" s="189">
        <v>41381</v>
      </c>
      <c r="C12298" s="143">
        <v>298482</v>
      </c>
      <c r="D12298" s="143" t="s">
        <v>632</v>
      </c>
      <c r="E12298" s="143" t="s">
        <v>24</v>
      </c>
      <c r="F12298" s="248" t="s">
        <v>6471</v>
      </c>
      <c r="G12298" s="216">
        <v>21.45</v>
      </c>
      <c r="H12298" s="216">
        <v>297.9999999969732</v>
      </c>
      <c r="I12298" s="216">
        <v>6392.0999999350752</v>
      </c>
      <c r="J12298" s="216">
        <v>6.4391119563282275E-3</v>
      </c>
      <c r="K12298" s="216">
        <v>2.1607758242931643E-5</v>
      </c>
    </row>
    <row r="12299" spans="2:11" ht="15.75" customHeight="1" x14ac:dyDescent="0.2">
      <c r="B12299" s="189">
        <v>41381</v>
      </c>
      <c r="C12299" s="143">
        <v>298483</v>
      </c>
      <c r="D12299" s="143" t="s">
        <v>1261</v>
      </c>
      <c r="E12299" s="143" t="s">
        <v>25</v>
      </c>
      <c r="F12299" s="248" t="s">
        <v>6165</v>
      </c>
      <c r="G12299" s="216">
        <v>19.5</v>
      </c>
      <c r="H12299" s="216">
        <v>396.00000000209548</v>
      </c>
      <c r="I12299" s="216">
        <v>7722.0000000408618</v>
      </c>
      <c r="J12299" s="216">
        <v>2.2234432636394904E-2</v>
      </c>
      <c r="K12299" s="216">
        <v>5.6147557162316287E-5</v>
      </c>
    </row>
    <row r="12300" spans="2:11" ht="15.75" customHeight="1" x14ac:dyDescent="0.2">
      <c r="B12300" s="189">
        <v>41381</v>
      </c>
      <c r="C12300" s="143">
        <v>298484</v>
      </c>
      <c r="D12300" s="143" t="s">
        <v>853</v>
      </c>
      <c r="E12300" s="143" t="s">
        <v>25</v>
      </c>
      <c r="F12300" s="248" t="s">
        <v>6472</v>
      </c>
      <c r="G12300" s="216">
        <v>30.330000000000002</v>
      </c>
      <c r="H12300" s="216">
        <v>299.99999999301508</v>
      </c>
      <c r="I12300" s="216">
        <v>9098.9999997881478</v>
      </c>
      <c r="J12300" s="216">
        <v>2.6199313979898508E-2</v>
      </c>
      <c r="K12300" s="216">
        <v>8.7331046601695032E-5</v>
      </c>
    </row>
    <row r="12301" spans="2:11" ht="15.75" customHeight="1" x14ac:dyDescent="0.2">
      <c r="B12301" s="189">
        <v>41381</v>
      </c>
      <c r="C12301" s="143">
        <v>298488</v>
      </c>
      <c r="D12301" s="143" t="s">
        <v>1648</v>
      </c>
      <c r="E12301" s="143" t="s">
        <v>25</v>
      </c>
      <c r="F12301" s="248" t="s">
        <v>4480</v>
      </c>
      <c r="G12301" s="216">
        <v>34.85</v>
      </c>
      <c r="H12301" s="216">
        <v>174.00000000139698</v>
      </c>
      <c r="I12301" s="216">
        <v>6063.9000000486849</v>
      </c>
      <c r="J12301" s="216">
        <v>1.7460162660477091E-2</v>
      </c>
      <c r="K12301" s="216">
        <v>1.0034576241572936E-4</v>
      </c>
    </row>
    <row r="12302" spans="2:11" ht="15.75" customHeight="1" x14ac:dyDescent="0.2">
      <c r="B12302" s="189">
        <v>41382</v>
      </c>
      <c r="C12302" s="143">
        <v>298533</v>
      </c>
      <c r="D12302" s="143" t="s">
        <v>801</v>
      </c>
      <c r="E12302" s="143" t="s">
        <v>25</v>
      </c>
      <c r="F12302" s="248" t="s">
        <v>6473</v>
      </c>
      <c r="G12302" s="216">
        <v>2.5</v>
      </c>
      <c r="H12302" s="216">
        <v>100.00000000116415</v>
      </c>
      <c r="I12302" s="216">
        <v>250.00000000291038</v>
      </c>
      <c r="J12302" s="216">
        <v>7.1990081725706615E-4</v>
      </c>
      <c r="K12302" s="216">
        <v>7.1990081724868538E-6</v>
      </c>
    </row>
    <row r="12303" spans="2:11" ht="15.75" customHeight="1" x14ac:dyDescent="0.2">
      <c r="B12303" s="189">
        <v>41382</v>
      </c>
      <c r="C12303" s="143">
        <v>298534</v>
      </c>
      <c r="D12303" s="143" t="s">
        <v>541</v>
      </c>
      <c r="E12303" s="143" t="s">
        <v>25</v>
      </c>
      <c r="F12303" s="248" t="s">
        <v>3319</v>
      </c>
      <c r="G12303" s="216">
        <v>36.469000000000001</v>
      </c>
      <c r="H12303" s="216">
        <v>193.99999999324791</v>
      </c>
      <c r="I12303" s="216">
        <v>7074.9859997537587</v>
      </c>
      <c r="J12303" s="216">
        <v>2.0373152812982954E-2</v>
      </c>
      <c r="K12303" s="216">
        <v>1.0501625161696923E-4</v>
      </c>
    </row>
    <row r="12304" spans="2:11" ht="15.75" customHeight="1" x14ac:dyDescent="0.2">
      <c r="B12304" s="189">
        <v>41382</v>
      </c>
      <c r="C12304" s="143">
        <v>298535</v>
      </c>
      <c r="D12304" s="143" t="s">
        <v>565</v>
      </c>
      <c r="E12304" s="143" t="s">
        <v>25</v>
      </c>
      <c r="F12304" s="248" t="s">
        <v>6474</v>
      </c>
      <c r="G12304" s="216">
        <v>1.34</v>
      </c>
      <c r="H12304" s="216">
        <v>97.999999994644895</v>
      </c>
      <c r="I12304" s="216">
        <v>131.31999999282417</v>
      </c>
      <c r="J12304" s="216">
        <v>3.7814950126372588E-4</v>
      </c>
      <c r="K12304" s="216">
        <v>3.8586683804529535E-6</v>
      </c>
    </row>
    <row r="12305" spans="2:11" ht="15.75" customHeight="1" x14ac:dyDescent="0.2">
      <c r="B12305" s="189">
        <v>41382</v>
      </c>
      <c r="C12305" s="143">
        <v>298536</v>
      </c>
      <c r="D12305" s="143" t="s">
        <v>3577</v>
      </c>
      <c r="E12305" s="143" t="s">
        <v>24</v>
      </c>
      <c r="F12305" s="248" t="s">
        <v>6475</v>
      </c>
      <c r="G12305" s="216">
        <v>1</v>
      </c>
      <c r="H12305" s="216">
        <v>9.0000000083819032</v>
      </c>
      <c r="I12305" s="216">
        <v>9.0000000083819032</v>
      </c>
      <c r="J12305" s="216">
        <v>9.0658393064692399E-6</v>
      </c>
      <c r="K12305" s="216">
        <v>1.0073154775584465E-6</v>
      </c>
    </row>
    <row r="12306" spans="2:11" ht="15.75" customHeight="1" x14ac:dyDescent="0.2">
      <c r="B12306" s="189">
        <v>41382</v>
      </c>
      <c r="C12306" s="143">
        <v>298538</v>
      </c>
      <c r="D12306" s="143" t="s">
        <v>925</v>
      </c>
      <c r="E12306" s="143" t="s">
        <v>25</v>
      </c>
      <c r="F12306" s="248" t="s">
        <v>6476</v>
      </c>
      <c r="G12306" s="216">
        <v>14</v>
      </c>
      <c r="H12306" s="216">
        <v>158.00000000162981</v>
      </c>
      <c r="I12306" s="216">
        <v>2212.0000000228174</v>
      </c>
      <c r="J12306" s="216">
        <v>6.3696824310820735E-3</v>
      </c>
      <c r="K12306" s="216">
        <v>4.0314445765926383E-5</v>
      </c>
    </row>
    <row r="12307" spans="2:11" ht="15.75" customHeight="1" x14ac:dyDescent="0.2">
      <c r="B12307" s="189">
        <v>41382</v>
      </c>
      <c r="C12307" s="143">
        <v>298539</v>
      </c>
      <c r="D12307" s="143" t="s">
        <v>932</v>
      </c>
      <c r="E12307" s="143" t="s">
        <v>25</v>
      </c>
      <c r="F12307" s="248" t="s">
        <v>6477</v>
      </c>
      <c r="G12307" s="216">
        <v>2.0100000000000002</v>
      </c>
      <c r="H12307" s="216">
        <v>252.00000000419095</v>
      </c>
      <c r="I12307" s="216">
        <v>506.52000000842389</v>
      </c>
      <c r="J12307" s="216">
        <v>1.4585766478354739E-3</v>
      </c>
      <c r="K12307" s="216">
        <v>5.7880025706794306E-6</v>
      </c>
    </row>
    <row r="12308" spans="2:11" ht="15.75" customHeight="1" x14ac:dyDescent="0.2">
      <c r="B12308" s="189">
        <v>41382</v>
      </c>
      <c r="C12308" s="143">
        <v>298543</v>
      </c>
      <c r="D12308" s="143" t="s">
        <v>647</v>
      </c>
      <c r="E12308" s="143" t="s">
        <v>25</v>
      </c>
      <c r="F12308" s="248" t="s">
        <v>6478</v>
      </c>
      <c r="G12308" s="216">
        <v>10.5</v>
      </c>
      <c r="H12308" s="216">
        <v>295.00000000814907</v>
      </c>
      <c r="I12308" s="216">
        <v>3097.5000000855653</v>
      </c>
      <c r="J12308" s="216">
        <v>8.9195711259576049E-3</v>
      </c>
      <c r="K12308" s="216">
        <v>3.0235834324444785E-5</v>
      </c>
    </row>
    <row r="12309" spans="2:11" ht="15.75" customHeight="1" x14ac:dyDescent="0.2">
      <c r="B12309" s="189">
        <v>41382</v>
      </c>
      <c r="C12309" s="143">
        <v>298546</v>
      </c>
      <c r="D12309" s="143" t="s">
        <v>1574</v>
      </c>
      <c r="E12309" s="143" t="s">
        <v>25</v>
      </c>
      <c r="F12309" s="248" t="s">
        <v>5504</v>
      </c>
      <c r="G12309" s="216">
        <v>48.5</v>
      </c>
      <c r="H12309" s="216">
        <v>329.99999999650754</v>
      </c>
      <c r="I12309" s="216">
        <v>16004.999999830616</v>
      </c>
      <c r="J12309" s="216">
        <v>4.6088050319773075E-2</v>
      </c>
      <c r="K12309" s="216">
        <v>1.3966075854624497E-4</v>
      </c>
    </row>
    <row r="12310" spans="2:11" ht="15.75" customHeight="1" x14ac:dyDescent="0.2">
      <c r="B12310" s="189">
        <v>41382</v>
      </c>
      <c r="C12310" s="143">
        <v>298547</v>
      </c>
      <c r="D12310" s="143" t="s">
        <v>1164</v>
      </c>
      <c r="E12310" s="143" t="s">
        <v>25</v>
      </c>
      <c r="F12310" s="248" t="s">
        <v>2284</v>
      </c>
      <c r="G12310" s="216">
        <v>32</v>
      </c>
      <c r="H12310" s="216">
        <v>443.00000000861473</v>
      </c>
      <c r="I12310" s="216">
        <v>14176.000000275671</v>
      </c>
      <c r="J12310" s="216">
        <v>4.0821255942063282E-2</v>
      </c>
      <c r="K12310" s="216">
        <v>9.2147304607831726E-5</v>
      </c>
    </row>
    <row r="12311" spans="2:11" ht="15.75" customHeight="1" x14ac:dyDescent="0.2">
      <c r="B12311" s="189">
        <v>41382</v>
      </c>
      <c r="C12311" s="143">
        <v>298557</v>
      </c>
      <c r="D12311" s="143" t="s">
        <v>968</v>
      </c>
      <c r="E12311" s="143" t="s">
        <v>25</v>
      </c>
      <c r="F12311" s="248" t="s">
        <v>2548</v>
      </c>
      <c r="G12311" s="216">
        <v>127.44090000000001</v>
      </c>
      <c r="H12311" s="216">
        <v>380.99999999511056</v>
      </c>
      <c r="I12311" s="216">
        <v>48554.982899376875</v>
      </c>
      <c r="J12311" s="216">
        <v>0.13981908748302943</v>
      </c>
      <c r="K12311" s="216">
        <v>3.6697923224363201E-4</v>
      </c>
    </row>
    <row r="12312" spans="2:11" ht="15.75" customHeight="1" x14ac:dyDescent="0.2">
      <c r="B12312" s="189">
        <v>41382</v>
      </c>
      <c r="C12312" s="143">
        <v>298559</v>
      </c>
      <c r="D12312" s="143" t="s">
        <v>2814</v>
      </c>
      <c r="E12312" s="143" t="s">
        <v>24</v>
      </c>
      <c r="F12312" s="248" t="s">
        <v>6479</v>
      </c>
      <c r="G12312" s="216">
        <v>1.6600000000000001</v>
      </c>
      <c r="H12312" s="216">
        <v>76.999999999534339</v>
      </c>
      <c r="I12312" s="216">
        <v>127.81999999922701</v>
      </c>
      <c r="J12312" s="216">
        <v>1.28755064340742E-4</v>
      </c>
      <c r="K12312" s="216">
        <v>1.6721436927470214E-6</v>
      </c>
    </row>
    <row r="12313" spans="2:11" ht="15.75" customHeight="1" x14ac:dyDescent="0.2">
      <c r="B12313" s="189">
        <v>41382</v>
      </c>
      <c r="C12313" s="143">
        <v>298560</v>
      </c>
      <c r="D12313" s="143" t="s">
        <v>4609</v>
      </c>
      <c r="E12313" s="143" t="s">
        <v>25</v>
      </c>
      <c r="F12313" s="248" t="s">
        <v>5018</v>
      </c>
      <c r="G12313" s="216">
        <v>11.790000000000001</v>
      </c>
      <c r="H12313" s="216">
        <v>149.00000000372529</v>
      </c>
      <c r="I12313" s="216">
        <v>1756.7100000439214</v>
      </c>
      <c r="J12313" s="216">
        <v>5.0586278588022286E-3</v>
      </c>
      <c r="K12313" s="216">
        <v>3.3950522541448003E-5</v>
      </c>
    </row>
    <row r="12314" spans="2:11" ht="15.75" customHeight="1" x14ac:dyDescent="0.2">
      <c r="B12314" s="189">
        <v>41382</v>
      </c>
      <c r="C12314" s="143">
        <v>298561</v>
      </c>
      <c r="D12314" s="143" t="s">
        <v>894</v>
      </c>
      <c r="E12314" s="143" t="s">
        <v>25</v>
      </c>
      <c r="F12314" s="248" t="s">
        <v>6480</v>
      </c>
      <c r="G12314" s="216">
        <v>12.525</v>
      </c>
      <c r="H12314" s="216">
        <v>114.99999999767169</v>
      </c>
      <c r="I12314" s="216">
        <v>1440.374999970838</v>
      </c>
      <c r="J12314" s="216">
        <v>4.1477085584943254E-3</v>
      </c>
      <c r="K12314" s="216">
        <v>3.606703094415914E-5</v>
      </c>
    </row>
    <row r="12315" spans="2:11" ht="15.75" customHeight="1" x14ac:dyDescent="0.2">
      <c r="B12315" s="189">
        <v>41382</v>
      </c>
      <c r="C12315" s="143">
        <v>298562</v>
      </c>
      <c r="D12315" s="143" t="s">
        <v>834</v>
      </c>
      <c r="E12315" s="143" t="s">
        <v>25</v>
      </c>
      <c r="F12315" s="248" t="s">
        <v>6435</v>
      </c>
      <c r="G12315" s="216">
        <v>5.04</v>
      </c>
      <c r="H12315" s="216">
        <v>79.999999998835847</v>
      </c>
      <c r="I12315" s="216">
        <v>403.19999999413267</v>
      </c>
      <c r="J12315" s="216">
        <v>1.1610560380417841E-3</v>
      </c>
      <c r="K12315" s="216">
        <v>1.4513200475733497E-5</v>
      </c>
    </row>
    <row r="12316" spans="2:11" ht="15.75" customHeight="1" x14ac:dyDescent="0.2">
      <c r="B12316" s="189">
        <v>41382</v>
      </c>
      <c r="C12316" s="143">
        <v>298563</v>
      </c>
      <c r="D12316" s="143" t="s">
        <v>890</v>
      </c>
      <c r="E12316" s="143" t="s">
        <v>25</v>
      </c>
      <c r="F12316" s="248" t="s">
        <v>6481</v>
      </c>
      <c r="G12316" s="216">
        <v>9</v>
      </c>
      <c r="H12316" s="216">
        <v>501.0000000090804</v>
      </c>
      <c r="I12316" s="216">
        <v>4509.0000000817236</v>
      </c>
      <c r="J12316" s="216">
        <v>1.298413114013262E-2</v>
      </c>
      <c r="K12316" s="216">
        <v>2.5916429420952672E-5</v>
      </c>
    </row>
    <row r="12317" spans="2:11" ht="15.75" customHeight="1" x14ac:dyDescent="0.2">
      <c r="B12317" s="189">
        <v>41382</v>
      </c>
      <c r="C12317" s="143">
        <v>298564</v>
      </c>
      <c r="D12317" s="143" t="s">
        <v>1034</v>
      </c>
      <c r="E12317" s="143" t="s">
        <v>24</v>
      </c>
      <c r="F12317" s="248" t="s">
        <v>6482</v>
      </c>
      <c r="G12317" s="216">
        <v>16.25</v>
      </c>
      <c r="H12317" s="216">
        <v>173.00000000861473</v>
      </c>
      <c r="I12317" s="216">
        <v>2811.2500001399894</v>
      </c>
      <c r="J12317" s="216">
        <v>2.8318156364271962E-3</v>
      </c>
      <c r="K12317" s="216">
        <v>1.6368876510324756E-5</v>
      </c>
    </row>
    <row r="12318" spans="2:11" ht="15.75" customHeight="1" x14ac:dyDescent="0.2">
      <c r="B12318" s="189">
        <v>41382</v>
      </c>
      <c r="C12318" s="143">
        <v>298565</v>
      </c>
      <c r="D12318" s="143" t="s">
        <v>1387</v>
      </c>
      <c r="E12318" s="143" t="s">
        <v>24</v>
      </c>
      <c r="F12318" s="248" t="s">
        <v>6483</v>
      </c>
      <c r="G12318" s="216">
        <v>36.89</v>
      </c>
      <c r="H12318" s="216">
        <v>251.00000000093132</v>
      </c>
      <c r="I12318" s="216">
        <v>9259.3900000343565</v>
      </c>
      <c r="J12318" s="216">
        <v>9.3271268597845125E-3</v>
      </c>
      <c r="K12318" s="216">
        <v>3.7159867967131092E-5</v>
      </c>
    </row>
    <row r="12319" spans="2:11" ht="15.75" customHeight="1" x14ac:dyDescent="0.2">
      <c r="B12319" s="189">
        <v>41382</v>
      </c>
      <c r="C12319" s="143">
        <v>298566</v>
      </c>
      <c r="D12319" s="143" t="s">
        <v>1637</v>
      </c>
      <c r="E12319" s="143" t="s">
        <v>24</v>
      </c>
      <c r="F12319" s="248" t="s">
        <v>6484</v>
      </c>
      <c r="G12319" s="216">
        <v>1</v>
      </c>
      <c r="H12319" s="216">
        <v>69.999999997671694</v>
      </c>
      <c r="I12319" s="216">
        <v>69.999999997671694</v>
      </c>
      <c r="J12319" s="216">
        <v>7.0512083426745918E-5</v>
      </c>
      <c r="K12319" s="216">
        <v>1.0073154775584465E-6</v>
      </c>
    </row>
    <row r="12320" spans="2:11" ht="15.75" customHeight="1" x14ac:dyDescent="0.2">
      <c r="B12320" s="189">
        <v>41382</v>
      </c>
      <c r="C12320" s="143">
        <v>298567</v>
      </c>
      <c r="D12320" s="143" t="s">
        <v>1330</v>
      </c>
      <c r="E12320" s="143" t="s">
        <v>24</v>
      </c>
      <c r="F12320" s="248" t="s">
        <v>6364</v>
      </c>
      <c r="G12320" s="216">
        <v>13.866400000000001</v>
      </c>
      <c r="H12320" s="216">
        <v>75.00000000349246</v>
      </c>
      <c r="I12320" s="216">
        <v>1039.9800000484279</v>
      </c>
      <c r="J12320" s="216">
        <v>1.0475879504000154E-3</v>
      </c>
      <c r="K12320" s="216">
        <v>1.3967839338016443E-5</v>
      </c>
    </row>
    <row r="12321" spans="2:11" ht="15.75" customHeight="1" x14ac:dyDescent="0.2">
      <c r="B12321" s="189">
        <v>41382</v>
      </c>
      <c r="C12321" s="143">
        <v>298568</v>
      </c>
      <c r="D12321" s="143" t="s">
        <v>1085</v>
      </c>
      <c r="E12321" s="143" t="s">
        <v>24</v>
      </c>
      <c r="F12321" s="248" t="s">
        <v>6485</v>
      </c>
      <c r="G12321" s="216">
        <v>23.11</v>
      </c>
      <c r="H12321" s="216">
        <v>339.99999999767169</v>
      </c>
      <c r="I12321" s="216">
        <v>7857.3999999461921</v>
      </c>
      <c r="J12321" s="216">
        <v>7.9148806333135362E-3</v>
      </c>
      <c r="K12321" s="216">
        <v>2.3279060686375699E-5</v>
      </c>
    </row>
    <row r="12322" spans="2:11" ht="15.75" customHeight="1" x14ac:dyDescent="0.2">
      <c r="B12322" s="189">
        <v>41382</v>
      </c>
      <c r="C12322" s="143">
        <v>298569</v>
      </c>
      <c r="D12322" s="143" t="s">
        <v>1372</v>
      </c>
      <c r="E12322" s="143" t="s">
        <v>24</v>
      </c>
      <c r="F12322" s="248" t="s">
        <v>6347</v>
      </c>
      <c r="G12322" s="216">
        <v>2.12</v>
      </c>
      <c r="H12322" s="216">
        <v>69.999999997671694</v>
      </c>
      <c r="I12322" s="216">
        <v>148.39999999506401</v>
      </c>
      <c r="J12322" s="216">
        <v>1.4948561686470136E-4</v>
      </c>
      <c r="K12322" s="216">
        <v>2.1355088124239069E-6</v>
      </c>
    </row>
    <row r="12323" spans="2:11" ht="15.75" customHeight="1" x14ac:dyDescent="0.2">
      <c r="B12323" s="189">
        <v>41382</v>
      </c>
      <c r="C12323" s="143">
        <v>298571</v>
      </c>
      <c r="D12323" s="143" t="s">
        <v>1233</v>
      </c>
      <c r="E12323" s="143" t="s">
        <v>24</v>
      </c>
      <c r="F12323" s="248" t="s">
        <v>5726</v>
      </c>
      <c r="G12323" s="216">
        <v>12.02</v>
      </c>
      <c r="H12323" s="216">
        <v>310.00000000465661</v>
      </c>
      <c r="I12323" s="216">
        <v>3726.2000000559719</v>
      </c>
      <c r="J12323" s="216">
        <v>3.7534589325346648E-3</v>
      </c>
      <c r="K12323" s="216">
        <v>1.2107932040252528E-5</v>
      </c>
    </row>
    <row r="12324" spans="2:11" ht="15.75" customHeight="1" x14ac:dyDescent="0.2">
      <c r="B12324" s="189">
        <v>41382</v>
      </c>
      <c r="C12324" s="143">
        <v>298572</v>
      </c>
      <c r="D12324" s="143" t="s">
        <v>1508</v>
      </c>
      <c r="E12324" s="143" t="s">
        <v>25</v>
      </c>
      <c r="F12324" s="248" t="s">
        <v>6486</v>
      </c>
      <c r="G12324" s="216">
        <v>8.1</v>
      </c>
      <c r="H12324" s="216">
        <v>310.00000000465661</v>
      </c>
      <c r="I12324" s="216">
        <v>2511.0000000377186</v>
      </c>
      <c r="J12324" s="216">
        <v>7.23068380855441E-3</v>
      </c>
      <c r="K12324" s="216">
        <v>2.3324786478857404E-5</v>
      </c>
    </row>
    <row r="12325" spans="2:11" ht="15.75" customHeight="1" x14ac:dyDescent="0.2">
      <c r="B12325" s="189">
        <v>41382</v>
      </c>
      <c r="C12325" s="143">
        <v>298573</v>
      </c>
      <c r="D12325" s="143" t="s">
        <v>909</v>
      </c>
      <c r="E12325" s="143" t="s">
        <v>24</v>
      </c>
      <c r="F12325" s="248" t="s">
        <v>6487</v>
      </c>
      <c r="G12325" s="216">
        <v>14.82</v>
      </c>
      <c r="H12325" s="216">
        <v>194.99999999650754</v>
      </c>
      <c r="I12325" s="216">
        <v>2889.8999999482417</v>
      </c>
      <c r="J12325" s="216">
        <v>2.9110409985440176E-3</v>
      </c>
      <c r="K12325" s="216">
        <v>1.4928415377416179E-5</v>
      </c>
    </row>
    <row r="12326" spans="2:11" ht="15.75" customHeight="1" x14ac:dyDescent="0.2">
      <c r="B12326" s="189">
        <v>41382</v>
      </c>
      <c r="C12326" s="143">
        <v>298574</v>
      </c>
      <c r="D12326" s="143" t="s">
        <v>4847</v>
      </c>
      <c r="E12326" s="143" t="s">
        <v>24</v>
      </c>
      <c r="F12326" s="248" t="s">
        <v>6488</v>
      </c>
      <c r="G12326" s="216">
        <v>4.17</v>
      </c>
      <c r="H12326" s="216">
        <v>65.999999995110556</v>
      </c>
      <c r="I12326" s="216">
        <v>275.21999997961103</v>
      </c>
      <c r="J12326" s="216">
        <v>2.7723336571309755E-4</v>
      </c>
      <c r="K12326" s="216">
        <v>4.2005055414187218E-6</v>
      </c>
    </row>
    <row r="12327" spans="2:11" ht="15.75" customHeight="1" x14ac:dyDescent="0.2">
      <c r="B12327" s="189">
        <v>41382</v>
      </c>
      <c r="C12327" s="143">
        <v>298575</v>
      </c>
      <c r="D12327" s="143" t="s">
        <v>1709</v>
      </c>
      <c r="E12327" s="143" t="s">
        <v>24</v>
      </c>
      <c r="F12327" s="248" t="s">
        <v>6489</v>
      </c>
      <c r="G12327" s="216">
        <v>1.3</v>
      </c>
      <c r="H12327" s="216">
        <v>24.999999997671694</v>
      </c>
      <c r="I12327" s="216">
        <v>32.499999996973202</v>
      </c>
      <c r="J12327" s="216">
        <v>3.2737753017600574E-5</v>
      </c>
      <c r="K12327" s="216">
        <v>1.3095101208259806E-6</v>
      </c>
    </row>
    <row r="12328" spans="2:11" ht="15.75" customHeight="1" x14ac:dyDescent="0.2">
      <c r="B12328" s="189">
        <v>41382</v>
      </c>
      <c r="C12328" s="143">
        <v>298576</v>
      </c>
      <c r="D12328" s="143" t="s">
        <v>1212</v>
      </c>
      <c r="E12328" s="143" t="s">
        <v>24</v>
      </c>
      <c r="F12328" s="248" t="s">
        <v>6490</v>
      </c>
      <c r="G12328" s="216">
        <v>4.0350000000000001</v>
      </c>
      <c r="H12328" s="216">
        <v>9.0000000083819032</v>
      </c>
      <c r="I12328" s="216">
        <v>36.315000033820979</v>
      </c>
      <c r="J12328" s="216">
        <v>3.6580661601603382E-5</v>
      </c>
      <c r="K12328" s="216">
        <v>4.0645179519483324E-6</v>
      </c>
    </row>
    <row r="12329" spans="2:11" ht="15.75" customHeight="1" x14ac:dyDescent="0.2">
      <c r="B12329" s="189">
        <v>41382</v>
      </c>
      <c r="C12329" s="143">
        <v>298577</v>
      </c>
      <c r="D12329" s="143" t="s">
        <v>2670</v>
      </c>
      <c r="E12329" s="143" t="s">
        <v>24</v>
      </c>
      <c r="F12329" s="248" t="s">
        <v>6491</v>
      </c>
      <c r="G12329" s="216">
        <v>2.46</v>
      </c>
      <c r="H12329" s="216">
        <v>74.999999993015081</v>
      </c>
      <c r="I12329" s="216">
        <v>184.49999998281709</v>
      </c>
      <c r="J12329" s="216">
        <v>1.8584970559222479E-4</v>
      </c>
      <c r="K12329" s="216">
        <v>2.4779960747937785E-6</v>
      </c>
    </row>
    <row r="12330" spans="2:11" ht="15.75" customHeight="1" x14ac:dyDescent="0.2">
      <c r="B12330" s="189">
        <v>41382</v>
      </c>
      <c r="C12330" s="143">
        <v>298677</v>
      </c>
      <c r="D12330" s="143" t="s">
        <v>1188</v>
      </c>
      <c r="E12330" s="143" t="s">
        <v>25</v>
      </c>
      <c r="F12330" s="248" t="s">
        <v>4381</v>
      </c>
      <c r="G12330" s="216">
        <v>6.09</v>
      </c>
      <c r="H12330" s="216">
        <v>373.99999999324791</v>
      </c>
      <c r="I12330" s="216">
        <v>2277.6599999588798</v>
      </c>
      <c r="J12330" s="216">
        <v>6.5587571815401528E-3</v>
      </c>
      <c r="K12330" s="216">
        <v>1.7536783908177974E-5</v>
      </c>
    </row>
    <row r="12331" spans="2:11" ht="15.75" customHeight="1" x14ac:dyDescent="0.2">
      <c r="B12331" s="189">
        <v>41382</v>
      </c>
      <c r="C12331" s="143">
        <v>298678</v>
      </c>
      <c r="D12331" s="143" t="s">
        <v>960</v>
      </c>
      <c r="E12331" s="143" t="s">
        <v>25</v>
      </c>
      <c r="F12331" s="248" t="s">
        <v>6492</v>
      </c>
      <c r="G12331" s="216">
        <v>4</v>
      </c>
      <c r="H12331" s="216">
        <v>117.9999999969732</v>
      </c>
      <c r="I12331" s="216">
        <v>471.99999998789281</v>
      </c>
      <c r="J12331" s="216">
        <v>1.3591727429306541E-3</v>
      </c>
      <c r="K12331" s="216">
        <v>1.1518413075978966E-5</v>
      </c>
    </row>
    <row r="12332" spans="2:11" ht="15.75" customHeight="1" x14ac:dyDescent="0.2">
      <c r="B12332" s="189">
        <v>41383</v>
      </c>
      <c r="C12332" s="143">
        <v>298593</v>
      </c>
      <c r="D12332" s="143" t="s">
        <v>526</v>
      </c>
      <c r="E12332" s="143" t="s">
        <v>25</v>
      </c>
      <c r="F12332" s="248" t="s">
        <v>3670</v>
      </c>
      <c r="G12332" s="216">
        <v>2</v>
      </c>
      <c r="H12332" s="216">
        <v>49.000000002561137</v>
      </c>
      <c r="I12332" s="216">
        <v>98.000000005122274</v>
      </c>
      <c r="J12332" s="216">
        <v>2.8223975796593572E-4</v>
      </c>
      <c r="K12332" s="216">
        <v>5.7599950602282358E-6</v>
      </c>
    </row>
    <row r="12333" spans="2:11" ht="15.75" customHeight="1" x14ac:dyDescent="0.2">
      <c r="B12333" s="189">
        <v>41383</v>
      </c>
      <c r="C12333" s="143">
        <v>298597</v>
      </c>
      <c r="D12333" s="143" t="s">
        <v>636</v>
      </c>
      <c r="E12333" s="143" t="s">
        <v>25</v>
      </c>
      <c r="F12333" s="248" t="s">
        <v>6493</v>
      </c>
      <c r="G12333" s="216">
        <v>2</v>
      </c>
      <c r="H12333" s="216">
        <v>174.00000000139698</v>
      </c>
      <c r="I12333" s="216">
        <v>348.00000000279397</v>
      </c>
      <c r="J12333" s="216">
        <v>1.0022391404877597E-3</v>
      </c>
      <c r="K12333" s="216">
        <v>5.7599950602282358E-6</v>
      </c>
    </row>
    <row r="12334" spans="2:11" ht="15.75" customHeight="1" x14ac:dyDescent="0.2">
      <c r="B12334" s="189">
        <v>41383</v>
      </c>
      <c r="C12334" s="143">
        <v>298598</v>
      </c>
      <c r="D12334" s="143" t="s">
        <v>953</v>
      </c>
      <c r="E12334" s="143" t="s">
        <v>25</v>
      </c>
      <c r="F12334" s="248" t="s">
        <v>2555</v>
      </c>
      <c r="G12334" s="216">
        <v>10</v>
      </c>
      <c r="H12334" s="216">
        <v>225</v>
      </c>
      <c r="I12334" s="216">
        <v>2250</v>
      </c>
      <c r="J12334" s="216">
        <v>6.4799944427567655E-3</v>
      </c>
      <c r="K12334" s="216">
        <v>2.8799975301141179E-5</v>
      </c>
    </row>
    <row r="12335" spans="2:11" ht="15.75" customHeight="1" x14ac:dyDescent="0.2">
      <c r="B12335" s="189">
        <v>41383</v>
      </c>
      <c r="C12335" s="143">
        <v>298600</v>
      </c>
      <c r="D12335" s="143" t="s">
        <v>1814</v>
      </c>
      <c r="E12335" s="143" t="s">
        <v>25</v>
      </c>
      <c r="F12335" s="248" t="s">
        <v>6456</v>
      </c>
      <c r="G12335" s="216">
        <v>20.52</v>
      </c>
      <c r="H12335" s="216">
        <v>164.99999999301508</v>
      </c>
      <c r="I12335" s="216">
        <v>3385.7999998566697</v>
      </c>
      <c r="J12335" s="216">
        <v>9.7510956370475896E-3</v>
      </c>
      <c r="K12335" s="216">
        <v>5.90975493179417E-5</v>
      </c>
    </row>
    <row r="12336" spans="2:11" ht="15.75" customHeight="1" x14ac:dyDescent="0.2">
      <c r="B12336" s="189">
        <v>41383</v>
      </c>
      <c r="C12336" s="143">
        <v>298601</v>
      </c>
      <c r="D12336" s="143" t="s">
        <v>612</v>
      </c>
      <c r="E12336" s="143" t="s">
        <v>25</v>
      </c>
      <c r="F12336" s="248" t="s">
        <v>4067</v>
      </c>
      <c r="G12336" s="216">
        <v>8</v>
      </c>
      <c r="H12336" s="216">
        <v>256.99999999953434</v>
      </c>
      <c r="I12336" s="216">
        <v>2055.9999999962747</v>
      </c>
      <c r="J12336" s="216">
        <v>5.9212749219038976E-3</v>
      </c>
      <c r="K12336" s="216">
        <v>2.3039980240912943E-5</v>
      </c>
    </row>
    <row r="12337" spans="2:11" ht="15.75" customHeight="1" x14ac:dyDescent="0.2">
      <c r="B12337" s="189">
        <v>41383</v>
      </c>
      <c r="C12337" s="143">
        <v>298602</v>
      </c>
      <c r="D12337" s="143" t="s">
        <v>1257</v>
      </c>
      <c r="E12337" s="143" t="s">
        <v>25</v>
      </c>
      <c r="F12337" s="248" t="s">
        <v>2993</v>
      </c>
      <c r="G12337" s="216">
        <v>3</v>
      </c>
      <c r="H12337" s="216">
        <v>204.99999999767169</v>
      </c>
      <c r="I12337" s="216">
        <v>614.99999999301508</v>
      </c>
      <c r="J12337" s="216">
        <v>1.771198481000066E-3</v>
      </c>
      <c r="K12337" s="216">
        <v>8.6399925903423537E-6</v>
      </c>
    </row>
    <row r="12338" spans="2:11" ht="15.75" customHeight="1" x14ac:dyDescent="0.2">
      <c r="B12338" s="189">
        <v>41383</v>
      </c>
      <c r="C12338" s="143">
        <v>298603</v>
      </c>
      <c r="D12338" s="143" t="s">
        <v>1118</v>
      </c>
      <c r="E12338" s="143" t="s">
        <v>25</v>
      </c>
      <c r="F12338" s="248" t="s">
        <v>6494</v>
      </c>
      <c r="G12338" s="216">
        <v>24.05</v>
      </c>
      <c r="H12338" s="216">
        <v>335.99999999511056</v>
      </c>
      <c r="I12338" s="216">
        <v>8080.7999998824098</v>
      </c>
      <c r="J12338" s="216">
        <v>2.3272684041007505E-2</v>
      </c>
      <c r="K12338" s="216">
        <v>6.9263940599244547E-5</v>
      </c>
    </row>
    <row r="12339" spans="2:11" ht="15.75" customHeight="1" x14ac:dyDescent="0.2">
      <c r="B12339" s="189">
        <v>41383</v>
      </c>
      <c r="C12339" s="143">
        <v>298605</v>
      </c>
      <c r="D12339" s="143" t="s">
        <v>565</v>
      </c>
      <c r="E12339" s="143" t="s">
        <v>25</v>
      </c>
      <c r="F12339" s="248" t="s">
        <v>1899</v>
      </c>
      <c r="G12339" s="216">
        <v>19.740000000000002</v>
      </c>
      <c r="H12339" s="216">
        <v>335.99999999511056</v>
      </c>
      <c r="I12339" s="216">
        <v>6632.639999903482</v>
      </c>
      <c r="J12339" s="216">
        <v>1.9101986817858133E-2</v>
      </c>
      <c r="K12339" s="216">
        <v>5.6851151244452694E-5</v>
      </c>
    </row>
    <row r="12340" spans="2:11" ht="15.75" customHeight="1" x14ac:dyDescent="0.2">
      <c r="B12340" s="189">
        <v>41383</v>
      </c>
      <c r="C12340" s="143">
        <v>298606</v>
      </c>
      <c r="D12340" s="143" t="s">
        <v>597</v>
      </c>
      <c r="E12340" s="143" t="s">
        <v>25</v>
      </c>
      <c r="F12340" s="248" t="s">
        <v>6495</v>
      </c>
      <c r="G12340" s="216">
        <v>8</v>
      </c>
      <c r="H12340" s="216">
        <v>49.999999995343387</v>
      </c>
      <c r="I12340" s="216">
        <v>399.9999999627471</v>
      </c>
      <c r="J12340" s="216">
        <v>1.1519990119383588E-3</v>
      </c>
      <c r="K12340" s="216">
        <v>2.3039980240912943E-5</v>
      </c>
    </row>
    <row r="12341" spans="2:11" ht="15.75" customHeight="1" x14ac:dyDescent="0.2">
      <c r="B12341" s="189">
        <v>41383</v>
      </c>
      <c r="C12341" s="143">
        <v>298607</v>
      </c>
      <c r="D12341" s="143" t="s">
        <v>960</v>
      </c>
      <c r="E12341" s="143" t="s">
        <v>25</v>
      </c>
      <c r="F12341" s="248" t="s">
        <v>6496</v>
      </c>
      <c r="G12341" s="216">
        <v>5.5</v>
      </c>
      <c r="H12341" s="216">
        <v>429.00000000488944</v>
      </c>
      <c r="I12341" s="216">
        <v>2359.5000000268919</v>
      </c>
      <c r="J12341" s="216">
        <v>6.7953541723817104E-3</v>
      </c>
      <c r="K12341" s="216">
        <v>1.5839986415627648E-5</v>
      </c>
    </row>
    <row r="12342" spans="2:11" ht="15.75" customHeight="1" x14ac:dyDescent="0.2">
      <c r="B12342" s="189">
        <v>41383</v>
      </c>
      <c r="C12342" s="143">
        <v>298608</v>
      </c>
      <c r="D12342" s="143" t="s">
        <v>1165</v>
      </c>
      <c r="E12342" s="143" t="s">
        <v>25</v>
      </c>
      <c r="F12342" s="248" t="s">
        <v>6497</v>
      </c>
      <c r="G12342" s="216">
        <v>8</v>
      </c>
      <c r="H12342" s="216">
        <v>326.00000000442378</v>
      </c>
      <c r="I12342" s="216">
        <v>2608.0000000353903</v>
      </c>
      <c r="J12342" s="216">
        <v>7.5110335586395438E-3</v>
      </c>
      <c r="K12342" s="216">
        <v>2.3039980240912943E-5</v>
      </c>
    </row>
    <row r="12343" spans="2:11" ht="15.75" customHeight="1" x14ac:dyDescent="0.2">
      <c r="B12343" s="189">
        <v>41383</v>
      </c>
      <c r="C12343" s="143">
        <v>298609</v>
      </c>
      <c r="D12343" s="143" t="s">
        <v>1728</v>
      </c>
      <c r="E12343" s="143" t="s">
        <v>25</v>
      </c>
      <c r="F12343" s="248" t="s">
        <v>6498</v>
      </c>
      <c r="G12343" s="216">
        <v>1</v>
      </c>
      <c r="H12343" s="216">
        <v>360</v>
      </c>
      <c r="I12343" s="216">
        <v>360</v>
      </c>
      <c r="J12343" s="216">
        <v>1.0367991108410825E-3</v>
      </c>
      <c r="K12343" s="216">
        <v>2.8799975301141179E-6</v>
      </c>
    </row>
    <row r="12344" spans="2:11" ht="15.75" customHeight="1" x14ac:dyDescent="0.2">
      <c r="B12344" s="189">
        <v>41383</v>
      </c>
      <c r="C12344" s="143">
        <v>298613</v>
      </c>
      <c r="D12344" s="143" t="s">
        <v>814</v>
      </c>
      <c r="E12344" s="143" t="s">
        <v>25</v>
      </c>
      <c r="F12344" s="248" t="s">
        <v>6499</v>
      </c>
      <c r="G12344" s="216">
        <v>1</v>
      </c>
      <c r="H12344" s="216">
        <v>450</v>
      </c>
      <c r="I12344" s="216">
        <v>450</v>
      </c>
      <c r="J12344" s="216">
        <v>1.2959988885513532E-3</v>
      </c>
      <c r="K12344" s="216">
        <v>2.8799975301141179E-6</v>
      </c>
    </row>
    <row r="12345" spans="2:11" ht="15.75" customHeight="1" x14ac:dyDescent="0.2">
      <c r="B12345" s="189">
        <v>41383</v>
      </c>
      <c r="C12345" s="143">
        <v>298614</v>
      </c>
      <c r="D12345" s="143" t="s">
        <v>1667</v>
      </c>
      <c r="E12345" s="143" t="s">
        <v>24</v>
      </c>
      <c r="F12345" s="248" t="s">
        <v>4291</v>
      </c>
      <c r="G12345" s="216">
        <v>4.32</v>
      </c>
      <c r="H12345" s="216">
        <v>58.000000000465661</v>
      </c>
      <c r="I12345" s="216">
        <v>250.56000000201166</v>
      </c>
      <c r="J12345" s="216">
        <v>2.5237609586408871E-4</v>
      </c>
      <c r="K12345" s="216">
        <v>4.3513119976217666E-6</v>
      </c>
    </row>
    <row r="12346" spans="2:11" ht="15.75" customHeight="1" x14ac:dyDescent="0.2">
      <c r="B12346" s="189">
        <v>41383</v>
      </c>
      <c r="C12346" s="143">
        <v>298615</v>
      </c>
      <c r="D12346" s="143" t="s">
        <v>1431</v>
      </c>
      <c r="E12346" s="143" t="s">
        <v>24</v>
      </c>
      <c r="F12346" s="248" t="s">
        <v>5266</v>
      </c>
      <c r="G12346" s="216">
        <v>1.74</v>
      </c>
      <c r="H12346" s="216">
        <v>315</v>
      </c>
      <c r="I12346" s="216">
        <v>548.1</v>
      </c>
      <c r="J12346" s="216">
        <v>5.5207270969826166E-4</v>
      </c>
      <c r="K12346" s="216">
        <v>1.752611776819878E-6</v>
      </c>
    </row>
    <row r="12347" spans="2:11" ht="15.75" customHeight="1" x14ac:dyDescent="0.2">
      <c r="B12347" s="189">
        <v>41383</v>
      </c>
      <c r="C12347" s="143">
        <v>298615</v>
      </c>
      <c r="D12347" s="143" t="s">
        <v>889</v>
      </c>
      <c r="E12347" s="143" t="s">
        <v>24</v>
      </c>
      <c r="F12347" s="248" t="s">
        <v>5266</v>
      </c>
      <c r="G12347" s="216">
        <v>21.25</v>
      </c>
      <c r="H12347" s="216">
        <v>315</v>
      </c>
      <c r="I12347" s="216">
        <v>6693.75</v>
      </c>
      <c r="J12347" s="216">
        <v>6.7422672879816426E-3</v>
      </c>
      <c r="K12347" s="216">
        <v>2.1404023136449659E-5</v>
      </c>
    </row>
    <row r="12348" spans="2:11" ht="15.75" customHeight="1" x14ac:dyDescent="0.2">
      <c r="B12348" s="189">
        <v>41383</v>
      </c>
      <c r="C12348" s="143">
        <v>298616</v>
      </c>
      <c r="D12348" s="143" t="s">
        <v>1190</v>
      </c>
      <c r="E12348" s="143" t="s">
        <v>24</v>
      </c>
      <c r="F12348" s="248" t="s">
        <v>6500</v>
      </c>
      <c r="G12348" s="216">
        <v>3.25</v>
      </c>
      <c r="H12348" s="216">
        <v>85.000000004656613</v>
      </c>
      <c r="I12348" s="216">
        <v>276.25000001513399</v>
      </c>
      <c r="J12348" s="216">
        <v>2.7825230078908927E-4</v>
      </c>
      <c r="K12348" s="216">
        <v>3.2735564796923009E-6</v>
      </c>
    </row>
    <row r="12349" spans="2:11" ht="15.75" customHeight="1" x14ac:dyDescent="0.2">
      <c r="B12349" s="189">
        <v>41383</v>
      </c>
      <c r="C12349" s="143">
        <v>298617</v>
      </c>
      <c r="D12349" s="143" t="s">
        <v>834</v>
      </c>
      <c r="E12349" s="143" t="s">
        <v>25</v>
      </c>
      <c r="F12349" s="248" t="s">
        <v>6501</v>
      </c>
      <c r="G12349" s="216">
        <v>1.98</v>
      </c>
      <c r="H12349" s="216">
        <v>251.00000000093132</v>
      </c>
      <c r="I12349" s="216">
        <v>496.98000000184402</v>
      </c>
      <c r="J12349" s="216">
        <v>1.4313011725214252E-3</v>
      </c>
      <c r="K12349" s="216">
        <v>5.7023951096259537E-6</v>
      </c>
    </row>
    <row r="12350" spans="2:11" ht="15.75" customHeight="1" x14ac:dyDescent="0.2">
      <c r="B12350" s="189">
        <v>41383</v>
      </c>
      <c r="C12350" s="143">
        <v>298618</v>
      </c>
      <c r="D12350" s="143" t="s">
        <v>890</v>
      </c>
      <c r="E12350" s="143" t="s">
        <v>25</v>
      </c>
      <c r="F12350" s="248" t="s">
        <v>6502</v>
      </c>
      <c r="G12350" s="216">
        <v>15</v>
      </c>
      <c r="H12350" s="216">
        <v>201.99999999837019</v>
      </c>
      <c r="I12350" s="216">
        <v>3029.9999999755528</v>
      </c>
      <c r="J12350" s="216">
        <v>8.7263925161753693E-3</v>
      </c>
      <c r="K12350" s="216">
        <v>4.3199962951711768E-5</v>
      </c>
    </row>
    <row r="12351" spans="2:11" ht="15.75" customHeight="1" x14ac:dyDescent="0.2">
      <c r="B12351" s="189">
        <v>41383</v>
      </c>
      <c r="C12351" s="143">
        <v>298619</v>
      </c>
      <c r="D12351" s="143" t="s">
        <v>1642</v>
      </c>
      <c r="E12351" s="143" t="s">
        <v>24</v>
      </c>
      <c r="F12351" s="248" t="s">
        <v>6503</v>
      </c>
      <c r="G12351" s="216">
        <v>76.14</v>
      </c>
      <c r="H12351" s="216">
        <v>403.00000000395812</v>
      </c>
      <c r="I12351" s="216">
        <v>30684.420000301372</v>
      </c>
      <c r="J12351" s="216">
        <v>3.090682520541126E-2</v>
      </c>
      <c r="K12351" s="216">
        <v>7.6691873958083625E-5</v>
      </c>
    </row>
    <row r="12352" spans="2:11" ht="15.75" customHeight="1" x14ac:dyDescent="0.2">
      <c r="B12352" s="189">
        <v>41383</v>
      </c>
      <c r="C12352" s="143">
        <v>298620</v>
      </c>
      <c r="D12352" s="143" t="s">
        <v>1058</v>
      </c>
      <c r="E12352" s="143" t="s">
        <v>24</v>
      </c>
      <c r="F12352" s="248" t="s">
        <v>6504</v>
      </c>
      <c r="G12352" s="216">
        <v>6.93</v>
      </c>
      <c r="H12352" s="216">
        <v>151.99999999254942</v>
      </c>
      <c r="I12352" s="216">
        <v>1053.3599999483674</v>
      </c>
      <c r="J12352" s="216">
        <v>1.0609949087014338E-3</v>
      </c>
      <c r="K12352" s="216">
        <v>6.9802296628515831E-6</v>
      </c>
    </row>
    <row r="12353" spans="2:11" ht="15.75" customHeight="1" x14ac:dyDescent="0.2">
      <c r="B12353" s="189">
        <v>41383</v>
      </c>
      <c r="C12353" s="143">
        <v>298621</v>
      </c>
      <c r="D12353" s="143" t="s">
        <v>3072</v>
      </c>
      <c r="E12353" s="143" t="s">
        <v>24</v>
      </c>
      <c r="F12353" s="248" t="s">
        <v>6302</v>
      </c>
      <c r="G12353" s="216">
        <v>1.98</v>
      </c>
      <c r="H12353" s="216">
        <v>23.000000001629815</v>
      </c>
      <c r="I12353" s="216">
        <v>45.540000003227036</v>
      </c>
      <c r="J12353" s="216">
        <v>4.5870080644846547E-5</v>
      </c>
      <c r="K12353" s="216">
        <v>1.9943513322433093E-6</v>
      </c>
    </row>
    <row r="12354" spans="2:11" ht="15.75" customHeight="1" x14ac:dyDescent="0.2">
      <c r="B12354" s="189">
        <v>41383</v>
      </c>
      <c r="C12354" s="143">
        <v>298622</v>
      </c>
      <c r="D12354" s="143" t="s">
        <v>960</v>
      </c>
      <c r="E12354" s="143" t="s">
        <v>25</v>
      </c>
      <c r="F12354" s="248" t="s">
        <v>6505</v>
      </c>
      <c r="G12354" s="216">
        <v>1</v>
      </c>
      <c r="H12354" s="216">
        <v>183.99999999208376</v>
      </c>
      <c r="I12354" s="216">
        <v>183.99999999208376</v>
      </c>
      <c r="J12354" s="216">
        <v>5.2991954551819898E-4</v>
      </c>
      <c r="K12354" s="216">
        <v>2.8799975301141179E-6</v>
      </c>
    </row>
    <row r="12355" spans="2:11" ht="15.75" customHeight="1" x14ac:dyDescent="0.2">
      <c r="B12355" s="189">
        <v>41383</v>
      </c>
      <c r="C12355" s="143">
        <v>298623</v>
      </c>
      <c r="D12355" s="143" t="s">
        <v>574</v>
      </c>
      <c r="E12355" s="143" t="s">
        <v>25</v>
      </c>
      <c r="F12355" s="248" t="s">
        <v>6506</v>
      </c>
      <c r="G12355" s="216">
        <v>50</v>
      </c>
      <c r="H12355" s="216">
        <v>470.00000000232831</v>
      </c>
      <c r="I12355" s="216">
        <v>23500.000000116415</v>
      </c>
      <c r="J12355" s="216">
        <v>6.7679941958017048E-2</v>
      </c>
      <c r="K12355" s="216">
        <v>1.4399987650570589E-4</v>
      </c>
    </row>
    <row r="12356" spans="2:11" ht="15.75" customHeight="1" x14ac:dyDescent="0.2">
      <c r="B12356" s="189">
        <v>41383</v>
      </c>
      <c r="C12356" s="143">
        <v>298624</v>
      </c>
      <c r="D12356" s="143" t="s">
        <v>1148</v>
      </c>
      <c r="E12356" s="143" t="s">
        <v>24</v>
      </c>
      <c r="F12356" s="248" t="s">
        <v>6507</v>
      </c>
      <c r="G12356" s="216">
        <v>76.540000000000006</v>
      </c>
      <c r="H12356" s="216">
        <v>59.99999999650754</v>
      </c>
      <c r="I12356" s="216">
        <v>4592.3999997326873</v>
      </c>
      <c r="J12356" s="216">
        <v>4.6256863927581111E-3</v>
      </c>
      <c r="K12356" s="216">
        <v>7.7094773217122685E-5</v>
      </c>
    </row>
    <row r="12357" spans="2:11" ht="15.75" customHeight="1" x14ac:dyDescent="0.2">
      <c r="B12357" s="189">
        <v>41383</v>
      </c>
      <c r="C12357" s="143">
        <v>298625</v>
      </c>
      <c r="D12357" s="143" t="s">
        <v>567</v>
      </c>
      <c r="E12357" s="143" t="s">
        <v>24</v>
      </c>
      <c r="F12357" s="248" t="s">
        <v>6508</v>
      </c>
      <c r="G12357" s="216">
        <v>33.11</v>
      </c>
      <c r="H12357" s="216">
        <v>371.00000000442378</v>
      </c>
      <c r="I12357" s="216">
        <v>12283.810000146472</v>
      </c>
      <c r="J12357" s="216">
        <v>1.2372844868088789E-2</v>
      </c>
      <c r="K12357" s="216">
        <v>3.3349986166957566E-5</v>
      </c>
    </row>
    <row r="12358" spans="2:11" ht="15.75" customHeight="1" x14ac:dyDescent="0.2">
      <c r="B12358" s="189">
        <v>41383</v>
      </c>
      <c r="C12358" s="143">
        <v>298626</v>
      </c>
      <c r="D12358" s="143" t="s">
        <v>1233</v>
      </c>
      <c r="E12358" s="143" t="s">
        <v>24</v>
      </c>
      <c r="F12358" s="248" t="s">
        <v>6453</v>
      </c>
      <c r="G12358" s="216">
        <v>14.59</v>
      </c>
      <c r="H12358" s="216">
        <v>306.00000000209548</v>
      </c>
      <c r="I12358" s="216">
        <v>4464.5400000305735</v>
      </c>
      <c r="J12358" s="216">
        <v>4.4968996449063232E-3</v>
      </c>
      <c r="K12358" s="216">
        <v>1.4695750473449438E-5</v>
      </c>
    </row>
    <row r="12359" spans="2:11" ht="15.75" customHeight="1" x14ac:dyDescent="0.2">
      <c r="B12359" s="189">
        <v>41383</v>
      </c>
      <c r="C12359" s="143">
        <v>298627</v>
      </c>
      <c r="D12359" s="143" t="s">
        <v>801</v>
      </c>
      <c r="E12359" s="143" t="s">
        <v>25</v>
      </c>
      <c r="F12359" s="248" t="s">
        <v>6509</v>
      </c>
      <c r="G12359" s="216">
        <v>23.8</v>
      </c>
      <c r="H12359" s="216">
        <v>289.00000000954606</v>
      </c>
      <c r="I12359" s="216">
        <v>6878.2000002271961</v>
      </c>
      <c r="J12359" s="216">
        <v>1.9809199012285252E-2</v>
      </c>
      <c r="K12359" s="216">
        <v>6.8543941216716014E-5</v>
      </c>
    </row>
    <row r="12360" spans="2:11" ht="15.75" customHeight="1" x14ac:dyDescent="0.2">
      <c r="B12360" s="189">
        <v>41383</v>
      </c>
      <c r="C12360" s="143">
        <v>298628</v>
      </c>
      <c r="D12360" s="143" t="s">
        <v>679</v>
      </c>
      <c r="E12360" s="143" t="s">
        <v>24</v>
      </c>
      <c r="F12360" s="248" t="s">
        <v>6510</v>
      </c>
      <c r="G12360" s="216">
        <v>21.98</v>
      </c>
      <c r="H12360" s="216">
        <v>175.00000000465661</v>
      </c>
      <c r="I12360" s="216">
        <v>3846.5000001023523</v>
      </c>
      <c r="J12360" s="216">
        <v>3.874379999837382E-3</v>
      </c>
      <c r="K12360" s="216">
        <v>2.213931428419593E-5</v>
      </c>
    </row>
    <row r="12361" spans="2:11" ht="15.75" customHeight="1" x14ac:dyDescent="0.2">
      <c r="B12361" s="189">
        <v>41383</v>
      </c>
      <c r="C12361" s="143">
        <v>298629</v>
      </c>
      <c r="D12361" s="143" t="s">
        <v>1421</v>
      </c>
      <c r="E12361" s="143" t="s">
        <v>24</v>
      </c>
      <c r="F12361" s="248" t="s">
        <v>1888</v>
      </c>
      <c r="G12361" s="216">
        <v>0.81</v>
      </c>
      <c r="H12361" s="216">
        <v>307.99999999813735</v>
      </c>
      <c r="I12361" s="216">
        <v>249.47999999849128</v>
      </c>
      <c r="J12361" s="216">
        <v>2.5128826786113736E-4</v>
      </c>
      <c r="K12361" s="216">
        <v>8.1587099955408124E-7</v>
      </c>
    </row>
    <row r="12362" spans="2:11" ht="15.75" customHeight="1" x14ac:dyDescent="0.2">
      <c r="B12362" s="189">
        <v>41383</v>
      </c>
      <c r="C12362" s="143">
        <v>298630</v>
      </c>
      <c r="D12362" s="143" t="s">
        <v>814</v>
      </c>
      <c r="E12362" s="143" t="s">
        <v>25</v>
      </c>
      <c r="F12362" s="248" t="s">
        <v>6047</v>
      </c>
      <c r="G12362" s="216">
        <v>7.0200000000000005</v>
      </c>
      <c r="H12362" s="216">
        <v>83.000000008614734</v>
      </c>
      <c r="I12362" s="216">
        <v>582.66000006047545</v>
      </c>
      <c r="J12362" s="216">
        <v>1.6780593610704613E-3</v>
      </c>
      <c r="K12362" s="216">
        <v>2.0217582661401111E-5</v>
      </c>
    </row>
    <row r="12363" spans="2:11" ht="15.75" customHeight="1" x14ac:dyDescent="0.2">
      <c r="B12363" s="189">
        <v>41383</v>
      </c>
      <c r="C12363" s="143">
        <v>298631</v>
      </c>
      <c r="D12363" s="143" t="s">
        <v>1369</v>
      </c>
      <c r="E12363" s="143" t="s">
        <v>24</v>
      </c>
      <c r="F12363" s="248" t="s">
        <v>6511</v>
      </c>
      <c r="G12363" s="216">
        <v>37.74</v>
      </c>
      <c r="H12363" s="216">
        <v>239.99999999650754</v>
      </c>
      <c r="I12363" s="216">
        <v>9057.5999998681946</v>
      </c>
      <c r="J12363" s="216">
        <v>9.123250821547543E-3</v>
      </c>
      <c r="K12363" s="216">
        <v>3.8013545090334601E-5</v>
      </c>
    </row>
    <row r="12364" spans="2:11" ht="15.75" customHeight="1" x14ac:dyDescent="0.2">
      <c r="B12364" s="189">
        <v>41383</v>
      </c>
      <c r="C12364" s="143">
        <v>298632</v>
      </c>
      <c r="D12364" s="143" t="s">
        <v>1072</v>
      </c>
      <c r="E12364" s="143" t="s">
        <v>24</v>
      </c>
      <c r="F12364" s="248" t="s">
        <v>6512</v>
      </c>
      <c r="G12364" s="216">
        <v>9.15</v>
      </c>
      <c r="H12364" s="216">
        <v>95.999999998603016</v>
      </c>
      <c r="I12364" s="216">
        <v>878.3999999872176</v>
      </c>
      <c r="J12364" s="216">
        <v>8.8476677283688405E-4</v>
      </c>
      <c r="K12364" s="216">
        <v>9.2163205505183253E-6</v>
      </c>
    </row>
    <row r="12365" spans="2:11" ht="15.75" customHeight="1" x14ac:dyDescent="0.2">
      <c r="B12365" s="189">
        <v>41383</v>
      </c>
      <c r="C12365" s="143">
        <v>298634</v>
      </c>
      <c r="D12365" s="143" t="s">
        <v>889</v>
      </c>
      <c r="E12365" s="143" t="s">
        <v>24</v>
      </c>
      <c r="F12365" s="248" t="s">
        <v>6404</v>
      </c>
      <c r="G12365" s="216">
        <v>16.240000000000002</v>
      </c>
      <c r="H12365" s="216">
        <v>261.00000000209548</v>
      </c>
      <c r="I12365" s="216">
        <v>4238.6400000340309</v>
      </c>
      <c r="J12365" s="216">
        <v>4.2693622883675005E-3</v>
      </c>
      <c r="K12365" s="216">
        <v>1.6357709916985531E-5</v>
      </c>
    </row>
    <row r="12366" spans="2:11" ht="15.75" customHeight="1" x14ac:dyDescent="0.2">
      <c r="B12366" s="189">
        <v>41383</v>
      </c>
      <c r="C12366" s="143">
        <v>298635</v>
      </c>
      <c r="D12366" s="143" t="s">
        <v>888</v>
      </c>
      <c r="E12366" s="143" t="s">
        <v>24</v>
      </c>
      <c r="F12366" s="248" t="s">
        <v>6513</v>
      </c>
      <c r="G12366" s="216">
        <v>8</v>
      </c>
      <c r="H12366" s="216">
        <v>214.0000000060536</v>
      </c>
      <c r="I12366" s="216">
        <v>1712.0000000484288</v>
      </c>
      <c r="J12366" s="216">
        <v>1.7244088287359243E-3</v>
      </c>
      <c r="K12366" s="216">
        <v>8.057985180781048E-6</v>
      </c>
    </row>
    <row r="12367" spans="2:11" ht="15.75" customHeight="1" x14ac:dyDescent="0.2">
      <c r="B12367" s="189">
        <v>41383</v>
      </c>
      <c r="C12367" s="143">
        <v>298636</v>
      </c>
      <c r="D12367" s="143" t="s">
        <v>784</v>
      </c>
      <c r="E12367" s="143" t="s">
        <v>25</v>
      </c>
      <c r="F12367" s="248" t="s">
        <v>6514</v>
      </c>
      <c r="G12367" s="216">
        <v>4.83</v>
      </c>
      <c r="H12367" s="216">
        <v>20.000000002328306</v>
      </c>
      <c r="I12367" s="216">
        <v>96.600000011245726</v>
      </c>
      <c r="J12367" s="216">
        <v>2.7820776144141148E-4</v>
      </c>
      <c r="K12367" s="216">
        <v>1.391038807045119E-5</v>
      </c>
    </row>
    <row r="12368" spans="2:11" ht="15.75" customHeight="1" x14ac:dyDescent="0.2">
      <c r="B12368" s="189">
        <v>41383</v>
      </c>
      <c r="C12368" s="143">
        <v>298651</v>
      </c>
      <c r="D12368" s="143" t="s">
        <v>1109</v>
      </c>
      <c r="E12368" s="143" t="s">
        <v>24</v>
      </c>
      <c r="F12368" s="248" t="s">
        <v>6515</v>
      </c>
      <c r="G12368" s="216">
        <v>1.6300000000000001</v>
      </c>
      <c r="H12368" s="216">
        <v>139.99999999534339</v>
      </c>
      <c r="I12368" s="216">
        <v>228.19999999240974</v>
      </c>
      <c r="J12368" s="216">
        <v>2.2985402727413414E-4</v>
      </c>
      <c r="K12368" s="216">
        <v>1.6418144805841388E-6</v>
      </c>
    </row>
    <row r="12369" spans="2:11" ht="15.75" customHeight="1" x14ac:dyDescent="0.2">
      <c r="B12369" s="189">
        <v>41383</v>
      </c>
      <c r="C12369" s="143">
        <v>298987</v>
      </c>
      <c r="D12369" s="143" t="s">
        <v>537</v>
      </c>
      <c r="E12369" s="143" t="s">
        <v>25</v>
      </c>
      <c r="F12369" s="248" t="s">
        <v>6516</v>
      </c>
      <c r="G12369" s="216">
        <v>25.5</v>
      </c>
      <c r="H12369" s="216">
        <v>26.999999993713573</v>
      </c>
      <c r="I12369" s="216">
        <v>688.4999998396961</v>
      </c>
      <c r="J12369" s="216">
        <v>1.9828782990218953E-3</v>
      </c>
      <c r="K12369" s="216">
        <v>7.3439937017910013E-5</v>
      </c>
    </row>
    <row r="12370" spans="2:11" ht="15.75" customHeight="1" x14ac:dyDescent="0.2">
      <c r="B12370" s="189">
        <v>41383</v>
      </c>
      <c r="C12370" s="143">
        <v>298988</v>
      </c>
      <c r="D12370" s="143" t="s">
        <v>837</v>
      </c>
      <c r="E12370" s="143" t="s">
        <v>25</v>
      </c>
      <c r="F12370" s="248" t="s">
        <v>6517</v>
      </c>
      <c r="G12370" s="216">
        <v>15.98</v>
      </c>
      <c r="H12370" s="216">
        <v>362.99999999930151</v>
      </c>
      <c r="I12370" s="216">
        <v>5800.7399999888385</v>
      </c>
      <c r="J12370" s="216">
        <v>1.6706116872802025E-2</v>
      </c>
      <c r="K12370" s="216">
        <v>4.602236053122361E-5</v>
      </c>
    </row>
    <row r="12371" spans="2:11" ht="15.75" customHeight="1" x14ac:dyDescent="0.2">
      <c r="B12371" s="189">
        <v>41383</v>
      </c>
      <c r="C12371" s="143">
        <v>298988</v>
      </c>
      <c r="D12371" s="143" t="s">
        <v>597</v>
      </c>
      <c r="E12371" s="143" t="s">
        <v>25</v>
      </c>
      <c r="F12371" s="248" t="s">
        <v>6517</v>
      </c>
      <c r="G12371" s="216">
        <v>113.43000000000002</v>
      </c>
      <c r="H12371" s="216">
        <v>362.99999999930151</v>
      </c>
      <c r="I12371" s="216">
        <v>41175.089999920776</v>
      </c>
      <c r="J12371" s="216">
        <v>0.11858415750199836</v>
      </c>
      <c r="K12371" s="216">
        <v>3.2667811984084445E-4</v>
      </c>
    </row>
    <row r="12372" spans="2:11" ht="15.75" customHeight="1" x14ac:dyDescent="0.2">
      <c r="B12372" s="189">
        <v>41384</v>
      </c>
      <c r="C12372" s="143">
        <v>298650</v>
      </c>
      <c r="D12372" s="143" t="s">
        <v>1467</v>
      </c>
      <c r="E12372" s="143" t="s">
        <v>24</v>
      </c>
      <c r="F12372" s="248" t="s">
        <v>6518</v>
      </c>
      <c r="G12372" s="216">
        <v>22</v>
      </c>
      <c r="H12372" s="216">
        <v>156.00000000558794</v>
      </c>
      <c r="I12372" s="216">
        <v>3432.0000001229346</v>
      </c>
      <c r="J12372" s="216">
        <v>3.4566812573695546E-3</v>
      </c>
      <c r="K12372" s="216">
        <v>2.2158213187472667E-5</v>
      </c>
    </row>
    <row r="12373" spans="2:11" ht="15.75" customHeight="1" x14ac:dyDescent="0.2">
      <c r="B12373" s="189">
        <v>41384</v>
      </c>
      <c r="C12373" s="143">
        <v>298652</v>
      </c>
      <c r="D12373" s="143" t="s">
        <v>495</v>
      </c>
      <c r="E12373" s="143" t="s">
        <v>25</v>
      </c>
      <c r="F12373" s="248" t="s">
        <v>6519</v>
      </c>
      <c r="G12373" s="216">
        <v>1</v>
      </c>
      <c r="H12373" s="216">
        <v>502.00000000186265</v>
      </c>
      <c r="I12373" s="216">
        <v>502.00000000186265</v>
      </c>
      <c r="J12373" s="216">
        <v>1.4459085052193918E-3</v>
      </c>
      <c r="K12373" s="216">
        <v>2.8802958271195752E-6</v>
      </c>
    </row>
    <row r="12374" spans="2:11" ht="15.75" customHeight="1" x14ac:dyDescent="0.2">
      <c r="B12374" s="189">
        <v>41384</v>
      </c>
      <c r="C12374" s="143">
        <v>298653</v>
      </c>
      <c r="D12374" s="143" t="s">
        <v>495</v>
      </c>
      <c r="E12374" s="143" t="s">
        <v>25</v>
      </c>
      <c r="F12374" s="248" t="s">
        <v>4109</v>
      </c>
      <c r="G12374" s="216">
        <v>13</v>
      </c>
      <c r="H12374" s="216">
        <v>323.00000000512227</v>
      </c>
      <c r="I12374" s="216">
        <v>4199.0000000665896</v>
      </c>
      <c r="J12374" s="216">
        <v>1.2094362178266893E-2</v>
      </c>
      <c r="K12374" s="216">
        <v>3.7443845752554478E-5</v>
      </c>
    </row>
    <row r="12375" spans="2:11" ht="15.75" customHeight="1" x14ac:dyDescent="0.2">
      <c r="B12375" s="189">
        <v>41384</v>
      </c>
      <c r="C12375" s="143">
        <v>298657</v>
      </c>
      <c r="D12375" s="143" t="s">
        <v>1591</v>
      </c>
      <c r="E12375" s="143" t="s">
        <v>24</v>
      </c>
      <c r="F12375" s="248" t="s">
        <v>6520</v>
      </c>
      <c r="G12375" s="216">
        <v>7.78</v>
      </c>
      <c r="H12375" s="216">
        <v>194.99999999650754</v>
      </c>
      <c r="I12375" s="216">
        <v>1517.0999999728288</v>
      </c>
      <c r="J12375" s="216">
        <v>1.528010237550578E-3</v>
      </c>
      <c r="K12375" s="216">
        <v>7.8359499362971515E-6</v>
      </c>
    </row>
    <row r="12376" spans="2:11" ht="15.75" customHeight="1" x14ac:dyDescent="0.2">
      <c r="B12376" s="189">
        <v>41385</v>
      </c>
      <c r="C12376" s="143">
        <v>298675</v>
      </c>
      <c r="D12376" s="143" t="s">
        <v>3450</v>
      </c>
      <c r="E12376" s="143" t="s">
        <v>24</v>
      </c>
      <c r="F12376" s="248" t="s">
        <v>6521</v>
      </c>
      <c r="G12376" s="216">
        <v>2</v>
      </c>
      <c r="H12376" s="216">
        <v>142.00000000186265</v>
      </c>
      <c r="I12376" s="216">
        <v>284.00000000372529</v>
      </c>
      <c r="J12376" s="216">
        <v>2.8603246374165903E-4</v>
      </c>
      <c r="K12376" s="216">
        <v>2.0143131249148385E-6</v>
      </c>
    </row>
    <row r="12377" spans="2:11" ht="15.75" customHeight="1" x14ac:dyDescent="0.2">
      <c r="B12377" s="189">
        <v>41385</v>
      </c>
      <c r="C12377" s="143">
        <v>298676</v>
      </c>
      <c r="D12377" s="143" t="s">
        <v>1990</v>
      </c>
      <c r="E12377" s="143" t="s">
        <v>24</v>
      </c>
      <c r="F12377" s="248" t="s">
        <v>6250</v>
      </c>
      <c r="G12377" s="216">
        <v>3</v>
      </c>
      <c r="H12377" s="216">
        <v>217.0000000053551</v>
      </c>
      <c r="I12377" s="216">
        <v>651.00000001606531</v>
      </c>
      <c r="J12377" s="216">
        <v>6.556589221759602E-4</v>
      </c>
      <c r="K12377" s="216">
        <v>3.0214696873722579E-6</v>
      </c>
    </row>
    <row r="12378" spans="2:11" ht="15.75" customHeight="1" x14ac:dyDescent="0.2">
      <c r="B12378" s="189">
        <v>41385</v>
      </c>
      <c r="C12378" s="143">
        <v>298680</v>
      </c>
      <c r="D12378" s="143" t="s">
        <v>948</v>
      </c>
      <c r="E12378" s="143" t="s">
        <v>25</v>
      </c>
      <c r="F12378" s="248" t="s">
        <v>2965</v>
      </c>
      <c r="G12378" s="216">
        <v>55.5</v>
      </c>
      <c r="H12378" s="216">
        <v>336.99999999837019</v>
      </c>
      <c r="I12378" s="216">
        <v>18703.499999909545</v>
      </c>
      <c r="J12378" s="216">
        <v>5.3874524077145249E-2</v>
      </c>
      <c r="K12378" s="216">
        <v>1.5986505660951276E-4</v>
      </c>
    </row>
    <row r="12379" spans="2:11" ht="15.75" customHeight="1" x14ac:dyDescent="0.2">
      <c r="B12379" s="189">
        <v>41385</v>
      </c>
      <c r="C12379" s="143">
        <v>298681</v>
      </c>
      <c r="D12379" s="143" t="s">
        <v>527</v>
      </c>
      <c r="E12379" s="143" t="s">
        <v>25</v>
      </c>
      <c r="F12379" s="248" t="s">
        <v>2269</v>
      </c>
      <c r="G12379" s="216">
        <v>34.200000000000003</v>
      </c>
      <c r="H12379" s="216">
        <v>267.99999999348074</v>
      </c>
      <c r="I12379" s="216">
        <v>9165.5999997770414</v>
      </c>
      <c r="J12379" s="216">
        <v>2.6401065996837961E-2</v>
      </c>
      <c r="K12379" s="216">
        <v>9.8511440289105162E-5</v>
      </c>
    </row>
    <row r="12380" spans="2:11" ht="15.75" customHeight="1" x14ac:dyDescent="0.2">
      <c r="B12380" s="189">
        <v>41385</v>
      </c>
      <c r="C12380" s="143">
        <v>298683</v>
      </c>
      <c r="D12380" s="143" t="s">
        <v>816</v>
      </c>
      <c r="E12380" s="143" t="s">
        <v>25</v>
      </c>
      <c r="F12380" s="248" t="s">
        <v>6522</v>
      </c>
      <c r="G12380" s="216">
        <v>57.04</v>
      </c>
      <c r="H12380" s="216">
        <v>413.99999999790452</v>
      </c>
      <c r="I12380" s="216">
        <v>23614.559999880476</v>
      </c>
      <c r="J12380" s="216">
        <v>6.8020594075488786E-2</v>
      </c>
      <c r="K12380" s="216">
        <v>1.6430095187399291E-4</v>
      </c>
    </row>
    <row r="12381" spans="2:11" ht="15.75" customHeight="1" x14ac:dyDescent="0.2">
      <c r="B12381" s="189">
        <v>41385</v>
      </c>
      <c r="C12381" s="143">
        <v>298685</v>
      </c>
      <c r="D12381" s="143" t="s">
        <v>1601</v>
      </c>
      <c r="E12381" s="143" t="s">
        <v>24</v>
      </c>
      <c r="F12381" s="248" t="s">
        <v>6523</v>
      </c>
      <c r="G12381" s="216">
        <v>3</v>
      </c>
      <c r="H12381" s="216">
        <v>345.00000000349246</v>
      </c>
      <c r="I12381" s="216">
        <v>1035.0000000104774</v>
      </c>
      <c r="J12381" s="216">
        <v>1.0424070421539812E-3</v>
      </c>
      <c r="K12381" s="216">
        <v>3.0214696873722579E-6</v>
      </c>
    </row>
    <row r="12382" spans="2:11" ht="15.75" customHeight="1" x14ac:dyDescent="0.2">
      <c r="B12382" s="189">
        <v>41385</v>
      </c>
      <c r="C12382" s="143">
        <v>298686</v>
      </c>
      <c r="D12382" s="143" t="s">
        <v>1224</v>
      </c>
      <c r="E12382" s="143" t="s">
        <v>24</v>
      </c>
      <c r="F12382" s="248" t="s">
        <v>6524</v>
      </c>
      <c r="G12382" s="216">
        <v>0.92</v>
      </c>
      <c r="H12382" s="216">
        <v>169.99999999883585</v>
      </c>
      <c r="I12382" s="216">
        <v>156.39999999892899</v>
      </c>
      <c r="J12382" s="216">
        <v>1.575192863672617E-4</v>
      </c>
      <c r="K12382" s="216">
        <v>9.265840374608258E-7</v>
      </c>
    </row>
    <row r="12383" spans="2:11" ht="15.75" customHeight="1" x14ac:dyDescent="0.2">
      <c r="B12383" s="189">
        <v>41385</v>
      </c>
      <c r="C12383" s="143">
        <v>298687</v>
      </c>
      <c r="D12383" s="143" t="s">
        <v>2650</v>
      </c>
      <c r="E12383" s="143" t="s">
        <v>24</v>
      </c>
      <c r="F12383" s="248" t="s">
        <v>6525</v>
      </c>
      <c r="G12383" s="216">
        <v>1.8</v>
      </c>
      <c r="H12383" s="216">
        <v>416.99999999720603</v>
      </c>
      <c r="I12383" s="216">
        <v>750.59999999497086</v>
      </c>
      <c r="J12383" s="216">
        <v>7.5597171577547375E-4</v>
      </c>
      <c r="K12383" s="216">
        <v>1.8128818124233548E-6</v>
      </c>
    </row>
    <row r="12384" spans="2:11" ht="15.75" customHeight="1" x14ac:dyDescent="0.2">
      <c r="B12384" s="189">
        <v>41385</v>
      </c>
      <c r="C12384" s="143">
        <v>298688</v>
      </c>
      <c r="D12384" s="143" t="s">
        <v>1131</v>
      </c>
      <c r="E12384" s="143" t="s">
        <v>24</v>
      </c>
      <c r="F12384" s="248" t="s">
        <v>6237</v>
      </c>
      <c r="G12384" s="216">
        <v>7.4350000000000005</v>
      </c>
      <c r="H12384" s="216">
        <v>325.00000000116415</v>
      </c>
      <c r="I12384" s="216">
        <v>2416.3750000086557</v>
      </c>
      <c r="J12384" s="216">
        <v>2.4336679386167642E-3</v>
      </c>
      <c r="K12384" s="216">
        <v>7.4882090418709132E-6</v>
      </c>
    </row>
    <row r="12385" spans="2:11" ht="15.75" customHeight="1" x14ac:dyDescent="0.2">
      <c r="B12385" s="189">
        <v>41385</v>
      </c>
      <c r="C12385" s="143">
        <v>298689</v>
      </c>
      <c r="D12385" s="143" t="s">
        <v>1758</v>
      </c>
      <c r="E12385" s="143" t="s">
        <v>24</v>
      </c>
      <c r="F12385" s="248" t="s">
        <v>6526</v>
      </c>
      <c r="G12385" s="216">
        <v>2.9</v>
      </c>
      <c r="H12385" s="216">
        <v>121.00000000675209</v>
      </c>
      <c r="I12385" s="216">
        <v>350.90000001958106</v>
      </c>
      <c r="J12385" s="216">
        <v>3.5341123778602962E-4</v>
      </c>
      <c r="K12385" s="216">
        <v>2.9207540311265157E-6</v>
      </c>
    </row>
    <row r="12386" spans="2:11" ht="15.75" customHeight="1" x14ac:dyDescent="0.2">
      <c r="B12386" s="189">
        <v>41385</v>
      </c>
      <c r="C12386" s="143">
        <v>298690</v>
      </c>
      <c r="D12386" s="143" t="s">
        <v>584</v>
      </c>
      <c r="E12386" s="143" t="s">
        <v>24</v>
      </c>
      <c r="F12386" s="248" t="s">
        <v>6048</v>
      </c>
      <c r="G12386" s="216">
        <v>19.38</v>
      </c>
      <c r="H12386" s="216">
        <v>165.99999999627471</v>
      </c>
      <c r="I12386" s="216">
        <v>3217.0799999278038</v>
      </c>
      <c r="J12386" s="216">
        <v>3.2401032338778015E-3</v>
      </c>
      <c r="K12386" s="216">
        <v>1.9518694180424784E-5</v>
      </c>
    </row>
    <row r="12387" spans="2:11" ht="15.75" customHeight="1" x14ac:dyDescent="0.2">
      <c r="B12387" s="189">
        <v>41385</v>
      </c>
      <c r="C12387" s="143">
        <v>298691</v>
      </c>
      <c r="D12387" s="143" t="s">
        <v>1591</v>
      </c>
      <c r="E12387" s="143" t="s">
        <v>24</v>
      </c>
      <c r="F12387" s="248" t="s">
        <v>6520</v>
      </c>
      <c r="G12387" s="216">
        <v>9.18</v>
      </c>
      <c r="H12387" s="216">
        <v>271.00000000325963</v>
      </c>
      <c r="I12387" s="216">
        <v>2487.7800000299235</v>
      </c>
      <c r="J12387" s="216">
        <v>2.5055839529804563E-3</v>
      </c>
      <c r="K12387" s="216">
        <v>9.2456972433591086E-6</v>
      </c>
    </row>
    <row r="12388" spans="2:11" ht="15.75" customHeight="1" x14ac:dyDescent="0.2">
      <c r="B12388" s="189">
        <v>41385</v>
      </c>
      <c r="C12388" s="143">
        <v>298986</v>
      </c>
      <c r="D12388" s="143" t="s">
        <v>1205</v>
      </c>
      <c r="E12388" s="143" t="s">
        <v>24</v>
      </c>
      <c r="F12388" s="248" t="s">
        <v>6527</v>
      </c>
      <c r="G12388" s="216">
        <v>28</v>
      </c>
      <c r="H12388" s="216">
        <v>489.00000000139698</v>
      </c>
      <c r="I12388" s="216">
        <v>13692.000000039116</v>
      </c>
      <c r="J12388" s="216">
        <v>1.378998765320638E-2</v>
      </c>
      <c r="K12388" s="216">
        <v>2.8200383748807739E-5</v>
      </c>
    </row>
    <row r="12389" spans="2:11" ht="15.75" customHeight="1" x14ac:dyDescent="0.2">
      <c r="B12389" s="189">
        <v>41386</v>
      </c>
      <c r="C12389" s="143">
        <v>298714</v>
      </c>
      <c r="D12389" s="143" t="s">
        <v>1257</v>
      </c>
      <c r="E12389" s="143" t="s">
        <v>25</v>
      </c>
      <c r="F12389" s="248" t="s">
        <v>2993</v>
      </c>
      <c r="G12389" s="216">
        <v>20.009999999999998</v>
      </c>
      <c r="H12389" s="216">
        <v>209.99999999301508</v>
      </c>
      <c r="I12389" s="216">
        <v>4202.0999998602319</v>
      </c>
      <c r="J12389" s="216">
        <v>1.2104491828712531E-2</v>
      </c>
      <c r="K12389" s="216">
        <v>5.7640437281500679E-5</v>
      </c>
    </row>
    <row r="12390" spans="2:11" ht="15.75" customHeight="1" x14ac:dyDescent="0.2">
      <c r="B12390" s="189">
        <v>41386</v>
      </c>
      <c r="C12390" s="143">
        <v>298733</v>
      </c>
      <c r="D12390" s="143" t="s">
        <v>643</v>
      </c>
      <c r="E12390" s="143" t="s">
        <v>25</v>
      </c>
      <c r="F12390" s="248" t="s">
        <v>6528</v>
      </c>
      <c r="G12390" s="216">
        <v>6.0200000000000005</v>
      </c>
      <c r="H12390" s="216">
        <v>260.9999999916181</v>
      </c>
      <c r="I12390" s="216">
        <v>1571.219999949541</v>
      </c>
      <c r="J12390" s="216">
        <v>4.5260273794368328E-3</v>
      </c>
      <c r="K12390" s="216">
        <v>1.7341101071196109E-5</v>
      </c>
    </row>
    <row r="12391" spans="2:11" ht="15.75" customHeight="1" x14ac:dyDescent="0.2">
      <c r="B12391" s="189">
        <v>41386</v>
      </c>
      <c r="C12391" s="143">
        <v>298734</v>
      </c>
      <c r="D12391" s="143" t="s">
        <v>953</v>
      </c>
      <c r="E12391" s="143" t="s">
        <v>25</v>
      </c>
      <c r="F12391" s="248" t="s">
        <v>2555</v>
      </c>
      <c r="G12391" s="216">
        <v>57.66</v>
      </c>
      <c r="H12391" s="216">
        <v>328.00000000046566</v>
      </c>
      <c r="I12391" s="216">
        <v>18912.480000026851</v>
      </c>
      <c r="J12391" s="216">
        <v>5.4478941393262564E-2</v>
      </c>
      <c r="K12391" s="216">
        <v>1.6609433351580857E-4</v>
      </c>
    </row>
    <row r="12392" spans="2:11" ht="15.75" customHeight="1" x14ac:dyDescent="0.2">
      <c r="B12392" s="189">
        <v>41386</v>
      </c>
      <c r="C12392" s="143">
        <v>298735</v>
      </c>
      <c r="D12392" s="143" t="s">
        <v>657</v>
      </c>
      <c r="E12392" s="143" t="s">
        <v>25</v>
      </c>
      <c r="F12392" s="248" t="s">
        <v>5174</v>
      </c>
      <c r="G12392" s="216">
        <v>4</v>
      </c>
      <c r="H12392" s="216">
        <v>365.00000000582077</v>
      </c>
      <c r="I12392" s="216">
        <v>1460.0000000232831</v>
      </c>
      <c r="J12392" s="216">
        <v>4.205649097068118E-3</v>
      </c>
      <c r="K12392" s="216">
        <v>1.152232629315356E-5</v>
      </c>
    </row>
    <row r="12393" spans="2:11" ht="15.75" customHeight="1" x14ac:dyDescent="0.2">
      <c r="B12393" s="189">
        <v>41386</v>
      </c>
      <c r="C12393" s="143">
        <v>298736</v>
      </c>
      <c r="D12393" s="143" t="s">
        <v>1439</v>
      </c>
      <c r="E12393" s="143" t="s">
        <v>24</v>
      </c>
      <c r="F12393" s="248" t="s">
        <v>6529</v>
      </c>
      <c r="G12393" s="216">
        <v>9.3800000000000008</v>
      </c>
      <c r="H12393" s="216">
        <v>159.99999999767169</v>
      </c>
      <c r="I12393" s="216">
        <v>1500.7999999781607</v>
      </c>
      <c r="J12393" s="216">
        <v>1.5114881711680598E-3</v>
      </c>
      <c r="K12393" s="216">
        <v>9.446801069937842E-6</v>
      </c>
    </row>
    <row r="12394" spans="2:11" ht="15.75" customHeight="1" x14ac:dyDescent="0.2">
      <c r="B12394" s="189">
        <v>41386</v>
      </c>
      <c r="C12394" s="143">
        <v>298742</v>
      </c>
      <c r="D12394" s="143" t="s">
        <v>689</v>
      </c>
      <c r="E12394" s="143" t="s">
        <v>25</v>
      </c>
      <c r="F12394" s="248" t="s">
        <v>6530</v>
      </c>
      <c r="G12394" s="216">
        <v>6.16</v>
      </c>
      <c r="H12394" s="216">
        <v>262.99999999813735</v>
      </c>
      <c r="I12394" s="216">
        <v>1620.0799999885262</v>
      </c>
      <c r="J12394" s="216">
        <v>4.6667725952200039E-3</v>
      </c>
      <c r="K12394" s="216">
        <v>1.7744382491456485E-5</v>
      </c>
    </row>
    <row r="12395" spans="2:11" ht="15.75" customHeight="1" x14ac:dyDescent="0.2">
      <c r="B12395" s="189">
        <v>41386</v>
      </c>
      <c r="C12395" s="143">
        <v>298774</v>
      </c>
      <c r="D12395" s="143" t="s">
        <v>502</v>
      </c>
      <c r="E12395" s="143" t="s">
        <v>24</v>
      </c>
      <c r="F12395" s="248" t="s">
        <v>6124</v>
      </c>
      <c r="G12395" s="216">
        <v>31.335000000000004</v>
      </c>
      <c r="H12395" s="216">
        <v>320.99999999860302</v>
      </c>
      <c r="I12395" s="216">
        <v>10058.534999956226</v>
      </c>
      <c r="J12395" s="216">
        <v>1.013016835816564E-2</v>
      </c>
      <c r="K12395" s="216">
        <v>3.1558156879158025E-5</v>
      </c>
    </row>
    <row r="12396" spans="2:11" ht="15.75" customHeight="1" x14ac:dyDescent="0.2">
      <c r="B12396" s="189">
        <v>41386</v>
      </c>
      <c r="C12396" s="143">
        <v>298774</v>
      </c>
      <c r="D12396" s="143" t="s">
        <v>1880</v>
      </c>
      <c r="E12396" s="143" t="s">
        <v>24</v>
      </c>
      <c r="F12396" s="248" t="s">
        <v>6124</v>
      </c>
      <c r="G12396" s="216">
        <v>0.85</v>
      </c>
      <c r="H12396" s="216">
        <v>320.99999999860302</v>
      </c>
      <c r="I12396" s="216">
        <v>272.84999999881256</v>
      </c>
      <c r="J12396" s="216">
        <v>2.747931419958766E-4</v>
      </c>
      <c r="K12396" s="216">
        <v>8.5605340186003892E-7</v>
      </c>
    </row>
    <row r="12397" spans="2:11" ht="15.75" customHeight="1" x14ac:dyDescent="0.2">
      <c r="B12397" s="189">
        <v>41386</v>
      </c>
      <c r="C12397" s="143">
        <v>298776</v>
      </c>
      <c r="D12397" s="143" t="s">
        <v>1634</v>
      </c>
      <c r="E12397" s="143" t="s">
        <v>24</v>
      </c>
      <c r="F12397" s="248" t="s">
        <v>6531</v>
      </c>
      <c r="G12397" s="216">
        <v>35.86</v>
      </c>
      <c r="H12397" s="216">
        <v>168.99999999557622</v>
      </c>
      <c r="I12397" s="216">
        <v>6060.3399998413634</v>
      </c>
      <c r="J12397" s="216">
        <v>6.1034996156384318E-3</v>
      </c>
      <c r="K12397" s="216">
        <v>3.6115382342001168E-5</v>
      </c>
    </row>
    <row r="12398" spans="2:11" ht="15.75" customHeight="1" x14ac:dyDescent="0.2">
      <c r="B12398" s="189">
        <v>41386</v>
      </c>
      <c r="C12398" s="143">
        <v>298777</v>
      </c>
      <c r="D12398" s="143" t="s">
        <v>717</v>
      </c>
      <c r="E12398" s="143" t="s">
        <v>24</v>
      </c>
      <c r="F12398" s="248" t="s">
        <v>3141</v>
      </c>
      <c r="G12398" s="216">
        <v>37.859400000000001</v>
      </c>
      <c r="H12398" s="216">
        <v>209.99999999301508</v>
      </c>
      <c r="I12398" s="216">
        <v>7950.4739997355555</v>
      </c>
      <c r="J12398" s="216">
        <v>8.0070944869098971E-3</v>
      </c>
      <c r="K12398" s="216">
        <v>3.8129021367505835E-5</v>
      </c>
    </row>
    <row r="12399" spans="2:11" ht="15.75" customHeight="1" x14ac:dyDescent="0.2">
      <c r="B12399" s="189">
        <v>41386</v>
      </c>
      <c r="C12399" s="143">
        <v>298777</v>
      </c>
      <c r="D12399" s="143" t="s">
        <v>1761</v>
      </c>
      <c r="E12399" s="143" t="s">
        <v>24</v>
      </c>
      <c r="F12399" s="248" t="s">
        <v>3141</v>
      </c>
      <c r="G12399" s="216">
        <v>1.4750000000000001</v>
      </c>
      <c r="H12399" s="216">
        <v>209.99999999301508</v>
      </c>
      <c r="I12399" s="216">
        <v>309.74999998969724</v>
      </c>
      <c r="J12399" s="216">
        <v>3.1195593084391453E-4</v>
      </c>
      <c r="K12399" s="216">
        <v>1.4855044326394794E-6</v>
      </c>
    </row>
    <row r="12400" spans="2:11" ht="15.75" customHeight="1" x14ac:dyDescent="0.2">
      <c r="B12400" s="189">
        <v>41386</v>
      </c>
      <c r="C12400" s="143">
        <v>298778</v>
      </c>
      <c r="D12400" s="143" t="s">
        <v>637</v>
      </c>
      <c r="E12400" s="143" t="s">
        <v>24</v>
      </c>
      <c r="F12400" s="248" t="s">
        <v>6532</v>
      </c>
      <c r="G12400" s="216">
        <v>26.8</v>
      </c>
      <c r="H12400" s="216">
        <v>94.000000002561137</v>
      </c>
      <c r="I12400" s="216">
        <v>2519.2000000686385</v>
      </c>
      <c r="J12400" s="216">
        <v>2.537140858852433E-3</v>
      </c>
      <c r="K12400" s="216">
        <v>2.6990860199822404E-5</v>
      </c>
    </row>
    <row r="12401" spans="2:11" ht="15.75" customHeight="1" x14ac:dyDescent="0.2">
      <c r="B12401" s="189">
        <v>41386</v>
      </c>
      <c r="C12401" s="143">
        <v>298779</v>
      </c>
      <c r="D12401" s="143" t="s">
        <v>1068</v>
      </c>
      <c r="E12401" s="143" t="s">
        <v>24</v>
      </c>
      <c r="F12401" s="248" t="s">
        <v>6533</v>
      </c>
      <c r="G12401" s="216">
        <v>11.02</v>
      </c>
      <c r="H12401" s="216">
        <v>194.99999999650754</v>
      </c>
      <c r="I12401" s="216">
        <v>2148.899999961513</v>
      </c>
      <c r="J12401" s="216">
        <v>2.1642037120283421E-3</v>
      </c>
      <c r="K12401" s="216">
        <v>1.1098480574703092E-5</v>
      </c>
    </row>
    <row r="12402" spans="2:11" ht="15.75" customHeight="1" x14ac:dyDescent="0.2">
      <c r="B12402" s="189">
        <v>41386</v>
      </c>
      <c r="C12402" s="143">
        <v>298780</v>
      </c>
      <c r="D12402" s="143" t="s">
        <v>845</v>
      </c>
      <c r="E12402" s="143" t="s">
        <v>25</v>
      </c>
      <c r="F12402" s="248" t="s">
        <v>6534</v>
      </c>
      <c r="G12402" s="216">
        <v>5.0985000000000005</v>
      </c>
      <c r="H12402" s="216">
        <v>100.00000000116415</v>
      </c>
      <c r="I12402" s="216">
        <v>509.8500000059355</v>
      </c>
      <c r="J12402" s="216">
        <v>1.4686645151581834E-3</v>
      </c>
      <c r="K12402" s="216">
        <v>1.4686645151410859E-5</v>
      </c>
    </row>
    <row r="12403" spans="2:11" ht="15.75" customHeight="1" x14ac:dyDescent="0.2">
      <c r="B12403" s="189">
        <v>41386</v>
      </c>
      <c r="C12403" s="143">
        <v>298781</v>
      </c>
      <c r="D12403" s="143" t="s">
        <v>1358</v>
      </c>
      <c r="E12403" s="143" t="s">
        <v>24</v>
      </c>
      <c r="F12403" s="248" t="s">
        <v>6535</v>
      </c>
      <c r="G12403" s="216">
        <v>1.6400000000000001</v>
      </c>
      <c r="H12403" s="216">
        <v>235.00000000116415</v>
      </c>
      <c r="I12403" s="216">
        <v>385.40000000190923</v>
      </c>
      <c r="J12403" s="216">
        <v>3.8814468362175696E-4</v>
      </c>
      <c r="K12403" s="216">
        <v>1.6516795047652517E-6</v>
      </c>
    </row>
    <row r="12404" spans="2:11" ht="15.75" customHeight="1" x14ac:dyDescent="0.2">
      <c r="B12404" s="189">
        <v>41386</v>
      </c>
      <c r="C12404" s="143">
        <v>298782</v>
      </c>
      <c r="D12404" s="143" t="s">
        <v>2814</v>
      </c>
      <c r="E12404" s="143" t="s">
        <v>24</v>
      </c>
      <c r="F12404" s="248" t="s">
        <v>6536</v>
      </c>
      <c r="G12404" s="216">
        <v>34.800000000000004</v>
      </c>
      <c r="H12404" s="216">
        <v>227.99999999930151</v>
      </c>
      <c r="I12404" s="216">
        <v>7934.3999999756934</v>
      </c>
      <c r="J12404" s="216">
        <v>7.9909060137617477E-3</v>
      </c>
      <c r="K12404" s="216">
        <v>3.5047833393799241E-5</v>
      </c>
    </row>
    <row r="12405" spans="2:11" ht="15.75" customHeight="1" x14ac:dyDescent="0.2">
      <c r="B12405" s="189">
        <v>41386</v>
      </c>
      <c r="C12405" s="143">
        <v>298783</v>
      </c>
      <c r="D12405" s="143" t="s">
        <v>648</v>
      </c>
      <c r="E12405" s="143" t="s">
        <v>24</v>
      </c>
      <c r="F12405" s="248" t="s">
        <v>6537</v>
      </c>
      <c r="G12405" s="216">
        <v>10.36</v>
      </c>
      <c r="H12405" s="216">
        <v>194.00000000372529</v>
      </c>
      <c r="I12405" s="216">
        <v>2009.8400000385941</v>
      </c>
      <c r="J12405" s="216">
        <v>2.0241533755616698E-3</v>
      </c>
      <c r="K12405" s="216">
        <v>1.0433780286200004E-5</v>
      </c>
    </row>
    <row r="12406" spans="2:11" ht="15.75" customHeight="1" x14ac:dyDescent="0.2">
      <c r="B12406" s="189">
        <v>41386</v>
      </c>
      <c r="C12406" s="143">
        <v>298784</v>
      </c>
      <c r="D12406" s="143" t="s">
        <v>649</v>
      </c>
      <c r="E12406" s="143" t="s">
        <v>25</v>
      </c>
      <c r="F12406" s="248" t="s">
        <v>2249</v>
      </c>
      <c r="G12406" s="216">
        <v>8.9600000000000009</v>
      </c>
      <c r="H12406" s="216">
        <v>339.99999999767169</v>
      </c>
      <c r="I12406" s="216">
        <v>3046.3999999791386</v>
      </c>
      <c r="J12406" s="216">
        <v>8.7754037048056593E-3</v>
      </c>
      <c r="K12406" s="216">
        <v>2.5810010896663978E-5</v>
      </c>
    </row>
    <row r="12407" spans="2:11" ht="15.75" customHeight="1" x14ac:dyDescent="0.2">
      <c r="B12407" s="189">
        <v>41386</v>
      </c>
      <c r="C12407" s="143">
        <v>298785</v>
      </c>
      <c r="D12407" s="143" t="s">
        <v>567</v>
      </c>
      <c r="E12407" s="143" t="s">
        <v>24</v>
      </c>
      <c r="F12407" s="248" t="s">
        <v>6449</v>
      </c>
      <c r="G12407" s="216">
        <v>13.200000000000001</v>
      </c>
      <c r="H12407" s="216">
        <v>262.0000000053551</v>
      </c>
      <c r="I12407" s="216">
        <v>3458.4000000706878</v>
      </c>
      <c r="J12407" s="216">
        <v>3.4830295118273777E-3</v>
      </c>
      <c r="K12407" s="216">
        <v>1.3294005770061781E-5</v>
      </c>
    </row>
    <row r="12408" spans="2:11" ht="15.75" customHeight="1" x14ac:dyDescent="0.2">
      <c r="B12408" s="189">
        <v>41386</v>
      </c>
      <c r="C12408" s="143">
        <v>298787</v>
      </c>
      <c r="D12408" s="143" t="s">
        <v>679</v>
      </c>
      <c r="E12408" s="143" t="s">
        <v>24</v>
      </c>
      <c r="F12408" s="248" t="s">
        <v>6538</v>
      </c>
      <c r="G12408" s="216">
        <v>29.150000000000002</v>
      </c>
      <c r="H12408" s="216">
        <v>227.99999999930151</v>
      </c>
      <c r="I12408" s="216">
        <v>6646.1999999796399</v>
      </c>
      <c r="J12408" s="216">
        <v>6.6935319052056014E-3</v>
      </c>
      <c r="K12408" s="216">
        <v>2.93575960755531E-5</v>
      </c>
    </row>
    <row r="12409" spans="2:11" ht="15.75" customHeight="1" x14ac:dyDescent="0.2">
      <c r="B12409" s="189">
        <v>41386</v>
      </c>
      <c r="C12409" s="143">
        <v>298788</v>
      </c>
      <c r="D12409" s="143" t="s">
        <v>770</v>
      </c>
      <c r="E12409" s="143" t="s">
        <v>24</v>
      </c>
      <c r="F12409" s="248" t="s">
        <v>6088</v>
      </c>
      <c r="G12409" s="216">
        <v>15.586200000000002</v>
      </c>
      <c r="H12409" s="216">
        <v>219.99999999417923</v>
      </c>
      <c r="I12409" s="216">
        <v>3428.9639999092769</v>
      </c>
      <c r="J12409" s="216">
        <v>3.4533838787975794E-3</v>
      </c>
      <c r="K12409" s="216">
        <v>1.5697199449495225E-5</v>
      </c>
    </row>
    <row r="12410" spans="2:11" ht="15.75" customHeight="1" x14ac:dyDescent="0.2">
      <c r="B12410" s="189">
        <v>41386</v>
      </c>
      <c r="C12410" s="143">
        <v>298788</v>
      </c>
      <c r="D12410" s="143" t="s">
        <v>1330</v>
      </c>
      <c r="E12410" s="143" t="s">
        <v>24</v>
      </c>
      <c r="F12410" s="248" t="s">
        <v>6088</v>
      </c>
      <c r="G12410" s="216">
        <v>1.7333000000000001</v>
      </c>
      <c r="H12410" s="216">
        <v>219.99999999417923</v>
      </c>
      <c r="I12410" s="216">
        <v>381.32599998991088</v>
      </c>
      <c r="J12410" s="216">
        <v>3.8404167001064045E-4</v>
      </c>
      <c r="K12410" s="216">
        <v>1.7456439546400065E-6</v>
      </c>
    </row>
    <row r="12411" spans="2:11" ht="15.75" customHeight="1" x14ac:dyDescent="0.2">
      <c r="B12411" s="189">
        <v>41387</v>
      </c>
      <c r="C12411" s="143">
        <v>298753</v>
      </c>
      <c r="D12411" s="143" t="s">
        <v>689</v>
      </c>
      <c r="E12411" s="143" t="s">
        <v>25</v>
      </c>
      <c r="F12411" s="248" t="s">
        <v>2770</v>
      </c>
      <c r="G12411" s="216">
        <v>260.37499999999994</v>
      </c>
      <c r="H12411" s="216">
        <v>82.999999998137355</v>
      </c>
      <c r="I12411" s="216">
        <v>21611.124999515014</v>
      </c>
      <c r="J12411" s="216">
        <v>6.2259256691736688E-2</v>
      </c>
      <c r="K12411" s="216">
        <v>7.5011152642329962E-4</v>
      </c>
    </row>
    <row r="12412" spans="2:11" ht="15.75" customHeight="1" x14ac:dyDescent="0.2">
      <c r="B12412" s="189">
        <v>41387</v>
      </c>
      <c r="C12412" s="143">
        <v>298754</v>
      </c>
      <c r="D12412" s="143" t="s">
        <v>1814</v>
      </c>
      <c r="E12412" s="143" t="s">
        <v>25</v>
      </c>
      <c r="F12412" s="248" t="s">
        <v>6456</v>
      </c>
      <c r="G12412" s="216">
        <v>65.28</v>
      </c>
      <c r="H12412" s="216">
        <v>142.00000000186265</v>
      </c>
      <c r="I12412" s="216">
        <v>9269.7600001215924</v>
      </c>
      <c r="J12412" s="216">
        <v>2.6705151505593296E-2</v>
      </c>
      <c r="K12412" s="216">
        <v>1.8806444722002115E-4</v>
      </c>
    </row>
    <row r="12413" spans="2:11" ht="15.75" customHeight="1" x14ac:dyDescent="0.2">
      <c r="B12413" s="189">
        <v>41387</v>
      </c>
      <c r="C12413" s="143">
        <v>298755</v>
      </c>
      <c r="D12413" s="143" t="s">
        <v>597</v>
      </c>
      <c r="E12413" s="143" t="s">
        <v>25</v>
      </c>
      <c r="F12413" s="248" t="s">
        <v>5420</v>
      </c>
      <c r="G12413" s="216">
        <v>3</v>
      </c>
      <c r="H12413" s="216">
        <v>189.0000000083819</v>
      </c>
      <c r="I12413" s="216">
        <v>567.00000002514571</v>
      </c>
      <c r="J12413" s="216">
        <v>1.6334641785919271E-3</v>
      </c>
      <c r="K12413" s="216">
        <v>8.6426676112142068E-6</v>
      </c>
    </row>
    <row r="12414" spans="2:11" ht="15.75" customHeight="1" x14ac:dyDescent="0.2">
      <c r="B12414" s="189">
        <v>41387</v>
      </c>
      <c r="C12414" s="143">
        <v>298756</v>
      </c>
      <c r="D12414" s="143" t="s">
        <v>665</v>
      </c>
      <c r="E12414" s="143" t="s">
        <v>25</v>
      </c>
      <c r="F12414" s="248" t="s">
        <v>6539</v>
      </c>
      <c r="G12414" s="216">
        <v>12</v>
      </c>
      <c r="H12414" s="216">
        <v>136.00000000325963</v>
      </c>
      <c r="I12414" s="216">
        <v>1632.0000000391155</v>
      </c>
      <c r="J12414" s="216">
        <v>4.7016111806132159E-3</v>
      </c>
      <c r="K12414" s="216">
        <v>3.4570670444856827E-5</v>
      </c>
    </row>
    <row r="12415" spans="2:11" ht="15.75" customHeight="1" x14ac:dyDescent="0.2">
      <c r="B12415" s="189">
        <v>41387</v>
      </c>
      <c r="C12415" s="143">
        <v>298757</v>
      </c>
      <c r="D12415" s="143" t="s">
        <v>1814</v>
      </c>
      <c r="E12415" s="143" t="s">
        <v>25</v>
      </c>
      <c r="F12415" s="248" t="s">
        <v>6540</v>
      </c>
      <c r="G12415" s="216">
        <v>5.5629</v>
      </c>
      <c r="H12415" s="216">
        <v>240.00000000698492</v>
      </c>
      <c r="I12415" s="216">
        <v>1335.0960000388563</v>
      </c>
      <c r="J12415" s="216">
        <v>3.8462636524658218E-3</v>
      </c>
      <c r="K12415" s="216">
        <v>1.6026098551474505E-5</v>
      </c>
    </row>
    <row r="12416" spans="2:11" ht="15.75" customHeight="1" x14ac:dyDescent="0.2">
      <c r="B12416" s="189">
        <v>41387</v>
      </c>
      <c r="C12416" s="143">
        <v>298758</v>
      </c>
      <c r="D12416" s="143" t="s">
        <v>611</v>
      </c>
      <c r="E12416" s="143" t="s">
        <v>25</v>
      </c>
      <c r="F12416" s="248" t="s">
        <v>1912</v>
      </c>
      <c r="G12416" s="216">
        <v>18.22</v>
      </c>
      <c r="H12416" s="216">
        <v>204.00000000488944</v>
      </c>
      <c r="I12416" s="216">
        <v>3716.880000089086</v>
      </c>
      <c r="J12416" s="216">
        <v>1.0707919463846602E-2</v>
      </c>
      <c r="K12416" s="216">
        <v>5.2489801292107616E-5</v>
      </c>
    </row>
    <row r="12417" spans="2:11" ht="15.75" customHeight="1" x14ac:dyDescent="0.2">
      <c r="B12417" s="189">
        <v>41387</v>
      </c>
      <c r="C12417" s="143">
        <v>298759</v>
      </c>
      <c r="D12417" s="143" t="s">
        <v>574</v>
      </c>
      <c r="E12417" s="143" t="s">
        <v>25</v>
      </c>
      <c r="F12417" s="248" t="s">
        <v>6506</v>
      </c>
      <c r="G12417" s="216">
        <v>25</v>
      </c>
      <c r="H12417" s="216">
        <v>209.99999999301508</v>
      </c>
      <c r="I12417" s="216">
        <v>5249.999999825377</v>
      </c>
      <c r="J12417" s="216">
        <v>1.5124668319121792E-2</v>
      </c>
      <c r="K12417" s="216">
        <v>7.202223009345172E-5</v>
      </c>
    </row>
    <row r="12418" spans="2:11" ht="15.75" customHeight="1" x14ac:dyDescent="0.2">
      <c r="B12418" s="189">
        <v>41387</v>
      </c>
      <c r="C12418" s="143">
        <v>298761</v>
      </c>
      <c r="D12418" s="143" t="s">
        <v>688</v>
      </c>
      <c r="E12418" s="143" t="s">
        <v>25</v>
      </c>
      <c r="F12418" s="248" t="s">
        <v>4757</v>
      </c>
      <c r="G12418" s="216">
        <v>64.12</v>
      </c>
      <c r="H12418" s="216">
        <v>313.99999999674037</v>
      </c>
      <c r="I12418" s="216">
        <v>20133.679999790991</v>
      </c>
      <c r="J12418" s="216">
        <v>5.8002901342914956E-2</v>
      </c>
      <c r="K12418" s="216">
        <v>1.84722615743685E-4</v>
      </c>
    </row>
    <row r="12419" spans="2:11" ht="15.75" customHeight="1" x14ac:dyDescent="0.2">
      <c r="B12419" s="189">
        <v>41387</v>
      </c>
      <c r="C12419" s="143">
        <v>298762</v>
      </c>
      <c r="D12419" s="143" t="s">
        <v>1262</v>
      </c>
      <c r="E12419" s="143" t="s">
        <v>25</v>
      </c>
      <c r="F12419" s="248" t="s">
        <v>3564</v>
      </c>
      <c r="G12419" s="216">
        <v>12.26</v>
      </c>
      <c r="H12419" s="216">
        <v>210.00000000349246</v>
      </c>
      <c r="I12419" s="216">
        <v>2574.6000000428176</v>
      </c>
      <c r="J12419" s="216">
        <v>7.4171373440673856E-3</v>
      </c>
      <c r="K12419" s="216">
        <v>3.5319701637828728E-5</v>
      </c>
    </row>
    <row r="12420" spans="2:11" ht="15.75" customHeight="1" x14ac:dyDescent="0.2">
      <c r="B12420" s="189">
        <v>41387</v>
      </c>
      <c r="C12420" s="143">
        <v>298763</v>
      </c>
      <c r="D12420" s="143" t="s">
        <v>1737</v>
      </c>
      <c r="E12420" s="143" t="s">
        <v>25</v>
      </c>
      <c r="F12420" s="248" t="s">
        <v>3939</v>
      </c>
      <c r="G12420" s="216">
        <v>1</v>
      </c>
      <c r="H12420" s="216">
        <v>281.99999999720603</v>
      </c>
      <c r="I12420" s="216">
        <v>281.99999999720603</v>
      </c>
      <c r="J12420" s="216">
        <v>8.1241075544608639E-4</v>
      </c>
      <c r="K12420" s="216">
        <v>2.8808892037380691E-6</v>
      </c>
    </row>
    <row r="12421" spans="2:11" ht="15.75" customHeight="1" x14ac:dyDescent="0.2">
      <c r="B12421" s="189">
        <v>41387</v>
      </c>
      <c r="C12421" s="143">
        <v>298764</v>
      </c>
      <c r="D12421" s="143" t="s">
        <v>516</v>
      </c>
      <c r="E12421" s="143" t="s">
        <v>25</v>
      </c>
      <c r="F12421" s="248" t="s">
        <v>2677</v>
      </c>
      <c r="G12421" s="216">
        <v>17.5</v>
      </c>
      <c r="H12421" s="216">
        <v>339.99999999767169</v>
      </c>
      <c r="I12421" s="216">
        <v>5949.9999999592546</v>
      </c>
      <c r="J12421" s="216">
        <v>1.7141290762124128E-2</v>
      </c>
      <c r="K12421" s="216">
        <v>5.0415561065416211E-5</v>
      </c>
    </row>
    <row r="12422" spans="2:11" ht="15.75" customHeight="1" x14ac:dyDescent="0.2">
      <c r="B12422" s="189">
        <v>41387</v>
      </c>
      <c r="C12422" s="143">
        <v>298765</v>
      </c>
      <c r="D12422" s="143" t="s">
        <v>543</v>
      </c>
      <c r="E12422" s="143" t="s">
        <v>25</v>
      </c>
      <c r="F12422" s="248" t="s">
        <v>2769</v>
      </c>
      <c r="G12422" s="216">
        <v>19.670000000000002</v>
      </c>
      <c r="H12422" s="216">
        <v>310.99999999743886</v>
      </c>
      <c r="I12422" s="216">
        <v>6117.3699999496221</v>
      </c>
      <c r="J12422" s="216">
        <v>1.762346518812602E-2</v>
      </c>
      <c r="K12422" s="216">
        <v>5.6667090637527822E-5</v>
      </c>
    </row>
    <row r="12423" spans="2:11" ht="15.75" customHeight="1" x14ac:dyDescent="0.2">
      <c r="B12423" s="189">
        <v>41387</v>
      </c>
      <c r="C12423" s="143">
        <v>298768</v>
      </c>
      <c r="D12423" s="143" t="s">
        <v>509</v>
      </c>
      <c r="E12423" s="143" t="s">
        <v>25</v>
      </c>
      <c r="F12423" s="248" t="s">
        <v>2991</v>
      </c>
      <c r="G12423" s="216">
        <v>54.059999999999995</v>
      </c>
      <c r="H12423" s="216">
        <v>344.99999999301508</v>
      </c>
      <c r="I12423" s="216">
        <v>18650.699999622397</v>
      </c>
      <c r="J12423" s="216">
        <v>5.3730600271069774E-2</v>
      </c>
      <c r="K12423" s="216">
        <v>1.5574087035408001E-4</v>
      </c>
    </row>
    <row r="12424" spans="2:11" ht="15.75" customHeight="1" x14ac:dyDescent="0.2">
      <c r="B12424" s="189">
        <v>41387</v>
      </c>
      <c r="C12424" s="143">
        <v>298769</v>
      </c>
      <c r="D12424" s="143" t="s">
        <v>1116</v>
      </c>
      <c r="E12424" s="143" t="s">
        <v>25</v>
      </c>
      <c r="F12424" s="248" t="s">
        <v>6541</v>
      </c>
      <c r="G12424" s="216">
        <v>1</v>
      </c>
      <c r="H12424" s="216">
        <v>365.99999999860302</v>
      </c>
      <c r="I12424" s="216">
        <v>365.99999999860302</v>
      </c>
      <c r="J12424" s="216">
        <v>1.0544054485641088E-3</v>
      </c>
      <c r="K12424" s="216">
        <v>2.8808892037380691E-6</v>
      </c>
    </row>
    <row r="12425" spans="2:11" ht="15.75" customHeight="1" x14ac:dyDescent="0.2">
      <c r="B12425" s="189">
        <v>41387</v>
      </c>
      <c r="C12425" s="143">
        <v>298770</v>
      </c>
      <c r="D12425" s="143" t="s">
        <v>1188</v>
      </c>
      <c r="E12425" s="143" t="s">
        <v>25</v>
      </c>
      <c r="F12425" s="248" t="s">
        <v>4381</v>
      </c>
      <c r="G12425" s="216">
        <v>6.09</v>
      </c>
      <c r="H12425" s="216">
        <v>299.99999999301508</v>
      </c>
      <c r="I12425" s="216">
        <v>1826.9999999574618</v>
      </c>
      <c r="J12425" s="216">
        <v>5.2633845751069042E-3</v>
      </c>
      <c r="K12425" s="216">
        <v>1.7544615250764842E-5</v>
      </c>
    </row>
    <row r="12426" spans="2:11" ht="15.75" customHeight="1" x14ac:dyDescent="0.2">
      <c r="B12426" s="189">
        <v>41387</v>
      </c>
      <c r="C12426" s="143">
        <v>298771</v>
      </c>
      <c r="D12426" s="143" t="s">
        <v>960</v>
      </c>
      <c r="E12426" s="143" t="s">
        <v>25</v>
      </c>
      <c r="F12426" s="248" t="s">
        <v>2754</v>
      </c>
      <c r="G12426" s="216">
        <v>11</v>
      </c>
      <c r="H12426" s="216">
        <v>437.99999999231659</v>
      </c>
      <c r="I12426" s="216">
        <v>4817.9999999154825</v>
      </c>
      <c r="J12426" s="216">
        <v>1.3880124183366531E-2</v>
      </c>
      <c r="K12426" s="216">
        <v>3.1689781241118761E-5</v>
      </c>
    </row>
    <row r="12427" spans="2:11" ht="15.75" customHeight="1" x14ac:dyDescent="0.2">
      <c r="B12427" s="189">
        <v>41387</v>
      </c>
      <c r="C12427" s="143">
        <v>298772</v>
      </c>
      <c r="D12427" s="143" t="s">
        <v>676</v>
      </c>
      <c r="E12427" s="143" t="s">
        <v>25</v>
      </c>
      <c r="F12427" s="248" t="s">
        <v>2771</v>
      </c>
      <c r="G12427" s="216">
        <v>34.15</v>
      </c>
      <c r="H12427" s="216">
        <v>300.00000000349246</v>
      </c>
      <c r="I12427" s="216">
        <v>10245.000000119267</v>
      </c>
      <c r="J12427" s="216">
        <v>2.9514709892640115E-2</v>
      </c>
      <c r="K12427" s="216">
        <v>9.8382366307655061E-5</v>
      </c>
    </row>
    <row r="12428" spans="2:11" ht="15.75" customHeight="1" x14ac:dyDescent="0.2">
      <c r="B12428" s="189">
        <v>41387</v>
      </c>
      <c r="C12428" s="143">
        <v>298786</v>
      </c>
      <c r="D12428" s="143" t="s">
        <v>689</v>
      </c>
      <c r="E12428" s="143" t="s">
        <v>25</v>
      </c>
      <c r="F12428" s="248" t="s">
        <v>2770</v>
      </c>
      <c r="G12428" s="216">
        <v>89.960399999999993</v>
      </c>
      <c r="H12428" s="216">
        <v>130.00000000465661</v>
      </c>
      <c r="I12428" s="216">
        <v>11694.85200041891</v>
      </c>
      <c r="J12428" s="216">
        <v>3.3691572867321398E-2</v>
      </c>
      <c r="K12428" s="216">
        <v>2.5916594512395816E-4</v>
      </c>
    </row>
    <row r="12429" spans="2:11" ht="15.75" customHeight="1" x14ac:dyDescent="0.2">
      <c r="B12429" s="189">
        <v>41387</v>
      </c>
      <c r="C12429" s="143">
        <v>298790</v>
      </c>
      <c r="D12429" s="143" t="s">
        <v>1164</v>
      </c>
      <c r="E12429" s="143" t="s">
        <v>25</v>
      </c>
      <c r="F12429" s="248" t="s">
        <v>2284</v>
      </c>
      <c r="G12429" s="216">
        <v>29.5</v>
      </c>
      <c r="H12429" s="216">
        <v>468.99999999906868</v>
      </c>
      <c r="I12429" s="216">
        <v>13835.499999972526</v>
      </c>
      <c r="J12429" s="216">
        <v>3.9858542578238905E-2</v>
      </c>
      <c r="K12429" s="216">
        <v>8.4986231510273031E-5</v>
      </c>
    </row>
    <row r="12430" spans="2:11" ht="15.75" customHeight="1" x14ac:dyDescent="0.2">
      <c r="B12430" s="189">
        <v>41387</v>
      </c>
      <c r="C12430" s="143">
        <v>298793</v>
      </c>
      <c r="D12430" s="143" t="s">
        <v>1735</v>
      </c>
      <c r="E12430" s="143" t="s">
        <v>24</v>
      </c>
      <c r="F12430" s="248" t="s">
        <v>6542</v>
      </c>
      <c r="G12430" s="216">
        <v>18.809999999999999</v>
      </c>
      <c r="H12430" s="216">
        <v>267.99999999348074</v>
      </c>
      <c r="I12430" s="216">
        <v>5041.0799998773728</v>
      </c>
      <c r="J12430" s="216">
        <v>5.0766249540519079E-3</v>
      </c>
      <c r="K12430" s="216">
        <v>1.894263042602761E-5</v>
      </c>
    </row>
    <row r="12431" spans="2:11" ht="15.75" customHeight="1" x14ac:dyDescent="0.2">
      <c r="B12431" s="189">
        <v>41387</v>
      </c>
      <c r="C12431" s="143">
        <v>298794</v>
      </c>
      <c r="D12431" s="143" t="s">
        <v>5489</v>
      </c>
      <c r="E12431" s="143" t="s">
        <v>24</v>
      </c>
      <c r="F12431" s="248" t="s">
        <v>5907</v>
      </c>
      <c r="G12431" s="216">
        <v>24.590000000000003</v>
      </c>
      <c r="H12431" s="216">
        <v>351.00000000209548</v>
      </c>
      <c r="I12431" s="216">
        <v>8631.0900000515285</v>
      </c>
      <c r="J12431" s="216">
        <v>8.6919483277383709E-3</v>
      </c>
      <c r="K12431" s="216">
        <v>2.476338554896433E-5</v>
      </c>
    </row>
    <row r="12432" spans="2:11" ht="15.75" customHeight="1" x14ac:dyDescent="0.2">
      <c r="B12432" s="189">
        <v>41387</v>
      </c>
      <c r="C12432" s="143">
        <v>298795</v>
      </c>
      <c r="D12432" s="143" t="s">
        <v>544</v>
      </c>
      <c r="E12432" s="143" t="s">
        <v>25</v>
      </c>
      <c r="F12432" s="248" t="s">
        <v>3709</v>
      </c>
      <c r="G12432" s="216">
        <v>4.95</v>
      </c>
      <c r="H12432" s="216">
        <v>230.00000000582077</v>
      </c>
      <c r="I12432" s="216">
        <v>1138.5000000288128</v>
      </c>
      <c r="J12432" s="216">
        <v>3.279892358538798E-3</v>
      </c>
      <c r="K12432" s="216">
        <v>1.4260401558503443E-5</v>
      </c>
    </row>
    <row r="12433" spans="2:11" ht="15.75" customHeight="1" x14ac:dyDescent="0.2">
      <c r="B12433" s="189">
        <v>41387</v>
      </c>
      <c r="C12433" s="143">
        <v>298796</v>
      </c>
      <c r="D12433" s="143" t="s">
        <v>5489</v>
      </c>
      <c r="E12433" s="143" t="s">
        <v>24</v>
      </c>
      <c r="F12433" s="248" t="s">
        <v>6543</v>
      </c>
      <c r="G12433" s="216">
        <v>5.7050000000000001</v>
      </c>
      <c r="H12433" s="216">
        <v>130.00000000465661</v>
      </c>
      <c r="I12433" s="216">
        <v>741.65000002656598</v>
      </c>
      <c r="J12433" s="216">
        <v>7.4687941818004299E-4</v>
      </c>
      <c r="K12433" s="216">
        <v>5.7452262934868432E-6</v>
      </c>
    </row>
    <row r="12434" spans="2:11" ht="15.75" customHeight="1" x14ac:dyDescent="0.2">
      <c r="B12434" s="189">
        <v>41387</v>
      </c>
      <c r="C12434" s="143">
        <v>298797</v>
      </c>
      <c r="D12434" s="143" t="s">
        <v>852</v>
      </c>
      <c r="E12434" s="143" t="s">
        <v>25</v>
      </c>
      <c r="F12434" s="248" t="s">
        <v>6544</v>
      </c>
      <c r="G12434" s="216">
        <v>7</v>
      </c>
      <c r="H12434" s="216">
        <v>60.999999999767169</v>
      </c>
      <c r="I12434" s="216">
        <v>426.99999999837019</v>
      </c>
      <c r="J12434" s="216">
        <v>1.2301396899914601E-3</v>
      </c>
      <c r="K12434" s="216">
        <v>2.0166224426166483E-5</v>
      </c>
    </row>
    <row r="12435" spans="2:11" ht="15.75" customHeight="1" x14ac:dyDescent="0.2">
      <c r="B12435" s="189">
        <v>41387</v>
      </c>
      <c r="C12435" s="143">
        <v>298798</v>
      </c>
      <c r="D12435" s="143" t="s">
        <v>533</v>
      </c>
      <c r="E12435" s="143" t="s">
        <v>25</v>
      </c>
      <c r="F12435" s="248" t="s">
        <v>6545</v>
      </c>
      <c r="G12435" s="216">
        <v>4.9800000000000004</v>
      </c>
      <c r="H12435" s="216">
        <v>202.00000000884756</v>
      </c>
      <c r="I12435" s="216">
        <v>1005.960000044061</v>
      </c>
      <c r="J12435" s="216">
        <v>2.8980593035192828E-3</v>
      </c>
      <c r="K12435" s="216">
        <v>1.4346828234615585E-5</v>
      </c>
    </row>
    <row r="12436" spans="2:11" ht="15.75" customHeight="1" x14ac:dyDescent="0.2">
      <c r="B12436" s="189">
        <v>41387</v>
      </c>
      <c r="C12436" s="143">
        <v>298799</v>
      </c>
      <c r="D12436" s="143" t="s">
        <v>1262</v>
      </c>
      <c r="E12436" s="143" t="s">
        <v>25</v>
      </c>
      <c r="F12436" s="248" t="s">
        <v>6546</v>
      </c>
      <c r="G12436" s="216">
        <v>6.0200000000000005</v>
      </c>
      <c r="H12436" s="216">
        <v>158.00000000162981</v>
      </c>
      <c r="I12436" s="216">
        <v>951.1600000098116</v>
      </c>
      <c r="J12436" s="216">
        <v>2.7401865750557681E-3</v>
      </c>
      <c r="K12436" s="216">
        <v>1.7342953006503178E-5</v>
      </c>
    </row>
    <row r="12437" spans="2:11" ht="15.75" customHeight="1" x14ac:dyDescent="0.2">
      <c r="B12437" s="189">
        <v>41387</v>
      </c>
      <c r="C12437" s="143">
        <v>298800</v>
      </c>
      <c r="D12437" s="143" t="s">
        <v>3388</v>
      </c>
      <c r="E12437" s="143" t="s">
        <v>24</v>
      </c>
      <c r="F12437" s="248" t="s">
        <v>6547</v>
      </c>
      <c r="G12437" s="216">
        <v>31.82</v>
      </c>
      <c r="H12437" s="216">
        <v>471.00000000558794</v>
      </c>
      <c r="I12437" s="216">
        <v>14987.220000177807</v>
      </c>
      <c r="J12437" s="216">
        <v>1.5092895777614976E-2</v>
      </c>
      <c r="K12437" s="216">
        <v>3.2044364707931878E-5</v>
      </c>
    </row>
    <row r="12438" spans="2:11" ht="15.75" customHeight="1" x14ac:dyDescent="0.2">
      <c r="B12438" s="189">
        <v>41387</v>
      </c>
      <c r="C12438" s="143">
        <v>298800</v>
      </c>
      <c r="D12438" s="143" t="s">
        <v>1622</v>
      </c>
      <c r="E12438" s="143" t="s">
        <v>24</v>
      </c>
      <c r="F12438" s="248" t="s">
        <v>6547</v>
      </c>
      <c r="G12438" s="216">
        <v>7.0200000000000005</v>
      </c>
      <c r="H12438" s="216">
        <v>471.00000000558794</v>
      </c>
      <c r="I12438" s="216">
        <v>3306.4200000392275</v>
      </c>
      <c r="J12438" s="216">
        <v>3.3297337636347311E-3</v>
      </c>
      <c r="K12438" s="216">
        <v>7.0694984365079128E-6</v>
      </c>
    </row>
    <row r="12439" spans="2:11" ht="15.75" customHeight="1" x14ac:dyDescent="0.2">
      <c r="B12439" s="189">
        <v>41387</v>
      </c>
      <c r="C12439" s="143">
        <v>298801</v>
      </c>
      <c r="D12439" s="143" t="s">
        <v>1085</v>
      </c>
      <c r="E12439" s="143" t="s">
        <v>24</v>
      </c>
      <c r="F12439" s="248" t="s">
        <v>5920</v>
      </c>
      <c r="G12439" s="216">
        <v>4.9000000000000004</v>
      </c>
      <c r="H12439" s="216">
        <v>333.00000000628643</v>
      </c>
      <c r="I12439" s="216">
        <v>1631.7000000308037</v>
      </c>
      <c r="J12439" s="216">
        <v>1.6432052135424114E-3</v>
      </c>
      <c r="K12439" s="216">
        <v>4.9345501907248968E-6</v>
      </c>
    </row>
    <row r="12440" spans="2:11" ht="15.75" customHeight="1" x14ac:dyDescent="0.2">
      <c r="B12440" s="189">
        <v>41387</v>
      </c>
      <c r="C12440" s="143">
        <v>298802</v>
      </c>
      <c r="D12440" s="143" t="s">
        <v>776</v>
      </c>
      <c r="E12440" s="143" t="s">
        <v>24</v>
      </c>
      <c r="F12440" s="248" t="s">
        <v>4257</v>
      </c>
      <c r="G12440" s="216">
        <v>8.07</v>
      </c>
      <c r="H12440" s="216">
        <v>204.99999999767169</v>
      </c>
      <c r="I12440" s="216">
        <v>1654.3499999812107</v>
      </c>
      <c r="J12440" s="216">
        <v>1.6660149199863297E-3</v>
      </c>
      <c r="K12440" s="216">
        <v>8.126902048806105E-6</v>
      </c>
    </row>
    <row r="12441" spans="2:11" ht="15.75" customHeight="1" x14ac:dyDescent="0.2">
      <c r="B12441" s="189">
        <v>41387</v>
      </c>
      <c r="C12441" s="143">
        <v>298803</v>
      </c>
      <c r="D12441" s="143" t="s">
        <v>776</v>
      </c>
      <c r="E12441" s="143" t="s">
        <v>24</v>
      </c>
      <c r="F12441" s="248" t="s">
        <v>6266</v>
      </c>
      <c r="G12441" s="216">
        <v>19.004999999999999</v>
      </c>
      <c r="H12441" s="216">
        <v>333.99999999906868</v>
      </c>
      <c r="I12441" s="216">
        <v>6347.6699999823004</v>
      </c>
      <c r="J12441" s="216">
        <v>6.3924277977696663E-3</v>
      </c>
      <c r="K12441" s="216">
        <v>1.9139005382597275E-5</v>
      </c>
    </row>
    <row r="12442" spans="2:11" ht="15.75" customHeight="1" x14ac:dyDescent="0.2">
      <c r="B12442" s="189">
        <v>41387</v>
      </c>
      <c r="C12442" s="143">
        <v>298804</v>
      </c>
      <c r="D12442" s="143" t="s">
        <v>679</v>
      </c>
      <c r="E12442" s="143" t="s">
        <v>24</v>
      </c>
      <c r="F12442" s="248" t="s">
        <v>6510</v>
      </c>
      <c r="G12442" s="216">
        <v>15.14</v>
      </c>
      <c r="H12442" s="216">
        <v>210.00000000349246</v>
      </c>
      <c r="I12442" s="216">
        <v>3179.4000000528758</v>
      </c>
      <c r="J12442" s="216">
        <v>3.2018181380921744E-3</v>
      </c>
      <c r="K12442" s="216">
        <v>1.5246753038280598E-5</v>
      </c>
    </row>
    <row r="12443" spans="2:11" ht="15.75" customHeight="1" x14ac:dyDescent="0.2">
      <c r="B12443" s="189">
        <v>41387</v>
      </c>
      <c r="C12443" s="143">
        <v>298805</v>
      </c>
      <c r="D12443" s="143" t="s">
        <v>1233</v>
      </c>
      <c r="E12443" s="143" t="s">
        <v>24</v>
      </c>
      <c r="F12443" s="248" t="s">
        <v>5726</v>
      </c>
      <c r="G12443" s="216">
        <v>76</v>
      </c>
      <c r="H12443" s="216">
        <v>279.0000000083819</v>
      </c>
      <c r="I12443" s="216">
        <v>21204.000000637025</v>
      </c>
      <c r="J12443" s="216">
        <v>2.1353510662709005E-2</v>
      </c>
      <c r="K12443" s="216">
        <v>7.6535880509202468E-5</v>
      </c>
    </row>
    <row r="12444" spans="2:11" ht="15.75" customHeight="1" x14ac:dyDescent="0.2">
      <c r="B12444" s="189">
        <v>41387</v>
      </c>
      <c r="C12444" s="143">
        <v>298806</v>
      </c>
      <c r="D12444" s="143" t="s">
        <v>928</v>
      </c>
      <c r="E12444" s="143" t="s">
        <v>25</v>
      </c>
      <c r="F12444" s="248" t="s">
        <v>6548</v>
      </c>
      <c r="G12444" s="216">
        <v>8.16</v>
      </c>
      <c r="H12444" s="216">
        <v>247.00000000884756</v>
      </c>
      <c r="I12444" s="216">
        <v>2015.5200000721961</v>
      </c>
      <c r="J12444" s="216">
        <v>5.8064898081261421E-3</v>
      </c>
      <c r="K12444" s="216">
        <v>2.3508055902502644E-5</v>
      </c>
    </row>
    <row r="12445" spans="2:11" ht="15.75" customHeight="1" x14ac:dyDescent="0.2">
      <c r="B12445" s="189">
        <v>41387</v>
      </c>
      <c r="C12445" s="143">
        <v>298807</v>
      </c>
      <c r="D12445" s="143" t="s">
        <v>584</v>
      </c>
      <c r="E12445" s="143" t="s">
        <v>24</v>
      </c>
      <c r="F12445" s="248" t="s">
        <v>3477</v>
      </c>
      <c r="G12445" s="216">
        <v>29</v>
      </c>
      <c r="H12445" s="216">
        <v>166.99999999953434</v>
      </c>
      <c r="I12445" s="216">
        <v>4842.9999999864958</v>
      </c>
      <c r="J12445" s="216">
        <v>4.8771482803293947E-3</v>
      </c>
      <c r="K12445" s="216">
        <v>2.9204480720616732E-5</v>
      </c>
    </row>
    <row r="12446" spans="2:11" ht="15.75" customHeight="1" x14ac:dyDescent="0.2">
      <c r="B12446" s="189">
        <v>41387</v>
      </c>
      <c r="C12446" s="143">
        <v>298808</v>
      </c>
      <c r="D12446" s="143" t="s">
        <v>1784</v>
      </c>
      <c r="E12446" s="143" t="s">
        <v>24</v>
      </c>
      <c r="F12446" s="248" t="s">
        <v>6549</v>
      </c>
      <c r="G12446" s="216">
        <v>15.975000000000001</v>
      </c>
      <c r="H12446" s="216">
        <v>188.99999999790452</v>
      </c>
      <c r="I12446" s="216">
        <v>3019.2749999665252</v>
      </c>
      <c r="J12446" s="216">
        <v>3.0405640871297404E-3</v>
      </c>
      <c r="K12446" s="216">
        <v>1.6087640672822496E-5</v>
      </c>
    </row>
    <row r="12447" spans="2:11" ht="15.75" customHeight="1" x14ac:dyDescent="0.2">
      <c r="B12447" s="189">
        <v>41387</v>
      </c>
      <c r="C12447" s="143">
        <v>298809</v>
      </c>
      <c r="D12447" s="143" t="s">
        <v>584</v>
      </c>
      <c r="E12447" s="143" t="s">
        <v>24</v>
      </c>
      <c r="F12447" s="248" t="s">
        <v>6550</v>
      </c>
      <c r="G12447" s="216">
        <v>14.280000000000001</v>
      </c>
      <c r="H12447" s="216">
        <v>312.00000000069849</v>
      </c>
      <c r="I12447" s="216">
        <v>4455.360000009975</v>
      </c>
      <c r="J12447" s="216">
        <v>4.4867750077137343E-3</v>
      </c>
      <c r="K12447" s="216">
        <v>1.4380689127255414E-5</v>
      </c>
    </row>
    <row r="12448" spans="2:11" ht="15.75" customHeight="1" x14ac:dyDescent="0.2">
      <c r="B12448" s="189">
        <v>41387</v>
      </c>
      <c r="C12448" s="143">
        <v>298810</v>
      </c>
      <c r="D12448" s="143" t="s">
        <v>972</v>
      </c>
      <c r="E12448" s="143" t="s">
        <v>25</v>
      </c>
      <c r="F12448" s="248" t="s">
        <v>6551</v>
      </c>
      <c r="G12448" s="216">
        <v>4</v>
      </c>
      <c r="H12448" s="216">
        <v>334.99999999185093</v>
      </c>
      <c r="I12448" s="216">
        <v>1339.9999999674037</v>
      </c>
      <c r="J12448" s="216">
        <v>3.8603915329151061E-3</v>
      </c>
      <c r="K12448" s="216">
        <v>1.1523556814952276E-5</v>
      </c>
    </row>
    <row r="12449" spans="2:11" ht="15.75" customHeight="1" x14ac:dyDescent="0.2">
      <c r="B12449" s="189">
        <v>41387</v>
      </c>
      <c r="C12449" s="143">
        <v>298821</v>
      </c>
      <c r="D12449" s="143" t="s">
        <v>808</v>
      </c>
      <c r="E12449" s="143" t="s">
        <v>24</v>
      </c>
      <c r="F12449" s="248" t="s">
        <v>6552</v>
      </c>
      <c r="G12449" s="216">
        <v>21.84</v>
      </c>
      <c r="H12449" s="216">
        <v>429.99999999767169</v>
      </c>
      <c r="I12449" s="216">
        <v>9391.1999999491491</v>
      </c>
      <c r="J12449" s="216">
        <v>9.4574179083438195E-3</v>
      </c>
      <c r="K12449" s="216">
        <v>2.1993995135802396E-5</v>
      </c>
    </row>
    <row r="12450" spans="2:11" ht="15.75" customHeight="1" x14ac:dyDescent="0.2">
      <c r="B12450" s="189">
        <v>41387</v>
      </c>
      <c r="C12450" s="143">
        <v>298985</v>
      </c>
      <c r="D12450" s="143" t="s">
        <v>1125</v>
      </c>
      <c r="E12450" s="143" t="s">
        <v>24</v>
      </c>
      <c r="F12450" s="248" t="s">
        <v>6553</v>
      </c>
      <c r="G12450" s="216">
        <v>32</v>
      </c>
      <c r="H12450" s="216">
        <v>450</v>
      </c>
      <c r="I12450" s="216">
        <v>14400</v>
      </c>
      <c r="J12450" s="216">
        <v>1.4501535254375206E-2</v>
      </c>
      <c r="K12450" s="216">
        <v>3.2225633898611571E-5</v>
      </c>
    </row>
    <row r="12451" spans="2:11" ht="15.75" customHeight="1" x14ac:dyDescent="0.2">
      <c r="B12451" s="189">
        <v>41388</v>
      </c>
      <c r="C12451" s="143">
        <v>298835</v>
      </c>
      <c r="D12451" s="143" t="s">
        <v>872</v>
      </c>
      <c r="E12451" s="143" t="s">
        <v>25</v>
      </c>
      <c r="F12451" s="248" t="s">
        <v>6554</v>
      </c>
      <c r="G12451" s="216">
        <v>5</v>
      </c>
      <c r="H12451" s="216">
        <v>142.00000000186265</v>
      </c>
      <c r="I12451" s="216">
        <v>710.00000000931323</v>
      </c>
      <c r="J12451" s="216">
        <v>2.0455928652755055E-3</v>
      </c>
      <c r="K12451" s="216">
        <v>1.4405583558089248E-5</v>
      </c>
    </row>
    <row r="12452" spans="2:11" ht="15.75" customHeight="1" x14ac:dyDescent="0.2">
      <c r="B12452" s="189">
        <v>41388</v>
      </c>
      <c r="C12452" s="143">
        <v>298855</v>
      </c>
      <c r="D12452" s="143" t="s">
        <v>588</v>
      </c>
      <c r="E12452" s="143" t="s">
        <v>25</v>
      </c>
      <c r="F12452" s="248" t="s">
        <v>2308</v>
      </c>
      <c r="G12452" s="216">
        <v>71</v>
      </c>
      <c r="H12452" s="216">
        <v>251.00000000093132</v>
      </c>
      <c r="I12452" s="216">
        <v>17821.000000066124</v>
      </c>
      <c r="J12452" s="216">
        <v>5.1344380917932204E-2</v>
      </c>
      <c r="K12452" s="216">
        <v>2.0455928652486733E-4</v>
      </c>
    </row>
    <row r="12453" spans="2:11" ht="15.75" customHeight="1" x14ac:dyDescent="0.2">
      <c r="B12453" s="189">
        <v>41388</v>
      </c>
      <c r="C12453" s="143">
        <v>298856</v>
      </c>
      <c r="D12453" s="143" t="s">
        <v>812</v>
      </c>
      <c r="E12453" s="143" t="s">
        <v>25</v>
      </c>
      <c r="F12453" s="248" t="s">
        <v>6555</v>
      </c>
      <c r="G12453" s="216">
        <v>2</v>
      </c>
      <c r="H12453" s="216">
        <v>317.99999999930151</v>
      </c>
      <c r="I12453" s="216">
        <v>635.99999999860302</v>
      </c>
      <c r="J12453" s="216">
        <v>1.8323902285849274E-3</v>
      </c>
      <c r="K12453" s="216">
        <v>5.7622334232356991E-6</v>
      </c>
    </row>
    <row r="12454" spans="2:11" ht="15.75" customHeight="1" x14ac:dyDescent="0.2">
      <c r="B12454" s="189">
        <v>41388</v>
      </c>
      <c r="C12454" s="143">
        <v>298857</v>
      </c>
      <c r="D12454" s="143" t="s">
        <v>1267</v>
      </c>
      <c r="E12454" s="143" t="s">
        <v>25</v>
      </c>
      <c r="F12454" s="248" t="s">
        <v>6556</v>
      </c>
      <c r="G12454" s="216">
        <v>3</v>
      </c>
      <c r="H12454" s="216">
        <v>348.00000000279397</v>
      </c>
      <c r="I12454" s="216">
        <v>1044.0000000083819</v>
      </c>
      <c r="J12454" s="216">
        <v>3.0078858469531843E-3</v>
      </c>
      <c r="K12454" s="216">
        <v>8.6433501348535482E-6</v>
      </c>
    </row>
    <row r="12455" spans="2:11" ht="15.75" customHeight="1" x14ac:dyDescent="0.2">
      <c r="B12455" s="189">
        <v>41388</v>
      </c>
      <c r="C12455" s="143">
        <v>298873</v>
      </c>
      <c r="D12455" s="143" t="s">
        <v>568</v>
      </c>
      <c r="E12455" s="143" t="s">
        <v>25</v>
      </c>
      <c r="F12455" s="248" t="s">
        <v>6557</v>
      </c>
      <c r="G12455" s="216">
        <v>4</v>
      </c>
      <c r="H12455" s="216">
        <v>267.00000000069849</v>
      </c>
      <c r="I12455" s="216">
        <v>1068.000000002794</v>
      </c>
      <c r="J12455" s="216">
        <v>3.077032648015913E-3</v>
      </c>
      <c r="K12455" s="216">
        <v>1.1524466846471398E-5</v>
      </c>
    </row>
    <row r="12456" spans="2:11" ht="15.75" customHeight="1" x14ac:dyDescent="0.2">
      <c r="B12456" s="189">
        <v>41388</v>
      </c>
      <c r="C12456" s="143">
        <v>298875</v>
      </c>
      <c r="D12456" s="143" t="s">
        <v>1170</v>
      </c>
      <c r="E12456" s="143" t="s">
        <v>25</v>
      </c>
      <c r="F12456" s="248" t="s">
        <v>6029</v>
      </c>
      <c r="G12456" s="216">
        <v>24.02</v>
      </c>
      <c r="H12456" s="216">
        <v>429.99999999767169</v>
      </c>
      <c r="I12456" s="216">
        <v>10328.599999944074</v>
      </c>
      <c r="J12456" s="216">
        <v>2.9757902067454989E-2</v>
      </c>
      <c r="K12456" s="216">
        <v>6.920442341306074E-5</v>
      </c>
    </row>
    <row r="12457" spans="2:11" ht="15.75" customHeight="1" x14ac:dyDescent="0.2">
      <c r="B12457" s="189">
        <v>41388</v>
      </c>
      <c r="C12457" s="143">
        <v>298876</v>
      </c>
      <c r="D12457" s="143" t="s">
        <v>1398</v>
      </c>
      <c r="E12457" s="143" t="s">
        <v>25</v>
      </c>
      <c r="F12457" s="248" t="s">
        <v>1948</v>
      </c>
      <c r="G12457" s="216">
        <v>101</v>
      </c>
      <c r="H12457" s="216">
        <v>69.999999997671694</v>
      </c>
      <c r="I12457" s="216">
        <v>7069.999999764841</v>
      </c>
      <c r="J12457" s="216">
        <v>2.0369495150460677E-2</v>
      </c>
      <c r="K12457" s="216">
        <v>2.9099278787340281E-4</v>
      </c>
    </row>
    <row r="12458" spans="2:11" ht="15.75" customHeight="1" x14ac:dyDescent="0.2">
      <c r="B12458" s="189">
        <v>41388</v>
      </c>
      <c r="C12458" s="143">
        <v>298877</v>
      </c>
      <c r="D12458" s="143" t="s">
        <v>1061</v>
      </c>
      <c r="E12458" s="143" t="s">
        <v>25</v>
      </c>
      <c r="F12458" s="248" t="s">
        <v>5584</v>
      </c>
      <c r="G12458" s="216">
        <v>15.5</v>
      </c>
      <c r="H12458" s="216">
        <v>352.99999999813735</v>
      </c>
      <c r="I12458" s="216">
        <v>5471.499999971129</v>
      </c>
      <c r="J12458" s="216">
        <v>1.5764030087533881E-2</v>
      </c>
      <c r="K12458" s="216">
        <v>4.4657309030076664E-5</v>
      </c>
    </row>
    <row r="12459" spans="2:11" ht="15.75" customHeight="1" x14ac:dyDescent="0.2">
      <c r="B12459" s="189">
        <v>41388</v>
      </c>
      <c r="C12459" s="143">
        <v>298878</v>
      </c>
      <c r="D12459" s="143" t="s">
        <v>676</v>
      </c>
      <c r="E12459" s="143" t="s">
        <v>25</v>
      </c>
      <c r="F12459" s="248" t="s">
        <v>2771</v>
      </c>
      <c r="G12459" s="216">
        <v>13.67</v>
      </c>
      <c r="H12459" s="216">
        <v>380.00000000232831</v>
      </c>
      <c r="I12459" s="216">
        <v>5194.6000000318281</v>
      </c>
      <c r="J12459" s="216">
        <v>1.4966248870261781E-2</v>
      </c>
      <c r="K12459" s="216">
        <v>3.9384865447816E-5</v>
      </c>
    </row>
    <row r="12460" spans="2:11" ht="15.75" customHeight="1" x14ac:dyDescent="0.2">
      <c r="B12460" s="189">
        <v>41388</v>
      </c>
      <c r="C12460" s="143">
        <v>298879</v>
      </c>
      <c r="D12460" s="143" t="s">
        <v>527</v>
      </c>
      <c r="E12460" s="143" t="s">
        <v>25</v>
      </c>
      <c r="F12460" s="248" t="s">
        <v>2269</v>
      </c>
      <c r="G12460" s="216">
        <v>108.49000000000004</v>
      </c>
      <c r="H12460" s="216">
        <v>223.99999999674037</v>
      </c>
      <c r="I12460" s="216">
        <v>24301.759999646369</v>
      </c>
      <c r="J12460" s="216">
        <v>7.0016206856707341E-2</v>
      </c>
      <c r="K12460" s="216">
        <v>3.1257235204342062E-4</v>
      </c>
    </row>
    <row r="12461" spans="2:11" ht="15.75" customHeight="1" x14ac:dyDescent="0.2">
      <c r="B12461" s="189">
        <v>41388</v>
      </c>
      <c r="C12461" s="143">
        <v>298880</v>
      </c>
      <c r="D12461" s="143" t="s">
        <v>1357</v>
      </c>
      <c r="E12461" s="143" t="s">
        <v>25</v>
      </c>
      <c r="F12461" s="248" t="s">
        <v>2130</v>
      </c>
      <c r="G12461" s="216">
        <v>35.68</v>
      </c>
      <c r="H12461" s="216">
        <v>155.99999999511056</v>
      </c>
      <c r="I12461" s="216">
        <v>5566.0799998255443</v>
      </c>
      <c r="J12461" s="216">
        <v>1.6036526105699254E-2</v>
      </c>
      <c r="K12461" s="216">
        <v>1.0279824427052487E-4</v>
      </c>
    </row>
    <row r="12462" spans="2:11" ht="15.75" customHeight="1" x14ac:dyDescent="0.2">
      <c r="B12462" s="189">
        <v>41388</v>
      </c>
      <c r="C12462" s="143">
        <v>298881</v>
      </c>
      <c r="D12462" s="143" t="s">
        <v>534</v>
      </c>
      <c r="E12462" s="143" t="s">
        <v>25</v>
      </c>
      <c r="F12462" s="248" t="s">
        <v>2005</v>
      </c>
      <c r="G12462" s="216">
        <v>4.01</v>
      </c>
      <c r="H12462" s="216">
        <v>293.99999999441206</v>
      </c>
      <c r="I12462" s="216">
        <v>1178.9399999775924</v>
      </c>
      <c r="J12462" s="216">
        <v>3.3966637359301886E-3</v>
      </c>
      <c r="K12462" s="216">
        <v>1.1553278013587575E-5</v>
      </c>
    </row>
    <row r="12463" spans="2:11" ht="15.75" customHeight="1" x14ac:dyDescent="0.2">
      <c r="B12463" s="189">
        <v>41388</v>
      </c>
      <c r="C12463" s="143">
        <v>298882</v>
      </c>
      <c r="D12463" s="143" t="s">
        <v>509</v>
      </c>
      <c r="E12463" s="143" t="s">
        <v>25</v>
      </c>
      <c r="F12463" s="248" t="s">
        <v>2788</v>
      </c>
      <c r="G12463" s="216">
        <v>1</v>
      </c>
      <c r="H12463" s="216">
        <v>66.999999998370185</v>
      </c>
      <c r="I12463" s="216">
        <v>66.999999998370185</v>
      </c>
      <c r="J12463" s="216">
        <v>1.9303481967370022E-4</v>
      </c>
      <c r="K12463" s="216">
        <v>2.8811167116178495E-6</v>
      </c>
    </row>
    <row r="12464" spans="2:11" ht="15.75" customHeight="1" x14ac:dyDescent="0.2">
      <c r="B12464" s="189">
        <v>41388</v>
      </c>
      <c r="C12464" s="143">
        <v>298883</v>
      </c>
      <c r="D12464" s="143" t="s">
        <v>770</v>
      </c>
      <c r="E12464" s="143" t="s">
        <v>24</v>
      </c>
      <c r="F12464" s="248" t="s">
        <v>6558</v>
      </c>
      <c r="G12464" s="216">
        <v>4.2</v>
      </c>
      <c r="H12464" s="216">
        <v>177.00000000069849</v>
      </c>
      <c r="I12464" s="216">
        <v>743.40000000293367</v>
      </c>
      <c r="J12464" s="216">
        <v>7.4861013942076739E-4</v>
      </c>
      <c r="K12464" s="216">
        <v>4.2294358159198487E-6</v>
      </c>
    </row>
    <row r="12465" spans="2:11" ht="15.75" customHeight="1" x14ac:dyDescent="0.2">
      <c r="B12465" s="189">
        <v>41388</v>
      </c>
      <c r="C12465" s="143">
        <v>298884</v>
      </c>
      <c r="D12465" s="143" t="s">
        <v>808</v>
      </c>
      <c r="E12465" s="143" t="s">
        <v>24</v>
      </c>
      <c r="F12465" s="248" t="s">
        <v>6094</v>
      </c>
      <c r="G12465" s="216">
        <v>34.4</v>
      </c>
      <c r="H12465" s="216">
        <v>291.99999999837019</v>
      </c>
      <c r="I12465" s="216">
        <v>10044.799999943934</v>
      </c>
      <c r="J12465" s="216">
        <v>1.0115199257979659E-2</v>
      </c>
      <c r="K12465" s="216">
        <v>3.4641093349438757E-5</v>
      </c>
    </row>
    <row r="12466" spans="2:11" ht="15.75" customHeight="1" x14ac:dyDescent="0.2">
      <c r="B12466" s="189">
        <v>41388</v>
      </c>
      <c r="C12466" s="143">
        <v>298886</v>
      </c>
      <c r="D12466" s="143" t="s">
        <v>719</v>
      </c>
      <c r="E12466" s="143" t="s">
        <v>24</v>
      </c>
      <c r="F12466" s="248" t="s">
        <v>5059</v>
      </c>
      <c r="G12466" s="216">
        <v>9.1999999999999993</v>
      </c>
      <c r="H12466" s="216">
        <v>155.00000000232831</v>
      </c>
      <c r="I12466" s="216">
        <v>1426.0000000214204</v>
      </c>
      <c r="J12466" s="216">
        <v>1.435994160379119E-3</v>
      </c>
      <c r="K12466" s="216">
        <v>9.2644784539196665E-6</v>
      </c>
    </row>
    <row r="12467" spans="2:11" ht="15.75" customHeight="1" x14ac:dyDescent="0.2">
      <c r="B12467" s="189">
        <v>41388</v>
      </c>
      <c r="C12467" s="143">
        <v>298887</v>
      </c>
      <c r="D12467" s="143" t="s">
        <v>960</v>
      </c>
      <c r="E12467" s="143" t="s">
        <v>25</v>
      </c>
      <c r="F12467" s="248" t="s">
        <v>6559</v>
      </c>
      <c r="G12467" s="216">
        <v>3</v>
      </c>
      <c r="H12467" s="216">
        <v>199.99999999185093</v>
      </c>
      <c r="I12467" s="216">
        <v>599.99999997555278</v>
      </c>
      <c r="J12467" s="216">
        <v>1.7286700269002744E-3</v>
      </c>
      <c r="K12467" s="216">
        <v>8.6433501348535482E-6</v>
      </c>
    </row>
    <row r="12468" spans="2:11" ht="15.75" customHeight="1" x14ac:dyDescent="0.2">
      <c r="B12468" s="189">
        <v>41388</v>
      </c>
      <c r="C12468" s="143">
        <v>298888</v>
      </c>
      <c r="D12468" s="143" t="s">
        <v>6560</v>
      </c>
      <c r="E12468" s="143" t="s">
        <v>24</v>
      </c>
      <c r="F12468" s="248" t="s">
        <v>6561</v>
      </c>
      <c r="G12468" s="216">
        <v>113.76</v>
      </c>
      <c r="H12468" s="216">
        <v>217.99999999813735</v>
      </c>
      <c r="I12468" s="216">
        <v>10524.959999576211</v>
      </c>
      <c r="J12468" s="216">
        <v>1.0598724472221757E-2</v>
      </c>
      <c r="K12468" s="216">
        <v>1.1455729009977189E-4</v>
      </c>
    </row>
    <row r="12469" spans="2:11" ht="15.75" customHeight="1" x14ac:dyDescent="0.2">
      <c r="B12469" s="189">
        <v>41388</v>
      </c>
      <c r="C12469" s="143">
        <v>298889</v>
      </c>
      <c r="D12469" s="143" t="s">
        <v>1157</v>
      </c>
      <c r="E12469" s="143" t="s">
        <v>25</v>
      </c>
      <c r="F12469" s="248" t="s">
        <v>6562</v>
      </c>
      <c r="G12469" s="216">
        <v>7.32</v>
      </c>
      <c r="H12469" s="216">
        <v>248.00000000162981</v>
      </c>
      <c r="I12469" s="216">
        <v>1815.3600000119304</v>
      </c>
      <c r="J12469" s="216">
        <v>5.2302640336369518E-3</v>
      </c>
      <c r="K12469" s="216">
        <v>2.1089774329042659E-5</v>
      </c>
    </row>
    <row r="12470" spans="2:11" ht="15.75" customHeight="1" x14ac:dyDescent="0.2">
      <c r="B12470" s="189">
        <v>41388</v>
      </c>
      <c r="C12470" s="143">
        <v>298890</v>
      </c>
      <c r="D12470" s="143" t="s">
        <v>5259</v>
      </c>
      <c r="E12470" s="143" t="s">
        <v>24</v>
      </c>
      <c r="F12470" s="248" t="s">
        <v>6001</v>
      </c>
      <c r="G12470" s="216">
        <v>2.72</v>
      </c>
      <c r="H12470" s="216">
        <v>374.99999999650754</v>
      </c>
      <c r="I12470" s="216">
        <v>1019.9999999905006</v>
      </c>
      <c r="J12470" s="216">
        <v>1.0271486981423971E-3</v>
      </c>
      <c r="K12470" s="216">
        <v>2.7390631950719018E-6</v>
      </c>
    </row>
    <row r="12471" spans="2:11" ht="15.75" customHeight="1" x14ac:dyDescent="0.2">
      <c r="B12471" s="189">
        <v>41388</v>
      </c>
      <c r="C12471" s="143">
        <v>298890</v>
      </c>
      <c r="D12471" s="143" t="s">
        <v>913</v>
      </c>
      <c r="E12471" s="143" t="s">
        <v>24</v>
      </c>
      <c r="F12471" s="248" t="s">
        <v>6001</v>
      </c>
      <c r="G12471" s="216">
        <v>7.36</v>
      </c>
      <c r="H12471" s="216">
        <v>374.99999999650754</v>
      </c>
      <c r="I12471" s="216">
        <v>2759.9999999742954</v>
      </c>
      <c r="J12471" s="216">
        <v>2.7793435361500155E-3</v>
      </c>
      <c r="K12471" s="216">
        <v>7.4115827631357342E-6</v>
      </c>
    </row>
    <row r="12472" spans="2:11" ht="15.75" customHeight="1" x14ac:dyDescent="0.2">
      <c r="B12472" s="189">
        <v>41388</v>
      </c>
      <c r="C12472" s="143">
        <v>298891</v>
      </c>
      <c r="D12472" s="143" t="s">
        <v>1233</v>
      </c>
      <c r="E12472" s="143" t="s">
        <v>24</v>
      </c>
      <c r="F12472" s="248" t="s">
        <v>6453</v>
      </c>
      <c r="G12472" s="216">
        <v>9.68</v>
      </c>
      <c r="H12472" s="216">
        <v>153.00000000628643</v>
      </c>
      <c r="I12472" s="216">
        <v>1481.0400000608527</v>
      </c>
      <c r="J12472" s="216">
        <v>1.4914199097779295E-3</v>
      </c>
      <c r="K12472" s="216">
        <v>9.7478425471676494E-6</v>
      </c>
    </row>
    <row r="12473" spans="2:11" ht="15.75" customHeight="1" x14ac:dyDescent="0.2">
      <c r="B12473" s="189">
        <v>41388</v>
      </c>
      <c r="C12473" s="143">
        <v>298892</v>
      </c>
      <c r="D12473" s="143" t="s">
        <v>684</v>
      </c>
      <c r="E12473" s="143" t="s">
        <v>24</v>
      </c>
      <c r="F12473" s="248" t="s">
        <v>6563</v>
      </c>
      <c r="G12473" s="216">
        <v>3.875</v>
      </c>
      <c r="H12473" s="216">
        <v>164.99999999301508</v>
      </c>
      <c r="I12473" s="216">
        <v>639.37499997293344</v>
      </c>
      <c r="J12473" s="216">
        <v>6.4385607730697066E-4</v>
      </c>
      <c r="K12473" s="216">
        <v>3.9021580444498596E-6</v>
      </c>
    </row>
    <row r="12474" spans="2:11" ht="15.75" customHeight="1" x14ac:dyDescent="0.2">
      <c r="B12474" s="189">
        <v>41388</v>
      </c>
      <c r="C12474" s="143">
        <v>298893</v>
      </c>
      <c r="D12474" s="143" t="s">
        <v>567</v>
      </c>
      <c r="E12474" s="143" t="s">
        <v>24</v>
      </c>
      <c r="F12474" s="248" t="s">
        <v>6469</v>
      </c>
      <c r="G12474" s="216">
        <v>32.22</v>
      </c>
      <c r="H12474" s="216">
        <v>169.99999999883585</v>
      </c>
      <c r="I12474" s="216">
        <v>5477.3999999624912</v>
      </c>
      <c r="J12474" s="216">
        <v>5.5157885090382705E-3</v>
      </c>
      <c r="K12474" s="216">
        <v>3.2445814759270832E-5</v>
      </c>
    </row>
    <row r="12475" spans="2:11" ht="15.75" customHeight="1" x14ac:dyDescent="0.2">
      <c r="B12475" s="189">
        <v>41388</v>
      </c>
      <c r="C12475" s="143">
        <v>298895</v>
      </c>
      <c r="D12475" s="143" t="s">
        <v>947</v>
      </c>
      <c r="E12475" s="143" t="s">
        <v>24</v>
      </c>
      <c r="F12475" s="248" t="s">
        <v>3796</v>
      </c>
      <c r="G12475" s="216">
        <v>16.382999999999999</v>
      </c>
      <c r="H12475" s="216">
        <v>365.00000000582077</v>
      </c>
      <c r="I12475" s="216">
        <v>5979.7950000953615</v>
      </c>
      <c r="J12475" s="216">
        <v>6.0217045583956554E-3</v>
      </c>
      <c r="K12475" s="216">
        <v>1.6497820707670208E-5</v>
      </c>
    </row>
    <row r="12476" spans="2:11" ht="15.75" customHeight="1" x14ac:dyDescent="0.2">
      <c r="B12476" s="189">
        <v>41388</v>
      </c>
      <c r="C12476" s="143">
        <v>298896</v>
      </c>
      <c r="D12476" s="143" t="s">
        <v>1381</v>
      </c>
      <c r="E12476" s="143" t="s">
        <v>24</v>
      </c>
      <c r="F12476" s="248" t="s">
        <v>6564</v>
      </c>
      <c r="G12476" s="216">
        <v>24.48</v>
      </c>
      <c r="H12476" s="216">
        <v>316.00000000325963</v>
      </c>
      <c r="I12476" s="216">
        <v>7735.6800000797957</v>
      </c>
      <c r="J12476" s="216">
        <v>7.7898957268648433E-3</v>
      </c>
      <c r="K12476" s="216">
        <v>2.4651568755647117E-5</v>
      </c>
    </row>
    <row r="12477" spans="2:11" ht="15.75" customHeight="1" x14ac:dyDescent="0.2">
      <c r="B12477" s="189">
        <v>41388</v>
      </c>
      <c r="C12477" s="143">
        <v>298897</v>
      </c>
      <c r="D12477" s="143" t="s">
        <v>502</v>
      </c>
      <c r="E12477" s="143" t="s">
        <v>24</v>
      </c>
      <c r="F12477" s="248" t="s">
        <v>6565</v>
      </c>
      <c r="G12477" s="216">
        <v>19.98</v>
      </c>
      <c r="H12477" s="216">
        <v>329.00000000372529</v>
      </c>
      <c r="I12477" s="216">
        <v>6573.4200000744313</v>
      </c>
      <c r="J12477" s="216">
        <v>6.6194899955711074E-3</v>
      </c>
      <c r="K12477" s="216">
        <v>2.0120030381447277E-5</v>
      </c>
    </row>
    <row r="12478" spans="2:11" ht="15.75" customHeight="1" x14ac:dyDescent="0.2">
      <c r="B12478" s="189">
        <v>41388</v>
      </c>
      <c r="C12478" s="143">
        <v>298905</v>
      </c>
      <c r="D12478" s="143" t="s">
        <v>574</v>
      </c>
      <c r="E12478" s="143" t="s">
        <v>25</v>
      </c>
      <c r="F12478" s="248" t="s">
        <v>6506</v>
      </c>
      <c r="G12478" s="216">
        <v>30</v>
      </c>
      <c r="H12478" s="216">
        <v>560.00000000232831</v>
      </c>
      <c r="I12478" s="216">
        <v>16800.000000069849</v>
      </c>
      <c r="J12478" s="216">
        <v>4.8402760755381115E-2</v>
      </c>
      <c r="K12478" s="216">
        <v>8.6433501348535485E-5</v>
      </c>
    </row>
    <row r="12479" spans="2:11" ht="15.75" customHeight="1" x14ac:dyDescent="0.2">
      <c r="B12479" s="189">
        <v>41390</v>
      </c>
      <c r="C12479" s="143">
        <v>298934</v>
      </c>
      <c r="D12479" s="143" t="s">
        <v>562</v>
      </c>
      <c r="E12479" s="143" t="s">
        <v>25</v>
      </c>
      <c r="F12479" s="248" t="s">
        <v>6566</v>
      </c>
      <c r="G12479" s="216">
        <v>76</v>
      </c>
      <c r="H12479" s="216">
        <v>280.00000000116415</v>
      </c>
      <c r="I12479" s="216">
        <v>21280.000000088476</v>
      </c>
      <c r="J12479" s="216">
        <v>6.1318456308117393E-2</v>
      </c>
      <c r="K12479" s="216">
        <v>2.1899448681379446E-4</v>
      </c>
    </row>
    <row r="12480" spans="2:11" ht="15.75" customHeight="1" x14ac:dyDescent="0.2">
      <c r="B12480" s="189">
        <v>41390</v>
      </c>
      <c r="C12480" s="143">
        <v>298935</v>
      </c>
      <c r="D12480" s="143" t="s">
        <v>1479</v>
      </c>
      <c r="E12480" s="143" t="s">
        <v>25</v>
      </c>
      <c r="F12480" s="248" t="s">
        <v>4783</v>
      </c>
      <c r="G12480" s="216">
        <v>46</v>
      </c>
      <c r="H12480" s="216">
        <v>292.99999999115244</v>
      </c>
      <c r="I12480" s="216">
        <v>13477.999999593012</v>
      </c>
      <c r="J12480" s="216">
        <v>3.883694333141044E-2</v>
      </c>
      <c r="K12480" s="216">
        <v>1.3254929465045454E-4</v>
      </c>
    </row>
    <row r="12481" spans="2:11" ht="15.75" customHeight="1" x14ac:dyDescent="0.2">
      <c r="B12481" s="189">
        <v>41390</v>
      </c>
      <c r="C12481" s="143">
        <v>298936</v>
      </c>
      <c r="D12481" s="143" t="s">
        <v>597</v>
      </c>
      <c r="E12481" s="143" t="s">
        <v>25</v>
      </c>
      <c r="F12481" s="248" t="s">
        <v>6567</v>
      </c>
      <c r="G12481" s="216">
        <v>1</v>
      </c>
      <c r="H12481" s="216">
        <v>220.99999999743886</v>
      </c>
      <c r="I12481" s="216">
        <v>220.99999999743886</v>
      </c>
      <c r="J12481" s="216">
        <v>6.3681291559589083E-4</v>
      </c>
      <c r="K12481" s="216">
        <v>2.881506405444664E-6</v>
      </c>
    </row>
    <row r="12482" spans="2:11" ht="15.75" customHeight="1" x14ac:dyDescent="0.2">
      <c r="B12482" s="189">
        <v>41390</v>
      </c>
      <c r="C12482" s="143">
        <v>298937</v>
      </c>
      <c r="D12482" s="143" t="s">
        <v>930</v>
      </c>
      <c r="E12482" s="143" t="s">
        <v>24</v>
      </c>
      <c r="F12482" s="248" t="s">
        <v>6568</v>
      </c>
      <c r="G12482" s="216">
        <v>10.26</v>
      </c>
      <c r="H12482" s="216">
        <v>152.0000000030268</v>
      </c>
      <c r="I12482" s="216">
        <v>1559.5200000310549</v>
      </c>
      <c r="J12482" s="216">
        <v>1.5703238437794963E-3</v>
      </c>
      <c r="K12482" s="216">
        <v>1.0331077919396224E-5</v>
      </c>
    </row>
    <row r="12483" spans="2:11" ht="15.75" customHeight="1" x14ac:dyDescent="0.2">
      <c r="B12483" s="189">
        <v>41390</v>
      </c>
      <c r="C12483" s="143">
        <v>298938</v>
      </c>
      <c r="D12483" s="143" t="s">
        <v>4609</v>
      </c>
      <c r="E12483" s="143" t="s">
        <v>25</v>
      </c>
      <c r="F12483" s="248" t="s">
        <v>6016</v>
      </c>
      <c r="G12483" s="216">
        <v>2.79</v>
      </c>
      <c r="H12483" s="216">
        <v>199.99999999185093</v>
      </c>
      <c r="I12483" s="216">
        <v>557.99999997726411</v>
      </c>
      <c r="J12483" s="216">
        <v>1.6078805741726089E-3</v>
      </c>
      <c r="K12483" s="216">
        <v>8.0394028711906116E-6</v>
      </c>
    </row>
    <row r="12484" spans="2:11" ht="15.75" customHeight="1" x14ac:dyDescent="0.2">
      <c r="B12484" s="189">
        <v>41390</v>
      </c>
      <c r="C12484" s="143">
        <v>298939</v>
      </c>
      <c r="D12484" s="143" t="s">
        <v>1530</v>
      </c>
      <c r="E12484" s="143" t="s">
        <v>25</v>
      </c>
      <c r="F12484" s="248" t="s">
        <v>6125</v>
      </c>
      <c r="G12484" s="216">
        <v>4.4000000000000004</v>
      </c>
      <c r="H12484" s="216">
        <v>344.99999999301508</v>
      </c>
      <c r="I12484" s="216">
        <v>1517.9999999692666</v>
      </c>
      <c r="J12484" s="216">
        <v>4.3741267233764411E-3</v>
      </c>
      <c r="K12484" s="216">
        <v>1.2678628183956522E-5</v>
      </c>
    </row>
    <row r="12485" spans="2:11" ht="15.75" customHeight="1" x14ac:dyDescent="0.2">
      <c r="B12485" s="189">
        <v>41390</v>
      </c>
      <c r="C12485" s="143">
        <v>298940</v>
      </c>
      <c r="D12485" s="143" t="s">
        <v>1131</v>
      </c>
      <c r="E12485" s="143" t="s">
        <v>24</v>
      </c>
      <c r="F12485" s="248" t="s">
        <v>6569</v>
      </c>
      <c r="G12485" s="216">
        <v>21.84</v>
      </c>
      <c r="H12485" s="216">
        <v>245.00000000232831</v>
      </c>
      <c r="I12485" s="216">
        <v>5350.80000005085</v>
      </c>
      <c r="J12485" s="216">
        <v>5.3878685898275493E-3</v>
      </c>
      <c r="K12485" s="216">
        <v>2.199130036643407E-5</v>
      </c>
    </row>
    <row r="12486" spans="2:11" ht="15.75" customHeight="1" x14ac:dyDescent="0.2">
      <c r="B12486" s="189">
        <v>41390</v>
      </c>
      <c r="C12486" s="143">
        <v>298941</v>
      </c>
      <c r="D12486" s="143" t="s">
        <v>883</v>
      </c>
      <c r="E12486" s="143" t="s">
        <v>25</v>
      </c>
      <c r="F12486" s="248" t="s">
        <v>6570</v>
      </c>
      <c r="G12486" s="216">
        <v>81.78</v>
      </c>
      <c r="H12486" s="216">
        <v>239.00000000372529</v>
      </c>
      <c r="I12486" s="216">
        <v>19545.420000304654</v>
      </c>
      <c r="J12486" s="216">
        <v>5.63202529279841E-2</v>
      </c>
      <c r="K12486" s="216">
        <v>2.3564959383726462E-4</v>
      </c>
    </row>
    <row r="12487" spans="2:11" ht="15.75" customHeight="1" x14ac:dyDescent="0.2">
      <c r="B12487" s="189">
        <v>41390</v>
      </c>
      <c r="C12487" s="143">
        <v>298942</v>
      </c>
      <c r="D12487" s="143" t="s">
        <v>1130</v>
      </c>
      <c r="E12487" s="143" t="s">
        <v>24</v>
      </c>
      <c r="F12487" s="248" t="s">
        <v>6571</v>
      </c>
      <c r="G12487" s="216">
        <v>6.08</v>
      </c>
      <c r="H12487" s="216">
        <v>156.99999999837019</v>
      </c>
      <c r="I12487" s="216">
        <v>954.55999999009077</v>
      </c>
      <c r="J12487" s="216">
        <v>9.6117287900940426E-4</v>
      </c>
      <c r="K12487" s="216">
        <v>6.1221202485310964E-6</v>
      </c>
    </row>
    <row r="12488" spans="2:11" ht="15.75" customHeight="1" x14ac:dyDescent="0.2">
      <c r="B12488" s="189">
        <v>41390</v>
      </c>
      <c r="C12488" s="143">
        <v>298943</v>
      </c>
      <c r="D12488" s="143" t="s">
        <v>945</v>
      </c>
      <c r="E12488" s="143" t="s">
        <v>24</v>
      </c>
      <c r="F12488" s="248" t="s">
        <v>5208</v>
      </c>
      <c r="G12488" s="216">
        <v>2.4700000000000002</v>
      </c>
      <c r="H12488" s="216">
        <v>185.99999999860302</v>
      </c>
      <c r="I12488" s="216">
        <v>459.41999999654951</v>
      </c>
      <c r="J12488" s="216">
        <v>4.6260271127615657E-4</v>
      </c>
      <c r="K12488" s="216">
        <v>2.4871113509657583E-6</v>
      </c>
    </row>
    <row r="12489" spans="2:11" ht="15.75" customHeight="1" x14ac:dyDescent="0.2">
      <c r="B12489" s="189">
        <v>41390</v>
      </c>
      <c r="C12489" s="143">
        <v>298944</v>
      </c>
      <c r="D12489" s="143" t="s">
        <v>909</v>
      </c>
      <c r="E12489" s="143" t="s">
        <v>24</v>
      </c>
      <c r="F12489" s="248" t="s">
        <v>6437</v>
      </c>
      <c r="G12489" s="216">
        <v>10.440000000000001</v>
      </c>
      <c r="H12489" s="216">
        <v>296.00000000093132</v>
      </c>
      <c r="I12489" s="216">
        <v>3090.2400000097232</v>
      </c>
      <c r="J12489" s="216">
        <v>3.1116481705395168E-3</v>
      </c>
      <c r="K12489" s="216">
        <v>1.0512324900438266E-5</v>
      </c>
    </row>
    <row r="12490" spans="2:11" ht="15.75" customHeight="1" x14ac:dyDescent="0.2">
      <c r="B12490" s="189">
        <v>41390</v>
      </c>
      <c r="C12490" s="143">
        <v>298945</v>
      </c>
      <c r="D12490" s="143" t="s">
        <v>1163</v>
      </c>
      <c r="E12490" s="143" t="s">
        <v>24</v>
      </c>
      <c r="F12490" s="248" t="s">
        <v>6572</v>
      </c>
      <c r="G12490" s="216">
        <v>1.83</v>
      </c>
      <c r="H12490" s="216">
        <v>169.99999999883585</v>
      </c>
      <c r="I12490" s="216">
        <v>311.09999999786959</v>
      </c>
      <c r="J12490" s="216">
        <v>3.1325519889884566E-4</v>
      </c>
      <c r="K12490" s="216">
        <v>1.8426776405940637E-6</v>
      </c>
    </row>
    <row r="12491" spans="2:11" ht="15.75" customHeight="1" x14ac:dyDescent="0.2">
      <c r="B12491" s="189">
        <v>41390</v>
      </c>
      <c r="C12491" s="143">
        <v>298946</v>
      </c>
      <c r="D12491" s="143" t="s">
        <v>733</v>
      </c>
      <c r="E12491" s="143" t="s">
        <v>25</v>
      </c>
      <c r="F12491" s="248" t="s">
        <v>6573</v>
      </c>
      <c r="G12491" s="216">
        <v>21.52</v>
      </c>
      <c r="H12491" s="216">
        <v>309.99999999417923</v>
      </c>
      <c r="I12491" s="216">
        <v>6671.1999998747369</v>
      </c>
      <c r="J12491" s="216">
        <v>1.9223105531641495E-2</v>
      </c>
      <c r="K12491" s="216">
        <v>6.201001784516916E-5</v>
      </c>
    </row>
    <row r="12492" spans="2:11" ht="15.75" customHeight="1" x14ac:dyDescent="0.2">
      <c r="B12492" s="189">
        <v>41390</v>
      </c>
      <c r="C12492" s="143">
        <v>298947</v>
      </c>
      <c r="D12492" s="143" t="s">
        <v>601</v>
      </c>
      <c r="E12492" s="143" t="s">
        <v>25</v>
      </c>
      <c r="F12492" s="248" t="s">
        <v>6574</v>
      </c>
      <c r="G12492" s="216">
        <v>10.34</v>
      </c>
      <c r="H12492" s="216">
        <v>82.999999998137355</v>
      </c>
      <c r="I12492" s="216">
        <v>858.21999998074023</v>
      </c>
      <c r="J12492" s="216">
        <v>2.4729664272252223E-3</v>
      </c>
      <c r="K12492" s="216">
        <v>2.9794776232297823E-5</v>
      </c>
    </row>
    <row r="12493" spans="2:11" ht="15.75" customHeight="1" x14ac:dyDescent="0.2">
      <c r="B12493" s="189">
        <v>41390</v>
      </c>
      <c r="C12493" s="143">
        <v>298948</v>
      </c>
      <c r="D12493" s="143" t="s">
        <v>567</v>
      </c>
      <c r="E12493" s="143" t="s">
        <v>24</v>
      </c>
      <c r="F12493" s="248" t="s">
        <v>6575</v>
      </c>
      <c r="G12493" s="216">
        <v>37.03</v>
      </c>
      <c r="H12493" s="216">
        <v>251.00000000093132</v>
      </c>
      <c r="I12493" s="216">
        <v>9294.5300000344869</v>
      </c>
      <c r="J12493" s="216">
        <v>9.3589194595050766E-3</v>
      </c>
      <c r="K12493" s="216">
        <v>3.7286531711037255E-5</v>
      </c>
    </row>
    <row r="12494" spans="2:11" ht="15.75" customHeight="1" x14ac:dyDescent="0.2">
      <c r="B12494" s="189">
        <v>41390</v>
      </c>
      <c r="C12494" s="143">
        <v>298949</v>
      </c>
      <c r="D12494" s="143" t="s">
        <v>516</v>
      </c>
      <c r="E12494" s="143" t="s">
        <v>25</v>
      </c>
      <c r="F12494" s="248" t="s">
        <v>2677</v>
      </c>
      <c r="G12494" s="216">
        <v>2</v>
      </c>
      <c r="H12494" s="216">
        <v>338.00000000162981</v>
      </c>
      <c r="I12494" s="216">
        <v>676.00000000325963</v>
      </c>
      <c r="J12494" s="216">
        <v>1.9478983300899855E-3</v>
      </c>
      <c r="K12494" s="216">
        <v>5.7630128108893281E-6</v>
      </c>
    </row>
    <row r="12495" spans="2:11" ht="15.75" customHeight="1" x14ac:dyDescent="0.2">
      <c r="B12495" s="189">
        <v>41390</v>
      </c>
      <c r="C12495" s="143">
        <v>298951</v>
      </c>
      <c r="D12495" s="143" t="s">
        <v>696</v>
      </c>
      <c r="E12495" s="143" t="s">
        <v>25</v>
      </c>
      <c r="F12495" s="248" t="s">
        <v>6576</v>
      </c>
      <c r="G12495" s="216">
        <v>16</v>
      </c>
      <c r="H12495" s="216">
        <v>419.99999999650754</v>
      </c>
      <c r="I12495" s="216">
        <v>6719.9999999441206</v>
      </c>
      <c r="J12495" s="216">
        <v>1.9363723044427125E-2</v>
      </c>
      <c r="K12495" s="216">
        <v>4.6104102487114625E-5</v>
      </c>
    </row>
    <row r="12496" spans="2:11" ht="15.75" customHeight="1" x14ac:dyDescent="0.2">
      <c r="B12496" s="189">
        <v>41391</v>
      </c>
      <c r="C12496" s="143">
        <v>298983</v>
      </c>
      <c r="D12496" s="143" t="s">
        <v>872</v>
      </c>
      <c r="E12496" s="143" t="s">
        <v>25</v>
      </c>
      <c r="F12496" s="248" t="s">
        <v>6577</v>
      </c>
      <c r="G12496" s="216">
        <v>5</v>
      </c>
      <c r="H12496" s="216">
        <v>267.00000000069849</v>
      </c>
      <c r="I12496" s="216">
        <v>1335.0000000034925</v>
      </c>
      <c r="J12496" s="216">
        <v>3.8466236196448554E-3</v>
      </c>
      <c r="K12496" s="216">
        <v>1.4406830036085365E-5</v>
      </c>
    </row>
    <row r="12497" spans="2:11" ht="15.75" customHeight="1" x14ac:dyDescent="0.2">
      <c r="B12497" s="189">
        <v>41392</v>
      </c>
      <c r="C12497" s="143">
        <v>298989</v>
      </c>
      <c r="D12497" s="143" t="s">
        <v>920</v>
      </c>
      <c r="E12497" s="143" t="s">
        <v>25</v>
      </c>
      <c r="F12497" s="248" t="s">
        <v>6578</v>
      </c>
      <c r="G12497" s="216">
        <v>0.8</v>
      </c>
      <c r="H12497" s="216">
        <v>264.00000000139698</v>
      </c>
      <c r="I12497" s="216">
        <v>211.20000000111759</v>
      </c>
      <c r="J12497" s="216">
        <v>6.0858167591440221E-4</v>
      </c>
      <c r="K12497" s="216">
        <v>2.3052336208756889E-6</v>
      </c>
    </row>
    <row r="12498" spans="2:11" ht="15.75" customHeight="1" x14ac:dyDescent="0.2">
      <c r="B12498" s="189">
        <v>41392</v>
      </c>
      <c r="C12498" s="143">
        <v>298989</v>
      </c>
      <c r="D12498" s="143" t="s">
        <v>2346</v>
      </c>
      <c r="E12498" s="143" t="s">
        <v>24</v>
      </c>
      <c r="F12498" s="248" t="s">
        <v>6578</v>
      </c>
      <c r="G12498" s="216">
        <v>37.607199999999999</v>
      </c>
      <c r="H12498" s="216">
        <v>264.00000000139698</v>
      </c>
      <c r="I12498" s="216">
        <v>9928.3008000525369</v>
      </c>
      <c r="J12498" s="216">
        <v>9.996823527077715E-3</v>
      </c>
      <c r="K12498" s="216">
        <v>3.7866755784184903E-5</v>
      </c>
    </row>
    <row r="12499" spans="2:11" ht="15.75" customHeight="1" x14ac:dyDescent="0.2">
      <c r="B12499" s="189">
        <v>41392</v>
      </c>
      <c r="C12499" s="143">
        <v>298990</v>
      </c>
      <c r="D12499" s="143" t="s">
        <v>1622</v>
      </c>
      <c r="E12499" s="143" t="s">
        <v>24</v>
      </c>
      <c r="F12499" s="248" t="s">
        <v>5590</v>
      </c>
      <c r="G12499" s="216">
        <v>32.349800000000002</v>
      </c>
      <c r="H12499" s="216">
        <v>315</v>
      </c>
      <c r="I12499" s="216">
        <v>10190.187</v>
      </c>
      <c r="J12499" s="216">
        <v>1.0260517202136181E-2</v>
      </c>
      <c r="K12499" s="216">
        <v>3.2573070482972006E-5</v>
      </c>
    </row>
    <row r="12500" spans="2:11" ht="15.75" customHeight="1" x14ac:dyDescent="0.2">
      <c r="B12500" s="189">
        <v>41392</v>
      </c>
      <c r="C12500" s="143">
        <v>298991</v>
      </c>
      <c r="D12500" s="143" t="s">
        <v>764</v>
      </c>
      <c r="E12500" s="143" t="s">
        <v>24</v>
      </c>
      <c r="F12500" s="248" t="s">
        <v>6579</v>
      </c>
      <c r="G12500" s="216">
        <v>11</v>
      </c>
      <c r="H12500" s="216">
        <v>374.99999999650754</v>
      </c>
      <c r="I12500" s="216">
        <v>4124.9999999615829</v>
      </c>
      <c r="J12500" s="216">
        <v>4.1534697506942289E-3</v>
      </c>
      <c r="K12500" s="216">
        <v>1.1075919335287762E-5</v>
      </c>
    </row>
    <row r="12501" spans="2:11" ht="15.75" customHeight="1" x14ac:dyDescent="0.2">
      <c r="B12501" s="189">
        <v>41392</v>
      </c>
      <c r="C12501" s="143">
        <v>298993</v>
      </c>
      <c r="D12501" s="143" t="s">
        <v>1488</v>
      </c>
      <c r="E12501" s="143" t="s">
        <v>24</v>
      </c>
      <c r="F12501" s="248" t="s">
        <v>6580</v>
      </c>
      <c r="G12501" s="216">
        <v>23</v>
      </c>
      <c r="H12501" s="216">
        <v>554.00000000372529</v>
      </c>
      <c r="I12501" s="216">
        <v>12742.000000085682</v>
      </c>
      <c r="J12501" s="216">
        <v>1.2829942197380515E-2</v>
      </c>
      <c r="K12501" s="216">
        <v>2.3158740428328958E-5</v>
      </c>
    </row>
    <row r="12502" spans="2:11" ht="15.75" customHeight="1" x14ac:dyDescent="0.2">
      <c r="B12502" s="189">
        <v>41392</v>
      </c>
      <c r="C12502" s="143">
        <v>298994</v>
      </c>
      <c r="D12502" s="143" t="s">
        <v>860</v>
      </c>
      <c r="E12502" s="143" t="s">
        <v>25</v>
      </c>
      <c r="F12502" s="248" t="s">
        <v>6581</v>
      </c>
      <c r="G12502" s="216">
        <v>4</v>
      </c>
      <c r="H12502" s="216">
        <v>550.00000000116415</v>
      </c>
      <c r="I12502" s="216">
        <v>2200.0000000046566</v>
      </c>
      <c r="J12502" s="216">
        <v>6.3393924574215626E-3</v>
      </c>
      <c r="K12502" s="216">
        <v>1.1526168104378443E-5</v>
      </c>
    </row>
    <row r="12503" spans="2:11" ht="15.75" customHeight="1" x14ac:dyDescent="0.2">
      <c r="B12503" s="189">
        <v>41392</v>
      </c>
      <c r="C12503" s="143">
        <v>298994</v>
      </c>
      <c r="D12503" s="143" t="s">
        <v>495</v>
      </c>
      <c r="E12503" s="143" t="s">
        <v>25</v>
      </c>
      <c r="F12503" s="248" t="s">
        <v>6581</v>
      </c>
      <c r="G12503" s="216">
        <v>18</v>
      </c>
      <c r="H12503" s="216">
        <v>70.999999990453944</v>
      </c>
      <c r="I12503" s="216">
        <v>1277.999999828171</v>
      </c>
      <c r="J12503" s="216">
        <v>3.6826107088537802E-3</v>
      </c>
      <c r="K12503" s="216">
        <v>5.1867756469702996E-5</v>
      </c>
    </row>
    <row r="12504" spans="2:11" ht="15.75" customHeight="1" x14ac:dyDescent="0.2">
      <c r="B12504" s="189">
        <v>41392</v>
      </c>
      <c r="C12504" s="143">
        <v>298995</v>
      </c>
      <c r="D12504" s="143" t="s">
        <v>1809</v>
      </c>
      <c r="E12504" s="143" t="s">
        <v>24</v>
      </c>
      <c r="F12504" s="248" t="s">
        <v>6582</v>
      </c>
      <c r="G12504" s="216">
        <v>3.58</v>
      </c>
      <c r="H12504" s="216">
        <v>368.00000000512227</v>
      </c>
      <c r="I12504" s="216">
        <v>1317.4400000183377</v>
      </c>
      <c r="J12504" s="216">
        <v>1.326532651753147E-3</v>
      </c>
      <c r="K12504" s="216">
        <v>3.6047082927572902E-6</v>
      </c>
    </row>
    <row r="12505" spans="2:11" ht="15.75" customHeight="1" x14ac:dyDescent="0.2">
      <c r="B12505" s="189">
        <v>41393</v>
      </c>
      <c r="C12505" s="143">
        <v>299014</v>
      </c>
      <c r="D12505" s="143" t="s">
        <v>867</v>
      </c>
      <c r="E12505" s="143" t="s">
        <v>25</v>
      </c>
      <c r="F12505" s="248" t="s">
        <v>4534</v>
      </c>
      <c r="G12505" s="216">
        <v>6</v>
      </c>
      <c r="H12505" s="216">
        <v>39.000000001396984</v>
      </c>
      <c r="I12505" s="216">
        <v>234.0000000083819</v>
      </c>
      <c r="J12505" s="216">
        <v>6.7433024744168585E-4</v>
      </c>
      <c r="K12505" s="216">
        <v>1.7290519164552086E-5</v>
      </c>
    </row>
    <row r="12506" spans="2:11" ht="15.75" customHeight="1" x14ac:dyDescent="0.2">
      <c r="B12506" s="189">
        <v>41393</v>
      </c>
      <c r="C12506" s="143">
        <v>299033</v>
      </c>
      <c r="D12506" s="143" t="s">
        <v>516</v>
      </c>
      <c r="E12506" s="143" t="s">
        <v>25</v>
      </c>
      <c r="F12506" s="248" t="s">
        <v>6583</v>
      </c>
      <c r="G12506" s="216">
        <v>5.5</v>
      </c>
      <c r="H12506" s="216">
        <v>69.999999997671694</v>
      </c>
      <c r="I12506" s="216">
        <v>384.99999998719431</v>
      </c>
      <c r="J12506" s="216">
        <v>1.1094749796885226E-3</v>
      </c>
      <c r="K12506" s="216">
        <v>1.5849642567506077E-5</v>
      </c>
    </row>
    <row r="12507" spans="2:11" ht="15.75" customHeight="1" x14ac:dyDescent="0.2">
      <c r="B12507" s="189">
        <v>41393</v>
      </c>
      <c r="C12507" s="143">
        <v>299034</v>
      </c>
      <c r="D12507" s="143" t="s">
        <v>1251</v>
      </c>
      <c r="E12507" s="143" t="s">
        <v>25</v>
      </c>
      <c r="F12507" s="248" t="s">
        <v>6584</v>
      </c>
      <c r="G12507" s="216">
        <v>3</v>
      </c>
      <c r="H12507" s="216">
        <v>66.999999998370185</v>
      </c>
      <c r="I12507" s="216">
        <v>200.99999999511056</v>
      </c>
      <c r="J12507" s="216">
        <v>5.7923239199840471E-4</v>
      </c>
      <c r="K12507" s="216">
        <v>8.6452595822760431E-6</v>
      </c>
    </row>
    <row r="12508" spans="2:11" ht="15.75" customHeight="1" x14ac:dyDescent="0.2">
      <c r="B12508" s="189">
        <v>41393</v>
      </c>
      <c r="C12508" s="143">
        <v>299035</v>
      </c>
      <c r="D12508" s="143" t="s">
        <v>920</v>
      </c>
      <c r="E12508" s="143" t="s">
        <v>25</v>
      </c>
      <c r="F12508" s="248" t="s">
        <v>6585</v>
      </c>
      <c r="G12508" s="216">
        <v>2.0100000000000002</v>
      </c>
      <c r="H12508" s="216">
        <v>216.99999999487773</v>
      </c>
      <c r="I12508" s="216">
        <v>436.16999998970425</v>
      </c>
      <c r="J12508" s="216">
        <v>1.2569342906374439E-3</v>
      </c>
      <c r="K12508" s="216">
        <v>5.7923239201249492E-6</v>
      </c>
    </row>
    <row r="12509" spans="2:11" ht="15.75" customHeight="1" x14ac:dyDescent="0.2">
      <c r="B12509" s="189">
        <v>41393</v>
      </c>
      <c r="C12509" s="143">
        <v>299036</v>
      </c>
      <c r="D12509" s="143" t="s">
        <v>1257</v>
      </c>
      <c r="E12509" s="143" t="s">
        <v>25</v>
      </c>
      <c r="F12509" s="248" t="s">
        <v>6586</v>
      </c>
      <c r="G12509" s="216">
        <v>1</v>
      </c>
      <c r="H12509" s="216">
        <v>271.99999999604188</v>
      </c>
      <c r="I12509" s="216">
        <v>271.99999999604188</v>
      </c>
      <c r="J12509" s="216">
        <v>7.8383686878162151E-4</v>
      </c>
      <c r="K12509" s="216">
        <v>2.8817531940920144E-6</v>
      </c>
    </row>
    <row r="12510" spans="2:11" ht="15.75" customHeight="1" x14ac:dyDescent="0.2">
      <c r="B12510" s="189">
        <v>41393</v>
      </c>
      <c r="C12510" s="143">
        <v>299037</v>
      </c>
      <c r="D12510" s="143" t="s">
        <v>740</v>
      </c>
      <c r="E12510" s="143" t="s">
        <v>25</v>
      </c>
      <c r="F12510" s="248" t="s">
        <v>3757</v>
      </c>
      <c r="G12510" s="216">
        <v>3.9</v>
      </c>
      <c r="H12510" s="216">
        <v>187.00000000186265</v>
      </c>
      <c r="I12510" s="216">
        <v>729.30000000726432</v>
      </c>
      <c r="J12510" s="216">
        <v>2.1016626044722399E-3</v>
      </c>
      <c r="K12510" s="216">
        <v>1.1238837456958855E-5</v>
      </c>
    </row>
    <row r="12511" spans="2:11" ht="15.75" customHeight="1" x14ac:dyDescent="0.2">
      <c r="B12511" s="189">
        <v>41393</v>
      </c>
      <c r="C12511" s="143">
        <v>299039</v>
      </c>
      <c r="D12511" s="143" t="s">
        <v>1251</v>
      </c>
      <c r="E12511" s="143" t="s">
        <v>25</v>
      </c>
      <c r="F12511" s="248" t="s">
        <v>6587</v>
      </c>
      <c r="G12511" s="216">
        <v>6</v>
      </c>
      <c r="H12511" s="216">
        <v>66.999999998370185</v>
      </c>
      <c r="I12511" s="216">
        <v>401.99999999022111</v>
      </c>
      <c r="J12511" s="216">
        <v>1.1584647839968094E-3</v>
      </c>
      <c r="K12511" s="216">
        <v>1.7290519164552086E-5</v>
      </c>
    </row>
    <row r="12512" spans="2:11" ht="15.75" customHeight="1" x14ac:dyDescent="0.2">
      <c r="B12512" s="189">
        <v>41393</v>
      </c>
      <c r="C12512" s="143">
        <v>299040</v>
      </c>
      <c r="D12512" s="143" t="s">
        <v>953</v>
      </c>
      <c r="E12512" s="143" t="s">
        <v>25</v>
      </c>
      <c r="F12512" s="248" t="s">
        <v>6588</v>
      </c>
      <c r="G12512" s="216">
        <v>1</v>
      </c>
      <c r="H12512" s="216">
        <v>219.00000000139698</v>
      </c>
      <c r="I12512" s="216">
        <v>219.00000000139698</v>
      </c>
      <c r="J12512" s="216">
        <v>6.3110394951017691E-4</v>
      </c>
      <c r="K12512" s="216">
        <v>2.8817531940920144E-6</v>
      </c>
    </row>
    <row r="12513" spans="2:11" ht="15.75" customHeight="1" x14ac:dyDescent="0.2">
      <c r="B12513" s="189">
        <v>41393</v>
      </c>
      <c r="C12513" s="143">
        <v>299043</v>
      </c>
      <c r="D12513" s="143" t="s">
        <v>516</v>
      </c>
      <c r="E12513" s="143" t="s">
        <v>25</v>
      </c>
      <c r="F12513" s="248" t="s">
        <v>6589</v>
      </c>
      <c r="G12513" s="216">
        <v>1</v>
      </c>
      <c r="H12513" s="216">
        <v>265.00000000465661</v>
      </c>
      <c r="I12513" s="216">
        <v>265.00000000465661</v>
      </c>
      <c r="J12513" s="216">
        <v>7.6366459644780298E-4</v>
      </c>
      <c r="K12513" s="216">
        <v>2.8817531940920144E-6</v>
      </c>
    </row>
    <row r="12514" spans="2:11" ht="15.75" customHeight="1" x14ac:dyDescent="0.2">
      <c r="B12514" s="189">
        <v>41393</v>
      </c>
      <c r="C12514" s="143">
        <v>299044</v>
      </c>
      <c r="D12514" s="143" t="s">
        <v>1069</v>
      </c>
      <c r="E12514" s="143" t="s">
        <v>25</v>
      </c>
      <c r="F12514" s="248" t="s">
        <v>6590</v>
      </c>
      <c r="G12514" s="216">
        <v>4</v>
      </c>
      <c r="H12514" s="216">
        <v>407.00000000651926</v>
      </c>
      <c r="I12514" s="216">
        <v>1628.000000026077</v>
      </c>
      <c r="J12514" s="216">
        <v>4.6914942000569467E-3</v>
      </c>
      <c r="K12514" s="216">
        <v>1.1527012776368058E-5</v>
      </c>
    </row>
    <row r="12515" spans="2:11" ht="15.75" customHeight="1" x14ac:dyDescent="0.2">
      <c r="B12515" s="189">
        <v>41393</v>
      </c>
      <c r="C12515" s="143">
        <v>299045</v>
      </c>
      <c r="D12515" s="143" t="s">
        <v>604</v>
      </c>
      <c r="E12515" s="143" t="s">
        <v>25</v>
      </c>
      <c r="F12515" s="248" t="s">
        <v>6591</v>
      </c>
      <c r="G12515" s="216">
        <v>11</v>
      </c>
      <c r="H12515" s="216">
        <v>316.00000000325963</v>
      </c>
      <c r="I12515" s="216">
        <v>3476.0000000358559</v>
      </c>
      <c r="J12515" s="216">
        <v>1.0016974102767169E-2</v>
      </c>
      <c r="K12515" s="216">
        <v>3.1699285135012155E-5</v>
      </c>
    </row>
    <row r="12516" spans="2:11" ht="15.75" customHeight="1" x14ac:dyDescent="0.2">
      <c r="B12516" s="189">
        <v>41393</v>
      </c>
      <c r="C12516" s="143">
        <v>299046</v>
      </c>
      <c r="D12516" s="143" t="s">
        <v>1814</v>
      </c>
      <c r="E12516" s="143" t="s">
        <v>25</v>
      </c>
      <c r="F12516" s="248" t="s">
        <v>6456</v>
      </c>
      <c r="G12516" s="216">
        <v>59.325000000000003</v>
      </c>
      <c r="H12516" s="216">
        <v>249.00000000488944</v>
      </c>
      <c r="I12516" s="216">
        <v>14771.925000290066</v>
      </c>
      <c r="J12516" s="216">
        <v>4.2569042052473575E-2</v>
      </c>
      <c r="K12516" s="216">
        <v>1.7096000823950874E-4</v>
      </c>
    </row>
    <row r="12517" spans="2:11" ht="15.75" customHeight="1" x14ac:dyDescent="0.2">
      <c r="B12517" s="189">
        <v>41393</v>
      </c>
      <c r="C12517" s="143">
        <v>299047</v>
      </c>
      <c r="D12517" s="143" t="s">
        <v>537</v>
      </c>
      <c r="E12517" s="143" t="s">
        <v>25</v>
      </c>
      <c r="F12517" s="248" t="s">
        <v>6592</v>
      </c>
      <c r="G12517" s="216">
        <v>18</v>
      </c>
      <c r="H12517" s="216">
        <v>142.00000000186265</v>
      </c>
      <c r="I12517" s="216">
        <v>2556.0000000335276</v>
      </c>
      <c r="J12517" s="216">
        <v>7.3657611641958064E-3</v>
      </c>
      <c r="K12517" s="216">
        <v>5.1871557493656252E-5</v>
      </c>
    </row>
    <row r="12518" spans="2:11" ht="15.75" customHeight="1" x14ac:dyDescent="0.2">
      <c r="B12518" s="189">
        <v>41393</v>
      </c>
      <c r="C12518" s="143">
        <v>299050</v>
      </c>
      <c r="D12518" s="143" t="s">
        <v>597</v>
      </c>
      <c r="E12518" s="143" t="s">
        <v>25</v>
      </c>
      <c r="F12518" s="248" t="s">
        <v>4292</v>
      </c>
      <c r="G12518" s="216">
        <v>3</v>
      </c>
      <c r="H12518" s="216">
        <v>419.99999999650754</v>
      </c>
      <c r="I12518" s="216">
        <v>1259.9999999895226</v>
      </c>
      <c r="J12518" s="216">
        <v>3.6310090245257449E-3</v>
      </c>
      <c r="K12518" s="216">
        <v>8.6452595822760431E-6</v>
      </c>
    </row>
    <row r="12519" spans="2:11" ht="15.75" customHeight="1" x14ac:dyDescent="0.2">
      <c r="B12519" s="189">
        <v>41393</v>
      </c>
      <c r="C12519" s="143">
        <v>299051</v>
      </c>
      <c r="D12519" s="143" t="s">
        <v>1225</v>
      </c>
      <c r="E12519" s="143" t="s">
        <v>25</v>
      </c>
      <c r="F12519" s="248" t="s">
        <v>6252</v>
      </c>
      <c r="G12519" s="216">
        <v>1.95</v>
      </c>
      <c r="H12519" s="216">
        <v>202.99999999115244</v>
      </c>
      <c r="I12519" s="216">
        <v>395.84999998274725</v>
      </c>
      <c r="J12519" s="216">
        <v>1.1407420018316055E-3</v>
      </c>
      <c r="K12519" s="216">
        <v>5.6194187284794275E-6</v>
      </c>
    </row>
    <row r="12520" spans="2:11" ht="15.75" customHeight="1" x14ac:dyDescent="0.2">
      <c r="B12520" s="189">
        <v>41393</v>
      </c>
      <c r="C12520" s="143">
        <v>299052</v>
      </c>
      <c r="D12520" s="143" t="s">
        <v>687</v>
      </c>
      <c r="E12520" s="143" t="s">
        <v>24</v>
      </c>
      <c r="F12520" s="248" t="s">
        <v>4697</v>
      </c>
      <c r="G12520" s="216">
        <v>20.7</v>
      </c>
      <c r="H12520" s="216">
        <v>227.99999999930151</v>
      </c>
      <c r="I12520" s="216">
        <v>4719.5999999855412</v>
      </c>
      <c r="J12520" s="216">
        <v>4.751947456712877E-3</v>
      </c>
      <c r="K12520" s="216">
        <v>2.0841874810208048E-5</v>
      </c>
    </row>
    <row r="12521" spans="2:11" ht="15.75" customHeight="1" x14ac:dyDescent="0.2">
      <c r="B12521" s="189">
        <v>41393</v>
      </c>
      <c r="C12521" s="143">
        <v>299053</v>
      </c>
      <c r="D12521" s="143" t="s">
        <v>506</v>
      </c>
      <c r="E12521" s="143" t="s">
        <v>24</v>
      </c>
      <c r="F12521" s="248" t="s">
        <v>6593</v>
      </c>
      <c r="G12521" s="216">
        <v>0.96</v>
      </c>
      <c r="H12521" s="216">
        <v>191.00000000442378</v>
      </c>
      <c r="I12521" s="216">
        <v>183.36000000424681</v>
      </c>
      <c r="J12521" s="216">
        <v>1.8461672296078547E-4</v>
      </c>
      <c r="K12521" s="216">
        <v>9.6657970134298179E-7</v>
      </c>
    </row>
    <row r="12522" spans="2:11" ht="15.75" customHeight="1" x14ac:dyDescent="0.2">
      <c r="B12522" s="189">
        <v>41393</v>
      </c>
      <c r="C12522" s="143">
        <v>299054</v>
      </c>
      <c r="D12522" s="143" t="s">
        <v>1224</v>
      </c>
      <c r="E12522" s="143" t="s">
        <v>24</v>
      </c>
      <c r="F12522" s="248" t="s">
        <v>6594</v>
      </c>
      <c r="G12522" s="216">
        <v>7.2750000000000004</v>
      </c>
      <c r="H12522" s="216">
        <v>214.99999999883585</v>
      </c>
      <c r="I12522" s="216">
        <v>1564.1249999915308</v>
      </c>
      <c r="J12522" s="216">
        <v>1.5748452868280265E-3</v>
      </c>
      <c r="K12522" s="216">
        <v>7.3248617992397848E-6</v>
      </c>
    </row>
    <row r="12523" spans="2:11" ht="15.75" customHeight="1" x14ac:dyDescent="0.2">
      <c r="B12523" s="189">
        <v>41393</v>
      </c>
      <c r="C12523" s="143">
        <v>299055</v>
      </c>
      <c r="D12523" s="143" t="s">
        <v>537</v>
      </c>
      <c r="E12523" s="143" t="s">
        <v>25</v>
      </c>
      <c r="F12523" s="248" t="s">
        <v>2396</v>
      </c>
      <c r="G12523" s="216">
        <v>5.04</v>
      </c>
      <c r="H12523" s="216">
        <v>100.00000000116415</v>
      </c>
      <c r="I12523" s="216">
        <v>504.00000000586732</v>
      </c>
      <c r="J12523" s="216">
        <v>1.4524036098392834E-3</v>
      </c>
      <c r="K12523" s="216">
        <v>1.4524036098223752E-5</v>
      </c>
    </row>
    <row r="12524" spans="2:11" ht="15.75" customHeight="1" x14ac:dyDescent="0.2">
      <c r="B12524" s="189">
        <v>41393</v>
      </c>
      <c r="C12524" s="143">
        <v>299056</v>
      </c>
      <c r="D12524" s="143" t="s">
        <v>611</v>
      </c>
      <c r="E12524" s="143" t="s">
        <v>25</v>
      </c>
      <c r="F12524" s="248" t="s">
        <v>6595</v>
      </c>
      <c r="G12524" s="216">
        <v>9.5</v>
      </c>
      <c r="H12524" s="216">
        <v>214.99999999883585</v>
      </c>
      <c r="I12524" s="216">
        <v>2042.4999999889405</v>
      </c>
      <c r="J12524" s="216">
        <v>5.885980898901068E-3</v>
      </c>
      <c r="K12524" s="216">
        <v>2.7376655343874135E-5</v>
      </c>
    </row>
    <row r="12525" spans="2:11" ht="15.75" customHeight="1" x14ac:dyDescent="0.2">
      <c r="B12525" s="189">
        <v>41393</v>
      </c>
      <c r="C12525" s="143">
        <v>299057</v>
      </c>
      <c r="D12525" s="143" t="s">
        <v>688</v>
      </c>
      <c r="E12525" s="143" t="s">
        <v>25</v>
      </c>
      <c r="F12525" s="248" t="s">
        <v>6596</v>
      </c>
      <c r="G12525" s="216">
        <v>1.105</v>
      </c>
      <c r="H12525" s="216">
        <v>249.99999999767169</v>
      </c>
      <c r="I12525" s="216">
        <v>276.24999999742721</v>
      </c>
      <c r="J12525" s="216">
        <v>7.960843198605048E-4</v>
      </c>
      <c r="K12525" s="216">
        <v>3.1843372794716758E-6</v>
      </c>
    </row>
    <row r="12526" spans="2:11" ht="15.75" customHeight="1" x14ac:dyDescent="0.2">
      <c r="B12526" s="189">
        <v>41393</v>
      </c>
      <c r="C12526" s="143">
        <v>299058</v>
      </c>
      <c r="D12526" s="143" t="s">
        <v>3726</v>
      </c>
      <c r="E12526" s="143" t="s">
        <v>24</v>
      </c>
      <c r="F12526" s="248" t="s">
        <v>6597</v>
      </c>
      <c r="G12526" s="216">
        <v>96.750000000000014</v>
      </c>
      <c r="H12526" s="216">
        <v>94.999999995343387</v>
      </c>
      <c r="I12526" s="216">
        <v>9191.2499995494727</v>
      </c>
      <c r="J12526" s="216">
        <v>9.2542454995137632E-3</v>
      </c>
      <c r="K12526" s="216">
        <v>9.7413110525972405E-5</v>
      </c>
    </row>
    <row r="12527" spans="2:11" ht="15.75" customHeight="1" x14ac:dyDescent="0.2">
      <c r="B12527" s="189">
        <v>41393</v>
      </c>
      <c r="C12527" s="143">
        <v>299059</v>
      </c>
      <c r="D12527" s="143" t="s">
        <v>1375</v>
      </c>
      <c r="E12527" s="143" t="s">
        <v>24</v>
      </c>
      <c r="F12527" s="248" t="s">
        <v>6598</v>
      </c>
      <c r="G12527" s="216">
        <v>30.38</v>
      </c>
      <c r="H12527" s="216">
        <v>431.00000000093132</v>
      </c>
      <c r="I12527" s="216">
        <v>13093.780000028293</v>
      </c>
      <c r="J12527" s="216">
        <v>1.3183522876956309E-2</v>
      </c>
      <c r="K12527" s="216">
        <v>3.0588220132083114E-5</v>
      </c>
    </row>
    <row r="12528" spans="2:11" ht="15.75" customHeight="1" x14ac:dyDescent="0.2">
      <c r="B12528" s="189">
        <v>41393</v>
      </c>
      <c r="C12528" s="143">
        <v>299060</v>
      </c>
      <c r="D12528" s="143" t="s">
        <v>625</v>
      </c>
      <c r="E12528" s="143" t="s">
        <v>25</v>
      </c>
      <c r="F12528" s="248" t="s">
        <v>6599</v>
      </c>
      <c r="G12528" s="216">
        <v>23.475000000000001</v>
      </c>
      <c r="H12528" s="216">
        <v>284.99999999650754</v>
      </c>
      <c r="I12528" s="216">
        <v>6690.3749999180145</v>
      </c>
      <c r="J12528" s="216">
        <v>1.9280009525687099E-2</v>
      </c>
      <c r="K12528" s="216">
        <v>6.7649156231310036E-5</v>
      </c>
    </row>
    <row r="12529" spans="2:11" ht="15.75" customHeight="1" x14ac:dyDescent="0.2">
      <c r="B12529" s="189">
        <v>41393</v>
      </c>
      <c r="C12529" s="143">
        <v>299061</v>
      </c>
      <c r="D12529" s="143" t="s">
        <v>679</v>
      </c>
      <c r="E12529" s="143" t="s">
        <v>24</v>
      </c>
      <c r="F12529" s="248" t="s">
        <v>6600</v>
      </c>
      <c r="G12529" s="216">
        <v>31.2</v>
      </c>
      <c r="H12529" s="216">
        <v>362.00000000651926</v>
      </c>
      <c r="I12529" s="216">
        <v>11294.400000203401</v>
      </c>
      <c r="J12529" s="216">
        <v>1.1371810186504978E-2</v>
      </c>
      <c r="K12529" s="216">
        <v>3.1413840293646912E-5</v>
      </c>
    </row>
    <row r="12530" spans="2:11" ht="15.75" customHeight="1" x14ac:dyDescent="0.2">
      <c r="B12530" s="189">
        <v>41393</v>
      </c>
      <c r="C12530" s="143">
        <v>299062</v>
      </c>
      <c r="D12530" s="143" t="s">
        <v>770</v>
      </c>
      <c r="E12530" s="143" t="s">
        <v>24</v>
      </c>
      <c r="F12530" s="248" t="s">
        <v>6558</v>
      </c>
      <c r="G12530" s="216">
        <v>10.6065</v>
      </c>
      <c r="H12530" s="216">
        <v>380.00000000232831</v>
      </c>
      <c r="I12530" s="216">
        <v>4030.4700000246953</v>
      </c>
      <c r="J12530" s="216">
        <v>4.0580942592663731E-3</v>
      </c>
      <c r="K12530" s="216">
        <v>1.0679195419056602E-5</v>
      </c>
    </row>
    <row r="12531" spans="2:11" ht="15.75" customHeight="1" x14ac:dyDescent="0.2">
      <c r="B12531" s="189">
        <v>41393</v>
      </c>
      <c r="C12531" s="143">
        <v>299063</v>
      </c>
      <c r="D12531" s="143" t="s">
        <v>567</v>
      </c>
      <c r="E12531" s="143" t="s">
        <v>24</v>
      </c>
      <c r="F12531" s="248" t="s">
        <v>6449</v>
      </c>
      <c r="G12531" s="216">
        <v>7.79</v>
      </c>
      <c r="H12531" s="216">
        <v>143.99999999790452</v>
      </c>
      <c r="I12531" s="216">
        <v>1121.7599999836762</v>
      </c>
      <c r="J12531" s="216">
        <v>1.1294483810028386E-3</v>
      </c>
      <c r="K12531" s="216">
        <v>7.8433915348560718E-6</v>
      </c>
    </row>
    <row r="12532" spans="2:11" ht="15.75" customHeight="1" x14ac:dyDescent="0.2">
      <c r="B12532" s="189">
        <v>41393</v>
      </c>
      <c r="C12532" s="143">
        <v>299064</v>
      </c>
      <c r="D12532" s="143" t="s">
        <v>1085</v>
      </c>
      <c r="E12532" s="143" t="s">
        <v>24</v>
      </c>
      <c r="F12532" s="248" t="s">
        <v>5920</v>
      </c>
      <c r="G12532" s="216">
        <v>19.600000000000001</v>
      </c>
      <c r="H12532" s="216">
        <v>289.99999999185093</v>
      </c>
      <c r="I12532" s="216">
        <v>5683.9999998402782</v>
      </c>
      <c r="J12532" s="216">
        <v>5.7229573148740885E-3</v>
      </c>
      <c r="K12532" s="216">
        <v>1.9734335569085883E-5</v>
      </c>
    </row>
    <row r="12533" spans="2:11" ht="15.75" customHeight="1" x14ac:dyDescent="0.2">
      <c r="B12533" s="189">
        <v>41393</v>
      </c>
      <c r="C12533" s="143">
        <v>299065</v>
      </c>
      <c r="D12533" s="143" t="s">
        <v>584</v>
      </c>
      <c r="E12533" s="143" t="s">
        <v>24</v>
      </c>
      <c r="F12533" s="248" t="s">
        <v>3227</v>
      </c>
      <c r="G12533" s="216">
        <v>16.335000000000001</v>
      </c>
      <c r="H12533" s="216">
        <v>288.99999999906868</v>
      </c>
      <c r="I12533" s="216">
        <v>4720.8149999847874</v>
      </c>
      <c r="J12533" s="216">
        <v>4.7531707841466297E-3</v>
      </c>
      <c r="K12533" s="216">
        <v>1.6446957730664179E-5</v>
      </c>
    </row>
    <row r="12534" spans="2:11" ht="15.75" customHeight="1" x14ac:dyDescent="0.2">
      <c r="B12534" s="189">
        <v>41393</v>
      </c>
      <c r="C12534" s="143">
        <v>299066</v>
      </c>
      <c r="D12534" s="143" t="s">
        <v>1747</v>
      </c>
      <c r="E12534" s="143" t="s">
        <v>25</v>
      </c>
      <c r="F12534" s="248" t="s">
        <v>6601</v>
      </c>
      <c r="G12534" s="216">
        <v>3.08</v>
      </c>
      <c r="H12534" s="216">
        <v>286.99999999254942</v>
      </c>
      <c r="I12534" s="216">
        <v>883.95999997705223</v>
      </c>
      <c r="J12534" s="216">
        <v>2.5473545533834471E-3</v>
      </c>
      <c r="K12534" s="216">
        <v>8.8757998378034031E-6</v>
      </c>
    </row>
    <row r="12535" spans="2:11" ht="15.75" customHeight="1" x14ac:dyDescent="0.2">
      <c r="B12535" s="189">
        <v>41393</v>
      </c>
      <c r="C12535" s="143">
        <v>299120</v>
      </c>
      <c r="D12535" s="143" t="s">
        <v>808</v>
      </c>
      <c r="E12535" s="143" t="s">
        <v>24</v>
      </c>
      <c r="F12535" s="248" t="s">
        <v>6094</v>
      </c>
      <c r="G12535" s="216">
        <v>10.32</v>
      </c>
      <c r="H12535" s="216">
        <v>137.99999999930151</v>
      </c>
      <c r="I12535" s="216">
        <v>1424.1599999927917</v>
      </c>
      <c r="J12535" s="216">
        <v>1.4339209869350558E-3</v>
      </c>
      <c r="K12535" s="216">
        <v>1.0390731789437055E-5</v>
      </c>
    </row>
    <row r="12536" spans="2:11" ht="15.75" customHeight="1" x14ac:dyDescent="0.2">
      <c r="B12536" s="189">
        <v>41393</v>
      </c>
      <c r="C12536" s="143">
        <v>299336</v>
      </c>
      <c r="D12536" s="143" t="s">
        <v>6602</v>
      </c>
      <c r="E12536" s="143" t="s">
        <v>25</v>
      </c>
      <c r="F12536" s="248" t="s">
        <v>6603</v>
      </c>
      <c r="G12536" s="216">
        <v>1.6</v>
      </c>
      <c r="H12536" s="216">
        <v>171.00000000209548</v>
      </c>
      <c r="I12536" s="216">
        <v>273.60000000335276</v>
      </c>
      <c r="J12536" s="216">
        <v>7.8844767391323691E-4</v>
      </c>
      <c r="K12536" s="216">
        <v>4.6108051105472232E-6</v>
      </c>
    </row>
    <row r="12537" spans="2:11" ht="15.75" customHeight="1" x14ac:dyDescent="0.2">
      <c r="B12537" s="189">
        <v>41393</v>
      </c>
      <c r="C12537" s="143">
        <v>299337</v>
      </c>
      <c r="D12537" s="143" t="s">
        <v>1792</v>
      </c>
      <c r="E12537" s="143" t="s">
        <v>25</v>
      </c>
      <c r="F12537" s="248" t="s">
        <v>6604</v>
      </c>
      <c r="G12537" s="216">
        <v>15.9</v>
      </c>
      <c r="H12537" s="216">
        <v>447.99999999348074</v>
      </c>
      <c r="I12537" s="216">
        <v>7123.1999998963438</v>
      </c>
      <c r="J12537" s="216">
        <v>2.0527304351857525E-2</v>
      </c>
      <c r="K12537" s="216">
        <v>4.5819875786063024E-5</v>
      </c>
    </row>
    <row r="12538" spans="2:11" ht="15.75" customHeight="1" x14ac:dyDescent="0.2">
      <c r="B12538" s="189">
        <v>41394</v>
      </c>
      <c r="C12538" s="143">
        <v>299095</v>
      </c>
      <c r="D12538" s="143" t="s">
        <v>1051</v>
      </c>
      <c r="E12538" s="143" t="s">
        <v>25</v>
      </c>
      <c r="F12538" s="248" t="s">
        <v>6605</v>
      </c>
      <c r="G12538" s="216">
        <v>1</v>
      </c>
      <c r="H12538" s="216">
        <v>230.99999999860302</v>
      </c>
      <c r="I12538" s="216">
        <v>230.99999999860302</v>
      </c>
      <c r="J12538" s="216">
        <v>6.6573484921812623E-4</v>
      </c>
      <c r="K12538" s="216">
        <v>2.8819690442517412E-6</v>
      </c>
    </row>
    <row r="12539" spans="2:11" ht="15.75" customHeight="1" x14ac:dyDescent="0.2">
      <c r="B12539" s="189">
        <v>41394</v>
      </c>
      <c r="C12539" s="143">
        <v>299096</v>
      </c>
      <c r="D12539" s="143" t="s">
        <v>1251</v>
      </c>
      <c r="E12539" s="143" t="s">
        <v>25</v>
      </c>
      <c r="F12539" s="248" t="s">
        <v>6606</v>
      </c>
      <c r="G12539" s="216">
        <v>7</v>
      </c>
      <c r="H12539" s="216">
        <v>87.000000000698492</v>
      </c>
      <c r="I12539" s="216">
        <v>609.00000000488944</v>
      </c>
      <c r="J12539" s="216">
        <v>1.7551191479634016E-3</v>
      </c>
      <c r="K12539" s="216">
        <v>2.0173783309762188E-5</v>
      </c>
    </row>
    <row r="12540" spans="2:11" ht="15.75" customHeight="1" x14ac:dyDescent="0.2">
      <c r="B12540" s="189">
        <v>41394</v>
      </c>
      <c r="C12540" s="143">
        <v>299098</v>
      </c>
      <c r="D12540" s="143" t="s">
        <v>872</v>
      </c>
      <c r="E12540" s="143" t="s">
        <v>25</v>
      </c>
      <c r="F12540" s="248" t="s">
        <v>6607</v>
      </c>
      <c r="G12540" s="216">
        <v>1</v>
      </c>
      <c r="H12540" s="216">
        <v>194.99999999650754</v>
      </c>
      <c r="I12540" s="216">
        <v>194.99999999650754</v>
      </c>
      <c r="J12540" s="216">
        <v>5.6198396361902437E-4</v>
      </c>
      <c r="K12540" s="216">
        <v>2.8819690442517412E-6</v>
      </c>
    </row>
    <row r="12541" spans="2:11" ht="15.75" customHeight="1" x14ac:dyDescent="0.2">
      <c r="B12541" s="189">
        <v>41394</v>
      </c>
      <c r="C12541" s="143">
        <v>299102</v>
      </c>
      <c r="D12541" s="143" t="s">
        <v>957</v>
      </c>
      <c r="E12541" s="143" t="s">
        <v>25</v>
      </c>
      <c r="F12541" s="248" t="s">
        <v>6608</v>
      </c>
      <c r="G12541" s="216">
        <v>0.99</v>
      </c>
      <c r="H12541" s="216">
        <v>141.99999999138527</v>
      </c>
      <c r="I12541" s="216">
        <v>140.57999999147142</v>
      </c>
      <c r="J12541" s="216">
        <v>4.0514720821633069E-4</v>
      </c>
      <c r="K12541" s="216">
        <v>2.853149353809224E-6</v>
      </c>
    </row>
    <row r="12542" spans="2:11" ht="15.75" customHeight="1" x14ac:dyDescent="0.2">
      <c r="B12542" s="189">
        <v>41394</v>
      </c>
      <c r="C12542" s="143">
        <v>299103</v>
      </c>
      <c r="D12542" s="143" t="s">
        <v>527</v>
      </c>
      <c r="E12542" s="143" t="s">
        <v>25</v>
      </c>
      <c r="F12542" s="248" t="s">
        <v>2269</v>
      </c>
      <c r="G12542" s="216">
        <v>39</v>
      </c>
      <c r="H12542" s="216">
        <v>161.00000000093132</v>
      </c>
      <c r="I12542" s="216">
        <v>6279.0000000363216</v>
      </c>
      <c r="J12542" s="216">
        <v>1.8095883628961362E-2</v>
      </c>
      <c r="K12542" s="216">
        <v>1.1239679272581792E-4</v>
      </c>
    </row>
    <row r="12543" spans="2:11" ht="15.75" customHeight="1" x14ac:dyDescent="0.2">
      <c r="B12543" s="189">
        <v>41394</v>
      </c>
      <c r="C12543" s="143">
        <v>299104</v>
      </c>
      <c r="D12543" s="143" t="s">
        <v>574</v>
      </c>
      <c r="E12543" s="143" t="s">
        <v>25</v>
      </c>
      <c r="F12543" s="248" t="s">
        <v>6506</v>
      </c>
      <c r="G12543" s="216">
        <v>37</v>
      </c>
      <c r="H12543" s="216">
        <v>302.00000001001172</v>
      </c>
      <c r="I12543" s="216">
        <v>11174.000000370434</v>
      </c>
      <c r="J12543" s="216">
        <v>3.2203122101536537E-2</v>
      </c>
      <c r="K12543" s="216">
        <v>1.0663285463731443E-4</v>
      </c>
    </row>
    <row r="12544" spans="2:11" ht="15.75" customHeight="1" x14ac:dyDescent="0.2">
      <c r="B12544" s="189">
        <v>41394</v>
      </c>
      <c r="C12544" s="143">
        <v>299105</v>
      </c>
      <c r="D12544" s="143" t="s">
        <v>507</v>
      </c>
      <c r="E12544" s="143" t="s">
        <v>25</v>
      </c>
      <c r="F12544" s="248" t="s">
        <v>6609</v>
      </c>
      <c r="G12544" s="216">
        <v>6</v>
      </c>
      <c r="H12544" s="216">
        <v>354.00000000139698</v>
      </c>
      <c r="I12544" s="216">
        <v>2124.0000000083819</v>
      </c>
      <c r="J12544" s="216">
        <v>6.1213022500148546E-3</v>
      </c>
      <c r="K12544" s="216">
        <v>1.7291814265510447E-5</v>
      </c>
    </row>
    <row r="12545" spans="2:11" ht="15.75" customHeight="1" x14ac:dyDescent="0.2">
      <c r="B12545" s="189">
        <v>41394</v>
      </c>
      <c r="C12545" s="143">
        <v>299106</v>
      </c>
      <c r="D12545" s="143" t="s">
        <v>1791</v>
      </c>
      <c r="E12545" s="143" t="s">
        <v>25</v>
      </c>
      <c r="F12545" s="248" t="s">
        <v>6610</v>
      </c>
      <c r="G12545" s="216">
        <v>3.67</v>
      </c>
      <c r="H12545" s="216">
        <v>248.99999999441206</v>
      </c>
      <c r="I12545" s="216">
        <v>913.8299999794923</v>
      </c>
      <c r="J12545" s="216">
        <v>2.6336297716494663E-3</v>
      </c>
      <c r="K12545" s="216">
        <v>1.0576826392403891E-5</v>
      </c>
    </row>
    <row r="12546" spans="2:11" ht="15.75" customHeight="1" x14ac:dyDescent="0.2">
      <c r="B12546" s="189">
        <v>41394</v>
      </c>
      <c r="C12546" s="143">
        <v>299107</v>
      </c>
      <c r="D12546" s="143" t="s">
        <v>1367</v>
      </c>
      <c r="E12546" s="143" t="s">
        <v>25</v>
      </c>
      <c r="F12546" s="248" t="s">
        <v>6611</v>
      </c>
      <c r="G12546" s="216">
        <v>14</v>
      </c>
      <c r="H12546" s="216">
        <v>316.99999999604188</v>
      </c>
      <c r="I12546" s="216">
        <v>4437.9999999445863</v>
      </c>
      <c r="J12546" s="216">
        <v>1.2790178618229528E-2</v>
      </c>
      <c r="K12546" s="216">
        <v>4.0347566619524377E-5</v>
      </c>
    </row>
    <row r="12547" spans="2:11" ht="15.75" customHeight="1" x14ac:dyDescent="0.2">
      <c r="B12547" s="189">
        <v>41394</v>
      </c>
      <c r="C12547" s="143">
        <v>299108</v>
      </c>
      <c r="D12547" s="143" t="s">
        <v>597</v>
      </c>
      <c r="E12547" s="143" t="s">
        <v>25</v>
      </c>
      <c r="F12547" s="248" t="s">
        <v>4498</v>
      </c>
      <c r="G12547" s="216">
        <v>115.44000000000003</v>
      </c>
      <c r="H12547" s="216">
        <v>403.99999999674037</v>
      </c>
      <c r="I12547" s="216">
        <v>46637.759999623704</v>
      </c>
      <c r="J12547" s="216">
        <v>0.13440858061215763</v>
      </c>
      <c r="K12547" s="216">
        <v>3.326945064684211E-4</v>
      </c>
    </row>
    <row r="12548" spans="2:11" ht="15.75" customHeight="1" x14ac:dyDescent="0.2">
      <c r="B12548" s="189">
        <v>41394</v>
      </c>
      <c r="C12548" s="143">
        <v>299109</v>
      </c>
      <c r="D12548" s="143" t="s">
        <v>565</v>
      </c>
      <c r="E12548" s="143" t="s">
        <v>25</v>
      </c>
      <c r="F12548" s="248" t="s">
        <v>1899</v>
      </c>
      <c r="G12548" s="216">
        <v>45.5</v>
      </c>
      <c r="H12548" s="216">
        <v>342.9999999969732</v>
      </c>
      <c r="I12548" s="216">
        <v>15606.499999862281</v>
      </c>
      <c r="J12548" s="216">
        <v>4.4977449888717901E-2</v>
      </c>
      <c r="K12548" s="216">
        <v>1.3112959151345422E-4</v>
      </c>
    </row>
    <row r="12549" spans="2:11" ht="15.75" customHeight="1" x14ac:dyDescent="0.2">
      <c r="B12549" s="189">
        <v>41394</v>
      </c>
      <c r="C12549" s="143">
        <v>299110</v>
      </c>
      <c r="D12549" s="143" t="s">
        <v>1014</v>
      </c>
      <c r="E12549" s="143" t="s">
        <v>25</v>
      </c>
      <c r="F12549" s="248" t="s">
        <v>1907</v>
      </c>
      <c r="G12549" s="216">
        <v>68.8</v>
      </c>
      <c r="H12549" s="216">
        <v>218.00000000861473</v>
      </c>
      <c r="I12549" s="216">
        <v>14998.400000592694</v>
      </c>
      <c r="J12549" s="216">
        <v>4.322492451501344E-2</v>
      </c>
      <c r="K12549" s="216">
        <v>1.982794702445198E-4</v>
      </c>
    </row>
    <row r="12550" spans="2:11" ht="15.75" customHeight="1" x14ac:dyDescent="0.2">
      <c r="B12550" s="189">
        <v>41394</v>
      </c>
      <c r="C12550" s="143">
        <v>299111</v>
      </c>
      <c r="D12550" s="143" t="s">
        <v>568</v>
      </c>
      <c r="E12550" s="143" t="s">
        <v>25</v>
      </c>
      <c r="F12550" s="248" t="s">
        <v>1944</v>
      </c>
      <c r="G12550" s="216">
        <v>12.01</v>
      </c>
      <c r="H12550" s="216">
        <v>381.00000000558794</v>
      </c>
      <c r="I12550" s="216">
        <v>4575.8100000671111</v>
      </c>
      <c r="J12550" s="216">
        <v>1.3187342772570972E-2</v>
      </c>
      <c r="K12550" s="216">
        <v>3.461244822146341E-5</v>
      </c>
    </row>
    <row r="12551" spans="2:11" ht="15.75" customHeight="1" x14ac:dyDescent="0.2">
      <c r="B12551" s="189">
        <v>41394</v>
      </c>
      <c r="C12551" s="143">
        <v>299112</v>
      </c>
      <c r="D12551" s="143" t="s">
        <v>950</v>
      </c>
      <c r="E12551" s="143" t="s">
        <v>25</v>
      </c>
      <c r="F12551" s="248" t="s">
        <v>6612</v>
      </c>
      <c r="G12551" s="216">
        <v>16.02</v>
      </c>
      <c r="H12551" s="216">
        <v>17.999999995809048</v>
      </c>
      <c r="I12551" s="216">
        <v>288.35999993286094</v>
      </c>
      <c r="J12551" s="216">
        <v>8.3104459340693944E-4</v>
      </c>
      <c r="K12551" s="216">
        <v>4.6169144088912898E-5</v>
      </c>
    </row>
    <row r="12552" spans="2:11" ht="15.75" customHeight="1" x14ac:dyDescent="0.2">
      <c r="B12552" s="189">
        <v>41394</v>
      </c>
      <c r="C12552" s="143">
        <v>299118</v>
      </c>
      <c r="D12552" s="143" t="s">
        <v>521</v>
      </c>
      <c r="E12552" s="143" t="s">
        <v>24</v>
      </c>
      <c r="F12552" s="248" t="s">
        <v>3881</v>
      </c>
      <c r="G12552" s="216">
        <v>3.41</v>
      </c>
      <c r="H12552" s="216">
        <v>264.00000000139698</v>
      </c>
      <c r="I12552" s="216">
        <v>900.24000000476371</v>
      </c>
      <c r="J12552" s="216">
        <v>9.0637673243693583E-4</v>
      </c>
      <c r="K12552" s="216">
        <v>3.4332451986065898E-6</v>
      </c>
    </row>
    <row r="12553" spans="2:11" ht="15.75" customHeight="1" x14ac:dyDescent="0.2">
      <c r="B12553" s="189">
        <v>41394</v>
      </c>
      <c r="C12553" s="143">
        <v>299119</v>
      </c>
      <c r="D12553" s="143" t="s">
        <v>1188</v>
      </c>
      <c r="E12553" s="143" t="s">
        <v>25</v>
      </c>
      <c r="F12553" s="248" t="s">
        <v>6613</v>
      </c>
      <c r="G12553" s="216">
        <v>1</v>
      </c>
      <c r="H12553" s="216">
        <v>383.99999999441206</v>
      </c>
      <c r="I12553" s="216">
        <v>383.99999999441206</v>
      </c>
      <c r="J12553" s="216">
        <v>1.1066761129765643E-3</v>
      </c>
      <c r="K12553" s="216">
        <v>2.8819690442517412E-6</v>
      </c>
    </row>
    <row r="12554" spans="2:11" ht="15.75" customHeight="1" x14ac:dyDescent="0.2">
      <c r="B12554" s="189">
        <v>41394</v>
      </c>
      <c r="C12554" s="143">
        <v>299121</v>
      </c>
      <c r="D12554" s="143" t="s">
        <v>808</v>
      </c>
      <c r="E12554" s="143" t="s">
        <v>24</v>
      </c>
      <c r="F12554" s="248" t="s">
        <v>2224</v>
      </c>
      <c r="G12554" s="216">
        <v>16.645</v>
      </c>
      <c r="H12554" s="216">
        <v>256.99999999953434</v>
      </c>
      <c r="I12554" s="216">
        <v>4277.7649999922487</v>
      </c>
      <c r="J12554" s="216">
        <v>4.30692555630226E-3</v>
      </c>
      <c r="K12554" s="216">
        <v>1.6758465199650053E-5</v>
      </c>
    </row>
    <row r="12555" spans="2:11" ht="15.75" customHeight="1" x14ac:dyDescent="0.2">
      <c r="B12555" s="189">
        <v>41394</v>
      </c>
      <c r="C12555" s="143">
        <v>299122</v>
      </c>
      <c r="D12555" s="143" t="s">
        <v>5489</v>
      </c>
      <c r="E12555" s="143" t="s">
        <v>24</v>
      </c>
      <c r="F12555" s="248" t="s">
        <v>6614</v>
      </c>
      <c r="G12555" s="216">
        <v>26.367600000000003</v>
      </c>
      <c r="H12555" s="216">
        <v>274.00000000256114</v>
      </c>
      <c r="I12555" s="216">
        <v>7224.7224000675315</v>
      </c>
      <c r="J12555" s="216">
        <v>7.2739716983276628E-3</v>
      </c>
      <c r="K12555" s="216">
        <v>2.6547341964451356E-5</v>
      </c>
    </row>
    <row r="12556" spans="2:11" ht="15.75" customHeight="1" x14ac:dyDescent="0.2">
      <c r="B12556" s="189">
        <v>41394</v>
      </c>
      <c r="C12556" s="143">
        <v>299123</v>
      </c>
      <c r="D12556" s="143" t="s">
        <v>930</v>
      </c>
      <c r="E12556" s="143" t="s">
        <v>24</v>
      </c>
      <c r="F12556" s="248" t="s">
        <v>2207</v>
      </c>
      <c r="G12556" s="216">
        <v>79.38</v>
      </c>
      <c r="H12556" s="216">
        <v>252.9999999969732</v>
      </c>
      <c r="I12556" s="216">
        <v>20083.139999759733</v>
      </c>
      <c r="J12556" s="216">
        <v>2.0220042222029048E-2</v>
      </c>
      <c r="K12556" s="216">
        <v>7.992111550304724E-5</v>
      </c>
    </row>
    <row r="12557" spans="2:11" ht="15.75" customHeight="1" x14ac:dyDescent="0.2">
      <c r="B12557" s="189">
        <v>41394</v>
      </c>
      <c r="C12557" s="143">
        <v>299123</v>
      </c>
      <c r="D12557" s="143" t="s">
        <v>881</v>
      </c>
      <c r="E12557" s="143" t="s">
        <v>24</v>
      </c>
      <c r="F12557" s="248" t="s">
        <v>2207</v>
      </c>
      <c r="G12557" s="216">
        <v>3.92</v>
      </c>
      <c r="H12557" s="216">
        <v>252.9999999969732</v>
      </c>
      <c r="I12557" s="216">
        <v>991.75999998813495</v>
      </c>
      <c r="J12557" s="216">
        <v>9.985206035569899E-4</v>
      </c>
      <c r="K12557" s="216">
        <v>3.946721753236901E-6</v>
      </c>
    </row>
    <row r="12558" spans="2:11" ht="15.75" customHeight="1" x14ac:dyDescent="0.2">
      <c r="B12558" s="189">
        <v>41394</v>
      </c>
      <c r="C12558" s="143">
        <v>299124</v>
      </c>
      <c r="D12558" s="143" t="s">
        <v>1829</v>
      </c>
      <c r="E12558" s="143" t="s">
        <v>25</v>
      </c>
      <c r="F12558" s="248" t="s">
        <v>6615</v>
      </c>
      <c r="G12558" s="216">
        <v>11</v>
      </c>
      <c r="H12558" s="216">
        <v>74.999999993015081</v>
      </c>
      <c r="I12558" s="216">
        <v>824.99999992316589</v>
      </c>
      <c r="J12558" s="216">
        <v>2.3776244612862532E-3</v>
      </c>
      <c r="K12558" s="216">
        <v>3.1701659486769157E-5</v>
      </c>
    </row>
    <row r="12559" spans="2:11" ht="15.75" customHeight="1" x14ac:dyDescent="0.2">
      <c r="B12559" s="189">
        <v>41394</v>
      </c>
      <c r="C12559" s="143">
        <v>299125</v>
      </c>
      <c r="D12559" s="143" t="s">
        <v>527</v>
      </c>
      <c r="E12559" s="143" t="s">
        <v>25</v>
      </c>
      <c r="F12559" s="248" t="s">
        <v>6616</v>
      </c>
      <c r="G12559" s="216">
        <v>1</v>
      </c>
      <c r="H12559" s="216">
        <v>97.000000001862645</v>
      </c>
      <c r="I12559" s="216">
        <v>97.000000001862645</v>
      </c>
      <c r="J12559" s="216">
        <v>2.7955099729778699E-4</v>
      </c>
      <c r="K12559" s="216">
        <v>2.8819690442517412E-6</v>
      </c>
    </row>
    <row r="12560" spans="2:11" ht="15.75" customHeight="1" x14ac:dyDescent="0.2">
      <c r="B12560" s="189">
        <v>41394</v>
      </c>
      <c r="C12560" s="143">
        <v>299126</v>
      </c>
      <c r="D12560" s="143" t="s">
        <v>1521</v>
      </c>
      <c r="E12560" s="143" t="s">
        <v>24</v>
      </c>
      <c r="F12560" s="248" t="s">
        <v>6617</v>
      </c>
      <c r="G12560" s="216">
        <v>2.67</v>
      </c>
      <c r="H12560" s="216">
        <v>255.00000000349246</v>
      </c>
      <c r="I12560" s="216">
        <v>680.85000000932484</v>
      </c>
      <c r="J12560" s="216">
        <v>6.8549120044085368E-4</v>
      </c>
      <c r="K12560" s="216">
        <v>2.6882007860057463E-6</v>
      </c>
    </row>
    <row r="12561" spans="2:11" ht="15.75" customHeight="1" x14ac:dyDescent="0.2">
      <c r="B12561" s="189">
        <v>41394</v>
      </c>
      <c r="C12561" s="143">
        <v>299127</v>
      </c>
      <c r="D12561" s="143" t="s">
        <v>679</v>
      </c>
      <c r="E12561" s="143" t="s">
        <v>24</v>
      </c>
      <c r="F12561" s="248" t="s">
        <v>6600</v>
      </c>
      <c r="G12561" s="216">
        <v>20.8</v>
      </c>
      <c r="H12561" s="216">
        <v>365.00000000582077</v>
      </c>
      <c r="I12561" s="216">
        <v>7592.0000001210719</v>
      </c>
      <c r="J12561" s="216">
        <v>7.6437529466970378E-3</v>
      </c>
      <c r="K12561" s="216">
        <v>2.0941788894726412E-5</v>
      </c>
    </row>
    <row r="12562" spans="2:11" ht="15.75" customHeight="1" x14ac:dyDescent="0.2">
      <c r="B12562" s="189">
        <v>41394</v>
      </c>
      <c r="C12562" s="143">
        <v>299128</v>
      </c>
      <c r="D12562" s="143" t="s">
        <v>2650</v>
      </c>
      <c r="E12562" s="143" t="s">
        <v>24</v>
      </c>
      <c r="F12562" s="248" t="s">
        <v>6425</v>
      </c>
      <c r="G12562" s="216">
        <v>1.04</v>
      </c>
      <c r="H12562" s="216">
        <v>315</v>
      </c>
      <c r="I12562" s="216">
        <v>327.60000000000002</v>
      </c>
      <c r="J12562" s="216">
        <v>3.2983317509194103E-4</v>
      </c>
      <c r="K12562" s="216">
        <v>1.0470894447363206E-6</v>
      </c>
    </row>
    <row r="12563" spans="2:11" ht="15.75" customHeight="1" x14ac:dyDescent="0.2">
      <c r="B12563" s="189">
        <v>41394</v>
      </c>
      <c r="C12563" s="143">
        <v>299129</v>
      </c>
      <c r="D12563" s="143" t="s">
        <v>617</v>
      </c>
      <c r="E12563" s="143" t="s">
        <v>24</v>
      </c>
      <c r="F12563" s="248" t="s">
        <v>5922</v>
      </c>
      <c r="G12563" s="216">
        <v>1.32</v>
      </c>
      <c r="H12563" s="216">
        <v>346.00000000675209</v>
      </c>
      <c r="I12563" s="216">
        <v>456.72000000891279</v>
      </c>
      <c r="J12563" s="216">
        <v>4.5983335693202391E-4</v>
      </c>
      <c r="K12563" s="216">
        <v>1.3289981413960993E-6</v>
      </c>
    </row>
    <row r="12564" spans="2:11" ht="15.75" customHeight="1" x14ac:dyDescent="0.2">
      <c r="B12564" s="189">
        <v>41394</v>
      </c>
      <c r="C12564" s="143">
        <v>299129</v>
      </c>
      <c r="D12564" s="143" t="s">
        <v>502</v>
      </c>
      <c r="E12564" s="143" t="s">
        <v>24</v>
      </c>
      <c r="F12564" s="248" t="s">
        <v>5922</v>
      </c>
      <c r="G12564" s="216">
        <v>8.9400000000000013</v>
      </c>
      <c r="H12564" s="216">
        <v>346.00000000675209</v>
      </c>
      <c r="I12564" s="216">
        <v>3093.2400000603639</v>
      </c>
      <c r="J12564" s="216">
        <v>3.1143259174032526E-3</v>
      </c>
      <c r="K12564" s="216">
        <v>9.0009419576372196E-6</v>
      </c>
    </row>
    <row r="12565" spans="2:11" ht="15.75" customHeight="1" x14ac:dyDescent="0.2">
      <c r="B12565" s="189">
        <v>41394</v>
      </c>
      <c r="C12565" s="143">
        <v>299130</v>
      </c>
      <c r="D12565" s="143" t="s">
        <v>502</v>
      </c>
      <c r="E12565" s="143" t="s">
        <v>24</v>
      </c>
      <c r="F12565" s="248" t="s">
        <v>6459</v>
      </c>
      <c r="G12565" s="216">
        <v>4.4400000000000004</v>
      </c>
      <c r="H12565" s="216">
        <v>249.99999999767169</v>
      </c>
      <c r="I12565" s="216">
        <v>1109.9999999896625</v>
      </c>
      <c r="J12565" s="216">
        <v>1.1175666188908574E-3</v>
      </c>
      <c r="K12565" s="216">
        <v>4.4702664756050617E-6</v>
      </c>
    </row>
    <row r="12566" spans="2:11" ht="15.75" customHeight="1" x14ac:dyDescent="0.2">
      <c r="B12566" s="189">
        <v>41394</v>
      </c>
      <c r="C12566" s="143">
        <v>299131</v>
      </c>
      <c r="D12566" s="143" t="s">
        <v>1001</v>
      </c>
      <c r="E12566" s="143" t="s">
        <v>24</v>
      </c>
      <c r="F12566" s="248" t="s">
        <v>4732</v>
      </c>
      <c r="G12566" s="216">
        <v>17.760000000000002</v>
      </c>
      <c r="H12566" s="216">
        <v>309.00000000139698</v>
      </c>
      <c r="I12566" s="216">
        <v>5487.8400000248112</v>
      </c>
      <c r="J12566" s="216">
        <v>5.5252493638728358E-3</v>
      </c>
      <c r="K12566" s="216">
        <v>1.7881065902420247E-5</v>
      </c>
    </row>
    <row r="12567" spans="2:11" ht="15.75" customHeight="1" x14ac:dyDescent="0.2">
      <c r="B12567" s="189">
        <v>41394</v>
      </c>
      <c r="C12567" s="143">
        <v>299132</v>
      </c>
      <c r="D12567" s="143" t="s">
        <v>1284</v>
      </c>
      <c r="E12567" s="143" t="s">
        <v>24</v>
      </c>
      <c r="F12567" s="248" t="s">
        <v>3092</v>
      </c>
      <c r="G12567" s="216">
        <v>5.1749999999999998</v>
      </c>
      <c r="H12567" s="216">
        <v>140.99999999860302</v>
      </c>
      <c r="I12567" s="216">
        <v>729.67499999277061</v>
      </c>
      <c r="J12567" s="216">
        <v>7.3464902940423554E-4</v>
      </c>
      <c r="K12567" s="216">
        <v>5.2102768043369802E-6</v>
      </c>
    </row>
    <row r="12568" spans="2:11" ht="15.75" customHeight="1" x14ac:dyDescent="0.2">
      <c r="B12568" s="189">
        <v>41394</v>
      </c>
      <c r="C12568" s="143">
        <v>299133</v>
      </c>
      <c r="D12568" s="143" t="s">
        <v>1747</v>
      </c>
      <c r="E12568" s="143" t="s">
        <v>25</v>
      </c>
      <c r="F12568" s="248" t="s">
        <v>6601</v>
      </c>
      <c r="G12568" s="216">
        <v>3.08</v>
      </c>
      <c r="H12568" s="216">
        <v>371.99999999720603</v>
      </c>
      <c r="I12568" s="216">
        <v>1145.7599999913946</v>
      </c>
      <c r="J12568" s="216">
        <v>3.3020448521170745E-3</v>
      </c>
      <c r="K12568" s="216">
        <v>8.8764646562953631E-6</v>
      </c>
    </row>
    <row r="12569" spans="2:11" ht="15.75" customHeight="1" x14ac:dyDescent="0.2">
      <c r="B12569" s="189">
        <v>41394</v>
      </c>
      <c r="C12569" s="143">
        <v>299134</v>
      </c>
      <c r="D12569" s="143" t="s">
        <v>1284</v>
      </c>
      <c r="E12569" s="143" t="s">
        <v>24</v>
      </c>
      <c r="F12569" s="248" t="s">
        <v>3092</v>
      </c>
      <c r="G12569" s="216">
        <v>2.0699999999999998</v>
      </c>
      <c r="H12569" s="216">
        <v>162.00000000419095</v>
      </c>
      <c r="I12569" s="216">
        <v>335.34000000867525</v>
      </c>
      <c r="J12569" s="216">
        <v>3.3762593692977067E-4</v>
      </c>
      <c r="K12569" s="216">
        <v>2.0841107217347917E-6</v>
      </c>
    </row>
    <row r="12570" spans="2:11" ht="15.75" customHeight="1" x14ac:dyDescent="0.2">
      <c r="B12570" s="189">
        <v>41394</v>
      </c>
      <c r="C12570" s="143">
        <v>299135</v>
      </c>
      <c r="D12570" s="143" t="s">
        <v>1485</v>
      </c>
      <c r="E12570" s="143" t="s">
        <v>24</v>
      </c>
      <c r="F12570" s="248" t="s">
        <v>6618</v>
      </c>
      <c r="G12570" s="216">
        <v>1</v>
      </c>
      <c r="H12570" s="216">
        <v>190.00000000116415</v>
      </c>
      <c r="I12570" s="216">
        <v>190.00000000116415</v>
      </c>
      <c r="J12570" s="216">
        <v>1.912951870203076E-4</v>
      </c>
      <c r="K12570" s="216">
        <v>1.0068167737849236E-6</v>
      </c>
    </row>
    <row r="12571" spans="2:11" ht="15.75" customHeight="1" x14ac:dyDescent="0.2">
      <c r="B12571" s="189">
        <v>41394</v>
      </c>
      <c r="C12571" s="143">
        <v>299136</v>
      </c>
      <c r="D12571" s="143" t="s">
        <v>824</v>
      </c>
      <c r="E12571" s="143" t="s">
        <v>24</v>
      </c>
      <c r="F12571" s="248" t="s">
        <v>6619</v>
      </c>
      <c r="G12571" s="216">
        <v>3.22</v>
      </c>
      <c r="H12571" s="216">
        <v>284.00000000372529</v>
      </c>
      <c r="I12571" s="216">
        <v>914.48000001199546</v>
      </c>
      <c r="J12571" s="216">
        <v>9.2071380330291418E-4</v>
      </c>
      <c r="K12571" s="216">
        <v>3.2419500115874543E-6</v>
      </c>
    </row>
    <row r="12572" spans="2:11" ht="15.75" customHeight="1" x14ac:dyDescent="0.2">
      <c r="B12572" s="189">
        <v>41394</v>
      </c>
      <c r="C12572" s="143">
        <v>299136</v>
      </c>
      <c r="D12572" s="143" t="s">
        <v>1058</v>
      </c>
      <c r="E12572" s="143" t="s">
        <v>24</v>
      </c>
      <c r="F12572" s="248" t="s">
        <v>6619</v>
      </c>
      <c r="G12572" s="216">
        <v>5.88</v>
      </c>
      <c r="H12572" s="216">
        <v>284.00000000372529</v>
      </c>
      <c r="I12572" s="216">
        <v>1669.9200000219046</v>
      </c>
      <c r="J12572" s="216">
        <v>1.6813034669009737E-3</v>
      </c>
      <c r="K12572" s="216">
        <v>5.9200826298553515E-6</v>
      </c>
    </row>
    <row r="12573" spans="2:11" ht="15.75" customHeight="1" x14ac:dyDescent="0.2">
      <c r="B12573" s="189">
        <v>41394</v>
      </c>
      <c r="C12573" s="143">
        <v>299137</v>
      </c>
      <c r="D12573" s="143" t="s">
        <v>575</v>
      </c>
      <c r="E12573" s="143" t="s">
        <v>25</v>
      </c>
      <c r="F12573" s="248" t="s">
        <v>5160</v>
      </c>
      <c r="G12573" s="216">
        <v>5</v>
      </c>
      <c r="H12573" s="216">
        <v>469.99999999185093</v>
      </c>
      <c r="I12573" s="216">
        <v>2349.9999999592546</v>
      </c>
      <c r="J12573" s="216">
        <v>6.7726272538741654E-3</v>
      </c>
      <c r="K12573" s="216">
        <v>1.4409845221258706E-5</v>
      </c>
    </row>
    <row r="12574" spans="2:11" ht="15.75" customHeight="1" x14ac:dyDescent="0.2">
      <c r="B12574" s="189">
        <v>41394</v>
      </c>
      <c r="C12574" s="143">
        <v>299139</v>
      </c>
      <c r="D12574" s="143" t="s">
        <v>1164</v>
      </c>
      <c r="E12574" s="143" t="s">
        <v>25</v>
      </c>
      <c r="F12574" s="248" t="s">
        <v>1926</v>
      </c>
      <c r="G12574" s="216">
        <v>2</v>
      </c>
      <c r="H12574" s="216">
        <v>491.99999999022111</v>
      </c>
      <c r="I12574" s="216">
        <v>983.99999998044223</v>
      </c>
      <c r="J12574" s="216">
        <v>2.8358575394873487E-3</v>
      </c>
      <c r="K12574" s="216">
        <v>5.7639380885034824E-6</v>
      </c>
    </row>
    <row r="12575" spans="2:11" ht="15.75" customHeight="1" x14ac:dyDescent="0.2">
      <c r="B12575" s="189">
        <v>41394</v>
      </c>
      <c r="C12575" s="143">
        <v>299140</v>
      </c>
      <c r="D12575" s="143" t="s">
        <v>810</v>
      </c>
      <c r="E12575" s="143" t="s">
        <v>25</v>
      </c>
      <c r="F12575" s="248" t="s">
        <v>6620</v>
      </c>
      <c r="G12575" s="216">
        <v>8.4</v>
      </c>
      <c r="H12575" s="216">
        <v>519.99999999767169</v>
      </c>
      <c r="I12575" s="216">
        <v>4367.9999999804422</v>
      </c>
      <c r="J12575" s="216">
        <v>1.2588440785235241E-2</v>
      </c>
      <c r="K12575" s="216">
        <v>2.4208539971714629E-5</v>
      </c>
    </row>
    <row r="12576" spans="2:11" ht="15.75" customHeight="1" x14ac:dyDescent="0.2">
      <c r="B12576" s="189">
        <v>41394</v>
      </c>
      <c r="C12576" s="143">
        <v>299141</v>
      </c>
      <c r="D12576" s="143" t="s">
        <v>1164</v>
      </c>
      <c r="E12576" s="143" t="s">
        <v>25</v>
      </c>
      <c r="F12576" s="248" t="s">
        <v>2284</v>
      </c>
      <c r="G12576" s="216">
        <v>9</v>
      </c>
      <c r="H12576" s="216">
        <v>546.99999999138527</v>
      </c>
      <c r="I12576" s="216">
        <v>4922.9999999224674</v>
      </c>
      <c r="J12576" s="216">
        <v>1.4187933604627875E-2</v>
      </c>
      <c r="K12576" s="216">
        <v>2.5937721398265671E-5</v>
      </c>
    </row>
    <row r="12577" spans="2:11" ht="15.75" customHeight="1" x14ac:dyDescent="0.2">
      <c r="B12577" s="189">
        <v>41394</v>
      </c>
      <c r="C12577" s="143">
        <v>299144</v>
      </c>
      <c r="D12577" s="143" t="s">
        <v>567</v>
      </c>
      <c r="E12577" s="143" t="s">
        <v>24</v>
      </c>
      <c r="F12577" s="248" t="s">
        <v>6508</v>
      </c>
      <c r="G12577" s="216">
        <v>35.519999999999996</v>
      </c>
      <c r="H12577" s="216">
        <v>278.99999999790452</v>
      </c>
      <c r="I12577" s="216">
        <v>9910.0799999255687</v>
      </c>
      <c r="J12577" s="216">
        <v>9.977634773475557E-3</v>
      </c>
      <c r="K12577" s="216">
        <v>3.5762131804840487E-5</v>
      </c>
    </row>
    <row r="12578" spans="2:11" ht="15.75" customHeight="1" x14ac:dyDescent="0.2">
      <c r="B12578" s="189">
        <v>41395</v>
      </c>
      <c r="C12578" s="143">
        <v>299149</v>
      </c>
      <c r="D12578" s="143" t="s">
        <v>1199</v>
      </c>
      <c r="E12578" s="143" t="s">
        <v>24</v>
      </c>
      <c r="F12578" s="248" t="s">
        <v>6621</v>
      </c>
      <c r="G12578" s="216">
        <v>0.97500000000000009</v>
      </c>
      <c r="H12578" s="216">
        <v>31.999999999534339</v>
      </c>
      <c r="I12578" s="216">
        <v>31.199999999545984</v>
      </c>
      <c r="J12578" s="216">
        <v>3.1411614075365049E-5</v>
      </c>
      <c r="K12578" s="216">
        <v>9.8161293986944193E-7</v>
      </c>
    </row>
    <row r="12579" spans="2:11" ht="15.75" customHeight="1" x14ac:dyDescent="0.2">
      <c r="B12579" s="189">
        <v>41395</v>
      </c>
      <c r="C12579" s="143">
        <v>299154</v>
      </c>
      <c r="D12579" s="143" t="s">
        <v>952</v>
      </c>
      <c r="E12579" s="143" t="s">
        <v>25</v>
      </c>
      <c r="F12579" s="248" t="s">
        <v>6622</v>
      </c>
      <c r="G12579" s="216">
        <v>1</v>
      </c>
      <c r="H12579" s="216">
        <v>56.999999997206032</v>
      </c>
      <c r="I12579" s="216">
        <v>56.999999997206032</v>
      </c>
      <c r="J12579" s="216">
        <v>1.6428539311824636E-4</v>
      </c>
      <c r="K12579" s="216">
        <v>2.8821998794087571E-6</v>
      </c>
    </row>
    <row r="12580" spans="2:11" ht="15.75" customHeight="1" x14ac:dyDescent="0.2">
      <c r="B12580" s="189">
        <v>41395</v>
      </c>
      <c r="C12580" s="143">
        <v>299155</v>
      </c>
      <c r="D12580" s="143" t="s">
        <v>524</v>
      </c>
      <c r="E12580" s="143" t="s">
        <v>25</v>
      </c>
      <c r="F12580" s="248" t="s">
        <v>6623</v>
      </c>
      <c r="G12580" s="216">
        <v>12</v>
      </c>
      <c r="H12580" s="216">
        <v>176.00000000791624</v>
      </c>
      <c r="I12580" s="216">
        <v>2112.0000000949949</v>
      </c>
      <c r="J12580" s="216">
        <v>6.0872061455850886E-3</v>
      </c>
      <c r="K12580" s="216">
        <v>3.4586398552905086E-5</v>
      </c>
    </row>
    <row r="12581" spans="2:11" ht="15.75" customHeight="1" x14ac:dyDescent="0.2">
      <c r="B12581" s="189">
        <v>41395</v>
      </c>
      <c r="C12581" s="143">
        <v>299156</v>
      </c>
      <c r="D12581" s="143" t="s">
        <v>901</v>
      </c>
      <c r="E12581" s="143" t="s">
        <v>25</v>
      </c>
      <c r="F12581" s="248" t="s">
        <v>6624</v>
      </c>
      <c r="G12581" s="216">
        <v>1</v>
      </c>
      <c r="H12581" s="216">
        <v>94.000000002561137</v>
      </c>
      <c r="I12581" s="216">
        <v>94.000000002561137</v>
      </c>
      <c r="J12581" s="216">
        <v>2.7092678867180484E-4</v>
      </c>
      <c r="K12581" s="216">
        <v>2.8821998794087571E-6</v>
      </c>
    </row>
    <row r="12582" spans="2:11" ht="15.75" customHeight="1" x14ac:dyDescent="0.2">
      <c r="B12582" s="189">
        <v>41395</v>
      </c>
      <c r="C12582" s="143">
        <v>299158</v>
      </c>
      <c r="D12582" s="143" t="s">
        <v>524</v>
      </c>
      <c r="E12582" s="143" t="s">
        <v>25</v>
      </c>
      <c r="F12582" s="248" t="s">
        <v>3424</v>
      </c>
      <c r="G12582" s="216">
        <v>7</v>
      </c>
      <c r="H12582" s="216">
        <v>180</v>
      </c>
      <c r="I12582" s="216">
        <v>1260</v>
      </c>
      <c r="J12582" s="216">
        <v>3.6315718480550339E-3</v>
      </c>
      <c r="K12582" s="216">
        <v>2.01753991558613E-5</v>
      </c>
    </row>
    <row r="12583" spans="2:11" ht="15.75" customHeight="1" x14ac:dyDescent="0.2">
      <c r="B12583" s="189">
        <v>41395</v>
      </c>
      <c r="C12583" s="143">
        <v>299159</v>
      </c>
      <c r="D12583" s="143" t="s">
        <v>1577</v>
      </c>
      <c r="E12583" s="143" t="s">
        <v>24</v>
      </c>
      <c r="F12583" s="248" t="s">
        <v>6625</v>
      </c>
      <c r="G12583" s="216">
        <v>103</v>
      </c>
      <c r="H12583" s="216">
        <v>26.499999992083758</v>
      </c>
      <c r="I12583" s="216">
        <v>5458.9999983692542</v>
      </c>
      <c r="J12583" s="216">
        <v>5.4960256791246383E-3</v>
      </c>
      <c r="K12583" s="216">
        <v>1.0369859775031028E-4</v>
      </c>
    </row>
    <row r="12584" spans="2:11" ht="15.75" customHeight="1" x14ac:dyDescent="0.2">
      <c r="B12584" s="189">
        <v>41395</v>
      </c>
      <c r="C12584" s="143">
        <v>299160</v>
      </c>
      <c r="D12584" s="143" t="s">
        <v>1829</v>
      </c>
      <c r="E12584" s="143" t="s">
        <v>25</v>
      </c>
      <c r="F12584" s="248" t="s">
        <v>6626</v>
      </c>
      <c r="G12584" s="216">
        <v>5</v>
      </c>
      <c r="H12584" s="216">
        <v>29.999999993015081</v>
      </c>
      <c r="I12584" s="216">
        <v>149.9999999650754</v>
      </c>
      <c r="J12584" s="216">
        <v>4.323299818106539E-4</v>
      </c>
      <c r="K12584" s="216">
        <v>1.4410999397043784E-5</v>
      </c>
    </row>
    <row r="12585" spans="2:11" ht="15.75" customHeight="1" x14ac:dyDescent="0.2">
      <c r="B12585" s="189">
        <v>41395</v>
      </c>
      <c r="C12585" s="143">
        <v>299162</v>
      </c>
      <c r="D12585" s="143" t="s">
        <v>657</v>
      </c>
      <c r="E12585" s="143" t="s">
        <v>25</v>
      </c>
      <c r="F12585" s="248" t="s">
        <v>6627</v>
      </c>
      <c r="G12585" s="216">
        <v>2.0100000000000002</v>
      </c>
      <c r="H12585" s="216">
        <v>230.99999999860302</v>
      </c>
      <c r="I12585" s="216">
        <v>464.30999999719211</v>
      </c>
      <c r="J12585" s="216">
        <v>1.3382342260001871E-3</v>
      </c>
      <c r="K12585" s="216">
        <v>5.7932217576116017E-6</v>
      </c>
    </row>
    <row r="12586" spans="2:11" ht="15.75" customHeight="1" x14ac:dyDescent="0.2">
      <c r="B12586" s="189">
        <v>41395</v>
      </c>
      <c r="C12586" s="143">
        <v>299163</v>
      </c>
      <c r="D12586" s="143" t="s">
        <v>948</v>
      </c>
      <c r="E12586" s="143" t="s">
        <v>25</v>
      </c>
      <c r="F12586" s="248" t="s">
        <v>6628</v>
      </c>
      <c r="G12586" s="216">
        <v>4</v>
      </c>
      <c r="H12586" s="216">
        <v>10.999999993946403</v>
      </c>
      <c r="I12586" s="216">
        <v>43.999999975785613</v>
      </c>
      <c r="J12586" s="216">
        <v>1.268167946241946E-4</v>
      </c>
      <c r="K12586" s="216">
        <v>1.1528799517635029E-5</v>
      </c>
    </row>
    <row r="12587" spans="2:11" ht="15.75" customHeight="1" x14ac:dyDescent="0.2">
      <c r="B12587" s="189">
        <v>41395</v>
      </c>
      <c r="C12587" s="143">
        <v>299165</v>
      </c>
      <c r="D12587" s="143" t="s">
        <v>647</v>
      </c>
      <c r="E12587" s="143" t="s">
        <v>25</v>
      </c>
      <c r="F12587" s="248" t="s">
        <v>2309</v>
      </c>
      <c r="G12587" s="216">
        <v>11</v>
      </c>
      <c r="H12587" s="216">
        <v>329.99999999650754</v>
      </c>
      <c r="I12587" s="216">
        <v>3629.9999999615829</v>
      </c>
      <c r="J12587" s="216">
        <v>1.0462385562143062E-2</v>
      </c>
      <c r="K12587" s="216">
        <v>3.1704198673496328E-5</v>
      </c>
    </row>
    <row r="12588" spans="2:11" ht="15.75" customHeight="1" x14ac:dyDescent="0.2">
      <c r="B12588" s="189">
        <v>41395</v>
      </c>
      <c r="C12588" s="143">
        <v>299173</v>
      </c>
      <c r="D12588" s="143" t="s">
        <v>696</v>
      </c>
      <c r="E12588" s="143" t="s">
        <v>25</v>
      </c>
      <c r="F12588" s="248" t="s">
        <v>6629</v>
      </c>
      <c r="G12588" s="216">
        <v>7</v>
      </c>
      <c r="H12588" s="216">
        <v>415.00000000116415</v>
      </c>
      <c r="I12588" s="216">
        <v>2905.0000000081491</v>
      </c>
      <c r="J12588" s="216">
        <v>8.372790649705926E-3</v>
      </c>
      <c r="K12588" s="216">
        <v>2.01753991558613E-5</v>
      </c>
    </row>
    <row r="12589" spans="2:11" ht="15.75" customHeight="1" x14ac:dyDescent="0.2">
      <c r="B12589" s="189">
        <v>41395</v>
      </c>
      <c r="C12589" s="143">
        <v>299174</v>
      </c>
      <c r="D12589" s="143" t="s">
        <v>874</v>
      </c>
      <c r="E12589" s="143" t="s">
        <v>25</v>
      </c>
      <c r="F12589" s="248" t="s">
        <v>6630</v>
      </c>
      <c r="G12589" s="216">
        <v>1</v>
      </c>
      <c r="H12589" s="216">
        <v>288.99999999906868</v>
      </c>
      <c r="I12589" s="216">
        <v>288.99999999906868</v>
      </c>
      <c r="J12589" s="216">
        <v>8.3295576514644655E-4</v>
      </c>
      <c r="K12589" s="216">
        <v>2.8821998794087571E-6</v>
      </c>
    </row>
    <row r="12590" spans="2:11" ht="15.75" customHeight="1" x14ac:dyDescent="0.2">
      <c r="B12590" s="189">
        <v>41395</v>
      </c>
      <c r="C12590" s="143">
        <v>299175</v>
      </c>
      <c r="D12590" s="143" t="s">
        <v>1257</v>
      </c>
      <c r="E12590" s="143" t="s">
        <v>25</v>
      </c>
      <c r="F12590" s="248" t="s">
        <v>2993</v>
      </c>
      <c r="G12590" s="216">
        <v>26</v>
      </c>
      <c r="H12590" s="216">
        <v>332.0000000030268</v>
      </c>
      <c r="I12590" s="216">
        <v>8632.0000000786968</v>
      </c>
      <c r="J12590" s="216">
        <v>2.4879149359283211E-2</v>
      </c>
      <c r="K12590" s="216">
        <v>7.4937196864627686E-5</v>
      </c>
    </row>
    <row r="12591" spans="2:11" ht="15.75" customHeight="1" x14ac:dyDescent="0.2">
      <c r="B12591" s="189">
        <v>41395</v>
      </c>
      <c r="C12591" s="143">
        <v>299176</v>
      </c>
      <c r="D12591" s="143" t="s">
        <v>1340</v>
      </c>
      <c r="E12591" s="143" t="s">
        <v>25</v>
      </c>
      <c r="F12591" s="248" t="s">
        <v>6631</v>
      </c>
      <c r="G12591" s="216">
        <v>40.18</v>
      </c>
      <c r="H12591" s="216">
        <v>209.00000000023283</v>
      </c>
      <c r="I12591" s="216">
        <v>8397.6200000093559</v>
      </c>
      <c r="J12591" s="216">
        <v>2.420361935134753E-2</v>
      </c>
      <c r="K12591" s="216">
        <v>1.1580679115464385E-4</v>
      </c>
    </row>
    <row r="12592" spans="2:11" ht="15.75" customHeight="1" x14ac:dyDescent="0.2">
      <c r="B12592" s="189">
        <v>41395</v>
      </c>
      <c r="C12592" s="143">
        <v>299179</v>
      </c>
      <c r="D12592" s="143" t="s">
        <v>1188</v>
      </c>
      <c r="E12592" s="143" t="s">
        <v>25</v>
      </c>
      <c r="F12592" s="248" t="s">
        <v>4381</v>
      </c>
      <c r="G12592" s="216">
        <v>3</v>
      </c>
      <c r="H12592" s="216">
        <v>495</v>
      </c>
      <c r="I12592" s="216">
        <v>1485</v>
      </c>
      <c r="J12592" s="216">
        <v>4.2800668209220039E-3</v>
      </c>
      <c r="K12592" s="216">
        <v>8.6465996382262714E-6</v>
      </c>
    </row>
    <row r="12593" spans="2:11" ht="15.75" customHeight="1" x14ac:dyDescent="0.2">
      <c r="B12593" s="189">
        <v>41395</v>
      </c>
      <c r="C12593" s="143">
        <v>299180</v>
      </c>
      <c r="D12593" s="143" t="s">
        <v>1722</v>
      </c>
      <c r="E12593" s="143" t="s">
        <v>24</v>
      </c>
      <c r="F12593" s="248" t="s">
        <v>6632</v>
      </c>
      <c r="G12593" s="216">
        <v>1</v>
      </c>
      <c r="H12593" s="216">
        <v>431.99999999371357</v>
      </c>
      <c r="I12593" s="216">
        <v>431.99999999371357</v>
      </c>
      <c r="J12593" s="216">
        <v>4.3493004104351596E-4</v>
      </c>
      <c r="K12593" s="216">
        <v>1.0067825024301969E-6</v>
      </c>
    </row>
    <row r="12594" spans="2:11" ht="15.75" customHeight="1" x14ac:dyDescent="0.2">
      <c r="B12594" s="189">
        <v>41395</v>
      </c>
      <c r="C12594" s="143">
        <v>299183</v>
      </c>
      <c r="D12594" s="143" t="s">
        <v>980</v>
      </c>
      <c r="E12594" s="143" t="s">
        <v>24</v>
      </c>
      <c r="F12594" s="248" t="s">
        <v>6633</v>
      </c>
      <c r="G12594" s="216">
        <v>5.2919999999999998</v>
      </c>
      <c r="H12594" s="216">
        <v>146.99999999720603</v>
      </c>
      <c r="I12594" s="216">
        <v>777.92399998521432</v>
      </c>
      <c r="J12594" s="216">
        <v>7.8320027140562243E-4</v>
      </c>
      <c r="K12594" s="216">
        <v>5.3278930028606017E-6</v>
      </c>
    </row>
    <row r="12595" spans="2:11" ht="15.75" customHeight="1" x14ac:dyDescent="0.2">
      <c r="B12595" s="189">
        <v>41395</v>
      </c>
      <c r="C12595" s="143">
        <v>299184</v>
      </c>
      <c r="D12595" s="143" t="s">
        <v>880</v>
      </c>
      <c r="E12595" s="143" t="s">
        <v>24</v>
      </c>
      <c r="F12595" s="248" t="s">
        <v>6315</v>
      </c>
      <c r="G12595" s="216">
        <v>3.66</v>
      </c>
      <c r="H12595" s="216">
        <v>321.99999999138527</v>
      </c>
      <c r="I12595" s="216">
        <v>1178.5199999684701</v>
      </c>
      <c r="J12595" s="216">
        <v>1.1865133147322918E-3</v>
      </c>
      <c r="K12595" s="216">
        <v>3.6848239588945207E-6</v>
      </c>
    </row>
    <row r="12596" spans="2:11" ht="15.75" customHeight="1" x14ac:dyDescent="0.2">
      <c r="B12596" s="189">
        <v>41395</v>
      </c>
      <c r="C12596" s="143">
        <v>299185</v>
      </c>
      <c r="D12596" s="143" t="s">
        <v>597</v>
      </c>
      <c r="E12596" s="143" t="s">
        <v>25</v>
      </c>
      <c r="F12596" s="248" t="s">
        <v>6634</v>
      </c>
      <c r="G12596" s="216">
        <v>1</v>
      </c>
      <c r="H12596" s="216">
        <v>126.00000000209548</v>
      </c>
      <c r="I12596" s="216">
        <v>126.00000000209548</v>
      </c>
      <c r="J12596" s="216">
        <v>3.6315718481154293E-4</v>
      </c>
      <c r="K12596" s="216">
        <v>2.8821998794087571E-6</v>
      </c>
    </row>
    <row r="12597" spans="2:11" ht="15.75" customHeight="1" x14ac:dyDescent="0.2">
      <c r="B12597" s="189">
        <v>41395</v>
      </c>
      <c r="C12597" s="143">
        <v>299186</v>
      </c>
      <c r="D12597" s="143" t="s">
        <v>604</v>
      </c>
      <c r="E12597" s="143" t="s">
        <v>25</v>
      </c>
      <c r="F12597" s="248" t="s">
        <v>4248</v>
      </c>
      <c r="G12597" s="216">
        <v>27.375</v>
      </c>
      <c r="H12597" s="216">
        <v>121.99999999953434</v>
      </c>
      <c r="I12597" s="216">
        <v>3339.7499999872525</v>
      </c>
      <c r="J12597" s="216">
        <v>9.6258270472186561E-3</v>
      </c>
      <c r="K12597" s="216">
        <v>7.8900221698814722E-5</v>
      </c>
    </row>
    <row r="12598" spans="2:11" ht="15.75" customHeight="1" x14ac:dyDescent="0.2">
      <c r="B12598" s="189">
        <v>41395</v>
      </c>
      <c r="C12598" s="143">
        <v>299187</v>
      </c>
      <c r="D12598" s="143" t="s">
        <v>952</v>
      </c>
      <c r="E12598" s="143" t="s">
        <v>25</v>
      </c>
      <c r="F12598" s="248" t="s">
        <v>6635</v>
      </c>
      <c r="G12598" s="216">
        <v>10</v>
      </c>
      <c r="H12598" s="216">
        <v>182.99999999930151</v>
      </c>
      <c r="I12598" s="216">
        <v>1829.9999999930151</v>
      </c>
      <c r="J12598" s="216">
        <v>5.2744257792978937E-3</v>
      </c>
      <c r="K12598" s="216">
        <v>2.8821998794087568E-5</v>
      </c>
    </row>
    <row r="12599" spans="2:11" ht="15.75" customHeight="1" x14ac:dyDescent="0.2">
      <c r="B12599" s="189">
        <v>41395</v>
      </c>
      <c r="C12599" s="143">
        <v>299188</v>
      </c>
      <c r="D12599" s="143" t="s">
        <v>1722</v>
      </c>
      <c r="E12599" s="143" t="s">
        <v>24</v>
      </c>
      <c r="F12599" s="248" t="s">
        <v>6636</v>
      </c>
      <c r="G12599" s="216">
        <v>9.01</v>
      </c>
      <c r="H12599" s="216">
        <v>100.00000000116415</v>
      </c>
      <c r="I12599" s="216">
        <v>901.00000001048898</v>
      </c>
      <c r="J12599" s="216">
        <v>9.0711103470016749E-4</v>
      </c>
      <c r="K12599" s="216">
        <v>9.0711103468960731E-6</v>
      </c>
    </row>
    <row r="12600" spans="2:11" ht="15.75" customHeight="1" x14ac:dyDescent="0.2">
      <c r="B12600" s="189">
        <v>41395</v>
      </c>
      <c r="C12600" s="143">
        <v>299189</v>
      </c>
      <c r="D12600" s="143" t="s">
        <v>696</v>
      </c>
      <c r="E12600" s="143" t="s">
        <v>25</v>
      </c>
      <c r="F12600" s="248" t="s">
        <v>6637</v>
      </c>
      <c r="G12600" s="216">
        <v>7.36</v>
      </c>
      <c r="H12600" s="216">
        <v>405</v>
      </c>
      <c r="I12600" s="216">
        <v>2980.8</v>
      </c>
      <c r="J12600" s="216">
        <v>8.5912614005416235E-3</v>
      </c>
      <c r="K12600" s="216">
        <v>2.1212991112448452E-5</v>
      </c>
    </row>
    <row r="12601" spans="2:11" ht="15.75" customHeight="1" x14ac:dyDescent="0.2">
      <c r="B12601" s="189">
        <v>41395</v>
      </c>
      <c r="C12601" s="143">
        <v>299190</v>
      </c>
      <c r="D12601" s="143" t="s">
        <v>1612</v>
      </c>
      <c r="E12601" s="143" t="s">
        <v>24</v>
      </c>
      <c r="F12601" s="248" t="s">
        <v>2234</v>
      </c>
      <c r="G12601" s="216">
        <v>9.5</v>
      </c>
      <c r="H12601" s="216">
        <v>160.00000000814907</v>
      </c>
      <c r="I12601" s="216">
        <v>1520.0000000774162</v>
      </c>
      <c r="J12601" s="216">
        <v>1.5303094037718405E-3</v>
      </c>
      <c r="K12601" s="216">
        <v>9.5644337730868707E-6</v>
      </c>
    </row>
    <row r="12602" spans="2:11" ht="15.75" customHeight="1" x14ac:dyDescent="0.2">
      <c r="B12602" s="189">
        <v>41395</v>
      </c>
      <c r="C12602" s="143">
        <v>299191</v>
      </c>
      <c r="D12602" s="143" t="s">
        <v>1108</v>
      </c>
      <c r="E12602" s="143" t="s">
        <v>24</v>
      </c>
      <c r="F12602" s="248" t="s">
        <v>3456</v>
      </c>
      <c r="G12602" s="216">
        <v>1.03</v>
      </c>
      <c r="H12602" s="216">
        <v>450</v>
      </c>
      <c r="I12602" s="216">
        <v>463.5</v>
      </c>
      <c r="J12602" s="216">
        <v>4.6664368987639623E-4</v>
      </c>
      <c r="K12602" s="216">
        <v>1.0369859775031027E-6</v>
      </c>
    </row>
    <row r="12603" spans="2:11" ht="15.75" customHeight="1" x14ac:dyDescent="0.2">
      <c r="B12603" s="189">
        <v>41395</v>
      </c>
      <c r="C12603" s="143">
        <v>299191</v>
      </c>
      <c r="D12603" s="143" t="s">
        <v>793</v>
      </c>
      <c r="E12603" s="143" t="s">
        <v>24</v>
      </c>
      <c r="F12603" s="248" t="s">
        <v>3456</v>
      </c>
      <c r="G12603" s="216">
        <v>36.925000000000004</v>
      </c>
      <c r="H12603" s="216">
        <v>450</v>
      </c>
      <c r="I12603" s="216">
        <v>16616.250000000004</v>
      </c>
      <c r="J12603" s="216">
        <v>1.6728949756005761E-2</v>
      </c>
      <c r="K12603" s="216">
        <v>3.717544390223502E-5</v>
      </c>
    </row>
    <row r="12604" spans="2:11" ht="15.75" customHeight="1" x14ac:dyDescent="0.2">
      <c r="B12604" s="189">
        <v>41395</v>
      </c>
      <c r="C12604" s="143">
        <v>299192</v>
      </c>
      <c r="D12604" s="143" t="s">
        <v>619</v>
      </c>
      <c r="E12604" s="143" t="s">
        <v>25</v>
      </c>
      <c r="F12604" s="248" t="s">
        <v>6638</v>
      </c>
      <c r="G12604" s="216">
        <v>21</v>
      </c>
      <c r="H12604" s="216">
        <v>155.00000000232831</v>
      </c>
      <c r="I12604" s="216">
        <v>3255.0000000488944</v>
      </c>
      <c r="J12604" s="216">
        <v>9.3815606076164283E-3</v>
      </c>
      <c r="K12604" s="216">
        <v>6.0526197467583893E-5</v>
      </c>
    </row>
    <row r="12605" spans="2:11" ht="15.75" customHeight="1" x14ac:dyDescent="0.2">
      <c r="B12605" s="189">
        <v>41395</v>
      </c>
      <c r="C12605" s="143">
        <v>299193</v>
      </c>
      <c r="D12605" s="143" t="s">
        <v>1233</v>
      </c>
      <c r="E12605" s="143" t="s">
        <v>24</v>
      </c>
      <c r="F12605" s="248" t="s">
        <v>6639</v>
      </c>
      <c r="G12605" s="216">
        <v>7.21</v>
      </c>
      <c r="H12605" s="216">
        <v>197.99999999580905</v>
      </c>
      <c r="I12605" s="216">
        <v>1427.5799999697833</v>
      </c>
      <c r="J12605" s="216">
        <v>1.4372625647888788E-3</v>
      </c>
      <c r="K12605" s="216">
        <v>7.2589018425217187E-6</v>
      </c>
    </row>
    <row r="12606" spans="2:11" ht="15.75" customHeight="1" x14ac:dyDescent="0.2">
      <c r="B12606" s="189">
        <v>41395</v>
      </c>
      <c r="C12606" s="143">
        <v>299194</v>
      </c>
      <c r="D12606" s="143" t="s">
        <v>1131</v>
      </c>
      <c r="E12606" s="143" t="s">
        <v>24</v>
      </c>
      <c r="F12606" s="248" t="s">
        <v>6640</v>
      </c>
      <c r="G12606" s="216">
        <v>14.200000000000001</v>
      </c>
      <c r="H12606" s="216">
        <v>188.99999999790452</v>
      </c>
      <c r="I12606" s="216">
        <v>2683.7999999702442</v>
      </c>
      <c r="J12606" s="216">
        <v>2.7020028799922048E-3</v>
      </c>
      <c r="K12606" s="216">
        <v>1.4296311534508795E-5</v>
      </c>
    </row>
    <row r="12607" spans="2:11" ht="15.75" customHeight="1" x14ac:dyDescent="0.2">
      <c r="B12607" s="189">
        <v>41395</v>
      </c>
      <c r="C12607" s="143">
        <v>299195</v>
      </c>
      <c r="D12607" s="143" t="s">
        <v>1131</v>
      </c>
      <c r="E12607" s="143" t="s">
        <v>24</v>
      </c>
      <c r="F12607" s="248" t="s">
        <v>6569</v>
      </c>
      <c r="G12607" s="216">
        <v>13.65</v>
      </c>
      <c r="H12607" s="216">
        <v>227.99999999930151</v>
      </c>
      <c r="I12607" s="216">
        <v>3112.1999999904656</v>
      </c>
      <c r="J12607" s="216">
        <v>3.1333085040536595E-3</v>
      </c>
      <c r="K12607" s="216">
        <v>1.3742581158172187E-5</v>
      </c>
    </row>
    <row r="12608" spans="2:11" ht="15.75" customHeight="1" x14ac:dyDescent="0.2">
      <c r="B12608" s="189">
        <v>41395</v>
      </c>
      <c r="C12608" s="143">
        <v>299195</v>
      </c>
      <c r="D12608" s="143" t="s">
        <v>776</v>
      </c>
      <c r="E12608" s="143" t="s">
        <v>24</v>
      </c>
      <c r="F12608" s="248" t="s">
        <v>6569</v>
      </c>
      <c r="G12608" s="216">
        <v>1.02</v>
      </c>
      <c r="H12608" s="216">
        <v>227.99999999930151</v>
      </c>
      <c r="I12608" s="216">
        <v>232.55999999928756</v>
      </c>
      <c r="J12608" s="216">
        <v>2.3413733876444931E-4</v>
      </c>
      <c r="K12608" s="216">
        <v>1.0269181524788007E-6</v>
      </c>
    </row>
    <row r="12609" spans="2:11" ht="15.75" customHeight="1" x14ac:dyDescent="0.2">
      <c r="B12609" s="189">
        <v>41395</v>
      </c>
      <c r="C12609" s="143">
        <v>299196</v>
      </c>
      <c r="D12609" s="143" t="s">
        <v>785</v>
      </c>
      <c r="E12609" s="143" t="s">
        <v>25</v>
      </c>
      <c r="F12609" s="248" t="s">
        <v>6641</v>
      </c>
      <c r="G12609" s="216">
        <v>4.08</v>
      </c>
      <c r="H12609" s="216">
        <v>362.00000000651926</v>
      </c>
      <c r="I12609" s="216">
        <v>1476.9600000265987</v>
      </c>
      <c r="J12609" s="216">
        <v>4.2568939339682199E-3</v>
      </c>
      <c r="K12609" s="216">
        <v>1.1759375507987728E-5</v>
      </c>
    </row>
    <row r="12610" spans="2:11" ht="15.75" customHeight="1" x14ac:dyDescent="0.2">
      <c r="B12610" s="189">
        <v>41395</v>
      </c>
      <c r="C12610" s="143">
        <v>299197</v>
      </c>
      <c r="D12610" s="143" t="s">
        <v>4780</v>
      </c>
      <c r="E12610" s="143" t="s">
        <v>24</v>
      </c>
      <c r="F12610" s="248" t="s">
        <v>6642</v>
      </c>
      <c r="G12610" s="216">
        <v>4.95</v>
      </c>
      <c r="H12610" s="216">
        <v>259.99999999883585</v>
      </c>
      <c r="I12610" s="216">
        <v>1286.9999999942374</v>
      </c>
      <c r="J12610" s="216">
        <v>1.2957290806218616E-3</v>
      </c>
      <c r="K12610" s="216">
        <v>4.9835733870294744E-6</v>
      </c>
    </row>
    <row r="12611" spans="2:11" ht="15.75" customHeight="1" x14ac:dyDescent="0.2">
      <c r="B12611" s="189">
        <v>41395</v>
      </c>
      <c r="C12611" s="143">
        <v>299198</v>
      </c>
      <c r="D12611" s="143" t="s">
        <v>1596</v>
      </c>
      <c r="E12611" s="143" t="s">
        <v>24</v>
      </c>
      <c r="F12611" s="248" t="s">
        <v>5258</v>
      </c>
      <c r="G12611" s="216">
        <v>7.133</v>
      </c>
      <c r="H12611" s="216">
        <v>229.00000000256114</v>
      </c>
      <c r="I12611" s="216">
        <v>1633.4570000182687</v>
      </c>
      <c r="J12611" s="216">
        <v>1.6445359260905145E-3</v>
      </c>
      <c r="K12611" s="216">
        <v>7.1813795898345942E-6</v>
      </c>
    </row>
    <row r="12612" spans="2:11" ht="15.75" customHeight="1" x14ac:dyDescent="0.2">
      <c r="B12612" s="189">
        <v>41395</v>
      </c>
      <c r="C12612" s="143">
        <v>299199</v>
      </c>
      <c r="D12612" s="143" t="s">
        <v>754</v>
      </c>
      <c r="E12612" s="143" t="s">
        <v>24</v>
      </c>
      <c r="F12612" s="248" t="s">
        <v>6643</v>
      </c>
      <c r="G12612" s="216">
        <v>8.93</v>
      </c>
      <c r="H12612" s="216">
        <v>285.00000000698492</v>
      </c>
      <c r="I12612" s="216">
        <v>2545.0500000623751</v>
      </c>
      <c r="J12612" s="216">
        <v>2.5623118078727707E-3</v>
      </c>
      <c r="K12612" s="216">
        <v>8.9905677467016572E-6</v>
      </c>
    </row>
    <row r="12613" spans="2:11" ht="15.75" customHeight="1" x14ac:dyDescent="0.2">
      <c r="B12613" s="189">
        <v>41395</v>
      </c>
      <c r="C12613" s="143">
        <v>299200</v>
      </c>
      <c r="D12613" s="143" t="s">
        <v>1421</v>
      </c>
      <c r="E12613" s="143" t="s">
        <v>24</v>
      </c>
      <c r="F12613" s="248" t="s">
        <v>5086</v>
      </c>
      <c r="G12613" s="216">
        <v>20.7</v>
      </c>
      <c r="H12613" s="216">
        <v>197.99999999580905</v>
      </c>
      <c r="I12613" s="216">
        <v>4098.5999999132473</v>
      </c>
      <c r="J12613" s="216">
        <v>4.1263987643730638E-3</v>
      </c>
      <c r="K12613" s="216">
        <v>2.0840397800305073E-5</v>
      </c>
    </row>
    <row r="12614" spans="2:11" ht="15.75" customHeight="1" x14ac:dyDescent="0.2">
      <c r="B12614" s="189">
        <v>41395</v>
      </c>
      <c r="C12614" s="143">
        <v>299201</v>
      </c>
      <c r="D12614" s="143" t="s">
        <v>502</v>
      </c>
      <c r="E12614" s="143" t="s">
        <v>24</v>
      </c>
      <c r="F12614" s="248" t="s">
        <v>6565</v>
      </c>
      <c r="G12614" s="216">
        <v>37.832499999999996</v>
      </c>
      <c r="H12614" s="216">
        <v>353.00000000861473</v>
      </c>
      <c r="I12614" s="216">
        <v>13354.872500325917</v>
      </c>
      <c r="J12614" s="216">
        <v>1.3445451955514347E-2</v>
      </c>
      <c r="K12614" s="216">
        <v>3.8089099023190419E-5</v>
      </c>
    </row>
    <row r="12615" spans="2:11" ht="15.75" customHeight="1" x14ac:dyDescent="0.2">
      <c r="B12615" s="189">
        <v>41395</v>
      </c>
      <c r="C12615" s="143">
        <v>299203</v>
      </c>
      <c r="D12615" s="143" t="s">
        <v>2023</v>
      </c>
      <c r="E12615" s="143" t="s">
        <v>24</v>
      </c>
      <c r="F12615" s="248" t="s">
        <v>3592</v>
      </c>
      <c r="G12615" s="216">
        <v>1.37</v>
      </c>
      <c r="H12615" s="216">
        <v>53.999999997904524</v>
      </c>
      <c r="I12615" s="216">
        <v>73.979999997129198</v>
      </c>
      <c r="J12615" s="216">
        <v>7.448176952689569E-5</v>
      </c>
      <c r="K12615" s="216">
        <v>1.3792920283293698E-6</v>
      </c>
    </row>
    <row r="12616" spans="2:11" ht="15.75" customHeight="1" x14ac:dyDescent="0.2">
      <c r="B12616" s="189">
        <v>41395</v>
      </c>
      <c r="C12616" s="143">
        <v>299204</v>
      </c>
      <c r="D12616" s="143" t="s">
        <v>1798</v>
      </c>
      <c r="E12616" s="143" t="s">
        <v>24</v>
      </c>
      <c r="F12616" s="248" t="s">
        <v>6644</v>
      </c>
      <c r="G12616" s="216">
        <v>37.17</v>
      </c>
      <c r="H12616" s="216">
        <v>354.99999999417923</v>
      </c>
      <c r="I12616" s="216">
        <v>13195.349999783642</v>
      </c>
      <c r="J12616" s="216">
        <v>1.3284847493224472E-2</v>
      </c>
      <c r="K12616" s="216">
        <v>3.7422105615330421E-5</v>
      </c>
    </row>
    <row r="12617" spans="2:11" ht="15.75" customHeight="1" x14ac:dyDescent="0.2">
      <c r="B12617" s="189">
        <v>41395</v>
      </c>
      <c r="C12617" s="143">
        <v>299205</v>
      </c>
      <c r="D12617" s="143" t="s">
        <v>978</v>
      </c>
      <c r="E12617" s="143" t="s">
        <v>25</v>
      </c>
      <c r="F12617" s="248" t="s">
        <v>5430</v>
      </c>
      <c r="G12617" s="216">
        <v>10.725</v>
      </c>
      <c r="H12617" s="216">
        <v>304.0000000060536</v>
      </c>
      <c r="I12617" s="216">
        <v>3260.4000000649248</v>
      </c>
      <c r="J12617" s="216">
        <v>9.3971244870114379E-3</v>
      </c>
      <c r="K12617" s="216">
        <v>3.0911593706658918E-5</v>
      </c>
    </row>
    <row r="12618" spans="2:11" ht="15.75" customHeight="1" x14ac:dyDescent="0.2">
      <c r="B12618" s="189">
        <v>41396</v>
      </c>
      <c r="C12618" s="143">
        <v>299213</v>
      </c>
      <c r="D12618" s="143" t="s">
        <v>968</v>
      </c>
      <c r="E12618" s="143" t="s">
        <v>25</v>
      </c>
      <c r="F12618" s="248" t="s">
        <v>6645</v>
      </c>
      <c r="G12618" s="216">
        <v>1.5</v>
      </c>
      <c r="H12618" s="216">
        <v>20.999999995110556</v>
      </c>
      <c r="I12618" s="216">
        <v>31.499999992665835</v>
      </c>
      <c r="J12618" s="216">
        <v>9.0796702127340307E-5</v>
      </c>
      <c r="K12618" s="216">
        <v>4.3236524832609788E-6</v>
      </c>
    </row>
    <row r="12619" spans="2:11" ht="15.75" customHeight="1" x14ac:dyDescent="0.2">
      <c r="B12619" s="189">
        <v>41396</v>
      </c>
      <c r="C12619" s="143">
        <v>299214</v>
      </c>
      <c r="D12619" s="143" t="s">
        <v>6646</v>
      </c>
      <c r="E12619" s="143" t="s">
        <v>24</v>
      </c>
      <c r="F12619" s="248" t="s">
        <v>6647</v>
      </c>
      <c r="G12619" s="216">
        <v>1</v>
      </c>
      <c r="H12619" s="216">
        <v>84.999999994179234</v>
      </c>
      <c r="I12619" s="216">
        <v>84.999999994179234</v>
      </c>
      <c r="J12619" s="216">
        <v>8.5573629125239618E-5</v>
      </c>
      <c r="K12619" s="216">
        <v>1.0067485780129372E-6</v>
      </c>
    </row>
    <row r="12620" spans="2:11" ht="15.75" customHeight="1" x14ac:dyDescent="0.2">
      <c r="B12620" s="189">
        <v>41396</v>
      </c>
      <c r="C12620" s="143">
        <v>299215</v>
      </c>
      <c r="D12620" s="143" t="s">
        <v>737</v>
      </c>
      <c r="E12620" s="143" t="s">
        <v>25</v>
      </c>
      <c r="F12620" s="248" t="s">
        <v>6648</v>
      </c>
      <c r="G12620" s="216">
        <v>36</v>
      </c>
      <c r="H12620" s="216">
        <v>161.00000000093132</v>
      </c>
      <c r="I12620" s="216">
        <v>5796.0000000335276</v>
      </c>
      <c r="J12620" s="216">
        <v>1.6706593195417063E-2</v>
      </c>
      <c r="K12620" s="216">
        <v>1.037676595982635E-4</v>
      </c>
    </row>
    <row r="12621" spans="2:11" ht="15.75" customHeight="1" x14ac:dyDescent="0.2">
      <c r="B12621" s="189">
        <v>41396</v>
      </c>
      <c r="C12621" s="143">
        <v>299217</v>
      </c>
      <c r="D12621" s="143" t="s">
        <v>612</v>
      </c>
      <c r="E12621" s="143" t="s">
        <v>25</v>
      </c>
      <c r="F12621" s="248" t="s">
        <v>4067</v>
      </c>
      <c r="G12621" s="216">
        <v>26.97</v>
      </c>
      <c r="H12621" s="216">
        <v>281.00000000442378</v>
      </c>
      <c r="I12621" s="216">
        <v>7578.570000119309</v>
      </c>
      <c r="J12621" s="216">
        <v>2.1844735333722005E-2</v>
      </c>
      <c r="K12621" s="216">
        <v>7.7739271649032406E-5</v>
      </c>
    </row>
    <row r="12622" spans="2:11" ht="15.75" customHeight="1" x14ac:dyDescent="0.2">
      <c r="B12622" s="189">
        <v>41396</v>
      </c>
      <c r="C12622" s="143">
        <v>299218</v>
      </c>
      <c r="D12622" s="143" t="s">
        <v>652</v>
      </c>
      <c r="E12622" s="143" t="s">
        <v>25</v>
      </c>
      <c r="F12622" s="248" t="s">
        <v>2903</v>
      </c>
      <c r="G12622" s="216">
        <v>42</v>
      </c>
      <c r="H12622" s="216">
        <v>227.00000000651926</v>
      </c>
      <c r="I12622" s="216">
        <v>9534.0000002738088</v>
      </c>
      <c r="J12622" s="216">
        <v>2.748113518439602E-2</v>
      </c>
      <c r="K12622" s="216">
        <v>1.2106226953130742E-4</v>
      </c>
    </row>
    <row r="12623" spans="2:11" ht="15.75" customHeight="1" x14ac:dyDescent="0.2">
      <c r="B12623" s="189">
        <v>41396</v>
      </c>
      <c r="C12623" s="143">
        <v>299219</v>
      </c>
      <c r="D12623" s="143" t="s">
        <v>869</v>
      </c>
      <c r="E12623" s="143" t="s">
        <v>25</v>
      </c>
      <c r="F12623" s="248" t="s">
        <v>3207</v>
      </c>
      <c r="G12623" s="216">
        <v>63.960000000000008</v>
      </c>
      <c r="H12623" s="216">
        <v>287.99999999580905</v>
      </c>
      <c r="I12623" s="216">
        <v>18420.479999731946</v>
      </c>
      <c r="J12623" s="216">
        <v>5.3095836062466817E-2</v>
      </c>
      <c r="K12623" s="216">
        <v>1.8436054188624817E-4</v>
      </c>
    </row>
    <row r="12624" spans="2:11" ht="15.75" customHeight="1" x14ac:dyDescent="0.2">
      <c r="B12624" s="189">
        <v>41396</v>
      </c>
      <c r="C12624" s="143">
        <v>299220</v>
      </c>
      <c r="D12624" s="143" t="s">
        <v>872</v>
      </c>
      <c r="E12624" s="143" t="s">
        <v>25</v>
      </c>
      <c r="F12624" s="248" t="s">
        <v>2388</v>
      </c>
      <c r="G12624" s="216">
        <v>16</v>
      </c>
      <c r="H12624" s="216">
        <v>367.9999999946449</v>
      </c>
      <c r="I12624" s="216">
        <v>5887.9999999143183</v>
      </c>
      <c r="J12624" s="216">
        <v>1.6971777214046791E-2</v>
      </c>
      <c r="K12624" s="216">
        <v>4.6118959821450443E-5</v>
      </c>
    </row>
    <row r="12625" spans="2:11" ht="15.75" customHeight="1" x14ac:dyDescent="0.2">
      <c r="B12625" s="189">
        <v>41396</v>
      </c>
      <c r="C12625" s="143">
        <v>299221</v>
      </c>
      <c r="D12625" s="143" t="s">
        <v>1257</v>
      </c>
      <c r="E12625" s="143" t="s">
        <v>25</v>
      </c>
      <c r="F12625" s="248" t="s">
        <v>2993</v>
      </c>
      <c r="G12625" s="216">
        <v>3.66</v>
      </c>
      <c r="H12625" s="216">
        <v>413.00000000512227</v>
      </c>
      <c r="I12625" s="216">
        <v>1511.5800000187476</v>
      </c>
      <c r="J12625" s="216">
        <v>4.3570310804857924E-3</v>
      </c>
      <c r="K12625" s="216">
        <v>1.0549712059156789E-5</v>
      </c>
    </row>
    <row r="12626" spans="2:11" ht="15.75" customHeight="1" x14ac:dyDescent="0.2">
      <c r="B12626" s="189">
        <v>41396</v>
      </c>
      <c r="C12626" s="143">
        <v>299222</v>
      </c>
      <c r="D12626" s="143" t="s">
        <v>548</v>
      </c>
      <c r="E12626" s="143" t="s">
        <v>25</v>
      </c>
      <c r="F12626" s="248" t="s">
        <v>6649</v>
      </c>
      <c r="G12626" s="216">
        <v>22</v>
      </c>
      <c r="H12626" s="216">
        <v>178.99999999674037</v>
      </c>
      <c r="I12626" s="216">
        <v>3937.9999999282882</v>
      </c>
      <c r="J12626" s="216">
        <v>1.1351028985847786E-2</v>
      </c>
      <c r="K12626" s="216">
        <v>6.3413569754494355E-5</v>
      </c>
    </row>
    <row r="12627" spans="2:11" ht="15.75" customHeight="1" x14ac:dyDescent="0.2">
      <c r="B12627" s="189">
        <v>41396</v>
      </c>
      <c r="C12627" s="143">
        <v>299224</v>
      </c>
      <c r="D12627" s="143" t="s">
        <v>695</v>
      </c>
      <c r="E12627" s="143" t="s">
        <v>25</v>
      </c>
      <c r="F12627" s="248" t="s">
        <v>6650</v>
      </c>
      <c r="G12627" s="216">
        <v>8</v>
      </c>
      <c r="H12627" s="216">
        <v>296.00000000093132</v>
      </c>
      <c r="I12627" s="216">
        <v>2368.0000000074506</v>
      </c>
      <c r="J12627" s="216">
        <v>6.8256060535961411E-3</v>
      </c>
      <c r="K12627" s="216">
        <v>2.3059479910725221E-5</v>
      </c>
    </row>
    <row r="12628" spans="2:11" ht="15.75" customHeight="1" x14ac:dyDescent="0.2">
      <c r="B12628" s="189">
        <v>41396</v>
      </c>
      <c r="C12628" s="143">
        <v>299225</v>
      </c>
      <c r="D12628" s="143" t="s">
        <v>1257</v>
      </c>
      <c r="E12628" s="143" t="s">
        <v>25</v>
      </c>
      <c r="F12628" s="248" t="s">
        <v>6651</v>
      </c>
      <c r="G12628" s="216">
        <v>2</v>
      </c>
      <c r="H12628" s="216">
        <v>288.99999999906868</v>
      </c>
      <c r="I12628" s="216">
        <v>577.99999999813735</v>
      </c>
      <c r="J12628" s="216">
        <v>1.6660474235445284E-3</v>
      </c>
      <c r="K12628" s="216">
        <v>5.7648699776813053E-6</v>
      </c>
    </row>
    <row r="12629" spans="2:11" ht="15.75" customHeight="1" x14ac:dyDescent="0.2">
      <c r="B12629" s="189">
        <v>41396</v>
      </c>
      <c r="C12629" s="143">
        <v>299226</v>
      </c>
      <c r="D12629" s="143" t="s">
        <v>582</v>
      </c>
      <c r="E12629" s="143" t="s">
        <v>25</v>
      </c>
      <c r="F12629" s="248" t="s">
        <v>2756</v>
      </c>
      <c r="G12629" s="216">
        <v>22</v>
      </c>
      <c r="H12629" s="216">
        <v>357.00000000069849</v>
      </c>
      <c r="I12629" s="216">
        <v>7854.0000000153668</v>
      </c>
      <c r="J12629" s="216">
        <v>2.263864440239878E-2</v>
      </c>
      <c r="K12629" s="216">
        <v>6.3413569754494355E-5</v>
      </c>
    </row>
    <row r="12630" spans="2:11" ht="15.75" customHeight="1" x14ac:dyDescent="0.2">
      <c r="B12630" s="189">
        <v>41396</v>
      </c>
      <c r="C12630" s="143">
        <v>299227</v>
      </c>
      <c r="D12630" s="143" t="s">
        <v>937</v>
      </c>
      <c r="E12630" s="143" t="s">
        <v>25</v>
      </c>
      <c r="F12630" s="248" t="s">
        <v>4536</v>
      </c>
      <c r="G12630" s="216">
        <v>77</v>
      </c>
      <c r="H12630" s="216">
        <v>467.99999999580905</v>
      </c>
      <c r="I12630" s="216">
        <v>36035.999999677297</v>
      </c>
      <c r="J12630" s="216">
        <v>0.10387142725693159</v>
      </c>
      <c r="K12630" s="216">
        <v>2.2194749414073027E-4</v>
      </c>
    </row>
    <row r="12631" spans="2:11" ht="15.75" customHeight="1" x14ac:dyDescent="0.2">
      <c r="B12631" s="189">
        <v>41396</v>
      </c>
      <c r="C12631" s="143">
        <v>299228</v>
      </c>
      <c r="D12631" s="143" t="s">
        <v>1164</v>
      </c>
      <c r="E12631" s="143" t="s">
        <v>25</v>
      </c>
      <c r="F12631" s="248" t="s">
        <v>2284</v>
      </c>
      <c r="G12631" s="216">
        <v>18</v>
      </c>
      <c r="H12631" s="216">
        <v>450</v>
      </c>
      <c r="I12631" s="216">
        <v>8100</v>
      </c>
      <c r="J12631" s="216">
        <v>2.3347723409609288E-2</v>
      </c>
      <c r="K12631" s="216">
        <v>5.1883829799131749E-5</v>
      </c>
    </row>
    <row r="12632" spans="2:11" ht="15.75" customHeight="1" x14ac:dyDescent="0.2">
      <c r="B12632" s="189">
        <v>41396</v>
      </c>
      <c r="C12632" s="143">
        <v>299229</v>
      </c>
      <c r="D12632" s="143" t="s">
        <v>890</v>
      </c>
      <c r="E12632" s="143" t="s">
        <v>25</v>
      </c>
      <c r="F12632" s="248" t="s">
        <v>3981</v>
      </c>
      <c r="G12632" s="216">
        <v>10</v>
      </c>
      <c r="H12632" s="216">
        <v>492.00000000069849</v>
      </c>
      <c r="I12632" s="216">
        <v>4920.0000000069849</v>
      </c>
      <c r="J12632" s="216">
        <v>1.4181580145116146E-2</v>
      </c>
      <c r="K12632" s="216">
        <v>2.8824349888406528E-5</v>
      </c>
    </row>
    <row r="12633" spans="2:11" ht="15.75" customHeight="1" x14ac:dyDescent="0.2">
      <c r="B12633" s="189">
        <v>41396</v>
      </c>
      <c r="C12633" s="143">
        <v>299231</v>
      </c>
      <c r="D12633" s="143" t="s">
        <v>959</v>
      </c>
      <c r="E12633" s="143" t="s">
        <v>24</v>
      </c>
      <c r="F12633" s="248" t="s">
        <v>6652</v>
      </c>
      <c r="G12633" s="216">
        <v>9.2750000000000004</v>
      </c>
      <c r="H12633" s="216">
        <v>288.99999999906868</v>
      </c>
      <c r="I12633" s="216">
        <v>2680.474999991362</v>
      </c>
      <c r="J12633" s="216">
        <v>2.6985643946405317E-3</v>
      </c>
      <c r="K12633" s="216">
        <v>9.3375930610699923E-6</v>
      </c>
    </row>
    <row r="12634" spans="2:11" ht="15.75" customHeight="1" x14ac:dyDescent="0.2">
      <c r="B12634" s="189">
        <v>41396</v>
      </c>
      <c r="C12634" s="143">
        <v>299232</v>
      </c>
      <c r="D12634" s="143" t="s">
        <v>1735</v>
      </c>
      <c r="E12634" s="143" t="s">
        <v>24</v>
      </c>
      <c r="F12634" s="248" t="s">
        <v>6653</v>
      </c>
      <c r="G12634" s="216">
        <v>11.215</v>
      </c>
      <c r="H12634" s="216">
        <v>204.99999999767169</v>
      </c>
      <c r="I12634" s="216">
        <v>2299.0749999738882</v>
      </c>
      <c r="J12634" s="216">
        <v>2.3145904869688056E-3</v>
      </c>
      <c r="K12634" s="216">
        <v>1.1290685302415091E-5</v>
      </c>
    </row>
    <row r="12635" spans="2:11" ht="15.75" customHeight="1" x14ac:dyDescent="0.2">
      <c r="B12635" s="189">
        <v>41396</v>
      </c>
      <c r="C12635" s="143">
        <v>299232</v>
      </c>
      <c r="D12635" s="143" t="s">
        <v>1224</v>
      </c>
      <c r="E12635" s="143" t="s">
        <v>24</v>
      </c>
      <c r="F12635" s="248" t="s">
        <v>6653</v>
      </c>
      <c r="G12635" s="216">
        <v>2</v>
      </c>
      <c r="H12635" s="216">
        <v>204.99999999767169</v>
      </c>
      <c r="I12635" s="216">
        <v>409.99999999534339</v>
      </c>
      <c r="J12635" s="216">
        <v>4.1276691698061623E-4</v>
      </c>
      <c r="K12635" s="216">
        <v>2.0134971560258745E-6</v>
      </c>
    </row>
    <row r="12636" spans="2:11" ht="15.75" customHeight="1" x14ac:dyDescent="0.2">
      <c r="B12636" s="189">
        <v>41396</v>
      </c>
      <c r="C12636" s="143">
        <v>299233</v>
      </c>
      <c r="D12636" s="143" t="s">
        <v>1224</v>
      </c>
      <c r="E12636" s="143" t="s">
        <v>24</v>
      </c>
      <c r="F12636" s="248" t="s">
        <v>6654</v>
      </c>
      <c r="G12636" s="216">
        <v>2.61</v>
      </c>
      <c r="H12636" s="216">
        <v>320.00000000582077</v>
      </c>
      <c r="I12636" s="216">
        <v>835.20000001519213</v>
      </c>
      <c r="J12636" s="216">
        <v>8.408364123716998E-4</v>
      </c>
      <c r="K12636" s="216">
        <v>2.6276137886137661E-6</v>
      </c>
    </row>
    <row r="12637" spans="2:11" ht="15.75" customHeight="1" x14ac:dyDescent="0.2">
      <c r="B12637" s="189">
        <v>41396</v>
      </c>
      <c r="C12637" s="143">
        <v>299234</v>
      </c>
      <c r="D12637" s="143" t="s">
        <v>779</v>
      </c>
      <c r="E12637" s="143" t="s">
        <v>24</v>
      </c>
      <c r="F12637" s="248" t="s">
        <v>6231</v>
      </c>
      <c r="G12637" s="216">
        <v>16.875</v>
      </c>
      <c r="H12637" s="216">
        <v>229.99999999534339</v>
      </c>
      <c r="I12637" s="216">
        <v>3881.2499999214197</v>
      </c>
      <c r="J12637" s="216">
        <v>3.9074429183336016E-3</v>
      </c>
      <c r="K12637" s="216">
        <v>1.6988882253968314E-5</v>
      </c>
    </row>
    <row r="12638" spans="2:11" ht="15.75" customHeight="1" x14ac:dyDescent="0.2">
      <c r="B12638" s="189">
        <v>41396</v>
      </c>
      <c r="C12638" s="143">
        <v>299235</v>
      </c>
      <c r="D12638" s="143" t="s">
        <v>5489</v>
      </c>
      <c r="E12638" s="143" t="s">
        <v>24</v>
      </c>
      <c r="F12638" s="248" t="s">
        <v>6655</v>
      </c>
      <c r="G12638" s="216">
        <v>6.68</v>
      </c>
      <c r="H12638" s="216">
        <v>210.99999999627471</v>
      </c>
      <c r="I12638" s="216">
        <v>1409.4799999751151</v>
      </c>
      <c r="J12638" s="216">
        <v>1.4189919857126219E-3</v>
      </c>
      <c r="K12638" s="216">
        <v>6.7250805011264202E-6</v>
      </c>
    </row>
    <row r="12639" spans="2:11" ht="15.75" customHeight="1" x14ac:dyDescent="0.2">
      <c r="B12639" s="189">
        <v>41396</v>
      </c>
      <c r="C12639" s="143">
        <v>299236</v>
      </c>
      <c r="D12639" s="143" t="s">
        <v>1200</v>
      </c>
      <c r="E12639" s="143" t="s">
        <v>24</v>
      </c>
      <c r="F12639" s="248" t="s">
        <v>5711</v>
      </c>
      <c r="G12639" s="216">
        <v>13.93</v>
      </c>
      <c r="H12639" s="216">
        <v>357.99999999348074</v>
      </c>
      <c r="I12639" s="216">
        <v>4986.9399999091866</v>
      </c>
      <c r="J12639" s="216">
        <v>5.0205947535444106E-3</v>
      </c>
      <c r="K12639" s="216">
        <v>1.4024007691720214E-5</v>
      </c>
    </row>
    <row r="12640" spans="2:11" ht="15.75" customHeight="1" x14ac:dyDescent="0.2">
      <c r="B12640" s="189">
        <v>41396</v>
      </c>
      <c r="C12640" s="143">
        <v>299237</v>
      </c>
      <c r="D12640" s="143" t="s">
        <v>590</v>
      </c>
      <c r="E12640" s="143" t="s">
        <v>25</v>
      </c>
      <c r="F12640" s="248" t="s">
        <v>6656</v>
      </c>
      <c r="G12640" s="216">
        <v>2.0100000000000002</v>
      </c>
      <c r="H12640" s="216">
        <v>58.999999993247911</v>
      </c>
      <c r="I12640" s="216">
        <v>118.58999998642831</v>
      </c>
      <c r="J12640" s="216">
        <v>3.418279652874935E-4</v>
      </c>
      <c r="K12640" s="216">
        <v>5.7936943275697131E-6</v>
      </c>
    </row>
    <row r="12641" spans="2:11" ht="15.75" customHeight="1" x14ac:dyDescent="0.2">
      <c r="B12641" s="189">
        <v>41396</v>
      </c>
      <c r="C12641" s="143">
        <v>299238</v>
      </c>
      <c r="D12641" s="143" t="s">
        <v>1295</v>
      </c>
      <c r="E12641" s="143" t="s">
        <v>25</v>
      </c>
      <c r="F12641" s="248" t="s">
        <v>6079</v>
      </c>
      <c r="G12641" s="216">
        <v>6.08</v>
      </c>
      <c r="H12641" s="216">
        <v>81.999999994877726</v>
      </c>
      <c r="I12641" s="216">
        <v>498.55999996885657</v>
      </c>
      <c r="J12641" s="216">
        <v>1.4370667879466269E-3</v>
      </c>
      <c r="K12641" s="216">
        <v>1.752520473215117E-5</v>
      </c>
    </row>
    <row r="12642" spans="2:11" ht="15.75" customHeight="1" x14ac:dyDescent="0.2">
      <c r="B12642" s="189">
        <v>41396</v>
      </c>
      <c r="C12642" s="143">
        <v>299239</v>
      </c>
      <c r="D12642" s="143" t="s">
        <v>6657</v>
      </c>
      <c r="E12642" s="143" t="s">
        <v>24</v>
      </c>
      <c r="F12642" s="248" t="s">
        <v>6658</v>
      </c>
      <c r="G12642" s="216">
        <v>52.43</v>
      </c>
      <c r="H12642" s="216">
        <v>246.00000000558794</v>
      </c>
      <c r="I12642" s="216">
        <v>12897.780000292976</v>
      </c>
      <c r="J12642" s="216">
        <v>1.2984821674818655E-2</v>
      </c>
      <c r="K12642" s="216">
        <v>5.2783827945218298E-5</v>
      </c>
    </row>
    <row r="12643" spans="2:11" ht="15.75" customHeight="1" x14ac:dyDescent="0.2">
      <c r="B12643" s="189">
        <v>41396</v>
      </c>
      <c r="C12643" s="143">
        <v>299240</v>
      </c>
      <c r="D12643" s="143" t="s">
        <v>1147</v>
      </c>
      <c r="E12643" s="143" t="s">
        <v>24</v>
      </c>
      <c r="F12643" s="248" t="s">
        <v>6659</v>
      </c>
      <c r="G12643" s="216">
        <v>7.2</v>
      </c>
      <c r="H12643" s="216">
        <v>87.000000000698492</v>
      </c>
      <c r="I12643" s="216">
        <v>626.40000000502914</v>
      </c>
      <c r="J12643" s="216">
        <v>6.3062730927236697E-4</v>
      </c>
      <c r="K12643" s="216">
        <v>7.2485897616931482E-6</v>
      </c>
    </row>
    <row r="12644" spans="2:11" ht="15.75" customHeight="1" x14ac:dyDescent="0.2">
      <c r="B12644" s="189">
        <v>41396</v>
      </c>
      <c r="C12644" s="143">
        <v>299241</v>
      </c>
      <c r="D12644" s="143" t="s">
        <v>1339</v>
      </c>
      <c r="E12644" s="143" t="s">
        <v>24</v>
      </c>
      <c r="F12644" s="248" t="s">
        <v>3368</v>
      </c>
      <c r="G12644" s="216">
        <v>17.490000000000002</v>
      </c>
      <c r="H12644" s="216">
        <v>261.99999999487773</v>
      </c>
      <c r="I12644" s="216">
        <v>4582.3799999104122</v>
      </c>
      <c r="J12644" s="216">
        <v>4.6133045488247308E-3</v>
      </c>
      <c r="K12644" s="216">
        <v>1.7608032629446272E-5</v>
      </c>
    </row>
    <row r="12645" spans="2:11" ht="15.75" customHeight="1" x14ac:dyDescent="0.2">
      <c r="B12645" s="189">
        <v>41396</v>
      </c>
      <c r="C12645" s="143">
        <v>299241</v>
      </c>
      <c r="D12645" s="143" t="s">
        <v>824</v>
      </c>
      <c r="E12645" s="143" t="s">
        <v>24</v>
      </c>
      <c r="F12645" s="248" t="s">
        <v>3368</v>
      </c>
      <c r="G12645" s="216">
        <v>7.83</v>
      </c>
      <c r="H12645" s="216">
        <v>261.99999999487773</v>
      </c>
      <c r="I12645" s="216">
        <v>2051.4599999598927</v>
      </c>
      <c r="J12645" s="216">
        <v>2.0653044378100421E-3</v>
      </c>
      <c r="K12645" s="216">
        <v>7.8828413658412979E-6</v>
      </c>
    </row>
    <row r="12646" spans="2:11" ht="15.75" customHeight="1" x14ac:dyDescent="0.2">
      <c r="B12646" s="189">
        <v>41396</v>
      </c>
      <c r="C12646" s="143">
        <v>299242</v>
      </c>
      <c r="D12646" s="143" t="s">
        <v>679</v>
      </c>
      <c r="E12646" s="143" t="s">
        <v>24</v>
      </c>
      <c r="F12646" s="248" t="s">
        <v>6600</v>
      </c>
      <c r="G12646" s="216">
        <v>9.1</v>
      </c>
      <c r="H12646" s="216">
        <v>200.99999999511056</v>
      </c>
      <c r="I12646" s="216">
        <v>1829.0999999555061</v>
      </c>
      <c r="J12646" s="216">
        <v>1.8414438239986693E-3</v>
      </c>
      <c r="K12646" s="216">
        <v>9.1614120599177279E-6</v>
      </c>
    </row>
    <row r="12647" spans="2:11" ht="15.75" customHeight="1" x14ac:dyDescent="0.2">
      <c r="B12647" s="189">
        <v>41396</v>
      </c>
      <c r="C12647" s="143">
        <v>299243</v>
      </c>
      <c r="D12647" s="143" t="s">
        <v>776</v>
      </c>
      <c r="E12647" s="143" t="s">
        <v>24</v>
      </c>
      <c r="F12647" s="248" t="s">
        <v>5122</v>
      </c>
      <c r="G12647" s="216">
        <v>25.290800000000004</v>
      </c>
      <c r="H12647" s="216">
        <v>216.00000000209548</v>
      </c>
      <c r="I12647" s="216">
        <v>5462.8128000529969</v>
      </c>
      <c r="J12647" s="216">
        <v>5.4996790184042264E-3</v>
      </c>
      <c r="K12647" s="216">
        <v>2.5461476936809598E-5</v>
      </c>
    </row>
    <row r="12648" spans="2:11" ht="15.75" customHeight="1" x14ac:dyDescent="0.2">
      <c r="B12648" s="189">
        <v>41396</v>
      </c>
      <c r="C12648" s="143">
        <v>299244</v>
      </c>
      <c r="D12648" s="143" t="s">
        <v>776</v>
      </c>
      <c r="E12648" s="143" t="s">
        <v>24</v>
      </c>
      <c r="F12648" s="248" t="s">
        <v>6470</v>
      </c>
      <c r="G12648" s="216">
        <v>40.950000000000003</v>
      </c>
      <c r="H12648" s="216">
        <v>346.99999999953434</v>
      </c>
      <c r="I12648" s="216">
        <v>14209.649999980933</v>
      </c>
      <c r="J12648" s="216">
        <v>1.4305544931542338E-2</v>
      </c>
      <c r="K12648" s="216">
        <v>4.1226354269629781E-5</v>
      </c>
    </row>
    <row r="12649" spans="2:11" ht="15.75" customHeight="1" x14ac:dyDescent="0.2">
      <c r="B12649" s="189">
        <v>41396</v>
      </c>
      <c r="C12649" s="143">
        <v>299245</v>
      </c>
      <c r="D12649" s="143" t="s">
        <v>502</v>
      </c>
      <c r="E12649" s="143" t="s">
        <v>24</v>
      </c>
      <c r="F12649" s="248" t="s">
        <v>6660</v>
      </c>
      <c r="G12649" s="216">
        <v>16.4575</v>
      </c>
      <c r="H12649" s="216">
        <v>470.99999999511056</v>
      </c>
      <c r="I12649" s="216">
        <v>7751.4824999195316</v>
      </c>
      <c r="J12649" s="216">
        <v>7.8037939842861559E-3</v>
      </c>
      <c r="K12649" s="216">
        <v>1.6568564722647915E-5</v>
      </c>
    </row>
    <row r="12650" spans="2:11" ht="15.75" customHeight="1" x14ac:dyDescent="0.2">
      <c r="B12650" s="189">
        <v>41396</v>
      </c>
      <c r="C12650" s="143">
        <v>299246</v>
      </c>
      <c r="D12650" s="143" t="s">
        <v>885</v>
      </c>
      <c r="E12650" s="143" t="s">
        <v>24</v>
      </c>
      <c r="F12650" s="248" t="s">
        <v>4301</v>
      </c>
      <c r="G12650" s="216">
        <v>2.16</v>
      </c>
      <c r="H12650" s="216">
        <v>288.99999999906868</v>
      </c>
      <c r="I12650" s="216">
        <v>624.23999999798843</v>
      </c>
      <c r="J12650" s="216">
        <v>6.2845273233677081E-4</v>
      </c>
      <c r="K12650" s="216">
        <v>2.1745769285079445E-6</v>
      </c>
    </row>
    <row r="12651" spans="2:11" ht="15.75" customHeight="1" x14ac:dyDescent="0.2">
      <c r="B12651" s="189">
        <v>41396</v>
      </c>
      <c r="C12651" s="143">
        <v>299247</v>
      </c>
      <c r="D12651" s="143" t="s">
        <v>1188</v>
      </c>
      <c r="E12651" s="143" t="s">
        <v>25</v>
      </c>
      <c r="F12651" s="248" t="s">
        <v>6661</v>
      </c>
      <c r="G12651" s="216">
        <v>1</v>
      </c>
      <c r="H12651" s="216">
        <v>361.99999999604188</v>
      </c>
      <c r="I12651" s="216">
        <v>361.99999999604188</v>
      </c>
      <c r="J12651" s="216">
        <v>1.0434414659489073E-3</v>
      </c>
      <c r="K12651" s="216">
        <v>2.8824349888406527E-6</v>
      </c>
    </row>
    <row r="12652" spans="2:11" ht="15.75" customHeight="1" x14ac:dyDescent="0.2">
      <c r="B12652" s="189">
        <v>41396</v>
      </c>
      <c r="C12652" s="143">
        <v>299248</v>
      </c>
      <c r="D12652" s="143" t="s">
        <v>1420</v>
      </c>
      <c r="E12652" s="143" t="s">
        <v>24</v>
      </c>
      <c r="F12652" s="248" t="s">
        <v>6662</v>
      </c>
      <c r="G12652" s="216">
        <v>13.6</v>
      </c>
      <c r="H12652" s="216">
        <v>265.99999999743886</v>
      </c>
      <c r="I12652" s="216">
        <v>3617.5999999651685</v>
      </c>
      <c r="J12652" s="216">
        <v>3.6420136557845351E-3</v>
      </c>
      <c r="K12652" s="216">
        <v>1.3691780660975945E-5</v>
      </c>
    </row>
    <row r="12653" spans="2:11" ht="15.75" customHeight="1" x14ac:dyDescent="0.2">
      <c r="B12653" s="189">
        <v>41396</v>
      </c>
      <c r="C12653" s="143">
        <v>299249</v>
      </c>
      <c r="D12653" s="143" t="s">
        <v>992</v>
      </c>
      <c r="E12653" s="143" t="s">
        <v>24</v>
      </c>
      <c r="F12653" s="248" t="s">
        <v>6663</v>
      </c>
      <c r="G12653" s="216">
        <v>2.92</v>
      </c>
      <c r="H12653" s="216">
        <v>317.99999999930151</v>
      </c>
      <c r="I12653" s="216">
        <v>928.5599999979604</v>
      </c>
      <c r="J12653" s="216">
        <v>9.3482645959763961E-4</v>
      </c>
      <c r="K12653" s="216">
        <v>2.9397058477977764E-6</v>
      </c>
    </row>
    <row r="12654" spans="2:11" ht="15.75" customHeight="1" x14ac:dyDescent="0.2">
      <c r="B12654" s="189">
        <v>41396</v>
      </c>
      <c r="C12654" s="143">
        <v>299250</v>
      </c>
      <c r="D12654" s="143" t="s">
        <v>972</v>
      </c>
      <c r="E12654" s="143" t="s">
        <v>25</v>
      </c>
      <c r="F12654" s="248" t="s">
        <v>6664</v>
      </c>
      <c r="G12654" s="216">
        <v>4.9800000000000004</v>
      </c>
      <c r="H12654" s="216">
        <v>111.99999999837019</v>
      </c>
      <c r="I12654" s="216">
        <v>557.75999999188355</v>
      </c>
      <c r="J12654" s="216">
        <v>1.6077069393523674E-3</v>
      </c>
      <c r="K12654" s="216">
        <v>1.4354526244426452E-5</v>
      </c>
    </row>
    <row r="12655" spans="2:11" ht="15.75" customHeight="1" x14ac:dyDescent="0.2">
      <c r="B12655" s="189">
        <v>41396</v>
      </c>
      <c r="C12655" s="143">
        <v>299251</v>
      </c>
      <c r="D12655" s="143" t="s">
        <v>1821</v>
      </c>
      <c r="E12655" s="143" t="s">
        <v>24</v>
      </c>
      <c r="F12655" s="248" t="s">
        <v>6665</v>
      </c>
      <c r="G12655" s="216">
        <v>12.08</v>
      </c>
      <c r="H12655" s="216">
        <v>71.000000000931323</v>
      </c>
      <c r="I12655" s="216">
        <v>857.6800000112504</v>
      </c>
      <c r="J12655" s="216">
        <v>8.6346812040146229E-4</v>
      </c>
      <c r="K12655" s="216">
        <v>1.2161522822396281E-5</v>
      </c>
    </row>
    <row r="12656" spans="2:11" ht="15.75" customHeight="1" x14ac:dyDescent="0.2">
      <c r="B12656" s="189">
        <v>41396</v>
      </c>
      <c r="C12656" s="143">
        <v>299252</v>
      </c>
      <c r="D12656" s="143" t="s">
        <v>612</v>
      </c>
      <c r="E12656" s="143" t="s">
        <v>25</v>
      </c>
      <c r="F12656" s="248" t="s">
        <v>6666</v>
      </c>
      <c r="G12656" s="216">
        <v>4</v>
      </c>
      <c r="H12656" s="216">
        <v>82.000000005355105</v>
      </c>
      <c r="I12656" s="216">
        <v>328.00000002142042</v>
      </c>
      <c r="J12656" s="216">
        <v>9.4543867640147709E-4</v>
      </c>
      <c r="K12656" s="216">
        <v>1.1529739955362611E-5</v>
      </c>
    </row>
    <row r="12657" spans="2:11" ht="15.75" customHeight="1" x14ac:dyDescent="0.2">
      <c r="B12657" s="189">
        <v>41396</v>
      </c>
      <c r="C12657" s="143">
        <v>299253</v>
      </c>
      <c r="D12657" s="143" t="s">
        <v>1821</v>
      </c>
      <c r="E12657" s="143" t="s">
        <v>24</v>
      </c>
      <c r="F12657" s="248" t="s">
        <v>6667</v>
      </c>
      <c r="G12657" s="216">
        <v>0.99</v>
      </c>
      <c r="H12657" s="216">
        <v>11.999999997206032</v>
      </c>
      <c r="I12657" s="216">
        <v>11.879999997233972</v>
      </c>
      <c r="J12657" s="216">
        <v>1.1960173104008999E-5</v>
      </c>
      <c r="K12657" s="216">
        <v>9.9668109223280779E-7</v>
      </c>
    </row>
    <row r="12658" spans="2:11" ht="15.75" customHeight="1" x14ac:dyDescent="0.2">
      <c r="B12658" s="189">
        <v>41396</v>
      </c>
      <c r="C12658" s="143">
        <v>299254</v>
      </c>
      <c r="D12658" s="143" t="s">
        <v>972</v>
      </c>
      <c r="E12658" s="143" t="s">
        <v>25</v>
      </c>
      <c r="F12658" s="248" t="s">
        <v>6668</v>
      </c>
      <c r="G12658" s="216">
        <v>3</v>
      </c>
      <c r="H12658" s="216">
        <v>68.999999994412065</v>
      </c>
      <c r="I12658" s="216">
        <v>206.99999998323619</v>
      </c>
      <c r="J12658" s="216">
        <v>5.9666404264169454E-4</v>
      </c>
      <c r="K12658" s="216">
        <v>8.6473049665219576E-6</v>
      </c>
    </row>
    <row r="12659" spans="2:11" ht="15.75" customHeight="1" x14ac:dyDescent="0.2">
      <c r="B12659" s="189">
        <v>41396</v>
      </c>
      <c r="C12659" s="143">
        <v>299309</v>
      </c>
      <c r="D12659" s="143" t="s">
        <v>1224</v>
      </c>
      <c r="E12659" s="143" t="s">
        <v>24</v>
      </c>
      <c r="F12659" s="248" t="s">
        <v>6669</v>
      </c>
      <c r="G12659" s="216">
        <v>17.395</v>
      </c>
      <c r="H12659" s="216">
        <v>327.00000000768341</v>
      </c>
      <c r="I12659" s="216">
        <v>5688.1650001336529</v>
      </c>
      <c r="J12659" s="216">
        <v>5.7265520253875135E-3</v>
      </c>
      <c r="K12659" s="216">
        <v>1.7512391514535043E-5</v>
      </c>
    </row>
    <row r="12660" spans="2:11" ht="15.75" customHeight="1" x14ac:dyDescent="0.2">
      <c r="B12660" s="189">
        <v>41397</v>
      </c>
      <c r="C12660" s="143">
        <v>299273</v>
      </c>
      <c r="D12660" s="143" t="s">
        <v>1257</v>
      </c>
      <c r="E12660" s="143" t="s">
        <v>25</v>
      </c>
      <c r="F12660" s="248" t="s">
        <v>6670</v>
      </c>
      <c r="G12660" s="216">
        <v>2</v>
      </c>
      <c r="H12660" s="216">
        <v>23.999999994412065</v>
      </c>
      <c r="I12660" s="216">
        <v>47.999999988824129</v>
      </c>
      <c r="J12660" s="216">
        <v>1.3836222761002724E-4</v>
      </c>
      <c r="K12660" s="216">
        <v>5.765092818426759E-6</v>
      </c>
    </row>
    <row r="12661" spans="2:11" ht="15.75" customHeight="1" x14ac:dyDescent="0.2">
      <c r="B12661" s="189">
        <v>41397</v>
      </c>
      <c r="C12661" s="143">
        <v>299274</v>
      </c>
      <c r="D12661" s="143" t="s">
        <v>872</v>
      </c>
      <c r="E12661" s="143" t="s">
        <v>25</v>
      </c>
      <c r="F12661" s="248" t="s">
        <v>6671</v>
      </c>
      <c r="G12661" s="216">
        <v>1</v>
      </c>
      <c r="H12661" s="216">
        <v>111.99999999837019</v>
      </c>
      <c r="I12661" s="216">
        <v>111.99999999837019</v>
      </c>
      <c r="J12661" s="216">
        <v>3.2284519782720047E-4</v>
      </c>
      <c r="K12661" s="216">
        <v>2.8825464092133795E-6</v>
      </c>
    </row>
    <row r="12662" spans="2:11" ht="15.75" customHeight="1" x14ac:dyDescent="0.2">
      <c r="B12662" s="189">
        <v>41397</v>
      </c>
      <c r="C12662" s="143">
        <v>299275</v>
      </c>
      <c r="D12662" s="143" t="s">
        <v>1085</v>
      </c>
      <c r="E12662" s="143" t="s">
        <v>24</v>
      </c>
      <c r="F12662" s="248" t="s">
        <v>5984</v>
      </c>
      <c r="G12662" s="216">
        <v>50</v>
      </c>
      <c r="H12662" s="216">
        <v>111.00000000558794</v>
      </c>
      <c r="I12662" s="216">
        <v>5550.0000002793968</v>
      </c>
      <c r="J12662" s="216">
        <v>5.5873017205339565E-3</v>
      </c>
      <c r="K12662" s="216">
        <v>5.0336051533807949E-5</v>
      </c>
    </row>
    <row r="12663" spans="2:11" ht="15.75" customHeight="1" x14ac:dyDescent="0.2">
      <c r="B12663" s="189">
        <v>41397</v>
      </c>
      <c r="C12663" s="143">
        <v>299276</v>
      </c>
      <c r="D12663" s="143" t="s">
        <v>728</v>
      </c>
      <c r="E12663" s="143" t="s">
        <v>25</v>
      </c>
      <c r="F12663" s="248" t="s">
        <v>2393</v>
      </c>
      <c r="G12663" s="216">
        <v>2</v>
      </c>
      <c r="H12663" s="216">
        <v>181.99999999604188</v>
      </c>
      <c r="I12663" s="216">
        <v>363.99999999208376</v>
      </c>
      <c r="J12663" s="216">
        <v>1.0492468929308512E-3</v>
      </c>
      <c r="K12663" s="216">
        <v>5.765092818426759E-6</v>
      </c>
    </row>
    <row r="12664" spans="2:11" ht="15.75" customHeight="1" x14ac:dyDescent="0.2">
      <c r="B12664" s="189">
        <v>41397</v>
      </c>
      <c r="C12664" s="143">
        <v>299277</v>
      </c>
      <c r="D12664" s="143" t="s">
        <v>495</v>
      </c>
      <c r="E12664" s="143" t="s">
        <v>25</v>
      </c>
      <c r="F12664" s="248" t="s">
        <v>6672</v>
      </c>
      <c r="G12664" s="216">
        <v>2</v>
      </c>
      <c r="H12664" s="216">
        <v>225</v>
      </c>
      <c r="I12664" s="216">
        <v>450</v>
      </c>
      <c r="J12664" s="216">
        <v>1.2971458841460207E-3</v>
      </c>
      <c r="K12664" s="216">
        <v>5.765092818426759E-6</v>
      </c>
    </row>
    <row r="12665" spans="2:11" ht="15.75" customHeight="1" x14ac:dyDescent="0.2">
      <c r="B12665" s="189">
        <v>41397</v>
      </c>
      <c r="C12665" s="143">
        <v>299278</v>
      </c>
      <c r="D12665" s="143" t="s">
        <v>509</v>
      </c>
      <c r="E12665" s="143" t="s">
        <v>25</v>
      </c>
      <c r="F12665" s="248" t="s">
        <v>6673</v>
      </c>
      <c r="G12665" s="216">
        <v>2</v>
      </c>
      <c r="H12665" s="216">
        <v>174.99999999417923</v>
      </c>
      <c r="I12665" s="216">
        <v>349.99999998835847</v>
      </c>
      <c r="J12665" s="216">
        <v>1.0088912431911255E-3</v>
      </c>
      <c r="K12665" s="216">
        <v>5.765092818426759E-6</v>
      </c>
    </row>
    <row r="12666" spans="2:11" ht="15.75" customHeight="1" x14ac:dyDescent="0.2">
      <c r="B12666" s="189">
        <v>41397</v>
      </c>
      <c r="C12666" s="143">
        <v>299280</v>
      </c>
      <c r="D12666" s="143" t="s">
        <v>537</v>
      </c>
      <c r="E12666" s="143" t="s">
        <v>25</v>
      </c>
      <c r="F12666" s="248" t="s">
        <v>2966</v>
      </c>
      <c r="G12666" s="216">
        <v>42</v>
      </c>
      <c r="H12666" s="216">
        <v>251.00000000093132</v>
      </c>
      <c r="I12666" s="216">
        <v>10542.000000039116</v>
      </c>
      <c r="J12666" s="216">
        <v>3.03878042460402E-2</v>
      </c>
      <c r="K12666" s="216">
        <v>1.2106694918696194E-4</v>
      </c>
    </row>
    <row r="12667" spans="2:11" ht="15.75" customHeight="1" x14ac:dyDescent="0.2">
      <c r="B12667" s="189">
        <v>41397</v>
      </c>
      <c r="C12667" s="143">
        <v>299281</v>
      </c>
      <c r="D12667" s="143" t="s">
        <v>801</v>
      </c>
      <c r="E12667" s="143" t="s">
        <v>25</v>
      </c>
      <c r="F12667" s="248" t="s">
        <v>2485</v>
      </c>
      <c r="G12667" s="216">
        <v>69.25</v>
      </c>
      <c r="H12667" s="216">
        <v>240.00000000698492</v>
      </c>
      <c r="I12667" s="216">
        <v>16620.000000483706</v>
      </c>
      <c r="J12667" s="216">
        <v>4.7907921322520669E-2</v>
      </c>
      <c r="K12667" s="216">
        <v>1.9961633883802652E-4</v>
      </c>
    </row>
    <row r="12668" spans="2:11" ht="15.75" customHeight="1" x14ac:dyDescent="0.2">
      <c r="B12668" s="189">
        <v>41397</v>
      </c>
      <c r="C12668" s="143">
        <v>299293</v>
      </c>
      <c r="D12668" s="143" t="s">
        <v>2371</v>
      </c>
      <c r="E12668" s="143" t="s">
        <v>25</v>
      </c>
      <c r="F12668" s="248" t="s">
        <v>3100</v>
      </c>
      <c r="G12668" s="216">
        <v>43.581000000000003</v>
      </c>
      <c r="H12668" s="216">
        <v>325.00000000116415</v>
      </c>
      <c r="I12668" s="216">
        <v>14163.825000050734</v>
      </c>
      <c r="J12668" s="216">
        <v>4.0827882894622934E-2</v>
      </c>
      <c r="K12668" s="216">
        <v>1.256242550599283E-4</v>
      </c>
    </row>
    <row r="12669" spans="2:11" ht="15.75" customHeight="1" x14ac:dyDescent="0.2">
      <c r="B12669" s="189">
        <v>41397</v>
      </c>
      <c r="C12669" s="143">
        <v>299294</v>
      </c>
      <c r="D12669" s="143" t="s">
        <v>968</v>
      </c>
      <c r="E12669" s="143" t="s">
        <v>25</v>
      </c>
      <c r="F12669" s="248" t="s">
        <v>2548</v>
      </c>
      <c r="G12669" s="216">
        <v>222.03</v>
      </c>
      <c r="H12669" s="216">
        <v>238.00000000046566</v>
      </c>
      <c r="I12669" s="216">
        <v>52843.140000103391</v>
      </c>
      <c r="J12669" s="216">
        <v>0.15232280345885793</v>
      </c>
      <c r="K12669" s="216">
        <v>6.4001177923764664E-4</v>
      </c>
    </row>
    <row r="12670" spans="2:11" ht="15.75" customHeight="1" x14ac:dyDescent="0.2">
      <c r="B12670" s="189">
        <v>41397</v>
      </c>
      <c r="C12670" s="143">
        <v>299296</v>
      </c>
      <c r="D12670" s="143" t="s">
        <v>1164</v>
      </c>
      <c r="E12670" s="143" t="s">
        <v>25</v>
      </c>
      <c r="F12670" s="248" t="s">
        <v>2284</v>
      </c>
      <c r="G12670" s="216">
        <v>50.83</v>
      </c>
      <c r="H12670" s="216">
        <v>192.00000000768341</v>
      </c>
      <c r="I12670" s="216">
        <v>9759.3600003905485</v>
      </c>
      <c r="J12670" s="216">
        <v>2.813180812534646E-2</v>
      </c>
      <c r="K12670" s="216">
        <v>1.4651983398031608E-4</v>
      </c>
    </row>
    <row r="12671" spans="2:11" ht="15.75" customHeight="1" x14ac:dyDescent="0.2">
      <c r="B12671" s="189">
        <v>41397</v>
      </c>
      <c r="C12671" s="143">
        <v>299297</v>
      </c>
      <c r="D12671" s="143" t="s">
        <v>960</v>
      </c>
      <c r="E12671" s="143" t="s">
        <v>25</v>
      </c>
      <c r="F12671" s="248" t="s">
        <v>2754</v>
      </c>
      <c r="G12671" s="216">
        <v>11</v>
      </c>
      <c r="H12671" s="216">
        <v>351.99999999487773</v>
      </c>
      <c r="I12671" s="216">
        <v>3871.999999943655</v>
      </c>
      <c r="J12671" s="216">
        <v>1.1161219696311788E-2</v>
      </c>
      <c r="K12671" s="216">
        <v>3.1708010501347176E-5</v>
      </c>
    </row>
    <row r="12672" spans="2:11" ht="15.75" customHeight="1" x14ac:dyDescent="0.2">
      <c r="B12672" s="189">
        <v>41397</v>
      </c>
      <c r="C12672" s="143">
        <v>299300</v>
      </c>
      <c r="D12672" s="143" t="s">
        <v>568</v>
      </c>
      <c r="E12672" s="143" t="s">
        <v>25</v>
      </c>
      <c r="F12672" s="248" t="s">
        <v>1944</v>
      </c>
      <c r="G12672" s="216">
        <v>28.070000000000004</v>
      </c>
      <c r="H12672" s="216">
        <v>371.99999999720603</v>
      </c>
      <c r="I12672" s="216">
        <v>10442.039999921573</v>
      </c>
      <c r="J12672" s="216">
        <v>3.0099664906636407E-2</v>
      </c>
      <c r="K12672" s="216">
        <v>8.091307770661957E-5</v>
      </c>
    </row>
    <row r="12673" spans="2:11" ht="15.75" customHeight="1" x14ac:dyDescent="0.2">
      <c r="B12673" s="189">
        <v>41397</v>
      </c>
      <c r="C12673" s="143">
        <v>299301</v>
      </c>
      <c r="D12673" s="143" t="s">
        <v>801</v>
      </c>
      <c r="E12673" s="143" t="s">
        <v>25</v>
      </c>
      <c r="F12673" s="248" t="s">
        <v>2485</v>
      </c>
      <c r="G12673" s="216">
        <v>41.457999999999998</v>
      </c>
      <c r="H12673" s="216">
        <v>323.00000000512227</v>
      </c>
      <c r="I12673" s="216">
        <v>13390.934000212359</v>
      </c>
      <c r="J12673" s="216">
        <v>3.8599988718325491E-2</v>
      </c>
      <c r="K12673" s="216">
        <v>1.1950460903316828E-4</v>
      </c>
    </row>
    <row r="12674" spans="2:11" ht="15.75" customHeight="1" x14ac:dyDescent="0.2">
      <c r="B12674" s="189">
        <v>41397</v>
      </c>
      <c r="C12674" s="143">
        <v>299307</v>
      </c>
      <c r="D12674" s="143" t="s">
        <v>527</v>
      </c>
      <c r="E12674" s="143" t="s">
        <v>25</v>
      </c>
      <c r="F12674" s="248" t="s">
        <v>2269</v>
      </c>
      <c r="G12674" s="216">
        <v>21.03</v>
      </c>
      <c r="H12674" s="216">
        <v>381.99999999837019</v>
      </c>
      <c r="I12674" s="216">
        <v>8033.4599999657257</v>
      </c>
      <c r="J12674" s="216">
        <v>2.3156821276460519E-2</v>
      </c>
      <c r="K12674" s="216">
        <v>6.061995098575737E-5</v>
      </c>
    </row>
    <row r="12675" spans="2:11" ht="15.75" customHeight="1" x14ac:dyDescent="0.2">
      <c r="B12675" s="189">
        <v>41397</v>
      </c>
      <c r="C12675" s="143">
        <v>299308</v>
      </c>
      <c r="D12675" s="143" t="s">
        <v>880</v>
      </c>
      <c r="E12675" s="143" t="s">
        <v>24</v>
      </c>
      <c r="F12675" s="248" t="s">
        <v>6674</v>
      </c>
      <c r="G12675" s="216">
        <v>18.900000000000002</v>
      </c>
      <c r="H12675" s="216">
        <v>288.99999999906868</v>
      </c>
      <c r="I12675" s="216">
        <v>5462.0999999823989</v>
      </c>
      <c r="J12675" s="216">
        <v>5.4988109416385282E-3</v>
      </c>
      <c r="K12675" s="216">
        <v>1.9027027479779407E-5</v>
      </c>
    </row>
    <row r="12676" spans="2:11" ht="15.75" customHeight="1" x14ac:dyDescent="0.2">
      <c r="B12676" s="189">
        <v>41397</v>
      </c>
      <c r="C12676" s="143">
        <v>299310</v>
      </c>
      <c r="D12676" s="143" t="s">
        <v>965</v>
      </c>
      <c r="E12676" s="143" t="s">
        <v>25</v>
      </c>
      <c r="F12676" s="248" t="s">
        <v>6675</v>
      </c>
      <c r="G12676" s="216">
        <v>18.05</v>
      </c>
      <c r="H12676" s="216">
        <v>135</v>
      </c>
      <c r="I12676" s="216">
        <v>2436.75</v>
      </c>
      <c r="J12676" s="216">
        <v>7.0240449626507023E-3</v>
      </c>
      <c r="K12676" s="216">
        <v>5.2029962686301497E-5</v>
      </c>
    </row>
    <row r="12677" spans="2:11" ht="15.75" customHeight="1" x14ac:dyDescent="0.2">
      <c r="B12677" s="189">
        <v>41397</v>
      </c>
      <c r="C12677" s="143">
        <v>299311</v>
      </c>
      <c r="D12677" s="143" t="s">
        <v>3050</v>
      </c>
      <c r="E12677" s="143" t="s">
        <v>24</v>
      </c>
      <c r="F12677" s="248" t="s">
        <v>6676</v>
      </c>
      <c r="G12677" s="216">
        <v>4.93</v>
      </c>
      <c r="H12677" s="216">
        <v>43.000000003958121</v>
      </c>
      <c r="I12677" s="216">
        <v>211.99000001951353</v>
      </c>
      <c r="J12677" s="216">
        <v>2.1341479131268363E-4</v>
      </c>
      <c r="K12677" s="216">
        <v>4.9631346812334633E-6</v>
      </c>
    </row>
    <row r="12678" spans="2:11" ht="15.75" customHeight="1" x14ac:dyDescent="0.2">
      <c r="B12678" s="189">
        <v>41397</v>
      </c>
      <c r="C12678" s="143">
        <v>299312</v>
      </c>
      <c r="D12678" s="143" t="s">
        <v>4698</v>
      </c>
      <c r="E12678" s="143" t="s">
        <v>24</v>
      </c>
      <c r="F12678" s="248" t="s">
        <v>5055</v>
      </c>
      <c r="G12678" s="216">
        <v>16.04</v>
      </c>
      <c r="H12678" s="216">
        <v>181.99999999604188</v>
      </c>
      <c r="I12678" s="216">
        <v>2919.2799999365116</v>
      </c>
      <c r="J12678" s="216">
        <v>2.9389005703683822E-3</v>
      </c>
      <c r="K12678" s="216">
        <v>1.6147805332045591E-5</v>
      </c>
    </row>
    <row r="12679" spans="2:11" ht="15.75" customHeight="1" x14ac:dyDescent="0.2">
      <c r="B12679" s="189">
        <v>41397</v>
      </c>
      <c r="C12679" s="143">
        <v>299313</v>
      </c>
      <c r="D12679" s="143" t="s">
        <v>6560</v>
      </c>
      <c r="E12679" s="143" t="s">
        <v>24</v>
      </c>
      <c r="F12679" s="248" t="s">
        <v>6677</v>
      </c>
      <c r="G12679" s="216">
        <v>14.8125</v>
      </c>
      <c r="H12679" s="216">
        <v>251.00000000093132</v>
      </c>
      <c r="I12679" s="216">
        <v>3717.9375000137952</v>
      </c>
      <c r="J12679" s="216">
        <v>3.7429258720034298E-3</v>
      </c>
      <c r="K12679" s="216">
        <v>1.4912055266890604E-5</v>
      </c>
    </row>
    <row r="12680" spans="2:11" ht="15.75" customHeight="1" x14ac:dyDescent="0.2">
      <c r="B12680" s="189">
        <v>41397</v>
      </c>
      <c r="C12680" s="143">
        <v>299314</v>
      </c>
      <c r="D12680" s="143" t="s">
        <v>665</v>
      </c>
      <c r="E12680" s="143" t="s">
        <v>25</v>
      </c>
      <c r="F12680" s="248" t="s">
        <v>6678</v>
      </c>
      <c r="G12680" s="216">
        <v>13</v>
      </c>
      <c r="H12680" s="216">
        <v>255.99999999627471</v>
      </c>
      <c r="I12680" s="216">
        <v>3327.9999999515712</v>
      </c>
      <c r="J12680" s="216">
        <v>9.5931144497225281E-3</v>
      </c>
      <c r="K12680" s="216">
        <v>3.7473103319773932E-5</v>
      </c>
    </row>
    <row r="12681" spans="2:11" ht="15.75" customHeight="1" x14ac:dyDescent="0.2">
      <c r="B12681" s="189">
        <v>41397</v>
      </c>
      <c r="C12681" s="143">
        <v>299315</v>
      </c>
      <c r="D12681" s="143" t="s">
        <v>1149</v>
      </c>
      <c r="E12681" s="143" t="s">
        <v>24</v>
      </c>
      <c r="F12681" s="248" t="s">
        <v>6679</v>
      </c>
      <c r="G12681" s="216">
        <v>4</v>
      </c>
      <c r="H12681" s="216">
        <v>294.99999999767169</v>
      </c>
      <c r="I12681" s="216">
        <v>1179.9999999906868</v>
      </c>
      <c r="J12681" s="216">
        <v>1.1879308161884918E-3</v>
      </c>
      <c r="K12681" s="216">
        <v>4.0268841227046358E-6</v>
      </c>
    </row>
    <row r="12682" spans="2:11" ht="15.75" customHeight="1" x14ac:dyDescent="0.2">
      <c r="B12682" s="189">
        <v>41397</v>
      </c>
      <c r="C12682" s="143">
        <v>299315</v>
      </c>
      <c r="D12682" s="143" t="s">
        <v>1159</v>
      </c>
      <c r="E12682" s="143" t="s">
        <v>24</v>
      </c>
      <c r="F12682" s="248" t="s">
        <v>6679</v>
      </c>
      <c r="G12682" s="216">
        <v>3.91</v>
      </c>
      <c r="H12682" s="216">
        <v>294.99999999767169</v>
      </c>
      <c r="I12682" s="216">
        <v>1153.4499999908965</v>
      </c>
      <c r="J12682" s="216">
        <v>1.1612023728242509E-3</v>
      </c>
      <c r="K12682" s="216">
        <v>3.9362792299437817E-6</v>
      </c>
    </row>
    <row r="12683" spans="2:11" ht="15.75" customHeight="1" x14ac:dyDescent="0.2">
      <c r="B12683" s="189">
        <v>41397</v>
      </c>
      <c r="C12683" s="143">
        <v>299316</v>
      </c>
      <c r="D12683" s="143" t="s">
        <v>1212</v>
      </c>
      <c r="E12683" s="143" t="s">
        <v>24</v>
      </c>
      <c r="F12683" s="248" t="s">
        <v>6408</v>
      </c>
      <c r="G12683" s="216">
        <v>4.6150000000000002</v>
      </c>
      <c r="H12683" s="216">
        <v>235.00000000116415</v>
      </c>
      <c r="I12683" s="216">
        <v>1084.5250000053727</v>
      </c>
      <c r="J12683" s="216">
        <v>1.0918141257994702E-3</v>
      </c>
      <c r="K12683" s="216">
        <v>4.646017556570474E-6</v>
      </c>
    </row>
    <row r="12684" spans="2:11" ht="15.75" customHeight="1" x14ac:dyDescent="0.2">
      <c r="B12684" s="189">
        <v>41397</v>
      </c>
      <c r="C12684" s="143">
        <v>299317</v>
      </c>
      <c r="D12684" s="143" t="s">
        <v>1212</v>
      </c>
      <c r="E12684" s="143" t="s">
        <v>24</v>
      </c>
      <c r="F12684" s="248" t="s">
        <v>6265</v>
      </c>
      <c r="G12684" s="216">
        <v>25.745000000000001</v>
      </c>
      <c r="H12684" s="216">
        <v>310.00000000465661</v>
      </c>
      <c r="I12684" s="216">
        <v>7980.9500001198849</v>
      </c>
      <c r="J12684" s="216">
        <v>8.0345902098955813E-3</v>
      </c>
      <c r="K12684" s="216">
        <v>2.5918032934757713E-5</v>
      </c>
    </row>
    <row r="12685" spans="2:11" ht="15.75" customHeight="1" x14ac:dyDescent="0.2">
      <c r="B12685" s="189">
        <v>41397</v>
      </c>
      <c r="C12685" s="143">
        <v>299318</v>
      </c>
      <c r="D12685" s="143" t="s">
        <v>1131</v>
      </c>
      <c r="E12685" s="143" t="s">
        <v>24</v>
      </c>
      <c r="F12685" s="248" t="s">
        <v>6680</v>
      </c>
      <c r="G12685" s="216">
        <v>31.62</v>
      </c>
      <c r="H12685" s="216">
        <v>220.00000000465661</v>
      </c>
      <c r="I12685" s="216">
        <v>6956.4000001472423</v>
      </c>
      <c r="J12685" s="216">
        <v>7.0031541779438638E-3</v>
      </c>
      <c r="K12685" s="216">
        <v>3.1832518989980145E-5</v>
      </c>
    </row>
    <row r="12686" spans="2:11" ht="15.75" customHeight="1" x14ac:dyDescent="0.2">
      <c r="B12686" s="189">
        <v>41397</v>
      </c>
      <c r="C12686" s="143">
        <v>299319</v>
      </c>
      <c r="D12686" s="143" t="s">
        <v>1018</v>
      </c>
      <c r="E12686" s="143" t="s">
        <v>24</v>
      </c>
      <c r="F12686" s="248" t="s">
        <v>6681</v>
      </c>
      <c r="G12686" s="216">
        <v>3.79</v>
      </c>
      <c r="H12686" s="216">
        <v>306.99999999487773</v>
      </c>
      <c r="I12686" s="216">
        <v>1163.5299999805866</v>
      </c>
      <c r="J12686" s="216">
        <v>1.1713501208030874E-3</v>
      </c>
      <c r="K12686" s="216">
        <v>3.8154727062626429E-6</v>
      </c>
    </row>
    <row r="12687" spans="2:11" ht="15.75" customHeight="1" x14ac:dyDescent="0.2">
      <c r="B12687" s="189">
        <v>41397</v>
      </c>
      <c r="C12687" s="143">
        <v>299320</v>
      </c>
      <c r="D12687" s="143" t="s">
        <v>864</v>
      </c>
      <c r="E12687" s="143" t="s">
        <v>24</v>
      </c>
      <c r="F12687" s="248" t="s">
        <v>6682</v>
      </c>
      <c r="G12687" s="216">
        <v>58.254500000000007</v>
      </c>
      <c r="H12687" s="216">
        <v>229.00000000256114</v>
      </c>
      <c r="I12687" s="216">
        <v>13340.2805001492</v>
      </c>
      <c r="J12687" s="216">
        <v>1.3429940934619269E-2</v>
      </c>
      <c r="K12687" s="216">
        <v>5.8646030281524311E-5</v>
      </c>
    </row>
    <row r="12688" spans="2:11" ht="15.75" customHeight="1" x14ac:dyDescent="0.2">
      <c r="B12688" s="189">
        <v>41397</v>
      </c>
      <c r="C12688" s="143">
        <v>299320</v>
      </c>
      <c r="D12688" s="143" t="s">
        <v>681</v>
      </c>
      <c r="E12688" s="143" t="s">
        <v>24</v>
      </c>
      <c r="F12688" s="248" t="s">
        <v>6682</v>
      </c>
      <c r="G12688" s="216">
        <v>2.1800000000000002</v>
      </c>
      <c r="H12688" s="216">
        <v>229.00000000256114</v>
      </c>
      <c r="I12688" s="216">
        <v>499.2200000055833</v>
      </c>
      <c r="J12688" s="216">
        <v>5.0257527293977289E-4</v>
      </c>
      <c r="K12688" s="216">
        <v>2.1946518468740266E-6</v>
      </c>
    </row>
    <row r="12689" spans="2:11" ht="15.75" customHeight="1" x14ac:dyDescent="0.2">
      <c r="B12689" s="189">
        <v>41397</v>
      </c>
      <c r="C12689" s="143">
        <v>299321</v>
      </c>
      <c r="D12689" s="143" t="s">
        <v>1226</v>
      </c>
      <c r="E12689" s="143" t="s">
        <v>25</v>
      </c>
      <c r="F12689" s="248" t="s">
        <v>6683</v>
      </c>
      <c r="G12689" s="216">
        <v>1.03</v>
      </c>
      <c r="H12689" s="216">
        <v>34.999999998835847</v>
      </c>
      <c r="I12689" s="216">
        <v>36.049999998800921</v>
      </c>
      <c r="J12689" s="216">
        <v>1.0391579804868593E-4</v>
      </c>
      <c r="K12689" s="216">
        <v>2.969022801489781E-6</v>
      </c>
    </row>
    <row r="12690" spans="2:11" ht="15.75" customHeight="1" x14ac:dyDescent="0.2">
      <c r="B12690" s="189">
        <v>41397</v>
      </c>
      <c r="C12690" s="143">
        <v>299322</v>
      </c>
      <c r="D12690" s="143" t="s">
        <v>1073</v>
      </c>
      <c r="E12690" s="143" t="s">
        <v>24</v>
      </c>
      <c r="F12690" s="248" t="s">
        <v>6454</v>
      </c>
      <c r="G12690" s="216">
        <v>3.15</v>
      </c>
      <c r="H12690" s="216">
        <v>300.00000000349246</v>
      </c>
      <c r="I12690" s="216">
        <v>945.00000001100125</v>
      </c>
      <c r="J12690" s="216">
        <v>9.5135137400004547E-4</v>
      </c>
      <c r="K12690" s="216">
        <v>3.1711712466299006E-6</v>
      </c>
    </row>
    <row r="12691" spans="2:11" ht="15.75" customHeight="1" x14ac:dyDescent="0.2">
      <c r="B12691" s="189">
        <v>41397</v>
      </c>
      <c r="C12691" s="143">
        <v>299323</v>
      </c>
      <c r="D12691" s="143" t="s">
        <v>1819</v>
      </c>
      <c r="E12691" s="143" t="s">
        <v>24</v>
      </c>
      <c r="F12691" s="248" t="s">
        <v>6684</v>
      </c>
      <c r="G12691" s="216">
        <v>0.99</v>
      </c>
      <c r="H12691" s="216">
        <v>39.000000001396984</v>
      </c>
      <c r="I12691" s="216">
        <v>38.610000001383014</v>
      </c>
      <c r="J12691" s="216">
        <v>3.8869498995798806E-5</v>
      </c>
      <c r="K12691" s="216">
        <v>9.9665382036939732E-7</v>
      </c>
    </row>
    <row r="12692" spans="2:11" ht="15.75" customHeight="1" x14ac:dyDescent="0.2">
      <c r="B12692" s="189">
        <v>41398</v>
      </c>
      <c r="C12692" s="143">
        <v>299333</v>
      </c>
      <c r="D12692" s="143" t="s">
        <v>1851</v>
      </c>
      <c r="E12692" s="143" t="s">
        <v>24</v>
      </c>
      <c r="F12692" s="248" t="s">
        <v>6685</v>
      </c>
      <c r="G12692" s="216">
        <v>11.14</v>
      </c>
      <c r="H12692" s="216">
        <v>298.00000000745058</v>
      </c>
      <c r="I12692" s="216">
        <v>3319.7200000829998</v>
      </c>
      <c r="J12692" s="216">
        <v>3.3419017728431931E-3</v>
      </c>
      <c r="K12692" s="216">
        <v>1.1214435479059192E-5</v>
      </c>
    </row>
    <row r="12693" spans="2:11" ht="15.75" customHeight="1" x14ac:dyDescent="0.2">
      <c r="B12693" s="189">
        <v>41398</v>
      </c>
      <c r="C12693" s="143">
        <v>299335</v>
      </c>
      <c r="D12693" s="143" t="s">
        <v>2510</v>
      </c>
      <c r="E12693" s="143" t="s">
        <v>25</v>
      </c>
      <c r="F12693" s="248" t="s">
        <v>6686</v>
      </c>
      <c r="G12693" s="216">
        <v>3.96</v>
      </c>
      <c r="H12693" s="216">
        <v>309.00000000139698</v>
      </c>
      <c r="I12693" s="216">
        <v>1223.6400000055321</v>
      </c>
      <c r="J12693" s="216">
        <v>3.5274225799310343E-3</v>
      </c>
      <c r="K12693" s="216">
        <v>1.1415607054741382E-5</v>
      </c>
    </row>
    <row r="12694" spans="2:11" ht="15.75" customHeight="1" x14ac:dyDescent="0.2">
      <c r="B12694" s="189">
        <v>41398</v>
      </c>
      <c r="C12694" s="143">
        <v>299341</v>
      </c>
      <c r="D12694" s="143" t="s">
        <v>886</v>
      </c>
      <c r="E12694" s="143" t="s">
        <v>25</v>
      </c>
      <c r="F12694" s="248" t="s">
        <v>6687</v>
      </c>
      <c r="G12694" s="216">
        <v>17</v>
      </c>
      <c r="H12694" s="216">
        <v>394.99999999883585</v>
      </c>
      <c r="I12694" s="216">
        <v>6714.9999999802094</v>
      </c>
      <c r="J12694" s="216">
        <v>1.9357525599081427E-2</v>
      </c>
      <c r="K12694" s="216">
        <v>4.9006393921869568E-5</v>
      </c>
    </row>
    <row r="12695" spans="2:11" ht="15.75" customHeight="1" x14ac:dyDescent="0.2">
      <c r="B12695" s="189">
        <v>41398</v>
      </c>
      <c r="C12695" s="143">
        <v>299349</v>
      </c>
      <c r="D12695" s="143" t="s">
        <v>890</v>
      </c>
      <c r="E12695" s="143" t="s">
        <v>25</v>
      </c>
      <c r="F12695" s="248" t="s">
        <v>3981</v>
      </c>
      <c r="G12695" s="216">
        <v>61.8</v>
      </c>
      <c r="H12695" s="216">
        <v>574.99999999883585</v>
      </c>
      <c r="I12695" s="216">
        <v>35534.999999928055</v>
      </c>
      <c r="J12695" s="216">
        <v>0.10243777694177113</v>
      </c>
      <c r="K12695" s="216">
        <v>1.78152655551267E-4</v>
      </c>
    </row>
    <row r="12696" spans="2:11" ht="15.75" customHeight="1" x14ac:dyDescent="0.2">
      <c r="B12696" s="189">
        <v>41398</v>
      </c>
      <c r="C12696" s="143">
        <v>299351</v>
      </c>
      <c r="D12696" s="143" t="s">
        <v>6688</v>
      </c>
      <c r="E12696" s="143" t="s">
        <v>24</v>
      </c>
      <c r="F12696" s="248" t="s">
        <v>6689</v>
      </c>
      <c r="G12696" s="216">
        <v>1</v>
      </c>
      <c r="H12696" s="216">
        <v>2049.9999999976717</v>
      </c>
      <c r="I12696" s="216">
        <v>2049.9999999976717</v>
      </c>
      <c r="J12696" s="216">
        <v>2.063697731781439E-3</v>
      </c>
      <c r="K12696" s="216">
        <v>1.006681820382333E-6</v>
      </c>
    </row>
    <row r="12697" spans="2:11" ht="15.75" customHeight="1" x14ac:dyDescent="0.2">
      <c r="B12697" s="189">
        <v>41398</v>
      </c>
      <c r="C12697" s="143">
        <v>299356</v>
      </c>
      <c r="D12697" s="143" t="s">
        <v>977</v>
      </c>
      <c r="E12697" s="143" t="s">
        <v>24</v>
      </c>
      <c r="F12697" s="248" t="s">
        <v>6690</v>
      </c>
      <c r="G12697" s="216">
        <v>12.040000000000001</v>
      </c>
      <c r="H12697" s="216">
        <v>229.99999999534339</v>
      </c>
      <c r="I12697" s="216">
        <v>2769.1999999439345</v>
      </c>
      <c r="J12697" s="216">
        <v>2.7877032969463168E-3</v>
      </c>
      <c r="K12697" s="216">
        <v>1.2120449117403292E-5</v>
      </c>
    </row>
    <row r="12698" spans="2:11" ht="15.75" customHeight="1" x14ac:dyDescent="0.2">
      <c r="B12698" s="189">
        <v>41398</v>
      </c>
      <c r="C12698" s="143">
        <v>299357</v>
      </c>
      <c r="D12698" s="143" t="s">
        <v>525</v>
      </c>
      <c r="E12698" s="143" t="s">
        <v>24</v>
      </c>
      <c r="F12698" s="248" t="s">
        <v>6691</v>
      </c>
      <c r="G12698" s="216">
        <v>6.9</v>
      </c>
      <c r="H12698" s="216">
        <v>486.99999999487773</v>
      </c>
      <c r="I12698" s="216">
        <v>3360.2999999646563</v>
      </c>
      <c r="J12698" s="216">
        <v>3.3827529209951739E-3</v>
      </c>
      <c r="K12698" s="216">
        <v>6.9461045606380986E-6</v>
      </c>
    </row>
    <row r="12699" spans="2:11" ht="15.75" customHeight="1" x14ac:dyDescent="0.2">
      <c r="B12699" s="189">
        <v>41399</v>
      </c>
      <c r="C12699" s="143">
        <v>299345</v>
      </c>
      <c r="D12699" s="143" t="s">
        <v>6692</v>
      </c>
      <c r="E12699" s="143" t="s">
        <v>24</v>
      </c>
      <c r="F12699" s="248" t="s">
        <v>6693</v>
      </c>
      <c r="G12699" s="216">
        <v>2</v>
      </c>
      <c r="H12699" s="216">
        <v>643.99999999324791</v>
      </c>
      <c r="I12699" s="216">
        <v>1287.9999999864958</v>
      </c>
      <c r="J12699" s="216">
        <v>1.2965854703368784E-3</v>
      </c>
      <c r="K12699" s="216">
        <v>2.0133314756994919E-6</v>
      </c>
    </row>
    <row r="12700" spans="2:11" ht="15.75" customHeight="1" x14ac:dyDescent="0.2">
      <c r="B12700" s="189">
        <v>41399</v>
      </c>
      <c r="C12700" s="143">
        <v>299350</v>
      </c>
      <c r="D12700" s="143" t="s">
        <v>4801</v>
      </c>
      <c r="E12700" s="143" t="s">
        <v>24</v>
      </c>
      <c r="F12700" s="248" t="s">
        <v>6694</v>
      </c>
      <c r="G12700" s="216">
        <v>1</v>
      </c>
      <c r="H12700" s="216">
        <v>307.0000000053551</v>
      </c>
      <c r="I12700" s="216">
        <v>307.0000000053551</v>
      </c>
      <c r="J12700" s="216">
        <v>3.0904638152526277E-4</v>
      </c>
      <c r="K12700" s="216">
        <v>1.0066657378497459E-6</v>
      </c>
    </row>
    <row r="12701" spans="2:11" ht="15.75" customHeight="1" x14ac:dyDescent="0.2">
      <c r="B12701" s="189">
        <v>41399</v>
      </c>
      <c r="C12701" s="143">
        <v>299352</v>
      </c>
      <c r="D12701" s="143" t="s">
        <v>1066</v>
      </c>
      <c r="E12701" s="143" t="s">
        <v>24</v>
      </c>
      <c r="F12701" s="248" t="s">
        <v>6428</v>
      </c>
      <c r="G12701" s="216">
        <v>17.98</v>
      </c>
      <c r="H12701" s="216">
        <v>275.00000000582077</v>
      </c>
      <c r="I12701" s="216">
        <v>4944.5000001046574</v>
      </c>
      <c r="J12701" s="216">
        <v>4.9774587409034234E-3</v>
      </c>
      <c r="K12701" s="216">
        <v>1.809984996653843E-5</v>
      </c>
    </row>
    <row r="12702" spans="2:11" ht="15.75" customHeight="1" x14ac:dyDescent="0.2">
      <c r="B12702" s="189">
        <v>41399</v>
      </c>
      <c r="C12702" s="143">
        <v>299353</v>
      </c>
      <c r="D12702" s="143" t="s">
        <v>1655</v>
      </c>
      <c r="E12702" s="143" t="s">
        <v>24</v>
      </c>
      <c r="F12702" s="248" t="s">
        <v>6695</v>
      </c>
      <c r="G12702" s="216">
        <v>9.8132000000000001</v>
      </c>
      <c r="H12702" s="216">
        <v>553.00000000046566</v>
      </c>
      <c r="I12702" s="216">
        <v>5426.6996000045701</v>
      </c>
      <c r="J12702" s="216">
        <v>5.4628725569275212E-3</v>
      </c>
      <c r="K12702" s="216">
        <v>9.8786122186671255E-6</v>
      </c>
    </row>
    <row r="12703" spans="2:11" ht="15.75" customHeight="1" x14ac:dyDescent="0.2">
      <c r="B12703" s="189">
        <v>41399</v>
      </c>
      <c r="C12703" s="143">
        <v>299355</v>
      </c>
      <c r="D12703" s="143" t="s">
        <v>1356</v>
      </c>
      <c r="E12703" s="143" t="s">
        <v>24</v>
      </c>
      <c r="F12703" s="248" t="s">
        <v>6696</v>
      </c>
      <c r="G12703" s="216">
        <v>0.82500000000000007</v>
      </c>
      <c r="H12703" s="216">
        <v>137.00000000651926</v>
      </c>
      <c r="I12703" s="216">
        <v>113.0250000053784</v>
      </c>
      <c r="J12703" s="216">
        <v>1.1377839502588178E-4</v>
      </c>
      <c r="K12703" s="216">
        <v>8.3049923372604043E-7</v>
      </c>
    </row>
    <row r="12704" spans="2:11" ht="15.75" customHeight="1" x14ac:dyDescent="0.2">
      <c r="B12704" s="189">
        <v>41399</v>
      </c>
      <c r="C12704" s="143">
        <v>299358</v>
      </c>
      <c r="D12704" s="143" t="s">
        <v>855</v>
      </c>
      <c r="E12704" s="143" t="s">
        <v>24</v>
      </c>
      <c r="F12704" s="248" t="s">
        <v>6697</v>
      </c>
      <c r="G12704" s="216">
        <v>8.52</v>
      </c>
      <c r="H12704" s="216">
        <v>243.99999999906868</v>
      </c>
      <c r="I12704" s="216">
        <v>2078.8799999920652</v>
      </c>
      <c r="J12704" s="216">
        <v>2.0927372690930919E-3</v>
      </c>
      <c r="K12704" s="216">
        <v>8.5767920864798349E-6</v>
      </c>
    </row>
    <row r="12705" spans="2:11" ht="15.75" customHeight="1" x14ac:dyDescent="0.2">
      <c r="B12705" s="189">
        <v>41400</v>
      </c>
      <c r="C12705" s="143">
        <v>299374</v>
      </c>
      <c r="D12705" s="143" t="s">
        <v>612</v>
      </c>
      <c r="E12705" s="143" t="s">
        <v>25</v>
      </c>
      <c r="F12705" s="248" t="s">
        <v>4067</v>
      </c>
      <c r="G12705" s="216">
        <v>14</v>
      </c>
      <c r="H12705" s="216">
        <v>91.999999996041879</v>
      </c>
      <c r="I12705" s="216">
        <v>1287.9999999445863</v>
      </c>
      <c r="J12705" s="216">
        <v>3.7132351519303785E-3</v>
      </c>
      <c r="K12705" s="216">
        <v>4.036125165315362E-5</v>
      </c>
    </row>
    <row r="12706" spans="2:11" ht="15.75" customHeight="1" x14ac:dyDescent="0.2">
      <c r="B12706" s="189">
        <v>41400</v>
      </c>
      <c r="C12706" s="143">
        <v>299376</v>
      </c>
      <c r="D12706" s="143" t="s">
        <v>675</v>
      </c>
      <c r="E12706" s="143" t="s">
        <v>25</v>
      </c>
      <c r="F12706" s="248" t="s">
        <v>6698</v>
      </c>
      <c r="G12706" s="216">
        <v>2.25</v>
      </c>
      <c r="H12706" s="216">
        <v>165.00000000349246</v>
      </c>
      <c r="I12706" s="216">
        <v>371.25000000785803</v>
      </c>
      <c r="J12706" s="216">
        <v>1.0702939054678888E-3</v>
      </c>
      <c r="K12706" s="216">
        <v>6.4866297299711178E-6</v>
      </c>
    </row>
    <row r="12707" spans="2:11" ht="15.75" customHeight="1" x14ac:dyDescent="0.2">
      <c r="B12707" s="189">
        <v>41400</v>
      </c>
      <c r="C12707" s="143">
        <v>299377</v>
      </c>
      <c r="D12707" s="143" t="s">
        <v>582</v>
      </c>
      <c r="E12707" s="143" t="s">
        <v>25</v>
      </c>
      <c r="F12707" s="248" t="s">
        <v>2756</v>
      </c>
      <c r="G12707" s="216">
        <v>9.5</v>
      </c>
      <c r="H12707" s="216">
        <v>187.00000000186265</v>
      </c>
      <c r="I12707" s="216">
        <v>1776.5000000176951</v>
      </c>
      <c r="J12707" s="216">
        <v>5.1215545401815431E-3</v>
      </c>
      <c r="K12707" s="216">
        <v>2.7387992193211384E-5</v>
      </c>
    </row>
    <row r="12708" spans="2:11" ht="15.75" customHeight="1" x14ac:dyDescent="0.2">
      <c r="B12708" s="189">
        <v>41400</v>
      </c>
      <c r="C12708" s="143">
        <v>299378</v>
      </c>
      <c r="D12708" s="143" t="s">
        <v>950</v>
      </c>
      <c r="E12708" s="143" t="s">
        <v>25</v>
      </c>
      <c r="F12708" s="248" t="s">
        <v>6699</v>
      </c>
      <c r="G12708" s="216">
        <v>1</v>
      </c>
      <c r="H12708" s="216">
        <v>268.99999999674037</v>
      </c>
      <c r="I12708" s="216">
        <v>268.99999999674037</v>
      </c>
      <c r="J12708" s="216">
        <v>7.7551262104048294E-4</v>
      </c>
      <c r="K12708" s="216">
        <v>2.8829465466538298E-6</v>
      </c>
    </row>
    <row r="12709" spans="2:11" ht="15.75" customHeight="1" x14ac:dyDescent="0.2">
      <c r="B12709" s="189">
        <v>41400</v>
      </c>
      <c r="C12709" s="143">
        <v>299379</v>
      </c>
      <c r="D12709" s="143" t="s">
        <v>703</v>
      </c>
      <c r="E12709" s="143" t="s">
        <v>25</v>
      </c>
      <c r="F12709" s="248" t="s">
        <v>6052</v>
      </c>
      <c r="G12709" s="216">
        <v>109</v>
      </c>
      <c r="H12709" s="216">
        <v>153.99999999906868</v>
      </c>
      <c r="I12709" s="216">
        <v>16785.999999898486</v>
      </c>
      <c r="J12709" s="216">
        <v>4.8393140731838528E-2</v>
      </c>
      <c r="K12709" s="216">
        <v>3.1424117358526746E-4</v>
      </c>
    </row>
    <row r="12710" spans="2:11" ht="15.75" customHeight="1" x14ac:dyDescent="0.2">
      <c r="B12710" s="189">
        <v>41400</v>
      </c>
      <c r="C12710" s="143">
        <v>299381</v>
      </c>
      <c r="D12710" s="143" t="s">
        <v>960</v>
      </c>
      <c r="E12710" s="143" t="s">
        <v>25</v>
      </c>
      <c r="F12710" s="248" t="s">
        <v>2754</v>
      </c>
      <c r="G12710" s="216">
        <v>5</v>
      </c>
      <c r="H12710" s="216">
        <v>395.9999999916181</v>
      </c>
      <c r="I12710" s="216">
        <v>1979.9999999580905</v>
      </c>
      <c r="J12710" s="216">
        <v>5.7082341622537603E-3</v>
      </c>
      <c r="K12710" s="216">
        <v>1.441473273326915E-5</v>
      </c>
    </row>
    <row r="12711" spans="2:11" ht="15.75" customHeight="1" x14ac:dyDescent="0.2">
      <c r="B12711" s="189">
        <v>41400</v>
      </c>
      <c r="C12711" s="143">
        <v>299382</v>
      </c>
      <c r="D12711" s="143" t="s">
        <v>515</v>
      </c>
      <c r="E12711" s="143" t="s">
        <v>25</v>
      </c>
      <c r="F12711" s="248" t="s">
        <v>2871</v>
      </c>
      <c r="G12711" s="216">
        <v>67</v>
      </c>
      <c r="H12711" s="216">
        <v>182.00000000651926</v>
      </c>
      <c r="I12711" s="216">
        <v>12194.00000043679</v>
      </c>
      <c r="J12711" s="216">
        <v>3.5154650191156045E-2</v>
      </c>
      <c r="K12711" s="216">
        <v>1.9315741862580661E-4</v>
      </c>
    </row>
    <row r="12712" spans="2:11" ht="15.75" customHeight="1" x14ac:dyDescent="0.2">
      <c r="B12712" s="189">
        <v>41400</v>
      </c>
      <c r="C12712" s="143">
        <v>299383</v>
      </c>
      <c r="D12712" s="143" t="s">
        <v>801</v>
      </c>
      <c r="E12712" s="143" t="s">
        <v>25</v>
      </c>
      <c r="F12712" s="248" t="s">
        <v>2485</v>
      </c>
      <c r="G12712" s="216">
        <v>68.25</v>
      </c>
      <c r="H12712" s="216">
        <v>384.99999999767169</v>
      </c>
      <c r="I12712" s="216">
        <v>26276.249999841093</v>
      </c>
      <c r="J12712" s="216">
        <v>7.5753024196054577E-2</v>
      </c>
      <c r="K12712" s="216">
        <v>1.967611018091239E-4</v>
      </c>
    </row>
    <row r="12713" spans="2:11" ht="15.75" customHeight="1" x14ac:dyDescent="0.2">
      <c r="B12713" s="189">
        <v>41400</v>
      </c>
      <c r="C12713" s="143">
        <v>299385</v>
      </c>
      <c r="D12713" s="143" t="s">
        <v>834</v>
      </c>
      <c r="E12713" s="143" t="s">
        <v>25</v>
      </c>
      <c r="F12713" s="248" t="s">
        <v>6700</v>
      </c>
      <c r="G12713" s="216">
        <v>7.15</v>
      </c>
      <c r="H12713" s="216">
        <v>100.00000000116415</v>
      </c>
      <c r="I12713" s="216">
        <v>715.0000000083237</v>
      </c>
      <c r="J12713" s="216">
        <v>2.0613067808814851E-3</v>
      </c>
      <c r="K12713" s="216">
        <v>2.0613067808574887E-5</v>
      </c>
    </row>
    <row r="12714" spans="2:11" ht="15.75" customHeight="1" x14ac:dyDescent="0.2">
      <c r="B12714" s="189">
        <v>41400</v>
      </c>
      <c r="C12714" s="143">
        <v>299386</v>
      </c>
      <c r="D12714" s="143" t="s">
        <v>580</v>
      </c>
      <c r="E12714" s="143" t="s">
        <v>24</v>
      </c>
      <c r="F12714" s="248" t="s">
        <v>6019</v>
      </c>
      <c r="G12714" s="216">
        <v>15.755000000000001</v>
      </c>
      <c r="H12714" s="216">
        <v>313.00000000395812</v>
      </c>
      <c r="I12714" s="216">
        <v>4931.31500006236</v>
      </c>
      <c r="J12714" s="216">
        <v>4.9641011507275123E-3</v>
      </c>
      <c r="K12714" s="216">
        <v>1.5859748085190858E-5</v>
      </c>
    </row>
    <row r="12715" spans="2:11" ht="15.75" customHeight="1" x14ac:dyDescent="0.2">
      <c r="B12715" s="189">
        <v>41400</v>
      </c>
      <c r="C12715" s="143">
        <v>299387</v>
      </c>
      <c r="D12715" s="143" t="s">
        <v>2814</v>
      </c>
      <c r="E12715" s="143" t="s">
        <v>24</v>
      </c>
      <c r="F12715" s="248" t="s">
        <v>6342</v>
      </c>
      <c r="G12715" s="216">
        <v>14.265000000000001</v>
      </c>
      <c r="H12715" s="216">
        <v>132.00000000069849</v>
      </c>
      <c r="I12715" s="216">
        <v>1882.980000009964</v>
      </c>
      <c r="J12715" s="216">
        <v>1.8954991081949035E-3</v>
      </c>
      <c r="K12715" s="216">
        <v>1.4359841728673283E-5</v>
      </c>
    </row>
    <row r="12716" spans="2:11" ht="15.75" customHeight="1" x14ac:dyDescent="0.2">
      <c r="B12716" s="189">
        <v>41400</v>
      </c>
      <c r="C12716" s="143">
        <v>299388</v>
      </c>
      <c r="D12716" s="143" t="s">
        <v>3609</v>
      </c>
      <c r="E12716" s="143" t="s">
        <v>24</v>
      </c>
      <c r="F12716" s="248" t="s">
        <v>6701</v>
      </c>
      <c r="G12716" s="216">
        <v>18.095000000000002</v>
      </c>
      <c r="H12716" s="216">
        <v>238.00000000046566</v>
      </c>
      <c r="I12716" s="216">
        <v>4306.6100000084271</v>
      </c>
      <c r="J12716" s="216">
        <v>4.335242761110596E-3</v>
      </c>
      <c r="K12716" s="216">
        <v>1.8215305718916444E-5</v>
      </c>
    </row>
    <row r="12717" spans="2:11" ht="15.75" customHeight="1" x14ac:dyDescent="0.2">
      <c r="B12717" s="189">
        <v>41400</v>
      </c>
      <c r="C12717" s="143">
        <v>299389</v>
      </c>
      <c r="D12717" s="143" t="s">
        <v>1105</v>
      </c>
      <c r="E12717" s="143" t="s">
        <v>24</v>
      </c>
      <c r="F12717" s="248" t="s">
        <v>6702</v>
      </c>
      <c r="G12717" s="216">
        <v>5.68</v>
      </c>
      <c r="H12717" s="216">
        <v>174.00000000139698</v>
      </c>
      <c r="I12717" s="216">
        <v>988.32000000793482</v>
      </c>
      <c r="J12717" s="216">
        <v>9.9489090623177865E-4</v>
      </c>
      <c r="K12717" s="216">
        <v>5.717763828872362E-6</v>
      </c>
    </row>
    <row r="12718" spans="2:11" ht="15.75" customHeight="1" x14ac:dyDescent="0.2">
      <c r="B12718" s="189">
        <v>41400</v>
      </c>
      <c r="C12718" s="143">
        <v>299390</v>
      </c>
      <c r="D12718" s="143" t="s">
        <v>1581</v>
      </c>
      <c r="E12718" s="143" t="s">
        <v>24</v>
      </c>
      <c r="F12718" s="248" t="s">
        <v>6703</v>
      </c>
      <c r="G12718" s="216">
        <v>11.120000000000001</v>
      </c>
      <c r="H12718" s="216">
        <v>270</v>
      </c>
      <c r="I12718" s="216">
        <v>3002.4</v>
      </c>
      <c r="J12718" s="216">
        <v>3.0223616408109823E-3</v>
      </c>
      <c r="K12718" s="216">
        <v>1.1193932003003639E-5</v>
      </c>
    </row>
    <row r="12719" spans="2:11" ht="15.75" customHeight="1" x14ac:dyDescent="0.2">
      <c r="B12719" s="189">
        <v>41400</v>
      </c>
      <c r="C12719" s="143">
        <v>299390</v>
      </c>
      <c r="D12719" s="143" t="s">
        <v>679</v>
      </c>
      <c r="E12719" s="143" t="s">
        <v>24</v>
      </c>
      <c r="F12719" s="248" t="s">
        <v>6703</v>
      </c>
      <c r="G12719" s="216">
        <v>10.3</v>
      </c>
      <c r="H12719" s="216">
        <v>270</v>
      </c>
      <c r="I12719" s="216">
        <v>2781</v>
      </c>
      <c r="J12719" s="216">
        <v>2.799489649312331E-3</v>
      </c>
      <c r="K12719" s="216">
        <v>1.0368480182638263E-5</v>
      </c>
    </row>
    <row r="12720" spans="2:11" ht="15.75" customHeight="1" x14ac:dyDescent="0.2">
      <c r="B12720" s="189">
        <v>41400</v>
      </c>
      <c r="C12720" s="143">
        <v>299391</v>
      </c>
      <c r="D12720" s="143" t="s">
        <v>776</v>
      </c>
      <c r="E12720" s="143" t="s">
        <v>24</v>
      </c>
      <c r="F12720" s="248" t="s">
        <v>4257</v>
      </c>
      <c r="G12720" s="216">
        <v>6.4399999999999995</v>
      </c>
      <c r="H12720" s="216">
        <v>254.00000000023283</v>
      </c>
      <c r="I12720" s="216">
        <v>1635.7600000014995</v>
      </c>
      <c r="J12720" s="216">
        <v>1.6466354508318361E-3</v>
      </c>
      <c r="K12720" s="216">
        <v>6.4828167355524665E-6</v>
      </c>
    </row>
    <row r="12721" spans="2:11" ht="15.75" customHeight="1" x14ac:dyDescent="0.2">
      <c r="B12721" s="189">
        <v>41400</v>
      </c>
      <c r="C12721" s="143">
        <v>299392</v>
      </c>
      <c r="D12721" s="143" t="s">
        <v>1214</v>
      </c>
      <c r="E12721" s="143" t="s">
        <v>24</v>
      </c>
      <c r="F12721" s="248" t="s">
        <v>6704</v>
      </c>
      <c r="G12721" s="216">
        <v>88</v>
      </c>
      <c r="H12721" s="216">
        <v>220.99999999743886</v>
      </c>
      <c r="I12721" s="216">
        <v>19447.99999977462</v>
      </c>
      <c r="J12721" s="216">
        <v>1.9577301222292433E-2</v>
      </c>
      <c r="K12721" s="216">
        <v>8.8585073405064762E-5</v>
      </c>
    </row>
    <row r="12722" spans="2:11" ht="15.75" customHeight="1" x14ac:dyDescent="0.2">
      <c r="B12722" s="189">
        <v>41400</v>
      </c>
      <c r="C12722" s="143">
        <v>299393</v>
      </c>
      <c r="D12722" s="143" t="s">
        <v>616</v>
      </c>
      <c r="E12722" s="143" t="s">
        <v>24</v>
      </c>
      <c r="F12722" s="248" t="s">
        <v>6705</v>
      </c>
      <c r="G12722" s="216">
        <v>8.5</v>
      </c>
      <c r="H12722" s="216">
        <v>339.99999999767169</v>
      </c>
      <c r="I12722" s="216">
        <v>2889.9999999802094</v>
      </c>
      <c r="J12722" s="216">
        <v>2.9092143424873183E-3</v>
      </c>
      <c r="K12722" s="216">
        <v>8.5565127720801195E-6</v>
      </c>
    </row>
    <row r="12723" spans="2:11" ht="15.75" customHeight="1" x14ac:dyDescent="0.2">
      <c r="B12723" s="189">
        <v>41400</v>
      </c>
      <c r="C12723" s="143">
        <v>299446</v>
      </c>
      <c r="D12723" s="143" t="s">
        <v>808</v>
      </c>
      <c r="E12723" s="143" t="s">
        <v>24</v>
      </c>
      <c r="F12723" s="248" t="s">
        <v>6094</v>
      </c>
      <c r="G12723" s="216">
        <v>13.76</v>
      </c>
      <c r="H12723" s="216">
        <v>261.99999999487773</v>
      </c>
      <c r="I12723" s="216">
        <v>3605.1199999295172</v>
      </c>
      <c r="J12723" s="216">
        <v>3.6290888616798108E-3</v>
      </c>
      <c r="K12723" s="216">
        <v>1.385148420515558E-5</v>
      </c>
    </row>
    <row r="12724" spans="2:11" ht="15.75" customHeight="1" x14ac:dyDescent="0.2">
      <c r="B12724" s="189">
        <v>41400</v>
      </c>
      <c r="C12724" s="143">
        <v>299510</v>
      </c>
      <c r="D12724" s="143" t="s">
        <v>6706</v>
      </c>
      <c r="E12724" s="143" t="s">
        <v>24</v>
      </c>
      <c r="F12724" s="248" t="s">
        <v>6707</v>
      </c>
      <c r="G12724" s="216">
        <v>0.99</v>
      </c>
      <c r="H12724" s="216">
        <v>2939.0000000037253</v>
      </c>
      <c r="I12724" s="216">
        <v>2909.6100000036881</v>
      </c>
      <c r="J12724" s="216">
        <v>2.9289547208004225E-3</v>
      </c>
      <c r="K12724" s="216">
        <v>9.9658207580697867E-7</v>
      </c>
    </row>
    <row r="12725" spans="2:11" ht="15.75" customHeight="1" x14ac:dyDescent="0.2">
      <c r="B12725" s="189">
        <v>41401</v>
      </c>
      <c r="C12725" s="143">
        <v>299413</v>
      </c>
      <c r="D12725" s="143" t="s">
        <v>1531</v>
      </c>
      <c r="E12725" s="143" t="s">
        <v>25</v>
      </c>
      <c r="F12725" s="248" t="s">
        <v>6708</v>
      </c>
      <c r="G12725" s="216">
        <v>1</v>
      </c>
      <c r="H12725" s="216">
        <v>209.99999999301508</v>
      </c>
      <c r="I12725" s="216">
        <v>209.99999999301508</v>
      </c>
      <c r="J12725" s="216">
        <v>6.0542231793953418E-4</v>
      </c>
      <c r="K12725" s="216">
        <v>2.8829634188555785E-6</v>
      </c>
    </row>
    <row r="12726" spans="2:11" ht="15.75" customHeight="1" x14ac:dyDescent="0.2">
      <c r="B12726" s="189">
        <v>41401</v>
      </c>
      <c r="C12726" s="143">
        <v>299414</v>
      </c>
      <c r="D12726" s="143" t="s">
        <v>791</v>
      </c>
      <c r="E12726" s="143" t="s">
        <v>25</v>
      </c>
      <c r="F12726" s="248" t="s">
        <v>2205</v>
      </c>
      <c r="G12726" s="216">
        <v>92</v>
      </c>
      <c r="H12726" s="216">
        <v>90</v>
      </c>
      <c r="I12726" s="216">
        <v>8280</v>
      </c>
      <c r="J12726" s="216">
        <v>2.3870937108124188E-2</v>
      </c>
      <c r="K12726" s="216">
        <v>2.652326345347132E-4</v>
      </c>
    </row>
    <row r="12727" spans="2:11" ht="15.75" customHeight="1" x14ac:dyDescent="0.2">
      <c r="B12727" s="189">
        <v>41401</v>
      </c>
      <c r="C12727" s="143">
        <v>299416</v>
      </c>
      <c r="D12727" s="143" t="s">
        <v>651</v>
      </c>
      <c r="E12727" s="143" t="s">
        <v>25</v>
      </c>
      <c r="F12727" s="248" t="s">
        <v>2773</v>
      </c>
      <c r="G12727" s="216">
        <v>48.02</v>
      </c>
      <c r="H12727" s="216">
        <v>301.99999999953434</v>
      </c>
      <c r="I12727" s="216">
        <v>14502.039999977638</v>
      </c>
      <c r="J12727" s="216">
        <v>4.1808850818715881E-2</v>
      </c>
      <c r="K12727" s="216">
        <v>1.3843990337344489E-4</v>
      </c>
    </row>
    <row r="12728" spans="2:11" ht="15.75" customHeight="1" x14ac:dyDescent="0.2">
      <c r="B12728" s="189">
        <v>41401</v>
      </c>
      <c r="C12728" s="143">
        <v>299433</v>
      </c>
      <c r="D12728" s="143" t="s">
        <v>555</v>
      </c>
      <c r="E12728" s="143" t="s">
        <v>25</v>
      </c>
      <c r="F12728" s="248" t="s">
        <v>3293</v>
      </c>
      <c r="G12728" s="216">
        <v>69.070000000000007</v>
      </c>
      <c r="H12728" s="216">
        <v>412.00000000186265</v>
      </c>
      <c r="I12728" s="216">
        <v>28456.840000128654</v>
      </c>
      <c r="J12728" s="216">
        <v>8.2040028736597076E-2</v>
      </c>
      <c r="K12728" s="216">
        <v>1.991262833403548E-4</v>
      </c>
    </row>
    <row r="12729" spans="2:11" ht="15.75" customHeight="1" x14ac:dyDescent="0.2">
      <c r="B12729" s="189">
        <v>41401</v>
      </c>
      <c r="C12729" s="143">
        <v>299434</v>
      </c>
      <c r="D12729" s="143" t="s">
        <v>611</v>
      </c>
      <c r="E12729" s="143" t="s">
        <v>25</v>
      </c>
      <c r="F12729" s="248" t="s">
        <v>1912</v>
      </c>
      <c r="G12729" s="216">
        <v>20.659999999999997</v>
      </c>
      <c r="H12729" s="216">
        <v>252.9999999969732</v>
      </c>
      <c r="I12729" s="216">
        <v>5226.9799999374663</v>
      </c>
      <c r="J12729" s="216">
        <v>1.5069192130909449E-2</v>
      </c>
      <c r="K12729" s="216">
        <v>5.9562024233556239E-5</v>
      </c>
    </row>
    <row r="12730" spans="2:11" ht="15.75" customHeight="1" x14ac:dyDescent="0.2">
      <c r="B12730" s="189">
        <v>41401</v>
      </c>
      <c r="C12730" s="143">
        <v>299437</v>
      </c>
      <c r="D12730" s="143" t="s">
        <v>568</v>
      </c>
      <c r="E12730" s="143" t="s">
        <v>25</v>
      </c>
      <c r="F12730" s="248" t="s">
        <v>1944</v>
      </c>
      <c r="G12730" s="216">
        <v>10.01</v>
      </c>
      <c r="H12730" s="216">
        <v>345.99999999627471</v>
      </c>
      <c r="I12730" s="216">
        <v>3463.4599999627098</v>
      </c>
      <c r="J12730" s="216">
        <v>9.9850284825620354E-3</v>
      </c>
      <c r="K12730" s="216">
        <v>2.8858463822744339E-5</v>
      </c>
    </row>
    <row r="12731" spans="2:11" ht="15.75" customHeight="1" x14ac:dyDescent="0.2">
      <c r="B12731" s="189">
        <v>41401</v>
      </c>
      <c r="C12731" s="143">
        <v>299438</v>
      </c>
      <c r="D12731" s="143" t="s">
        <v>1188</v>
      </c>
      <c r="E12731" s="143" t="s">
        <v>25</v>
      </c>
      <c r="F12731" s="248" t="s">
        <v>4381</v>
      </c>
      <c r="G12731" s="216">
        <v>6.25</v>
      </c>
      <c r="H12731" s="216">
        <v>464.99999999650754</v>
      </c>
      <c r="I12731" s="216">
        <v>2906.2499999781721</v>
      </c>
      <c r="J12731" s="216">
        <v>8.378612435986095E-3</v>
      </c>
      <c r="K12731" s="216">
        <v>1.8018521367847365E-5</v>
      </c>
    </row>
    <row r="12732" spans="2:11" ht="15.75" customHeight="1" x14ac:dyDescent="0.2">
      <c r="B12732" s="189">
        <v>41401</v>
      </c>
      <c r="C12732" s="143">
        <v>299439</v>
      </c>
      <c r="D12732" s="143" t="s">
        <v>1441</v>
      </c>
      <c r="E12732" s="143" t="s">
        <v>25</v>
      </c>
      <c r="F12732" s="248" t="s">
        <v>6709</v>
      </c>
      <c r="G12732" s="216">
        <v>4</v>
      </c>
      <c r="H12732" s="216">
        <v>390.00000000349246</v>
      </c>
      <c r="I12732" s="216">
        <v>1560.0000000139698</v>
      </c>
      <c r="J12732" s="216">
        <v>4.4974229334549766E-3</v>
      </c>
      <c r="K12732" s="216">
        <v>1.1531853675422314E-5</v>
      </c>
    </row>
    <row r="12733" spans="2:11" ht="15.75" customHeight="1" x14ac:dyDescent="0.2">
      <c r="B12733" s="189">
        <v>41401</v>
      </c>
      <c r="C12733" s="143">
        <v>299441</v>
      </c>
      <c r="D12733" s="143" t="s">
        <v>890</v>
      </c>
      <c r="E12733" s="143" t="s">
        <v>25</v>
      </c>
      <c r="F12733" s="248" t="s">
        <v>3981</v>
      </c>
      <c r="G12733" s="216">
        <v>46.4</v>
      </c>
      <c r="H12733" s="216">
        <v>672.00000000069849</v>
      </c>
      <c r="I12733" s="216">
        <v>31180.80000003241</v>
      </c>
      <c r="J12733" s="216">
        <v>8.9893105770745454E-2</v>
      </c>
      <c r="K12733" s="216">
        <v>1.3376950263489882E-4</v>
      </c>
    </row>
    <row r="12734" spans="2:11" ht="15.75" customHeight="1" x14ac:dyDescent="0.2">
      <c r="B12734" s="189">
        <v>41401</v>
      </c>
      <c r="C12734" s="143">
        <v>299443</v>
      </c>
      <c r="D12734" s="143" t="s">
        <v>1247</v>
      </c>
      <c r="E12734" s="143" t="s">
        <v>24</v>
      </c>
      <c r="F12734" s="248" t="s">
        <v>6265</v>
      </c>
      <c r="G12734" s="216">
        <v>10.26</v>
      </c>
      <c r="H12734" s="216">
        <v>318.99999999208376</v>
      </c>
      <c r="I12734" s="216">
        <v>3272.9399999187794</v>
      </c>
      <c r="J12734" s="216">
        <v>3.2945233779797041E-3</v>
      </c>
      <c r="K12734" s="216">
        <v>1.0327659492355675E-5</v>
      </c>
    </row>
    <row r="12735" spans="2:11" ht="15.75" customHeight="1" x14ac:dyDescent="0.2">
      <c r="B12735" s="189">
        <v>41401</v>
      </c>
      <c r="C12735" s="143">
        <v>299443</v>
      </c>
      <c r="D12735" s="143" t="s">
        <v>1215</v>
      </c>
      <c r="E12735" s="143" t="s">
        <v>24</v>
      </c>
      <c r="F12735" s="248" t="s">
        <v>6265</v>
      </c>
      <c r="G12735" s="216">
        <v>1.4750000000000001</v>
      </c>
      <c r="H12735" s="216">
        <v>318.99999999208376</v>
      </c>
      <c r="I12735" s="216">
        <v>470.52499998832354</v>
      </c>
      <c r="J12735" s="216">
        <v>4.7362787353996721E-4</v>
      </c>
      <c r="K12735" s="216">
        <v>1.4847268763376824E-6</v>
      </c>
    </row>
    <row r="12736" spans="2:11" ht="15.75" customHeight="1" x14ac:dyDescent="0.2">
      <c r="B12736" s="189">
        <v>41401</v>
      </c>
      <c r="C12736" s="143">
        <v>299444</v>
      </c>
      <c r="D12736" s="143" t="s">
        <v>1540</v>
      </c>
      <c r="E12736" s="143" t="s">
        <v>24</v>
      </c>
      <c r="F12736" s="248" t="s">
        <v>6257</v>
      </c>
      <c r="G12736" s="216">
        <v>29.925000000000001</v>
      </c>
      <c r="H12736" s="216">
        <v>225</v>
      </c>
      <c r="I12736" s="216">
        <v>6733.125</v>
      </c>
      <c r="J12736" s="216">
        <v>6.7775265418584122E-3</v>
      </c>
      <c r="K12736" s="216">
        <v>3.0122340186037387E-5</v>
      </c>
    </row>
    <row r="12737" spans="2:11" ht="15.75" customHeight="1" x14ac:dyDescent="0.2">
      <c r="B12737" s="189">
        <v>41401</v>
      </c>
      <c r="C12737" s="143">
        <v>299445</v>
      </c>
      <c r="D12737" s="143" t="s">
        <v>1066</v>
      </c>
      <c r="E12737" s="143" t="s">
        <v>24</v>
      </c>
      <c r="F12737" s="248" t="s">
        <v>6710</v>
      </c>
      <c r="G12737" s="216">
        <v>26.865000000000002</v>
      </c>
      <c r="H12737" s="216">
        <v>224.00000000721775</v>
      </c>
      <c r="I12737" s="216">
        <v>6017.7600001939045</v>
      </c>
      <c r="J12737" s="216">
        <v>6.0574440729747438E-3</v>
      </c>
      <c r="K12737" s="216">
        <v>2.7042161039194468E-5</v>
      </c>
    </row>
    <row r="12738" spans="2:11" ht="15.75" customHeight="1" x14ac:dyDescent="0.2">
      <c r="B12738" s="189">
        <v>41401</v>
      </c>
      <c r="C12738" s="143">
        <v>299447</v>
      </c>
      <c r="D12738" s="143" t="s">
        <v>1322</v>
      </c>
      <c r="E12738" s="143" t="s">
        <v>24</v>
      </c>
      <c r="F12738" s="248" t="s">
        <v>4720</v>
      </c>
      <c r="G12738" s="216">
        <v>52.3125</v>
      </c>
      <c r="H12738" s="216">
        <v>228.99999999208376</v>
      </c>
      <c r="I12738" s="216">
        <v>11979.562499585882</v>
      </c>
      <c r="J12738" s="216">
        <v>1.2058561633831989E-2</v>
      </c>
      <c r="K12738" s="216">
        <v>5.2657474385366107E-5</v>
      </c>
    </row>
    <row r="12739" spans="2:11" ht="15.75" customHeight="1" x14ac:dyDescent="0.2">
      <c r="B12739" s="189">
        <v>41401</v>
      </c>
      <c r="C12739" s="143">
        <v>299448</v>
      </c>
      <c r="D12739" s="143" t="s">
        <v>1814</v>
      </c>
      <c r="E12739" s="143" t="s">
        <v>25</v>
      </c>
      <c r="F12739" s="248" t="s">
        <v>6711</v>
      </c>
      <c r="G12739" s="216">
        <v>3</v>
      </c>
      <c r="H12739" s="216">
        <v>147.00000000768341</v>
      </c>
      <c r="I12739" s="216">
        <v>441.00000002305023</v>
      </c>
      <c r="J12739" s="216">
        <v>1.2713868677817629E-3</v>
      </c>
      <c r="K12739" s="216">
        <v>8.6488902565667342E-6</v>
      </c>
    </row>
    <row r="12740" spans="2:11" ht="15.75" customHeight="1" x14ac:dyDescent="0.2">
      <c r="B12740" s="189">
        <v>41401</v>
      </c>
      <c r="C12740" s="143">
        <v>299449</v>
      </c>
      <c r="D12740" s="143" t="s">
        <v>611</v>
      </c>
      <c r="E12740" s="143" t="s">
        <v>25</v>
      </c>
      <c r="F12740" s="248" t="s">
        <v>6712</v>
      </c>
      <c r="G12740" s="216">
        <v>6.3</v>
      </c>
      <c r="H12740" s="216">
        <v>50.999999998603016</v>
      </c>
      <c r="I12740" s="216">
        <v>321.299999991199</v>
      </c>
      <c r="J12740" s="216">
        <v>9.262961464529244E-4</v>
      </c>
      <c r="K12740" s="216">
        <v>1.8162669538790143E-5</v>
      </c>
    </row>
    <row r="12741" spans="2:11" ht="15.75" customHeight="1" x14ac:dyDescent="0.2">
      <c r="B12741" s="189">
        <v>41401</v>
      </c>
      <c r="C12741" s="143">
        <v>299450</v>
      </c>
      <c r="D12741" s="143" t="s">
        <v>3388</v>
      </c>
      <c r="E12741" s="143" t="s">
        <v>24</v>
      </c>
      <c r="F12741" s="248" t="s">
        <v>6161</v>
      </c>
      <c r="G12741" s="216">
        <v>18.3</v>
      </c>
      <c r="H12741" s="216">
        <v>272.99999999930151</v>
      </c>
      <c r="I12741" s="216">
        <v>4995.8999999872176</v>
      </c>
      <c r="J12741" s="216">
        <v>5.0288454247297961E-3</v>
      </c>
      <c r="K12741" s="216">
        <v>1.8420679211511585E-5</v>
      </c>
    </row>
    <row r="12742" spans="2:11" ht="15.75" customHeight="1" x14ac:dyDescent="0.2">
      <c r="B12742" s="189">
        <v>41401</v>
      </c>
      <c r="C12742" s="143">
        <v>299451</v>
      </c>
      <c r="D12742" s="143" t="s">
        <v>1487</v>
      </c>
      <c r="E12742" s="143" t="s">
        <v>24</v>
      </c>
      <c r="F12742" s="248" t="s">
        <v>3003</v>
      </c>
      <c r="G12742" s="216">
        <v>101.0055</v>
      </c>
      <c r="H12742" s="216">
        <v>222.00000000069849</v>
      </c>
      <c r="I12742" s="216">
        <v>22423.221000070553</v>
      </c>
      <c r="J12742" s="216">
        <v>2.2571090761263915E-2</v>
      </c>
      <c r="K12742" s="216">
        <v>1.0167158000537341E-4</v>
      </c>
    </row>
    <row r="12743" spans="2:11" ht="15.75" customHeight="1" x14ac:dyDescent="0.2">
      <c r="B12743" s="189">
        <v>41401</v>
      </c>
      <c r="C12743" s="143">
        <v>299452</v>
      </c>
      <c r="D12743" s="143" t="s">
        <v>2018</v>
      </c>
      <c r="E12743" s="143" t="s">
        <v>24</v>
      </c>
      <c r="F12743" s="248" t="s">
        <v>2458</v>
      </c>
      <c r="G12743" s="216">
        <v>0.74</v>
      </c>
      <c r="H12743" s="216">
        <v>270</v>
      </c>
      <c r="I12743" s="216">
        <v>199.8</v>
      </c>
      <c r="J12743" s="216">
        <v>2.0111757958797896E-4</v>
      </c>
      <c r="K12743" s="216">
        <v>7.4487992439992203E-7</v>
      </c>
    </row>
    <row r="12744" spans="2:11" ht="15.75" customHeight="1" x14ac:dyDescent="0.2">
      <c r="B12744" s="189">
        <v>41401</v>
      </c>
      <c r="C12744" s="143">
        <v>299453</v>
      </c>
      <c r="D12744" s="143" t="s">
        <v>524</v>
      </c>
      <c r="E12744" s="143" t="s">
        <v>25</v>
      </c>
      <c r="F12744" s="248" t="s">
        <v>6713</v>
      </c>
      <c r="G12744" s="216">
        <v>8.0500000000000007</v>
      </c>
      <c r="H12744" s="216">
        <v>139.00000000256114</v>
      </c>
      <c r="I12744" s="216">
        <v>1118.9500000206172</v>
      </c>
      <c r="J12744" s="216">
        <v>3.2258919175878879E-3</v>
      </c>
      <c r="K12744" s="216">
        <v>2.3207855521787409E-5</v>
      </c>
    </row>
    <row r="12745" spans="2:11" ht="15.75" customHeight="1" x14ac:dyDescent="0.2">
      <c r="B12745" s="189">
        <v>41401</v>
      </c>
      <c r="C12745" s="143">
        <v>299454</v>
      </c>
      <c r="D12745" s="143" t="s">
        <v>1809</v>
      </c>
      <c r="E12745" s="143" t="s">
        <v>24</v>
      </c>
      <c r="F12745" s="248" t="s">
        <v>6714</v>
      </c>
      <c r="G12745" s="216">
        <v>8.99</v>
      </c>
      <c r="H12745" s="216">
        <v>117.9999999969732</v>
      </c>
      <c r="I12745" s="216">
        <v>1060.8199999727892</v>
      </c>
      <c r="J12745" s="216">
        <v>1.067815569434671E-3</v>
      </c>
      <c r="K12745" s="216">
        <v>9.0492844869666202E-6</v>
      </c>
    </row>
    <row r="12746" spans="2:11" ht="15.75" customHeight="1" x14ac:dyDescent="0.2">
      <c r="B12746" s="189">
        <v>41401</v>
      </c>
      <c r="C12746" s="143">
        <v>299455</v>
      </c>
      <c r="D12746" s="143" t="s">
        <v>776</v>
      </c>
      <c r="E12746" s="143" t="s">
        <v>24</v>
      </c>
      <c r="F12746" s="248" t="s">
        <v>6715</v>
      </c>
      <c r="G12746" s="216">
        <v>6.75</v>
      </c>
      <c r="H12746" s="216">
        <v>188.00000000512227</v>
      </c>
      <c r="I12746" s="216">
        <v>1269.0000000345754</v>
      </c>
      <c r="J12746" s="216">
        <v>1.2773684109314263E-3</v>
      </c>
      <c r="K12746" s="216">
        <v>6.794512823918207E-6</v>
      </c>
    </row>
    <row r="12747" spans="2:11" ht="15.75" customHeight="1" x14ac:dyDescent="0.2">
      <c r="B12747" s="189">
        <v>41401</v>
      </c>
      <c r="C12747" s="143">
        <v>299456</v>
      </c>
      <c r="D12747" s="143" t="s">
        <v>1572</v>
      </c>
      <c r="E12747" s="143" t="s">
        <v>24</v>
      </c>
      <c r="F12747" s="248" t="s">
        <v>3335</v>
      </c>
      <c r="G12747" s="216">
        <v>9.75</v>
      </c>
      <c r="H12747" s="216">
        <v>233.00000000512227</v>
      </c>
      <c r="I12747" s="216">
        <v>2271.7500000499422</v>
      </c>
      <c r="J12747" s="216">
        <v>2.2867310382334105E-3</v>
      </c>
      <c r="K12747" s="216">
        <v>9.8142963012151881E-6</v>
      </c>
    </row>
    <row r="12748" spans="2:11" ht="15.75" customHeight="1" x14ac:dyDescent="0.2">
      <c r="B12748" s="189">
        <v>41401</v>
      </c>
      <c r="C12748" s="143">
        <v>299457</v>
      </c>
      <c r="D12748" s="143" t="s">
        <v>1214</v>
      </c>
      <c r="E12748" s="143" t="s">
        <v>24</v>
      </c>
      <c r="F12748" s="248" t="s">
        <v>2886</v>
      </c>
      <c r="G12748" s="216">
        <v>49.045000000000002</v>
      </c>
      <c r="H12748" s="216">
        <v>392.99999999231659</v>
      </c>
      <c r="I12748" s="216">
        <v>19274.684999623169</v>
      </c>
      <c r="J12748" s="216">
        <v>1.9401791763988669E-2</v>
      </c>
      <c r="K12748" s="216">
        <v>4.9368426881343478E-5</v>
      </c>
    </row>
    <row r="12749" spans="2:11" ht="15.75" customHeight="1" x14ac:dyDescent="0.2">
      <c r="B12749" s="189">
        <v>41401</v>
      </c>
      <c r="C12749" s="143">
        <v>299457</v>
      </c>
      <c r="D12749" s="143" t="s">
        <v>1215</v>
      </c>
      <c r="E12749" s="143" t="s">
        <v>24</v>
      </c>
      <c r="F12749" s="248" t="s">
        <v>2886</v>
      </c>
      <c r="G12749" s="216">
        <v>2.88</v>
      </c>
      <c r="H12749" s="216">
        <v>392.99999999231659</v>
      </c>
      <c r="I12749" s="216">
        <v>1131.8399999778717</v>
      </c>
      <c r="J12749" s="216">
        <v>1.1393039102923308E-3</v>
      </c>
      <c r="K12749" s="216">
        <v>2.8989921382051016E-6</v>
      </c>
    </row>
    <row r="12750" spans="2:11" ht="15.75" customHeight="1" x14ac:dyDescent="0.2">
      <c r="B12750" s="189">
        <v>41401</v>
      </c>
      <c r="C12750" s="143">
        <v>299458</v>
      </c>
      <c r="D12750" s="143" t="s">
        <v>998</v>
      </c>
      <c r="E12750" s="143" t="s">
        <v>25</v>
      </c>
      <c r="F12750" s="248" t="s">
        <v>6716</v>
      </c>
      <c r="G12750" s="216">
        <v>11.275</v>
      </c>
      <c r="H12750" s="216">
        <v>240.99999999976717</v>
      </c>
      <c r="I12750" s="216">
        <v>2717.2749999973748</v>
      </c>
      <c r="J12750" s="216">
        <v>7.8338044239632237E-3</v>
      </c>
      <c r="K12750" s="216">
        <v>3.2505412547596644E-5</v>
      </c>
    </row>
    <row r="12751" spans="2:11" ht="15.75" customHeight="1" x14ac:dyDescent="0.2">
      <c r="B12751" s="189">
        <v>41401</v>
      </c>
      <c r="C12751" s="143">
        <v>299459</v>
      </c>
      <c r="D12751" s="143" t="s">
        <v>962</v>
      </c>
      <c r="E12751" s="143" t="s">
        <v>24</v>
      </c>
      <c r="F12751" s="248" t="s">
        <v>6717</v>
      </c>
      <c r="G12751" s="216">
        <v>7.93</v>
      </c>
      <c r="H12751" s="216">
        <v>44.00000000721775</v>
      </c>
      <c r="I12751" s="216">
        <v>348.92000005723673</v>
      </c>
      <c r="J12751" s="216">
        <v>3.5122095035710173E-4</v>
      </c>
      <c r="K12751" s="216">
        <v>7.9822943249883527E-6</v>
      </c>
    </row>
    <row r="12752" spans="2:11" ht="15.75" customHeight="1" x14ac:dyDescent="0.2">
      <c r="B12752" s="189">
        <v>41401</v>
      </c>
      <c r="C12752" s="143">
        <v>299460</v>
      </c>
      <c r="D12752" s="143" t="s">
        <v>2026</v>
      </c>
      <c r="E12752" s="143" t="s">
        <v>24</v>
      </c>
      <c r="F12752" s="248" t="s">
        <v>2027</v>
      </c>
      <c r="G12752" s="216">
        <v>10.083</v>
      </c>
      <c r="H12752" s="216">
        <v>124.99999999883585</v>
      </c>
      <c r="I12752" s="216">
        <v>1260.3749999882618</v>
      </c>
      <c r="J12752" s="216">
        <v>1.2686865333875787E-3</v>
      </c>
      <c r="K12752" s="216">
        <v>1.0149492267195154E-5</v>
      </c>
    </row>
    <row r="12753" spans="2:11" ht="15.75" customHeight="1" x14ac:dyDescent="0.2">
      <c r="B12753" s="189">
        <v>41401</v>
      </c>
      <c r="C12753" s="143">
        <v>299462</v>
      </c>
      <c r="D12753" s="143" t="s">
        <v>1421</v>
      </c>
      <c r="E12753" s="143" t="s">
        <v>24</v>
      </c>
      <c r="F12753" s="248" t="s">
        <v>6718</v>
      </c>
      <c r="G12753" s="216">
        <v>42.24</v>
      </c>
      <c r="H12753" s="216">
        <v>217.99999999813735</v>
      </c>
      <c r="I12753" s="216">
        <v>9208.319999921323</v>
      </c>
      <c r="J12753" s="216">
        <v>9.2690441964752499E-3</v>
      </c>
      <c r="K12753" s="216">
        <v>4.2518551360341493E-5</v>
      </c>
    </row>
    <row r="12754" spans="2:11" ht="15.75" customHeight="1" x14ac:dyDescent="0.2">
      <c r="B12754" s="189">
        <v>41401</v>
      </c>
      <c r="C12754" s="143">
        <v>299463</v>
      </c>
      <c r="D12754" s="143" t="s">
        <v>1188</v>
      </c>
      <c r="E12754" s="143" t="s">
        <v>25</v>
      </c>
      <c r="F12754" s="248" t="s">
        <v>6142</v>
      </c>
      <c r="G12754" s="216">
        <v>0.99</v>
      </c>
      <c r="H12754" s="216">
        <v>12.499999998835847</v>
      </c>
      <c r="I12754" s="216">
        <v>21.149999998533168</v>
      </c>
      <c r="J12754" s="216">
        <v>6.097467630456666E-5</v>
      </c>
      <c r="K12754" s="216">
        <v>2.8541337846670224E-6</v>
      </c>
    </row>
    <row r="12755" spans="2:11" ht="15.75" customHeight="1" x14ac:dyDescent="0.2">
      <c r="B12755" s="189">
        <v>41401</v>
      </c>
      <c r="C12755" s="143">
        <v>299464</v>
      </c>
      <c r="D12755" s="143" t="s">
        <v>962</v>
      </c>
      <c r="E12755" s="143" t="s">
        <v>24</v>
      </c>
      <c r="F12755" s="248" t="s">
        <v>6719</v>
      </c>
      <c r="G12755" s="216">
        <v>7.17</v>
      </c>
      <c r="H12755" s="216">
        <v>47.999999999301508</v>
      </c>
      <c r="I12755" s="216">
        <v>344.15999999499184</v>
      </c>
      <c r="J12755" s="216">
        <v>3.4642956051046848E-4</v>
      </c>
      <c r="K12755" s="216">
        <v>7.2172825107397848E-6</v>
      </c>
    </row>
    <row r="12756" spans="2:11" ht="15.75" customHeight="1" x14ac:dyDescent="0.2">
      <c r="B12756" s="189">
        <v>41401</v>
      </c>
      <c r="C12756" s="143">
        <v>299465</v>
      </c>
      <c r="D12756" s="143" t="s">
        <v>972</v>
      </c>
      <c r="E12756" s="143" t="s">
        <v>25</v>
      </c>
      <c r="F12756" s="248" t="s">
        <v>6720</v>
      </c>
      <c r="G12756" s="216">
        <v>4</v>
      </c>
      <c r="H12756" s="216">
        <v>239.00000000372529</v>
      </c>
      <c r="I12756" s="216">
        <v>956.00000001490116</v>
      </c>
      <c r="J12756" s="216">
        <v>2.7561130284688923E-3</v>
      </c>
      <c r="K12756" s="216">
        <v>1.1531853675422314E-5</v>
      </c>
    </row>
    <row r="12757" spans="2:11" ht="15.75" customHeight="1" x14ac:dyDescent="0.2">
      <c r="B12757" s="189">
        <v>41401</v>
      </c>
      <c r="C12757" s="143">
        <v>299466</v>
      </c>
      <c r="D12757" s="143" t="s">
        <v>1648</v>
      </c>
      <c r="E12757" s="143" t="s">
        <v>25</v>
      </c>
      <c r="F12757" s="248" t="s">
        <v>6721</v>
      </c>
      <c r="G12757" s="216">
        <v>6.0600000000000005</v>
      </c>
      <c r="H12757" s="216">
        <v>367.00000000186265</v>
      </c>
      <c r="I12757" s="216">
        <v>2224.0200000112877</v>
      </c>
      <c r="J12757" s="216">
        <v>6.4117683028357252E-3</v>
      </c>
      <c r="K12757" s="216">
        <v>1.7470758318264807E-5</v>
      </c>
    </row>
    <row r="12758" spans="2:11" ht="15.75" customHeight="1" x14ac:dyDescent="0.2">
      <c r="B12758" s="189">
        <v>41402</v>
      </c>
      <c r="C12758" s="143">
        <v>299493</v>
      </c>
      <c r="D12758" s="143" t="s">
        <v>1795</v>
      </c>
      <c r="E12758" s="143" t="s">
        <v>25</v>
      </c>
      <c r="F12758" s="248" t="s">
        <v>6722</v>
      </c>
      <c r="G12758" s="216">
        <v>7.04</v>
      </c>
      <c r="H12758" s="216">
        <v>197.0000000030268</v>
      </c>
      <c r="I12758" s="216">
        <v>1386.8800000213087</v>
      </c>
      <c r="J12758" s="216">
        <v>3.9982232169705747E-3</v>
      </c>
      <c r="K12758" s="216">
        <v>2.0295549324411901E-5</v>
      </c>
    </row>
    <row r="12759" spans="2:11" ht="15.75" customHeight="1" x14ac:dyDescent="0.2">
      <c r="B12759" s="189">
        <v>41402</v>
      </c>
      <c r="C12759" s="143">
        <v>299495</v>
      </c>
      <c r="D12759" s="143" t="s">
        <v>1814</v>
      </c>
      <c r="E12759" s="143" t="s">
        <v>25</v>
      </c>
      <c r="F12759" s="248" t="s">
        <v>6456</v>
      </c>
      <c r="G12759" s="216">
        <v>41</v>
      </c>
      <c r="H12759" s="216">
        <v>227.99999999930151</v>
      </c>
      <c r="I12759" s="216">
        <v>9347.9999999713618</v>
      </c>
      <c r="J12759" s="216">
        <v>2.6949260665343925E-2</v>
      </c>
      <c r="K12759" s="216">
        <v>1.1819851169046704E-4</v>
      </c>
    </row>
    <row r="12760" spans="2:11" ht="15.75" customHeight="1" x14ac:dyDescent="0.2">
      <c r="B12760" s="189">
        <v>41402</v>
      </c>
      <c r="C12760" s="143">
        <v>299496</v>
      </c>
      <c r="D12760" s="143" t="s">
        <v>701</v>
      </c>
      <c r="E12760" s="143" t="s">
        <v>25</v>
      </c>
      <c r="F12760" s="248" t="s">
        <v>6723</v>
      </c>
      <c r="G12760" s="216">
        <v>1</v>
      </c>
      <c r="H12760" s="216">
        <v>78.000000002793968</v>
      </c>
      <c r="I12760" s="216">
        <v>78.000000002793968</v>
      </c>
      <c r="J12760" s="216">
        <v>2.2486546127284564E-4</v>
      </c>
      <c r="K12760" s="216">
        <v>2.8828905290357814E-6</v>
      </c>
    </row>
    <row r="12761" spans="2:11" ht="15.75" customHeight="1" x14ac:dyDescent="0.2">
      <c r="B12761" s="189">
        <v>41402</v>
      </c>
      <c r="C12761" s="143">
        <v>299497</v>
      </c>
      <c r="D12761" s="143" t="s">
        <v>777</v>
      </c>
      <c r="E12761" s="143" t="s">
        <v>25</v>
      </c>
      <c r="F12761" s="248" t="s">
        <v>6724</v>
      </c>
      <c r="G12761" s="216">
        <v>0.5</v>
      </c>
      <c r="H12761" s="216">
        <v>275.00000000582077</v>
      </c>
      <c r="I12761" s="216">
        <v>137.50000000291038</v>
      </c>
      <c r="J12761" s="216">
        <v>3.9639744775081027E-4</v>
      </c>
      <c r="K12761" s="216">
        <v>1.4414452645178907E-6</v>
      </c>
    </row>
    <row r="12762" spans="2:11" ht="15.75" customHeight="1" x14ac:dyDescent="0.2">
      <c r="B12762" s="189">
        <v>41402</v>
      </c>
      <c r="C12762" s="143">
        <v>299498</v>
      </c>
      <c r="D12762" s="143" t="s">
        <v>1814</v>
      </c>
      <c r="E12762" s="143" t="s">
        <v>25</v>
      </c>
      <c r="F12762" s="248" t="s">
        <v>6456</v>
      </c>
      <c r="G12762" s="216">
        <v>41</v>
      </c>
      <c r="H12762" s="216">
        <v>227.99999999930151</v>
      </c>
      <c r="I12762" s="216">
        <v>9347.9999999713618</v>
      </c>
      <c r="J12762" s="216">
        <v>2.6949260665343925E-2</v>
      </c>
      <c r="K12762" s="216">
        <v>1.1819851169046704E-4</v>
      </c>
    </row>
    <row r="12763" spans="2:11" ht="15.75" customHeight="1" x14ac:dyDescent="0.2">
      <c r="B12763" s="189">
        <v>41402</v>
      </c>
      <c r="C12763" s="143">
        <v>299499</v>
      </c>
      <c r="D12763" s="143" t="s">
        <v>657</v>
      </c>
      <c r="E12763" s="143" t="s">
        <v>25</v>
      </c>
      <c r="F12763" s="248" t="s">
        <v>3021</v>
      </c>
      <c r="G12763" s="216">
        <v>6.4240000000000004</v>
      </c>
      <c r="H12763" s="216">
        <v>356.00000000791624</v>
      </c>
      <c r="I12763" s="216">
        <v>2286.9440000508544</v>
      </c>
      <c r="J12763" s="216">
        <v>6.5930091981818133E-3</v>
      </c>
      <c r="K12763" s="216">
        <v>1.851968875852586E-5</v>
      </c>
    </row>
    <row r="12764" spans="2:11" ht="15.75" customHeight="1" x14ac:dyDescent="0.2">
      <c r="B12764" s="189">
        <v>41402</v>
      </c>
      <c r="C12764" s="143">
        <v>299501</v>
      </c>
      <c r="D12764" s="143" t="s">
        <v>689</v>
      </c>
      <c r="E12764" s="143" t="s">
        <v>25</v>
      </c>
      <c r="F12764" s="248" t="s">
        <v>2770</v>
      </c>
      <c r="G12764" s="216">
        <v>21</v>
      </c>
      <c r="H12764" s="216">
        <v>373.99999999324791</v>
      </c>
      <c r="I12764" s="216">
        <v>7853.9999998582061</v>
      </c>
      <c r="J12764" s="216">
        <v>2.2642222214638252E-2</v>
      </c>
      <c r="K12764" s="216">
        <v>6.0540701109751412E-5</v>
      </c>
    </row>
    <row r="12765" spans="2:11" ht="15.75" customHeight="1" x14ac:dyDescent="0.2">
      <c r="B12765" s="189">
        <v>41402</v>
      </c>
      <c r="C12765" s="143">
        <v>299503</v>
      </c>
      <c r="D12765" s="143" t="s">
        <v>702</v>
      </c>
      <c r="E12765" s="143" t="s">
        <v>25</v>
      </c>
      <c r="F12765" s="248" t="s">
        <v>3019</v>
      </c>
      <c r="G12765" s="216">
        <v>51.5</v>
      </c>
      <c r="H12765" s="216">
        <v>306.00000000209548</v>
      </c>
      <c r="I12765" s="216">
        <v>15759.000000107917</v>
      </c>
      <c r="J12765" s="216">
        <v>4.5431471847385989E-2</v>
      </c>
      <c r="K12765" s="216">
        <v>1.4846886224534274E-4</v>
      </c>
    </row>
    <row r="12766" spans="2:11" ht="15.75" customHeight="1" x14ac:dyDescent="0.2">
      <c r="B12766" s="189">
        <v>41402</v>
      </c>
      <c r="C12766" s="143">
        <v>299504</v>
      </c>
      <c r="D12766" s="143" t="s">
        <v>568</v>
      </c>
      <c r="E12766" s="143" t="s">
        <v>25</v>
      </c>
      <c r="F12766" s="248" t="s">
        <v>6725</v>
      </c>
      <c r="G12766" s="216">
        <v>3</v>
      </c>
      <c r="H12766" s="216">
        <v>342.9999999969732</v>
      </c>
      <c r="I12766" s="216">
        <v>1028.9999999909196</v>
      </c>
      <c r="J12766" s="216">
        <v>2.9664943543516414E-3</v>
      </c>
      <c r="K12766" s="216">
        <v>8.6486715871073447E-6</v>
      </c>
    </row>
    <row r="12767" spans="2:11" ht="15.75" customHeight="1" x14ac:dyDescent="0.2">
      <c r="B12767" s="189">
        <v>41402</v>
      </c>
      <c r="C12767" s="143">
        <v>299505</v>
      </c>
      <c r="D12767" s="143" t="s">
        <v>555</v>
      </c>
      <c r="E12767" s="143" t="s">
        <v>25</v>
      </c>
      <c r="F12767" s="248" t="s">
        <v>3293</v>
      </c>
      <c r="G12767" s="216">
        <v>45</v>
      </c>
      <c r="H12767" s="216">
        <v>361.99999999604188</v>
      </c>
      <c r="I12767" s="216">
        <v>16289.999999821885</v>
      </c>
      <c r="J12767" s="216">
        <v>4.6962286717479394E-2</v>
      </c>
      <c r="K12767" s="216">
        <v>1.2973007380661015E-4</v>
      </c>
    </row>
    <row r="12768" spans="2:11" ht="15.75" customHeight="1" x14ac:dyDescent="0.2">
      <c r="B12768" s="189">
        <v>41402</v>
      </c>
      <c r="C12768" s="143">
        <v>299506</v>
      </c>
      <c r="D12768" s="143" t="s">
        <v>968</v>
      </c>
      <c r="E12768" s="143" t="s">
        <v>25</v>
      </c>
      <c r="F12768" s="248" t="s">
        <v>2548</v>
      </c>
      <c r="G12768" s="216">
        <v>132.74</v>
      </c>
      <c r="H12768" s="216">
        <v>351.00000000209548</v>
      </c>
      <c r="I12768" s="216">
        <v>46591.740000278151</v>
      </c>
      <c r="J12768" s="216">
        <v>0.13431888597809946</v>
      </c>
      <c r="K12768" s="216">
        <v>3.8267488882420966E-4</v>
      </c>
    </row>
    <row r="12769" spans="2:11" ht="15.75" customHeight="1" x14ac:dyDescent="0.2">
      <c r="B12769" s="189">
        <v>41402</v>
      </c>
      <c r="C12769" s="143">
        <v>299507</v>
      </c>
      <c r="D12769" s="143" t="s">
        <v>5721</v>
      </c>
      <c r="E12769" s="143" t="s">
        <v>24</v>
      </c>
      <c r="F12769" s="248" t="s">
        <v>6726</v>
      </c>
      <c r="G12769" s="216">
        <v>9.64</v>
      </c>
      <c r="H12769" s="216">
        <v>257.99999999231659</v>
      </c>
      <c r="I12769" s="216">
        <v>2487.119999925932</v>
      </c>
      <c r="J12769" s="216">
        <v>2.5035085930532066E-3</v>
      </c>
      <c r="K12769" s="216">
        <v>9.7035216787897782E-6</v>
      </c>
    </row>
    <row r="12770" spans="2:11" ht="15.75" customHeight="1" x14ac:dyDescent="0.2">
      <c r="B12770" s="189">
        <v>41402</v>
      </c>
      <c r="C12770" s="143">
        <v>299508</v>
      </c>
      <c r="D12770" s="143" t="s">
        <v>1249</v>
      </c>
      <c r="E12770" s="143" t="s">
        <v>24</v>
      </c>
      <c r="F12770" s="248" t="s">
        <v>6727</v>
      </c>
      <c r="G12770" s="216">
        <v>10.34</v>
      </c>
      <c r="H12770" s="216">
        <v>219.00000000139698</v>
      </c>
      <c r="I12770" s="216">
        <v>2264.4600000144446</v>
      </c>
      <c r="J12770" s="216">
        <v>2.2793814005075169E-3</v>
      </c>
      <c r="K12770" s="216">
        <v>1.040813424882638E-5</v>
      </c>
    </row>
    <row r="12771" spans="2:11" ht="15.75" customHeight="1" x14ac:dyDescent="0.2">
      <c r="B12771" s="189">
        <v>41402</v>
      </c>
      <c r="C12771" s="143">
        <v>299509</v>
      </c>
      <c r="D12771" s="143" t="s">
        <v>1384</v>
      </c>
      <c r="E12771" s="143" t="s">
        <v>24</v>
      </c>
      <c r="F12771" s="248" t="s">
        <v>6728</v>
      </c>
      <c r="G12771" s="216">
        <v>4.0049999999999999</v>
      </c>
      <c r="H12771" s="216">
        <v>178.99999999674037</v>
      </c>
      <c r="I12771" s="216">
        <v>716.89499998694521</v>
      </c>
      <c r="J12771" s="216">
        <v>7.2161889769598757E-4</v>
      </c>
      <c r="K12771" s="216">
        <v>4.0313904899951305E-6</v>
      </c>
    </row>
    <row r="12772" spans="2:11" ht="15.75" customHeight="1" x14ac:dyDescent="0.2">
      <c r="B12772" s="189">
        <v>41402</v>
      </c>
      <c r="C12772" s="143">
        <v>299511</v>
      </c>
      <c r="D12772" s="143" t="s">
        <v>1352</v>
      </c>
      <c r="E12772" s="143" t="s">
        <v>24</v>
      </c>
      <c r="F12772" s="248" t="s">
        <v>6729</v>
      </c>
      <c r="G12772" s="216">
        <v>5.2</v>
      </c>
      <c r="H12772" s="216">
        <v>167.99999999231659</v>
      </c>
      <c r="I12772" s="216">
        <v>873.59999996004626</v>
      </c>
      <c r="J12772" s="216">
        <v>8.7935648736546241E-4</v>
      </c>
      <c r="K12772" s="216">
        <v>5.234264805986187E-6</v>
      </c>
    </row>
    <row r="12773" spans="2:11" ht="15.75" customHeight="1" x14ac:dyDescent="0.2">
      <c r="B12773" s="189">
        <v>41402</v>
      </c>
      <c r="C12773" s="143">
        <v>299512</v>
      </c>
      <c r="D12773" s="143" t="s">
        <v>1126</v>
      </c>
      <c r="E12773" s="143" t="s">
        <v>24</v>
      </c>
      <c r="F12773" s="248" t="s">
        <v>6730</v>
      </c>
      <c r="G12773" s="216">
        <v>27.44</v>
      </c>
      <c r="H12773" s="216">
        <v>251.00000000093132</v>
      </c>
      <c r="I12773" s="216">
        <v>6887.4400000255555</v>
      </c>
      <c r="J12773" s="216">
        <v>6.932823999129859E-3</v>
      </c>
      <c r="K12773" s="216">
        <v>2.7620812745434802E-5</v>
      </c>
    </row>
    <row r="12774" spans="2:11" ht="15.75" customHeight="1" x14ac:dyDescent="0.2">
      <c r="B12774" s="189">
        <v>41402</v>
      </c>
      <c r="C12774" s="143">
        <v>299513</v>
      </c>
      <c r="D12774" s="143" t="s">
        <v>1809</v>
      </c>
      <c r="E12774" s="143" t="s">
        <v>24</v>
      </c>
      <c r="F12774" s="248" t="s">
        <v>6731</v>
      </c>
      <c r="G12774" s="216">
        <v>6.18</v>
      </c>
      <c r="H12774" s="216">
        <v>92.999999999301508</v>
      </c>
      <c r="I12774" s="216">
        <v>574.73999999568332</v>
      </c>
      <c r="J12774" s="216">
        <v>5.7852718357113584E-4</v>
      </c>
      <c r="K12774" s="216">
        <v>6.2207224040374295E-6</v>
      </c>
    </row>
    <row r="12775" spans="2:11" ht="15.75" customHeight="1" x14ac:dyDescent="0.2">
      <c r="B12775" s="189">
        <v>41402</v>
      </c>
      <c r="C12775" s="143">
        <v>299514</v>
      </c>
      <c r="D12775" s="143" t="s">
        <v>1521</v>
      </c>
      <c r="E12775" s="143" t="s">
        <v>24</v>
      </c>
      <c r="F12775" s="248" t="s">
        <v>2255</v>
      </c>
      <c r="G12775" s="216">
        <v>6.5200000000000005</v>
      </c>
      <c r="H12775" s="216">
        <v>297.9999999969732</v>
      </c>
      <c r="I12775" s="216">
        <v>1942.9599999802654</v>
      </c>
      <c r="J12775" s="216">
        <v>1.9557629129491588E-3</v>
      </c>
      <c r="K12775" s="216">
        <v>6.5629627951980654E-6</v>
      </c>
    </row>
    <row r="12776" spans="2:11" ht="15.75" customHeight="1" x14ac:dyDescent="0.2">
      <c r="B12776" s="189">
        <v>41402</v>
      </c>
      <c r="C12776" s="143">
        <v>299515</v>
      </c>
      <c r="D12776" s="143" t="s">
        <v>1188</v>
      </c>
      <c r="E12776" s="143" t="s">
        <v>25</v>
      </c>
      <c r="F12776" s="248" t="s">
        <v>4381</v>
      </c>
      <c r="G12776" s="216">
        <v>4</v>
      </c>
      <c r="H12776" s="216">
        <v>460.00000000116415</v>
      </c>
      <c r="I12776" s="216">
        <v>1840.0000000046566</v>
      </c>
      <c r="J12776" s="216">
        <v>5.3045185734392625E-3</v>
      </c>
      <c r="K12776" s="216">
        <v>1.1531562116143126E-5</v>
      </c>
    </row>
    <row r="12777" spans="2:11" ht="15.75" customHeight="1" x14ac:dyDescent="0.2">
      <c r="B12777" s="189">
        <v>41402</v>
      </c>
      <c r="C12777" s="143">
        <v>299516</v>
      </c>
      <c r="D12777" s="143" t="s">
        <v>1135</v>
      </c>
      <c r="E12777" s="143" t="s">
        <v>25</v>
      </c>
      <c r="F12777" s="248" t="s">
        <v>5013</v>
      </c>
      <c r="G12777" s="216">
        <v>2.97</v>
      </c>
      <c r="H12777" s="216">
        <v>375.00000000698492</v>
      </c>
      <c r="I12777" s="216">
        <v>1113.7500000207453</v>
      </c>
      <c r="J12777" s="216">
        <v>3.210819326773408E-3</v>
      </c>
      <c r="K12777" s="216">
        <v>8.562184871236272E-6</v>
      </c>
    </row>
    <row r="12778" spans="2:11" ht="15.75" customHeight="1" x14ac:dyDescent="0.2">
      <c r="B12778" s="189">
        <v>41402</v>
      </c>
      <c r="C12778" s="143">
        <v>299517</v>
      </c>
      <c r="D12778" s="143" t="s">
        <v>1809</v>
      </c>
      <c r="E12778" s="143" t="s">
        <v>24</v>
      </c>
      <c r="F12778" s="248" t="s">
        <v>5917</v>
      </c>
      <c r="G12778" s="216">
        <v>1.79</v>
      </c>
      <c r="H12778" s="216">
        <v>194.99999999650754</v>
      </c>
      <c r="I12778" s="216">
        <v>349.04999999374849</v>
      </c>
      <c r="J12778" s="216">
        <v>3.5135002509553009E-4</v>
      </c>
      <c r="K12778" s="216">
        <v>1.8017950005221682E-6</v>
      </c>
    </row>
    <row r="12779" spans="2:11" ht="15.75" customHeight="1" x14ac:dyDescent="0.2">
      <c r="B12779" s="189">
        <v>41402</v>
      </c>
      <c r="C12779" s="143">
        <v>299517</v>
      </c>
      <c r="D12779" s="143" t="s">
        <v>770</v>
      </c>
      <c r="E12779" s="143" t="s">
        <v>24</v>
      </c>
      <c r="F12779" s="248" t="s">
        <v>5917</v>
      </c>
      <c r="G12779" s="216">
        <v>6</v>
      </c>
      <c r="H12779" s="216">
        <v>194.99999999650754</v>
      </c>
      <c r="I12779" s="216">
        <v>1169.9999999790452</v>
      </c>
      <c r="J12779" s="216">
        <v>1.1777095813257992E-3</v>
      </c>
      <c r="K12779" s="216">
        <v>6.0395363145994467E-6</v>
      </c>
    </row>
    <row r="12780" spans="2:11" ht="15.75" customHeight="1" x14ac:dyDescent="0.2">
      <c r="B12780" s="189">
        <v>41402</v>
      </c>
      <c r="C12780" s="143">
        <v>299518</v>
      </c>
      <c r="D12780" s="143" t="s">
        <v>524</v>
      </c>
      <c r="E12780" s="143" t="s">
        <v>25</v>
      </c>
      <c r="F12780" s="248" t="s">
        <v>6732</v>
      </c>
      <c r="G12780" s="216">
        <v>55</v>
      </c>
      <c r="H12780" s="216">
        <v>252.9999999969732</v>
      </c>
      <c r="I12780" s="216">
        <v>13914.999999833526</v>
      </c>
      <c r="J12780" s="216">
        <v>4.0115421711052972E-2</v>
      </c>
      <c r="K12780" s="216">
        <v>1.5855897909696797E-4</v>
      </c>
    </row>
    <row r="12781" spans="2:11" ht="15.75" customHeight="1" x14ac:dyDescent="0.2">
      <c r="B12781" s="189">
        <v>41402</v>
      </c>
      <c r="C12781" s="143">
        <v>299519</v>
      </c>
      <c r="D12781" s="143" t="s">
        <v>1072</v>
      </c>
      <c r="E12781" s="143" t="s">
        <v>24</v>
      </c>
      <c r="F12781" s="248" t="s">
        <v>6512</v>
      </c>
      <c r="G12781" s="216">
        <v>19.824999999999999</v>
      </c>
      <c r="H12781" s="216">
        <v>390.00000000349246</v>
      </c>
      <c r="I12781" s="216">
        <v>7731.750000069238</v>
      </c>
      <c r="J12781" s="216">
        <v>7.7826974834704059E-3</v>
      </c>
      <c r="K12781" s="216">
        <v>1.9955634572822336E-5</v>
      </c>
    </row>
    <row r="12782" spans="2:11" ht="15.75" customHeight="1" x14ac:dyDescent="0.2">
      <c r="B12782" s="189">
        <v>41402</v>
      </c>
      <c r="C12782" s="143">
        <v>299520</v>
      </c>
      <c r="D12782" s="143" t="s">
        <v>1596</v>
      </c>
      <c r="E12782" s="143" t="s">
        <v>24</v>
      </c>
      <c r="F12782" s="248" t="s">
        <v>5258</v>
      </c>
      <c r="G12782" s="216">
        <v>17.119199999999999</v>
      </c>
      <c r="H12782" s="216">
        <v>256.00000000675209</v>
      </c>
      <c r="I12782" s="216">
        <v>4382.5152001155902</v>
      </c>
      <c r="J12782" s="216">
        <v>4.4113932833970276E-3</v>
      </c>
      <c r="K12782" s="216">
        <v>1.7232005012815142E-5</v>
      </c>
    </row>
    <row r="12783" spans="2:11" ht="15.75" customHeight="1" x14ac:dyDescent="0.2">
      <c r="B12783" s="189">
        <v>41402</v>
      </c>
      <c r="C12783" s="143">
        <v>299521</v>
      </c>
      <c r="D12783" s="143" t="s">
        <v>608</v>
      </c>
      <c r="E12783" s="143" t="s">
        <v>24</v>
      </c>
      <c r="F12783" s="248" t="s">
        <v>6733</v>
      </c>
      <c r="G12783" s="216">
        <v>25.415000000000003</v>
      </c>
      <c r="H12783" s="216">
        <v>296.00000000093132</v>
      </c>
      <c r="I12783" s="216">
        <v>7522.8400000236707</v>
      </c>
      <c r="J12783" s="216">
        <v>7.5724108948440434E-3</v>
      </c>
      <c r="K12783" s="216">
        <v>2.5582469239257493E-5</v>
      </c>
    </row>
    <row r="12784" spans="2:11" ht="15.75" customHeight="1" x14ac:dyDescent="0.2">
      <c r="B12784" s="189">
        <v>41402</v>
      </c>
      <c r="C12784" s="143">
        <v>299522</v>
      </c>
      <c r="D12784" s="143" t="s">
        <v>1340</v>
      </c>
      <c r="E12784" s="143" t="s">
        <v>25</v>
      </c>
      <c r="F12784" s="248" t="s">
        <v>6734</v>
      </c>
      <c r="G12784" s="216">
        <v>12</v>
      </c>
      <c r="H12784" s="216">
        <v>161.00000000093132</v>
      </c>
      <c r="I12784" s="216">
        <v>1932.0000000111759</v>
      </c>
      <c r="J12784" s="216">
        <v>5.5697445021293483E-3</v>
      </c>
      <c r="K12784" s="216">
        <v>3.4594686348429379E-5</v>
      </c>
    </row>
    <row r="12785" spans="2:11" ht="15.75" customHeight="1" x14ac:dyDescent="0.2">
      <c r="B12785" s="189">
        <v>41402</v>
      </c>
      <c r="C12785" s="143">
        <v>299523</v>
      </c>
      <c r="D12785" s="143" t="s">
        <v>953</v>
      </c>
      <c r="E12785" s="143" t="s">
        <v>25</v>
      </c>
      <c r="F12785" s="248" t="s">
        <v>6735</v>
      </c>
      <c r="G12785" s="216">
        <v>6</v>
      </c>
      <c r="H12785" s="216">
        <v>137.99999999930151</v>
      </c>
      <c r="I12785" s="216">
        <v>827.99999999580905</v>
      </c>
      <c r="J12785" s="216">
        <v>2.387033358029545E-3</v>
      </c>
      <c r="K12785" s="216">
        <v>1.7297343174214689E-5</v>
      </c>
    </row>
    <row r="12786" spans="2:11" ht="15.75" customHeight="1" x14ac:dyDescent="0.2">
      <c r="B12786" s="189">
        <v>41402</v>
      </c>
      <c r="C12786" s="143">
        <v>299524</v>
      </c>
      <c r="D12786" s="143" t="s">
        <v>972</v>
      </c>
      <c r="E12786" s="143" t="s">
        <v>25</v>
      </c>
      <c r="F12786" s="248" t="s">
        <v>6736</v>
      </c>
      <c r="G12786" s="216">
        <v>2.0100000000000002</v>
      </c>
      <c r="H12786" s="216">
        <v>55.000000001164153</v>
      </c>
      <c r="I12786" s="216">
        <v>110.55000000233996</v>
      </c>
      <c r="J12786" s="216">
        <v>3.1870354799165145E-4</v>
      </c>
      <c r="K12786" s="216">
        <v>5.7946099633619213E-6</v>
      </c>
    </row>
    <row r="12787" spans="2:11" ht="15.75" customHeight="1" x14ac:dyDescent="0.2">
      <c r="B12787" s="189">
        <v>41402</v>
      </c>
      <c r="C12787" s="143">
        <v>299525</v>
      </c>
      <c r="D12787" s="143" t="s">
        <v>972</v>
      </c>
      <c r="E12787" s="143" t="s">
        <v>25</v>
      </c>
      <c r="F12787" s="248" t="s">
        <v>6737</v>
      </c>
      <c r="G12787" s="216">
        <v>4</v>
      </c>
      <c r="H12787" s="216">
        <v>32.999999992316589</v>
      </c>
      <c r="I12787" s="216">
        <v>131.99999996926636</v>
      </c>
      <c r="J12787" s="216">
        <v>3.805415497441214E-4</v>
      </c>
      <c r="K12787" s="216">
        <v>1.1531562116143126E-5</v>
      </c>
    </row>
    <row r="12788" spans="2:11" ht="15.75" customHeight="1" x14ac:dyDescent="0.2">
      <c r="B12788" s="189">
        <v>41402</v>
      </c>
      <c r="C12788" s="143">
        <v>299526</v>
      </c>
      <c r="D12788" s="143" t="s">
        <v>978</v>
      </c>
      <c r="E12788" s="143" t="s">
        <v>25</v>
      </c>
      <c r="F12788" s="248" t="s">
        <v>3561</v>
      </c>
      <c r="G12788" s="216">
        <v>29.97</v>
      </c>
      <c r="H12788" s="216">
        <v>251.99999999371357</v>
      </c>
      <c r="I12788" s="216">
        <v>7552.439999811595</v>
      </c>
      <c r="J12788" s="216">
        <v>2.1772857746567845E-2</v>
      </c>
      <c r="K12788" s="216">
        <v>8.6400229155202368E-5</v>
      </c>
    </row>
    <row r="12789" spans="2:11" ht="15.75" customHeight="1" x14ac:dyDescent="0.2">
      <c r="B12789" s="189">
        <v>41402</v>
      </c>
      <c r="C12789" s="143">
        <v>299527</v>
      </c>
      <c r="D12789" s="143" t="s">
        <v>679</v>
      </c>
      <c r="E12789" s="143" t="s">
        <v>24</v>
      </c>
      <c r="F12789" s="248" t="s">
        <v>6600</v>
      </c>
      <c r="G12789" s="216">
        <v>48.1</v>
      </c>
      <c r="H12789" s="216">
        <v>371.00000000442378</v>
      </c>
      <c r="I12789" s="216">
        <v>17845.100000212784</v>
      </c>
      <c r="J12789" s="216">
        <v>1.7962688248157284E-2</v>
      </c>
      <c r="K12789" s="216">
        <v>4.8416949455372232E-5</v>
      </c>
    </row>
    <row r="12790" spans="2:11" ht="15.75" customHeight="1" x14ac:dyDescent="0.2">
      <c r="B12790" s="189">
        <v>41402</v>
      </c>
      <c r="C12790" s="143">
        <v>299528</v>
      </c>
      <c r="D12790" s="143" t="s">
        <v>715</v>
      </c>
      <c r="E12790" s="143" t="s">
        <v>24</v>
      </c>
      <c r="F12790" s="248" t="s">
        <v>2541</v>
      </c>
      <c r="G12790" s="216">
        <v>12.285</v>
      </c>
      <c r="H12790" s="216">
        <v>350.9999999916181</v>
      </c>
      <c r="I12790" s="216">
        <v>4312.0349998970287</v>
      </c>
      <c r="J12790" s="216">
        <v>4.3404486619503212E-3</v>
      </c>
      <c r="K12790" s="216">
        <v>1.2365950604142367E-5</v>
      </c>
    </row>
    <row r="12791" spans="2:11" ht="15.75" customHeight="1" x14ac:dyDescent="0.2">
      <c r="B12791" s="189">
        <v>41402</v>
      </c>
      <c r="C12791" s="143">
        <v>299529</v>
      </c>
      <c r="D12791" s="143" t="s">
        <v>1164</v>
      </c>
      <c r="E12791" s="143" t="s">
        <v>25</v>
      </c>
      <c r="F12791" s="248" t="s">
        <v>4469</v>
      </c>
      <c r="G12791" s="216">
        <v>7.5</v>
      </c>
      <c r="H12791" s="216">
        <v>508.00000000046566</v>
      </c>
      <c r="I12791" s="216">
        <v>3810.0000000034925</v>
      </c>
      <c r="J12791" s="216">
        <v>1.0983812915636396E-2</v>
      </c>
      <c r="K12791" s="216">
        <v>2.1621678967768359E-5</v>
      </c>
    </row>
    <row r="12792" spans="2:11" ht="15.75" customHeight="1" x14ac:dyDescent="0.2">
      <c r="B12792" s="189">
        <v>41402</v>
      </c>
      <c r="C12792" s="143">
        <v>299530</v>
      </c>
      <c r="D12792" s="143" t="s">
        <v>2688</v>
      </c>
      <c r="E12792" s="143" t="s">
        <v>24</v>
      </c>
      <c r="F12792" s="248" t="s">
        <v>6738</v>
      </c>
      <c r="G12792" s="216">
        <v>73.95</v>
      </c>
      <c r="H12792" s="216">
        <v>512.0000000030268</v>
      </c>
      <c r="I12792" s="216">
        <v>37862.400000223832</v>
      </c>
      <c r="J12792" s="216">
        <v>3.8111889959873656E-2</v>
      </c>
      <c r="K12792" s="216">
        <v>7.4437285077438183E-5</v>
      </c>
    </row>
    <row r="12793" spans="2:11" ht="15.75" customHeight="1" x14ac:dyDescent="0.2">
      <c r="B12793" s="189">
        <v>41402</v>
      </c>
      <c r="C12793" s="143">
        <v>299531</v>
      </c>
      <c r="D12793" s="143" t="s">
        <v>1164</v>
      </c>
      <c r="E12793" s="143" t="s">
        <v>25</v>
      </c>
      <c r="F12793" s="248" t="s">
        <v>5821</v>
      </c>
      <c r="G12793" s="216">
        <v>4.83</v>
      </c>
      <c r="H12793" s="216">
        <v>461.99999999720603</v>
      </c>
      <c r="I12793" s="216">
        <v>2231.459999986505</v>
      </c>
      <c r="J12793" s="216">
        <v>6.4330548998832796E-3</v>
      </c>
      <c r="K12793" s="216">
        <v>1.3924361255242825E-5</v>
      </c>
    </row>
    <row r="12794" spans="2:11" ht="15.75" customHeight="1" x14ac:dyDescent="0.2">
      <c r="B12794" s="189">
        <v>41402</v>
      </c>
      <c r="C12794" s="143">
        <v>299541</v>
      </c>
      <c r="D12794" s="143" t="s">
        <v>1719</v>
      </c>
      <c r="E12794" s="143" t="s">
        <v>24</v>
      </c>
      <c r="F12794" s="248" t="s">
        <v>6739</v>
      </c>
      <c r="G12794" s="216">
        <v>59.769999999999996</v>
      </c>
      <c r="H12794" s="216">
        <v>590.99999999860302</v>
      </c>
      <c r="I12794" s="216">
        <v>35324.069999916501</v>
      </c>
      <c r="J12794" s="216">
        <v>3.5556833923991428E-2</v>
      </c>
      <c r="K12794" s="216">
        <v>6.0163847587268153E-5</v>
      </c>
    </row>
    <row r="12795" spans="2:11" ht="15.75" customHeight="1" x14ac:dyDescent="0.2">
      <c r="B12795" s="189">
        <v>41402</v>
      </c>
      <c r="C12795" s="143">
        <v>299541</v>
      </c>
      <c r="D12795" s="143" t="s">
        <v>1377</v>
      </c>
      <c r="E12795" s="143" t="s">
        <v>24</v>
      </c>
      <c r="F12795" s="248" t="s">
        <v>6739</v>
      </c>
      <c r="G12795" s="216">
        <v>1.18</v>
      </c>
      <c r="H12795" s="216">
        <v>590.99999999860302</v>
      </c>
      <c r="I12795" s="216">
        <v>697.37999999835154</v>
      </c>
      <c r="J12795" s="216">
        <v>7.0197530584423435E-4</v>
      </c>
      <c r="K12795" s="216">
        <v>1.1877754752045578E-6</v>
      </c>
    </row>
    <row r="12796" spans="2:11" ht="15.75" customHeight="1" x14ac:dyDescent="0.2">
      <c r="B12796" s="189">
        <v>41402</v>
      </c>
      <c r="C12796" s="143">
        <v>299547</v>
      </c>
      <c r="D12796" s="143" t="s">
        <v>6740</v>
      </c>
      <c r="E12796" s="143" t="s">
        <v>24</v>
      </c>
      <c r="F12796" s="248" t="s">
        <v>6741</v>
      </c>
      <c r="G12796" s="216">
        <v>22.2</v>
      </c>
      <c r="H12796" s="216">
        <v>188.99999999790452</v>
      </c>
      <c r="I12796" s="216">
        <v>4195.7999999534804</v>
      </c>
      <c r="J12796" s="216">
        <v>4.2234477447525669E-3</v>
      </c>
      <c r="K12796" s="216">
        <v>2.2346284364017951E-5</v>
      </c>
    </row>
    <row r="12797" spans="2:11" ht="15.75" customHeight="1" x14ac:dyDescent="0.2">
      <c r="B12797" s="189">
        <v>41402</v>
      </c>
      <c r="C12797" s="143">
        <v>299773</v>
      </c>
      <c r="D12797" s="143" t="s">
        <v>704</v>
      </c>
      <c r="E12797" s="143" t="s">
        <v>25</v>
      </c>
      <c r="F12797" s="248" t="s">
        <v>6742</v>
      </c>
      <c r="G12797" s="216">
        <v>14.5</v>
      </c>
      <c r="H12797" s="216">
        <v>281.00000000442378</v>
      </c>
      <c r="I12797" s="216">
        <v>4074.5000000641448</v>
      </c>
      <c r="J12797" s="216">
        <v>1.1746337460741213E-2</v>
      </c>
      <c r="K12797" s="216">
        <v>4.1801912671018833E-5</v>
      </c>
    </row>
    <row r="12798" spans="2:11" ht="15.75" customHeight="1" x14ac:dyDescent="0.2">
      <c r="B12798" s="189">
        <v>41403</v>
      </c>
      <c r="C12798" s="143">
        <v>299553</v>
      </c>
      <c r="D12798" s="143" t="s">
        <v>1204</v>
      </c>
      <c r="E12798" s="143" t="s">
        <v>25</v>
      </c>
      <c r="F12798" s="248" t="s">
        <v>6743</v>
      </c>
      <c r="G12798" s="216">
        <v>3</v>
      </c>
      <c r="H12798" s="216">
        <v>71.000000000931323</v>
      </c>
      <c r="I12798" s="216">
        <v>213.00000000279397</v>
      </c>
      <c r="J12798" s="216">
        <v>6.1403939677575107E-4</v>
      </c>
      <c r="K12798" s="216">
        <v>8.6484422079957266E-6</v>
      </c>
    </row>
    <row r="12799" spans="2:11" ht="15.75" customHeight="1" x14ac:dyDescent="0.2">
      <c r="B12799" s="189">
        <v>41403</v>
      </c>
      <c r="C12799" s="143">
        <v>299554</v>
      </c>
      <c r="D12799" s="143" t="s">
        <v>593</v>
      </c>
      <c r="E12799" s="143" t="s">
        <v>25</v>
      </c>
      <c r="F12799" s="248" t="s">
        <v>6113</v>
      </c>
      <c r="G12799" s="216">
        <v>18</v>
      </c>
      <c r="H12799" s="216">
        <v>133.99999999674037</v>
      </c>
      <c r="I12799" s="216">
        <v>2411.9999999413267</v>
      </c>
      <c r="J12799" s="216">
        <v>6.9533475350594199E-3</v>
      </c>
      <c r="K12799" s="216">
        <v>5.1890653247974356E-5</v>
      </c>
    </row>
    <row r="12800" spans="2:11" ht="15.75" customHeight="1" x14ac:dyDescent="0.2">
      <c r="B12800" s="189">
        <v>41403</v>
      </c>
      <c r="C12800" s="143">
        <v>299574</v>
      </c>
      <c r="D12800" s="143" t="s">
        <v>1164</v>
      </c>
      <c r="E12800" s="143" t="s">
        <v>25</v>
      </c>
      <c r="F12800" s="248" t="s">
        <v>2284</v>
      </c>
      <c r="G12800" s="216">
        <v>7</v>
      </c>
      <c r="H12800" s="216">
        <v>244.99999999185093</v>
      </c>
      <c r="I12800" s="216">
        <v>1714.9999999429565</v>
      </c>
      <c r="J12800" s="216">
        <v>4.9440261287397773E-3</v>
      </c>
      <c r="K12800" s="216">
        <v>2.017969848532336E-5</v>
      </c>
    </row>
    <row r="12801" spans="2:11" ht="15.75" customHeight="1" x14ac:dyDescent="0.2">
      <c r="B12801" s="189">
        <v>41403</v>
      </c>
      <c r="C12801" s="143">
        <v>299575</v>
      </c>
      <c r="D12801" s="143" t="s">
        <v>702</v>
      </c>
      <c r="E12801" s="143" t="s">
        <v>25</v>
      </c>
      <c r="F12801" s="248" t="s">
        <v>6744</v>
      </c>
      <c r="G12801" s="216">
        <v>7</v>
      </c>
      <c r="H12801" s="216">
        <v>190.00000000116415</v>
      </c>
      <c r="I12801" s="216">
        <v>1330.0000000081491</v>
      </c>
      <c r="J12801" s="216">
        <v>3.8341427122349308E-3</v>
      </c>
      <c r="K12801" s="216">
        <v>2.017969848532336E-5</v>
      </c>
    </row>
    <row r="12802" spans="2:11" ht="15.75" customHeight="1" x14ac:dyDescent="0.2">
      <c r="B12802" s="189">
        <v>41403</v>
      </c>
      <c r="C12802" s="143">
        <v>299576</v>
      </c>
      <c r="D12802" s="143" t="s">
        <v>1877</v>
      </c>
      <c r="E12802" s="143" t="s">
        <v>25</v>
      </c>
      <c r="F12802" s="248" t="s">
        <v>6256</v>
      </c>
      <c r="G12802" s="216">
        <v>4.5</v>
      </c>
      <c r="H12802" s="216">
        <v>290.00000000232831</v>
      </c>
      <c r="I12802" s="216">
        <v>1305.0000000104774</v>
      </c>
      <c r="J12802" s="216">
        <v>3.7620723605083454E-3</v>
      </c>
      <c r="K12802" s="216">
        <v>1.2972663311993589E-5</v>
      </c>
    </row>
    <row r="12803" spans="2:11" ht="15.75" customHeight="1" x14ac:dyDescent="0.2">
      <c r="B12803" s="189">
        <v>41403</v>
      </c>
      <c r="C12803" s="143">
        <v>299577</v>
      </c>
      <c r="D12803" s="143" t="s">
        <v>657</v>
      </c>
      <c r="E12803" s="143" t="s">
        <v>25</v>
      </c>
      <c r="F12803" s="248" t="s">
        <v>6745</v>
      </c>
      <c r="G12803" s="216">
        <v>2.0100000000000002</v>
      </c>
      <c r="H12803" s="216">
        <v>170.9999999916181</v>
      </c>
      <c r="I12803" s="216">
        <v>343.70999998315239</v>
      </c>
      <c r="J12803" s="216">
        <v>9.9085202372150172E-4</v>
      </c>
      <c r="K12803" s="216">
        <v>5.7944562793571375E-6</v>
      </c>
    </row>
    <row r="12804" spans="2:11" ht="15.75" customHeight="1" x14ac:dyDescent="0.2">
      <c r="B12804" s="189">
        <v>41403</v>
      </c>
      <c r="C12804" s="143">
        <v>299578</v>
      </c>
      <c r="D12804" s="143" t="s">
        <v>555</v>
      </c>
      <c r="E12804" s="143" t="s">
        <v>25</v>
      </c>
      <c r="F12804" s="248" t="s">
        <v>3293</v>
      </c>
      <c r="G12804" s="216">
        <v>34</v>
      </c>
      <c r="H12804" s="216">
        <v>337.00000000884756</v>
      </c>
      <c r="I12804" s="216">
        <v>11458.000000300817</v>
      </c>
      <c r="J12804" s="216">
        <v>3.3031283607272213E-2</v>
      </c>
      <c r="K12804" s="216">
        <v>9.8015678357284898E-5</v>
      </c>
    </row>
    <row r="12805" spans="2:11" ht="15.75" customHeight="1" x14ac:dyDescent="0.2">
      <c r="B12805" s="189">
        <v>41403</v>
      </c>
      <c r="C12805" s="143">
        <v>299579</v>
      </c>
      <c r="D12805" s="143" t="s">
        <v>1843</v>
      </c>
      <c r="E12805" s="143" t="s">
        <v>25</v>
      </c>
      <c r="F12805" s="248" t="s">
        <v>6746</v>
      </c>
      <c r="G12805" s="216">
        <v>1</v>
      </c>
      <c r="H12805" s="216">
        <v>211.99999999953434</v>
      </c>
      <c r="I12805" s="216">
        <v>211.99999999953434</v>
      </c>
      <c r="J12805" s="216">
        <v>6.1115658269702221E-4</v>
      </c>
      <c r="K12805" s="216">
        <v>2.8828140693319089E-6</v>
      </c>
    </row>
    <row r="12806" spans="2:11" ht="15.75" customHeight="1" x14ac:dyDescent="0.2">
      <c r="B12806" s="189">
        <v>41403</v>
      </c>
      <c r="C12806" s="143">
        <v>299581</v>
      </c>
      <c r="D12806" s="143" t="s">
        <v>638</v>
      </c>
      <c r="E12806" s="143" t="s">
        <v>25</v>
      </c>
      <c r="F12806" s="248" t="s">
        <v>3101</v>
      </c>
      <c r="G12806" s="216">
        <v>116</v>
      </c>
      <c r="H12806" s="216">
        <v>362.99999999930151</v>
      </c>
      <c r="I12806" s="216">
        <v>42107.999999918975</v>
      </c>
      <c r="J12806" s="216">
        <v>0.12138953483119444</v>
      </c>
      <c r="K12806" s="216">
        <v>3.3440643204250142E-4</v>
      </c>
    </row>
    <row r="12807" spans="2:11" ht="15.75" customHeight="1" x14ac:dyDescent="0.2">
      <c r="B12807" s="189">
        <v>41403</v>
      </c>
      <c r="C12807" s="143">
        <v>299582</v>
      </c>
      <c r="D12807" s="143" t="s">
        <v>638</v>
      </c>
      <c r="E12807" s="143" t="s">
        <v>25</v>
      </c>
      <c r="F12807" s="248" t="s">
        <v>3101</v>
      </c>
      <c r="G12807" s="216">
        <v>58.33</v>
      </c>
      <c r="H12807" s="216">
        <v>355.00000000465661</v>
      </c>
      <c r="I12807" s="216">
        <v>20707.15000027162</v>
      </c>
      <c r="J12807" s="216">
        <v>5.9694863356549263E-2</v>
      </c>
      <c r="K12807" s="216">
        <v>1.6815454466413023E-4</v>
      </c>
    </row>
    <row r="12808" spans="2:11" ht="15.75" customHeight="1" x14ac:dyDescent="0.2">
      <c r="B12808" s="189">
        <v>41403</v>
      </c>
      <c r="C12808" s="143">
        <v>299583</v>
      </c>
      <c r="D12808" s="143" t="s">
        <v>507</v>
      </c>
      <c r="E12808" s="143" t="s">
        <v>25</v>
      </c>
      <c r="F12808" s="248" t="s">
        <v>2616</v>
      </c>
      <c r="G12808" s="216">
        <v>33.799999999999997</v>
      </c>
      <c r="H12808" s="216">
        <v>368.99999999790452</v>
      </c>
      <c r="I12808" s="216">
        <v>12472.199999929173</v>
      </c>
      <c r="J12808" s="216">
        <v>3.5955033635317254E-2</v>
      </c>
      <c r="K12808" s="216">
        <v>9.7439115543418502E-5</v>
      </c>
    </row>
    <row r="12809" spans="2:11" ht="15.75" customHeight="1" x14ac:dyDescent="0.2">
      <c r="B12809" s="189">
        <v>41403</v>
      </c>
      <c r="C12809" s="143">
        <v>299594</v>
      </c>
      <c r="D12809" s="143" t="s">
        <v>711</v>
      </c>
      <c r="E12809" s="143" t="s">
        <v>25</v>
      </c>
      <c r="F12809" s="248" t="s">
        <v>4835</v>
      </c>
      <c r="G12809" s="216">
        <v>3.4</v>
      </c>
      <c r="H12809" s="216">
        <v>405</v>
      </c>
      <c r="I12809" s="216">
        <v>1377</v>
      </c>
      <c r="J12809" s="216">
        <v>3.9696349734700386E-3</v>
      </c>
      <c r="K12809" s="216">
        <v>9.8015678357284888E-6</v>
      </c>
    </row>
    <row r="12810" spans="2:11" ht="15.75" customHeight="1" x14ac:dyDescent="0.2">
      <c r="B12810" s="189">
        <v>41403</v>
      </c>
      <c r="C12810" s="143">
        <v>299595</v>
      </c>
      <c r="D12810" s="143" t="s">
        <v>1188</v>
      </c>
      <c r="E12810" s="143" t="s">
        <v>25</v>
      </c>
      <c r="F12810" s="248" t="s">
        <v>4381</v>
      </c>
      <c r="G12810" s="216">
        <v>4</v>
      </c>
      <c r="H12810" s="216">
        <v>497.99999999930151</v>
      </c>
      <c r="I12810" s="216">
        <v>1991.999999997206</v>
      </c>
      <c r="J12810" s="216">
        <v>5.7425656261011074E-3</v>
      </c>
      <c r="K12810" s="216">
        <v>1.1531256277327635E-5</v>
      </c>
    </row>
    <row r="12811" spans="2:11" ht="15.75" customHeight="1" x14ac:dyDescent="0.2">
      <c r="B12811" s="189">
        <v>41403</v>
      </c>
      <c r="C12811" s="143">
        <v>299596</v>
      </c>
      <c r="D12811" s="143" t="s">
        <v>1281</v>
      </c>
      <c r="E12811" s="143" t="s">
        <v>25</v>
      </c>
      <c r="F12811" s="248" t="s">
        <v>2752</v>
      </c>
      <c r="G12811" s="216">
        <v>16</v>
      </c>
      <c r="H12811" s="216">
        <v>349.0000000060536</v>
      </c>
      <c r="I12811" s="216">
        <v>5584.0000000968575</v>
      </c>
      <c r="J12811" s="216">
        <v>1.6097633763428602E-2</v>
      </c>
      <c r="K12811" s="216">
        <v>4.6125025109310542E-5</v>
      </c>
    </row>
    <row r="12812" spans="2:11" ht="15.75" customHeight="1" x14ac:dyDescent="0.2">
      <c r="B12812" s="189">
        <v>41403</v>
      </c>
      <c r="C12812" s="143">
        <v>299597</v>
      </c>
      <c r="D12812" s="143" t="s">
        <v>614</v>
      </c>
      <c r="E12812" s="143" t="s">
        <v>25</v>
      </c>
      <c r="F12812" s="248" t="s">
        <v>6747</v>
      </c>
      <c r="G12812" s="216">
        <v>8.0750000000000011</v>
      </c>
      <c r="H12812" s="216">
        <v>225</v>
      </c>
      <c r="I12812" s="216">
        <v>1816.8750000000002</v>
      </c>
      <c r="J12812" s="216">
        <v>5.2377128122174125E-3</v>
      </c>
      <c r="K12812" s="216">
        <v>2.3278723609855168E-5</v>
      </c>
    </row>
    <row r="12813" spans="2:11" ht="15.75" customHeight="1" x14ac:dyDescent="0.2">
      <c r="B12813" s="189">
        <v>41403</v>
      </c>
      <c r="C12813" s="143">
        <v>299598</v>
      </c>
      <c r="D12813" s="143" t="s">
        <v>1273</v>
      </c>
      <c r="E12813" s="143" t="s">
        <v>24</v>
      </c>
      <c r="F12813" s="248" t="s">
        <v>6748</v>
      </c>
      <c r="G12813" s="216">
        <v>14.4</v>
      </c>
      <c r="H12813" s="216">
        <v>140.99999999860302</v>
      </c>
      <c r="I12813" s="216">
        <v>2030.3999999798834</v>
      </c>
      <c r="J12813" s="216">
        <v>2.0437696872676889E-3</v>
      </c>
      <c r="K12813" s="216">
        <v>1.4494820477219418E-5</v>
      </c>
    </row>
    <row r="12814" spans="2:11" ht="15.75" customHeight="1" x14ac:dyDescent="0.2">
      <c r="B12814" s="189">
        <v>41403</v>
      </c>
      <c r="C12814" s="143">
        <v>299598</v>
      </c>
      <c r="D12814" s="143" t="s">
        <v>800</v>
      </c>
      <c r="E12814" s="143" t="s">
        <v>24</v>
      </c>
      <c r="F12814" s="248" t="s">
        <v>6748</v>
      </c>
      <c r="G12814" s="216">
        <v>4.05</v>
      </c>
      <c r="H12814" s="216">
        <v>140.99999999860302</v>
      </c>
      <c r="I12814" s="216">
        <v>571.04999999434222</v>
      </c>
      <c r="J12814" s="216">
        <v>5.7481022454403748E-4</v>
      </c>
      <c r="K12814" s="216">
        <v>4.0766682592179607E-6</v>
      </c>
    </row>
    <row r="12815" spans="2:11" ht="15.75" customHeight="1" x14ac:dyDescent="0.2">
      <c r="B12815" s="189">
        <v>41403</v>
      </c>
      <c r="C12815" s="143">
        <v>299599</v>
      </c>
      <c r="D12815" s="143" t="s">
        <v>2932</v>
      </c>
      <c r="E12815" s="143" t="s">
        <v>24</v>
      </c>
      <c r="F12815" s="248" t="s">
        <v>6749</v>
      </c>
      <c r="G12815" s="216">
        <v>3</v>
      </c>
      <c r="H12815" s="216">
        <v>296.00000000093132</v>
      </c>
      <c r="I12815" s="216">
        <v>888.00000000279397</v>
      </c>
      <c r="J12815" s="216">
        <v>8.9384726276467647E-4</v>
      </c>
      <c r="K12815" s="216">
        <v>3.0197542660873788E-6</v>
      </c>
    </row>
    <row r="12816" spans="2:11" ht="15.75" customHeight="1" x14ac:dyDescent="0.2">
      <c r="B12816" s="189">
        <v>41403</v>
      </c>
      <c r="C12816" s="143">
        <v>299600</v>
      </c>
      <c r="D12816" s="143" t="s">
        <v>893</v>
      </c>
      <c r="E12816" s="143" t="s">
        <v>24</v>
      </c>
      <c r="F12816" s="248" t="s">
        <v>1919</v>
      </c>
      <c r="G12816" s="216">
        <v>27.55</v>
      </c>
      <c r="H12816" s="216">
        <v>303.00000000279397</v>
      </c>
      <c r="I12816" s="216">
        <v>8347.6500000769738</v>
      </c>
      <c r="J12816" s="216">
        <v>8.4026172331789165E-3</v>
      </c>
      <c r="K12816" s="216">
        <v>2.773141001023576E-5</v>
      </c>
    </row>
    <row r="12817" spans="2:11" ht="15.75" customHeight="1" x14ac:dyDescent="0.2">
      <c r="B12817" s="189">
        <v>41403</v>
      </c>
      <c r="C12817" s="143">
        <v>299601</v>
      </c>
      <c r="D12817" s="143" t="s">
        <v>630</v>
      </c>
      <c r="E12817" s="143" t="s">
        <v>24</v>
      </c>
      <c r="F12817" s="248" t="s">
        <v>3750</v>
      </c>
      <c r="G12817" s="216">
        <v>8.16</v>
      </c>
      <c r="H12817" s="216">
        <v>235.00000000116415</v>
      </c>
      <c r="I12817" s="216">
        <v>1917.6000000094996</v>
      </c>
      <c r="J12817" s="216">
        <v>1.9302269268926145E-3</v>
      </c>
      <c r="K12817" s="216">
        <v>8.2137316037576703E-6</v>
      </c>
    </row>
    <row r="12818" spans="2:11" ht="15.75" customHeight="1" x14ac:dyDescent="0.2">
      <c r="B12818" s="189">
        <v>41403</v>
      </c>
      <c r="C12818" s="143">
        <v>299602</v>
      </c>
      <c r="D12818" s="143" t="s">
        <v>1414</v>
      </c>
      <c r="E12818" s="143" t="s">
        <v>24</v>
      </c>
      <c r="F12818" s="248" t="s">
        <v>4816</v>
      </c>
      <c r="G12818" s="216">
        <v>29.2</v>
      </c>
      <c r="H12818" s="216">
        <v>156.99999999837019</v>
      </c>
      <c r="I12818" s="216">
        <v>4584.3999999524094</v>
      </c>
      <c r="J12818" s="216">
        <v>4.6145871524357557E-3</v>
      </c>
      <c r="K12818" s="216">
        <v>2.9392274856583818E-5</v>
      </c>
    </row>
    <row r="12819" spans="2:11" ht="15.75" customHeight="1" x14ac:dyDescent="0.2">
      <c r="B12819" s="189">
        <v>41403</v>
      </c>
      <c r="C12819" s="143">
        <v>299603</v>
      </c>
      <c r="D12819" s="143" t="s">
        <v>1375</v>
      </c>
      <c r="E12819" s="143" t="s">
        <v>24</v>
      </c>
      <c r="F12819" s="248" t="s">
        <v>5981</v>
      </c>
      <c r="G12819" s="216">
        <v>30.38</v>
      </c>
      <c r="H12819" s="216">
        <v>400.99999999743886</v>
      </c>
      <c r="I12819" s="216">
        <v>12182.379999922192</v>
      </c>
      <c r="J12819" s="216">
        <v>1.2262597991954199E-2</v>
      </c>
      <c r="K12819" s="216">
        <v>3.0580044867911519E-5</v>
      </c>
    </row>
    <row r="12820" spans="2:11" ht="15.75" customHeight="1" x14ac:dyDescent="0.2">
      <c r="B12820" s="189">
        <v>41403</v>
      </c>
      <c r="C12820" s="143">
        <v>299604</v>
      </c>
      <c r="D12820" s="143" t="s">
        <v>570</v>
      </c>
      <c r="E12820" s="143" t="s">
        <v>24</v>
      </c>
      <c r="F12820" s="248" t="s">
        <v>6242</v>
      </c>
      <c r="G12820" s="216">
        <v>32.799999999999997</v>
      </c>
      <c r="H12820" s="216">
        <v>394.99999999883585</v>
      </c>
      <c r="I12820" s="216">
        <v>12955.999999961814</v>
      </c>
      <c r="J12820" s="216">
        <v>1.3041312090437589E-2</v>
      </c>
      <c r="K12820" s="216">
        <v>3.3015979975888667E-5</v>
      </c>
    </row>
    <row r="12821" spans="2:11" ht="15.75" customHeight="1" x14ac:dyDescent="0.2">
      <c r="B12821" s="189">
        <v>41403</v>
      </c>
      <c r="C12821" s="143">
        <v>299606</v>
      </c>
      <c r="D12821" s="143" t="s">
        <v>679</v>
      </c>
      <c r="E12821" s="143" t="s">
        <v>24</v>
      </c>
      <c r="F12821" s="248" t="s">
        <v>6538</v>
      </c>
      <c r="G12821" s="216">
        <v>15.9</v>
      </c>
      <c r="H12821" s="216">
        <v>379.99999999185093</v>
      </c>
      <c r="I12821" s="216">
        <v>6041.9999998704297</v>
      </c>
      <c r="J12821" s="216">
        <v>6.0817850917695574E-3</v>
      </c>
      <c r="K12821" s="216">
        <v>1.6004697610263106E-5</v>
      </c>
    </row>
    <row r="12822" spans="2:11" ht="15.75" customHeight="1" x14ac:dyDescent="0.2">
      <c r="B12822" s="189">
        <v>41403</v>
      </c>
      <c r="C12822" s="143">
        <v>299607</v>
      </c>
      <c r="D12822" s="143" t="s">
        <v>679</v>
      </c>
      <c r="E12822" s="143" t="s">
        <v>24</v>
      </c>
      <c r="F12822" s="248" t="s">
        <v>6750</v>
      </c>
      <c r="G12822" s="216">
        <v>3.2250000000000001</v>
      </c>
      <c r="H12822" s="216">
        <v>194.00000000372529</v>
      </c>
      <c r="I12822" s="216">
        <v>625.65000001201406</v>
      </c>
      <c r="J12822" s="216">
        <v>6.2976975220461594E-4</v>
      </c>
      <c r="K12822" s="216">
        <v>3.2462358360439321E-6</v>
      </c>
    </row>
    <row r="12823" spans="2:11" ht="15.75" customHeight="1" x14ac:dyDescent="0.2">
      <c r="B12823" s="189">
        <v>41403</v>
      </c>
      <c r="C12823" s="143">
        <v>299608</v>
      </c>
      <c r="D12823" s="143" t="s">
        <v>770</v>
      </c>
      <c r="E12823" s="143" t="s">
        <v>24</v>
      </c>
      <c r="F12823" s="248" t="s">
        <v>6558</v>
      </c>
      <c r="G12823" s="216">
        <v>15.120000000000001</v>
      </c>
      <c r="H12823" s="216">
        <v>217.99999999813735</v>
      </c>
      <c r="I12823" s="216">
        <v>3296.1599999718369</v>
      </c>
      <c r="J12823" s="216">
        <v>3.3178644072071762E-3</v>
      </c>
      <c r="K12823" s="216">
        <v>1.5219561501080389E-5</v>
      </c>
    </row>
    <row r="12824" spans="2:11" ht="15.75" customHeight="1" x14ac:dyDescent="0.2">
      <c r="B12824" s="189">
        <v>41403</v>
      </c>
      <c r="C12824" s="143">
        <v>299609</v>
      </c>
      <c r="D12824" s="143" t="s">
        <v>5176</v>
      </c>
      <c r="E12824" s="143" t="s">
        <v>24</v>
      </c>
      <c r="F12824" s="248" t="s">
        <v>6751</v>
      </c>
      <c r="G12824" s="216">
        <v>1.1000000000000001</v>
      </c>
      <c r="H12824" s="216">
        <v>217.99999999813735</v>
      </c>
      <c r="I12824" s="216">
        <v>239.79999999795112</v>
      </c>
      <c r="J12824" s="216">
        <v>2.4137902433385541E-4</v>
      </c>
      <c r="K12824" s="216">
        <v>1.1072432308987056E-6</v>
      </c>
    </row>
    <row r="12825" spans="2:11" ht="15.75" customHeight="1" x14ac:dyDescent="0.2">
      <c r="B12825" s="189">
        <v>41403</v>
      </c>
      <c r="C12825" s="143">
        <v>299610</v>
      </c>
      <c r="D12825" s="143" t="s">
        <v>656</v>
      </c>
      <c r="E12825" s="143" t="s">
        <v>25</v>
      </c>
      <c r="F12825" s="248" t="s">
        <v>6752</v>
      </c>
      <c r="G12825" s="216">
        <v>10.050000000000001</v>
      </c>
      <c r="H12825" s="216">
        <v>270</v>
      </c>
      <c r="I12825" s="216">
        <v>2713.5</v>
      </c>
      <c r="J12825" s="216">
        <v>7.8225159771321343E-3</v>
      </c>
      <c r="K12825" s="216">
        <v>2.8972281396785684E-5</v>
      </c>
    </row>
    <row r="12826" spans="2:11" ht="15.75" customHeight="1" x14ac:dyDescent="0.2">
      <c r="B12826" s="189">
        <v>41403</v>
      </c>
      <c r="C12826" s="143">
        <v>299611</v>
      </c>
      <c r="D12826" s="143" t="s">
        <v>1244</v>
      </c>
      <c r="E12826" s="143" t="s">
        <v>24</v>
      </c>
      <c r="F12826" s="248" t="s">
        <v>6753</v>
      </c>
      <c r="G12826" s="216">
        <v>4.74</v>
      </c>
      <c r="H12826" s="216">
        <v>222.99999999348074</v>
      </c>
      <c r="I12826" s="216">
        <v>1057.0199999690988</v>
      </c>
      <c r="J12826" s="216">
        <v>1.0639802180821222E-3</v>
      </c>
      <c r="K12826" s="216">
        <v>4.7712117404180582E-6</v>
      </c>
    </row>
    <row r="12827" spans="2:11" ht="15.75" customHeight="1" x14ac:dyDescent="0.2">
      <c r="B12827" s="189">
        <v>41403</v>
      </c>
      <c r="C12827" s="143">
        <v>299612</v>
      </c>
      <c r="D12827" s="143" t="s">
        <v>1214</v>
      </c>
      <c r="E12827" s="143" t="s">
        <v>24</v>
      </c>
      <c r="F12827" s="248" t="s">
        <v>6704</v>
      </c>
      <c r="G12827" s="216">
        <v>57.26</v>
      </c>
      <c r="H12827" s="216">
        <v>439.99999999883585</v>
      </c>
      <c r="I12827" s="216">
        <v>25194.399999933339</v>
      </c>
      <c r="J12827" s="216">
        <v>2.5360298960436851E-2</v>
      </c>
      <c r="K12827" s="216">
        <v>5.7637043092054431E-5</v>
      </c>
    </row>
    <row r="12828" spans="2:11" ht="15.75" customHeight="1" x14ac:dyDescent="0.2">
      <c r="B12828" s="189">
        <v>41403</v>
      </c>
      <c r="C12828" s="143">
        <v>299615</v>
      </c>
      <c r="D12828" s="143" t="s">
        <v>874</v>
      </c>
      <c r="E12828" s="143" t="s">
        <v>25</v>
      </c>
      <c r="F12828" s="248" t="s">
        <v>2900</v>
      </c>
      <c r="G12828" s="216">
        <v>43</v>
      </c>
      <c r="H12828" s="216">
        <v>474.99999999767169</v>
      </c>
      <c r="I12828" s="216">
        <v>20424.999999899883</v>
      </c>
      <c r="J12828" s="216">
        <v>5.8881477365815615E-2</v>
      </c>
      <c r="K12828" s="216">
        <v>1.2396100498127208E-4</v>
      </c>
    </row>
    <row r="12829" spans="2:11" ht="15.75" customHeight="1" x14ac:dyDescent="0.2">
      <c r="B12829" s="189">
        <v>41403</v>
      </c>
      <c r="C12829" s="143">
        <v>299616</v>
      </c>
      <c r="D12829" s="143" t="s">
        <v>1214</v>
      </c>
      <c r="E12829" s="143" t="s">
        <v>24</v>
      </c>
      <c r="F12829" s="248" t="s">
        <v>3334</v>
      </c>
      <c r="G12829" s="216">
        <v>10</v>
      </c>
      <c r="H12829" s="216">
        <v>298.00000000745058</v>
      </c>
      <c r="I12829" s="216">
        <v>2980.0000000745058</v>
      </c>
      <c r="J12829" s="216">
        <v>2.9996225710551259E-3</v>
      </c>
      <c r="K12829" s="216">
        <v>1.0065847553624595E-5</v>
      </c>
    </row>
    <row r="12830" spans="2:11" ht="15.75" customHeight="1" x14ac:dyDescent="0.2">
      <c r="B12830" s="189">
        <v>41403</v>
      </c>
      <c r="C12830" s="143">
        <v>299616</v>
      </c>
      <c r="D12830" s="143" t="s">
        <v>1215</v>
      </c>
      <c r="E12830" s="143" t="s">
        <v>24</v>
      </c>
      <c r="F12830" s="248" t="s">
        <v>3334</v>
      </c>
      <c r="G12830" s="216">
        <v>45.725000000000001</v>
      </c>
      <c r="H12830" s="216">
        <v>298.00000000745058</v>
      </c>
      <c r="I12830" s="216">
        <v>13626.050000340678</v>
      </c>
      <c r="J12830" s="216">
        <v>1.3715774206149563E-2</v>
      </c>
      <c r="K12830" s="216">
        <v>4.6026087938948464E-5</v>
      </c>
    </row>
    <row r="12831" spans="2:11" ht="15.75" customHeight="1" x14ac:dyDescent="0.2">
      <c r="B12831" s="189">
        <v>41403</v>
      </c>
      <c r="C12831" s="143">
        <v>299617</v>
      </c>
      <c r="D12831" s="143" t="s">
        <v>905</v>
      </c>
      <c r="E12831" s="143" t="s">
        <v>25</v>
      </c>
      <c r="F12831" s="248" t="s">
        <v>5948</v>
      </c>
      <c r="G12831" s="216">
        <v>28</v>
      </c>
      <c r="H12831" s="216">
        <v>670.00000000465661</v>
      </c>
      <c r="I12831" s="216">
        <v>16200.000000167638</v>
      </c>
      <c r="J12831" s="216">
        <v>4.6701587923660193E-2</v>
      </c>
      <c r="K12831" s="216">
        <v>8.0718793941293441E-5</v>
      </c>
    </row>
    <row r="12832" spans="2:11" ht="15.75" customHeight="1" x14ac:dyDescent="0.2">
      <c r="B12832" s="189">
        <v>41403</v>
      </c>
      <c r="C12832" s="143">
        <v>299774</v>
      </c>
      <c r="D12832" s="143" t="s">
        <v>598</v>
      </c>
      <c r="E12832" s="143" t="s">
        <v>25</v>
      </c>
      <c r="F12832" s="248" t="s">
        <v>6754</v>
      </c>
      <c r="G12832" s="216">
        <v>10.01</v>
      </c>
      <c r="H12832" s="216">
        <v>329.99999999650754</v>
      </c>
      <c r="I12832" s="216">
        <v>3303.2999999650406</v>
      </c>
      <c r="J12832" s="216">
        <v>9.5227997151233132E-3</v>
      </c>
      <c r="K12832" s="216">
        <v>2.8856968834012405E-5</v>
      </c>
    </row>
    <row r="12833" spans="2:11" ht="15.75" customHeight="1" x14ac:dyDescent="0.2">
      <c r="B12833" s="189">
        <v>41404</v>
      </c>
      <c r="C12833" s="143">
        <v>299658</v>
      </c>
      <c r="D12833" s="143" t="s">
        <v>666</v>
      </c>
      <c r="E12833" s="143" t="s">
        <v>25</v>
      </c>
      <c r="F12833" s="248" t="s">
        <v>3013</v>
      </c>
      <c r="G12833" s="216">
        <v>11.5</v>
      </c>
      <c r="H12833" s="216">
        <v>246.00000000558794</v>
      </c>
      <c r="I12833" s="216">
        <v>2829.0000000642613</v>
      </c>
      <c r="J12833" s="216">
        <v>8.1559580630503736E-3</v>
      </c>
      <c r="K12833" s="216">
        <v>3.3154301068557361E-5</v>
      </c>
    </row>
    <row r="12834" spans="2:11" ht="15.75" customHeight="1" x14ac:dyDescent="0.2">
      <c r="B12834" s="189">
        <v>41404</v>
      </c>
      <c r="C12834" s="143">
        <v>299659</v>
      </c>
      <c r="D12834" s="143" t="s">
        <v>1340</v>
      </c>
      <c r="E12834" s="143" t="s">
        <v>25</v>
      </c>
      <c r="F12834" s="248" t="s">
        <v>6755</v>
      </c>
      <c r="G12834" s="216">
        <v>46.980000000000004</v>
      </c>
      <c r="H12834" s="216">
        <v>280.00000000116415</v>
      </c>
      <c r="I12834" s="216">
        <v>13154.400000054691</v>
      </c>
      <c r="J12834" s="216">
        <v>3.792390765026471E-2</v>
      </c>
      <c r="K12834" s="216">
        <v>1.3544252732181086E-4</v>
      </c>
    </row>
    <row r="12835" spans="2:11" ht="15.75" customHeight="1" x14ac:dyDescent="0.2">
      <c r="B12835" s="189">
        <v>41404</v>
      </c>
      <c r="C12835" s="143">
        <v>299673</v>
      </c>
      <c r="D12835" s="143" t="s">
        <v>568</v>
      </c>
      <c r="E12835" s="143" t="s">
        <v>25</v>
      </c>
      <c r="F12835" s="248" t="s">
        <v>1944</v>
      </c>
      <c r="G12835" s="216">
        <v>13.81</v>
      </c>
      <c r="H12835" s="216">
        <v>270</v>
      </c>
      <c r="I12835" s="216">
        <v>3728.7</v>
      </c>
      <c r="J12835" s="216">
        <v>1.0749777599506941E-2</v>
      </c>
      <c r="K12835" s="216">
        <v>3.9813991109284967E-5</v>
      </c>
    </row>
    <row r="12836" spans="2:11" ht="15.75" customHeight="1" x14ac:dyDescent="0.2">
      <c r="B12836" s="189">
        <v>41404</v>
      </c>
      <c r="C12836" s="143">
        <v>299676</v>
      </c>
      <c r="D12836" s="143" t="s">
        <v>704</v>
      </c>
      <c r="E12836" s="143" t="s">
        <v>25</v>
      </c>
      <c r="F12836" s="248" t="s">
        <v>2370</v>
      </c>
      <c r="G12836" s="216">
        <v>15</v>
      </c>
      <c r="H12836" s="216">
        <v>540</v>
      </c>
      <c r="I12836" s="216">
        <v>8100</v>
      </c>
      <c r="J12836" s="216">
        <v>2.3352159883070836E-2</v>
      </c>
      <c r="K12836" s="216">
        <v>4.3244740524205251E-5</v>
      </c>
    </row>
    <row r="12837" spans="2:11" ht="15.75" customHeight="1" x14ac:dyDescent="0.2">
      <c r="B12837" s="189">
        <v>41404</v>
      </c>
      <c r="C12837" s="143">
        <v>299678</v>
      </c>
      <c r="D12837" s="143" t="s">
        <v>565</v>
      </c>
      <c r="E12837" s="143" t="s">
        <v>25</v>
      </c>
      <c r="F12837" s="248" t="s">
        <v>6756</v>
      </c>
      <c r="G12837" s="216">
        <v>2</v>
      </c>
      <c r="H12837" s="216">
        <v>104.00000000372529</v>
      </c>
      <c r="I12837" s="216">
        <v>208.00000000745058</v>
      </c>
      <c r="J12837" s="216">
        <v>5.9966040195712602E-4</v>
      </c>
      <c r="K12837" s="216">
        <v>5.7659654032273668E-6</v>
      </c>
    </row>
    <row r="12838" spans="2:11" ht="15.75" customHeight="1" x14ac:dyDescent="0.2">
      <c r="B12838" s="189">
        <v>41404</v>
      </c>
      <c r="C12838" s="143">
        <v>299680</v>
      </c>
      <c r="D12838" s="143" t="s">
        <v>1508</v>
      </c>
      <c r="E12838" s="143" t="s">
        <v>25</v>
      </c>
      <c r="F12838" s="248" t="s">
        <v>5718</v>
      </c>
      <c r="G12838" s="216">
        <v>13.44</v>
      </c>
      <c r="H12838" s="216">
        <v>288.99999999906868</v>
      </c>
      <c r="I12838" s="216">
        <v>3884.1599999874829</v>
      </c>
      <c r="J12838" s="216">
        <v>1.1197966090263719E-2</v>
      </c>
      <c r="K12838" s="216">
        <v>3.8747287509687905E-5</v>
      </c>
    </row>
    <row r="12839" spans="2:11" ht="15.75" customHeight="1" x14ac:dyDescent="0.2">
      <c r="B12839" s="189">
        <v>41404</v>
      </c>
      <c r="C12839" s="143">
        <v>299681</v>
      </c>
      <c r="D12839" s="143" t="s">
        <v>6757</v>
      </c>
      <c r="E12839" s="143" t="s">
        <v>24</v>
      </c>
      <c r="F12839" s="248" t="s">
        <v>6758</v>
      </c>
      <c r="G12839" s="216">
        <v>24.150000000000002</v>
      </c>
      <c r="H12839" s="216">
        <v>229.00000000256114</v>
      </c>
      <c r="I12839" s="216">
        <v>5530.3500000618524</v>
      </c>
      <c r="J12839" s="216">
        <v>5.5665390725495303E-3</v>
      </c>
      <c r="K12839" s="216">
        <v>2.4308030884223901E-5</v>
      </c>
    </row>
    <row r="12840" spans="2:11" ht="15.75" customHeight="1" x14ac:dyDescent="0.2">
      <c r="B12840" s="189">
        <v>41404</v>
      </c>
      <c r="C12840" s="143">
        <v>299682</v>
      </c>
      <c r="D12840" s="143" t="s">
        <v>1200</v>
      </c>
      <c r="E12840" s="143" t="s">
        <v>24</v>
      </c>
      <c r="F12840" s="248" t="s">
        <v>5711</v>
      </c>
      <c r="G12840" s="216">
        <v>1.99</v>
      </c>
      <c r="H12840" s="216">
        <v>309.00000000139698</v>
      </c>
      <c r="I12840" s="216">
        <v>614.91000000277995</v>
      </c>
      <c r="J12840" s="216">
        <v>6.1893380004495629E-4</v>
      </c>
      <c r="K12840" s="216">
        <v>2.0030220066089258E-6</v>
      </c>
    </row>
    <row r="12841" spans="2:11" ht="15.75" customHeight="1" x14ac:dyDescent="0.2">
      <c r="B12841" s="189">
        <v>41404</v>
      </c>
      <c r="C12841" s="143">
        <v>299683</v>
      </c>
      <c r="D12841" s="143" t="s">
        <v>6759</v>
      </c>
      <c r="E12841" s="143" t="s">
        <v>24</v>
      </c>
      <c r="F12841" s="248" t="s">
        <v>6760</v>
      </c>
      <c r="G12841" s="216">
        <v>11.91</v>
      </c>
      <c r="H12841" s="216">
        <v>155.00000000232831</v>
      </c>
      <c r="I12841" s="216">
        <v>1846.0500000277302</v>
      </c>
      <c r="J12841" s="216">
        <v>1.8581300378673125E-3</v>
      </c>
      <c r="K12841" s="216">
        <v>1.1987935727996134E-5</v>
      </c>
    </row>
    <row r="12842" spans="2:11" ht="15.75" customHeight="1" x14ac:dyDescent="0.2">
      <c r="B12842" s="189">
        <v>41404</v>
      </c>
      <c r="C12842" s="143">
        <v>299684</v>
      </c>
      <c r="D12842" s="143" t="s">
        <v>630</v>
      </c>
      <c r="E12842" s="143" t="s">
        <v>24</v>
      </c>
      <c r="F12842" s="248" t="s">
        <v>6761</v>
      </c>
      <c r="G12842" s="216">
        <v>23.240000000000002</v>
      </c>
      <c r="H12842" s="216">
        <v>249.00000000488944</v>
      </c>
      <c r="I12842" s="216">
        <v>5786.7600001136316</v>
      </c>
      <c r="J12842" s="216">
        <v>5.8246269483376257E-3</v>
      </c>
      <c r="K12842" s="216">
        <v>2.3392076097282131E-5</v>
      </c>
    </row>
    <row r="12843" spans="2:11" ht="15.75" customHeight="1" x14ac:dyDescent="0.2">
      <c r="B12843" s="189">
        <v>41404</v>
      </c>
      <c r="C12843" s="143">
        <v>299685</v>
      </c>
      <c r="D12843" s="143" t="s">
        <v>6759</v>
      </c>
      <c r="E12843" s="143" t="s">
        <v>24</v>
      </c>
      <c r="F12843" s="248" t="s">
        <v>6760</v>
      </c>
      <c r="G12843" s="216">
        <v>8.1</v>
      </c>
      <c r="H12843" s="216">
        <v>109.99999999185093</v>
      </c>
      <c r="I12843" s="216">
        <v>890.99999993399251</v>
      </c>
      <c r="J12843" s="216">
        <v>8.9683045615896405E-4</v>
      </c>
      <c r="K12843" s="216">
        <v>8.1530041475036683E-6</v>
      </c>
    </row>
    <row r="12844" spans="2:11" ht="15.75" customHeight="1" x14ac:dyDescent="0.2">
      <c r="B12844" s="189">
        <v>41404</v>
      </c>
      <c r="C12844" s="143">
        <v>299686</v>
      </c>
      <c r="D12844" s="143" t="s">
        <v>6433</v>
      </c>
      <c r="E12844" s="143" t="s">
        <v>24</v>
      </c>
      <c r="F12844" s="248" t="s">
        <v>6434</v>
      </c>
      <c r="G12844" s="216">
        <v>8.16</v>
      </c>
      <c r="H12844" s="216">
        <v>325.00000000116415</v>
      </c>
      <c r="I12844" s="216">
        <v>2652.0000000094997</v>
      </c>
      <c r="J12844" s="216">
        <v>2.6693539505255777E-3</v>
      </c>
      <c r="K12844" s="216">
        <v>8.2133967708185107E-6</v>
      </c>
    </row>
    <row r="12845" spans="2:11" ht="15.75" customHeight="1" x14ac:dyDescent="0.2">
      <c r="B12845" s="189">
        <v>41404</v>
      </c>
      <c r="C12845" s="143">
        <v>299686</v>
      </c>
      <c r="D12845" s="143" t="s">
        <v>1762</v>
      </c>
      <c r="E12845" s="143" t="s">
        <v>25</v>
      </c>
      <c r="F12845" s="248" t="s">
        <v>6434</v>
      </c>
      <c r="G12845" s="216">
        <v>0.76</v>
      </c>
      <c r="H12845" s="216">
        <v>325.00000000116415</v>
      </c>
      <c r="I12845" s="216">
        <v>247.00000000088477</v>
      </c>
      <c r="J12845" s="216">
        <v>7.1209672730113052E-4</v>
      </c>
      <c r="K12845" s="216">
        <v>2.1910668532263992E-6</v>
      </c>
    </row>
    <row r="12846" spans="2:11" ht="15.75" customHeight="1" x14ac:dyDescent="0.2">
      <c r="B12846" s="189">
        <v>41404</v>
      </c>
      <c r="C12846" s="143">
        <v>299687</v>
      </c>
      <c r="D12846" s="143" t="s">
        <v>1190</v>
      </c>
      <c r="E12846" s="143" t="s">
        <v>24</v>
      </c>
      <c r="F12846" s="248" t="s">
        <v>6762</v>
      </c>
      <c r="G12846" s="216">
        <v>27.37</v>
      </c>
      <c r="H12846" s="216">
        <v>249.99999999767169</v>
      </c>
      <c r="I12846" s="216">
        <v>6842.4999999362744</v>
      </c>
      <c r="J12846" s="216">
        <v>6.8872754171326288E-3</v>
      </c>
      <c r="K12846" s="216">
        <v>2.7549101668787087E-5</v>
      </c>
    </row>
    <row r="12847" spans="2:11" ht="15.75" customHeight="1" x14ac:dyDescent="0.2">
      <c r="B12847" s="189">
        <v>41404</v>
      </c>
      <c r="C12847" s="143">
        <v>299688</v>
      </c>
      <c r="D12847" s="143" t="s">
        <v>494</v>
      </c>
      <c r="E12847" s="143" t="s">
        <v>25</v>
      </c>
      <c r="F12847" s="248" t="s">
        <v>6763</v>
      </c>
      <c r="G12847" s="216">
        <v>7.92</v>
      </c>
      <c r="H12847" s="216">
        <v>190.9999999939464</v>
      </c>
      <c r="I12847" s="216">
        <v>1512.7199999520556</v>
      </c>
      <c r="J12847" s="216">
        <v>4.3611455922468283E-3</v>
      </c>
      <c r="K12847" s="216">
        <v>2.2833222996780373E-5</v>
      </c>
    </row>
    <row r="12848" spans="2:11" ht="15.75" customHeight="1" x14ac:dyDescent="0.2">
      <c r="B12848" s="189">
        <v>41404</v>
      </c>
      <c r="C12848" s="143">
        <v>299689</v>
      </c>
      <c r="D12848" s="143" t="s">
        <v>900</v>
      </c>
      <c r="E12848" s="143" t="s">
        <v>24</v>
      </c>
      <c r="F12848" s="248" t="s">
        <v>6764</v>
      </c>
      <c r="G12848" s="216">
        <v>4.68</v>
      </c>
      <c r="H12848" s="216">
        <v>328.00000000046566</v>
      </c>
      <c r="I12848" s="216">
        <v>1535.0400000021791</v>
      </c>
      <c r="J12848" s="216">
        <v>1.5450848748891108E-3</v>
      </c>
      <c r="K12848" s="216">
        <v>4.7106246185576751E-6</v>
      </c>
    </row>
    <row r="12849" spans="2:11" ht="15.75" customHeight="1" x14ac:dyDescent="0.2">
      <c r="B12849" s="189">
        <v>41404</v>
      </c>
      <c r="C12849" s="143">
        <v>299690</v>
      </c>
      <c r="D12849" s="143" t="s">
        <v>1375</v>
      </c>
      <c r="E12849" s="143" t="s">
        <v>24</v>
      </c>
      <c r="F12849" s="248" t="s">
        <v>5102</v>
      </c>
      <c r="G12849" s="216">
        <v>11.31</v>
      </c>
      <c r="H12849" s="216">
        <v>277.00000000186265</v>
      </c>
      <c r="I12849" s="216">
        <v>3132.8700000210665</v>
      </c>
      <c r="J12849" s="216">
        <v>3.1533706300940212E-3</v>
      </c>
      <c r="K12849" s="216">
        <v>1.1384009494847714E-5</v>
      </c>
    </row>
    <row r="12850" spans="2:11" ht="15.75" customHeight="1" x14ac:dyDescent="0.2">
      <c r="B12850" s="189">
        <v>41404</v>
      </c>
      <c r="C12850" s="143">
        <v>299691</v>
      </c>
      <c r="D12850" s="143" t="s">
        <v>3388</v>
      </c>
      <c r="E12850" s="143" t="s">
        <v>24</v>
      </c>
      <c r="F12850" s="248" t="s">
        <v>6765</v>
      </c>
      <c r="G12850" s="216">
        <v>35.75</v>
      </c>
      <c r="H12850" s="216">
        <v>197.99999999580905</v>
      </c>
      <c r="I12850" s="216">
        <v>7078.4999998501735</v>
      </c>
      <c r="J12850" s="216">
        <v>7.1248197354176765E-3</v>
      </c>
      <c r="K12850" s="216">
        <v>3.5983938058426683E-5</v>
      </c>
    </row>
    <row r="12851" spans="2:11" ht="15.75" customHeight="1" x14ac:dyDescent="0.2">
      <c r="B12851" s="189">
        <v>41404</v>
      </c>
      <c r="C12851" s="143">
        <v>299691</v>
      </c>
      <c r="D12851" s="143" t="s">
        <v>1883</v>
      </c>
      <c r="E12851" s="143" t="s">
        <v>24</v>
      </c>
      <c r="F12851" s="248" t="s">
        <v>6765</v>
      </c>
      <c r="G12851" s="216">
        <v>11.925000000000001</v>
      </c>
      <c r="H12851" s="216">
        <v>197.99999999580905</v>
      </c>
      <c r="I12851" s="216">
        <v>2361.1499999500229</v>
      </c>
      <c r="J12851" s="216">
        <v>2.3766007089470152E-3</v>
      </c>
      <c r="K12851" s="216">
        <v>1.2003033883824845E-5</v>
      </c>
    </row>
    <row r="12852" spans="2:11" ht="15.75" customHeight="1" x14ac:dyDescent="0.2">
      <c r="B12852" s="189">
        <v>41404</v>
      </c>
      <c r="C12852" s="143">
        <v>299692</v>
      </c>
      <c r="D12852" s="143" t="s">
        <v>1041</v>
      </c>
      <c r="E12852" s="143" t="s">
        <v>25</v>
      </c>
      <c r="F12852" s="248" t="s">
        <v>6766</v>
      </c>
      <c r="G12852" s="216">
        <v>9</v>
      </c>
      <c r="H12852" s="216">
        <v>317.00000000651926</v>
      </c>
      <c r="I12852" s="216">
        <v>2853.0000000586733</v>
      </c>
      <c r="J12852" s="216">
        <v>8.2251496478729924E-3</v>
      </c>
      <c r="K12852" s="216">
        <v>2.5946844314523151E-5</v>
      </c>
    </row>
    <row r="12853" spans="2:11" ht="15.75" customHeight="1" x14ac:dyDescent="0.2">
      <c r="B12853" s="189">
        <v>41404</v>
      </c>
      <c r="C12853" s="143">
        <v>299693</v>
      </c>
      <c r="D12853" s="143" t="s">
        <v>1041</v>
      </c>
      <c r="E12853" s="143" t="s">
        <v>25</v>
      </c>
      <c r="F12853" s="248" t="s">
        <v>6767</v>
      </c>
      <c r="G12853" s="216">
        <v>16</v>
      </c>
      <c r="H12853" s="216">
        <v>220.00000000465661</v>
      </c>
      <c r="I12853" s="216">
        <v>3520.0000000745058</v>
      </c>
      <c r="J12853" s="216">
        <v>1.0148099109894964E-2</v>
      </c>
      <c r="K12853" s="216">
        <v>4.6127723225818935E-5</v>
      </c>
    </row>
    <row r="12854" spans="2:11" ht="15.75" customHeight="1" x14ac:dyDescent="0.2">
      <c r="B12854" s="189">
        <v>41404</v>
      </c>
      <c r="C12854" s="143">
        <v>299694</v>
      </c>
      <c r="D12854" s="143" t="s">
        <v>1413</v>
      </c>
      <c r="E12854" s="143" t="s">
        <v>24</v>
      </c>
      <c r="F12854" s="248" t="s">
        <v>6768</v>
      </c>
      <c r="G12854" s="216">
        <v>2.85</v>
      </c>
      <c r="H12854" s="216">
        <v>91.999999996041879</v>
      </c>
      <c r="I12854" s="216">
        <v>262.19999998871936</v>
      </c>
      <c r="J12854" s="216">
        <v>2.6391576387450503E-4</v>
      </c>
      <c r="K12854" s="216">
        <v>2.8686496074549943E-6</v>
      </c>
    </row>
    <row r="12855" spans="2:11" ht="15.75" customHeight="1" x14ac:dyDescent="0.2">
      <c r="B12855" s="189">
        <v>41404</v>
      </c>
      <c r="C12855" s="143">
        <v>299695</v>
      </c>
      <c r="D12855" s="143" t="s">
        <v>1456</v>
      </c>
      <c r="E12855" s="143" t="s">
        <v>24</v>
      </c>
      <c r="F12855" s="248" t="s">
        <v>6769</v>
      </c>
      <c r="G12855" s="216">
        <v>3.15</v>
      </c>
      <c r="H12855" s="216">
        <v>198.00000000628643</v>
      </c>
      <c r="I12855" s="216">
        <v>623.70000001980225</v>
      </c>
      <c r="J12855" s="216">
        <v>6.2778131937771427E-4</v>
      </c>
      <c r="K12855" s="216">
        <v>3.1706127240292042E-6</v>
      </c>
    </row>
    <row r="12856" spans="2:11" ht="15.75" customHeight="1" x14ac:dyDescent="0.2">
      <c r="B12856" s="189">
        <v>41404</v>
      </c>
      <c r="C12856" s="143">
        <v>299696</v>
      </c>
      <c r="D12856" s="143" t="s">
        <v>1067</v>
      </c>
      <c r="E12856" s="143" t="s">
        <v>24</v>
      </c>
      <c r="F12856" s="248" t="s">
        <v>6770</v>
      </c>
      <c r="G12856" s="216">
        <v>6.16</v>
      </c>
      <c r="H12856" s="216">
        <v>124.99999999883585</v>
      </c>
      <c r="I12856" s="216">
        <v>769.99999999282886</v>
      </c>
      <c r="J12856" s="216">
        <v>7.7503866586658748E-4</v>
      </c>
      <c r="K12856" s="216">
        <v>6.200309326990444E-6</v>
      </c>
    </row>
    <row r="12857" spans="2:11" ht="15.75" customHeight="1" x14ac:dyDescent="0.2">
      <c r="B12857" s="189">
        <v>41404</v>
      </c>
      <c r="C12857" s="143">
        <v>299697</v>
      </c>
      <c r="D12857" s="143" t="s">
        <v>776</v>
      </c>
      <c r="E12857" s="143" t="s">
        <v>24</v>
      </c>
      <c r="F12857" s="248" t="s">
        <v>2668</v>
      </c>
      <c r="G12857" s="216">
        <v>33.020000000000003</v>
      </c>
      <c r="H12857" s="216">
        <v>381.00000000558794</v>
      </c>
      <c r="I12857" s="216">
        <v>12580.620000184515</v>
      </c>
      <c r="J12857" s="216">
        <v>1.2662944078971847E-2</v>
      </c>
      <c r="K12857" s="216">
        <v>3.3236073697601378E-5</v>
      </c>
    </row>
    <row r="12858" spans="2:11" ht="15.75" customHeight="1" x14ac:dyDescent="0.2">
      <c r="B12858" s="189">
        <v>41404</v>
      </c>
      <c r="C12858" s="143">
        <v>299698</v>
      </c>
      <c r="D12858" s="143" t="s">
        <v>940</v>
      </c>
      <c r="E12858" s="143" t="s">
        <v>24</v>
      </c>
      <c r="F12858" s="248" t="s">
        <v>5270</v>
      </c>
      <c r="G12858" s="216">
        <v>9.3000000000000007</v>
      </c>
      <c r="H12858" s="216">
        <v>267.00000000069849</v>
      </c>
      <c r="I12858" s="216">
        <v>2483.100000006496</v>
      </c>
      <c r="J12858" s="216">
        <v>2.499348715891274E-3</v>
      </c>
      <c r="K12858" s="216">
        <v>9.3608566138005093E-6</v>
      </c>
    </row>
    <row r="12859" spans="2:11" ht="15.75" customHeight="1" x14ac:dyDescent="0.2">
      <c r="B12859" s="189">
        <v>41404</v>
      </c>
      <c r="C12859" s="143">
        <v>299699</v>
      </c>
      <c r="D12859" s="143" t="s">
        <v>1128</v>
      </c>
      <c r="E12859" s="143" t="s">
        <v>24</v>
      </c>
      <c r="F12859" s="248" t="s">
        <v>6771</v>
      </c>
      <c r="G12859" s="216">
        <v>4.76</v>
      </c>
      <c r="H12859" s="216">
        <v>177.99999999348074</v>
      </c>
      <c r="I12859" s="216">
        <v>847.27999996896824</v>
      </c>
      <c r="J12859" s="216">
        <v>8.528243646720872E-4</v>
      </c>
      <c r="K12859" s="216">
        <v>4.7911481163107978E-6</v>
      </c>
    </row>
    <row r="12860" spans="2:11" ht="15.75" customHeight="1" x14ac:dyDescent="0.2">
      <c r="B12860" s="189">
        <v>41404</v>
      </c>
      <c r="C12860" s="143">
        <v>299700</v>
      </c>
      <c r="D12860" s="143" t="s">
        <v>947</v>
      </c>
      <c r="E12860" s="143" t="s">
        <v>24</v>
      </c>
      <c r="F12860" s="248" t="s">
        <v>3796</v>
      </c>
      <c r="G12860" s="216">
        <v>22.936199999999999</v>
      </c>
      <c r="H12860" s="216">
        <v>303.00000000279397</v>
      </c>
      <c r="I12860" s="216">
        <v>6949.668600064083</v>
      </c>
      <c r="J12860" s="216">
        <v>6.9951452987775898E-3</v>
      </c>
      <c r="K12860" s="216">
        <v>2.3086288114564645E-5</v>
      </c>
    </row>
    <row r="12861" spans="2:11" ht="15.75" customHeight="1" x14ac:dyDescent="0.2">
      <c r="B12861" s="189">
        <v>41404</v>
      </c>
      <c r="C12861" s="143">
        <v>299701</v>
      </c>
      <c r="D12861" s="143" t="s">
        <v>502</v>
      </c>
      <c r="E12861" s="143" t="s">
        <v>24</v>
      </c>
      <c r="F12861" s="248" t="s">
        <v>6565</v>
      </c>
      <c r="G12861" s="216">
        <v>16.055</v>
      </c>
      <c r="H12861" s="216">
        <v>103.00000000046566</v>
      </c>
      <c r="I12861" s="216">
        <v>1653.665000007476</v>
      </c>
      <c r="J12861" s="216">
        <v>1.6644861239064946E-3</v>
      </c>
      <c r="K12861" s="216">
        <v>1.61600594553298E-5</v>
      </c>
    </row>
    <row r="12862" spans="2:11" ht="15.75" customHeight="1" x14ac:dyDescent="0.2">
      <c r="B12862" s="189">
        <v>41404</v>
      </c>
      <c r="C12862" s="143">
        <v>299702</v>
      </c>
      <c r="D12862" s="143" t="s">
        <v>759</v>
      </c>
      <c r="E12862" s="143" t="s">
        <v>24</v>
      </c>
      <c r="F12862" s="248" t="s">
        <v>6772</v>
      </c>
      <c r="G12862" s="216">
        <v>17.229999999999997</v>
      </c>
      <c r="H12862" s="216">
        <v>246.99999999837019</v>
      </c>
      <c r="I12862" s="216">
        <v>4255.8099999719179</v>
      </c>
      <c r="J12862" s="216">
        <v>4.2836588371306956E-3</v>
      </c>
      <c r="K12862" s="216">
        <v>1.7342748328578789E-5</v>
      </c>
    </row>
    <row r="12863" spans="2:11" ht="15.75" customHeight="1" x14ac:dyDescent="0.2">
      <c r="B12863" s="189">
        <v>41404</v>
      </c>
      <c r="C12863" s="143">
        <v>299704</v>
      </c>
      <c r="D12863" s="143" t="s">
        <v>1798</v>
      </c>
      <c r="E12863" s="143" t="s">
        <v>24</v>
      </c>
      <c r="F12863" s="248" t="s">
        <v>6773</v>
      </c>
      <c r="G12863" s="216">
        <v>3.92</v>
      </c>
      <c r="H12863" s="216">
        <v>338.00000000162981</v>
      </c>
      <c r="I12863" s="216">
        <v>1324.9600000063888</v>
      </c>
      <c r="J12863" s="216">
        <v>1.3336301697936478E-3</v>
      </c>
      <c r="K12863" s="216">
        <v>3.9456513899030099E-6</v>
      </c>
    </row>
    <row r="12864" spans="2:11" ht="15.75" customHeight="1" x14ac:dyDescent="0.2">
      <c r="B12864" s="189">
        <v>41404</v>
      </c>
      <c r="C12864" s="143">
        <v>299705</v>
      </c>
      <c r="D12864" s="143" t="s">
        <v>919</v>
      </c>
      <c r="E12864" s="143" t="s">
        <v>25</v>
      </c>
      <c r="F12864" s="248" t="s">
        <v>6774</v>
      </c>
      <c r="G12864" s="216">
        <v>29.12</v>
      </c>
      <c r="H12864" s="216">
        <v>50.999999998603016</v>
      </c>
      <c r="I12864" s="216">
        <v>1485.1199999593198</v>
      </c>
      <c r="J12864" s="216">
        <v>4.281575269703233E-3</v>
      </c>
      <c r="K12864" s="216">
        <v>8.3952456270990457E-5</v>
      </c>
    </row>
    <row r="12865" spans="2:11" ht="15.75" customHeight="1" x14ac:dyDescent="0.2">
      <c r="B12865" s="189">
        <v>41404</v>
      </c>
      <c r="C12865" s="143">
        <v>299706</v>
      </c>
      <c r="D12865" s="143" t="s">
        <v>919</v>
      </c>
      <c r="E12865" s="143" t="s">
        <v>25</v>
      </c>
      <c r="F12865" s="248" t="s">
        <v>6775</v>
      </c>
      <c r="G12865" s="216">
        <v>29.1</v>
      </c>
      <c r="H12865" s="216">
        <v>123.00000000279397</v>
      </c>
      <c r="I12865" s="216">
        <v>3579.3000000813045</v>
      </c>
      <c r="J12865" s="216">
        <v>1.0319059984120256E-2</v>
      </c>
      <c r="K12865" s="216">
        <v>8.3894796616958183E-5</v>
      </c>
    </row>
    <row r="12866" spans="2:11" ht="15.75" customHeight="1" x14ac:dyDescent="0.2">
      <c r="B12866" s="189">
        <v>41404</v>
      </c>
      <c r="C12866" s="143">
        <v>299707</v>
      </c>
      <c r="D12866" s="143" t="s">
        <v>657</v>
      </c>
      <c r="E12866" s="143" t="s">
        <v>25</v>
      </c>
      <c r="F12866" s="248" t="s">
        <v>6776</v>
      </c>
      <c r="G12866" s="216">
        <v>4</v>
      </c>
      <c r="H12866" s="216">
        <v>39.000000001396984</v>
      </c>
      <c r="I12866" s="216">
        <v>156.00000000558794</v>
      </c>
      <c r="J12866" s="216">
        <v>4.4974530146784454E-4</v>
      </c>
      <c r="K12866" s="216">
        <v>1.1531930806454734E-5</v>
      </c>
    </row>
    <row r="12867" spans="2:11" ht="15.75" customHeight="1" x14ac:dyDescent="0.2">
      <c r="B12867" s="189">
        <v>41404</v>
      </c>
      <c r="C12867" s="143">
        <v>299775</v>
      </c>
      <c r="D12867" s="143" t="s">
        <v>629</v>
      </c>
      <c r="E12867" s="143" t="s">
        <v>25</v>
      </c>
      <c r="F12867" s="248" t="s">
        <v>2219</v>
      </c>
      <c r="G12867" s="216">
        <v>30</v>
      </c>
      <c r="H12867" s="216">
        <v>347.99999999231659</v>
      </c>
      <c r="I12867" s="216">
        <v>10439.999999769498</v>
      </c>
      <c r="J12867" s="216">
        <v>3.0098339404182321E-2</v>
      </c>
      <c r="K12867" s="216">
        <v>8.6489481048410502E-5</v>
      </c>
    </row>
    <row r="12868" spans="2:11" ht="15.75" customHeight="1" x14ac:dyDescent="0.2">
      <c r="B12868" s="189">
        <v>41405</v>
      </c>
      <c r="C12868" s="143">
        <v>299776</v>
      </c>
      <c r="D12868" s="143" t="s">
        <v>1418</v>
      </c>
      <c r="E12868" s="143" t="s">
        <v>25</v>
      </c>
      <c r="F12868" s="248" t="s">
        <v>6777</v>
      </c>
      <c r="G12868" s="216">
        <v>1</v>
      </c>
      <c r="H12868" s="216">
        <v>210.00000000349246</v>
      </c>
      <c r="I12868" s="216">
        <v>210.00000000349246</v>
      </c>
      <c r="J12868" s="216">
        <v>6.0544246067584175E-4</v>
      </c>
      <c r="K12868" s="216">
        <v>2.8830593365036799E-6</v>
      </c>
    </row>
    <row r="12869" spans="2:11" ht="15.75" customHeight="1" x14ac:dyDescent="0.2">
      <c r="B12869" s="189">
        <v>41405</v>
      </c>
      <c r="C12869" s="143">
        <v>299800</v>
      </c>
      <c r="D12869" s="143" t="s">
        <v>525</v>
      </c>
      <c r="E12869" s="143" t="s">
        <v>24</v>
      </c>
      <c r="F12869" s="248" t="s">
        <v>6691</v>
      </c>
      <c r="G12869" s="216">
        <v>6.9</v>
      </c>
      <c r="H12869" s="216">
        <v>249.99999999767169</v>
      </c>
      <c r="I12869" s="216">
        <v>1724.9999999839347</v>
      </c>
      <c r="J12869" s="216">
        <v>1.7362468165375473E-3</v>
      </c>
      <c r="K12869" s="216">
        <v>6.94498726621487E-6</v>
      </c>
    </row>
    <row r="12870" spans="2:11" ht="15.75" customHeight="1" x14ac:dyDescent="0.2">
      <c r="B12870" s="189">
        <v>41406</v>
      </c>
      <c r="C12870" s="143">
        <v>299778</v>
      </c>
      <c r="D12870" s="143" t="s">
        <v>575</v>
      </c>
      <c r="E12870" s="143" t="s">
        <v>25</v>
      </c>
      <c r="F12870" s="248" t="s">
        <v>5160</v>
      </c>
      <c r="G12870" s="216">
        <v>5</v>
      </c>
      <c r="H12870" s="216">
        <v>55.000000001164153</v>
      </c>
      <c r="I12870" s="216">
        <v>275.00000000582077</v>
      </c>
      <c r="J12870" s="216">
        <v>7.9285946729075788E-4</v>
      </c>
      <c r="K12870" s="216">
        <v>1.4415626677708651E-5</v>
      </c>
    </row>
    <row r="12871" spans="2:11" ht="15.75" customHeight="1" x14ac:dyDescent="0.2">
      <c r="B12871" s="189">
        <v>41406</v>
      </c>
      <c r="C12871" s="143">
        <v>299781</v>
      </c>
      <c r="D12871" s="143" t="s">
        <v>608</v>
      </c>
      <c r="E12871" s="143" t="s">
        <v>24</v>
      </c>
      <c r="F12871" s="248" t="s">
        <v>6778</v>
      </c>
      <c r="G12871" s="216">
        <v>44</v>
      </c>
      <c r="H12871" s="216">
        <v>441.00000000209548</v>
      </c>
      <c r="I12871" s="216">
        <v>19404.000000092201</v>
      </c>
      <c r="J12871" s="216">
        <v>1.9530005643503521E-2</v>
      </c>
      <c r="K12871" s="216">
        <v>4.4285727082563997E-5</v>
      </c>
    </row>
    <row r="12872" spans="2:11" ht="15.75" customHeight="1" x14ac:dyDescent="0.2">
      <c r="B12872" s="189">
        <v>41406</v>
      </c>
      <c r="C12872" s="143">
        <v>299793</v>
      </c>
      <c r="D12872" s="143" t="s">
        <v>1391</v>
      </c>
      <c r="E12872" s="143" t="s">
        <v>24</v>
      </c>
      <c r="F12872" s="248" t="s">
        <v>6779</v>
      </c>
      <c r="G12872" s="216">
        <v>8.2650000000000006</v>
      </c>
      <c r="H12872" s="216">
        <v>270</v>
      </c>
      <c r="I12872" s="216">
        <v>2231.5500000000002</v>
      </c>
      <c r="J12872" s="216">
        <v>2.2460412334339929E-3</v>
      </c>
      <c r="K12872" s="216">
        <v>8.3186712349407149E-6</v>
      </c>
    </row>
    <row r="12873" spans="2:11" ht="15.75" customHeight="1" x14ac:dyDescent="0.2">
      <c r="B12873" s="189">
        <v>41406</v>
      </c>
      <c r="C12873" s="143">
        <v>299794</v>
      </c>
      <c r="D12873" s="143" t="s">
        <v>808</v>
      </c>
      <c r="E12873" s="143" t="s">
        <v>24</v>
      </c>
      <c r="F12873" s="248" t="s">
        <v>2224</v>
      </c>
      <c r="G12873" s="216">
        <v>10.64</v>
      </c>
      <c r="H12873" s="216">
        <v>151.99999999254942</v>
      </c>
      <c r="I12873" s="216">
        <v>1617.2799999207259</v>
      </c>
      <c r="J12873" s="216">
        <v>1.6277822884676906E-3</v>
      </c>
      <c r="K12873" s="216">
        <v>1.0709094003601839E-5</v>
      </c>
    </row>
    <row r="12874" spans="2:11" ht="15.75" customHeight="1" x14ac:dyDescent="0.2">
      <c r="B12874" s="189">
        <v>41406</v>
      </c>
      <c r="C12874" s="143">
        <v>299795</v>
      </c>
      <c r="D12874" s="143" t="s">
        <v>1833</v>
      </c>
      <c r="E12874" s="143" t="s">
        <v>24</v>
      </c>
      <c r="F12874" s="248" t="s">
        <v>6780</v>
      </c>
      <c r="G12874" s="216">
        <v>3.1629</v>
      </c>
      <c r="H12874" s="216">
        <v>556.99999999254942</v>
      </c>
      <c r="I12874" s="216">
        <v>1761.7352999764346</v>
      </c>
      <c r="J12874" s="216">
        <v>1.7731756519653499E-3</v>
      </c>
      <c r="K12874" s="216">
        <v>3.1834392315782198E-6</v>
      </c>
    </row>
    <row r="12875" spans="2:11" ht="15.75" customHeight="1" x14ac:dyDescent="0.2">
      <c r="B12875" s="189">
        <v>41406</v>
      </c>
      <c r="C12875" s="143">
        <v>299795</v>
      </c>
      <c r="D12875" s="143" t="s">
        <v>6781</v>
      </c>
      <c r="E12875" s="143" t="s">
        <v>24</v>
      </c>
      <c r="F12875" s="248" t="s">
        <v>6780</v>
      </c>
      <c r="G12875" s="216">
        <v>0.86310000000000009</v>
      </c>
      <c r="H12875" s="216">
        <v>556.99999999254942</v>
      </c>
      <c r="I12875" s="216">
        <v>480.74669999356945</v>
      </c>
      <c r="J12875" s="216">
        <v>4.8386857163087472E-4</v>
      </c>
      <c r="K12875" s="216">
        <v>8.6870479647638612E-7</v>
      </c>
    </row>
    <row r="12876" spans="2:11" ht="15.75" customHeight="1" x14ac:dyDescent="0.2">
      <c r="B12876" s="189">
        <v>41406</v>
      </c>
      <c r="C12876" s="143">
        <v>299796</v>
      </c>
      <c r="D12876" s="143" t="s">
        <v>3450</v>
      </c>
      <c r="E12876" s="143" t="s">
        <v>24</v>
      </c>
      <c r="F12876" s="248" t="s">
        <v>6782</v>
      </c>
      <c r="G12876" s="216">
        <v>4.95</v>
      </c>
      <c r="H12876" s="216">
        <v>214.99999999883585</v>
      </c>
      <c r="I12876" s="216">
        <v>1064.2499999942374</v>
      </c>
      <c r="J12876" s="216">
        <v>1.0711610238037168E-3</v>
      </c>
      <c r="K12876" s="216">
        <v>4.9821442967884495E-6</v>
      </c>
    </row>
    <row r="12877" spans="2:11" ht="15.75" customHeight="1" x14ac:dyDescent="0.2">
      <c r="B12877" s="189">
        <v>41406</v>
      </c>
      <c r="C12877" s="143">
        <v>299797</v>
      </c>
      <c r="D12877" s="143" t="s">
        <v>5259</v>
      </c>
      <c r="E12877" s="143" t="s">
        <v>24</v>
      </c>
      <c r="F12877" s="248" t="s">
        <v>6783</v>
      </c>
      <c r="G12877" s="216">
        <v>15.5</v>
      </c>
      <c r="H12877" s="216">
        <v>387.00000000419095</v>
      </c>
      <c r="I12877" s="216">
        <v>5998.5000000649597</v>
      </c>
      <c r="J12877" s="216">
        <v>6.0374530433553843E-3</v>
      </c>
      <c r="K12877" s="216">
        <v>1.5600653858630498E-5</v>
      </c>
    </row>
    <row r="12878" spans="2:11" ht="15.75" customHeight="1" x14ac:dyDescent="0.2">
      <c r="B12878" s="189">
        <v>41406</v>
      </c>
      <c r="C12878" s="143">
        <v>299798</v>
      </c>
      <c r="D12878" s="143" t="s">
        <v>1395</v>
      </c>
      <c r="E12878" s="143" t="s">
        <v>25</v>
      </c>
      <c r="F12878" s="248" t="s">
        <v>6784</v>
      </c>
      <c r="G12878" s="216">
        <v>2.94</v>
      </c>
      <c r="H12878" s="216">
        <v>297.9999999969732</v>
      </c>
      <c r="I12878" s="216">
        <v>876.11999999110117</v>
      </c>
      <c r="J12878" s="216">
        <v>2.5259637689491643E-3</v>
      </c>
      <c r="K12878" s="216">
        <v>8.4763884864926867E-6</v>
      </c>
    </row>
    <row r="12879" spans="2:11" ht="15.75" customHeight="1" x14ac:dyDescent="0.2">
      <c r="B12879" s="189">
        <v>41406</v>
      </c>
      <c r="C12879" s="143">
        <v>299799</v>
      </c>
      <c r="D12879" s="143" t="s">
        <v>1391</v>
      </c>
      <c r="E12879" s="143" t="s">
        <v>24</v>
      </c>
      <c r="F12879" s="248" t="s">
        <v>6779</v>
      </c>
      <c r="G12879" s="216">
        <v>33.495000000000005</v>
      </c>
      <c r="H12879" s="216">
        <v>264.99999999417923</v>
      </c>
      <c r="I12879" s="216">
        <v>8876.1749998050345</v>
      </c>
      <c r="J12879" s="216">
        <v>8.9338150813282561E-3</v>
      </c>
      <c r="K12879" s="216">
        <v>3.3712509741601846E-5</v>
      </c>
    </row>
    <row r="12880" spans="2:11" ht="15.75" customHeight="1" x14ac:dyDescent="0.2">
      <c r="B12880" s="189">
        <v>41407</v>
      </c>
      <c r="C12880" s="143">
        <v>299813</v>
      </c>
      <c r="D12880" s="143" t="s">
        <v>564</v>
      </c>
      <c r="E12880" s="143" t="s">
        <v>25</v>
      </c>
      <c r="F12880" s="248" t="s">
        <v>6785</v>
      </c>
      <c r="G12880" s="216">
        <v>1</v>
      </c>
      <c r="H12880" s="216">
        <v>43.000000003958121</v>
      </c>
      <c r="I12880" s="216">
        <v>43.000000003958121</v>
      </c>
      <c r="J12880" s="216">
        <v>1.2405367601754844E-4</v>
      </c>
      <c r="K12880" s="216">
        <v>2.8849692094448697E-6</v>
      </c>
    </row>
    <row r="12881" spans="2:11" ht="15.75" customHeight="1" x14ac:dyDescent="0.2">
      <c r="B12881" s="189">
        <v>41407</v>
      </c>
      <c r="C12881" s="143">
        <v>299815</v>
      </c>
      <c r="D12881" s="143" t="s">
        <v>1816</v>
      </c>
      <c r="E12881" s="143" t="s">
        <v>25</v>
      </c>
      <c r="F12881" s="248" t="s">
        <v>6786</v>
      </c>
      <c r="G12881" s="216">
        <v>55</v>
      </c>
      <c r="H12881" s="216">
        <v>262.99999999813735</v>
      </c>
      <c r="I12881" s="216">
        <v>14464.999999897555</v>
      </c>
      <c r="J12881" s="216">
        <v>4.1731079614324491E-2</v>
      </c>
      <c r="K12881" s="216">
        <v>1.5867330651946784E-4</v>
      </c>
    </row>
    <row r="12882" spans="2:11" ht="15.75" customHeight="1" x14ac:dyDescent="0.2">
      <c r="B12882" s="189">
        <v>41407</v>
      </c>
      <c r="C12882" s="143">
        <v>299816</v>
      </c>
      <c r="D12882" s="143" t="s">
        <v>1051</v>
      </c>
      <c r="E12882" s="143" t="s">
        <v>25</v>
      </c>
      <c r="F12882" s="248" t="s">
        <v>4053</v>
      </c>
      <c r="G12882" s="216">
        <v>7.04</v>
      </c>
      <c r="H12882" s="216">
        <v>319.99999999534339</v>
      </c>
      <c r="I12882" s="216">
        <v>2252.7999999672174</v>
      </c>
      <c r="J12882" s="216">
        <v>6.4992586349428257E-3</v>
      </c>
      <c r="K12882" s="216">
        <v>2.0310183234491884E-5</v>
      </c>
    </row>
    <row r="12883" spans="2:11" ht="15.75" customHeight="1" x14ac:dyDescent="0.2">
      <c r="B12883" s="189">
        <v>41407</v>
      </c>
      <c r="C12883" s="143">
        <v>299817</v>
      </c>
      <c r="D12883" s="143" t="s">
        <v>883</v>
      </c>
      <c r="E12883" s="143" t="s">
        <v>25</v>
      </c>
      <c r="F12883" s="248" t="s">
        <v>6787</v>
      </c>
      <c r="G12883" s="216">
        <v>11</v>
      </c>
      <c r="H12883" s="216">
        <v>272.00000000651926</v>
      </c>
      <c r="I12883" s="216">
        <v>2992.0000000717118</v>
      </c>
      <c r="J12883" s="216">
        <v>8.6318278748659365E-3</v>
      </c>
      <c r="K12883" s="216">
        <v>3.1734661303893568E-5</v>
      </c>
    </row>
    <row r="12884" spans="2:11" ht="15.75" customHeight="1" x14ac:dyDescent="0.2">
      <c r="B12884" s="189">
        <v>41407</v>
      </c>
      <c r="C12884" s="143">
        <v>299818</v>
      </c>
      <c r="D12884" s="143" t="s">
        <v>1188</v>
      </c>
      <c r="E12884" s="143" t="s">
        <v>25</v>
      </c>
      <c r="F12884" s="248" t="s">
        <v>4381</v>
      </c>
      <c r="G12884" s="216">
        <v>4</v>
      </c>
      <c r="H12884" s="216">
        <v>191.99999999720603</v>
      </c>
      <c r="I12884" s="216">
        <v>767.99999998882413</v>
      </c>
      <c r="J12884" s="216">
        <v>2.2156563528214178E-3</v>
      </c>
      <c r="K12884" s="216">
        <v>1.1539876837779479E-5</v>
      </c>
    </row>
    <row r="12885" spans="2:11" ht="15.75" customHeight="1" x14ac:dyDescent="0.2">
      <c r="B12885" s="189">
        <v>41407</v>
      </c>
      <c r="C12885" s="143">
        <v>299819</v>
      </c>
      <c r="D12885" s="143" t="s">
        <v>1537</v>
      </c>
      <c r="E12885" s="143" t="s">
        <v>24</v>
      </c>
      <c r="F12885" s="248" t="s">
        <v>6788</v>
      </c>
      <c r="G12885" s="216">
        <v>1</v>
      </c>
      <c r="H12885" s="216">
        <v>488.00000000861473</v>
      </c>
      <c r="I12885" s="216">
        <v>488.00000000861473</v>
      </c>
      <c r="J12885" s="216">
        <v>4.9103915921439078E-4</v>
      </c>
      <c r="K12885" s="216">
        <v>1.0062277852576279E-6</v>
      </c>
    </row>
    <row r="12886" spans="2:11" ht="15.75" customHeight="1" x14ac:dyDescent="0.2">
      <c r="B12886" s="189">
        <v>41407</v>
      </c>
      <c r="C12886" s="143">
        <v>299820</v>
      </c>
      <c r="D12886" s="143" t="s">
        <v>593</v>
      </c>
      <c r="E12886" s="143" t="s">
        <v>25</v>
      </c>
      <c r="F12886" s="248" t="s">
        <v>3806</v>
      </c>
      <c r="G12886" s="216">
        <v>67.259999999999991</v>
      </c>
      <c r="H12886" s="216">
        <v>217.0000000053551</v>
      </c>
      <c r="I12886" s="216">
        <v>14595.420000360184</v>
      </c>
      <c r="J12886" s="216">
        <v>4.2107337299954958E-2</v>
      </c>
      <c r="K12886" s="216">
        <v>1.940430290272619E-4</v>
      </c>
    </row>
    <row r="12887" spans="2:11" ht="15.75" customHeight="1" x14ac:dyDescent="0.2">
      <c r="B12887" s="189">
        <v>41407</v>
      </c>
      <c r="C12887" s="143">
        <v>299821</v>
      </c>
      <c r="D12887" s="143" t="s">
        <v>536</v>
      </c>
      <c r="E12887" s="143" t="s">
        <v>25</v>
      </c>
      <c r="F12887" s="248" t="s">
        <v>2615</v>
      </c>
      <c r="G12887" s="216">
        <v>68.849999999999994</v>
      </c>
      <c r="H12887" s="216">
        <v>209.99999999301508</v>
      </c>
      <c r="I12887" s="216">
        <v>14458.499999519088</v>
      </c>
      <c r="J12887" s="216">
        <v>4.1712327313371232E-2</v>
      </c>
      <c r="K12887" s="216">
        <v>1.9863013007027927E-4</v>
      </c>
    </row>
    <row r="12888" spans="2:11" ht="15.75" customHeight="1" x14ac:dyDescent="0.2">
      <c r="B12888" s="189">
        <v>41407</v>
      </c>
      <c r="C12888" s="143">
        <v>299822</v>
      </c>
      <c r="D12888" s="143" t="s">
        <v>526</v>
      </c>
      <c r="E12888" s="143" t="s">
        <v>25</v>
      </c>
      <c r="F12888" s="248" t="s">
        <v>3670</v>
      </c>
      <c r="G12888" s="216">
        <v>1.5</v>
      </c>
      <c r="H12888" s="216">
        <v>384.00000000488944</v>
      </c>
      <c r="I12888" s="216">
        <v>576.00000000733417</v>
      </c>
      <c r="J12888" s="216">
        <v>1.6617422646614038E-3</v>
      </c>
      <c r="K12888" s="216">
        <v>4.3274538141673043E-6</v>
      </c>
    </row>
    <row r="12889" spans="2:11" ht="15.75" customHeight="1" x14ac:dyDescent="0.2">
      <c r="B12889" s="189">
        <v>41407</v>
      </c>
      <c r="C12889" s="143">
        <v>299825</v>
      </c>
      <c r="D12889" s="143" t="s">
        <v>893</v>
      </c>
      <c r="E12889" s="143" t="s">
        <v>24</v>
      </c>
      <c r="F12889" s="248" t="s">
        <v>1919</v>
      </c>
      <c r="G12889" s="216">
        <v>2.9</v>
      </c>
      <c r="H12889" s="216">
        <v>67.000000008847564</v>
      </c>
      <c r="I12889" s="216">
        <v>194.30000002565794</v>
      </c>
      <c r="J12889" s="216">
        <v>1.9551005870137482E-4</v>
      </c>
      <c r="K12889" s="216">
        <v>2.9180605772471207E-6</v>
      </c>
    </row>
    <row r="12890" spans="2:11" ht="15.75" customHeight="1" x14ac:dyDescent="0.2">
      <c r="B12890" s="189">
        <v>41407</v>
      </c>
      <c r="C12890" s="143">
        <v>299826</v>
      </c>
      <c r="D12890" s="143" t="s">
        <v>968</v>
      </c>
      <c r="E12890" s="143" t="s">
        <v>25</v>
      </c>
      <c r="F12890" s="248" t="s">
        <v>6789</v>
      </c>
      <c r="G12890" s="216">
        <v>4.5</v>
      </c>
      <c r="H12890" s="216">
        <v>219.00000000139698</v>
      </c>
      <c r="I12890" s="216">
        <v>985.50000000628643</v>
      </c>
      <c r="J12890" s="216">
        <v>2.8431371559260554E-3</v>
      </c>
      <c r="K12890" s="216">
        <v>1.2982361442501914E-5</v>
      </c>
    </row>
    <row r="12891" spans="2:11" ht="15.75" customHeight="1" x14ac:dyDescent="0.2">
      <c r="B12891" s="189">
        <v>41407</v>
      </c>
      <c r="C12891" s="143">
        <v>299827</v>
      </c>
      <c r="D12891" s="143" t="s">
        <v>643</v>
      </c>
      <c r="E12891" s="143" t="s">
        <v>25</v>
      </c>
      <c r="F12891" s="248" t="s">
        <v>6790</v>
      </c>
      <c r="G12891" s="216">
        <v>17</v>
      </c>
      <c r="H12891" s="216">
        <v>164.00000000023283</v>
      </c>
      <c r="I12891" s="216">
        <v>2788.0000000039581</v>
      </c>
      <c r="J12891" s="216">
        <v>8.0432941559437157E-3</v>
      </c>
      <c r="K12891" s="216">
        <v>4.9044476560562788E-5</v>
      </c>
    </row>
    <row r="12892" spans="2:11" ht="15.75" customHeight="1" x14ac:dyDescent="0.2">
      <c r="B12892" s="189">
        <v>41407</v>
      </c>
      <c r="C12892" s="143">
        <v>299828</v>
      </c>
      <c r="D12892" s="143" t="s">
        <v>1332</v>
      </c>
      <c r="E12892" s="143" t="s">
        <v>25</v>
      </c>
      <c r="F12892" s="248" t="s">
        <v>6791</v>
      </c>
      <c r="G12892" s="216">
        <v>3</v>
      </c>
      <c r="H12892" s="216">
        <v>201.99999999837019</v>
      </c>
      <c r="I12892" s="216">
        <v>605.99999999511056</v>
      </c>
      <c r="J12892" s="216">
        <v>1.7482913409094852E-3</v>
      </c>
      <c r="K12892" s="216">
        <v>8.6549076283346086E-6</v>
      </c>
    </row>
    <row r="12893" spans="2:11" ht="15.75" customHeight="1" x14ac:dyDescent="0.2">
      <c r="B12893" s="189">
        <v>41407</v>
      </c>
      <c r="C12893" s="143">
        <v>299829</v>
      </c>
      <c r="D12893" s="143" t="s">
        <v>1688</v>
      </c>
      <c r="E12893" s="143" t="s">
        <v>24</v>
      </c>
      <c r="F12893" s="248" t="s">
        <v>4408</v>
      </c>
      <c r="G12893" s="216">
        <v>10.950000000000001</v>
      </c>
      <c r="H12893" s="216">
        <v>236.99999999720603</v>
      </c>
      <c r="I12893" s="216">
        <v>2595.1499999694065</v>
      </c>
      <c r="J12893" s="216">
        <v>2.6113120368805491E-3</v>
      </c>
      <c r="K12893" s="216">
        <v>1.1018194248571027E-5</v>
      </c>
    </row>
    <row r="12894" spans="2:11" ht="15.75" customHeight="1" x14ac:dyDescent="0.2">
      <c r="B12894" s="189">
        <v>41407</v>
      </c>
      <c r="C12894" s="143">
        <v>299830</v>
      </c>
      <c r="D12894" s="143" t="s">
        <v>606</v>
      </c>
      <c r="E12894" s="143" t="s">
        <v>25</v>
      </c>
      <c r="F12894" s="248" t="s">
        <v>2686</v>
      </c>
      <c r="G12894" s="216">
        <v>5</v>
      </c>
      <c r="H12894" s="216">
        <v>281.99999999720603</v>
      </c>
      <c r="I12894" s="216">
        <v>1409.9999999860302</v>
      </c>
      <c r="J12894" s="216">
        <v>4.0678065852769634E-3</v>
      </c>
      <c r="K12894" s="216">
        <v>1.4424846047224349E-5</v>
      </c>
    </row>
    <row r="12895" spans="2:11" ht="15.75" customHeight="1" x14ac:dyDescent="0.2">
      <c r="B12895" s="189">
        <v>41407</v>
      </c>
      <c r="C12895" s="143">
        <v>299831</v>
      </c>
      <c r="D12895" s="143" t="s">
        <v>1816</v>
      </c>
      <c r="E12895" s="143" t="s">
        <v>25</v>
      </c>
      <c r="F12895" s="248" t="s">
        <v>6792</v>
      </c>
      <c r="G12895" s="216">
        <v>4.8</v>
      </c>
      <c r="H12895" s="216">
        <v>243.00000000628643</v>
      </c>
      <c r="I12895" s="216">
        <v>1166.4000000301749</v>
      </c>
      <c r="J12895" s="216">
        <v>3.3650280859835497E-3</v>
      </c>
      <c r="K12895" s="216">
        <v>1.3847852205335374E-5</v>
      </c>
    </row>
    <row r="12896" spans="2:11" ht="15.75" customHeight="1" x14ac:dyDescent="0.2">
      <c r="B12896" s="189">
        <v>41407</v>
      </c>
      <c r="C12896" s="143">
        <v>299832</v>
      </c>
      <c r="D12896" s="143" t="s">
        <v>1131</v>
      </c>
      <c r="E12896" s="143" t="s">
        <v>24</v>
      </c>
      <c r="F12896" s="248" t="s">
        <v>6569</v>
      </c>
      <c r="G12896" s="216">
        <v>6.37</v>
      </c>
      <c r="H12896" s="216">
        <v>211.99999999953434</v>
      </c>
      <c r="I12896" s="216">
        <v>1350.4399999970337</v>
      </c>
      <c r="J12896" s="216">
        <v>1.3588502503203263E-3</v>
      </c>
      <c r="K12896" s="216">
        <v>6.4096709920910895E-6</v>
      </c>
    </row>
    <row r="12897" spans="2:11" ht="15.75" customHeight="1" x14ac:dyDescent="0.2">
      <c r="B12897" s="189">
        <v>41407</v>
      </c>
      <c r="C12897" s="143">
        <v>299833</v>
      </c>
      <c r="D12897" s="143" t="s">
        <v>1028</v>
      </c>
      <c r="E12897" s="143" t="s">
        <v>25</v>
      </c>
      <c r="F12897" s="248" t="s">
        <v>6793</v>
      </c>
      <c r="G12897" s="216">
        <v>6.76</v>
      </c>
      <c r="H12897" s="216">
        <v>300.99999999627471</v>
      </c>
      <c r="I12897" s="216">
        <v>2034.759999974817</v>
      </c>
      <c r="J12897" s="216">
        <v>5.8702199485373913E-3</v>
      </c>
      <c r="K12897" s="216">
        <v>1.9502391855847318E-5</v>
      </c>
    </row>
    <row r="12898" spans="2:11" ht="15.75" customHeight="1" x14ac:dyDescent="0.2">
      <c r="B12898" s="189">
        <v>41407</v>
      </c>
      <c r="C12898" s="143">
        <v>299834</v>
      </c>
      <c r="D12898" s="143" t="s">
        <v>1072</v>
      </c>
      <c r="E12898" s="143" t="s">
        <v>24</v>
      </c>
      <c r="F12898" s="248" t="s">
        <v>6794</v>
      </c>
      <c r="G12898" s="216">
        <v>23.01</v>
      </c>
      <c r="H12898" s="216">
        <v>242.99999999580905</v>
      </c>
      <c r="I12898" s="216">
        <v>5591.4299999035666</v>
      </c>
      <c r="J12898" s="216">
        <v>5.6262522252260245E-3</v>
      </c>
      <c r="K12898" s="216">
        <v>2.315330133877802E-5</v>
      </c>
    </row>
    <row r="12899" spans="2:11" ht="15.75" customHeight="1" x14ac:dyDescent="0.2">
      <c r="B12899" s="189">
        <v>41407</v>
      </c>
      <c r="C12899" s="143">
        <v>299835</v>
      </c>
      <c r="D12899" s="143" t="s">
        <v>1519</v>
      </c>
      <c r="E12899" s="143" t="s">
        <v>24</v>
      </c>
      <c r="F12899" s="248" t="s">
        <v>6795</v>
      </c>
      <c r="G12899" s="216">
        <v>1.7450000000000001</v>
      </c>
      <c r="H12899" s="216">
        <v>273.99999999208376</v>
      </c>
      <c r="I12899" s="216">
        <v>478.12999998618619</v>
      </c>
      <c r="J12899" s="216">
        <v>4.8110769095132978E-4</v>
      </c>
      <c r="K12899" s="216">
        <v>1.7558674852745607E-6</v>
      </c>
    </row>
    <row r="12900" spans="2:11" ht="15.75" customHeight="1" x14ac:dyDescent="0.2">
      <c r="B12900" s="189">
        <v>41407</v>
      </c>
      <c r="C12900" s="143">
        <v>299836</v>
      </c>
      <c r="D12900" s="143" t="s">
        <v>909</v>
      </c>
      <c r="E12900" s="143" t="s">
        <v>24</v>
      </c>
      <c r="F12900" s="248" t="s">
        <v>6796</v>
      </c>
      <c r="G12900" s="216">
        <v>2.8000000000000003</v>
      </c>
      <c r="H12900" s="216">
        <v>214.99999999883585</v>
      </c>
      <c r="I12900" s="216">
        <v>601.99999999674048</v>
      </c>
      <c r="J12900" s="216">
        <v>6.0574912672181223E-4</v>
      </c>
      <c r="K12900" s="216">
        <v>2.8174377987213583E-6</v>
      </c>
    </row>
    <row r="12901" spans="2:11" ht="15.75" customHeight="1" x14ac:dyDescent="0.2">
      <c r="B12901" s="189">
        <v>41407</v>
      </c>
      <c r="C12901" s="143">
        <v>299836</v>
      </c>
      <c r="D12901" s="143" t="s">
        <v>1301</v>
      </c>
      <c r="E12901" s="143" t="s">
        <v>24</v>
      </c>
      <c r="F12901" s="248" t="s">
        <v>6796</v>
      </c>
      <c r="G12901" s="216">
        <v>2.88</v>
      </c>
      <c r="H12901" s="216">
        <v>214.99999999883585</v>
      </c>
      <c r="I12901" s="216">
        <v>619.19999999664719</v>
      </c>
      <c r="J12901" s="216">
        <v>6.2305624462814953E-4</v>
      </c>
      <c r="K12901" s="216">
        <v>2.8979360215419685E-6</v>
      </c>
    </row>
    <row r="12902" spans="2:11" ht="15.75" customHeight="1" x14ac:dyDescent="0.2">
      <c r="B12902" s="189">
        <v>41407</v>
      </c>
      <c r="C12902" s="143">
        <v>299837</v>
      </c>
      <c r="D12902" s="143" t="s">
        <v>953</v>
      </c>
      <c r="E12902" s="143" t="s">
        <v>25</v>
      </c>
      <c r="F12902" s="248" t="s">
        <v>6797</v>
      </c>
      <c r="G12902" s="216">
        <v>2.0100000000000002</v>
      </c>
      <c r="H12902" s="216">
        <v>159.99999999767169</v>
      </c>
      <c r="I12902" s="216">
        <v>321.59999999532016</v>
      </c>
      <c r="J12902" s="216">
        <v>9.2780609774396894E-4</v>
      </c>
      <c r="K12902" s="216">
        <v>5.7987881109841885E-6</v>
      </c>
    </row>
    <row r="12903" spans="2:11" ht="15.75" customHeight="1" x14ac:dyDescent="0.2">
      <c r="B12903" s="189">
        <v>41407</v>
      </c>
      <c r="C12903" s="143">
        <v>299838</v>
      </c>
      <c r="D12903" s="143" t="s">
        <v>978</v>
      </c>
      <c r="E12903" s="143" t="s">
        <v>25</v>
      </c>
      <c r="F12903" s="248" t="s">
        <v>6798</v>
      </c>
      <c r="G12903" s="216">
        <v>3.24</v>
      </c>
      <c r="H12903" s="216">
        <v>270</v>
      </c>
      <c r="I12903" s="216">
        <v>874.80000000000007</v>
      </c>
      <c r="J12903" s="216">
        <v>2.5237710644223721E-3</v>
      </c>
      <c r="K12903" s="216">
        <v>9.3473002386013778E-6</v>
      </c>
    </row>
    <row r="12904" spans="2:11" ht="15.75" customHeight="1" x14ac:dyDescent="0.2">
      <c r="B12904" s="189">
        <v>41407</v>
      </c>
      <c r="C12904" s="143">
        <v>299840</v>
      </c>
      <c r="D12904" s="143" t="s">
        <v>888</v>
      </c>
      <c r="E12904" s="143" t="s">
        <v>24</v>
      </c>
      <c r="F12904" s="248" t="s">
        <v>6799</v>
      </c>
      <c r="G12904" s="216">
        <v>11.88</v>
      </c>
      <c r="H12904" s="216">
        <v>149.99999999650754</v>
      </c>
      <c r="I12904" s="216">
        <v>1781.9999999585098</v>
      </c>
      <c r="J12904" s="216">
        <v>1.7930979132873444E-3</v>
      </c>
      <c r="K12904" s="216">
        <v>1.195398608886062E-5</v>
      </c>
    </row>
    <row r="12905" spans="2:11" ht="15.75" customHeight="1" x14ac:dyDescent="0.2">
      <c r="B12905" s="189">
        <v>41407</v>
      </c>
      <c r="C12905" s="143">
        <v>300201</v>
      </c>
      <c r="D12905" s="143" t="s">
        <v>769</v>
      </c>
      <c r="E12905" s="143" t="s">
        <v>25</v>
      </c>
      <c r="F12905" s="248" t="s">
        <v>6800</v>
      </c>
      <c r="G12905" s="216">
        <v>18.330000000000002</v>
      </c>
      <c r="H12905" s="216">
        <v>367.00000000186265</v>
      </c>
      <c r="I12905" s="216">
        <v>6727.110000034143</v>
      </c>
      <c r="J12905" s="216">
        <v>1.9407505218647179E-2</v>
      </c>
      <c r="K12905" s="216">
        <v>5.288148560912447E-5</v>
      </c>
    </row>
    <row r="12906" spans="2:11" ht="15.75" customHeight="1" x14ac:dyDescent="0.2">
      <c r="B12906" s="189">
        <v>41407</v>
      </c>
      <c r="C12906" s="143">
        <v>300664</v>
      </c>
      <c r="D12906" s="143" t="s">
        <v>1321</v>
      </c>
      <c r="E12906" s="143" t="s">
        <v>25</v>
      </c>
      <c r="F12906" s="248" t="s">
        <v>4304</v>
      </c>
      <c r="G12906" s="216">
        <v>32.5</v>
      </c>
      <c r="H12906" s="216">
        <v>90</v>
      </c>
      <c r="I12906" s="216">
        <v>2925</v>
      </c>
      <c r="J12906" s="216">
        <v>8.4385349376262433E-3</v>
      </c>
      <c r="K12906" s="216">
        <v>9.3761499306958259E-5</v>
      </c>
    </row>
    <row r="12907" spans="2:11" ht="15.75" customHeight="1" x14ac:dyDescent="0.2">
      <c r="B12907" s="189">
        <v>41408</v>
      </c>
      <c r="C12907" s="143">
        <v>299878</v>
      </c>
      <c r="D12907" s="143" t="s">
        <v>801</v>
      </c>
      <c r="E12907" s="143" t="s">
        <v>25</v>
      </c>
      <c r="F12907" s="248" t="s">
        <v>6801</v>
      </c>
      <c r="G12907" s="216">
        <v>2</v>
      </c>
      <c r="H12907" s="216">
        <v>219.00000000139698</v>
      </c>
      <c r="I12907" s="216">
        <v>438.00000000279397</v>
      </c>
      <c r="J12907" s="216">
        <v>1.2636822089753402E-3</v>
      </c>
      <c r="K12907" s="216">
        <v>5.7702383971108644E-6</v>
      </c>
    </row>
    <row r="12908" spans="2:11" ht="15.75" customHeight="1" x14ac:dyDescent="0.2">
      <c r="B12908" s="189">
        <v>41408</v>
      </c>
      <c r="C12908" s="143">
        <v>299893</v>
      </c>
      <c r="D12908" s="143" t="s">
        <v>948</v>
      </c>
      <c r="E12908" s="143" t="s">
        <v>25</v>
      </c>
      <c r="F12908" s="248" t="s">
        <v>6440</v>
      </c>
      <c r="G12908" s="216">
        <v>3</v>
      </c>
      <c r="H12908" s="216">
        <v>136.00000000325963</v>
      </c>
      <c r="I12908" s="216">
        <v>408.00000000977889</v>
      </c>
      <c r="J12908" s="216">
        <v>1.1771286330388296E-3</v>
      </c>
      <c r="K12908" s="216">
        <v>8.6553575956662971E-6</v>
      </c>
    </row>
    <row r="12909" spans="2:11" ht="15.75" customHeight="1" x14ac:dyDescent="0.2">
      <c r="B12909" s="189">
        <v>41408</v>
      </c>
      <c r="C12909" s="143">
        <v>299894</v>
      </c>
      <c r="D12909" s="143" t="s">
        <v>593</v>
      </c>
      <c r="E12909" s="143" t="s">
        <v>25</v>
      </c>
      <c r="F12909" s="248" t="s">
        <v>3806</v>
      </c>
      <c r="G12909" s="216">
        <v>36.96</v>
      </c>
      <c r="H12909" s="216">
        <v>288.99999999906868</v>
      </c>
      <c r="I12909" s="216">
        <v>10681.439999965578</v>
      </c>
      <c r="J12909" s="216">
        <v>3.0817227612118626E-2</v>
      </c>
      <c r="K12909" s="216">
        <v>1.0663400557860878E-4</v>
      </c>
    </row>
    <row r="12910" spans="2:11" ht="15.75" customHeight="1" x14ac:dyDescent="0.2">
      <c r="B12910" s="189">
        <v>41408</v>
      </c>
      <c r="C12910" s="143">
        <v>299895</v>
      </c>
      <c r="D12910" s="143" t="s">
        <v>1877</v>
      </c>
      <c r="E12910" s="143" t="s">
        <v>25</v>
      </c>
      <c r="F12910" s="248" t="s">
        <v>6256</v>
      </c>
      <c r="G12910" s="216">
        <v>2.34</v>
      </c>
      <c r="H12910" s="216">
        <v>172.99999999813735</v>
      </c>
      <c r="I12910" s="216">
        <v>404.81999999564141</v>
      </c>
      <c r="J12910" s="216">
        <v>1.167953953946635E-3</v>
      </c>
      <c r="K12910" s="216">
        <v>6.7511789246197114E-6</v>
      </c>
    </row>
    <row r="12911" spans="2:11" ht="15.75" customHeight="1" x14ac:dyDescent="0.2">
      <c r="B12911" s="189">
        <v>41408</v>
      </c>
      <c r="C12911" s="143">
        <v>299896</v>
      </c>
      <c r="D12911" s="143" t="s">
        <v>527</v>
      </c>
      <c r="E12911" s="143" t="s">
        <v>25</v>
      </c>
      <c r="F12911" s="248" t="s">
        <v>6802</v>
      </c>
      <c r="G12911" s="216">
        <v>9</v>
      </c>
      <c r="H12911" s="216">
        <v>82.999999998137355</v>
      </c>
      <c r="I12911" s="216">
        <v>746.99999998323619</v>
      </c>
      <c r="J12911" s="216">
        <v>2.1551840412725423E-3</v>
      </c>
      <c r="K12911" s="216">
        <v>2.5966072786998889E-5</v>
      </c>
    </row>
    <row r="12912" spans="2:11" ht="15.75" customHeight="1" x14ac:dyDescent="0.2">
      <c r="B12912" s="189">
        <v>41408</v>
      </c>
      <c r="C12912" s="143">
        <v>299897</v>
      </c>
      <c r="D12912" s="143" t="s">
        <v>1075</v>
      </c>
      <c r="E12912" s="143" t="s">
        <v>25</v>
      </c>
      <c r="F12912" s="248" t="s">
        <v>6803</v>
      </c>
      <c r="G12912" s="216">
        <v>1</v>
      </c>
      <c r="H12912" s="216">
        <v>66.999999998370185</v>
      </c>
      <c r="I12912" s="216">
        <v>66.999999998370185</v>
      </c>
      <c r="J12912" s="216">
        <v>1.9330298629851176E-4</v>
      </c>
      <c r="K12912" s="216">
        <v>2.8851191985554322E-6</v>
      </c>
    </row>
    <row r="12913" spans="2:11" ht="15.75" customHeight="1" x14ac:dyDescent="0.2">
      <c r="B12913" s="189">
        <v>41408</v>
      </c>
      <c r="C12913" s="143">
        <v>299898</v>
      </c>
      <c r="D12913" s="143" t="s">
        <v>1028</v>
      </c>
      <c r="E12913" s="143" t="s">
        <v>25</v>
      </c>
      <c r="F12913" s="248" t="s">
        <v>6804</v>
      </c>
      <c r="G12913" s="216">
        <v>2</v>
      </c>
      <c r="H12913" s="216">
        <v>474.99999999767169</v>
      </c>
      <c r="I12913" s="216">
        <v>949.99999999534339</v>
      </c>
      <c r="J12913" s="216">
        <v>2.7408632386142257E-3</v>
      </c>
      <c r="K12913" s="216">
        <v>5.7702383971108644E-6</v>
      </c>
    </row>
    <row r="12914" spans="2:11" ht="15.75" customHeight="1" x14ac:dyDescent="0.2">
      <c r="B12914" s="189">
        <v>41408</v>
      </c>
      <c r="C12914" s="143">
        <v>299899</v>
      </c>
      <c r="D12914" s="143" t="s">
        <v>729</v>
      </c>
      <c r="E12914" s="143" t="s">
        <v>25</v>
      </c>
      <c r="F12914" s="248" t="s">
        <v>6805</v>
      </c>
      <c r="G12914" s="216">
        <v>16</v>
      </c>
      <c r="H12914" s="216">
        <v>400.00000000465661</v>
      </c>
      <c r="I12914" s="216">
        <v>6400.0000000745058</v>
      </c>
      <c r="J12914" s="216">
        <v>1.8464762870969726E-2</v>
      </c>
      <c r="K12914" s="216">
        <v>4.6161907176886915E-5</v>
      </c>
    </row>
    <row r="12915" spans="2:11" ht="15.75" customHeight="1" x14ac:dyDescent="0.2">
      <c r="B12915" s="189">
        <v>41408</v>
      </c>
      <c r="C12915" s="143">
        <v>299900</v>
      </c>
      <c r="D12915" s="143" t="s">
        <v>1124</v>
      </c>
      <c r="E12915" s="143" t="s">
        <v>24</v>
      </c>
      <c r="F12915" s="248" t="s">
        <v>6806</v>
      </c>
      <c r="G12915" s="216">
        <v>13.780000000000001</v>
      </c>
      <c r="H12915" s="216">
        <v>470.00000000232831</v>
      </c>
      <c r="I12915" s="216">
        <v>6476.6000000320846</v>
      </c>
      <c r="J12915" s="216">
        <v>6.5166228821223002E-3</v>
      </c>
      <c r="K12915" s="216">
        <v>1.3865155068276633E-5</v>
      </c>
    </row>
    <row r="12916" spans="2:11" ht="15.75" customHeight="1" x14ac:dyDescent="0.2">
      <c r="B12916" s="189">
        <v>41408</v>
      </c>
      <c r="C12916" s="143">
        <v>299901</v>
      </c>
      <c r="D12916" s="143" t="s">
        <v>758</v>
      </c>
      <c r="E12916" s="143" t="s">
        <v>24</v>
      </c>
      <c r="F12916" s="248" t="s">
        <v>5352</v>
      </c>
      <c r="G12916" s="216">
        <v>1.1500000000000001</v>
      </c>
      <c r="H12916" s="216">
        <v>140.99999999860302</v>
      </c>
      <c r="I12916" s="216">
        <v>162.1499999983935</v>
      </c>
      <c r="J12916" s="216">
        <v>1.6315202425970838E-4</v>
      </c>
      <c r="K12916" s="216">
        <v>1.157106555044857E-6</v>
      </c>
    </row>
    <row r="12917" spans="2:11" ht="15.75" customHeight="1" x14ac:dyDescent="0.2">
      <c r="B12917" s="189">
        <v>41408</v>
      </c>
      <c r="C12917" s="143">
        <v>299902</v>
      </c>
      <c r="D12917" s="143" t="s">
        <v>1764</v>
      </c>
      <c r="E12917" s="143" t="s">
        <v>24</v>
      </c>
      <c r="F12917" s="248" t="s">
        <v>6807</v>
      </c>
      <c r="G12917" s="216">
        <v>12.4</v>
      </c>
      <c r="H12917" s="216">
        <v>256.99999999953434</v>
      </c>
      <c r="I12917" s="216">
        <v>3186.7999999942258</v>
      </c>
      <c r="J12917" s="216">
        <v>3.2064931909654508E-3</v>
      </c>
      <c r="K12917" s="216">
        <v>1.2476627202222805E-5</v>
      </c>
    </row>
    <row r="12918" spans="2:11" ht="15.75" customHeight="1" x14ac:dyDescent="0.2">
      <c r="B12918" s="189">
        <v>41408</v>
      </c>
      <c r="C12918" s="143">
        <v>299903</v>
      </c>
      <c r="D12918" s="143" t="s">
        <v>808</v>
      </c>
      <c r="E12918" s="143" t="s">
        <v>24</v>
      </c>
      <c r="F12918" s="248" t="s">
        <v>6808</v>
      </c>
      <c r="G12918" s="216">
        <v>11.28</v>
      </c>
      <c r="H12918" s="216">
        <v>194.00000000372529</v>
      </c>
      <c r="I12918" s="216">
        <v>2188.3200000420211</v>
      </c>
      <c r="J12918" s="216">
        <v>2.2018429709429427E-3</v>
      </c>
      <c r="K12918" s="216">
        <v>1.1349706035570421E-5</v>
      </c>
    </row>
    <row r="12919" spans="2:11" ht="15.75" customHeight="1" x14ac:dyDescent="0.2">
      <c r="B12919" s="189">
        <v>41408</v>
      </c>
      <c r="C12919" s="143">
        <v>299905</v>
      </c>
      <c r="D12919" s="143" t="s">
        <v>1416</v>
      </c>
      <c r="E12919" s="143" t="s">
        <v>24</v>
      </c>
      <c r="F12919" s="248" t="s">
        <v>6809</v>
      </c>
      <c r="G12919" s="216">
        <v>8.9700000000000006</v>
      </c>
      <c r="H12919" s="216">
        <v>184.99999999534339</v>
      </c>
      <c r="I12919" s="216">
        <v>1659.4499999582304</v>
      </c>
      <c r="J12919" s="216">
        <v>1.6697047588877007E-3</v>
      </c>
      <c r="K12919" s="216">
        <v>9.0254311293498845E-6</v>
      </c>
    </row>
    <row r="12920" spans="2:11" ht="15.75" customHeight="1" x14ac:dyDescent="0.2">
      <c r="B12920" s="189">
        <v>41408</v>
      </c>
      <c r="C12920" s="143">
        <v>299906</v>
      </c>
      <c r="D12920" s="143" t="s">
        <v>1357</v>
      </c>
      <c r="E12920" s="143" t="s">
        <v>25</v>
      </c>
      <c r="F12920" s="248" t="s">
        <v>6810</v>
      </c>
      <c r="G12920" s="216">
        <v>9</v>
      </c>
      <c r="H12920" s="216">
        <v>233.99999999790452</v>
      </c>
      <c r="I12920" s="216">
        <v>2105.9999999811407</v>
      </c>
      <c r="J12920" s="216">
        <v>6.0760610321033293E-3</v>
      </c>
      <c r="K12920" s="216">
        <v>2.5966072786998889E-5</v>
      </c>
    </row>
    <row r="12921" spans="2:11" ht="15.75" customHeight="1" x14ac:dyDescent="0.2">
      <c r="B12921" s="189">
        <v>41408</v>
      </c>
      <c r="C12921" s="143">
        <v>299907</v>
      </c>
      <c r="D12921" s="143" t="s">
        <v>685</v>
      </c>
      <c r="E12921" s="143" t="s">
        <v>24</v>
      </c>
      <c r="F12921" s="248" t="s">
        <v>6811</v>
      </c>
      <c r="G12921" s="216">
        <v>9.84</v>
      </c>
      <c r="H12921" s="216">
        <v>439.99999999883585</v>
      </c>
      <c r="I12921" s="216">
        <v>4329.5999999885444</v>
      </c>
      <c r="J12921" s="216">
        <v>4.3563552527903972E-3</v>
      </c>
      <c r="K12921" s="216">
        <v>9.9008073927316449E-6</v>
      </c>
    </row>
    <row r="12922" spans="2:11" ht="15.75" customHeight="1" x14ac:dyDescent="0.2">
      <c r="B12922" s="189">
        <v>41408</v>
      </c>
      <c r="C12922" s="143">
        <v>299908</v>
      </c>
      <c r="D12922" s="143" t="s">
        <v>611</v>
      </c>
      <c r="E12922" s="143" t="s">
        <v>25</v>
      </c>
      <c r="F12922" s="248" t="s">
        <v>6812</v>
      </c>
      <c r="G12922" s="216">
        <v>1</v>
      </c>
      <c r="H12922" s="216">
        <v>82.999999998137355</v>
      </c>
      <c r="I12922" s="216">
        <v>82.999999998137355</v>
      </c>
      <c r="J12922" s="216">
        <v>2.3946489347472693E-4</v>
      </c>
      <c r="K12922" s="216">
        <v>2.8851191985554322E-6</v>
      </c>
    </row>
    <row r="12923" spans="2:11" ht="15.75" customHeight="1" x14ac:dyDescent="0.2">
      <c r="B12923" s="189">
        <v>41408</v>
      </c>
      <c r="C12923" s="143">
        <v>299909</v>
      </c>
      <c r="D12923" s="143" t="s">
        <v>618</v>
      </c>
      <c r="E12923" s="143" t="s">
        <v>24</v>
      </c>
      <c r="F12923" s="248" t="s">
        <v>6813</v>
      </c>
      <c r="G12923" s="216">
        <v>6.12</v>
      </c>
      <c r="H12923" s="216">
        <v>332.0000000030268</v>
      </c>
      <c r="I12923" s="216">
        <v>2031.8400000185241</v>
      </c>
      <c r="J12923" s="216">
        <v>2.0443959850641531E-3</v>
      </c>
      <c r="K12923" s="216">
        <v>6.1578192320648031E-6</v>
      </c>
    </row>
    <row r="12924" spans="2:11" ht="15.75" customHeight="1" x14ac:dyDescent="0.2">
      <c r="B12924" s="189">
        <v>41408</v>
      </c>
      <c r="C12924" s="143">
        <v>299910</v>
      </c>
      <c r="D12924" s="143" t="s">
        <v>6814</v>
      </c>
      <c r="E12924" s="143" t="s">
        <v>24</v>
      </c>
      <c r="F12924" s="248" t="s">
        <v>6815</v>
      </c>
      <c r="G12924" s="216">
        <v>9.4353999999999996</v>
      </c>
      <c r="H12924" s="216">
        <v>27.000000004190952</v>
      </c>
      <c r="I12924" s="216">
        <v>254.75580003954329</v>
      </c>
      <c r="J12924" s="216">
        <v>2.5633009231430635E-4</v>
      </c>
      <c r="K12924" s="216">
        <v>9.4937071212784716E-6</v>
      </c>
    </row>
    <row r="12925" spans="2:11" ht="15.75" customHeight="1" x14ac:dyDescent="0.2">
      <c r="B12925" s="189">
        <v>41408</v>
      </c>
      <c r="C12925" s="143">
        <v>299911</v>
      </c>
      <c r="D12925" s="143" t="s">
        <v>3388</v>
      </c>
      <c r="E12925" s="143" t="s">
        <v>24</v>
      </c>
      <c r="F12925" s="248" t="s">
        <v>6547</v>
      </c>
      <c r="G12925" s="216">
        <v>17.2</v>
      </c>
      <c r="H12925" s="216">
        <v>132.00000000069849</v>
      </c>
      <c r="I12925" s="216">
        <v>2270.4000000120141</v>
      </c>
      <c r="J12925" s="216">
        <v>2.2844301935545605E-3</v>
      </c>
      <c r="K12925" s="216">
        <v>1.7306289345018729E-5</v>
      </c>
    </row>
    <row r="12926" spans="2:11" ht="15.75" customHeight="1" x14ac:dyDescent="0.2">
      <c r="B12926" s="189">
        <v>41408</v>
      </c>
      <c r="C12926" s="143">
        <v>299912</v>
      </c>
      <c r="D12926" s="143" t="s">
        <v>597</v>
      </c>
      <c r="E12926" s="143" t="s">
        <v>25</v>
      </c>
      <c r="F12926" s="248" t="s">
        <v>6816</v>
      </c>
      <c r="G12926" s="216">
        <v>15.120000000000001</v>
      </c>
      <c r="H12926" s="216">
        <v>354.99999999417923</v>
      </c>
      <c r="I12926" s="216">
        <v>5367.5999999119904</v>
      </c>
      <c r="J12926" s="216">
        <v>1.548616580991222E-2</v>
      </c>
      <c r="K12926" s="216">
        <v>4.3623002282158138E-5</v>
      </c>
    </row>
    <row r="12927" spans="2:11" ht="15.75" customHeight="1" x14ac:dyDescent="0.2">
      <c r="B12927" s="189">
        <v>41408</v>
      </c>
      <c r="C12927" s="143">
        <v>299913</v>
      </c>
      <c r="D12927" s="143" t="s">
        <v>776</v>
      </c>
      <c r="E12927" s="143" t="s">
        <v>24</v>
      </c>
      <c r="F12927" s="248" t="s">
        <v>2668</v>
      </c>
      <c r="G12927" s="216">
        <v>10.24</v>
      </c>
      <c r="H12927" s="216">
        <v>225.99999999278225</v>
      </c>
      <c r="I12927" s="216">
        <v>2314.2399999260901</v>
      </c>
      <c r="J12927" s="216">
        <v>2.3285411077056417E-3</v>
      </c>
      <c r="K12927" s="216">
        <v>1.0303279237964638E-5</v>
      </c>
    </row>
    <row r="12928" spans="2:11" ht="15.75" customHeight="1" x14ac:dyDescent="0.2">
      <c r="B12928" s="189">
        <v>41408</v>
      </c>
      <c r="C12928" s="143">
        <v>299914</v>
      </c>
      <c r="D12928" s="143" t="s">
        <v>1126</v>
      </c>
      <c r="E12928" s="143" t="s">
        <v>24</v>
      </c>
      <c r="F12928" s="248" t="s">
        <v>6730</v>
      </c>
      <c r="G12928" s="216">
        <v>37.24</v>
      </c>
      <c r="H12928" s="216">
        <v>233.00000000512227</v>
      </c>
      <c r="I12928" s="216">
        <v>8676.9200001907539</v>
      </c>
      <c r="J12928" s="216">
        <v>8.7305400085396015E-3</v>
      </c>
      <c r="K12928" s="216">
        <v>3.7470128791191713E-5</v>
      </c>
    </row>
    <row r="12929" spans="2:11" ht="15.75" customHeight="1" x14ac:dyDescent="0.2">
      <c r="B12929" s="189">
        <v>41408</v>
      </c>
      <c r="C12929" s="143">
        <v>299914</v>
      </c>
      <c r="D12929" s="143" t="s">
        <v>981</v>
      </c>
      <c r="E12929" s="143" t="s">
        <v>24</v>
      </c>
      <c r="F12929" s="248" t="s">
        <v>6730</v>
      </c>
      <c r="G12929" s="216">
        <v>1.85</v>
      </c>
      <c r="H12929" s="216">
        <v>233.00000000512227</v>
      </c>
      <c r="I12929" s="216">
        <v>431.05000000947621</v>
      </c>
      <c r="J12929" s="216">
        <v>4.3371372222873961E-4</v>
      </c>
      <c r="K12929" s="216">
        <v>1.8614322842025958E-6</v>
      </c>
    </row>
    <row r="12930" spans="2:11" ht="15.75" customHeight="1" x14ac:dyDescent="0.2">
      <c r="B12930" s="189">
        <v>41408</v>
      </c>
      <c r="C12930" s="143">
        <v>299915</v>
      </c>
      <c r="D12930" s="143" t="s">
        <v>1596</v>
      </c>
      <c r="E12930" s="143" t="s">
        <v>24</v>
      </c>
      <c r="F12930" s="248" t="s">
        <v>6817</v>
      </c>
      <c r="G12930" s="216">
        <v>13.120000000000001</v>
      </c>
      <c r="H12930" s="216">
        <v>268.00000000395812</v>
      </c>
      <c r="I12930" s="216">
        <v>3516.1600000519306</v>
      </c>
      <c r="J12930" s="216">
        <v>3.5378885083883591E-3</v>
      </c>
      <c r="K12930" s="216">
        <v>1.3201076523642194E-5</v>
      </c>
    </row>
    <row r="12931" spans="2:11" ht="15.75" customHeight="1" x14ac:dyDescent="0.2">
      <c r="B12931" s="189">
        <v>41408</v>
      </c>
      <c r="C12931" s="143">
        <v>299916</v>
      </c>
      <c r="D12931" s="143" t="s">
        <v>6818</v>
      </c>
      <c r="E12931" s="143" t="s">
        <v>24</v>
      </c>
      <c r="F12931" s="248" t="s">
        <v>6819</v>
      </c>
      <c r="G12931" s="216">
        <v>4.12</v>
      </c>
      <c r="H12931" s="216">
        <v>213.99999999557622</v>
      </c>
      <c r="I12931" s="216">
        <v>881.67999998177402</v>
      </c>
      <c r="J12931" s="216">
        <v>8.871284412442261E-4</v>
      </c>
      <c r="K12931" s="216">
        <v>4.1454600058998353E-6</v>
      </c>
    </row>
    <row r="12932" spans="2:11" ht="15.75" customHeight="1" x14ac:dyDescent="0.2">
      <c r="B12932" s="189">
        <v>41408</v>
      </c>
      <c r="C12932" s="143">
        <v>299917</v>
      </c>
      <c r="D12932" s="143" t="s">
        <v>584</v>
      </c>
      <c r="E12932" s="143" t="s">
        <v>24</v>
      </c>
      <c r="F12932" s="248" t="s">
        <v>6820</v>
      </c>
      <c r="G12932" s="216">
        <v>44.4114</v>
      </c>
      <c r="H12932" s="216">
        <v>312.00000000069849</v>
      </c>
      <c r="I12932" s="216">
        <v>13856.356800031021</v>
      </c>
      <c r="J12932" s="216">
        <v>1.3941983723788061E-2</v>
      </c>
      <c r="K12932" s="216">
        <v>4.4685845268451441E-5</v>
      </c>
    </row>
    <row r="12933" spans="2:11" ht="15.75" customHeight="1" x14ac:dyDescent="0.2">
      <c r="B12933" s="189">
        <v>41408</v>
      </c>
      <c r="C12933" s="143">
        <v>299918</v>
      </c>
      <c r="D12933" s="143" t="s">
        <v>865</v>
      </c>
      <c r="E12933" s="143" t="s">
        <v>24</v>
      </c>
      <c r="F12933" s="248" t="s">
        <v>3398</v>
      </c>
      <c r="G12933" s="216">
        <v>22.815000000000001</v>
      </c>
      <c r="H12933" s="216">
        <v>137.00000000651926</v>
      </c>
      <c r="I12933" s="216">
        <v>3125.6550001487371</v>
      </c>
      <c r="J12933" s="216">
        <v>3.1449703386789885E-3</v>
      </c>
      <c r="K12933" s="216">
        <v>2.2955987872476878E-5</v>
      </c>
    </row>
    <row r="12934" spans="2:11" ht="15.75" customHeight="1" x14ac:dyDescent="0.2">
      <c r="B12934" s="189">
        <v>41408</v>
      </c>
      <c r="C12934" s="143">
        <v>299919</v>
      </c>
      <c r="D12934" s="143" t="s">
        <v>1237</v>
      </c>
      <c r="E12934" s="143" t="s">
        <v>24</v>
      </c>
      <c r="F12934" s="248" t="s">
        <v>6821</v>
      </c>
      <c r="G12934" s="216">
        <v>18.13</v>
      </c>
      <c r="H12934" s="216">
        <v>285.00000000698492</v>
      </c>
      <c r="I12934" s="216">
        <v>5167.0500001266364</v>
      </c>
      <c r="J12934" s="216">
        <v>5.1989803699052694E-3</v>
      </c>
      <c r="K12934" s="216">
        <v>1.8242036385185439E-5</v>
      </c>
    </row>
    <row r="12935" spans="2:11" ht="15.75" customHeight="1" x14ac:dyDescent="0.2">
      <c r="B12935" s="189">
        <v>41408</v>
      </c>
      <c r="C12935" s="143">
        <v>299920</v>
      </c>
      <c r="D12935" s="143" t="s">
        <v>1864</v>
      </c>
      <c r="E12935" s="143" t="s">
        <v>24</v>
      </c>
      <c r="F12935" s="248" t="s">
        <v>6822</v>
      </c>
      <c r="G12935" s="216">
        <v>37</v>
      </c>
      <c r="H12935" s="216">
        <v>47.999999999301508</v>
      </c>
      <c r="I12935" s="216">
        <v>1775.9999999741558</v>
      </c>
      <c r="J12935" s="216">
        <v>1.786974992808488E-3</v>
      </c>
      <c r="K12935" s="216">
        <v>3.7228645684051917E-5</v>
      </c>
    </row>
    <row r="12936" spans="2:11" ht="15.75" customHeight="1" x14ac:dyDescent="0.2">
      <c r="B12936" s="189">
        <v>41408</v>
      </c>
      <c r="C12936" s="143">
        <v>299921</v>
      </c>
      <c r="D12936" s="143" t="s">
        <v>6823</v>
      </c>
      <c r="E12936" s="143" t="s">
        <v>24</v>
      </c>
      <c r="F12936" s="248" t="s">
        <v>6824</v>
      </c>
      <c r="G12936" s="216">
        <v>1</v>
      </c>
      <c r="H12936" s="216">
        <v>20.000000002328306</v>
      </c>
      <c r="I12936" s="216">
        <v>20.000000002328306</v>
      </c>
      <c r="J12936" s="216">
        <v>2.012359226399238E-5</v>
      </c>
      <c r="K12936" s="216">
        <v>1.0061796130824841E-6</v>
      </c>
    </row>
    <row r="12937" spans="2:11" ht="15.75" customHeight="1" x14ac:dyDescent="0.2">
      <c r="B12937" s="189">
        <v>41408</v>
      </c>
      <c r="C12937" s="143">
        <v>299922</v>
      </c>
      <c r="D12937" s="143" t="s">
        <v>6825</v>
      </c>
      <c r="E12937" s="143" t="s">
        <v>24</v>
      </c>
      <c r="F12937" s="248" t="s">
        <v>6826</v>
      </c>
      <c r="G12937" s="216">
        <v>1.0150000000000001</v>
      </c>
      <c r="H12937" s="216">
        <v>31.999999999534339</v>
      </c>
      <c r="I12937" s="216">
        <v>32.479999999527358</v>
      </c>
      <c r="J12937" s="216">
        <v>3.2680713832443526E-5</v>
      </c>
      <c r="K12937" s="216">
        <v>1.0212723072787216E-6</v>
      </c>
    </row>
    <row r="12938" spans="2:11" ht="15.75" customHeight="1" x14ac:dyDescent="0.2">
      <c r="B12938" s="189">
        <v>41408</v>
      </c>
      <c r="C12938" s="143">
        <v>299923</v>
      </c>
      <c r="D12938" s="143" t="s">
        <v>6825</v>
      </c>
      <c r="E12938" s="143" t="s">
        <v>24</v>
      </c>
      <c r="F12938" s="248" t="s">
        <v>6827</v>
      </c>
      <c r="G12938" s="216">
        <v>40</v>
      </c>
      <c r="H12938" s="216">
        <v>184.00000000256114</v>
      </c>
      <c r="I12938" s="216">
        <v>7360.0000001024455</v>
      </c>
      <c r="J12938" s="216">
        <v>7.4054819523901626E-3</v>
      </c>
      <c r="K12938" s="216">
        <v>4.0247184523299367E-5</v>
      </c>
    </row>
    <row r="12939" spans="2:11" ht="15.75" customHeight="1" x14ac:dyDescent="0.2">
      <c r="B12939" s="189">
        <v>41408</v>
      </c>
      <c r="C12939" s="143">
        <v>299924</v>
      </c>
      <c r="D12939" s="143" t="s">
        <v>612</v>
      </c>
      <c r="E12939" s="143" t="s">
        <v>25</v>
      </c>
      <c r="F12939" s="248" t="s">
        <v>4067</v>
      </c>
      <c r="G12939" s="216">
        <v>58.95</v>
      </c>
      <c r="H12939" s="216">
        <v>547.00000000186265</v>
      </c>
      <c r="I12939" s="216">
        <v>32245.650000109803</v>
      </c>
      <c r="J12939" s="216">
        <v>9.3032543885215771E-2</v>
      </c>
      <c r="K12939" s="216">
        <v>1.7007777675484274E-4</v>
      </c>
    </row>
    <row r="12940" spans="2:11" ht="15.75" customHeight="1" x14ac:dyDescent="0.2">
      <c r="B12940" s="189">
        <v>41408</v>
      </c>
      <c r="C12940" s="143">
        <v>299925</v>
      </c>
      <c r="D12940" s="143" t="s">
        <v>1340</v>
      </c>
      <c r="E12940" s="143" t="s">
        <v>25</v>
      </c>
      <c r="F12940" s="248" t="s">
        <v>6755</v>
      </c>
      <c r="G12940" s="216">
        <v>8</v>
      </c>
      <c r="H12940" s="216">
        <v>553.00000000046566</v>
      </c>
      <c r="I12940" s="216">
        <v>4424.0000000037253</v>
      </c>
      <c r="J12940" s="216">
        <v>1.276376733441998E-2</v>
      </c>
      <c r="K12940" s="216">
        <v>2.3080953588443458E-5</v>
      </c>
    </row>
    <row r="12941" spans="2:11" ht="15.75" customHeight="1" x14ac:dyDescent="0.2">
      <c r="B12941" s="189">
        <v>41409</v>
      </c>
      <c r="C12941" s="143">
        <v>299953</v>
      </c>
      <c r="D12941" s="143" t="s">
        <v>883</v>
      </c>
      <c r="E12941" s="143" t="s">
        <v>25</v>
      </c>
      <c r="F12941" s="248" t="s">
        <v>4575</v>
      </c>
      <c r="G12941" s="216">
        <v>4</v>
      </c>
      <c r="H12941" s="216">
        <v>184.99999999534339</v>
      </c>
      <c r="I12941" s="216">
        <v>739.99999998137355</v>
      </c>
      <c r="J12941" s="216">
        <v>2.1351412862846298E-3</v>
      </c>
      <c r="K12941" s="216">
        <v>1.1541304250477693E-5</v>
      </c>
    </row>
    <row r="12942" spans="2:11" ht="15.75" customHeight="1" x14ac:dyDescent="0.2">
      <c r="B12942" s="189">
        <v>41409</v>
      </c>
      <c r="C12942" s="143">
        <v>299954</v>
      </c>
      <c r="D12942" s="143" t="s">
        <v>516</v>
      </c>
      <c r="E12942" s="143" t="s">
        <v>25</v>
      </c>
      <c r="F12942" s="248" t="s">
        <v>2677</v>
      </c>
      <c r="G12942" s="216">
        <v>3.0100000000000002</v>
      </c>
      <c r="H12942" s="216">
        <v>307.0000000053551</v>
      </c>
      <c r="I12942" s="216">
        <v>924.07000001611891</v>
      </c>
      <c r="J12942" s="216">
        <v>2.6662432547312387E-3</v>
      </c>
      <c r="K12942" s="216">
        <v>8.6848314484844656E-6</v>
      </c>
    </row>
    <row r="12943" spans="2:11" ht="15.75" customHeight="1" x14ac:dyDescent="0.2">
      <c r="B12943" s="189">
        <v>41409</v>
      </c>
      <c r="C12943" s="143">
        <v>299973</v>
      </c>
      <c r="D12943" s="143" t="s">
        <v>1257</v>
      </c>
      <c r="E12943" s="143" t="s">
        <v>25</v>
      </c>
      <c r="F12943" s="248" t="s">
        <v>2993</v>
      </c>
      <c r="G12943" s="216">
        <v>29</v>
      </c>
      <c r="H12943" s="216">
        <v>396.99999999487773</v>
      </c>
      <c r="I12943" s="216">
        <v>11512.999999851454</v>
      </c>
      <c r="J12943" s="216">
        <v>3.3218758958508815E-2</v>
      </c>
      <c r="K12943" s="216">
        <v>8.3674455815963274E-5</v>
      </c>
    </row>
    <row r="12944" spans="2:11" ht="15.75" customHeight="1" x14ac:dyDescent="0.2">
      <c r="B12944" s="189">
        <v>41409</v>
      </c>
      <c r="C12944" s="143">
        <v>299993</v>
      </c>
      <c r="D12944" s="143" t="s">
        <v>587</v>
      </c>
      <c r="E12944" s="143" t="s">
        <v>25</v>
      </c>
      <c r="F12944" s="248" t="s">
        <v>3241</v>
      </c>
      <c r="G12944" s="216">
        <v>12.3</v>
      </c>
      <c r="H12944" s="216">
        <v>374.99999999650754</v>
      </c>
      <c r="I12944" s="216">
        <v>4612.4999999570427</v>
      </c>
      <c r="J12944" s="216">
        <v>1.3308566463708146E-2</v>
      </c>
      <c r="K12944" s="216">
        <v>3.5489510570218908E-5</v>
      </c>
    </row>
    <row r="12945" spans="2:11" ht="15.75" customHeight="1" x14ac:dyDescent="0.2">
      <c r="B12945" s="189">
        <v>41409</v>
      </c>
      <c r="C12945" s="143">
        <v>299994</v>
      </c>
      <c r="D12945" s="143" t="s">
        <v>1497</v>
      </c>
      <c r="E12945" s="143" t="s">
        <v>24</v>
      </c>
      <c r="F12945" s="248" t="s">
        <v>6828</v>
      </c>
      <c r="G12945" s="216">
        <v>4</v>
      </c>
      <c r="H12945" s="216">
        <v>486.99999999487773</v>
      </c>
      <c r="I12945" s="216">
        <v>1947.9999999795109</v>
      </c>
      <c r="J12945" s="216">
        <v>1.9599344327272737E-3</v>
      </c>
      <c r="K12945" s="216">
        <v>4.0245060220695857E-6</v>
      </c>
    </row>
    <row r="12946" spans="2:11" ht="15.75" customHeight="1" x14ac:dyDescent="0.2">
      <c r="B12946" s="189">
        <v>41409</v>
      </c>
      <c r="C12946" s="143">
        <v>299995</v>
      </c>
      <c r="D12946" s="143" t="s">
        <v>852</v>
      </c>
      <c r="E12946" s="143" t="s">
        <v>25</v>
      </c>
      <c r="F12946" s="248" t="s">
        <v>3206</v>
      </c>
      <c r="G12946" s="216">
        <v>34.5</v>
      </c>
      <c r="H12946" s="216">
        <v>191.00000000442378</v>
      </c>
      <c r="I12946" s="216">
        <v>6589.5000001526205</v>
      </c>
      <c r="J12946" s="216">
        <v>1.9012856090071049E-2</v>
      </c>
      <c r="K12946" s="216">
        <v>9.9543749160370111E-5</v>
      </c>
    </row>
    <row r="12947" spans="2:11" ht="15.75" customHeight="1" x14ac:dyDescent="0.2">
      <c r="B12947" s="189">
        <v>41409</v>
      </c>
      <c r="C12947" s="143">
        <v>299996</v>
      </c>
      <c r="D12947" s="143" t="s">
        <v>890</v>
      </c>
      <c r="E12947" s="143" t="s">
        <v>25</v>
      </c>
      <c r="F12947" s="248" t="s">
        <v>3981</v>
      </c>
      <c r="G12947" s="216">
        <v>20.399999999999999</v>
      </c>
      <c r="H12947" s="216">
        <v>599.00000000372529</v>
      </c>
      <c r="I12947" s="216">
        <v>12219.600000075996</v>
      </c>
      <c r="J12947" s="216">
        <v>3.5257530355003577E-2</v>
      </c>
      <c r="K12947" s="216">
        <v>5.8860651677436232E-5</v>
      </c>
    </row>
    <row r="12948" spans="2:11" ht="15.75" customHeight="1" x14ac:dyDescent="0.2">
      <c r="B12948" s="189">
        <v>41409</v>
      </c>
      <c r="C12948" s="143">
        <v>299997</v>
      </c>
      <c r="D12948" s="143" t="s">
        <v>808</v>
      </c>
      <c r="E12948" s="143" t="s">
        <v>24</v>
      </c>
      <c r="F12948" s="248" t="s">
        <v>6829</v>
      </c>
      <c r="G12948" s="216">
        <v>16.566200000000002</v>
      </c>
      <c r="H12948" s="216">
        <v>172.99999999813735</v>
      </c>
      <c r="I12948" s="216">
        <v>2865.9525999691432</v>
      </c>
      <c r="J12948" s="216">
        <v>2.8835108743854509E-3</v>
      </c>
      <c r="K12948" s="216">
        <v>1.6667692915702296E-5</v>
      </c>
    </row>
    <row r="12949" spans="2:11" ht="15.75" customHeight="1" x14ac:dyDescent="0.2">
      <c r="B12949" s="189">
        <v>41409</v>
      </c>
      <c r="C12949" s="143">
        <v>299998</v>
      </c>
      <c r="D12949" s="143" t="s">
        <v>1224</v>
      </c>
      <c r="E12949" s="143" t="s">
        <v>24</v>
      </c>
      <c r="F12949" s="248" t="s">
        <v>6830</v>
      </c>
      <c r="G12949" s="216">
        <v>7.36</v>
      </c>
      <c r="H12949" s="216">
        <v>229.00000000256114</v>
      </c>
      <c r="I12949" s="216">
        <v>1685.44000001885</v>
      </c>
      <c r="J12949" s="216">
        <v>1.6957658574782062E-3</v>
      </c>
      <c r="K12949" s="216">
        <v>7.4050910806080387E-6</v>
      </c>
    </row>
    <row r="12950" spans="2:11" ht="15.75" customHeight="1" x14ac:dyDescent="0.2">
      <c r="B12950" s="189">
        <v>41409</v>
      </c>
      <c r="C12950" s="143">
        <v>299999</v>
      </c>
      <c r="D12950" s="143" t="s">
        <v>1735</v>
      </c>
      <c r="E12950" s="143" t="s">
        <v>24</v>
      </c>
      <c r="F12950" s="248" t="s">
        <v>6033</v>
      </c>
      <c r="G12950" s="216">
        <v>1.32</v>
      </c>
      <c r="H12950" s="216">
        <v>352.99999999813735</v>
      </c>
      <c r="I12950" s="216">
        <v>465.95999999754133</v>
      </c>
      <c r="J12950" s="216">
        <v>4.6881470650841234E-4</v>
      </c>
      <c r="K12950" s="216">
        <v>1.3280869872829634E-6</v>
      </c>
    </row>
    <row r="12951" spans="2:11" ht="15.75" customHeight="1" x14ac:dyDescent="0.2">
      <c r="B12951" s="189">
        <v>41409</v>
      </c>
      <c r="C12951" s="143">
        <v>300000</v>
      </c>
      <c r="D12951" s="143" t="s">
        <v>1249</v>
      </c>
      <c r="E12951" s="143" t="s">
        <v>24</v>
      </c>
      <c r="F12951" s="248" t="s">
        <v>4919</v>
      </c>
      <c r="G12951" s="216">
        <v>3.22</v>
      </c>
      <c r="H12951" s="216">
        <v>271.99999999604188</v>
      </c>
      <c r="I12951" s="216">
        <v>875.83999998725494</v>
      </c>
      <c r="J12951" s="216">
        <v>8.8120583857953343E-4</v>
      </c>
      <c r="K12951" s="216">
        <v>3.2397273477660171E-6</v>
      </c>
    </row>
    <row r="12952" spans="2:11" ht="15.75" customHeight="1" x14ac:dyDescent="0.2">
      <c r="B12952" s="189">
        <v>41409</v>
      </c>
      <c r="C12952" s="143">
        <v>300001</v>
      </c>
      <c r="D12952" s="143" t="s">
        <v>1166</v>
      </c>
      <c r="E12952" s="143" t="s">
        <v>24</v>
      </c>
      <c r="F12952" s="248" t="s">
        <v>6831</v>
      </c>
      <c r="G12952" s="216">
        <v>2.19</v>
      </c>
      <c r="H12952" s="216">
        <v>222.00000000069849</v>
      </c>
      <c r="I12952" s="216">
        <v>486.18000000152966</v>
      </c>
      <c r="J12952" s="216">
        <v>4.891585844539869E-4</v>
      </c>
      <c r="K12952" s="216">
        <v>2.2034170470830982E-6</v>
      </c>
    </row>
    <row r="12953" spans="2:11" ht="15.75" customHeight="1" x14ac:dyDescent="0.2">
      <c r="B12953" s="189">
        <v>41409</v>
      </c>
      <c r="C12953" s="143">
        <v>300001</v>
      </c>
      <c r="D12953" s="143" t="s">
        <v>1764</v>
      </c>
      <c r="E12953" s="143" t="s">
        <v>24</v>
      </c>
      <c r="F12953" s="248" t="s">
        <v>6831</v>
      </c>
      <c r="G12953" s="216">
        <v>7.63</v>
      </c>
      <c r="H12953" s="216">
        <v>222.00000000069849</v>
      </c>
      <c r="I12953" s="216">
        <v>1693.8600000053295</v>
      </c>
      <c r="J12953" s="216">
        <v>1.7042374426410594E-3</v>
      </c>
      <c r="K12953" s="216">
        <v>7.6767452370977343E-6</v>
      </c>
    </row>
    <row r="12954" spans="2:11" ht="15.75" customHeight="1" x14ac:dyDescent="0.2">
      <c r="B12954" s="189">
        <v>41409</v>
      </c>
      <c r="C12954" s="143">
        <v>300002</v>
      </c>
      <c r="D12954" s="143" t="s">
        <v>800</v>
      </c>
      <c r="E12954" s="143" t="s">
        <v>24</v>
      </c>
      <c r="F12954" s="248" t="s">
        <v>6832</v>
      </c>
      <c r="G12954" s="216">
        <v>11.73</v>
      </c>
      <c r="H12954" s="216">
        <v>290.99999999511056</v>
      </c>
      <c r="I12954" s="216">
        <v>3413.4299999426471</v>
      </c>
      <c r="J12954" s="216">
        <v>3.4343423976705423E-3</v>
      </c>
      <c r="K12954" s="216">
        <v>1.1801863909719061E-5</v>
      </c>
    </row>
    <row r="12955" spans="2:11" ht="15.75" customHeight="1" x14ac:dyDescent="0.2">
      <c r="B12955" s="189">
        <v>41409</v>
      </c>
      <c r="C12955" s="143">
        <v>300003</v>
      </c>
      <c r="D12955" s="143" t="s">
        <v>968</v>
      </c>
      <c r="E12955" s="143" t="s">
        <v>25</v>
      </c>
      <c r="F12955" s="248" t="s">
        <v>6833</v>
      </c>
      <c r="G12955" s="216">
        <v>3</v>
      </c>
      <c r="H12955" s="216">
        <v>271.99999999604188</v>
      </c>
      <c r="I12955" s="216">
        <v>815.99999998812564</v>
      </c>
      <c r="J12955" s="216">
        <v>2.3544260670631881E-3</v>
      </c>
      <c r="K12955" s="216">
        <v>8.6559781878582701E-6</v>
      </c>
    </row>
    <row r="12956" spans="2:11" ht="15.75" customHeight="1" x14ac:dyDescent="0.2">
      <c r="B12956" s="189">
        <v>41409</v>
      </c>
      <c r="C12956" s="143">
        <v>300004</v>
      </c>
      <c r="D12956" s="143" t="s">
        <v>1541</v>
      </c>
      <c r="E12956" s="143" t="s">
        <v>25</v>
      </c>
      <c r="F12956" s="248" t="s">
        <v>6834</v>
      </c>
      <c r="G12956" s="216">
        <v>31.904400000000003</v>
      </c>
      <c r="H12956" s="216">
        <v>469.00000000954606</v>
      </c>
      <c r="I12956" s="216">
        <v>14963.163600304562</v>
      </c>
      <c r="J12956" s="216">
        <v>4.317360591519704E-2</v>
      </c>
      <c r="K12956" s="216">
        <v>9.2054596832235146E-5</v>
      </c>
    </row>
    <row r="12957" spans="2:11" ht="15.75" customHeight="1" x14ac:dyDescent="0.2">
      <c r="B12957" s="189">
        <v>41409</v>
      </c>
      <c r="C12957" s="143">
        <v>300005</v>
      </c>
      <c r="D12957" s="143" t="s">
        <v>1843</v>
      </c>
      <c r="E12957" s="143" t="s">
        <v>25</v>
      </c>
      <c r="F12957" s="248" t="s">
        <v>6835</v>
      </c>
      <c r="G12957" s="216">
        <v>21.56</v>
      </c>
      <c r="H12957" s="216">
        <v>225</v>
      </c>
      <c r="I12957" s="216">
        <v>4851</v>
      </c>
      <c r="J12957" s="216">
        <v>1.3996716729766823E-2</v>
      </c>
      <c r="K12957" s="216">
        <v>6.2207629910074767E-5</v>
      </c>
    </row>
    <row r="12958" spans="2:11" ht="15.75" customHeight="1" x14ac:dyDescent="0.2">
      <c r="B12958" s="189">
        <v>41409</v>
      </c>
      <c r="C12958" s="143">
        <v>300006</v>
      </c>
      <c r="D12958" s="143" t="s">
        <v>555</v>
      </c>
      <c r="E12958" s="143" t="s">
        <v>25</v>
      </c>
      <c r="F12958" s="248" t="s">
        <v>6836</v>
      </c>
      <c r="G12958" s="216">
        <v>5.2429000000000006</v>
      </c>
      <c r="H12958" s="216">
        <v>90</v>
      </c>
      <c r="I12958" s="216">
        <v>471.86100000000005</v>
      </c>
      <c r="J12958" s="216">
        <v>1.361472841233664E-3</v>
      </c>
      <c r="K12958" s="216">
        <v>1.5127476013707376E-5</v>
      </c>
    </row>
    <row r="12959" spans="2:11" ht="15.75" customHeight="1" x14ac:dyDescent="0.2">
      <c r="B12959" s="189">
        <v>41409</v>
      </c>
      <c r="C12959" s="143">
        <v>300007</v>
      </c>
      <c r="D12959" s="143" t="s">
        <v>4609</v>
      </c>
      <c r="E12959" s="143" t="s">
        <v>25</v>
      </c>
      <c r="F12959" s="248" t="s">
        <v>6837</v>
      </c>
      <c r="G12959" s="216">
        <v>16.86</v>
      </c>
      <c r="H12959" s="216">
        <v>232.00000000186265</v>
      </c>
      <c r="I12959" s="216">
        <v>3911.5200000314039</v>
      </c>
      <c r="J12959" s="216">
        <v>1.1286010600547737E-2</v>
      </c>
      <c r="K12959" s="216">
        <v>4.8646597415763474E-5</v>
      </c>
    </row>
    <row r="12960" spans="2:11" ht="15.75" customHeight="1" x14ac:dyDescent="0.2">
      <c r="B12960" s="189">
        <v>41409</v>
      </c>
      <c r="C12960" s="143">
        <v>300008</v>
      </c>
      <c r="D12960" s="143" t="s">
        <v>565</v>
      </c>
      <c r="E12960" s="143" t="s">
        <v>25</v>
      </c>
      <c r="F12960" s="248" t="s">
        <v>6285</v>
      </c>
      <c r="G12960" s="216">
        <v>0.99</v>
      </c>
      <c r="H12960" s="216">
        <v>19.999999991850927</v>
      </c>
      <c r="I12960" s="216">
        <v>19.799999991932417</v>
      </c>
      <c r="J12960" s="216">
        <v>5.7129456016586974E-5</v>
      </c>
      <c r="K12960" s="216">
        <v>2.8564728019932291E-6</v>
      </c>
    </row>
    <row r="12961" spans="2:11" ht="15.75" customHeight="1" x14ac:dyDescent="0.2">
      <c r="B12961" s="189">
        <v>41409</v>
      </c>
      <c r="C12961" s="143">
        <v>300009</v>
      </c>
      <c r="D12961" s="143" t="s">
        <v>1332</v>
      </c>
      <c r="E12961" s="143" t="s">
        <v>25</v>
      </c>
      <c r="F12961" s="248" t="s">
        <v>6838</v>
      </c>
      <c r="G12961" s="216">
        <v>2.0100000000000002</v>
      </c>
      <c r="H12961" s="216">
        <v>11.000000004423782</v>
      </c>
      <c r="I12961" s="216">
        <v>22.110000008891806</v>
      </c>
      <c r="J12961" s="216">
        <v>6.379455927017121E-5</v>
      </c>
      <c r="K12961" s="216">
        <v>5.7995053858650414E-6</v>
      </c>
    </row>
    <row r="12962" spans="2:11" ht="15.75" customHeight="1" x14ac:dyDescent="0.2">
      <c r="B12962" s="189">
        <v>41409</v>
      </c>
      <c r="C12962" s="143">
        <v>300010</v>
      </c>
      <c r="D12962" s="143" t="s">
        <v>570</v>
      </c>
      <c r="E12962" s="143" t="s">
        <v>24</v>
      </c>
      <c r="F12962" s="248" t="s">
        <v>6839</v>
      </c>
      <c r="G12962" s="216">
        <v>122</v>
      </c>
      <c r="H12962" s="216">
        <v>465.00000000698492</v>
      </c>
      <c r="I12962" s="216">
        <v>56730.00000085216</v>
      </c>
      <c r="J12962" s="216">
        <v>5.7077556658859281E-2</v>
      </c>
      <c r="K12962" s="216">
        <v>1.2274743367312238E-4</v>
      </c>
    </row>
    <row r="12963" spans="2:11" ht="15.75" customHeight="1" x14ac:dyDescent="0.2">
      <c r="B12963" s="189">
        <v>41409</v>
      </c>
      <c r="C12963" s="143">
        <v>300011</v>
      </c>
      <c r="D12963" s="143" t="s">
        <v>3609</v>
      </c>
      <c r="E12963" s="143" t="s">
        <v>24</v>
      </c>
      <c r="F12963" s="248" t="s">
        <v>6701</v>
      </c>
      <c r="G12963" s="216">
        <v>59.455000000000005</v>
      </c>
      <c r="H12963" s="216">
        <v>377.99999999580905</v>
      </c>
      <c r="I12963" s="216">
        <v>22473.989999750829</v>
      </c>
      <c r="J12963" s="216">
        <v>2.2611677023482216E-2</v>
      </c>
      <c r="K12963" s="216">
        <v>5.9819251385536815E-5</v>
      </c>
    </row>
    <row r="12964" spans="2:11" ht="15.75" customHeight="1" x14ac:dyDescent="0.2">
      <c r="B12964" s="189">
        <v>41409</v>
      </c>
      <c r="C12964" s="143">
        <v>300012</v>
      </c>
      <c r="D12964" s="143" t="s">
        <v>592</v>
      </c>
      <c r="E12964" s="143" t="s">
        <v>25</v>
      </c>
      <c r="F12964" s="248" t="s">
        <v>5518</v>
      </c>
      <c r="G12964" s="216">
        <v>5</v>
      </c>
      <c r="H12964" s="216">
        <v>242.0000000030268</v>
      </c>
      <c r="I12964" s="216">
        <v>1210.000000015134</v>
      </c>
      <c r="J12964" s="216">
        <v>3.4912445358131687E-3</v>
      </c>
      <c r="K12964" s="216">
        <v>1.4426630313097117E-5</v>
      </c>
    </row>
    <row r="12965" spans="2:11" ht="15.75" customHeight="1" x14ac:dyDescent="0.2">
      <c r="B12965" s="189">
        <v>41409</v>
      </c>
      <c r="C12965" s="143">
        <v>300013</v>
      </c>
      <c r="D12965" s="143" t="s">
        <v>524</v>
      </c>
      <c r="E12965" s="143" t="s">
        <v>25</v>
      </c>
      <c r="F12965" s="248" t="s">
        <v>6840</v>
      </c>
      <c r="G12965" s="216">
        <v>6.0200000000000005</v>
      </c>
      <c r="H12965" s="216">
        <v>329.99999999650754</v>
      </c>
      <c r="I12965" s="216">
        <v>1986.5999999789756</v>
      </c>
      <c r="J12965" s="216">
        <v>5.7319887559390843E-3</v>
      </c>
      <c r="K12965" s="216">
        <v>1.7369662896968931E-5</v>
      </c>
    </row>
    <row r="12966" spans="2:11" ht="15.75" customHeight="1" x14ac:dyDescent="0.2">
      <c r="B12966" s="189">
        <v>41409</v>
      </c>
      <c r="C12966" s="143">
        <v>300014</v>
      </c>
      <c r="D12966" s="143" t="s">
        <v>1131</v>
      </c>
      <c r="E12966" s="143" t="s">
        <v>24</v>
      </c>
      <c r="F12966" s="248" t="s">
        <v>6680</v>
      </c>
      <c r="G12966" s="216">
        <v>20.46</v>
      </c>
      <c r="H12966" s="216">
        <v>244.99999999185093</v>
      </c>
      <c r="I12966" s="216">
        <v>5012.6999998332703</v>
      </c>
      <c r="J12966" s="216">
        <v>5.0434103340393022E-3</v>
      </c>
      <c r="K12966" s="216">
        <v>2.0585348302885933E-5</v>
      </c>
    </row>
    <row r="12967" spans="2:11" ht="15.75" customHeight="1" x14ac:dyDescent="0.2">
      <c r="B12967" s="189">
        <v>41409</v>
      </c>
      <c r="C12967" s="143">
        <v>300014</v>
      </c>
      <c r="D12967" s="143" t="s">
        <v>776</v>
      </c>
      <c r="E12967" s="143" t="s">
        <v>24</v>
      </c>
      <c r="F12967" s="248" t="s">
        <v>6680</v>
      </c>
      <c r="G12967" s="216">
        <v>3.71</v>
      </c>
      <c r="H12967" s="216">
        <v>244.99999999185093</v>
      </c>
      <c r="I12967" s="216">
        <v>908.94999996976708</v>
      </c>
      <c r="J12967" s="216">
        <v>9.1451868715961937E-4</v>
      </c>
      <c r="K12967" s="216">
        <v>3.7327293354695409E-6</v>
      </c>
    </row>
    <row r="12968" spans="2:11" ht="15.75" customHeight="1" x14ac:dyDescent="0.2">
      <c r="B12968" s="189">
        <v>41409</v>
      </c>
      <c r="C12968" s="143">
        <v>300015</v>
      </c>
      <c r="D12968" s="143" t="s">
        <v>1053</v>
      </c>
      <c r="E12968" s="143" t="s">
        <v>24</v>
      </c>
      <c r="F12968" s="248" t="s">
        <v>5292</v>
      </c>
      <c r="G12968" s="216">
        <v>4.5750000000000002</v>
      </c>
      <c r="H12968" s="216">
        <v>227.99999999930151</v>
      </c>
      <c r="I12968" s="216">
        <v>1043.0999999968044</v>
      </c>
      <c r="J12968" s="216">
        <v>1.0494905579019811E-3</v>
      </c>
      <c r="K12968" s="216">
        <v>4.6030287627420887E-6</v>
      </c>
    </row>
    <row r="12969" spans="2:11" ht="15.75" customHeight="1" x14ac:dyDescent="0.2">
      <c r="B12969" s="189">
        <v>41409</v>
      </c>
      <c r="C12969" s="143">
        <v>300016</v>
      </c>
      <c r="D12969" s="143" t="s">
        <v>1521</v>
      </c>
      <c r="E12969" s="143" t="s">
        <v>24</v>
      </c>
      <c r="F12969" s="248" t="s">
        <v>6841</v>
      </c>
      <c r="G12969" s="216">
        <v>1.92</v>
      </c>
      <c r="H12969" s="216">
        <v>176.00000000791624</v>
      </c>
      <c r="I12969" s="216">
        <v>337.92000001519915</v>
      </c>
      <c r="J12969" s="216">
        <v>3.3999026875973086E-4</v>
      </c>
      <c r="K12969" s="216">
        <v>1.9317628905934014E-6</v>
      </c>
    </row>
    <row r="12970" spans="2:11" ht="15.75" customHeight="1" x14ac:dyDescent="0.2">
      <c r="B12970" s="189">
        <v>41409</v>
      </c>
      <c r="C12970" s="143">
        <v>300017</v>
      </c>
      <c r="D12970" s="143" t="s">
        <v>1550</v>
      </c>
      <c r="E12970" s="143" t="s">
        <v>24</v>
      </c>
      <c r="F12970" s="248" t="s">
        <v>6842</v>
      </c>
      <c r="G12970" s="216">
        <v>18.400000000000002</v>
      </c>
      <c r="H12970" s="216">
        <v>209.00000000023283</v>
      </c>
      <c r="I12970" s="216">
        <v>3845.6000000042845</v>
      </c>
      <c r="J12970" s="216">
        <v>3.8691600896220107E-3</v>
      </c>
      <c r="K12970" s="216">
        <v>1.8512727701520097E-5</v>
      </c>
    </row>
    <row r="12971" spans="2:11" ht="15.75" customHeight="1" x14ac:dyDescent="0.2">
      <c r="B12971" s="189">
        <v>41409</v>
      </c>
      <c r="C12971" s="143">
        <v>300018</v>
      </c>
      <c r="D12971" s="143" t="s">
        <v>927</v>
      </c>
      <c r="E12971" s="143" t="s">
        <v>24</v>
      </c>
      <c r="F12971" s="248" t="s">
        <v>3060</v>
      </c>
      <c r="G12971" s="216">
        <v>41.975000000000001</v>
      </c>
      <c r="H12971" s="216">
        <v>303.99999999557622</v>
      </c>
      <c r="I12971" s="216">
        <v>12760.399999814312</v>
      </c>
      <c r="J12971" s="216">
        <v>1.283857666081736E-2</v>
      </c>
      <c r="K12971" s="216">
        <v>4.2232160069092717E-5</v>
      </c>
    </row>
    <row r="12972" spans="2:11" ht="15.75" customHeight="1" x14ac:dyDescent="0.2">
      <c r="B12972" s="189">
        <v>41409</v>
      </c>
      <c r="C12972" s="143">
        <v>300019</v>
      </c>
      <c r="D12972" s="143" t="s">
        <v>584</v>
      </c>
      <c r="E12972" s="143" t="s">
        <v>24</v>
      </c>
      <c r="F12972" s="248" t="s">
        <v>6843</v>
      </c>
      <c r="G12972" s="216">
        <v>10.158200000000001</v>
      </c>
      <c r="H12972" s="216">
        <v>373.99999999324791</v>
      </c>
      <c r="I12972" s="216">
        <v>3799.1667999314113</v>
      </c>
      <c r="J12972" s="216">
        <v>3.8224424162927005E-3</v>
      </c>
      <c r="K12972" s="216">
        <v>1.0220434268346818E-5</v>
      </c>
    </row>
    <row r="12973" spans="2:11" ht="15.75" customHeight="1" x14ac:dyDescent="0.2">
      <c r="B12973" s="189">
        <v>41409</v>
      </c>
      <c r="C12973" s="143">
        <v>300020</v>
      </c>
      <c r="D12973" s="143" t="s">
        <v>909</v>
      </c>
      <c r="E12973" s="143" t="s">
        <v>24</v>
      </c>
      <c r="F12973" s="248" t="s">
        <v>6844</v>
      </c>
      <c r="G12973" s="216">
        <v>12.16</v>
      </c>
      <c r="H12973" s="216">
        <v>481.99999999953434</v>
      </c>
      <c r="I12973" s="216">
        <v>5861.1199999943374</v>
      </c>
      <c r="J12973" s="216">
        <v>5.8970281840124254E-3</v>
      </c>
      <c r="K12973" s="216">
        <v>1.2234498307091542E-5</v>
      </c>
    </row>
    <row r="12974" spans="2:11" ht="15.75" customHeight="1" x14ac:dyDescent="0.2">
      <c r="B12974" s="189">
        <v>41409</v>
      </c>
      <c r="C12974" s="143">
        <v>300021</v>
      </c>
      <c r="D12974" s="143" t="s">
        <v>1421</v>
      </c>
      <c r="E12974" s="143" t="s">
        <v>24</v>
      </c>
      <c r="F12974" s="248" t="s">
        <v>6718</v>
      </c>
      <c r="G12974" s="216">
        <v>33.54</v>
      </c>
      <c r="H12974" s="216">
        <v>210.00000000349246</v>
      </c>
      <c r="I12974" s="216">
        <v>7043.4000001171371</v>
      </c>
      <c r="J12974" s="216">
        <v>7.0865514290790847E-3</v>
      </c>
      <c r="K12974" s="216">
        <v>3.3745482995053474E-5</v>
      </c>
    </row>
    <row r="12975" spans="2:11" ht="15.75" customHeight="1" x14ac:dyDescent="0.2">
      <c r="B12975" s="189">
        <v>41409</v>
      </c>
      <c r="C12975" s="143">
        <v>300022</v>
      </c>
      <c r="D12975" s="143" t="s">
        <v>733</v>
      </c>
      <c r="E12975" s="143" t="s">
        <v>25</v>
      </c>
      <c r="F12975" s="248" t="s">
        <v>6845</v>
      </c>
      <c r="G12975" s="216">
        <v>7.6000000000000005</v>
      </c>
      <c r="H12975" s="216">
        <v>274.99999999534339</v>
      </c>
      <c r="I12975" s="216">
        <v>2089.9999999646097</v>
      </c>
      <c r="J12975" s="216">
        <v>6.0303314707724825E-3</v>
      </c>
      <c r="K12975" s="216">
        <v>2.1928478075907618E-5</v>
      </c>
    </row>
    <row r="12976" spans="2:11" ht="15.75" customHeight="1" x14ac:dyDescent="0.2">
      <c r="B12976" s="189">
        <v>41409</v>
      </c>
      <c r="C12976" s="143">
        <v>300023</v>
      </c>
      <c r="D12976" s="143" t="s">
        <v>973</v>
      </c>
      <c r="E12976" s="143" t="s">
        <v>25</v>
      </c>
      <c r="F12976" s="248" t="s">
        <v>6846</v>
      </c>
      <c r="G12976" s="216">
        <v>3.72</v>
      </c>
      <c r="H12976" s="216">
        <v>333.00000000628643</v>
      </c>
      <c r="I12976" s="216">
        <v>1238.7600000233856</v>
      </c>
      <c r="J12976" s="216">
        <v>3.5742265133979121E-3</v>
      </c>
      <c r="K12976" s="216">
        <v>1.0733412952944255E-5</v>
      </c>
    </row>
    <row r="12977" spans="2:11" ht="15.75" customHeight="1" x14ac:dyDescent="0.2">
      <c r="B12977" s="189">
        <v>41409</v>
      </c>
      <c r="C12977" s="143">
        <v>300024</v>
      </c>
      <c r="D12977" s="143" t="s">
        <v>750</v>
      </c>
      <c r="E12977" s="143" t="s">
        <v>25</v>
      </c>
      <c r="F12977" s="248" t="s">
        <v>6847</v>
      </c>
      <c r="G12977" s="216">
        <v>6.04</v>
      </c>
      <c r="H12977" s="216">
        <v>42.999999993480742</v>
      </c>
      <c r="I12977" s="216">
        <v>259.71999996062368</v>
      </c>
      <c r="J12977" s="216">
        <v>7.493768848699031E-4</v>
      </c>
      <c r="K12977" s="216">
        <v>1.7427369418221319E-5</v>
      </c>
    </row>
    <row r="12978" spans="2:11" ht="15.75" customHeight="1" x14ac:dyDescent="0.2">
      <c r="B12978" s="189">
        <v>41409</v>
      </c>
      <c r="C12978" s="143">
        <v>300025</v>
      </c>
      <c r="D12978" s="143" t="s">
        <v>1317</v>
      </c>
      <c r="E12978" s="143" t="s">
        <v>24</v>
      </c>
      <c r="F12978" s="248" t="s">
        <v>3662</v>
      </c>
      <c r="G12978" s="216">
        <v>0.84660000000000002</v>
      </c>
      <c r="H12978" s="216">
        <v>30.00000000349246</v>
      </c>
      <c r="I12978" s="216">
        <v>25.398000002956717</v>
      </c>
      <c r="J12978" s="216">
        <v>2.5553600990105667E-5</v>
      </c>
      <c r="K12978" s="216">
        <v>8.5178669957102787E-7</v>
      </c>
    </row>
    <row r="12979" spans="2:11" ht="15.75" customHeight="1" x14ac:dyDescent="0.2">
      <c r="B12979" s="189">
        <v>41409</v>
      </c>
      <c r="C12979" s="143">
        <v>300026</v>
      </c>
      <c r="D12979" s="143" t="s">
        <v>750</v>
      </c>
      <c r="E12979" s="143" t="s">
        <v>25</v>
      </c>
      <c r="F12979" s="248" t="s">
        <v>6847</v>
      </c>
      <c r="G12979" s="216">
        <v>5</v>
      </c>
      <c r="H12979" s="216">
        <v>53.000000005122274</v>
      </c>
      <c r="I12979" s="216">
        <v>265.00000002561137</v>
      </c>
      <c r="J12979" s="216">
        <v>7.646114066680444E-4</v>
      </c>
      <c r="K12979" s="216">
        <v>1.4426630313097117E-5</v>
      </c>
    </row>
    <row r="12980" spans="2:11" ht="15.75" customHeight="1" x14ac:dyDescent="0.2">
      <c r="B12980" s="189">
        <v>41409</v>
      </c>
      <c r="C12980" s="143">
        <v>300027</v>
      </c>
      <c r="D12980" s="143" t="s">
        <v>825</v>
      </c>
      <c r="E12980" s="143" t="s">
        <v>24</v>
      </c>
      <c r="F12980" s="248" t="s">
        <v>6848</v>
      </c>
      <c r="G12980" s="216">
        <v>18.72</v>
      </c>
      <c r="H12980" s="216">
        <v>148.99999999324791</v>
      </c>
      <c r="I12980" s="216">
        <v>2789.2799998736009</v>
      </c>
      <c r="J12980" s="216">
        <v>2.8063685391823902E-3</v>
      </c>
      <c r="K12980" s="216">
        <v>1.883468818328566E-5</v>
      </c>
    </row>
    <row r="12981" spans="2:11" ht="15.75" customHeight="1" x14ac:dyDescent="0.2">
      <c r="B12981" s="189">
        <v>41409</v>
      </c>
      <c r="C12981" s="143">
        <v>300029</v>
      </c>
      <c r="D12981" s="143" t="s">
        <v>627</v>
      </c>
      <c r="E12981" s="143" t="s">
        <v>24</v>
      </c>
      <c r="F12981" s="248" t="s">
        <v>2230</v>
      </c>
      <c r="G12981" s="216">
        <v>1.08</v>
      </c>
      <c r="H12981" s="216">
        <v>88.000000003958121</v>
      </c>
      <c r="I12981" s="216">
        <v>95.040000004274773</v>
      </c>
      <c r="J12981" s="216">
        <v>9.5622263088674327E-5</v>
      </c>
      <c r="K12981" s="216">
        <v>1.0866166259587883E-6</v>
      </c>
    </row>
    <row r="12982" spans="2:11" ht="15.75" customHeight="1" x14ac:dyDescent="0.2">
      <c r="B12982" s="189">
        <v>41409</v>
      </c>
      <c r="C12982" s="143">
        <v>300057</v>
      </c>
      <c r="D12982" s="143" t="s">
        <v>585</v>
      </c>
      <c r="E12982" s="143" t="s">
        <v>24</v>
      </c>
      <c r="F12982" s="248" t="s">
        <v>6849</v>
      </c>
      <c r="G12982" s="216">
        <v>2</v>
      </c>
      <c r="H12982" s="216">
        <v>30.00000000349246</v>
      </c>
      <c r="I12982" s="216">
        <v>60.000000006984919</v>
      </c>
      <c r="J12982" s="216">
        <v>6.0367590338071504E-5</v>
      </c>
      <c r="K12982" s="216">
        <v>2.0122530110347928E-6</v>
      </c>
    </row>
    <row r="12983" spans="2:11" ht="15.75" customHeight="1" x14ac:dyDescent="0.2">
      <c r="B12983" s="189">
        <v>41409</v>
      </c>
      <c r="C12983" s="143">
        <v>300061</v>
      </c>
      <c r="D12983" s="143" t="s">
        <v>627</v>
      </c>
      <c r="E12983" s="143" t="s">
        <v>24</v>
      </c>
      <c r="F12983" s="248" t="s">
        <v>2230</v>
      </c>
      <c r="G12983" s="216">
        <v>1.08</v>
      </c>
      <c r="H12983" s="216">
        <v>76.000000006752089</v>
      </c>
      <c r="I12983" s="216">
        <v>82.080000007292256</v>
      </c>
      <c r="J12983" s="216">
        <v>8.258286358020484E-5</v>
      </c>
      <c r="K12983" s="216">
        <v>1.0866166259587883E-6</v>
      </c>
    </row>
    <row r="12984" spans="2:11" ht="15.75" customHeight="1" x14ac:dyDescent="0.2">
      <c r="B12984" s="189">
        <v>41410</v>
      </c>
      <c r="C12984" s="143">
        <v>300033</v>
      </c>
      <c r="D12984" s="143" t="s">
        <v>1843</v>
      </c>
      <c r="E12984" s="143" t="s">
        <v>25</v>
      </c>
      <c r="F12984" s="248" t="s">
        <v>6850</v>
      </c>
      <c r="G12984" s="216">
        <v>64.12</v>
      </c>
      <c r="H12984" s="216">
        <v>53.000000005122274</v>
      </c>
      <c r="I12984" s="216">
        <v>3398.36000032844</v>
      </c>
      <c r="J12984" s="216">
        <v>9.8062300313109356E-3</v>
      </c>
      <c r="K12984" s="216">
        <v>1.8502320812006034E-4</v>
      </c>
    </row>
    <row r="12985" spans="2:11" ht="15.75" customHeight="1" x14ac:dyDescent="0.2">
      <c r="B12985" s="189">
        <v>41410</v>
      </c>
      <c r="C12985" s="143">
        <v>300036</v>
      </c>
      <c r="D12985" s="143" t="s">
        <v>6851</v>
      </c>
      <c r="E12985" s="143" t="s">
        <v>24</v>
      </c>
      <c r="F12985" s="248" t="s">
        <v>6852</v>
      </c>
      <c r="G12985" s="216">
        <v>1</v>
      </c>
      <c r="H12985" s="216">
        <v>90</v>
      </c>
      <c r="I12985" s="216">
        <v>90</v>
      </c>
      <c r="J12985" s="216">
        <v>9.0546405908309931E-5</v>
      </c>
      <c r="K12985" s="216">
        <v>1.0060711767589994E-6</v>
      </c>
    </row>
    <row r="12986" spans="2:11" ht="15.75" customHeight="1" x14ac:dyDescent="0.2">
      <c r="B12986" s="189">
        <v>41410</v>
      </c>
      <c r="C12986" s="143">
        <v>300037</v>
      </c>
      <c r="D12986" s="143" t="s">
        <v>1118</v>
      </c>
      <c r="E12986" s="143" t="s">
        <v>25</v>
      </c>
      <c r="F12986" s="248" t="s">
        <v>6853</v>
      </c>
      <c r="G12986" s="216">
        <v>4</v>
      </c>
      <c r="H12986" s="216">
        <v>148.99999999324791</v>
      </c>
      <c r="I12986" s="216">
        <v>595.99999997299165</v>
      </c>
      <c r="J12986" s="216">
        <v>1.7198039930530066E-3</v>
      </c>
      <c r="K12986" s="216">
        <v>1.1542308678731149E-5</v>
      </c>
    </row>
    <row r="12987" spans="2:11" ht="15.75" customHeight="1" x14ac:dyDescent="0.2">
      <c r="B12987" s="189">
        <v>41410</v>
      </c>
      <c r="C12987" s="143">
        <v>300039</v>
      </c>
      <c r="D12987" s="143" t="s">
        <v>564</v>
      </c>
      <c r="E12987" s="143" t="s">
        <v>25</v>
      </c>
      <c r="F12987" s="248" t="s">
        <v>6854</v>
      </c>
      <c r="G12987" s="216">
        <v>8.5</v>
      </c>
      <c r="H12987" s="216">
        <v>133.99999999674037</v>
      </c>
      <c r="I12987" s="216">
        <v>1138.9999999722932</v>
      </c>
      <c r="J12987" s="216">
        <v>3.2866723961887446E-3</v>
      </c>
      <c r="K12987" s="216">
        <v>2.4527405942303692E-5</v>
      </c>
    </row>
    <row r="12988" spans="2:11" ht="15.75" customHeight="1" x14ac:dyDescent="0.2">
      <c r="B12988" s="189">
        <v>41410</v>
      </c>
      <c r="C12988" s="143">
        <v>300040</v>
      </c>
      <c r="D12988" s="143" t="s">
        <v>1170</v>
      </c>
      <c r="E12988" s="143" t="s">
        <v>25</v>
      </c>
      <c r="F12988" s="248" t="s">
        <v>6855</v>
      </c>
      <c r="G12988" s="216">
        <v>1.34</v>
      </c>
      <c r="H12988" s="216">
        <v>250.00000000814907</v>
      </c>
      <c r="I12988" s="216">
        <v>335.00000001091979</v>
      </c>
      <c r="J12988" s="216">
        <v>9.6666835187524363E-4</v>
      </c>
      <c r="K12988" s="216">
        <v>3.8666734073749353E-6</v>
      </c>
    </row>
    <row r="12989" spans="2:11" ht="15.75" customHeight="1" x14ac:dyDescent="0.2">
      <c r="B12989" s="189">
        <v>41410</v>
      </c>
      <c r="C12989" s="143">
        <v>300043</v>
      </c>
      <c r="D12989" s="143" t="s">
        <v>568</v>
      </c>
      <c r="E12989" s="143" t="s">
        <v>25</v>
      </c>
      <c r="F12989" s="248" t="s">
        <v>1944</v>
      </c>
      <c r="G12989" s="216">
        <v>30.885000000000002</v>
      </c>
      <c r="H12989" s="216">
        <v>328.99999999324791</v>
      </c>
      <c r="I12989" s="216">
        <v>10161.164999791463</v>
      </c>
      <c r="J12989" s="216">
        <v>2.9320825740778052E-2</v>
      </c>
      <c r="K12989" s="216">
        <v>8.9121050885652899E-5</v>
      </c>
    </row>
    <row r="12990" spans="2:11" ht="15.75" customHeight="1" x14ac:dyDescent="0.2">
      <c r="B12990" s="189">
        <v>41410</v>
      </c>
      <c r="C12990" s="143">
        <v>300046</v>
      </c>
      <c r="D12990" s="143" t="s">
        <v>495</v>
      </c>
      <c r="E12990" s="143" t="s">
        <v>25</v>
      </c>
      <c r="F12990" s="248" t="s">
        <v>4109</v>
      </c>
      <c r="G12990" s="216">
        <v>31</v>
      </c>
      <c r="H12990" s="216">
        <v>171.99999999487773</v>
      </c>
      <c r="I12990" s="216">
        <v>5331.9999998412095</v>
      </c>
      <c r="J12990" s="216">
        <v>1.5385897468290419E-2</v>
      </c>
      <c r="K12990" s="216">
        <v>8.945289226016641E-5</v>
      </c>
    </row>
    <row r="12991" spans="2:11" ht="15.75" customHeight="1" x14ac:dyDescent="0.2">
      <c r="B12991" s="189">
        <v>41410</v>
      </c>
      <c r="C12991" s="143">
        <v>300047</v>
      </c>
      <c r="D12991" s="143" t="s">
        <v>1458</v>
      </c>
      <c r="E12991" s="143" t="s">
        <v>25</v>
      </c>
      <c r="F12991" s="248" t="s">
        <v>6856</v>
      </c>
      <c r="G12991" s="216">
        <v>27</v>
      </c>
      <c r="H12991" s="216">
        <v>270</v>
      </c>
      <c r="I12991" s="216">
        <v>7290</v>
      </c>
      <c r="J12991" s="216">
        <v>2.1035857566987521E-2</v>
      </c>
      <c r="K12991" s="216">
        <v>7.7910583581435256E-5</v>
      </c>
    </row>
    <row r="12992" spans="2:11" ht="15.75" customHeight="1" x14ac:dyDescent="0.2">
      <c r="B12992" s="189">
        <v>41410</v>
      </c>
      <c r="C12992" s="143">
        <v>300048</v>
      </c>
      <c r="D12992" s="143" t="s">
        <v>872</v>
      </c>
      <c r="E12992" s="143" t="s">
        <v>25</v>
      </c>
      <c r="F12992" s="248" t="s">
        <v>2388</v>
      </c>
      <c r="G12992" s="216">
        <v>34</v>
      </c>
      <c r="H12992" s="216">
        <v>402.99999999348074</v>
      </c>
      <c r="I12992" s="216">
        <v>13701.999999778345</v>
      </c>
      <c r="J12992" s="216">
        <v>3.9538178378353953E-2</v>
      </c>
      <c r="K12992" s="216">
        <v>9.8109623769214766E-5</v>
      </c>
    </row>
    <row r="12993" spans="2:11" ht="15.75" customHeight="1" x14ac:dyDescent="0.2">
      <c r="B12993" s="189">
        <v>41410</v>
      </c>
      <c r="C12993" s="143">
        <v>300049</v>
      </c>
      <c r="D12993" s="143" t="s">
        <v>696</v>
      </c>
      <c r="E12993" s="143" t="s">
        <v>25</v>
      </c>
      <c r="F12993" s="248" t="s">
        <v>5638</v>
      </c>
      <c r="G12993" s="216">
        <v>18.899999999999999</v>
      </c>
      <c r="H12993" s="216">
        <v>416.99999999720603</v>
      </c>
      <c r="I12993" s="216">
        <v>7881.299999947194</v>
      </c>
      <c r="J12993" s="216">
        <v>2.2742099347268577E-2</v>
      </c>
      <c r="K12993" s="216">
        <v>5.4537408507004675E-5</v>
      </c>
    </row>
    <row r="12994" spans="2:11" ht="15.75" customHeight="1" x14ac:dyDescent="0.2">
      <c r="B12994" s="189">
        <v>41410</v>
      </c>
      <c r="C12994" s="143">
        <v>300050</v>
      </c>
      <c r="D12994" s="143" t="s">
        <v>676</v>
      </c>
      <c r="E12994" s="143" t="s">
        <v>25</v>
      </c>
      <c r="F12994" s="248" t="s">
        <v>2771</v>
      </c>
      <c r="G12994" s="216">
        <v>22</v>
      </c>
      <c r="H12994" s="216">
        <v>464.99999999650754</v>
      </c>
      <c r="I12994" s="216">
        <v>10229.999999923166</v>
      </c>
      <c r="J12994" s="216">
        <v>2.9519454445633204E-2</v>
      </c>
      <c r="K12994" s="216">
        <v>6.3482697733021316E-5</v>
      </c>
    </row>
    <row r="12995" spans="2:11" ht="15.75" customHeight="1" x14ac:dyDescent="0.2">
      <c r="B12995" s="189">
        <v>41410</v>
      </c>
      <c r="C12995" s="143">
        <v>300051</v>
      </c>
      <c r="D12995" s="143" t="s">
        <v>652</v>
      </c>
      <c r="E12995" s="143" t="s">
        <v>25</v>
      </c>
      <c r="F12995" s="248" t="s">
        <v>2903</v>
      </c>
      <c r="G12995" s="216">
        <v>20</v>
      </c>
      <c r="H12995" s="216">
        <v>191.99999999720603</v>
      </c>
      <c r="I12995" s="216">
        <v>3839.9999999441206</v>
      </c>
      <c r="J12995" s="216">
        <v>1.108061633142066E-2</v>
      </c>
      <c r="K12995" s="216">
        <v>5.7711543393655746E-5</v>
      </c>
    </row>
    <row r="12996" spans="2:11" ht="15.75" customHeight="1" x14ac:dyDescent="0.2">
      <c r="B12996" s="189">
        <v>41410</v>
      </c>
      <c r="C12996" s="143">
        <v>300052</v>
      </c>
      <c r="D12996" s="143" t="s">
        <v>598</v>
      </c>
      <c r="E12996" s="143" t="s">
        <v>25</v>
      </c>
      <c r="F12996" s="248" t="s">
        <v>6857</v>
      </c>
      <c r="G12996" s="216">
        <v>1.92</v>
      </c>
      <c r="H12996" s="216">
        <v>319.99999999534339</v>
      </c>
      <c r="I12996" s="216">
        <v>614.3999999910593</v>
      </c>
      <c r="J12996" s="216">
        <v>1.7728986130273055E-3</v>
      </c>
      <c r="K12996" s="216">
        <v>5.5403081657909517E-6</v>
      </c>
    </row>
    <row r="12997" spans="2:11" ht="15.75" customHeight="1" x14ac:dyDescent="0.2">
      <c r="B12997" s="189">
        <v>41410</v>
      </c>
      <c r="C12997" s="143">
        <v>300055</v>
      </c>
      <c r="D12997" s="143" t="s">
        <v>1225</v>
      </c>
      <c r="E12997" s="143" t="s">
        <v>25</v>
      </c>
      <c r="F12997" s="248" t="s">
        <v>5047</v>
      </c>
      <c r="G12997" s="216">
        <v>7</v>
      </c>
      <c r="H12997" s="216">
        <v>444.00000000139698</v>
      </c>
      <c r="I12997" s="216">
        <v>3108.0000000097789</v>
      </c>
      <c r="J12997" s="216">
        <v>8.9683738434023202E-3</v>
      </c>
      <c r="K12997" s="216">
        <v>2.019904018777951E-5</v>
      </c>
    </row>
    <row r="12998" spans="2:11" ht="15.75" customHeight="1" x14ac:dyDescent="0.2">
      <c r="B12998" s="189">
        <v>41410</v>
      </c>
      <c r="C12998" s="143">
        <v>300056</v>
      </c>
      <c r="D12998" s="143" t="s">
        <v>890</v>
      </c>
      <c r="E12998" s="143" t="s">
        <v>25</v>
      </c>
      <c r="F12998" s="248" t="s">
        <v>3981</v>
      </c>
      <c r="G12998" s="216">
        <v>22</v>
      </c>
      <c r="H12998" s="216">
        <v>600.99999999976717</v>
      </c>
      <c r="I12998" s="216">
        <v>13221.999999994878</v>
      </c>
      <c r="J12998" s="216">
        <v>3.8153101337531033E-2</v>
      </c>
      <c r="K12998" s="216">
        <v>6.3482697733021316E-5</v>
      </c>
    </row>
    <row r="12999" spans="2:11" ht="15.75" customHeight="1" x14ac:dyDescent="0.2">
      <c r="B12999" s="189">
        <v>41410</v>
      </c>
      <c r="C12999" s="143">
        <v>300058</v>
      </c>
      <c r="D12999" s="143" t="s">
        <v>1077</v>
      </c>
      <c r="E12999" s="143" t="s">
        <v>24</v>
      </c>
      <c r="F12999" s="248" t="s">
        <v>6858</v>
      </c>
      <c r="G12999" s="216">
        <v>1.04</v>
      </c>
      <c r="H12999" s="216">
        <v>284.00000000372529</v>
      </c>
      <c r="I12999" s="216">
        <v>295.36000000387429</v>
      </c>
      <c r="J12999" s="216">
        <v>2.9715318277143582E-4</v>
      </c>
      <c r="K12999" s="216">
        <v>1.0463140238293594E-6</v>
      </c>
    </row>
    <row r="13000" spans="2:11" ht="15.75" customHeight="1" x14ac:dyDescent="0.2">
      <c r="B13000" s="189">
        <v>41410</v>
      </c>
      <c r="C13000" s="143">
        <v>300058</v>
      </c>
      <c r="D13000" s="143" t="s">
        <v>1486</v>
      </c>
      <c r="E13000" s="143" t="s">
        <v>24</v>
      </c>
      <c r="F13000" s="248" t="s">
        <v>6858</v>
      </c>
      <c r="G13000" s="216">
        <v>10.514999999999999</v>
      </c>
      <c r="H13000" s="216">
        <v>284.00000000372529</v>
      </c>
      <c r="I13000" s="216">
        <v>2986.2600000391712</v>
      </c>
      <c r="J13000" s="216">
        <v>3.0043901123477383E-3</v>
      </c>
      <c r="K13000" s="216">
        <v>1.0578838423620876E-5</v>
      </c>
    </row>
    <row r="13001" spans="2:11" ht="15.75" customHeight="1" x14ac:dyDescent="0.2">
      <c r="B13001" s="189">
        <v>41410</v>
      </c>
      <c r="C13001" s="143">
        <v>300059</v>
      </c>
      <c r="D13001" s="143" t="s">
        <v>544</v>
      </c>
      <c r="E13001" s="143" t="s">
        <v>25</v>
      </c>
      <c r="F13001" s="248" t="s">
        <v>3709</v>
      </c>
      <c r="G13001" s="216">
        <v>6.6000000000000005</v>
      </c>
      <c r="H13001" s="216">
        <v>113.00000000162981</v>
      </c>
      <c r="I13001" s="216">
        <v>745.80000001075689</v>
      </c>
      <c r="J13001" s="216">
        <v>2.1520634531804628E-3</v>
      </c>
      <c r="K13001" s="216">
        <v>1.90448093199064E-5</v>
      </c>
    </row>
    <row r="13002" spans="2:11" ht="15.75" customHeight="1" x14ac:dyDescent="0.2">
      <c r="B13002" s="189">
        <v>41410</v>
      </c>
      <c r="C13002" s="143">
        <v>300060</v>
      </c>
      <c r="D13002" s="143" t="s">
        <v>1728</v>
      </c>
      <c r="E13002" s="143" t="s">
        <v>25</v>
      </c>
      <c r="F13002" s="248" t="s">
        <v>6859</v>
      </c>
      <c r="G13002" s="216">
        <v>8.370000000000001</v>
      </c>
      <c r="H13002" s="216">
        <v>252.00000000419095</v>
      </c>
      <c r="I13002" s="216">
        <v>2109.2400000350785</v>
      </c>
      <c r="J13002" s="216">
        <v>6.0863747894829446E-3</v>
      </c>
      <c r="K13002" s="216">
        <v>2.4152280910244934E-5</v>
      </c>
    </row>
    <row r="13003" spans="2:11" ht="15.75" customHeight="1" x14ac:dyDescent="0.2">
      <c r="B13003" s="189">
        <v>41410</v>
      </c>
      <c r="C13003" s="143">
        <v>300062</v>
      </c>
      <c r="D13003" s="143" t="s">
        <v>900</v>
      </c>
      <c r="E13003" s="143" t="s">
        <v>24</v>
      </c>
      <c r="F13003" s="248" t="s">
        <v>6381</v>
      </c>
      <c r="G13003" s="216">
        <v>13.200000000000001</v>
      </c>
      <c r="H13003" s="216">
        <v>136.00000000325963</v>
      </c>
      <c r="I13003" s="216">
        <v>1795.2000000430273</v>
      </c>
      <c r="J13003" s="216">
        <v>1.8060989765610442E-3</v>
      </c>
      <c r="K13003" s="216">
        <v>1.3280139533218792E-5</v>
      </c>
    </row>
    <row r="13004" spans="2:11" ht="15.75" customHeight="1" x14ac:dyDescent="0.2">
      <c r="B13004" s="189">
        <v>41410</v>
      </c>
      <c r="C13004" s="143">
        <v>300063</v>
      </c>
      <c r="D13004" s="143" t="s">
        <v>675</v>
      </c>
      <c r="E13004" s="143" t="s">
        <v>25</v>
      </c>
      <c r="F13004" s="248" t="s">
        <v>6860</v>
      </c>
      <c r="G13004" s="216">
        <v>3</v>
      </c>
      <c r="H13004" s="216">
        <v>111.99999999837019</v>
      </c>
      <c r="I13004" s="216">
        <v>335.99999999511056</v>
      </c>
      <c r="J13004" s="216">
        <v>9.6955392899930766E-4</v>
      </c>
      <c r="K13004" s="216">
        <v>8.6567315090483625E-6</v>
      </c>
    </row>
    <row r="13005" spans="2:11" ht="15.75" customHeight="1" x14ac:dyDescent="0.2">
      <c r="B13005" s="189">
        <v>41410</v>
      </c>
      <c r="C13005" s="143">
        <v>300064</v>
      </c>
      <c r="D13005" s="143" t="s">
        <v>1541</v>
      </c>
      <c r="E13005" s="143" t="s">
        <v>25</v>
      </c>
      <c r="F13005" s="248" t="s">
        <v>6834</v>
      </c>
      <c r="G13005" s="216">
        <v>22.295000000000002</v>
      </c>
      <c r="H13005" s="216">
        <v>386.99999999371357</v>
      </c>
      <c r="I13005" s="216">
        <v>8628.1649998598441</v>
      </c>
      <c r="J13005" s="216">
        <v>2.4897235939851655E-2</v>
      </c>
      <c r="K13005" s="216">
        <v>6.4333942998077745E-5</v>
      </c>
    </row>
    <row r="13006" spans="2:11" ht="15.75" customHeight="1" x14ac:dyDescent="0.2">
      <c r="B13006" s="189">
        <v>41410</v>
      </c>
      <c r="C13006" s="143">
        <v>300065</v>
      </c>
      <c r="D13006" s="143" t="s">
        <v>1835</v>
      </c>
      <c r="E13006" s="143" t="s">
        <v>24</v>
      </c>
      <c r="F13006" s="248" t="s">
        <v>6861</v>
      </c>
      <c r="G13006" s="216">
        <v>5.55</v>
      </c>
      <c r="H13006" s="216">
        <v>432.9999999969732</v>
      </c>
      <c r="I13006" s="216">
        <v>2403.1499999832013</v>
      </c>
      <c r="J13006" s="216">
        <v>2.4177399484114886E-3</v>
      </c>
      <c r="K13006" s="216">
        <v>5.5836950310124462E-6</v>
      </c>
    </row>
    <row r="13007" spans="2:11" ht="15.75" customHeight="1" x14ac:dyDescent="0.2">
      <c r="B13007" s="189">
        <v>41410</v>
      </c>
      <c r="C13007" s="143">
        <v>300066</v>
      </c>
      <c r="D13007" s="143" t="s">
        <v>890</v>
      </c>
      <c r="E13007" s="143" t="s">
        <v>25</v>
      </c>
      <c r="F13007" s="248" t="s">
        <v>6862</v>
      </c>
      <c r="G13007" s="216">
        <v>9.4500000000000011</v>
      </c>
      <c r="H13007" s="216">
        <v>381.99999999837019</v>
      </c>
      <c r="I13007" s="216">
        <v>3609.8999999845987</v>
      </c>
      <c r="J13007" s="216">
        <v>1.0416645024793452E-2</v>
      </c>
      <c r="K13007" s="216">
        <v>2.7268704253502344E-5</v>
      </c>
    </row>
    <row r="13008" spans="2:11" ht="15.75" customHeight="1" x14ac:dyDescent="0.2">
      <c r="B13008" s="189">
        <v>41410</v>
      </c>
      <c r="C13008" s="143">
        <v>300067</v>
      </c>
      <c r="D13008" s="143" t="s">
        <v>1572</v>
      </c>
      <c r="E13008" s="143" t="s">
        <v>24</v>
      </c>
      <c r="F13008" s="248" t="s">
        <v>3335</v>
      </c>
      <c r="G13008" s="216">
        <v>7.8</v>
      </c>
      <c r="H13008" s="216">
        <v>227.99999999930151</v>
      </c>
      <c r="I13008" s="216">
        <v>1778.3999999945518</v>
      </c>
      <c r="J13008" s="216">
        <v>1.789196980742723E-3</v>
      </c>
      <c r="K13008" s="216">
        <v>7.8473551787201934E-6</v>
      </c>
    </row>
    <row r="13009" spans="2:11" ht="15.75" customHeight="1" x14ac:dyDescent="0.2">
      <c r="B13009" s="189">
        <v>41410</v>
      </c>
      <c r="C13009" s="143">
        <v>300068</v>
      </c>
      <c r="D13009" s="143" t="s">
        <v>6759</v>
      </c>
      <c r="E13009" s="143" t="s">
        <v>24</v>
      </c>
      <c r="F13009" s="248" t="s">
        <v>6760</v>
      </c>
      <c r="G13009" s="216">
        <v>13.5</v>
      </c>
      <c r="H13009" s="216">
        <v>365.99999999860302</v>
      </c>
      <c r="I13009" s="216">
        <v>4940.9999999811407</v>
      </c>
      <c r="J13009" s="216">
        <v>4.9709976843472416E-3</v>
      </c>
      <c r="K13009" s="216">
        <v>1.358196088624649E-5</v>
      </c>
    </row>
    <row r="13010" spans="2:11" ht="15.75" customHeight="1" x14ac:dyDescent="0.2">
      <c r="B13010" s="189">
        <v>41410</v>
      </c>
      <c r="C13010" s="143">
        <v>300069</v>
      </c>
      <c r="D13010" s="143" t="s">
        <v>1852</v>
      </c>
      <c r="E13010" s="143" t="s">
        <v>24</v>
      </c>
      <c r="F13010" s="248" t="s">
        <v>6206</v>
      </c>
      <c r="G13010" s="216">
        <v>18.170000000000002</v>
      </c>
      <c r="H13010" s="216">
        <v>297.00000000419095</v>
      </c>
      <c r="I13010" s="216">
        <v>5396.49000007615</v>
      </c>
      <c r="J13010" s="216">
        <v>5.4292530447447845E-3</v>
      </c>
      <c r="K13010" s="216">
        <v>1.8280313281711019E-5</v>
      </c>
    </row>
    <row r="13011" spans="2:11" ht="15.75" customHeight="1" x14ac:dyDescent="0.2">
      <c r="B13011" s="189">
        <v>41410</v>
      </c>
      <c r="C13011" s="143">
        <v>300070</v>
      </c>
      <c r="D13011" s="143" t="s">
        <v>1126</v>
      </c>
      <c r="E13011" s="143" t="s">
        <v>24</v>
      </c>
      <c r="F13011" s="248" t="s">
        <v>2542</v>
      </c>
      <c r="G13011" s="216">
        <v>15.375</v>
      </c>
      <c r="H13011" s="216">
        <v>240.99999999976717</v>
      </c>
      <c r="I13011" s="216">
        <v>3705.3749999964202</v>
      </c>
      <c r="J13011" s="216">
        <v>3.7278709865797757E-3</v>
      </c>
      <c r="K13011" s="216">
        <v>1.5468344342669614E-5</v>
      </c>
    </row>
    <row r="13012" spans="2:11" ht="15.75" customHeight="1" x14ac:dyDescent="0.2">
      <c r="B13012" s="189">
        <v>41410</v>
      </c>
      <c r="C13012" s="143">
        <v>300071</v>
      </c>
      <c r="D13012" s="143" t="s">
        <v>1475</v>
      </c>
      <c r="E13012" s="143" t="s">
        <v>24</v>
      </c>
      <c r="F13012" s="248" t="s">
        <v>6863</v>
      </c>
      <c r="G13012" s="216">
        <v>14.1</v>
      </c>
      <c r="H13012" s="216">
        <v>341.00000000093132</v>
      </c>
      <c r="I13012" s="216">
        <v>4808.1000000131316</v>
      </c>
      <c r="J13012" s="216">
        <v>4.8372908249881561E-3</v>
      </c>
      <c r="K13012" s="216">
        <v>1.418560359230189E-5</v>
      </c>
    </row>
    <row r="13013" spans="2:11" ht="15.75" customHeight="1" x14ac:dyDescent="0.2">
      <c r="B13013" s="189">
        <v>41410</v>
      </c>
      <c r="C13013" s="143">
        <v>300072</v>
      </c>
      <c r="D13013" s="143" t="s">
        <v>1212</v>
      </c>
      <c r="E13013" s="143" t="s">
        <v>24</v>
      </c>
      <c r="F13013" s="248" t="s">
        <v>6864</v>
      </c>
      <c r="G13013" s="216">
        <v>16.260000000000002</v>
      </c>
      <c r="H13013" s="216">
        <v>328.00000000046566</v>
      </c>
      <c r="I13013" s="216">
        <v>5333.2800000075722</v>
      </c>
      <c r="J13013" s="216">
        <v>5.3656592855928541E-3</v>
      </c>
      <c r="K13013" s="216">
        <v>1.6358717334101331E-5</v>
      </c>
    </row>
    <row r="13014" spans="2:11" ht="15.75" customHeight="1" x14ac:dyDescent="0.2">
      <c r="B13014" s="189">
        <v>41410</v>
      </c>
      <c r="C13014" s="143">
        <v>300072</v>
      </c>
      <c r="D13014" s="143" t="s">
        <v>1435</v>
      </c>
      <c r="E13014" s="143" t="s">
        <v>24</v>
      </c>
      <c r="F13014" s="248" t="s">
        <v>6864</v>
      </c>
      <c r="G13014" s="216">
        <v>1.7250000000000001</v>
      </c>
      <c r="H13014" s="216">
        <v>328.00000000046566</v>
      </c>
      <c r="I13014" s="216">
        <v>565.80000000080327</v>
      </c>
      <c r="J13014" s="216">
        <v>5.6923507181104991E-4</v>
      </c>
      <c r="K13014" s="216">
        <v>1.7354727799092738E-6</v>
      </c>
    </row>
    <row r="13015" spans="2:11" ht="15.75" customHeight="1" x14ac:dyDescent="0.2">
      <c r="B13015" s="189">
        <v>41410</v>
      </c>
      <c r="C13015" s="143">
        <v>300073</v>
      </c>
      <c r="D13015" s="143" t="s">
        <v>615</v>
      </c>
      <c r="E13015" s="143" t="s">
        <v>25</v>
      </c>
      <c r="F13015" s="248" t="s">
        <v>5651</v>
      </c>
      <c r="G13015" s="216">
        <v>8.31</v>
      </c>
      <c r="H13015" s="216">
        <v>180</v>
      </c>
      <c r="I13015" s="216">
        <v>1495.8000000000002</v>
      </c>
      <c r="J13015" s="216">
        <v>4.3162463304115143E-3</v>
      </c>
      <c r="K13015" s="216">
        <v>2.3979146280063964E-5</v>
      </c>
    </row>
    <row r="13016" spans="2:11" ht="15.75" customHeight="1" x14ac:dyDescent="0.2">
      <c r="B13016" s="189">
        <v>41410</v>
      </c>
      <c r="C13016" s="143">
        <v>300074</v>
      </c>
      <c r="D13016" s="143" t="s">
        <v>909</v>
      </c>
      <c r="E13016" s="143" t="s">
        <v>24</v>
      </c>
      <c r="F13016" s="248" t="s">
        <v>3465</v>
      </c>
      <c r="G13016" s="216">
        <v>3.0100000000000002</v>
      </c>
      <c r="H13016" s="216">
        <v>264.00000000139698</v>
      </c>
      <c r="I13016" s="216">
        <v>794.64000000420504</v>
      </c>
      <c r="J13016" s="216">
        <v>7.9946439990400179E-4</v>
      </c>
      <c r="K13016" s="216">
        <v>3.0282742420445881E-6</v>
      </c>
    </row>
    <row r="13017" spans="2:11" ht="15.75" customHeight="1" x14ac:dyDescent="0.2">
      <c r="B13017" s="189">
        <v>41410</v>
      </c>
      <c r="C13017" s="143">
        <v>300075</v>
      </c>
      <c r="D13017" s="143" t="s">
        <v>754</v>
      </c>
      <c r="E13017" s="143" t="s">
        <v>24</v>
      </c>
      <c r="F13017" s="248" t="s">
        <v>6643</v>
      </c>
      <c r="G13017" s="216">
        <v>3.92</v>
      </c>
      <c r="H13017" s="216">
        <v>318.00000000977889</v>
      </c>
      <c r="I13017" s="216">
        <v>1246.5600000383333</v>
      </c>
      <c r="J13017" s="216">
        <v>1.2541280861392643E-3</v>
      </c>
      <c r="K13017" s="216">
        <v>3.943799012895277E-6</v>
      </c>
    </row>
    <row r="13018" spans="2:11" ht="15.75" customHeight="1" x14ac:dyDescent="0.2">
      <c r="B13018" s="189">
        <v>41410</v>
      </c>
      <c r="C13018" s="143">
        <v>300076</v>
      </c>
      <c r="D13018" s="143" t="s">
        <v>4780</v>
      </c>
      <c r="E13018" s="143" t="s">
        <v>24</v>
      </c>
      <c r="F13018" s="248" t="s">
        <v>6865</v>
      </c>
      <c r="G13018" s="216">
        <v>8.6449999999999996</v>
      </c>
      <c r="H13018" s="216">
        <v>219.99999999417923</v>
      </c>
      <c r="I13018" s="216">
        <v>1901.8999999496793</v>
      </c>
      <c r="J13018" s="216">
        <v>1.9134467710273145E-3</v>
      </c>
      <c r="K13018" s="216">
        <v>8.6974853230815476E-6</v>
      </c>
    </row>
    <row r="13019" spans="2:11" ht="15.75" customHeight="1" x14ac:dyDescent="0.2">
      <c r="B13019" s="189">
        <v>41410</v>
      </c>
      <c r="C13019" s="143">
        <v>300077</v>
      </c>
      <c r="D13019" s="143" t="s">
        <v>605</v>
      </c>
      <c r="E13019" s="143" t="s">
        <v>24</v>
      </c>
      <c r="F13019" s="248" t="s">
        <v>6866</v>
      </c>
      <c r="G13019" s="216">
        <v>9.2050000000000001</v>
      </c>
      <c r="H13019" s="216">
        <v>201.99999999837019</v>
      </c>
      <c r="I13019" s="216">
        <v>1859.4099999849975</v>
      </c>
      <c r="J13019" s="216">
        <v>1.8706988067623573E-3</v>
      </c>
      <c r="K13019" s="216">
        <v>9.2608851820665882E-6</v>
      </c>
    </row>
    <row r="13020" spans="2:11" ht="15.75" customHeight="1" x14ac:dyDescent="0.2">
      <c r="B13020" s="189">
        <v>41410</v>
      </c>
      <c r="C13020" s="143">
        <v>300078</v>
      </c>
      <c r="D13020" s="143" t="s">
        <v>2069</v>
      </c>
      <c r="E13020" s="143" t="s">
        <v>24</v>
      </c>
      <c r="F13020" s="248" t="s">
        <v>6867</v>
      </c>
      <c r="G13020" s="216">
        <v>26.75</v>
      </c>
      <c r="H13020" s="216">
        <v>286.99999999254942</v>
      </c>
      <c r="I13020" s="216">
        <v>7677.249999800697</v>
      </c>
      <c r="J13020" s="216">
        <v>7.723859941572514E-3</v>
      </c>
      <c r="K13020" s="216">
        <v>2.6912403978303232E-5</v>
      </c>
    </row>
    <row r="13021" spans="2:11" ht="15.75" customHeight="1" x14ac:dyDescent="0.2">
      <c r="B13021" s="189">
        <v>41410</v>
      </c>
      <c r="C13021" s="143">
        <v>300079</v>
      </c>
      <c r="D13021" s="143" t="s">
        <v>6825</v>
      </c>
      <c r="E13021" s="143" t="s">
        <v>24</v>
      </c>
      <c r="F13021" s="248" t="s">
        <v>6868</v>
      </c>
      <c r="G13021" s="216">
        <v>6.2700000000000005</v>
      </c>
      <c r="H13021" s="216">
        <v>246.99999999837019</v>
      </c>
      <c r="I13021" s="216">
        <v>1548.6899999897812</v>
      </c>
      <c r="J13021" s="216">
        <v>1.5580923707246138E-3</v>
      </c>
      <c r="K13021" s="216">
        <v>6.3080662782789259E-6</v>
      </c>
    </row>
    <row r="13022" spans="2:11" ht="15.75" customHeight="1" x14ac:dyDescent="0.2">
      <c r="B13022" s="189">
        <v>41410</v>
      </c>
      <c r="C13022" s="143">
        <v>300080</v>
      </c>
      <c r="D13022" s="143" t="s">
        <v>1244</v>
      </c>
      <c r="E13022" s="143" t="s">
        <v>24</v>
      </c>
      <c r="F13022" s="248" t="s">
        <v>6869</v>
      </c>
      <c r="G13022" s="216">
        <v>17.600000000000001</v>
      </c>
      <c r="H13022" s="216">
        <v>108.00000000628643</v>
      </c>
      <c r="I13022" s="216">
        <v>1900.8000001106413</v>
      </c>
      <c r="J13022" s="216">
        <v>1.912340092894819E-3</v>
      </c>
      <c r="K13022" s="216">
        <v>1.7706852710958389E-5</v>
      </c>
    </row>
    <row r="13023" spans="2:11" ht="15.75" customHeight="1" x14ac:dyDescent="0.2">
      <c r="B13023" s="189">
        <v>41411</v>
      </c>
      <c r="C13023" s="143">
        <v>300094</v>
      </c>
      <c r="D13023" s="143" t="s">
        <v>1186</v>
      </c>
      <c r="E13023" s="143" t="s">
        <v>24</v>
      </c>
      <c r="F13023" s="248" t="s">
        <v>2079</v>
      </c>
      <c r="G13023" s="216">
        <v>2</v>
      </c>
      <c r="H13023" s="216">
        <v>229.99999999534339</v>
      </c>
      <c r="I13023" s="216">
        <v>459.99999999068677</v>
      </c>
      <c r="J13023" s="216">
        <v>4.6276807034184E-4</v>
      </c>
      <c r="K13023" s="216">
        <v>2.0120350884835188E-6</v>
      </c>
    </row>
    <row r="13024" spans="2:11" ht="15.75" customHeight="1" x14ac:dyDescent="0.2">
      <c r="B13024" s="189">
        <v>41411</v>
      </c>
      <c r="C13024" s="143">
        <v>300097</v>
      </c>
      <c r="D13024" s="143" t="s">
        <v>516</v>
      </c>
      <c r="E13024" s="143" t="s">
        <v>25</v>
      </c>
      <c r="F13024" s="248" t="s">
        <v>2677</v>
      </c>
      <c r="G13024" s="216">
        <v>19.989999999999998</v>
      </c>
      <c r="H13024" s="216">
        <v>232.00000000186265</v>
      </c>
      <c r="I13024" s="216">
        <v>4637.6800000372341</v>
      </c>
      <c r="J13024" s="216">
        <v>1.3383441687735646E-2</v>
      </c>
      <c r="K13024" s="216">
        <v>5.7687248653569806E-5</v>
      </c>
    </row>
    <row r="13025" spans="2:11" ht="15.75" customHeight="1" x14ac:dyDescent="0.2">
      <c r="B13025" s="189">
        <v>41411</v>
      </c>
      <c r="C13025" s="143">
        <v>300098</v>
      </c>
      <c r="D13025" s="143" t="s">
        <v>522</v>
      </c>
      <c r="E13025" s="143" t="s">
        <v>25</v>
      </c>
      <c r="F13025" s="248" t="s">
        <v>6108</v>
      </c>
      <c r="G13025" s="216">
        <v>65.5</v>
      </c>
      <c r="H13025" s="216">
        <v>304.99999999883585</v>
      </c>
      <c r="I13025" s="216">
        <v>19977.499999923748</v>
      </c>
      <c r="J13025" s="216">
        <v>5.7651176086657936E-2</v>
      </c>
      <c r="K13025" s="216">
        <v>1.890202494651737E-4</v>
      </c>
    </row>
    <row r="13026" spans="2:11" ht="15.75" customHeight="1" x14ac:dyDescent="0.2">
      <c r="B13026" s="189">
        <v>41411</v>
      </c>
      <c r="C13026" s="143">
        <v>300100</v>
      </c>
      <c r="D13026" s="143" t="s">
        <v>657</v>
      </c>
      <c r="E13026" s="143" t="s">
        <v>25</v>
      </c>
      <c r="F13026" s="248" t="s">
        <v>6870</v>
      </c>
      <c r="G13026" s="216">
        <v>3</v>
      </c>
      <c r="H13026" s="216">
        <v>319.00000000256114</v>
      </c>
      <c r="I13026" s="216">
        <v>957.00000000768341</v>
      </c>
      <c r="J13026" s="216">
        <v>2.7617157059484513E-3</v>
      </c>
      <c r="K13026" s="216">
        <v>8.657416006038491E-6</v>
      </c>
    </row>
    <row r="13027" spans="2:11" ht="15.75" customHeight="1" x14ac:dyDescent="0.2">
      <c r="B13027" s="189">
        <v>41411</v>
      </c>
      <c r="C13027" s="143">
        <v>300101</v>
      </c>
      <c r="D13027" s="143" t="s">
        <v>524</v>
      </c>
      <c r="E13027" s="143" t="s">
        <v>25</v>
      </c>
      <c r="F13027" s="248" t="s">
        <v>6871</v>
      </c>
      <c r="G13027" s="216">
        <v>12</v>
      </c>
      <c r="H13027" s="216">
        <v>354.00000000139698</v>
      </c>
      <c r="I13027" s="216">
        <v>4248.0000000167638</v>
      </c>
      <c r="J13027" s="216">
        <v>1.2258901064598879E-2</v>
      </c>
      <c r="K13027" s="216">
        <v>3.4629664024153964E-5</v>
      </c>
    </row>
    <row r="13028" spans="2:11" ht="15.75" customHeight="1" x14ac:dyDescent="0.2">
      <c r="B13028" s="189">
        <v>41411</v>
      </c>
      <c r="C13028" s="143">
        <v>300103</v>
      </c>
      <c r="D13028" s="143" t="s">
        <v>651</v>
      </c>
      <c r="E13028" s="143" t="s">
        <v>25</v>
      </c>
      <c r="F13028" s="248" t="s">
        <v>2773</v>
      </c>
      <c r="G13028" s="216">
        <v>89.88000000000001</v>
      </c>
      <c r="H13028" s="216">
        <v>352.0000000053551</v>
      </c>
      <c r="I13028" s="216">
        <v>31637.760000481318</v>
      </c>
      <c r="J13028" s="216">
        <v>9.1300416607790424E-2</v>
      </c>
      <c r="K13028" s="216">
        <v>2.5937618354091323E-4</v>
      </c>
    </row>
    <row r="13029" spans="2:11" ht="15.75" customHeight="1" x14ac:dyDescent="0.2">
      <c r="B13029" s="189">
        <v>41411</v>
      </c>
      <c r="C13029" s="143">
        <v>300104</v>
      </c>
      <c r="D13029" s="143" t="s">
        <v>643</v>
      </c>
      <c r="E13029" s="143" t="s">
        <v>25</v>
      </c>
      <c r="F13029" s="248" t="s">
        <v>2163</v>
      </c>
      <c r="G13029" s="216">
        <v>37.94</v>
      </c>
      <c r="H13029" s="216">
        <v>333.00000000628643</v>
      </c>
      <c r="I13029" s="216">
        <v>12634.020000238508</v>
      </c>
      <c r="J13029" s="216">
        <v>3.6459322323558425E-2</v>
      </c>
      <c r="K13029" s="216">
        <v>1.0948745442303344E-4</v>
      </c>
    </row>
    <row r="13030" spans="2:11" ht="15.75" customHeight="1" x14ac:dyDescent="0.2">
      <c r="B13030" s="189">
        <v>41411</v>
      </c>
      <c r="C13030" s="143">
        <v>300105</v>
      </c>
      <c r="D13030" s="143" t="s">
        <v>1857</v>
      </c>
      <c r="E13030" s="143" t="s">
        <v>25</v>
      </c>
      <c r="F13030" s="248" t="s">
        <v>6872</v>
      </c>
      <c r="G13030" s="216">
        <v>1</v>
      </c>
      <c r="H13030" s="216">
        <v>329.99999999650754</v>
      </c>
      <c r="I13030" s="216">
        <v>329.99999999650754</v>
      </c>
      <c r="J13030" s="216">
        <v>9.5231576065415546E-4</v>
      </c>
      <c r="K13030" s="216">
        <v>2.8858053353461637E-6</v>
      </c>
    </row>
    <row r="13031" spans="2:11" ht="15.75" customHeight="1" x14ac:dyDescent="0.2">
      <c r="B13031" s="189">
        <v>41411</v>
      </c>
      <c r="C13031" s="143">
        <v>300106</v>
      </c>
      <c r="D13031" s="143" t="s">
        <v>1814</v>
      </c>
      <c r="E13031" s="143" t="s">
        <v>25</v>
      </c>
      <c r="F13031" s="248" t="s">
        <v>6456</v>
      </c>
      <c r="G13031" s="216">
        <v>115.12000000000003</v>
      </c>
      <c r="H13031" s="216">
        <v>228.00000000977889</v>
      </c>
      <c r="I13031" s="216">
        <v>26247.360001125748</v>
      </c>
      <c r="J13031" s="216">
        <v>7.5744771530000171E-2</v>
      </c>
      <c r="K13031" s="216">
        <v>3.3221391020505042E-4</v>
      </c>
    </row>
    <row r="13032" spans="2:11" ht="15.75" customHeight="1" x14ac:dyDescent="0.2">
      <c r="B13032" s="189">
        <v>41411</v>
      </c>
      <c r="C13032" s="143">
        <v>300109</v>
      </c>
      <c r="D13032" s="143" t="s">
        <v>884</v>
      </c>
      <c r="E13032" s="143" t="s">
        <v>24</v>
      </c>
      <c r="F13032" s="248" t="s">
        <v>6873</v>
      </c>
      <c r="G13032" s="216">
        <v>5.99</v>
      </c>
      <c r="H13032" s="216">
        <v>341.00000000093132</v>
      </c>
      <c r="I13032" s="216">
        <v>2042.5900000055788</v>
      </c>
      <c r="J13032" s="216">
        <v>2.0548813756983875E-3</v>
      </c>
      <c r="K13032" s="216">
        <v>6.0260450900081386E-6</v>
      </c>
    </row>
    <row r="13033" spans="2:11" ht="15.75" customHeight="1" x14ac:dyDescent="0.2">
      <c r="B13033" s="189">
        <v>41411</v>
      </c>
      <c r="C13033" s="143">
        <v>300110</v>
      </c>
      <c r="D13033" s="143" t="s">
        <v>1172</v>
      </c>
      <c r="E13033" s="143" t="s">
        <v>24</v>
      </c>
      <c r="F13033" s="248" t="s">
        <v>6380</v>
      </c>
      <c r="G13033" s="216">
        <v>28.8</v>
      </c>
      <c r="H13033" s="216">
        <v>140.00000000582077</v>
      </c>
      <c r="I13033" s="216">
        <v>4032.0000001676381</v>
      </c>
      <c r="J13033" s="216">
        <v>4.0562627385514203E-3</v>
      </c>
      <c r="K13033" s="216">
        <v>2.897330527416267E-5</v>
      </c>
    </row>
    <row r="13034" spans="2:11" ht="15.75" customHeight="1" x14ac:dyDescent="0.2">
      <c r="B13034" s="189">
        <v>41411</v>
      </c>
      <c r="C13034" s="143">
        <v>300111</v>
      </c>
      <c r="D13034" s="143" t="s">
        <v>1814</v>
      </c>
      <c r="E13034" s="143" t="s">
        <v>25</v>
      </c>
      <c r="F13034" s="248" t="s">
        <v>6874</v>
      </c>
      <c r="G13034" s="216">
        <v>1</v>
      </c>
      <c r="H13034" s="216">
        <v>39.000000001396984</v>
      </c>
      <c r="I13034" s="216">
        <v>39.000000001396984</v>
      </c>
      <c r="J13034" s="216">
        <v>1.125464080825318E-4</v>
      </c>
      <c r="K13034" s="216">
        <v>2.8858053353461637E-6</v>
      </c>
    </row>
    <row r="13035" spans="2:11" ht="15.75" customHeight="1" x14ac:dyDescent="0.2">
      <c r="B13035" s="189">
        <v>41411</v>
      </c>
      <c r="C13035" s="143">
        <v>300112</v>
      </c>
      <c r="D13035" s="143" t="s">
        <v>1541</v>
      </c>
      <c r="E13035" s="143" t="s">
        <v>25</v>
      </c>
      <c r="F13035" s="248" t="s">
        <v>6875</v>
      </c>
      <c r="G13035" s="216">
        <v>3.85</v>
      </c>
      <c r="H13035" s="216">
        <v>200.00000000232831</v>
      </c>
      <c r="I13035" s="216">
        <v>770.00000000896398</v>
      </c>
      <c r="J13035" s="216">
        <v>2.2220701082424142E-3</v>
      </c>
      <c r="K13035" s="216">
        <v>1.111035054108273E-5</v>
      </c>
    </row>
    <row r="13036" spans="2:11" ht="15.75" customHeight="1" x14ac:dyDescent="0.2">
      <c r="B13036" s="189">
        <v>41411</v>
      </c>
      <c r="C13036" s="143">
        <v>300113</v>
      </c>
      <c r="D13036" s="143" t="s">
        <v>593</v>
      </c>
      <c r="E13036" s="143" t="s">
        <v>25</v>
      </c>
      <c r="F13036" s="248" t="s">
        <v>6876</v>
      </c>
      <c r="G13036" s="216">
        <v>39.33</v>
      </c>
      <c r="H13036" s="216">
        <v>219.00000000139698</v>
      </c>
      <c r="I13036" s="216">
        <v>8613.270000054943</v>
      </c>
      <c r="J13036" s="216">
        <v>2.4856220520935605E-2</v>
      </c>
      <c r="K13036" s="216">
        <v>1.1349872383916461E-4</v>
      </c>
    </row>
    <row r="13037" spans="2:11" ht="15.75" customHeight="1" x14ac:dyDescent="0.2">
      <c r="B13037" s="189">
        <v>41411</v>
      </c>
      <c r="C13037" s="143">
        <v>300114</v>
      </c>
      <c r="D13037" s="143" t="s">
        <v>649</v>
      </c>
      <c r="E13037" s="143" t="s">
        <v>25</v>
      </c>
      <c r="F13037" s="248" t="s">
        <v>2249</v>
      </c>
      <c r="G13037" s="216">
        <v>3.04</v>
      </c>
      <c r="H13037" s="216">
        <v>152.0000000030268</v>
      </c>
      <c r="I13037" s="216">
        <v>462.08000000920146</v>
      </c>
      <c r="J13037" s="216">
        <v>1.3334729293833089E-3</v>
      </c>
      <c r="K13037" s="216">
        <v>8.7728482194523366E-6</v>
      </c>
    </row>
    <row r="13038" spans="2:11" ht="15.75" customHeight="1" x14ac:dyDescent="0.2">
      <c r="B13038" s="189">
        <v>41411</v>
      </c>
      <c r="C13038" s="143">
        <v>300115</v>
      </c>
      <c r="D13038" s="143" t="s">
        <v>1038</v>
      </c>
      <c r="E13038" s="143" t="s">
        <v>24</v>
      </c>
      <c r="F13038" s="248" t="s">
        <v>6877</v>
      </c>
      <c r="G13038" s="216">
        <v>20.105800000000002</v>
      </c>
      <c r="H13038" s="216">
        <v>303.00000000279397</v>
      </c>
      <c r="I13038" s="216">
        <v>6092.0574000561755</v>
      </c>
      <c r="J13038" s="216">
        <v>6.1287166249843509E-3</v>
      </c>
      <c r="K13038" s="216">
        <v>2.0226787541015968E-5</v>
      </c>
    </row>
    <row r="13039" spans="2:11" ht="15.75" customHeight="1" x14ac:dyDescent="0.2">
      <c r="B13039" s="189">
        <v>41411</v>
      </c>
      <c r="C13039" s="143">
        <v>300116</v>
      </c>
      <c r="D13039" s="143" t="s">
        <v>1375</v>
      </c>
      <c r="E13039" s="143" t="s">
        <v>24</v>
      </c>
      <c r="F13039" s="248" t="s">
        <v>5981</v>
      </c>
      <c r="G13039" s="216">
        <v>8.56</v>
      </c>
      <c r="H13039" s="216">
        <v>256.99999999953434</v>
      </c>
      <c r="I13039" s="216">
        <v>2199.9199999960142</v>
      </c>
      <c r="J13039" s="216">
        <v>2.2131581159243216E-3</v>
      </c>
      <c r="K13039" s="216">
        <v>8.6115101787094603E-6</v>
      </c>
    </row>
    <row r="13040" spans="2:11" ht="15.75" customHeight="1" x14ac:dyDescent="0.2">
      <c r="B13040" s="189">
        <v>41411</v>
      </c>
      <c r="C13040" s="143">
        <v>300117</v>
      </c>
      <c r="D13040" s="143" t="s">
        <v>1556</v>
      </c>
      <c r="E13040" s="143" t="s">
        <v>24</v>
      </c>
      <c r="F13040" s="248" t="s">
        <v>4663</v>
      </c>
      <c r="G13040" s="216">
        <v>24.267100000000003</v>
      </c>
      <c r="H13040" s="216">
        <v>341.99999999371357</v>
      </c>
      <c r="I13040" s="216">
        <v>8299.3481998474472</v>
      </c>
      <c r="J13040" s="216">
        <v>8.3492898948177956E-3</v>
      </c>
      <c r="K13040" s="216">
        <v>2.4413128347869199E-5</v>
      </c>
    </row>
    <row r="13041" spans="2:11" ht="15.75" customHeight="1" x14ac:dyDescent="0.2">
      <c r="B13041" s="189">
        <v>41411</v>
      </c>
      <c r="C13041" s="143">
        <v>300118</v>
      </c>
      <c r="D13041" s="143" t="s">
        <v>1058</v>
      </c>
      <c r="E13041" s="143" t="s">
        <v>24</v>
      </c>
      <c r="F13041" s="248" t="s">
        <v>6878</v>
      </c>
      <c r="G13041" s="216">
        <v>6.93</v>
      </c>
      <c r="H13041" s="216">
        <v>245.00000000232831</v>
      </c>
      <c r="I13041" s="216">
        <v>1697.850000016135</v>
      </c>
      <c r="J13041" s="216">
        <v>1.7080668875071032E-3</v>
      </c>
      <c r="K13041" s="216">
        <v>6.9717015815953915E-6</v>
      </c>
    </row>
    <row r="13042" spans="2:11" ht="15.75" customHeight="1" x14ac:dyDescent="0.2">
      <c r="B13042" s="189">
        <v>41411</v>
      </c>
      <c r="C13042" s="143">
        <v>300119</v>
      </c>
      <c r="D13042" s="143" t="s">
        <v>6879</v>
      </c>
      <c r="E13042" s="143" t="s">
        <v>24</v>
      </c>
      <c r="F13042" s="248" t="s">
        <v>6880</v>
      </c>
      <c r="G13042" s="216">
        <v>6.8900000000000006</v>
      </c>
      <c r="H13042" s="216">
        <v>283.99999999324791</v>
      </c>
      <c r="I13042" s="216">
        <v>1956.7599999534782</v>
      </c>
      <c r="J13042" s="216">
        <v>1.9685348898237031E-3</v>
      </c>
      <c r="K13042" s="216">
        <v>6.9314608798257221E-6</v>
      </c>
    </row>
    <row r="13043" spans="2:11" ht="15.75" customHeight="1" x14ac:dyDescent="0.2">
      <c r="B13043" s="189">
        <v>41411</v>
      </c>
      <c r="C13043" s="143">
        <v>300120</v>
      </c>
      <c r="D13043" s="143" t="s">
        <v>1233</v>
      </c>
      <c r="E13043" s="143" t="s">
        <v>24</v>
      </c>
      <c r="F13043" s="248" t="s">
        <v>4396</v>
      </c>
      <c r="G13043" s="216">
        <v>18.29</v>
      </c>
      <c r="H13043" s="216">
        <v>260.9999999916181</v>
      </c>
      <c r="I13043" s="216">
        <v>4773.6899998466952</v>
      </c>
      <c r="J13043" s="216">
        <v>4.8024158906172171E-3</v>
      </c>
      <c r="K13043" s="216">
        <v>1.8400060884181777E-5</v>
      </c>
    </row>
    <row r="13044" spans="2:11" ht="15.75" customHeight="1" x14ac:dyDescent="0.2">
      <c r="B13044" s="189">
        <v>41411</v>
      </c>
      <c r="C13044" s="143">
        <v>300121</v>
      </c>
      <c r="D13044" s="143" t="s">
        <v>776</v>
      </c>
      <c r="E13044" s="143" t="s">
        <v>24</v>
      </c>
      <c r="F13044" s="248" t="s">
        <v>5896</v>
      </c>
      <c r="G13044" s="216">
        <v>18.43</v>
      </c>
      <c r="H13044" s="216">
        <v>430.00000000814907</v>
      </c>
      <c r="I13044" s="216">
        <v>7924.9000001501872</v>
      </c>
      <c r="J13044" s="216">
        <v>7.97258843651261E-3</v>
      </c>
      <c r="K13044" s="216">
        <v>1.8540903340375625E-5</v>
      </c>
    </row>
    <row r="13045" spans="2:11" ht="15.75" customHeight="1" x14ac:dyDescent="0.2">
      <c r="B13045" s="189">
        <v>41411</v>
      </c>
      <c r="C13045" s="143">
        <v>300122</v>
      </c>
      <c r="D13045" s="143" t="s">
        <v>1028</v>
      </c>
      <c r="E13045" s="143" t="s">
        <v>25</v>
      </c>
      <c r="F13045" s="248" t="s">
        <v>6881</v>
      </c>
      <c r="G13045" s="216">
        <v>42.72</v>
      </c>
      <c r="H13045" s="216">
        <v>236.99999999720603</v>
      </c>
      <c r="I13045" s="216">
        <v>10124.639999880641</v>
      </c>
      <c r="J13045" s="216">
        <v>2.9217740130114734E-2</v>
      </c>
      <c r="K13045" s="216">
        <v>1.2328160392598809E-4</v>
      </c>
    </row>
    <row r="13046" spans="2:11" ht="15.75" customHeight="1" x14ac:dyDescent="0.2">
      <c r="B13046" s="189">
        <v>41411</v>
      </c>
      <c r="C13046" s="143">
        <v>300123</v>
      </c>
      <c r="D13046" s="143" t="s">
        <v>615</v>
      </c>
      <c r="E13046" s="143" t="s">
        <v>25</v>
      </c>
      <c r="F13046" s="248" t="s">
        <v>6882</v>
      </c>
      <c r="G13046" s="216">
        <v>22.314999999999998</v>
      </c>
      <c r="H13046" s="216">
        <v>197.0000000030268</v>
      </c>
      <c r="I13046" s="216">
        <v>4396.055000067543</v>
      </c>
      <c r="J13046" s="216">
        <v>1.2686158973670095E-2</v>
      </c>
      <c r="K13046" s="216">
        <v>6.4396746058249628E-5</v>
      </c>
    </row>
    <row r="13047" spans="2:11" ht="15.75" customHeight="1" x14ac:dyDescent="0.2">
      <c r="B13047" s="189">
        <v>41411</v>
      </c>
      <c r="C13047" s="143">
        <v>300124</v>
      </c>
      <c r="D13047" s="143" t="s">
        <v>664</v>
      </c>
      <c r="E13047" s="143" t="s">
        <v>24</v>
      </c>
      <c r="F13047" s="248" t="s">
        <v>6883</v>
      </c>
      <c r="G13047" s="216">
        <v>19.38</v>
      </c>
      <c r="H13047" s="216">
        <v>315</v>
      </c>
      <c r="I13047" s="216">
        <v>6104.7</v>
      </c>
      <c r="J13047" s="216">
        <v>6.1414353023326682E-3</v>
      </c>
      <c r="K13047" s="216">
        <v>1.9496620007405294E-5</v>
      </c>
    </row>
    <row r="13048" spans="2:11" ht="15.75" customHeight="1" x14ac:dyDescent="0.2">
      <c r="B13048" s="189">
        <v>41411</v>
      </c>
      <c r="C13048" s="143">
        <v>300125</v>
      </c>
      <c r="D13048" s="143" t="s">
        <v>1451</v>
      </c>
      <c r="E13048" s="143" t="s">
        <v>25</v>
      </c>
      <c r="F13048" s="248" t="s">
        <v>6884</v>
      </c>
      <c r="G13048" s="216">
        <v>2.0249999999999999</v>
      </c>
      <c r="H13048" s="216">
        <v>367.9999999946449</v>
      </c>
      <c r="I13048" s="216">
        <v>745.19999998915591</v>
      </c>
      <c r="J13048" s="216">
        <v>2.1505021358686673E-3</v>
      </c>
      <c r="K13048" s="216">
        <v>5.8437558040759806E-6</v>
      </c>
    </row>
    <row r="13049" spans="2:11" ht="15.75" customHeight="1" x14ac:dyDescent="0.2">
      <c r="B13049" s="189">
        <v>41411</v>
      </c>
      <c r="C13049" s="143">
        <v>300126</v>
      </c>
      <c r="D13049" s="143" t="s">
        <v>681</v>
      </c>
      <c r="E13049" s="143" t="s">
        <v>24</v>
      </c>
      <c r="F13049" s="248" t="s">
        <v>6885</v>
      </c>
      <c r="G13049" s="216">
        <v>23.605</v>
      </c>
      <c r="H13049" s="216">
        <v>201.99999999837019</v>
      </c>
      <c r="I13049" s="216">
        <v>4768.2099999615284</v>
      </c>
      <c r="J13049" s="216">
        <v>4.7969029145902963E-3</v>
      </c>
      <c r="K13049" s="216">
        <v>2.3747044131826731E-5</v>
      </c>
    </row>
    <row r="13050" spans="2:11" ht="15.75" customHeight="1" x14ac:dyDescent="0.2">
      <c r="B13050" s="189">
        <v>41411</v>
      </c>
      <c r="C13050" s="143">
        <v>300127</v>
      </c>
      <c r="D13050" s="143" t="s">
        <v>909</v>
      </c>
      <c r="E13050" s="143" t="s">
        <v>24</v>
      </c>
      <c r="F13050" s="248" t="s">
        <v>3465</v>
      </c>
      <c r="G13050" s="216">
        <v>10.39</v>
      </c>
      <c r="H13050" s="216">
        <v>290.99999999511056</v>
      </c>
      <c r="I13050" s="216">
        <v>3023.489999949199</v>
      </c>
      <c r="J13050" s="216">
        <v>3.0416839847884104E-3</v>
      </c>
      <c r="K13050" s="216">
        <v>1.045252228467188E-5</v>
      </c>
    </row>
    <row r="13051" spans="2:11" ht="15.75" customHeight="1" x14ac:dyDescent="0.2">
      <c r="B13051" s="189">
        <v>41411</v>
      </c>
      <c r="C13051" s="143">
        <v>300127</v>
      </c>
      <c r="D13051" s="143" t="s">
        <v>865</v>
      </c>
      <c r="E13051" s="143" t="s">
        <v>24</v>
      </c>
      <c r="F13051" s="248" t="s">
        <v>3465</v>
      </c>
      <c r="G13051" s="216">
        <v>1.8900000000000001</v>
      </c>
      <c r="H13051" s="216">
        <v>290.99999999511056</v>
      </c>
      <c r="I13051" s="216">
        <v>549.98999999075897</v>
      </c>
      <c r="J13051" s="216">
        <v>5.5329958914822862E-4</v>
      </c>
      <c r="K13051" s="216">
        <v>1.9013731586169252E-6</v>
      </c>
    </row>
    <row r="13052" spans="2:11" ht="15.75" customHeight="1" x14ac:dyDescent="0.2">
      <c r="B13052" s="189">
        <v>41411</v>
      </c>
      <c r="C13052" s="143">
        <v>300128</v>
      </c>
      <c r="D13052" s="143" t="s">
        <v>972</v>
      </c>
      <c r="E13052" s="143" t="s">
        <v>25</v>
      </c>
      <c r="F13052" s="248" t="s">
        <v>6736</v>
      </c>
      <c r="G13052" s="216">
        <v>2.0100000000000002</v>
      </c>
      <c r="H13052" s="216">
        <v>235.00000000116415</v>
      </c>
      <c r="I13052" s="216">
        <v>472.35000000233998</v>
      </c>
      <c r="J13052" s="216">
        <v>1.363110150157513E-3</v>
      </c>
      <c r="K13052" s="216">
        <v>5.8004687240457892E-6</v>
      </c>
    </row>
    <row r="13053" spans="2:11" ht="15.75" customHeight="1" x14ac:dyDescent="0.2">
      <c r="B13053" s="189">
        <v>41412</v>
      </c>
      <c r="C13053" s="143">
        <v>300133</v>
      </c>
      <c r="D13053" s="143" t="s">
        <v>1265</v>
      </c>
      <c r="E13053" s="143" t="s">
        <v>24</v>
      </c>
      <c r="F13053" s="248" t="s">
        <v>5032</v>
      </c>
      <c r="G13053" s="216">
        <v>3</v>
      </c>
      <c r="H13053" s="216">
        <v>329.99999999650754</v>
      </c>
      <c r="I13053" s="216">
        <v>989.99999998952262</v>
      </c>
      <c r="J13053" s="216">
        <v>9.9593234069211898E-4</v>
      </c>
      <c r="K13053" s="216">
        <v>3.0179767900080583E-6</v>
      </c>
    </row>
    <row r="13054" spans="2:11" ht="15.75" customHeight="1" x14ac:dyDescent="0.2">
      <c r="B13054" s="189">
        <v>41412</v>
      </c>
      <c r="C13054" s="143">
        <v>300134</v>
      </c>
      <c r="D13054" s="143" t="s">
        <v>612</v>
      </c>
      <c r="E13054" s="143" t="s">
        <v>25</v>
      </c>
      <c r="F13054" s="248" t="s">
        <v>4067</v>
      </c>
      <c r="G13054" s="216">
        <v>2</v>
      </c>
      <c r="H13054" s="216">
        <v>274.99999999534339</v>
      </c>
      <c r="I13054" s="216">
        <v>549.99999999068677</v>
      </c>
      <c r="J13054" s="216">
        <v>1.587239609347106E-3</v>
      </c>
      <c r="K13054" s="216">
        <v>5.7717803977235748E-6</v>
      </c>
    </row>
    <row r="13055" spans="2:11" ht="15.75" customHeight="1" x14ac:dyDescent="0.2">
      <c r="B13055" s="189">
        <v>41412</v>
      </c>
      <c r="C13055" s="143">
        <v>300184</v>
      </c>
      <c r="D13055" s="143" t="s">
        <v>6886</v>
      </c>
      <c r="E13055" s="143" t="s">
        <v>24</v>
      </c>
      <c r="F13055" s="248" t="s">
        <v>6887</v>
      </c>
      <c r="G13055" s="216">
        <v>2.8000000000000003</v>
      </c>
      <c r="H13055" s="216">
        <v>21.000000005587935</v>
      </c>
      <c r="I13055" s="216">
        <v>58.800000015646226</v>
      </c>
      <c r="J13055" s="216">
        <v>5.9152345099897923E-5</v>
      </c>
      <c r="K13055" s="216">
        <v>2.8167783373408545E-6</v>
      </c>
    </row>
    <row r="13056" spans="2:11" ht="15.75" customHeight="1" x14ac:dyDescent="0.2">
      <c r="B13056" s="189">
        <v>41412</v>
      </c>
      <c r="C13056" s="143">
        <v>300185</v>
      </c>
      <c r="D13056" s="143" t="s">
        <v>6560</v>
      </c>
      <c r="E13056" s="143" t="s">
        <v>24</v>
      </c>
      <c r="F13056" s="248" t="s">
        <v>6888</v>
      </c>
      <c r="G13056" s="216">
        <v>23.642500000000002</v>
      </c>
      <c r="H13056" s="216">
        <v>370.00000000116415</v>
      </c>
      <c r="I13056" s="216">
        <v>8747.7250000275235</v>
      </c>
      <c r="J13056" s="216">
        <v>8.8001436718187689E-3</v>
      </c>
      <c r="K13056" s="216">
        <v>2.3784172085921842E-5</v>
      </c>
    </row>
    <row r="13057" spans="2:11" ht="15.75" customHeight="1" x14ac:dyDescent="0.2">
      <c r="B13057" s="189">
        <v>41412</v>
      </c>
      <c r="C13057" s="143">
        <v>300187</v>
      </c>
      <c r="D13057" s="143" t="s">
        <v>572</v>
      </c>
      <c r="E13057" s="143" t="s">
        <v>24</v>
      </c>
      <c r="F13057" s="248" t="s">
        <v>6889</v>
      </c>
      <c r="G13057" s="216">
        <v>1</v>
      </c>
      <c r="H13057" s="216">
        <v>227.00000000651926</v>
      </c>
      <c r="I13057" s="216">
        <v>227.00000000651926</v>
      </c>
      <c r="J13057" s="216">
        <v>2.2836024378383471E-4</v>
      </c>
      <c r="K13057" s="216">
        <v>1.0059922633360194E-6</v>
      </c>
    </row>
    <row r="13058" spans="2:11" ht="15.75" customHeight="1" x14ac:dyDescent="0.2">
      <c r="B13058" s="189">
        <v>41412</v>
      </c>
      <c r="C13058" s="143">
        <v>300188</v>
      </c>
      <c r="D13058" s="143" t="s">
        <v>978</v>
      </c>
      <c r="E13058" s="143" t="s">
        <v>25</v>
      </c>
      <c r="F13058" s="248" t="s">
        <v>5430</v>
      </c>
      <c r="G13058" s="216">
        <v>43.92</v>
      </c>
      <c r="H13058" s="216">
        <v>362.99999999930151</v>
      </c>
      <c r="I13058" s="216">
        <v>15942.959999969324</v>
      </c>
      <c r="J13058" s="216">
        <v>4.6009632004756995E-2</v>
      </c>
      <c r="K13058" s="216">
        <v>1.267482975340097E-4</v>
      </c>
    </row>
    <row r="13059" spans="2:11" ht="15.75" customHeight="1" x14ac:dyDescent="0.2">
      <c r="B13059" s="189">
        <v>41413</v>
      </c>
      <c r="C13059" s="143">
        <v>300176</v>
      </c>
      <c r="D13059" s="143" t="s">
        <v>1441</v>
      </c>
      <c r="E13059" s="143" t="s">
        <v>25</v>
      </c>
      <c r="F13059" s="248" t="s">
        <v>6709</v>
      </c>
      <c r="G13059" s="216">
        <v>6</v>
      </c>
      <c r="H13059" s="216">
        <v>141.99999999138527</v>
      </c>
      <c r="I13059" s="216">
        <v>851.9999999483116</v>
      </c>
      <c r="J13059" s="216">
        <v>2.4588559374727702E-3</v>
      </c>
      <c r="K13059" s="216">
        <v>1.7315886884661562E-5</v>
      </c>
    </row>
    <row r="13060" spans="2:11" ht="15.75" customHeight="1" x14ac:dyDescent="0.2">
      <c r="B13060" s="189">
        <v>41413</v>
      </c>
      <c r="C13060" s="143">
        <v>300181</v>
      </c>
      <c r="D13060" s="143" t="s">
        <v>1166</v>
      </c>
      <c r="E13060" s="143" t="s">
        <v>24</v>
      </c>
      <c r="F13060" s="248" t="s">
        <v>6890</v>
      </c>
      <c r="G13060" s="216">
        <v>2</v>
      </c>
      <c r="H13060" s="216">
        <v>345.99999999627471</v>
      </c>
      <c r="I13060" s="216">
        <v>691.99999999254942</v>
      </c>
      <c r="J13060" s="216">
        <v>6.9612790621208492E-4</v>
      </c>
      <c r="K13060" s="216">
        <v>2.0119303647964737E-6</v>
      </c>
    </row>
    <row r="13061" spans="2:11" ht="15.75" customHeight="1" x14ac:dyDescent="0.2">
      <c r="B13061" s="189">
        <v>41413</v>
      </c>
      <c r="C13061" s="143">
        <v>300186</v>
      </c>
      <c r="D13061" s="143" t="s">
        <v>1391</v>
      </c>
      <c r="E13061" s="143" t="s">
        <v>24</v>
      </c>
      <c r="F13061" s="248" t="s">
        <v>6779</v>
      </c>
      <c r="G13061" s="216">
        <v>35.010000000000005</v>
      </c>
      <c r="H13061" s="216">
        <v>205.00000000814907</v>
      </c>
      <c r="I13061" s="216">
        <v>7177.0500002852987</v>
      </c>
      <c r="J13061" s="216">
        <v>7.2198624126182673E-3</v>
      </c>
      <c r="K13061" s="216">
        <v>3.5218841035762281E-5</v>
      </c>
    </row>
    <row r="13062" spans="2:11" ht="15.75" customHeight="1" x14ac:dyDescent="0.2">
      <c r="B13062" s="189">
        <v>41413</v>
      </c>
      <c r="C13062" s="143">
        <v>300189</v>
      </c>
      <c r="D13062" s="143" t="s">
        <v>6891</v>
      </c>
      <c r="E13062" s="143" t="s">
        <v>24</v>
      </c>
      <c r="F13062" s="248" t="s">
        <v>6892</v>
      </c>
      <c r="G13062" s="216">
        <v>1</v>
      </c>
      <c r="H13062" s="216">
        <v>481.99999999953434</v>
      </c>
      <c r="I13062" s="216">
        <v>481.99999999953434</v>
      </c>
      <c r="J13062" s="216">
        <v>4.8487521791548178E-4</v>
      </c>
      <c r="K13062" s="216">
        <v>1.0059651823982369E-6</v>
      </c>
    </row>
    <row r="13063" spans="2:11" ht="15.75" customHeight="1" x14ac:dyDescent="0.2">
      <c r="B13063" s="189">
        <v>41413</v>
      </c>
      <c r="C13063" s="143">
        <v>300190</v>
      </c>
      <c r="D13063" s="143" t="s">
        <v>1655</v>
      </c>
      <c r="E13063" s="143" t="s">
        <v>24</v>
      </c>
      <c r="F13063" s="248" t="s">
        <v>6893</v>
      </c>
      <c r="G13063" s="216">
        <v>1.9266000000000001</v>
      </c>
      <c r="H13063" s="216">
        <v>75.00000000349246</v>
      </c>
      <c r="I13063" s="216">
        <v>144.49500000672859</v>
      </c>
      <c r="J13063" s="216">
        <v>1.4535693903740198E-4</v>
      </c>
      <c r="K13063" s="216">
        <v>1.9380925204084432E-6</v>
      </c>
    </row>
    <row r="13064" spans="2:11" ht="15.75" customHeight="1" x14ac:dyDescent="0.2">
      <c r="B13064" s="189">
        <v>41413</v>
      </c>
      <c r="C13064" s="143">
        <v>300191</v>
      </c>
      <c r="D13064" s="143" t="s">
        <v>1309</v>
      </c>
      <c r="E13064" s="143" t="s">
        <v>24</v>
      </c>
      <c r="F13064" s="248" t="s">
        <v>2739</v>
      </c>
      <c r="G13064" s="216">
        <v>2.0550000000000002</v>
      </c>
      <c r="H13064" s="216">
        <v>264.00000000139698</v>
      </c>
      <c r="I13064" s="216">
        <v>542.5200000028708</v>
      </c>
      <c r="J13064" s="216">
        <v>5.4575623075757938E-4</v>
      </c>
      <c r="K13064" s="216">
        <v>2.0672584498283771E-6</v>
      </c>
    </row>
    <row r="13065" spans="2:11" ht="15.75" customHeight="1" x14ac:dyDescent="0.2">
      <c r="B13065" s="189">
        <v>41413</v>
      </c>
      <c r="C13065" s="143">
        <v>300192</v>
      </c>
      <c r="D13065" s="143" t="s">
        <v>1166</v>
      </c>
      <c r="E13065" s="143" t="s">
        <v>24</v>
      </c>
      <c r="F13065" s="248" t="s">
        <v>6894</v>
      </c>
      <c r="G13065" s="216">
        <v>5.03</v>
      </c>
      <c r="H13065" s="216">
        <v>330.99999999976717</v>
      </c>
      <c r="I13065" s="216">
        <v>1664.9299999988289</v>
      </c>
      <c r="J13065" s="216">
        <v>1.6748616111291186E-3</v>
      </c>
      <c r="K13065" s="216">
        <v>5.060004867463132E-6</v>
      </c>
    </row>
    <row r="13066" spans="2:11" ht="15.75" customHeight="1" x14ac:dyDescent="0.2">
      <c r="B13066" s="189">
        <v>41413</v>
      </c>
      <c r="C13066" s="143">
        <v>300193</v>
      </c>
      <c r="D13066" s="143" t="s">
        <v>1695</v>
      </c>
      <c r="E13066" s="143" t="s">
        <v>24</v>
      </c>
      <c r="F13066" s="248" t="s">
        <v>6895</v>
      </c>
      <c r="G13066" s="216">
        <v>0.9</v>
      </c>
      <c r="H13066" s="216">
        <v>34.999999998835847</v>
      </c>
      <c r="I13066" s="216">
        <v>31.499999998952262</v>
      </c>
      <c r="J13066" s="216">
        <v>3.1687903244490477E-5</v>
      </c>
      <c r="K13066" s="216">
        <v>9.0536866415841325E-7</v>
      </c>
    </row>
    <row r="13067" spans="2:11" ht="15.75" customHeight="1" x14ac:dyDescent="0.2">
      <c r="B13067" s="189">
        <v>41413</v>
      </c>
      <c r="C13067" s="143">
        <v>300194</v>
      </c>
      <c r="D13067" s="143" t="s">
        <v>6896</v>
      </c>
      <c r="E13067" s="143" t="s">
        <v>24</v>
      </c>
      <c r="F13067" s="248" t="s">
        <v>6897</v>
      </c>
      <c r="G13067" s="216">
        <v>6</v>
      </c>
      <c r="H13067" s="216">
        <v>184.00000000256114</v>
      </c>
      <c r="I13067" s="216">
        <v>1104.0000000153668</v>
      </c>
      <c r="J13067" s="216">
        <v>1.1105855613831122E-3</v>
      </c>
      <c r="K13067" s="216">
        <v>6.0357910943894217E-6</v>
      </c>
    </row>
    <row r="13068" spans="2:11" ht="15.75" customHeight="1" x14ac:dyDescent="0.2">
      <c r="B13068" s="189">
        <v>41413</v>
      </c>
      <c r="C13068" s="143">
        <v>300195</v>
      </c>
      <c r="D13068" s="143" t="s">
        <v>1391</v>
      </c>
      <c r="E13068" s="143" t="s">
        <v>24</v>
      </c>
      <c r="F13068" s="248" t="s">
        <v>6898</v>
      </c>
      <c r="G13068" s="216">
        <v>35.010000000000005</v>
      </c>
      <c r="H13068" s="216">
        <v>205.00000000814907</v>
      </c>
      <c r="I13068" s="216">
        <v>7177.0500002852987</v>
      </c>
      <c r="J13068" s="216">
        <v>7.2198624126182673E-3</v>
      </c>
      <c r="K13068" s="216">
        <v>3.5218841035762281E-5</v>
      </c>
    </row>
    <row r="13069" spans="2:11" ht="15.75" customHeight="1" x14ac:dyDescent="0.2">
      <c r="B13069" s="189">
        <v>41413</v>
      </c>
      <c r="C13069" s="143">
        <v>300196</v>
      </c>
      <c r="D13069" s="143" t="s">
        <v>584</v>
      </c>
      <c r="E13069" s="143" t="s">
        <v>24</v>
      </c>
      <c r="F13069" s="248" t="s">
        <v>6899</v>
      </c>
      <c r="G13069" s="216">
        <v>21.51</v>
      </c>
      <c r="H13069" s="216">
        <v>310.00000000465661</v>
      </c>
      <c r="I13069" s="216">
        <v>6668.1000001001648</v>
      </c>
      <c r="J13069" s="216">
        <v>6.7078764328504462E-3</v>
      </c>
      <c r="K13069" s="216">
        <v>2.1638311073386077E-5</v>
      </c>
    </row>
    <row r="13070" spans="2:11" ht="15.75" customHeight="1" x14ac:dyDescent="0.2">
      <c r="B13070" s="189">
        <v>41413</v>
      </c>
      <c r="C13070" s="143">
        <v>300196</v>
      </c>
      <c r="D13070" s="143" t="s">
        <v>945</v>
      </c>
      <c r="E13070" s="143" t="s">
        <v>24</v>
      </c>
      <c r="F13070" s="248" t="s">
        <v>6899</v>
      </c>
      <c r="G13070" s="216">
        <v>5.16</v>
      </c>
      <c r="H13070" s="216">
        <v>310.00000000465661</v>
      </c>
      <c r="I13070" s="216">
        <v>1599.6000000240281</v>
      </c>
      <c r="J13070" s="216">
        <v>1.6091419057883913E-3</v>
      </c>
      <c r="K13070" s="216">
        <v>5.1907803411749031E-6</v>
      </c>
    </row>
    <row r="13071" spans="2:11" ht="15.75" customHeight="1" x14ac:dyDescent="0.2">
      <c r="B13071" s="189">
        <v>41414</v>
      </c>
      <c r="C13071" s="143">
        <v>300213</v>
      </c>
      <c r="D13071" s="143" t="s">
        <v>696</v>
      </c>
      <c r="E13071" s="143" t="s">
        <v>25</v>
      </c>
      <c r="F13071" s="248" t="s">
        <v>5638</v>
      </c>
      <c r="G13071" s="216">
        <v>15</v>
      </c>
      <c r="H13071" s="216">
        <v>293.99999999441206</v>
      </c>
      <c r="I13071" s="216">
        <v>4409.999999916181</v>
      </c>
      <c r="J13071" s="216">
        <v>1.2729016583934834E-2</v>
      </c>
      <c r="K13071" s="216">
        <v>4.3295974776111457E-5</v>
      </c>
    </row>
    <row r="13072" spans="2:11" ht="15.75" customHeight="1" x14ac:dyDescent="0.2">
      <c r="B13072" s="189">
        <v>41414</v>
      </c>
      <c r="C13072" s="143">
        <v>300214</v>
      </c>
      <c r="D13072" s="143" t="s">
        <v>638</v>
      </c>
      <c r="E13072" s="143" t="s">
        <v>25</v>
      </c>
      <c r="F13072" s="248" t="s">
        <v>3101</v>
      </c>
      <c r="G13072" s="216">
        <v>159.66</v>
      </c>
      <c r="H13072" s="216">
        <v>255.00000000349246</v>
      </c>
      <c r="I13072" s="216">
        <v>40713.300000557603</v>
      </c>
      <c r="J13072" s="216">
        <v>0.1175148006584267</v>
      </c>
      <c r="K13072" s="216">
        <v>4.6084235551693039E-4</v>
      </c>
    </row>
    <row r="13073" spans="2:11" ht="15.75" customHeight="1" x14ac:dyDescent="0.2">
      <c r="B13073" s="189">
        <v>41414</v>
      </c>
      <c r="C13073" s="143">
        <v>300215</v>
      </c>
      <c r="D13073" s="143" t="s">
        <v>1795</v>
      </c>
      <c r="E13073" s="143" t="s">
        <v>25</v>
      </c>
      <c r="F13073" s="248" t="s">
        <v>6900</v>
      </c>
      <c r="G13073" s="216">
        <v>2.0100000000000002</v>
      </c>
      <c r="H13073" s="216">
        <v>323.00000000512227</v>
      </c>
      <c r="I13073" s="216">
        <v>649.23000001029584</v>
      </c>
      <c r="J13073" s="216">
        <v>1.8739363802893741E-3</v>
      </c>
      <c r="K13073" s="216">
        <v>5.8016606199989359E-6</v>
      </c>
    </row>
    <row r="13074" spans="2:11" ht="15.75" customHeight="1" x14ac:dyDescent="0.2">
      <c r="B13074" s="189">
        <v>41414</v>
      </c>
      <c r="C13074" s="143">
        <v>300216</v>
      </c>
      <c r="D13074" s="143" t="s">
        <v>1458</v>
      </c>
      <c r="E13074" s="143" t="s">
        <v>25</v>
      </c>
      <c r="F13074" s="248" t="s">
        <v>2556</v>
      </c>
      <c r="G13074" s="216">
        <v>17.8</v>
      </c>
      <c r="H13074" s="216">
        <v>371.00000000442378</v>
      </c>
      <c r="I13074" s="216">
        <v>6603.8000000787433</v>
      </c>
      <c r="J13074" s="216">
        <v>1.9061197215326276E-2</v>
      </c>
      <c r="K13074" s="216">
        <v>5.1377890067652265E-5</v>
      </c>
    </row>
    <row r="13075" spans="2:11" ht="15.75" customHeight="1" x14ac:dyDescent="0.2">
      <c r="B13075" s="189">
        <v>41414</v>
      </c>
      <c r="C13075" s="143">
        <v>300217</v>
      </c>
      <c r="D13075" s="143" t="s">
        <v>970</v>
      </c>
      <c r="E13075" s="143" t="s">
        <v>25</v>
      </c>
      <c r="F13075" s="248" t="s">
        <v>4458</v>
      </c>
      <c r="G13075" s="216">
        <v>46.510000000000005</v>
      </c>
      <c r="H13075" s="216">
        <v>263.00000000861473</v>
      </c>
      <c r="I13075" s="216">
        <v>12232.130000400672</v>
      </c>
      <c r="J13075" s="216">
        <v>3.530679946369758E-2</v>
      </c>
      <c r="K13075" s="216">
        <v>1.3424638578912962E-4</v>
      </c>
    </row>
    <row r="13076" spans="2:11" ht="15.75" customHeight="1" x14ac:dyDescent="0.2">
      <c r="B13076" s="189">
        <v>41414</v>
      </c>
      <c r="C13076" s="143">
        <v>300218</v>
      </c>
      <c r="D13076" s="143" t="s">
        <v>970</v>
      </c>
      <c r="E13076" s="143" t="s">
        <v>25</v>
      </c>
      <c r="F13076" s="248" t="s">
        <v>4458</v>
      </c>
      <c r="G13076" s="216">
        <v>16.52</v>
      </c>
      <c r="H13076" s="216">
        <v>85.000000004656613</v>
      </c>
      <c r="I13076" s="216">
        <v>1404.2000000769272</v>
      </c>
      <c r="J13076" s="216">
        <v>4.0530805189297565E-3</v>
      </c>
      <c r="K13076" s="216">
        <v>4.7683300220090755E-5</v>
      </c>
    </row>
    <row r="13077" spans="2:11" ht="15.75" customHeight="1" x14ac:dyDescent="0.2">
      <c r="B13077" s="189">
        <v>41414</v>
      </c>
      <c r="C13077" s="143">
        <v>300221</v>
      </c>
      <c r="D13077" s="143" t="s">
        <v>665</v>
      </c>
      <c r="E13077" s="143" t="s">
        <v>25</v>
      </c>
      <c r="F13077" s="248" t="s">
        <v>5431</v>
      </c>
      <c r="G13077" s="216">
        <v>32.5</v>
      </c>
      <c r="H13077" s="216">
        <v>585</v>
      </c>
      <c r="I13077" s="216">
        <v>19012.5</v>
      </c>
      <c r="J13077" s="216">
        <v>5.4877648028721276E-2</v>
      </c>
      <c r="K13077" s="216">
        <v>9.3807945348241492E-5</v>
      </c>
    </row>
    <row r="13078" spans="2:11" ht="15.75" customHeight="1" x14ac:dyDescent="0.2">
      <c r="B13078" s="189">
        <v>41414</v>
      </c>
      <c r="C13078" s="143">
        <v>300222</v>
      </c>
      <c r="D13078" s="143" t="s">
        <v>652</v>
      </c>
      <c r="E13078" s="143" t="s">
        <v>25</v>
      </c>
      <c r="F13078" s="248" t="s">
        <v>2321</v>
      </c>
      <c r="G13078" s="216">
        <v>47</v>
      </c>
      <c r="H13078" s="216">
        <v>432.9999999969732</v>
      </c>
      <c r="I13078" s="216">
        <v>20350.99999985774</v>
      </c>
      <c r="J13078" s="216">
        <v>5.8741092177499003E-2</v>
      </c>
      <c r="K13078" s="216">
        <v>1.3566072096514925E-4</v>
      </c>
    </row>
    <row r="13079" spans="2:11" ht="15.75" customHeight="1" x14ac:dyDescent="0.2">
      <c r="B13079" s="189">
        <v>41414</v>
      </c>
      <c r="C13079" s="143">
        <v>300223</v>
      </c>
      <c r="D13079" s="143" t="s">
        <v>2433</v>
      </c>
      <c r="E13079" s="143" t="s">
        <v>25</v>
      </c>
      <c r="F13079" s="248" t="s">
        <v>6901</v>
      </c>
      <c r="G13079" s="216">
        <v>6.6000000000000005</v>
      </c>
      <c r="H13079" s="216">
        <v>94.999999995343387</v>
      </c>
      <c r="I13079" s="216">
        <v>626.99999996926636</v>
      </c>
      <c r="J13079" s="216">
        <v>1.8097717455527495E-3</v>
      </c>
      <c r="K13079" s="216">
        <v>1.9050228901489044E-5</v>
      </c>
    </row>
    <row r="13080" spans="2:11" ht="15.75" customHeight="1" x14ac:dyDescent="0.2">
      <c r="B13080" s="189">
        <v>41414</v>
      </c>
      <c r="C13080" s="143">
        <v>300224</v>
      </c>
      <c r="D13080" s="143" t="s">
        <v>627</v>
      </c>
      <c r="E13080" s="143" t="s">
        <v>24</v>
      </c>
      <c r="F13080" s="248" t="s">
        <v>2230</v>
      </c>
      <c r="G13080" s="216">
        <v>1.095</v>
      </c>
      <c r="H13080" s="216">
        <v>509.99999999650754</v>
      </c>
      <c r="I13080" s="216">
        <v>558.44999999617573</v>
      </c>
      <c r="J13080" s="216">
        <v>5.6172141496198702E-4</v>
      </c>
      <c r="K13080" s="216">
        <v>1.1014145391486935E-6</v>
      </c>
    </row>
    <row r="13081" spans="2:11" ht="15.75" customHeight="1" x14ac:dyDescent="0.2">
      <c r="B13081" s="189">
        <v>41414</v>
      </c>
      <c r="C13081" s="143">
        <v>300225</v>
      </c>
      <c r="D13081" s="143" t="s">
        <v>565</v>
      </c>
      <c r="E13081" s="143" t="s">
        <v>25</v>
      </c>
      <c r="F13081" s="248" t="s">
        <v>6902</v>
      </c>
      <c r="G13081" s="216">
        <v>3</v>
      </c>
      <c r="H13081" s="216">
        <v>265.00000000465661</v>
      </c>
      <c r="I13081" s="216">
        <v>795.00000001396984</v>
      </c>
      <c r="J13081" s="216">
        <v>2.2946866631742297E-3</v>
      </c>
      <c r="K13081" s="216">
        <v>8.6591949552222924E-6</v>
      </c>
    </row>
    <row r="13082" spans="2:11" ht="15.75" customHeight="1" x14ac:dyDescent="0.2">
      <c r="B13082" s="189">
        <v>41414</v>
      </c>
      <c r="C13082" s="143">
        <v>300226</v>
      </c>
      <c r="D13082" s="143" t="s">
        <v>618</v>
      </c>
      <c r="E13082" s="143" t="s">
        <v>24</v>
      </c>
      <c r="F13082" s="248" t="s">
        <v>6903</v>
      </c>
      <c r="G13082" s="216">
        <v>36.700000000000003</v>
      </c>
      <c r="H13082" s="216">
        <v>209.00000000023283</v>
      </c>
      <c r="I13082" s="216">
        <v>7670.3000000085458</v>
      </c>
      <c r="J13082" s="216">
        <v>7.715232821590535E-3</v>
      </c>
      <c r="K13082" s="216">
        <v>3.6914989576947085E-5</v>
      </c>
    </row>
    <row r="13083" spans="2:11" ht="15.75" customHeight="1" x14ac:dyDescent="0.2">
      <c r="B13083" s="189">
        <v>41414</v>
      </c>
      <c r="C13083" s="143">
        <v>300227</v>
      </c>
      <c r="D13083" s="143" t="s">
        <v>665</v>
      </c>
      <c r="E13083" s="143" t="s">
        <v>25</v>
      </c>
      <c r="F13083" s="248" t="s">
        <v>4367</v>
      </c>
      <c r="G13083" s="216">
        <v>0.94000000000000006</v>
      </c>
      <c r="H13083" s="216">
        <v>438.99999999557622</v>
      </c>
      <c r="I13083" s="216">
        <v>412.65999999584164</v>
      </c>
      <c r="J13083" s="216">
        <v>1.1911011300620076E-3</v>
      </c>
      <c r="K13083" s="216">
        <v>2.713214419302985E-6</v>
      </c>
    </row>
    <row r="13084" spans="2:11" ht="15.75" customHeight="1" x14ac:dyDescent="0.2">
      <c r="B13084" s="189">
        <v>41414</v>
      </c>
      <c r="C13084" s="143">
        <v>300228</v>
      </c>
      <c r="D13084" s="143" t="s">
        <v>735</v>
      </c>
      <c r="E13084" s="143" t="s">
        <v>24</v>
      </c>
      <c r="F13084" s="248" t="s">
        <v>6042</v>
      </c>
      <c r="G13084" s="216">
        <v>15.99</v>
      </c>
      <c r="H13084" s="216">
        <v>255.00000000349246</v>
      </c>
      <c r="I13084" s="216">
        <v>4077.4500000558446</v>
      </c>
      <c r="J13084" s="216">
        <v>4.1013358106971216E-3</v>
      </c>
      <c r="K13084" s="216">
        <v>1.6083669845650784E-5</v>
      </c>
    </row>
    <row r="13085" spans="2:11" ht="15.75" customHeight="1" x14ac:dyDescent="0.2">
      <c r="B13085" s="189">
        <v>41414</v>
      </c>
      <c r="C13085" s="143">
        <v>300228</v>
      </c>
      <c r="D13085" s="143" t="s">
        <v>1393</v>
      </c>
      <c r="E13085" s="143" t="s">
        <v>24</v>
      </c>
      <c r="F13085" s="248" t="s">
        <v>6042</v>
      </c>
      <c r="G13085" s="216">
        <v>1.22</v>
      </c>
      <c r="H13085" s="216">
        <v>255.00000000349246</v>
      </c>
      <c r="I13085" s="216">
        <v>311.10000000426078</v>
      </c>
      <c r="J13085" s="216">
        <v>3.1292243208570905E-4</v>
      </c>
      <c r="K13085" s="216">
        <v>1.2271467924761699E-6</v>
      </c>
    </row>
    <row r="13086" spans="2:11" ht="15.75" customHeight="1" x14ac:dyDescent="0.2">
      <c r="B13086" s="189">
        <v>41414</v>
      </c>
      <c r="C13086" s="143">
        <v>300229</v>
      </c>
      <c r="D13086" s="143" t="s">
        <v>1028</v>
      </c>
      <c r="E13086" s="143" t="s">
        <v>25</v>
      </c>
      <c r="F13086" s="248" t="s">
        <v>6904</v>
      </c>
      <c r="G13086" s="216">
        <v>32.200000000000003</v>
      </c>
      <c r="H13086" s="216">
        <v>307.99999999813735</v>
      </c>
      <c r="I13086" s="216">
        <v>9917.5999999400228</v>
      </c>
      <c r="J13086" s="216">
        <v>2.8626143962464417E-2</v>
      </c>
      <c r="K13086" s="216">
        <v>9.2942025852719277E-5</v>
      </c>
    </row>
    <row r="13087" spans="2:11" ht="15.75" customHeight="1" x14ac:dyDescent="0.2">
      <c r="B13087" s="189">
        <v>41414</v>
      </c>
      <c r="C13087" s="143">
        <v>300230</v>
      </c>
      <c r="D13087" s="143" t="s">
        <v>584</v>
      </c>
      <c r="E13087" s="143" t="s">
        <v>24</v>
      </c>
      <c r="F13087" s="248" t="s">
        <v>6905</v>
      </c>
      <c r="G13087" s="216">
        <v>21.259999999999998</v>
      </c>
      <c r="H13087" s="216">
        <v>334.99999999185093</v>
      </c>
      <c r="I13087" s="216">
        <v>7122.0999998267507</v>
      </c>
      <c r="J13087" s="216">
        <v>7.1638214512146949E-3</v>
      </c>
      <c r="K13087" s="216">
        <v>2.1384541645937189E-5</v>
      </c>
    </row>
    <row r="13088" spans="2:11" ht="15.75" customHeight="1" x14ac:dyDescent="0.2">
      <c r="B13088" s="189">
        <v>41414</v>
      </c>
      <c r="C13088" s="143">
        <v>300230</v>
      </c>
      <c r="D13088" s="143" t="s">
        <v>945</v>
      </c>
      <c r="E13088" s="143" t="s">
        <v>24</v>
      </c>
      <c r="F13088" s="248" t="s">
        <v>6905</v>
      </c>
      <c r="G13088" s="216">
        <v>1.9350000000000001</v>
      </c>
      <c r="H13088" s="216">
        <v>334.99999999185093</v>
      </c>
      <c r="I13088" s="216">
        <v>648.22499998423154</v>
      </c>
      <c r="J13088" s="216">
        <v>6.5202231928976643E-4</v>
      </c>
      <c r="K13088" s="216">
        <v>1.9463352815093352E-6</v>
      </c>
    </row>
    <row r="13089" spans="2:11" ht="15.75" customHeight="1" x14ac:dyDescent="0.2">
      <c r="B13089" s="189">
        <v>41414</v>
      </c>
      <c r="C13089" s="143">
        <v>300641</v>
      </c>
      <c r="D13089" s="143" t="s">
        <v>516</v>
      </c>
      <c r="E13089" s="143" t="s">
        <v>25</v>
      </c>
      <c r="F13089" s="248" t="s">
        <v>6906</v>
      </c>
      <c r="G13089" s="216">
        <v>3</v>
      </c>
      <c r="H13089" s="216">
        <v>277.00000000186265</v>
      </c>
      <c r="I13089" s="216">
        <v>831.00000000558794</v>
      </c>
      <c r="J13089" s="216">
        <v>2.398597002612704E-3</v>
      </c>
      <c r="K13089" s="216">
        <v>8.6591949552222924E-6</v>
      </c>
    </row>
    <row r="13090" spans="2:11" ht="15.75" customHeight="1" x14ac:dyDescent="0.2">
      <c r="B13090" s="189">
        <v>41415</v>
      </c>
      <c r="C13090" s="143">
        <v>300254</v>
      </c>
      <c r="D13090" s="143" t="s">
        <v>1257</v>
      </c>
      <c r="E13090" s="143" t="s">
        <v>25</v>
      </c>
      <c r="F13090" s="248" t="s">
        <v>6907</v>
      </c>
      <c r="G13090" s="216">
        <v>3</v>
      </c>
      <c r="H13090" s="216">
        <v>98.999999997904524</v>
      </c>
      <c r="I13090" s="216">
        <v>296.99999999371357</v>
      </c>
      <c r="J13090" s="216">
        <v>8.5750699443831236E-4</v>
      </c>
      <c r="K13090" s="216">
        <v>8.6616868126915436E-6</v>
      </c>
    </row>
    <row r="13091" spans="2:11" ht="15.75" customHeight="1" x14ac:dyDescent="0.2">
      <c r="B13091" s="189">
        <v>41415</v>
      </c>
      <c r="C13091" s="143">
        <v>300255</v>
      </c>
      <c r="D13091" s="143" t="s">
        <v>970</v>
      </c>
      <c r="E13091" s="143" t="s">
        <v>25</v>
      </c>
      <c r="F13091" s="248" t="s">
        <v>4458</v>
      </c>
      <c r="G13091" s="216">
        <v>14</v>
      </c>
      <c r="H13091" s="216">
        <v>111.00000000558794</v>
      </c>
      <c r="I13091" s="216">
        <v>1554.0000000782311</v>
      </c>
      <c r="J13091" s="216">
        <v>4.4867537692000903E-3</v>
      </c>
      <c r="K13091" s="216">
        <v>4.0421205125893869E-5</v>
      </c>
    </row>
    <row r="13092" spans="2:11" ht="15.75" customHeight="1" x14ac:dyDescent="0.2">
      <c r="B13092" s="189">
        <v>41415</v>
      </c>
      <c r="C13092" s="143">
        <v>300256</v>
      </c>
      <c r="D13092" s="143" t="s">
        <v>613</v>
      </c>
      <c r="E13092" s="143" t="s">
        <v>25</v>
      </c>
      <c r="F13092" s="248" t="s">
        <v>4541</v>
      </c>
      <c r="G13092" s="216">
        <v>3</v>
      </c>
      <c r="H13092" s="216">
        <v>155.00000000232831</v>
      </c>
      <c r="I13092" s="216">
        <v>465.00000000698492</v>
      </c>
      <c r="J13092" s="216">
        <v>1.3425614559873561E-3</v>
      </c>
      <c r="K13092" s="216">
        <v>8.6616868126915436E-6</v>
      </c>
    </row>
    <row r="13093" spans="2:11" ht="15.75" customHeight="1" x14ac:dyDescent="0.2">
      <c r="B13093" s="189">
        <v>41415</v>
      </c>
      <c r="C13093" s="143">
        <v>300259</v>
      </c>
      <c r="D13093" s="143" t="s">
        <v>507</v>
      </c>
      <c r="E13093" s="143" t="s">
        <v>25</v>
      </c>
      <c r="F13093" s="248" t="s">
        <v>2616</v>
      </c>
      <c r="G13093" s="216">
        <v>20</v>
      </c>
      <c r="H13093" s="216">
        <v>332.99999999580905</v>
      </c>
      <c r="I13093" s="216">
        <v>6659.999999916181</v>
      </c>
      <c r="J13093" s="216">
        <v>1.922894472393322E-2</v>
      </c>
      <c r="K13093" s="216">
        <v>5.7744578751276953E-5</v>
      </c>
    </row>
    <row r="13094" spans="2:11" ht="15.75" customHeight="1" x14ac:dyDescent="0.2">
      <c r="B13094" s="189">
        <v>41415</v>
      </c>
      <c r="C13094" s="143">
        <v>300260</v>
      </c>
      <c r="D13094" s="143" t="s">
        <v>541</v>
      </c>
      <c r="E13094" s="143" t="s">
        <v>25</v>
      </c>
      <c r="F13094" s="248" t="s">
        <v>3319</v>
      </c>
      <c r="G13094" s="216">
        <v>36.469000000000001</v>
      </c>
      <c r="H13094" s="216">
        <v>341.99999999371357</v>
      </c>
      <c r="I13094" s="216">
        <v>12472.397999770741</v>
      </c>
      <c r="J13094" s="216">
        <v>3.6010668425751534E-2</v>
      </c>
      <c r="K13094" s="216">
        <v>1.0529435212401597E-4</v>
      </c>
    </row>
    <row r="13095" spans="2:11" ht="15.75" customHeight="1" x14ac:dyDescent="0.2">
      <c r="B13095" s="189">
        <v>41415</v>
      </c>
      <c r="C13095" s="143">
        <v>300261</v>
      </c>
      <c r="D13095" s="143" t="s">
        <v>852</v>
      </c>
      <c r="E13095" s="143" t="s">
        <v>25</v>
      </c>
      <c r="F13095" s="248" t="s">
        <v>3206</v>
      </c>
      <c r="G13095" s="216">
        <v>31</v>
      </c>
      <c r="H13095" s="216">
        <v>281.00000000442378</v>
      </c>
      <c r="I13095" s="216">
        <v>8711.0000001371372</v>
      </c>
      <c r="J13095" s="216">
        <v>2.5150651275514625E-2</v>
      </c>
      <c r="K13095" s="216">
        <v>8.9504097064479273E-5</v>
      </c>
    </row>
    <row r="13096" spans="2:11" ht="15.75" customHeight="1" x14ac:dyDescent="0.2">
      <c r="B13096" s="189">
        <v>41415</v>
      </c>
      <c r="C13096" s="143">
        <v>300262</v>
      </c>
      <c r="D13096" s="143" t="s">
        <v>1857</v>
      </c>
      <c r="E13096" s="143" t="s">
        <v>25</v>
      </c>
      <c r="F13096" s="248" t="s">
        <v>6908</v>
      </c>
      <c r="G13096" s="216">
        <v>7.04</v>
      </c>
      <c r="H13096" s="216">
        <v>226.99999999604188</v>
      </c>
      <c r="I13096" s="216">
        <v>1598.0799999721348</v>
      </c>
      <c r="J13096" s="216">
        <v>4.6140228204615804E-3</v>
      </c>
      <c r="K13096" s="216">
        <v>2.0326091720449488E-5</v>
      </c>
    </row>
    <row r="13097" spans="2:11" ht="15.75" customHeight="1" x14ac:dyDescent="0.2">
      <c r="B13097" s="189">
        <v>41415</v>
      </c>
      <c r="C13097" s="143">
        <v>300263</v>
      </c>
      <c r="D13097" s="143" t="s">
        <v>728</v>
      </c>
      <c r="E13097" s="143" t="s">
        <v>25</v>
      </c>
      <c r="F13097" s="248" t="s">
        <v>2393</v>
      </c>
      <c r="G13097" s="216">
        <v>3</v>
      </c>
      <c r="H13097" s="216">
        <v>113.99999999441206</v>
      </c>
      <c r="I13097" s="216">
        <v>341.99999998323619</v>
      </c>
      <c r="J13097" s="216">
        <v>9.8743229659843494E-4</v>
      </c>
      <c r="K13097" s="216">
        <v>8.6616868126915436E-6</v>
      </c>
    </row>
    <row r="13098" spans="2:11" ht="15.75" customHeight="1" x14ac:dyDescent="0.2">
      <c r="B13098" s="189">
        <v>41415</v>
      </c>
      <c r="C13098" s="143">
        <v>300264</v>
      </c>
      <c r="D13098" s="143" t="s">
        <v>952</v>
      </c>
      <c r="E13098" s="143" t="s">
        <v>25</v>
      </c>
      <c r="F13098" s="248" t="s">
        <v>6909</v>
      </c>
      <c r="G13098" s="216">
        <v>1</v>
      </c>
      <c r="H13098" s="216">
        <v>30.00000000349246</v>
      </c>
      <c r="I13098" s="216">
        <v>30.00000000349246</v>
      </c>
      <c r="J13098" s="216">
        <v>8.661686813699896E-5</v>
      </c>
      <c r="K13098" s="216">
        <v>2.8872289375638477E-6</v>
      </c>
    </row>
    <row r="13099" spans="2:11" ht="15.75" customHeight="1" x14ac:dyDescent="0.2">
      <c r="B13099" s="189">
        <v>41415</v>
      </c>
      <c r="C13099" s="143">
        <v>300265</v>
      </c>
      <c r="D13099" s="143" t="s">
        <v>6910</v>
      </c>
      <c r="E13099" s="143" t="s">
        <v>24</v>
      </c>
      <c r="F13099" s="248" t="s">
        <v>6911</v>
      </c>
      <c r="G13099" s="216">
        <v>13</v>
      </c>
      <c r="H13099" s="216">
        <v>412.00000000186265</v>
      </c>
      <c r="I13099" s="216">
        <v>5356.0000000242144</v>
      </c>
      <c r="J13099" s="216">
        <v>5.3866750134224E-3</v>
      </c>
      <c r="K13099" s="216">
        <v>1.3074453916014677E-5</v>
      </c>
    </row>
    <row r="13100" spans="2:11" ht="15.75" customHeight="1" x14ac:dyDescent="0.2">
      <c r="B13100" s="189">
        <v>41415</v>
      </c>
      <c r="C13100" s="143">
        <v>300266</v>
      </c>
      <c r="D13100" s="143" t="s">
        <v>574</v>
      </c>
      <c r="E13100" s="143" t="s">
        <v>25</v>
      </c>
      <c r="F13100" s="248" t="s">
        <v>6506</v>
      </c>
      <c r="G13100" s="216">
        <v>17</v>
      </c>
      <c r="H13100" s="216">
        <v>281.00000000442378</v>
      </c>
      <c r="I13100" s="216">
        <v>4777.0000000752043</v>
      </c>
      <c r="J13100" s="216">
        <v>1.3792292634959631E-2</v>
      </c>
      <c r="K13100" s="216">
        <v>4.9082891938585411E-5</v>
      </c>
    </row>
    <row r="13101" spans="2:11" ht="15.75" customHeight="1" x14ac:dyDescent="0.2">
      <c r="B13101" s="189">
        <v>41415</v>
      </c>
      <c r="C13101" s="143">
        <v>300273</v>
      </c>
      <c r="D13101" s="143" t="s">
        <v>634</v>
      </c>
      <c r="E13101" s="143" t="s">
        <v>25</v>
      </c>
      <c r="F13101" s="248" t="s">
        <v>6912</v>
      </c>
      <c r="G13101" s="216">
        <v>8</v>
      </c>
      <c r="H13101" s="216">
        <v>381.00000000558794</v>
      </c>
      <c r="I13101" s="216">
        <v>3048.0000000447035</v>
      </c>
      <c r="J13101" s="216">
        <v>8.800273801823676E-3</v>
      </c>
      <c r="K13101" s="216">
        <v>2.3097831500510782E-5</v>
      </c>
    </row>
    <row r="13102" spans="2:11" ht="15.75" customHeight="1" x14ac:dyDescent="0.2">
      <c r="B13102" s="189">
        <v>41415</v>
      </c>
      <c r="C13102" s="143">
        <v>300275</v>
      </c>
      <c r="D13102" s="143" t="s">
        <v>953</v>
      </c>
      <c r="E13102" s="143" t="s">
        <v>25</v>
      </c>
      <c r="F13102" s="248" t="s">
        <v>2555</v>
      </c>
      <c r="G13102" s="216">
        <v>40.260000000000005</v>
      </c>
      <c r="H13102" s="216">
        <v>275.99999999860302</v>
      </c>
      <c r="I13102" s="216">
        <v>11111.759999943759</v>
      </c>
      <c r="J13102" s="216">
        <v>3.2082195019102075E-2</v>
      </c>
      <c r="K13102" s="216">
        <v>1.1623983702632052E-4</v>
      </c>
    </row>
    <row r="13103" spans="2:11" ht="15.75" customHeight="1" x14ac:dyDescent="0.2">
      <c r="B13103" s="189">
        <v>41415</v>
      </c>
      <c r="C13103" s="143">
        <v>300276</v>
      </c>
      <c r="D13103" s="143" t="s">
        <v>1858</v>
      </c>
      <c r="E13103" s="143" t="s">
        <v>24</v>
      </c>
      <c r="F13103" s="248" t="s">
        <v>6913</v>
      </c>
      <c r="G13103" s="216">
        <v>83</v>
      </c>
      <c r="H13103" s="216">
        <v>322.00000000186265</v>
      </c>
      <c r="I13103" s="216">
        <v>26726.0000001546</v>
      </c>
      <c r="J13103" s="216">
        <v>2.6879065797033041E-2</v>
      </c>
      <c r="K13103" s="216">
        <v>8.3475359617632164E-5</v>
      </c>
    </row>
    <row r="13104" spans="2:11" ht="15.75" customHeight="1" x14ac:dyDescent="0.2">
      <c r="B13104" s="189">
        <v>41415</v>
      </c>
      <c r="C13104" s="143">
        <v>300277</v>
      </c>
      <c r="D13104" s="143" t="s">
        <v>665</v>
      </c>
      <c r="E13104" s="143" t="s">
        <v>25</v>
      </c>
      <c r="F13104" s="248" t="s">
        <v>6914</v>
      </c>
      <c r="G13104" s="216">
        <v>16</v>
      </c>
      <c r="H13104" s="216">
        <v>283.99999999324791</v>
      </c>
      <c r="I13104" s="216">
        <v>4543.9999998919666</v>
      </c>
      <c r="J13104" s="216">
        <v>1.3119568291978205E-2</v>
      </c>
      <c r="K13104" s="216">
        <v>4.6195663001021563E-5</v>
      </c>
    </row>
    <row r="13105" spans="2:11" ht="15.75" customHeight="1" x14ac:dyDescent="0.2">
      <c r="B13105" s="189">
        <v>41415</v>
      </c>
      <c r="C13105" s="143">
        <v>300278</v>
      </c>
      <c r="D13105" s="143" t="s">
        <v>1164</v>
      </c>
      <c r="E13105" s="143" t="s">
        <v>25</v>
      </c>
      <c r="F13105" s="248" t="s">
        <v>2284</v>
      </c>
      <c r="G13105" s="216">
        <v>36.659999999999997</v>
      </c>
      <c r="H13105" s="216">
        <v>557.99999999580905</v>
      </c>
      <c r="I13105" s="216">
        <v>20456.27999984636</v>
      </c>
      <c r="J13105" s="216">
        <v>5.906196357046499E-2</v>
      </c>
      <c r="K13105" s="216">
        <v>1.0584581285109064E-4</v>
      </c>
    </row>
    <row r="13106" spans="2:11" ht="15.75" customHeight="1" x14ac:dyDescent="0.2">
      <c r="B13106" s="189">
        <v>41415</v>
      </c>
      <c r="C13106" s="143">
        <v>300279</v>
      </c>
      <c r="D13106" s="143" t="s">
        <v>5489</v>
      </c>
      <c r="E13106" s="143" t="s">
        <v>24</v>
      </c>
      <c r="F13106" s="248" t="s">
        <v>6915</v>
      </c>
      <c r="G13106" s="216">
        <v>3.0750000000000002</v>
      </c>
      <c r="H13106" s="216">
        <v>471.99999999837019</v>
      </c>
      <c r="I13106" s="216">
        <v>1451.3999999949883</v>
      </c>
      <c r="J13106" s="216">
        <v>1.4597124933567827E-3</v>
      </c>
      <c r="K13106" s="216">
        <v>3.0926112147496255E-6</v>
      </c>
    </row>
    <row r="13107" spans="2:11" ht="15.75" customHeight="1" x14ac:dyDescent="0.2">
      <c r="B13107" s="189">
        <v>41415</v>
      </c>
      <c r="C13107" s="143">
        <v>300280</v>
      </c>
      <c r="D13107" s="143" t="s">
        <v>5489</v>
      </c>
      <c r="E13107" s="143" t="s">
        <v>24</v>
      </c>
      <c r="F13107" s="248" t="s">
        <v>6916</v>
      </c>
      <c r="G13107" s="216">
        <v>14.251100000000001</v>
      </c>
      <c r="H13107" s="216">
        <v>298.00000000745058</v>
      </c>
      <c r="I13107" s="216">
        <v>4246.827800106179</v>
      </c>
      <c r="J13107" s="216">
        <v>4.2711503355183245E-3</v>
      </c>
      <c r="K13107" s="216">
        <v>1.4332719246347443E-5</v>
      </c>
    </row>
    <row r="13108" spans="2:11" ht="15.75" customHeight="1" x14ac:dyDescent="0.2">
      <c r="B13108" s="189">
        <v>41415</v>
      </c>
      <c r="C13108" s="143">
        <v>300281</v>
      </c>
      <c r="D13108" s="143" t="s">
        <v>878</v>
      </c>
      <c r="E13108" s="143" t="s">
        <v>24</v>
      </c>
      <c r="F13108" s="248" t="s">
        <v>6917</v>
      </c>
      <c r="G13108" s="216">
        <v>5</v>
      </c>
      <c r="H13108" s="216">
        <v>239.00000000372529</v>
      </c>
      <c r="I13108" s="216">
        <v>1195.0000000186265</v>
      </c>
      <c r="J13108" s="216">
        <v>1.2018440330677745E-3</v>
      </c>
      <c r="K13108" s="216">
        <v>5.0286361215441065E-6</v>
      </c>
    </row>
    <row r="13109" spans="2:11" ht="15.75" customHeight="1" x14ac:dyDescent="0.2">
      <c r="B13109" s="189">
        <v>41415</v>
      </c>
      <c r="C13109" s="143">
        <v>300282</v>
      </c>
      <c r="D13109" s="143" t="s">
        <v>1794</v>
      </c>
      <c r="E13109" s="143" t="s">
        <v>24</v>
      </c>
      <c r="F13109" s="248" t="s">
        <v>6918</v>
      </c>
      <c r="G13109" s="216">
        <v>7.13</v>
      </c>
      <c r="H13109" s="216">
        <v>316.00000000325963</v>
      </c>
      <c r="I13109" s="216">
        <v>2253.0800000232412</v>
      </c>
      <c r="J13109" s="216">
        <v>2.2659838945690933E-3</v>
      </c>
      <c r="K13109" s="216">
        <v>7.1708351093218956E-6</v>
      </c>
    </row>
    <row r="13110" spans="2:11" ht="15.75" customHeight="1" x14ac:dyDescent="0.2">
      <c r="B13110" s="189">
        <v>41415</v>
      </c>
      <c r="C13110" s="143">
        <v>300283</v>
      </c>
      <c r="D13110" s="143" t="s">
        <v>1878</v>
      </c>
      <c r="E13110" s="143" t="s">
        <v>24</v>
      </c>
      <c r="F13110" s="248" t="s">
        <v>6919</v>
      </c>
      <c r="G13110" s="216">
        <v>3.2</v>
      </c>
      <c r="H13110" s="216">
        <v>229.99999999534339</v>
      </c>
      <c r="I13110" s="216">
        <v>735.99999998509884</v>
      </c>
      <c r="J13110" s="216">
        <v>7.4021523707630597E-4</v>
      </c>
      <c r="K13110" s="216">
        <v>3.2183271177882283E-6</v>
      </c>
    </row>
    <row r="13111" spans="2:11" ht="15.75" customHeight="1" x14ac:dyDescent="0.2">
      <c r="B13111" s="189">
        <v>41415</v>
      </c>
      <c r="C13111" s="143">
        <v>300285</v>
      </c>
      <c r="D13111" s="143" t="s">
        <v>808</v>
      </c>
      <c r="E13111" s="143" t="s">
        <v>24</v>
      </c>
      <c r="F13111" s="248" t="s">
        <v>6829</v>
      </c>
      <c r="G13111" s="216">
        <v>9.4664000000000001</v>
      </c>
      <c r="H13111" s="216">
        <v>306.00000000209548</v>
      </c>
      <c r="I13111" s="216">
        <v>2896.7184000198367</v>
      </c>
      <c r="J13111" s="216">
        <v>2.91330855605624E-3</v>
      </c>
      <c r="K13111" s="216">
        <v>9.5206161961970256E-6</v>
      </c>
    </row>
    <row r="13112" spans="2:11" ht="15.75" customHeight="1" x14ac:dyDescent="0.2">
      <c r="B13112" s="189">
        <v>41415</v>
      </c>
      <c r="C13112" s="143">
        <v>300286</v>
      </c>
      <c r="D13112" s="143" t="s">
        <v>4609</v>
      </c>
      <c r="E13112" s="143" t="s">
        <v>25</v>
      </c>
      <c r="F13112" s="248" t="s">
        <v>6098</v>
      </c>
      <c r="G13112" s="216">
        <v>98.04</v>
      </c>
      <c r="H13112" s="216">
        <v>155.99999999511056</v>
      </c>
      <c r="I13112" s="216">
        <v>15294.23999952064</v>
      </c>
      <c r="J13112" s="216">
        <v>4.4157972304662479E-2</v>
      </c>
      <c r="K13112" s="216">
        <v>2.8306392503875963E-4</v>
      </c>
    </row>
    <row r="13113" spans="2:11" ht="15.75" customHeight="1" x14ac:dyDescent="0.2">
      <c r="B13113" s="189">
        <v>41415</v>
      </c>
      <c r="C13113" s="143">
        <v>300287</v>
      </c>
      <c r="D13113" s="143" t="s">
        <v>822</v>
      </c>
      <c r="E13113" s="143" t="s">
        <v>24</v>
      </c>
      <c r="F13113" s="248" t="s">
        <v>6000</v>
      </c>
      <c r="G13113" s="216">
        <v>17.04</v>
      </c>
      <c r="H13113" s="216">
        <v>310.99999999743886</v>
      </c>
      <c r="I13113" s="216">
        <v>5299.4399999563584</v>
      </c>
      <c r="J13113" s="216">
        <v>5.3297910815472485E-3</v>
      </c>
      <c r="K13113" s="216">
        <v>1.7137591902222313E-5</v>
      </c>
    </row>
    <row r="13114" spans="2:11" ht="15.75" customHeight="1" x14ac:dyDescent="0.2">
      <c r="B13114" s="189">
        <v>41415</v>
      </c>
      <c r="C13114" s="143">
        <v>300289</v>
      </c>
      <c r="D13114" s="143" t="s">
        <v>1502</v>
      </c>
      <c r="E13114" s="143" t="s">
        <v>24</v>
      </c>
      <c r="F13114" s="248" t="s">
        <v>6920</v>
      </c>
      <c r="G13114" s="216">
        <v>14.55</v>
      </c>
      <c r="H13114" s="216">
        <v>238.00000000046566</v>
      </c>
      <c r="I13114" s="216">
        <v>3462.9000000067754</v>
      </c>
      <c r="J13114" s="216">
        <v>3.4827328050658314E-3</v>
      </c>
      <c r="K13114" s="216">
        <v>1.4633331113693351E-5</v>
      </c>
    </row>
    <row r="13115" spans="2:11" ht="15.75" customHeight="1" x14ac:dyDescent="0.2">
      <c r="B13115" s="189">
        <v>41415</v>
      </c>
      <c r="C13115" s="143">
        <v>300290</v>
      </c>
      <c r="D13115" s="143" t="s">
        <v>913</v>
      </c>
      <c r="E13115" s="143" t="s">
        <v>24</v>
      </c>
      <c r="F13115" s="248" t="s">
        <v>6921</v>
      </c>
      <c r="G13115" s="216">
        <v>9.6750000000000007</v>
      </c>
      <c r="H13115" s="216">
        <v>320.99999999860302</v>
      </c>
      <c r="I13115" s="216">
        <v>3105.6749999864846</v>
      </c>
      <c r="J13115" s="216">
        <v>3.1234618973417058E-3</v>
      </c>
      <c r="K13115" s="216">
        <v>9.7304108951878459E-6</v>
      </c>
    </row>
    <row r="13116" spans="2:11" ht="15.75" customHeight="1" x14ac:dyDescent="0.2">
      <c r="B13116" s="189">
        <v>41415</v>
      </c>
      <c r="C13116" s="143">
        <v>300290</v>
      </c>
      <c r="D13116" s="143" t="s">
        <v>1053</v>
      </c>
      <c r="E13116" s="143" t="s">
        <v>24</v>
      </c>
      <c r="F13116" s="248" t="s">
        <v>6921</v>
      </c>
      <c r="G13116" s="216">
        <v>10.385</v>
      </c>
      <c r="H13116" s="216">
        <v>320.99999999860302</v>
      </c>
      <c r="I13116" s="216">
        <v>3333.5849999854922</v>
      </c>
      <c r="J13116" s="216">
        <v>3.3526771890329309E-3</v>
      </c>
      <c r="K13116" s="216">
        <v>1.0444477224447109E-5</v>
      </c>
    </row>
    <row r="13117" spans="2:11" ht="15.75" customHeight="1" x14ac:dyDescent="0.2">
      <c r="B13117" s="189">
        <v>41415</v>
      </c>
      <c r="C13117" s="143">
        <v>300291</v>
      </c>
      <c r="D13117" s="143" t="s">
        <v>1717</v>
      </c>
      <c r="E13117" s="143" t="s">
        <v>24</v>
      </c>
      <c r="F13117" s="248" t="s">
        <v>5921</v>
      </c>
      <c r="G13117" s="216">
        <v>8.3949999999999996</v>
      </c>
      <c r="H13117" s="216">
        <v>256.99999999953434</v>
      </c>
      <c r="I13117" s="216">
        <v>2157.5149999960909</v>
      </c>
      <c r="J13117" s="216">
        <v>2.1698715723507149E-3</v>
      </c>
      <c r="K13117" s="216">
        <v>8.4430800480725545E-6</v>
      </c>
    </row>
    <row r="13118" spans="2:11" ht="15.75" customHeight="1" x14ac:dyDescent="0.2">
      <c r="B13118" s="189">
        <v>41415</v>
      </c>
      <c r="C13118" s="143">
        <v>300292</v>
      </c>
      <c r="D13118" s="143" t="s">
        <v>750</v>
      </c>
      <c r="E13118" s="143" t="s">
        <v>25</v>
      </c>
      <c r="F13118" s="248" t="s">
        <v>2278</v>
      </c>
      <c r="G13118" s="216">
        <v>5.0600000000000005</v>
      </c>
      <c r="H13118" s="216">
        <v>36.000000002095476</v>
      </c>
      <c r="I13118" s="216">
        <v>182.16000001060311</v>
      </c>
      <c r="J13118" s="216">
        <v>5.2593762329724409E-4</v>
      </c>
      <c r="K13118" s="216">
        <v>1.460937842407307E-5</v>
      </c>
    </row>
    <row r="13119" spans="2:11" ht="15.75" customHeight="1" x14ac:dyDescent="0.2">
      <c r="B13119" s="189">
        <v>41415</v>
      </c>
      <c r="C13119" s="143">
        <v>300293</v>
      </c>
      <c r="D13119" s="143" t="s">
        <v>1043</v>
      </c>
      <c r="E13119" s="143" t="s">
        <v>24</v>
      </c>
      <c r="F13119" s="248" t="s">
        <v>6922</v>
      </c>
      <c r="G13119" s="216">
        <v>1</v>
      </c>
      <c r="H13119" s="216">
        <v>119.00000000023283</v>
      </c>
      <c r="I13119" s="216">
        <v>119.00000000023283</v>
      </c>
      <c r="J13119" s="216">
        <v>1.1968153969298389E-4</v>
      </c>
      <c r="K13119" s="216">
        <v>1.0057272243088213E-6</v>
      </c>
    </row>
    <row r="13120" spans="2:11" ht="15.75" customHeight="1" x14ac:dyDescent="0.2">
      <c r="B13120" s="189">
        <v>41415</v>
      </c>
      <c r="C13120" s="143">
        <v>300294</v>
      </c>
      <c r="D13120" s="143" t="s">
        <v>750</v>
      </c>
      <c r="E13120" s="143" t="s">
        <v>25</v>
      </c>
      <c r="F13120" s="248" t="s">
        <v>5923</v>
      </c>
      <c r="G13120" s="216">
        <v>6.27</v>
      </c>
      <c r="H13120" s="216">
        <v>58.000000000465661</v>
      </c>
      <c r="I13120" s="216">
        <v>363.66000000291967</v>
      </c>
      <c r="J13120" s="216">
        <v>1.0499696754428986E-3</v>
      </c>
      <c r="K13120" s="216">
        <v>1.8102925438525322E-5</v>
      </c>
    </row>
    <row r="13121" spans="2:11" ht="15.75" customHeight="1" x14ac:dyDescent="0.2">
      <c r="B13121" s="189">
        <v>41415</v>
      </c>
      <c r="C13121" s="143">
        <v>300295</v>
      </c>
      <c r="D13121" s="143" t="s">
        <v>909</v>
      </c>
      <c r="E13121" s="143" t="s">
        <v>24</v>
      </c>
      <c r="F13121" s="248" t="s">
        <v>6844</v>
      </c>
      <c r="G13121" s="216">
        <v>28.89</v>
      </c>
      <c r="H13121" s="216">
        <v>200.00000000232831</v>
      </c>
      <c r="I13121" s="216">
        <v>5778.0000000672644</v>
      </c>
      <c r="J13121" s="216">
        <v>5.8110919021240187E-3</v>
      </c>
      <c r="K13121" s="216">
        <v>2.9055459510281847E-5</v>
      </c>
    </row>
    <row r="13122" spans="2:11" ht="15.75" customHeight="1" x14ac:dyDescent="0.2">
      <c r="B13122" s="189">
        <v>41415</v>
      </c>
      <c r="C13122" s="143">
        <v>300296</v>
      </c>
      <c r="D13122" s="143" t="s">
        <v>1428</v>
      </c>
      <c r="E13122" s="143" t="s">
        <v>24</v>
      </c>
      <c r="F13122" s="248" t="s">
        <v>6923</v>
      </c>
      <c r="G13122" s="216">
        <v>4.0200000000000005</v>
      </c>
      <c r="H13122" s="216">
        <v>84.999999994179234</v>
      </c>
      <c r="I13122" s="216">
        <v>341.69999997660057</v>
      </c>
      <c r="J13122" s="216">
        <v>3.4365699252279075E-4</v>
      </c>
      <c r="K13122" s="216">
        <v>4.0430234417214619E-6</v>
      </c>
    </row>
    <row r="13123" spans="2:11" ht="15.75" customHeight="1" x14ac:dyDescent="0.2">
      <c r="B13123" s="189">
        <v>41415</v>
      </c>
      <c r="C13123" s="143">
        <v>300297</v>
      </c>
      <c r="D13123" s="143" t="s">
        <v>1280</v>
      </c>
      <c r="E13123" s="143" t="s">
        <v>24</v>
      </c>
      <c r="F13123" s="248" t="s">
        <v>6924</v>
      </c>
      <c r="G13123" s="216">
        <v>0.94000000000000006</v>
      </c>
      <c r="H13123" s="216">
        <v>374.99999999650754</v>
      </c>
      <c r="I13123" s="216">
        <v>352.49999999671712</v>
      </c>
      <c r="J13123" s="216">
        <v>3.5451884656555779E-4</v>
      </c>
      <c r="K13123" s="216">
        <v>9.4538359085029208E-7</v>
      </c>
    </row>
    <row r="13124" spans="2:11" ht="15.75" customHeight="1" x14ac:dyDescent="0.2">
      <c r="B13124" s="189">
        <v>41415</v>
      </c>
      <c r="C13124" s="143">
        <v>300298</v>
      </c>
      <c r="D13124" s="143" t="s">
        <v>605</v>
      </c>
      <c r="E13124" s="143" t="s">
        <v>24</v>
      </c>
      <c r="F13124" s="248" t="s">
        <v>2103</v>
      </c>
      <c r="G13124" s="216">
        <v>26.68</v>
      </c>
      <c r="H13124" s="216">
        <v>178.00000000395812</v>
      </c>
      <c r="I13124" s="216">
        <v>4749.0400001056023</v>
      </c>
      <c r="J13124" s="216">
        <v>4.7762388174377715E-3</v>
      </c>
      <c r="K13124" s="216">
        <v>2.6832802344559349E-5</v>
      </c>
    </row>
    <row r="13125" spans="2:11" ht="15.75" customHeight="1" x14ac:dyDescent="0.2">
      <c r="B13125" s="189">
        <v>41415</v>
      </c>
      <c r="C13125" s="143">
        <v>300299</v>
      </c>
      <c r="D13125" s="143" t="s">
        <v>1024</v>
      </c>
      <c r="E13125" s="143" t="s">
        <v>24</v>
      </c>
      <c r="F13125" s="248" t="s">
        <v>6925</v>
      </c>
      <c r="G13125" s="216">
        <v>12.0327</v>
      </c>
      <c r="H13125" s="216">
        <v>245.99999999511056</v>
      </c>
      <c r="I13125" s="216">
        <v>2960.0441999411669</v>
      </c>
      <c r="J13125" s="216">
        <v>2.9769970370382552E-3</v>
      </c>
      <c r="K13125" s="216">
        <v>1.2101613971940754E-5</v>
      </c>
    </row>
    <row r="13126" spans="2:11" ht="15.75" customHeight="1" x14ac:dyDescent="0.2">
      <c r="B13126" s="189">
        <v>41415</v>
      </c>
      <c r="C13126" s="143">
        <v>300411</v>
      </c>
      <c r="D13126" s="143" t="s">
        <v>6926</v>
      </c>
      <c r="E13126" s="143" t="s">
        <v>24</v>
      </c>
      <c r="F13126" s="248" t="s">
        <v>6927</v>
      </c>
      <c r="G13126" s="216">
        <v>3.23</v>
      </c>
      <c r="H13126" s="216">
        <v>364.99999999534339</v>
      </c>
      <c r="I13126" s="216">
        <v>1178.949999984959</v>
      </c>
      <c r="J13126" s="216">
        <v>1.1857021110837577E-3</v>
      </c>
      <c r="K13126" s="216">
        <v>3.2484989345174927E-6</v>
      </c>
    </row>
    <row r="13127" spans="2:11" ht="15.75" customHeight="1" x14ac:dyDescent="0.2">
      <c r="B13127" s="189">
        <v>41415</v>
      </c>
      <c r="C13127" s="143">
        <v>300411</v>
      </c>
      <c r="D13127" s="143" t="s">
        <v>6928</v>
      </c>
      <c r="E13127" s="143" t="s">
        <v>24</v>
      </c>
      <c r="F13127" s="248" t="s">
        <v>6927</v>
      </c>
      <c r="G13127" s="216">
        <v>0.96</v>
      </c>
      <c r="H13127" s="216">
        <v>364.99999999534339</v>
      </c>
      <c r="I13127" s="216">
        <v>350.39999999552964</v>
      </c>
      <c r="J13127" s="216">
        <v>3.5240681939331501E-4</v>
      </c>
      <c r="K13127" s="216">
        <v>9.654981353364684E-7</v>
      </c>
    </row>
    <row r="13128" spans="2:11" ht="15.75" customHeight="1" x14ac:dyDescent="0.2">
      <c r="B13128" s="189">
        <v>41416</v>
      </c>
      <c r="C13128" s="143">
        <v>300333</v>
      </c>
      <c r="D13128" s="143" t="s">
        <v>1251</v>
      </c>
      <c r="E13128" s="143" t="s">
        <v>25</v>
      </c>
      <c r="F13128" s="248" t="s">
        <v>6929</v>
      </c>
      <c r="G13128" s="216">
        <v>1</v>
      </c>
      <c r="H13128" s="216">
        <v>27.000000004190952</v>
      </c>
      <c r="I13128" s="216">
        <v>27.000000004190952</v>
      </c>
      <c r="J13128" s="216">
        <v>7.7961907131288117E-5</v>
      </c>
      <c r="K13128" s="216">
        <v>2.8874780414513645E-6</v>
      </c>
    </row>
    <row r="13129" spans="2:11" ht="15.75" customHeight="1" x14ac:dyDescent="0.2">
      <c r="B13129" s="189">
        <v>41416</v>
      </c>
      <c r="C13129" s="143">
        <v>300335</v>
      </c>
      <c r="D13129" s="143" t="s">
        <v>1554</v>
      </c>
      <c r="E13129" s="143" t="s">
        <v>25</v>
      </c>
      <c r="F13129" s="248" t="s">
        <v>4673</v>
      </c>
      <c r="G13129" s="216">
        <v>1</v>
      </c>
      <c r="H13129" s="216">
        <v>205.00000000814907</v>
      </c>
      <c r="I13129" s="216">
        <v>205.00000000814907</v>
      </c>
      <c r="J13129" s="216">
        <v>5.9193299852105998E-4</v>
      </c>
      <c r="K13129" s="216">
        <v>2.8874780414513645E-6</v>
      </c>
    </row>
    <row r="13130" spans="2:11" ht="15.75" customHeight="1" x14ac:dyDescent="0.2">
      <c r="B13130" s="189">
        <v>41416</v>
      </c>
      <c r="C13130" s="143">
        <v>300353</v>
      </c>
      <c r="D13130" s="143" t="s">
        <v>1170</v>
      </c>
      <c r="E13130" s="143" t="s">
        <v>25</v>
      </c>
      <c r="F13130" s="248" t="s">
        <v>6930</v>
      </c>
      <c r="G13130" s="216">
        <v>1</v>
      </c>
      <c r="H13130" s="216">
        <v>232.00000000186265</v>
      </c>
      <c r="I13130" s="216">
        <v>232.00000000186265</v>
      </c>
      <c r="J13130" s="216">
        <v>6.6989490562209487E-4</v>
      </c>
      <c r="K13130" s="216">
        <v>2.8874780414513645E-6</v>
      </c>
    </row>
    <row r="13131" spans="2:11" ht="15.75" customHeight="1" x14ac:dyDescent="0.2">
      <c r="B13131" s="189">
        <v>41416</v>
      </c>
      <c r="C13131" s="143">
        <v>300354</v>
      </c>
      <c r="D13131" s="143" t="s">
        <v>977</v>
      </c>
      <c r="E13131" s="143" t="s">
        <v>24</v>
      </c>
      <c r="F13131" s="248" t="s">
        <v>6931</v>
      </c>
      <c r="G13131" s="216">
        <v>1</v>
      </c>
      <c r="H13131" s="216">
        <v>251.99999999371357</v>
      </c>
      <c r="I13131" s="216">
        <v>251.99999999371357</v>
      </c>
      <c r="J13131" s="216">
        <v>2.5342765427274056E-4</v>
      </c>
      <c r="K13131" s="216">
        <v>1.005665294758185E-6</v>
      </c>
    </row>
    <row r="13132" spans="2:11" ht="15.75" customHeight="1" x14ac:dyDescent="0.2">
      <c r="B13132" s="189">
        <v>41416</v>
      </c>
      <c r="C13132" s="143">
        <v>300357</v>
      </c>
      <c r="D13132" s="143" t="s">
        <v>812</v>
      </c>
      <c r="E13132" s="143" t="s">
        <v>25</v>
      </c>
      <c r="F13132" s="248" t="s">
        <v>5314</v>
      </c>
      <c r="G13132" s="216">
        <v>4</v>
      </c>
      <c r="H13132" s="216">
        <v>267.00000000069849</v>
      </c>
      <c r="I13132" s="216">
        <v>1068.000000002794</v>
      </c>
      <c r="J13132" s="216">
        <v>3.0838265482781247E-3</v>
      </c>
      <c r="K13132" s="216">
        <v>1.1549912165805458E-5</v>
      </c>
    </row>
    <row r="13133" spans="2:11" ht="15.75" customHeight="1" x14ac:dyDescent="0.2">
      <c r="B13133" s="189">
        <v>41416</v>
      </c>
      <c r="C13133" s="143">
        <v>300376</v>
      </c>
      <c r="D13133" s="143" t="s">
        <v>727</v>
      </c>
      <c r="E13133" s="143" t="s">
        <v>25</v>
      </c>
      <c r="F13133" s="248" t="s">
        <v>6932</v>
      </c>
      <c r="G13133" s="216">
        <v>52</v>
      </c>
      <c r="H13133" s="216">
        <v>59.99999999650754</v>
      </c>
      <c r="I13133" s="216">
        <v>3119.9999998183921</v>
      </c>
      <c r="J13133" s="216">
        <v>9.0089314888038684E-3</v>
      </c>
      <c r="K13133" s="216">
        <v>1.5014885815547096E-4</v>
      </c>
    </row>
    <row r="13134" spans="2:11" ht="15.75" customHeight="1" x14ac:dyDescent="0.2">
      <c r="B13134" s="189">
        <v>41416</v>
      </c>
      <c r="C13134" s="143">
        <v>300377</v>
      </c>
      <c r="D13134" s="143" t="s">
        <v>511</v>
      </c>
      <c r="E13134" s="143" t="s">
        <v>25</v>
      </c>
      <c r="F13134" s="248" t="s">
        <v>1972</v>
      </c>
      <c r="G13134" s="216">
        <v>45.25</v>
      </c>
      <c r="H13134" s="216">
        <v>409.00000000256114</v>
      </c>
      <c r="I13134" s="216">
        <v>18507.250000115891</v>
      </c>
      <c r="J13134" s="216">
        <v>5.3439277982985402E-2</v>
      </c>
      <c r="K13134" s="216">
        <v>1.3065838137567423E-4</v>
      </c>
    </row>
    <row r="13135" spans="2:11" ht="15.75" customHeight="1" x14ac:dyDescent="0.2">
      <c r="B13135" s="189">
        <v>41416</v>
      </c>
      <c r="C13135" s="143">
        <v>300378</v>
      </c>
      <c r="D13135" s="143" t="s">
        <v>1357</v>
      </c>
      <c r="E13135" s="143" t="s">
        <v>25</v>
      </c>
      <c r="F13135" s="248" t="s">
        <v>6933</v>
      </c>
      <c r="G13135" s="216">
        <v>3</v>
      </c>
      <c r="H13135" s="216">
        <v>402.00000000069849</v>
      </c>
      <c r="I13135" s="216">
        <v>1206.0000000020955</v>
      </c>
      <c r="J13135" s="216">
        <v>3.4822985179963962E-3</v>
      </c>
      <c r="K13135" s="216">
        <v>8.6624341243540928E-6</v>
      </c>
    </row>
    <row r="13136" spans="2:11" ht="15.75" customHeight="1" x14ac:dyDescent="0.2">
      <c r="B13136" s="189">
        <v>41416</v>
      </c>
      <c r="C13136" s="143">
        <v>300379</v>
      </c>
      <c r="D13136" s="143" t="s">
        <v>675</v>
      </c>
      <c r="E13136" s="143" t="s">
        <v>25</v>
      </c>
      <c r="F13136" s="248" t="s">
        <v>2802</v>
      </c>
      <c r="G13136" s="216">
        <v>100.5</v>
      </c>
      <c r="H13136" s="216">
        <v>267.00000000069849</v>
      </c>
      <c r="I13136" s="216">
        <v>26833.500000070198</v>
      </c>
      <c r="J13136" s="216">
        <v>7.7481142025487879E-2</v>
      </c>
      <c r="K13136" s="216">
        <v>2.9019154316586214E-4</v>
      </c>
    </row>
    <row r="13137" spans="2:11" ht="15.75" customHeight="1" x14ac:dyDescent="0.2">
      <c r="B13137" s="189">
        <v>41416</v>
      </c>
      <c r="C13137" s="143">
        <v>300380</v>
      </c>
      <c r="D13137" s="143" t="s">
        <v>516</v>
      </c>
      <c r="E13137" s="143" t="s">
        <v>25</v>
      </c>
      <c r="F13137" s="248" t="s">
        <v>2677</v>
      </c>
      <c r="G13137" s="216">
        <v>7.75</v>
      </c>
      <c r="H13137" s="216">
        <v>333.99999999906868</v>
      </c>
      <c r="I13137" s="216">
        <v>2588.4999999927823</v>
      </c>
      <c r="J13137" s="216">
        <v>7.4742369102760156E-3</v>
      </c>
      <c r="K13137" s="216">
        <v>2.2377954821248074E-5</v>
      </c>
    </row>
    <row r="13138" spans="2:11" ht="15.75" customHeight="1" x14ac:dyDescent="0.2">
      <c r="B13138" s="189">
        <v>41416</v>
      </c>
      <c r="C13138" s="143">
        <v>300381</v>
      </c>
      <c r="D13138" s="143" t="s">
        <v>696</v>
      </c>
      <c r="E13138" s="143" t="s">
        <v>25</v>
      </c>
      <c r="F13138" s="248" t="s">
        <v>5638</v>
      </c>
      <c r="G13138" s="216">
        <v>13.5</v>
      </c>
      <c r="H13138" s="216">
        <v>439.99999999883585</v>
      </c>
      <c r="I13138" s="216">
        <v>5939.9999999842839</v>
      </c>
      <c r="J13138" s="216">
        <v>1.7151619566175724E-2</v>
      </c>
      <c r="K13138" s="216">
        <v>3.8980953559593417E-5</v>
      </c>
    </row>
    <row r="13139" spans="2:11" ht="15.75" customHeight="1" x14ac:dyDescent="0.2">
      <c r="B13139" s="189">
        <v>41416</v>
      </c>
      <c r="C13139" s="143">
        <v>300387</v>
      </c>
      <c r="D13139" s="143" t="s">
        <v>1852</v>
      </c>
      <c r="E13139" s="143" t="s">
        <v>24</v>
      </c>
      <c r="F13139" s="248" t="s">
        <v>5811</v>
      </c>
      <c r="G13139" s="216">
        <v>36.08</v>
      </c>
      <c r="H13139" s="216">
        <v>192.49999999883585</v>
      </c>
      <c r="I13139" s="216">
        <v>13032.799999995901</v>
      </c>
      <c r="J13139" s="216">
        <v>1.310663465352035E-2</v>
      </c>
      <c r="K13139" s="216">
        <v>3.628440383487531E-5</v>
      </c>
    </row>
    <row r="13140" spans="2:11" ht="15.75" customHeight="1" x14ac:dyDescent="0.2">
      <c r="B13140" s="189">
        <v>41416</v>
      </c>
      <c r="C13140" s="143">
        <v>300388</v>
      </c>
      <c r="D13140" s="143" t="s">
        <v>1714</v>
      </c>
      <c r="E13140" s="143" t="s">
        <v>24</v>
      </c>
      <c r="F13140" s="248" t="s">
        <v>6934</v>
      </c>
      <c r="G13140" s="216">
        <v>2.04</v>
      </c>
      <c r="H13140" s="216">
        <v>136.99999999604188</v>
      </c>
      <c r="I13140" s="216">
        <v>279.47999999192541</v>
      </c>
      <c r="J13140" s="216">
        <v>2.810633365708972E-4</v>
      </c>
      <c r="K13140" s="216">
        <v>2.0515572013066971E-6</v>
      </c>
    </row>
    <row r="13141" spans="2:11" ht="15.75" customHeight="1" x14ac:dyDescent="0.2">
      <c r="B13141" s="189">
        <v>41416</v>
      </c>
      <c r="C13141" s="143">
        <v>300389</v>
      </c>
      <c r="D13141" s="143" t="s">
        <v>1137</v>
      </c>
      <c r="E13141" s="143" t="s">
        <v>25</v>
      </c>
      <c r="F13141" s="248" t="s">
        <v>6935</v>
      </c>
      <c r="G13141" s="216">
        <v>14.040000000000001</v>
      </c>
      <c r="H13141" s="216">
        <v>100.00000000116415</v>
      </c>
      <c r="I13141" s="216">
        <v>1404.0000000163448</v>
      </c>
      <c r="J13141" s="216">
        <v>4.0540191702449109E-3</v>
      </c>
      <c r="K13141" s="216">
        <v>4.0540191701977156E-5</v>
      </c>
    </row>
    <row r="13142" spans="2:11" ht="15.75" customHeight="1" x14ac:dyDescent="0.2">
      <c r="B13142" s="189">
        <v>41416</v>
      </c>
      <c r="C13142" s="143">
        <v>300390</v>
      </c>
      <c r="D13142" s="143" t="s">
        <v>1856</v>
      </c>
      <c r="E13142" s="143" t="s">
        <v>24</v>
      </c>
      <c r="F13142" s="248" t="s">
        <v>6936</v>
      </c>
      <c r="G13142" s="216">
        <v>12.805000000000001</v>
      </c>
      <c r="H13142" s="216">
        <v>194.99999999650754</v>
      </c>
      <c r="I13142" s="216">
        <v>2496.9749999552791</v>
      </c>
      <c r="J13142" s="216">
        <v>2.5111210993338444E-3</v>
      </c>
      <c r="K13142" s="216">
        <v>1.2877544099378559E-5</v>
      </c>
    </row>
    <row r="13143" spans="2:11" ht="15.75" customHeight="1" x14ac:dyDescent="0.2">
      <c r="B13143" s="189">
        <v>41416</v>
      </c>
      <c r="C13143" s="143">
        <v>300391</v>
      </c>
      <c r="D13143" s="143" t="s">
        <v>1448</v>
      </c>
      <c r="E13143" s="143" t="s">
        <v>24</v>
      </c>
      <c r="F13143" s="248" t="s">
        <v>6937</v>
      </c>
      <c r="G13143" s="216">
        <v>25.380000000000003</v>
      </c>
      <c r="H13143" s="216">
        <v>377.0000000030268</v>
      </c>
      <c r="I13143" s="216">
        <v>9568.2600000768198</v>
      </c>
      <c r="J13143" s="216">
        <v>9.6224670133002056E-3</v>
      </c>
      <c r="K13143" s="216">
        <v>2.5523785180962735E-5</v>
      </c>
    </row>
    <row r="13144" spans="2:11" ht="15.75" customHeight="1" x14ac:dyDescent="0.2">
      <c r="B13144" s="189">
        <v>41416</v>
      </c>
      <c r="C13144" s="143">
        <v>300392</v>
      </c>
      <c r="D13144" s="143" t="s">
        <v>1735</v>
      </c>
      <c r="E13144" s="143" t="s">
        <v>24</v>
      </c>
      <c r="F13144" s="248" t="s">
        <v>6938</v>
      </c>
      <c r="G13144" s="216">
        <v>21.63</v>
      </c>
      <c r="H13144" s="216">
        <v>180.99999999278225</v>
      </c>
      <c r="I13144" s="216">
        <v>3915.02999984388</v>
      </c>
      <c r="J13144" s="216">
        <v>3.937209798780132E-3</v>
      </c>
      <c r="K13144" s="216">
        <v>2.1752540325619538E-5</v>
      </c>
    </row>
    <row r="13145" spans="2:11" ht="15.75" customHeight="1" x14ac:dyDescent="0.2">
      <c r="B13145" s="189">
        <v>41416</v>
      </c>
      <c r="C13145" s="143">
        <v>300394</v>
      </c>
      <c r="D13145" s="143" t="s">
        <v>630</v>
      </c>
      <c r="E13145" s="143" t="s">
        <v>24</v>
      </c>
      <c r="F13145" s="248" t="s">
        <v>6939</v>
      </c>
      <c r="G13145" s="216">
        <v>1.1200000000000001</v>
      </c>
      <c r="H13145" s="216">
        <v>165.00000000349246</v>
      </c>
      <c r="I13145" s="216">
        <v>184.80000000391158</v>
      </c>
      <c r="J13145" s="216">
        <v>1.858469464752463E-4</v>
      </c>
      <c r="K13145" s="216">
        <v>1.1263451301291672E-6</v>
      </c>
    </row>
    <row r="13146" spans="2:11" ht="15.75" customHeight="1" x14ac:dyDescent="0.2">
      <c r="B13146" s="189">
        <v>41416</v>
      </c>
      <c r="C13146" s="143">
        <v>300395</v>
      </c>
      <c r="D13146" s="143" t="s">
        <v>5952</v>
      </c>
      <c r="E13146" s="143" t="s">
        <v>24</v>
      </c>
      <c r="F13146" s="248" t="s">
        <v>6940</v>
      </c>
      <c r="G13146" s="216">
        <v>3.96</v>
      </c>
      <c r="H13146" s="216">
        <v>110.99999999511056</v>
      </c>
      <c r="I13146" s="216">
        <v>439.55999998063783</v>
      </c>
      <c r="J13146" s="216">
        <v>4.420502369444359E-4</v>
      </c>
      <c r="K13146" s="216">
        <v>3.9824345672424123E-6</v>
      </c>
    </row>
    <row r="13147" spans="2:11" ht="15.75" customHeight="1" x14ac:dyDescent="0.2">
      <c r="B13147" s="189">
        <v>41416</v>
      </c>
      <c r="C13147" s="143">
        <v>300396</v>
      </c>
      <c r="D13147" s="143" t="s">
        <v>1357</v>
      </c>
      <c r="E13147" s="143" t="s">
        <v>25</v>
      </c>
      <c r="F13147" s="248" t="s">
        <v>6941</v>
      </c>
      <c r="G13147" s="216">
        <v>17.98</v>
      </c>
      <c r="H13147" s="216">
        <v>376.99999999254942</v>
      </c>
      <c r="I13147" s="216">
        <v>6778.4599998660387</v>
      </c>
      <c r="J13147" s="216">
        <v>1.9572654404469605E-2</v>
      </c>
      <c r="K13147" s="216">
        <v>5.1916855185295533E-5</v>
      </c>
    </row>
    <row r="13148" spans="2:11" ht="15.75" customHeight="1" x14ac:dyDescent="0.2">
      <c r="B13148" s="189">
        <v>41416</v>
      </c>
      <c r="C13148" s="143">
        <v>300397</v>
      </c>
      <c r="D13148" s="143" t="s">
        <v>1541</v>
      </c>
      <c r="E13148" s="143" t="s">
        <v>25</v>
      </c>
      <c r="F13148" s="248" t="s">
        <v>6942</v>
      </c>
      <c r="G13148" s="216">
        <v>5.1450000000000005</v>
      </c>
      <c r="H13148" s="216">
        <v>184.99999999534339</v>
      </c>
      <c r="I13148" s="216">
        <v>951.82499997604179</v>
      </c>
      <c r="J13148" s="216">
        <v>2.748373786735266E-3</v>
      </c>
      <c r="K13148" s="216">
        <v>1.4856074523267272E-5</v>
      </c>
    </row>
    <row r="13149" spans="2:11" ht="15.75" customHeight="1" x14ac:dyDescent="0.2">
      <c r="B13149" s="189">
        <v>41416</v>
      </c>
      <c r="C13149" s="143">
        <v>300398</v>
      </c>
      <c r="D13149" s="143" t="s">
        <v>1225</v>
      </c>
      <c r="E13149" s="143" t="s">
        <v>25</v>
      </c>
      <c r="F13149" s="248" t="s">
        <v>6943</v>
      </c>
      <c r="G13149" s="216">
        <v>4</v>
      </c>
      <c r="H13149" s="216">
        <v>239.99999999650754</v>
      </c>
      <c r="I13149" s="216">
        <v>959.99999998603016</v>
      </c>
      <c r="J13149" s="216">
        <v>2.7719789197529722E-3</v>
      </c>
      <c r="K13149" s="216">
        <v>1.1549912165805458E-5</v>
      </c>
    </row>
    <row r="13150" spans="2:11" ht="15.75" customHeight="1" x14ac:dyDescent="0.2">
      <c r="B13150" s="189">
        <v>41416</v>
      </c>
      <c r="C13150" s="143">
        <v>300399</v>
      </c>
      <c r="D13150" s="143" t="s">
        <v>1502</v>
      </c>
      <c r="E13150" s="143" t="s">
        <v>24</v>
      </c>
      <c r="F13150" s="248" t="s">
        <v>6920</v>
      </c>
      <c r="G13150" s="216">
        <v>14.55</v>
      </c>
      <c r="H13150" s="216">
        <v>229.99999999534339</v>
      </c>
      <c r="I13150" s="216">
        <v>3346.4999999322463</v>
      </c>
      <c r="J13150" s="216">
        <v>3.3654589088401281E-3</v>
      </c>
      <c r="K13150" s="216">
        <v>1.4632430038731591E-5</v>
      </c>
    </row>
    <row r="13151" spans="2:11" ht="15.75" customHeight="1" x14ac:dyDescent="0.2">
      <c r="B13151" s="189">
        <v>41416</v>
      </c>
      <c r="C13151" s="143">
        <v>300400</v>
      </c>
      <c r="D13151" s="143" t="s">
        <v>6879</v>
      </c>
      <c r="E13151" s="143" t="s">
        <v>24</v>
      </c>
      <c r="F13151" s="248" t="s">
        <v>6944</v>
      </c>
      <c r="G13151" s="216">
        <v>30.72</v>
      </c>
      <c r="H13151" s="216">
        <v>177.00000000069849</v>
      </c>
      <c r="I13151" s="216">
        <v>5437.4400000214573</v>
      </c>
      <c r="J13151" s="216">
        <v>5.4682447003515239E-3</v>
      </c>
      <c r="K13151" s="216">
        <v>3.0894037854971435E-5</v>
      </c>
    </row>
    <row r="13152" spans="2:11" ht="15.75" customHeight="1" x14ac:dyDescent="0.2">
      <c r="B13152" s="189">
        <v>41416</v>
      </c>
      <c r="C13152" s="143">
        <v>300401</v>
      </c>
      <c r="D13152" s="143" t="s">
        <v>1028</v>
      </c>
      <c r="E13152" s="143" t="s">
        <v>25</v>
      </c>
      <c r="F13152" s="248" t="s">
        <v>6881</v>
      </c>
      <c r="G13152" s="216">
        <v>20.62</v>
      </c>
      <c r="H13152" s="216">
        <v>245.00000000232831</v>
      </c>
      <c r="I13152" s="216">
        <v>5051.90000004801</v>
      </c>
      <c r="J13152" s="216">
        <v>1.4587250317746776E-2</v>
      </c>
      <c r="K13152" s="216">
        <v>5.9539797214727135E-5</v>
      </c>
    </row>
    <row r="13153" spans="2:11" ht="15.75" customHeight="1" x14ac:dyDescent="0.2">
      <c r="B13153" s="189">
        <v>41416</v>
      </c>
      <c r="C13153" s="143">
        <v>300402</v>
      </c>
      <c r="D13153" s="143" t="s">
        <v>1131</v>
      </c>
      <c r="E13153" s="143" t="s">
        <v>24</v>
      </c>
      <c r="F13153" s="248" t="s">
        <v>6680</v>
      </c>
      <c r="G13153" s="216">
        <v>0.96</v>
      </c>
      <c r="H13153" s="216">
        <v>148.00000000046566</v>
      </c>
      <c r="I13153" s="216">
        <v>142.08000000044703</v>
      </c>
      <c r="J13153" s="216">
        <v>1.4288492507969248E-4</v>
      </c>
      <c r="K13153" s="216">
        <v>9.6543868296785736E-7</v>
      </c>
    </row>
    <row r="13154" spans="2:11" ht="15.75" customHeight="1" x14ac:dyDescent="0.2">
      <c r="B13154" s="189">
        <v>41416</v>
      </c>
      <c r="C13154" s="143">
        <v>300403</v>
      </c>
      <c r="D13154" s="143" t="s">
        <v>1392</v>
      </c>
      <c r="E13154" s="143" t="s">
        <v>24</v>
      </c>
      <c r="F13154" s="248" t="s">
        <v>6945</v>
      </c>
      <c r="G13154" s="216">
        <v>4.08</v>
      </c>
      <c r="H13154" s="216">
        <v>290.00000000232831</v>
      </c>
      <c r="I13154" s="216">
        <v>1183.2000000094995</v>
      </c>
      <c r="J13154" s="216">
        <v>1.1899031767674377E-3</v>
      </c>
      <c r="K13154" s="216">
        <v>4.1031144026133942E-6</v>
      </c>
    </row>
    <row r="13155" spans="2:11" ht="15.75" customHeight="1" x14ac:dyDescent="0.2">
      <c r="B13155" s="189">
        <v>41416</v>
      </c>
      <c r="C13155" s="143">
        <v>300405</v>
      </c>
      <c r="D13155" s="143" t="s">
        <v>681</v>
      </c>
      <c r="E13155" s="143" t="s">
        <v>24</v>
      </c>
      <c r="F13155" s="248" t="s">
        <v>4908</v>
      </c>
      <c r="G13155" s="216">
        <v>23.32</v>
      </c>
      <c r="H13155" s="216">
        <v>256.00000000675209</v>
      </c>
      <c r="I13155" s="216">
        <v>5969.9200001574591</v>
      </c>
      <c r="J13155" s="216">
        <v>6.0037413566411341E-3</v>
      </c>
      <c r="K13155" s="216">
        <v>2.3452114673760872E-5</v>
      </c>
    </row>
    <row r="13156" spans="2:11" ht="15.75" customHeight="1" x14ac:dyDescent="0.2">
      <c r="B13156" s="189">
        <v>41416</v>
      </c>
      <c r="C13156" s="143">
        <v>300406</v>
      </c>
      <c r="D13156" s="143" t="s">
        <v>584</v>
      </c>
      <c r="E13156" s="143" t="s">
        <v>24</v>
      </c>
      <c r="F13156" s="248" t="s">
        <v>6946</v>
      </c>
      <c r="G13156" s="216">
        <v>10.23</v>
      </c>
      <c r="H13156" s="216">
        <v>355.99999999743886</v>
      </c>
      <c r="I13156" s="216">
        <v>3641.8799999737998</v>
      </c>
      <c r="J13156" s="216">
        <v>3.6625123236475898E-3</v>
      </c>
      <c r="K13156" s="216">
        <v>1.0287955965376232E-5</v>
      </c>
    </row>
    <row r="13157" spans="2:11" ht="15.75" customHeight="1" x14ac:dyDescent="0.2">
      <c r="B13157" s="189">
        <v>41416</v>
      </c>
      <c r="C13157" s="143">
        <v>300407</v>
      </c>
      <c r="D13157" s="143" t="s">
        <v>1596</v>
      </c>
      <c r="E13157" s="143" t="s">
        <v>24</v>
      </c>
      <c r="F13157" s="248" t="s">
        <v>6817</v>
      </c>
      <c r="G13157" s="216">
        <v>22.96</v>
      </c>
      <c r="H13157" s="216">
        <v>300.00000000349246</v>
      </c>
      <c r="I13157" s="216">
        <v>6888.0000000801874</v>
      </c>
      <c r="J13157" s="216">
        <v>6.9270225503750187E-3</v>
      </c>
      <c r="K13157" s="216">
        <v>2.3090075167647925E-5</v>
      </c>
    </row>
    <row r="13158" spans="2:11" ht="15.75" customHeight="1" x14ac:dyDescent="0.2">
      <c r="B13158" s="189">
        <v>41416</v>
      </c>
      <c r="C13158" s="143">
        <v>300408</v>
      </c>
      <c r="D13158" s="143" t="s">
        <v>996</v>
      </c>
      <c r="E13158" s="143" t="s">
        <v>24</v>
      </c>
      <c r="F13158" s="248" t="s">
        <v>6947</v>
      </c>
      <c r="G13158" s="216">
        <v>33.840000000000003</v>
      </c>
      <c r="H13158" s="216">
        <v>101.99999999720603</v>
      </c>
      <c r="I13158" s="216">
        <v>3451.6799999054524</v>
      </c>
      <c r="J13158" s="216">
        <v>3.4712347845158482E-3</v>
      </c>
      <c r="K13158" s="216">
        <v>3.4031713574616977E-5</v>
      </c>
    </row>
    <row r="13159" spans="2:11" ht="15.75" customHeight="1" x14ac:dyDescent="0.2">
      <c r="B13159" s="189">
        <v>41416</v>
      </c>
      <c r="C13159" s="143">
        <v>300409</v>
      </c>
      <c r="D13159" s="143" t="s">
        <v>950</v>
      </c>
      <c r="E13159" s="143" t="s">
        <v>25</v>
      </c>
      <c r="F13159" s="248" t="s">
        <v>6243</v>
      </c>
      <c r="G13159" s="216">
        <v>2.0100000000000002</v>
      </c>
      <c r="H13159" s="216">
        <v>63.999999999068677</v>
      </c>
      <c r="I13159" s="216">
        <v>128.63999999812805</v>
      </c>
      <c r="J13159" s="216">
        <v>3.714451752468983E-4</v>
      </c>
      <c r="K13159" s="216">
        <v>5.8038308633172435E-6</v>
      </c>
    </row>
    <row r="13160" spans="2:11" ht="15.75" customHeight="1" x14ac:dyDescent="0.2">
      <c r="B13160" s="189">
        <v>41416</v>
      </c>
      <c r="C13160" s="143">
        <v>300410</v>
      </c>
      <c r="D13160" s="143" t="s">
        <v>812</v>
      </c>
      <c r="E13160" s="143" t="s">
        <v>25</v>
      </c>
      <c r="F13160" s="248" t="s">
        <v>4591</v>
      </c>
      <c r="G13160" s="216">
        <v>8</v>
      </c>
      <c r="H13160" s="216">
        <v>279.0000000083819</v>
      </c>
      <c r="I13160" s="216">
        <v>2232.0000000670552</v>
      </c>
      <c r="J13160" s="216">
        <v>6.4448509887130656E-3</v>
      </c>
      <c r="K13160" s="216">
        <v>2.3099824331610916E-5</v>
      </c>
    </row>
    <row r="13161" spans="2:11" ht="15.75" customHeight="1" x14ac:dyDescent="0.2">
      <c r="B13161" s="189">
        <v>41416</v>
      </c>
      <c r="C13161" s="143">
        <v>300412</v>
      </c>
      <c r="D13161" s="143" t="s">
        <v>978</v>
      </c>
      <c r="E13161" s="143" t="s">
        <v>25</v>
      </c>
      <c r="F13161" s="248" t="s">
        <v>6948</v>
      </c>
      <c r="G13161" s="216">
        <v>26.75</v>
      </c>
      <c r="H13161" s="216">
        <v>259.99999999883585</v>
      </c>
      <c r="I13161" s="216">
        <v>6954.9999999688589</v>
      </c>
      <c r="J13161" s="216">
        <v>2.0082409778204319E-2</v>
      </c>
      <c r="K13161" s="216">
        <v>7.7240037608824E-5</v>
      </c>
    </row>
    <row r="13162" spans="2:11" ht="15.75" customHeight="1" x14ac:dyDescent="0.2">
      <c r="B13162" s="189">
        <v>41416</v>
      </c>
      <c r="C13162" s="143">
        <v>300413</v>
      </c>
      <c r="D13162" s="143" t="s">
        <v>855</v>
      </c>
      <c r="E13162" s="143" t="s">
        <v>24</v>
      </c>
      <c r="F13162" s="248" t="s">
        <v>6949</v>
      </c>
      <c r="G13162" s="216">
        <v>4.71</v>
      </c>
      <c r="H13162" s="216">
        <v>301.99999999953434</v>
      </c>
      <c r="I13162" s="216">
        <v>1422.4199999978068</v>
      </c>
      <c r="J13162" s="216">
        <v>1.4304784285677317E-3</v>
      </c>
      <c r="K13162" s="216">
        <v>4.7366835383110509E-6</v>
      </c>
    </row>
    <row r="13163" spans="2:11" ht="15.75" customHeight="1" x14ac:dyDescent="0.2">
      <c r="B13163" s="189">
        <v>41416</v>
      </c>
      <c r="C13163" s="143">
        <v>300413</v>
      </c>
      <c r="D13163" s="143" t="s">
        <v>1237</v>
      </c>
      <c r="E13163" s="143" t="s">
        <v>24</v>
      </c>
      <c r="F13163" s="248" t="s">
        <v>6949</v>
      </c>
      <c r="G13163" s="216">
        <v>14.8</v>
      </c>
      <c r="H13163" s="216">
        <v>301.99999999953434</v>
      </c>
      <c r="I13163" s="216">
        <v>4469.5999999931082</v>
      </c>
      <c r="J13163" s="216">
        <v>4.4949216014442519E-3</v>
      </c>
      <c r="K13163" s="216">
        <v>1.4883846362421136E-5</v>
      </c>
    </row>
    <row r="13164" spans="2:11" ht="15.75" customHeight="1" x14ac:dyDescent="0.2">
      <c r="B13164" s="189">
        <v>41416</v>
      </c>
      <c r="C13164" s="143">
        <v>300415</v>
      </c>
      <c r="D13164" s="143" t="s">
        <v>890</v>
      </c>
      <c r="E13164" s="143" t="s">
        <v>25</v>
      </c>
      <c r="F13164" s="248" t="s">
        <v>6950</v>
      </c>
      <c r="G13164" s="216">
        <v>1.5</v>
      </c>
      <c r="H13164" s="216">
        <v>577.99999999813735</v>
      </c>
      <c r="I13164" s="216">
        <v>866.99999999720603</v>
      </c>
      <c r="J13164" s="216">
        <v>2.5034434619302655E-3</v>
      </c>
      <c r="K13164" s="216">
        <v>4.3312170621770464E-6</v>
      </c>
    </row>
    <row r="13165" spans="2:11" ht="15.75" customHeight="1" x14ac:dyDescent="0.2">
      <c r="B13165" s="189">
        <v>41416</v>
      </c>
      <c r="C13165" s="143">
        <v>300416</v>
      </c>
      <c r="D13165" s="143" t="s">
        <v>917</v>
      </c>
      <c r="E13165" s="143" t="s">
        <v>24</v>
      </c>
      <c r="F13165" s="248" t="s">
        <v>4635</v>
      </c>
      <c r="G13165" s="216">
        <v>13.92</v>
      </c>
      <c r="H13165" s="216">
        <v>93.999999992083758</v>
      </c>
      <c r="I13165" s="216">
        <v>1308.4799998898059</v>
      </c>
      <c r="J13165" s="216">
        <v>1.3158929247743714E-3</v>
      </c>
      <c r="K13165" s="216">
        <v>1.3998860903033934E-5</v>
      </c>
    </row>
    <row r="13166" spans="2:11" ht="15.75" customHeight="1" x14ac:dyDescent="0.2">
      <c r="B13166" s="189">
        <v>41417</v>
      </c>
      <c r="C13166" s="143">
        <v>300473</v>
      </c>
      <c r="D13166" s="143" t="s">
        <v>1259</v>
      </c>
      <c r="E13166" s="143" t="s">
        <v>25</v>
      </c>
      <c r="F13166" s="248" t="s">
        <v>5076</v>
      </c>
      <c r="G13166" s="216">
        <v>3</v>
      </c>
      <c r="H13166" s="216">
        <v>214.99999999883585</v>
      </c>
      <c r="I13166" s="216">
        <v>644.99999999650754</v>
      </c>
      <c r="J13166" s="216">
        <v>1.8625725800396026E-3</v>
      </c>
      <c r="K13166" s="216">
        <v>8.6631282793008728E-6</v>
      </c>
    </row>
    <row r="13167" spans="2:11" ht="15.75" customHeight="1" x14ac:dyDescent="0.2">
      <c r="B13167" s="189">
        <v>41417</v>
      </c>
      <c r="C13167" s="143">
        <v>300474</v>
      </c>
      <c r="D13167" s="143" t="s">
        <v>883</v>
      </c>
      <c r="E13167" s="143" t="s">
        <v>25</v>
      </c>
      <c r="F13167" s="248" t="s">
        <v>2870</v>
      </c>
      <c r="G13167" s="216">
        <v>3.8</v>
      </c>
      <c r="H13167" s="216">
        <v>275.99999999860302</v>
      </c>
      <c r="I13167" s="216">
        <v>1048.7999999946915</v>
      </c>
      <c r="J13167" s="216">
        <v>3.0286296464282557E-3</v>
      </c>
      <c r="K13167" s="216">
        <v>1.0973295820447773E-5</v>
      </c>
    </row>
    <row r="13168" spans="2:11" ht="15.75" customHeight="1" x14ac:dyDescent="0.2">
      <c r="B13168" s="189">
        <v>41417</v>
      </c>
      <c r="C13168" s="143">
        <v>300475</v>
      </c>
      <c r="D13168" s="143" t="s">
        <v>970</v>
      </c>
      <c r="E13168" s="143" t="s">
        <v>25</v>
      </c>
      <c r="F13168" s="248" t="s">
        <v>6951</v>
      </c>
      <c r="G13168" s="216">
        <v>36.86</v>
      </c>
      <c r="H13168" s="216">
        <v>360</v>
      </c>
      <c r="I13168" s="216">
        <v>13269.6</v>
      </c>
      <c r="J13168" s="216">
        <v>3.8318749005003622E-2</v>
      </c>
      <c r="K13168" s="216">
        <v>1.064409694583434E-4</v>
      </c>
    </row>
    <row r="13169" spans="2:11" ht="15.75" customHeight="1" x14ac:dyDescent="0.2">
      <c r="B13169" s="189">
        <v>41417</v>
      </c>
      <c r="C13169" s="143">
        <v>300476</v>
      </c>
      <c r="D13169" s="143" t="s">
        <v>612</v>
      </c>
      <c r="E13169" s="143" t="s">
        <v>25</v>
      </c>
      <c r="F13169" s="248" t="s">
        <v>4067</v>
      </c>
      <c r="G13169" s="216">
        <v>12</v>
      </c>
      <c r="H13169" s="216">
        <v>348.00000000279397</v>
      </c>
      <c r="I13169" s="216">
        <v>4176.0000000335276</v>
      </c>
      <c r="J13169" s="216">
        <v>1.2059074564883634E-2</v>
      </c>
      <c r="K13169" s="216">
        <v>3.4652513117203491E-5</v>
      </c>
    </row>
    <row r="13170" spans="2:11" ht="15.75" customHeight="1" x14ac:dyDescent="0.2">
      <c r="B13170" s="189">
        <v>41417</v>
      </c>
      <c r="C13170" s="143">
        <v>300477</v>
      </c>
      <c r="D13170" s="143" t="s">
        <v>1188</v>
      </c>
      <c r="E13170" s="143" t="s">
        <v>25</v>
      </c>
      <c r="F13170" s="248" t="s">
        <v>4381</v>
      </c>
      <c r="G13170" s="216">
        <v>9.8000000000000007</v>
      </c>
      <c r="H13170" s="216">
        <v>421.62499999918509</v>
      </c>
      <c r="I13170" s="216">
        <v>4136.1999999918044</v>
      </c>
      <c r="J13170" s="216">
        <v>1.1944143729591091E-2</v>
      </c>
      <c r="K13170" s="216">
        <v>2.8299552379049522E-5</v>
      </c>
    </row>
    <row r="13171" spans="2:11" ht="15.75" customHeight="1" x14ac:dyDescent="0.2">
      <c r="B13171" s="189">
        <v>41417</v>
      </c>
      <c r="C13171" s="143">
        <v>300478</v>
      </c>
      <c r="D13171" s="143" t="s">
        <v>1188</v>
      </c>
      <c r="E13171" s="143" t="s">
        <v>25</v>
      </c>
      <c r="F13171" s="248" t="s">
        <v>4381</v>
      </c>
      <c r="G13171" s="216">
        <v>8.8000000000000007</v>
      </c>
      <c r="H13171" s="216">
        <v>423.99999999906868</v>
      </c>
      <c r="I13171" s="216">
        <v>3731.1999999918044</v>
      </c>
      <c r="J13171" s="216">
        <v>1.0774621411885473E-2</v>
      </c>
      <c r="K13171" s="216">
        <v>2.5411842952615897E-5</v>
      </c>
    </row>
    <row r="13172" spans="2:11" ht="15.75" customHeight="1" x14ac:dyDescent="0.2">
      <c r="B13172" s="189">
        <v>41417</v>
      </c>
      <c r="C13172" s="143">
        <v>300479</v>
      </c>
      <c r="D13172" s="143" t="s">
        <v>942</v>
      </c>
      <c r="E13172" s="143" t="s">
        <v>24</v>
      </c>
      <c r="F13172" s="248" t="s">
        <v>6952</v>
      </c>
      <c r="G13172" s="216">
        <v>89</v>
      </c>
      <c r="H13172" s="216">
        <v>448.00000000395812</v>
      </c>
      <c r="I13172" s="216">
        <v>39872.000000352273</v>
      </c>
      <c r="J13172" s="216">
        <v>4.0095403569963398E-2</v>
      </c>
      <c r="K13172" s="216">
        <v>8.9498668682163286E-5</v>
      </c>
    </row>
    <row r="13173" spans="2:11" ht="15.75" customHeight="1" x14ac:dyDescent="0.2">
      <c r="B13173" s="189">
        <v>41417</v>
      </c>
      <c r="C13173" s="143">
        <v>300480</v>
      </c>
      <c r="D13173" s="143" t="s">
        <v>565</v>
      </c>
      <c r="E13173" s="143" t="s">
        <v>25</v>
      </c>
      <c r="F13173" s="248" t="s">
        <v>1899</v>
      </c>
      <c r="G13173" s="216">
        <v>85.4</v>
      </c>
      <c r="H13173" s="216">
        <v>352.99999999813735</v>
      </c>
      <c r="I13173" s="216">
        <v>30146.19999984093</v>
      </c>
      <c r="J13173" s="216">
        <v>8.7053465910693975E-2</v>
      </c>
      <c r="K13173" s="216">
        <v>2.4661038501743154E-4</v>
      </c>
    </row>
    <row r="13174" spans="2:11" ht="15.75" customHeight="1" x14ac:dyDescent="0.2">
      <c r="B13174" s="189">
        <v>41417</v>
      </c>
      <c r="C13174" s="143">
        <v>300481</v>
      </c>
      <c r="D13174" s="143" t="s">
        <v>1578</v>
      </c>
      <c r="E13174" s="143" t="s">
        <v>25</v>
      </c>
      <c r="F13174" s="248" t="s">
        <v>6013</v>
      </c>
      <c r="G13174" s="216">
        <v>52</v>
      </c>
      <c r="H13174" s="216">
        <v>85.999999997438863</v>
      </c>
      <c r="I13174" s="216">
        <v>4471.9999998668209</v>
      </c>
      <c r="J13174" s="216">
        <v>1.2913836554626586E-2</v>
      </c>
      <c r="K13174" s="216">
        <v>1.5016089017454848E-4</v>
      </c>
    </row>
    <row r="13175" spans="2:11" ht="15.75" customHeight="1" x14ac:dyDescent="0.2">
      <c r="B13175" s="189">
        <v>41417</v>
      </c>
      <c r="C13175" s="143">
        <v>300482</v>
      </c>
      <c r="D13175" s="143" t="s">
        <v>565</v>
      </c>
      <c r="E13175" s="143" t="s">
        <v>25</v>
      </c>
      <c r="F13175" s="248" t="s">
        <v>1899</v>
      </c>
      <c r="G13175" s="216">
        <v>43.910000000000004</v>
      </c>
      <c r="H13175" s="216">
        <v>213.00000000279397</v>
      </c>
      <c r="I13175" s="216">
        <v>9352.8300001226835</v>
      </c>
      <c r="J13175" s="216">
        <v>2.700825535518547E-2</v>
      </c>
      <c r="K13175" s="216">
        <v>1.2679932091470047E-4</v>
      </c>
    </row>
    <row r="13176" spans="2:11" ht="15.75" customHeight="1" x14ac:dyDescent="0.2">
      <c r="B13176" s="189">
        <v>41417</v>
      </c>
      <c r="C13176" s="143">
        <v>300494</v>
      </c>
      <c r="D13176" s="143" t="s">
        <v>1240</v>
      </c>
      <c r="E13176" s="143" t="s">
        <v>24</v>
      </c>
      <c r="F13176" s="248" t="s">
        <v>6953</v>
      </c>
      <c r="G13176" s="216">
        <v>40.580000000000005</v>
      </c>
      <c r="H13176" s="216">
        <v>170.00000000931323</v>
      </c>
      <c r="I13176" s="216">
        <v>6898.6000003779318</v>
      </c>
      <c r="J13176" s="216">
        <v>6.9372529865684941E-3</v>
      </c>
      <c r="K13176" s="216">
        <v>4.0807370506990862E-5</v>
      </c>
    </row>
    <row r="13177" spans="2:11" ht="15.75" customHeight="1" x14ac:dyDescent="0.2">
      <c r="B13177" s="189">
        <v>41417</v>
      </c>
      <c r="C13177" s="143">
        <v>300495</v>
      </c>
      <c r="D13177" s="143" t="s">
        <v>709</v>
      </c>
      <c r="E13177" s="143" t="s">
        <v>24</v>
      </c>
      <c r="F13177" s="248" t="s">
        <v>6954</v>
      </c>
      <c r="G13177" s="216">
        <v>3.25</v>
      </c>
      <c r="H13177" s="216">
        <v>91.000000003259629</v>
      </c>
      <c r="I13177" s="216">
        <v>295.75000001059379</v>
      </c>
      <c r="J13177" s="216">
        <v>2.9740709285053842E-4</v>
      </c>
      <c r="K13177" s="216">
        <v>3.2682098114273108E-6</v>
      </c>
    </row>
    <row r="13178" spans="2:11" ht="15.75" customHeight="1" x14ac:dyDescent="0.2">
      <c r="B13178" s="189">
        <v>41417</v>
      </c>
      <c r="C13178" s="143">
        <v>300496</v>
      </c>
      <c r="D13178" s="143" t="s">
        <v>1856</v>
      </c>
      <c r="E13178" s="143" t="s">
        <v>24</v>
      </c>
      <c r="F13178" s="248" t="s">
        <v>6955</v>
      </c>
      <c r="G13178" s="216">
        <v>21.52</v>
      </c>
      <c r="H13178" s="216">
        <v>164.00000000023283</v>
      </c>
      <c r="I13178" s="216">
        <v>3529.2800000050106</v>
      </c>
      <c r="J13178" s="216">
        <v>3.5490546225509399E-3</v>
      </c>
      <c r="K13178" s="216">
        <v>2.1640576966743302E-5</v>
      </c>
    </row>
    <row r="13179" spans="2:11" ht="15.75" customHeight="1" x14ac:dyDescent="0.2">
      <c r="B13179" s="189">
        <v>41417</v>
      </c>
      <c r="C13179" s="143">
        <v>300497</v>
      </c>
      <c r="D13179" s="143" t="s">
        <v>1541</v>
      </c>
      <c r="E13179" s="143" t="s">
        <v>25</v>
      </c>
      <c r="F13179" s="248" t="s">
        <v>6956</v>
      </c>
      <c r="G13179" s="216">
        <v>6.9329000000000001</v>
      </c>
      <c r="H13179" s="216">
        <v>301.99999999953434</v>
      </c>
      <c r="I13179" s="216">
        <v>2093.7357999967717</v>
      </c>
      <c r="J13179" s="216">
        <v>6.0461006061122233E-3</v>
      </c>
      <c r="K13179" s="216">
        <v>2.0020200682521675E-5</v>
      </c>
    </row>
    <row r="13180" spans="2:11" ht="15.75" customHeight="1" x14ac:dyDescent="0.2">
      <c r="B13180" s="189">
        <v>41417</v>
      </c>
      <c r="C13180" s="143">
        <v>300498</v>
      </c>
      <c r="D13180" s="143" t="s">
        <v>1843</v>
      </c>
      <c r="E13180" s="143" t="s">
        <v>25</v>
      </c>
      <c r="F13180" s="248" t="s">
        <v>6957</v>
      </c>
      <c r="G13180" s="216">
        <v>4</v>
      </c>
      <c r="H13180" s="216">
        <v>94.999999995343387</v>
      </c>
      <c r="I13180" s="216">
        <v>379.99999998137355</v>
      </c>
      <c r="J13180" s="216">
        <v>1.0973295819909894E-3</v>
      </c>
      <c r="K13180" s="216">
        <v>1.1550837705734498E-5</v>
      </c>
    </row>
    <row r="13181" spans="2:11" ht="15.75" customHeight="1" x14ac:dyDescent="0.2">
      <c r="B13181" s="189">
        <v>41417</v>
      </c>
      <c r="C13181" s="143">
        <v>300499</v>
      </c>
      <c r="D13181" s="143" t="s">
        <v>570</v>
      </c>
      <c r="E13181" s="143" t="s">
        <v>24</v>
      </c>
      <c r="F13181" s="248" t="s">
        <v>6839</v>
      </c>
      <c r="G13181" s="216">
        <v>46.36</v>
      </c>
      <c r="H13181" s="216">
        <v>350.9999999916181</v>
      </c>
      <c r="I13181" s="216">
        <v>16272.359999611415</v>
      </c>
      <c r="J13181" s="216">
        <v>1.6363534340248412E-2</v>
      </c>
      <c r="K13181" s="216">
        <v>4.6619755956236962E-5</v>
      </c>
    </row>
    <row r="13182" spans="2:11" ht="15.75" customHeight="1" x14ac:dyDescent="0.2">
      <c r="B13182" s="189">
        <v>41417</v>
      </c>
      <c r="C13182" s="143">
        <v>300500</v>
      </c>
      <c r="D13182" s="143" t="s">
        <v>1670</v>
      </c>
      <c r="E13182" s="143" t="s">
        <v>24</v>
      </c>
      <c r="F13182" s="248" t="s">
        <v>4581</v>
      </c>
      <c r="G13182" s="216">
        <v>17.68</v>
      </c>
      <c r="H13182" s="216">
        <v>328.00000000046566</v>
      </c>
      <c r="I13182" s="216">
        <v>5799.0400000082327</v>
      </c>
      <c r="J13182" s="216">
        <v>5.831532130734258E-3</v>
      </c>
      <c r="K13182" s="216">
        <v>1.777906137416457E-5</v>
      </c>
    </row>
    <row r="13183" spans="2:11" ht="15.75" customHeight="1" x14ac:dyDescent="0.2">
      <c r="B13183" s="189">
        <v>41417</v>
      </c>
      <c r="C13183" s="143">
        <v>300501</v>
      </c>
      <c r="D13183" s="143" t="s">
        <v>6560</v>
      </c>
      <c r="E13183" s="143" t="s">
        <v>24</v>
      </c>
      <c r="F13183" s="248" t="s">
        <v>6677</v>
      </c>
      <c r="G13183" s="216">
        <v>35.19</v>
      </c>
      <c r="H13183" s="216">
        <v>422.99999999580905</v>
      </c>
      <c r="I13183" s="216">
        <v>14885.369999852519</v>
      </c>
      <c r="J13183" s="216">
        <v>1.4968773009305769E-2</v>
      </c>
      <c r="K13183" s="216">
        <v>3.5387170235116021E-5</v>
      </c>
    </row>
    <row r="13184" spans="2:11" ht="15.75" customHeight="1" x14ac:dyDescent="0.2">
      <c r="B13184" s="189">
        <v>41417</v>
      </c>
      <c r="C13184" s="143">
        <v>300502</v>
      </c>
      <c r="D13184" s="143" t="s">
        <v>3127</v>
      </c>
      <c r="E13184" s="143" t="s">
        <v>24</v>
      </c>
      <c r="F13184" s="248" t="s">
        <v>6958</v>
      </c>
      <c r="G13184" s="216">
        <v>50.7</v>
      </c>
      <c r="H13184" s="216">
        <v>190.00000000116415</v>
      </c>
      <c r="I13184" s="216">
        <v>9633.0000000590226</v>
      </c>
      <c r="J13184" s="216">
        <v>9.6869738811299032E-3</v>
      </c>
      <c r="K13184" s="216">
        <v>5.0984073058266053E-5</v>
      </c>
    </row>
    <row r="13185" spans="2:11" ht="15.75" customHeight="1" x14ac:dyDescent="0.2">
      <c r="B13185" s="189">
        <v>41417</v>
      </c>
      <c r="C13185" s="143">
        <v>300504</v>
      </c>
      <c r="D13185" s="143" t="s">
        <v>1502</v>
      </c>
      <c r="E13185" s="143" t="s">
        <v>24</v>
      </c>
      <c r="F13185" s="248" t="s">
        <v>3057</v>
      </c>
      <c r="G13185" s="216">
        <v>14.625</v>
      </c>
      <c r="H13185" s="216">
        <v>258.00000000279397</v>
      </c>
      <c r="I13185" s="216">
        <v>3773.2500000408618</v>
      </c>
      <c r="J13185" s="216">
        <v>3.7943915911081987E-3</v>
      </c>
      <c r="K13185" s="216">
        <v>1.4706944151422899E-5</v>
      </c>
    </row>
    <row r="13186" spans="2:11" ht="15.75" customHeight="1" x14ac:dyDescent="0.2">
      <c r="B13186" s="189">
        <v>41417</v>
      </c>
      <c r="C13186" s="143">
        <v>300505</v>
      </c>
      <c r="D13186" s="143" t="s">
        <v>776</v>
      </c>
      <c r="E13186" s="143" t="s">
        <v>24</v>
      </c>
      <c r="F13186" s="248" t="s">
        <v>2093</v>
      </c>
      <c r="G13186" s="216">
        <v>1.05</v>
      </c>
      <c r="H13186" s="216">
        <v>159.99999999767169</v>
      </c>
      <c r="I13186" s="216">
        <v>167.99999999755528</v>
      </c>
      <c r="J13186" s="216">
        <v>1.6894130717286102E-4</v>
      </c>
      <c r="K13186" s="216">
        <v>1.0558831698457467E-6</v>
      </c>
    </row>
    <row r="13187" spans="2:11" ht="15.75" customHeight="1" x14ac:dyDescent="0.2">
      <c r="B13187" s="189">
        <v>41417</v>
      </c>
      <c r="C13187" s="143">
        <v>300506</v>
      </c>
      <c r="D13187" s="143" t="s">
        <v>523</v>
      </c>
      <c r="E13187" s="143" t="s">
        <v>24</v>
      </c>
      <c r="F13187" s="248" t="s">
        <v>6959</v>
      </c>
      <c r="G13187" s="216">
        <v>32.549999999999997</v>
      </c>
      <c r="H13187" s="216">
        <v>283.99999999324791</v>
      </c>
      <c r="I13187" s="216">
        <v>9244.1999997802195</v>
      </c>
      <c r="J13187" s="216">
        <v>9.295995427100941E-3</v>
      </c>
      <c r="K13187" s="216">
        <v>3.2732378265218144E-5</v>
      </c>
    </row>
    <row r="13188" spans="2:11" ht="15.75" customHeight="1" x14ac:dyDescent="0.2">
      <c r="B13188" s="189">
        <v>41417</v>
      </c>
      <c r="C13188" s="143">
        <v>300507</v>
      </c>
      <c r="D13188" s="143" t="s">
        <v>500</v>
      </c>
      <c r="E13188" s="143" t="s">
        <v>25</v>
      </c>
      <c r="F13188" s="248" t="s">
        <v>6960</v>
      </c>
      <c r="G13188" s="216">
        <v>13.8</v>
      </c>
      <c r="H13188" s="216">
        <v>83.49999999452848</v>
      </c>
      <c r="I13188" s="216">
        <v>426.87999986847865</v>
      </c>
      <c r="J13188" s="216">
        <v>1.2327053995761902E-3</v>
      </c>
      <c r="K13188" s="216">
        <v>3.985039008478402E-5</v>
      </c>
    </row>
    <row r="13189" spans="2:11" ht="15.75" customHeight="1" x14ac:dyDescent="0.2">
      <c r="B13189" s="189">
        <v>41417</v>
      </c>
      <c r="C13189" s="143">
        <v>300508</v>
      </c>
      <c r="D13189" s="143" t="s">
        <v>1131</v>
      </c>
      <c r="E13189" s="143" t="s">
        <v>24</v>
      </c>
      <c r="F13189" s="248" t="s">
        <v>6569</v>
      </c>
      <c r="G13189" s="216">
        <v>6.37</v>
      </c>
      <c r="H13189" s="216">
        <v>230.99999999860302</v>
      </c>
      <c r="I13189" s="216">
        <v>1471.4699999911013</v>
      </c>
      <c r="J13189" s="216">
        <v>1.4797146742128806E-3</v>
      </c>
      <c r="K13189" s="216">
        <v>6.4056912303975296E-6</v>
      </c>
    </row>
    <row r="13190" spans="2:11" ht="15.75" customHeight="1" x14ac:dyDescent="0.2">
      <c r="B13190" s="189">
        <v>41417</v>
      </c>
      <c r="C13190" s="143">
        <v>300509</v>
      </c>
      <c r="D13190" s="143" t="s">
        <v>1188</v>
      </c>
      <c r="E13190" s="143" t="s">
        <v>25</v>
      </c>
      <c r="F13190" s="248" t="s">
        <v>6661</v>
      </c>
      <c r="G13190" s="216">
        <v>1</v>
      </c>
      <c r="H13190" s="216">
        <v>401.99999999022111</v>
      </c>
      <c r="I13190" s="216">
        <v>401.99999999022111</v>
      </c>
      <c r="J13190" s="216">
        <v>1.1608591893980784E-3</v>
      </c>
      <c r="K13190" s="216">
        <v>2.8877094264336245E-6</v>
      </c>
    </row>
    <row r="13191" spans="2:11" ht="15.75" customHeight="1" x14ac:dyDescent="0.2">
      <c r="B13191" s="189">
        <v>41417</v>
      </c>
      <c r="C13191" s="143">
        <v>300512</v>
      </c>
      <c r="D13191" s="143" t="s">
        <v>584</v>
      </c>
      <c r="E13191" s="143" t="s">
        <v>24</v>
      </c>
      <c r="F13191" s="248" t="s">
        <v>6048</v>
      </c>
      <c r="G13191" s="216">
        <v>7.1400000000000006</v>
      </c>
      <c r="H13191" s="216">
        <v>342.00000000419095</v>
      </c>
      <c r="I13191" s="216">
        <v>2441.8800000299234</v>
      </c>
      <c r="J13191" s="216">
        <v>2.4555618998233593E-3</v>
      </c>
      <c r="K13191" s="216">
        <v>7.1800055549510777E-6</v>
      </c>
    </row>
    <row r="13192" spans="2:11" ht="15.75" customHeight="1" x14ac:dyDescent="0.2">
      <c r="B13192" s="189">
        <v>41417</v>
      </c>
      <c r="C13192" s="143">
        <v>300513</v>
      </c>
      <c r="D13192" s="143" t="s">
        <v>909</v>
      </c>
      <c r="E13192" s="143" t="s">
        <v>24</v>
      </c>
      <c r="F13192" s="248" t="s">
        <v>6844</v>
      </c>
      <c r="G13192" s="216">
        <v>20.79</v>
      </c>
      <c r="H13192" s="216">
        <v>217.99999999813735</v>
      </c>
      <c r="I13192" s="216">
        <v>4532.2199999612758</v>
      </c>
      <c r="J13192" s="216">
        <v>4.5576141142832398E-3</v>
      </c>
      <c r="K13192" s="216">
        <v>2.090648676294578E-5</v>
      </c>
    </row>
    <row r="13193" spans="2:11" ht="15.75" customHeight="1" x14ac:dyDescent="0.2">
      <c r="B13193" s="189">
        <v>41417</v>
      </c>
      <c r="C13193" s="143">
        <v>300514</v>
      </c>
      <c r="D13193" s="143" t="s">
        <v>6961</v>
      </c>
      <c r="E13193" s="143" t="s">
        <v>24</v>
      </c>
      <c r="F13193" s="248" t="s">
        <v>6962</v>
      </c>
      <c r="G13193" s="216">
        <v>0.99</v>
      </c>
      <c r="H13193" s="216">
        <v>37.000000005355105</v>
      </c>
      <c r="I13193" s="216">
        <v>36.630000005301554</v>
      </c>
      <c r="J13193" s="216">
        <v>3.6835238587664303E-5</v>
      </c>
      <c r="K13193" s="216">
        <v>9.95546988711704E-7</v>
      </c>
    </row>
    <row r="13194" spans="2:11" ht="15.75" customHeight="1" x14ac:dyDescent="0.2">
      <c r="B13194" s="189">
        <v>41417</v>
      </c>
      <c r="C13194" s="143">
        <v>300515</v>
      </c>
      <c r="D13194" s="143" t="s">
        <v>6961</v>
      </c>
      <c r="E13194" s="143" t="s">
        <v>24</v>
      </c>
      <c r="F13194" s="248" t="s">
        <v>6962</v>
      </c>
      <c r="G13194" s="216">
        <v>0.99</v>
      </c>
      <c r="H13194" s="216">
        <v>31.999999999534339</v>
      </c>
      <c r="I13194" s="216">
        <v>31.679999999538996</v>
      </c>
      <c r="J13194" s="216">
        <v>3.1857503638310937E-5</v>
      </c>
      <c r="K13194" s="216">
        <v>9.95546988711704E-7</v>
      </c>
    </row>
    <row r="13195" spans="2:11" ht="15.75" customHeight="1" x14ac:dyDescent="0.2">
      <c r="B13195" s="189">
        <v>41417</v>
      </c>
      <c r="C13195" s="143">
        <v>300600</v>
      </c>
      <c r="D13195" s="143" t="s">
        <v>545</v>
      </c>
      <c r="E13195" s="143" t="s">
        <v>24</v>
      </c>
      <c r="F13195" s="248" t="s">
        <v>6963</v>
      </c>
      <c r="G13195" s="216">
        <v>9</v>
      </c>
      <c r="H13195" s="216">
        <v>300.99999999627471</v>
      </c>
      <c r="I13195" s="216">
        <v>2708.9999999664724</v>
      </c>
      <c r="J13195" s="216">
        <v>2.7241785781683108E-3</v>
      </c>
      <c r="K13195" s="216">
        <v>9.0504271701063991E-6</v>
      </c>
    </row>
    <row r="13196" spans="2:11" ht="15.75" customHeight="1" x14ac:dyDescent="0.2">
      <c r="B13196" s="189">
        <v>41417</v>
      </c>
      <c r="C13196" s="143">
        <v>300642</v>
      </c>
      <c r="D13196" s="143" t="s">
        <v>1879</v>
      </c>
      <c r="E13196" s="143" t="s">
        <v>25</v>
      </c>
      <c r="F13196" s="248" t="s">
        <v>6964</v>
      </c>
      <c r="G13196" s="216">
        <v>24.07</v>
      </c>
      <c r="H13196" s="216">
        <v>323.00000000512227</v>
      </c>
      <c r="I13196" s="216">
        <v>7774.6100001232926</v>
      </c>
      <c r="J13196" s="216">
        <v>2.2450814584201156E-2</v>
      </c>
      <c r="K13196" s="216">
        <v>6.950716589425734E-5</v>
      </c>
    </row>
    <row r="13197" spans="2:11" ht="15.75" customHeight="1" x14ac:dyDescent="0.2">
      <c r="B13197" s="189">
        <v>41417</v>
      </c>
      <c r="C13197" s="143">
        <v>300643</v>
      </c>
      <c r="D13197" s="143" t="s">
        <v>912</v>
      </c>
      <c r="E13197" s="143" t="s">
        <v>25</v>
      </c>
      <c r="F13197" s="248" t="s">
        <v>3929</v>
      </c>
      <c r="G13197" s="216">
        <v>3.0100000000000002</v>
      </c>
      <c r="H13197" s="216">
        <v>439.99999999883585</v>
      </c>
      <c r="I13197" s="216">
        <v>1324.399999996496</v>
      </c>
      <c r="J13197" s="216">
        <v>3.8244823643585738E-3</v>
      </c>
      <c r="K13197" s="216">
        <v>8.6920053735652105E-6</v>
      </c>
    </row>
    <row r="13198" spans="2:11" ht="15.75" customHeight="1" x14ac:dyDescent="0.2">
      <c r="B13198" s="189">
        <v>41418</v>
      </c>
      <c r="C13198" s="143">
        <v>300554</v>
      </c>
      <c r="D13198" s="143" t="s">
        <v>613</v>
      </c>
      <c r="E13198" s="143" t="s">
        <v>25</v>
      </c>
      <c r="F13198" s="248" t="s">
        <v>6965</v>
      </c>
      <c r="G13198" s="216">
        <v>3</v>
      </c>
      <c r="H13198" s="216">
        <v>34.999999998835847</v>
      </c>
      <c r="I13198" s="216">
        <v>104.99999999650754</v>
      </c>
      <c r="J13198" s="216">
        <v>3.0328081384773135E-4</v>
      </c>
      <c r="K13198" s="216">
        <v>8.6651661102233979E-6</v>
      </c>
    </row>
    <row r="13199" spans="2:11" ht="15.75" customHeight="1" x14ac:dyDescent="0.2">
      <c r="B13199" s="189">
        <v>41418</v>
      </c>
      <c r="C13199" s="143">
        <v>300575</v>
      </c>
      <c r="D13199" s="143" t="s">
        <v>1628</v>
      </c>
      <c r="E13199" s="143" t="s">
        <v>24</v>
      </c>
      <c r="F13199" s="248" t="s">
        <v>3267</v>
      </c>
      <c r="G13199" s="216">
        <v>0.8</v>
      </c>
      <c r="H13199" s="216">
        <v>204.99999999767169</v>
      </c>
      <c r="I13199" s="216">
        <v>163.99999999813735</v>
      </c>
      <c r="J13199" s="216">
        <v>1.6489892670922148E-4</v>
      </c>
      <c r="K13199" s="216">
        <v>8.0438500834680167E-7</v>
      </c>
    </row>
    <row r="13200" spans="2:11" ht="15.75" customHeight="1" x14ac:dyDescent="0.2">
      <c r="B13200" s="189">
        <v>41418</v>
      </c>
      <c r="C13200" s="143">
        <v>300576</v>
      </c>
      <c r="D13200" s="143" t="s">
        <v>1631</v>
      </c>
      <c r="E13200" s="143" t="s">
        <v>25</v>
      </c>
      <c r="F13200" s="248" t="s">
        <v>2618</v>
      </c>
      <c r="G13200" s="216">
        <v>6</v>
      </c>
      <c r="H13200" s="216">
        <v>205.99999999045394</v>
      </c>
      <c r="I13200" s="216">
        <v>1235.9999999427237</v>
      </c>
      <c r="J13200" s="216">
        <v>3.5700484372466032E-3</v>
      </c>
      <c r="K13200" s="216">
        <v>1.7330332220446796E-5</v>
      </c>
    </row>
    <row r="13201" spans="2:11" ht="15.75" customHeight="1" x14ac:dyDescent="0.2">
      <c r="B13201" s="189">
        <v>41418</v>
      </c>
      <c r="C13201" s="143">
        <v>300593</v>
      </c>
      <c r="D13201" s="143" t="s">
        <v>932</v>
      </c>
      <c r="E13201" s="143" t="s">
        <v>25</v>
      </c>
      <c r="F13201" s="248" t="s">
        <v>6190</v>
      </c>
      <c r="G13201" s="216">
        <v>7</v>
      </c>
      <c r="H13201" s="216">
        <v>341.99999999371357</v>
      </c>
      <c r="I13201" s="216">
        <v>2393.999999955995</v>
      </c>
      <c r="J13201" s="216">
        <v>6.9148025558311678E-3</v>
      </c>
      <c r="K13201" s="216">
        <v>2.0218720923854595E-5</v>
      </c>
    </row>
    <row r="13202" spans="2:11" ht="15.75" customHeight="1" x14ac:dyDescent="0.2">
      <c r="B13202" s="189">
        <v>41418</v>
      </c>
      <c r="C13202" s="143">
        <v>300597</v>
      </c>
      <c r="D13202" s="143" t="s">
        <v>1094</v>
      </c>
      <c r="E13202" s="143" t="s">
        <v>24</v>
      </c>
      <c r="F13202" s="248" t="s">
        <v>6966</v>
      </c>
      <c r="G13202" s="216">
        <v>46.06</v>
      </c>
      <c r="H13202" s="216">
        <v>135</v>
      </c>
      <c r="I13202" s="216">
        <v>6218.1</v>
      </c>
      <c r="J13202" s="216">
        <v>6.2521830255015589E-3</v>
      </c>
      <c r="K13202" s="216">
        <v>4.6312466855567104E-5</v>
      </c>
    </row>
    <row r="13203" spans="2:11" ht="15.75" customHeight="1" x14ac:dyDescent="0.2">
      <c r="B13203" s="189">
        <v>41418</v>
      </c>
      <c r="C13203" s="143">
        <v>300598</v>
      </c>
      <c r="D13203" s="143" t="s">
        <v>675</v>
      </c>
      <c r="E13203" s="143" t="s">
        <v>25</v>
      </c>
      <c r="F13203" s="248" t="s">
        <v>2802</v>
      </c>
      <c r="G13203" s="216">
        <v>71.400000000000006</v>
      </c>
      <c r="H13203" s="216">
        <v>222.00000000069849</v>
      </c>
      <c r="I13203" s="216">
        <v>15850.800000049872</v>
      </c>
      <c r="J13203" s="216">
        <v>4.5783271660120396E-2</v>
      </c>
      <c r="K13203" s="216">
        <v>2.0623095342331687E-4</v>
      </c>
    </row>
    <row r="13204" spans="2:11" ht="15.75" customHeight="1" x14ac:dyDescent="0.2">
      <c r="B13204" s="189">
        <v>41418</v>
      </c>
      <c r="C13204" s="143">
        <v>300601</v>
      </c>
      <c r="D13204" s="143" t="s">
        <v>6759</v>
      </c>
      <c r="E13204" s="143" t="s">
        <v>24</v>
      </c>
      <c r="F13204" s="248" t="s">
        <v>6967</v>
      </c>
      <c r="G13204" s="216">
        <v>14.19</v>
      </c>
      <c r="H13204" s="216">
        <v>114.00000000488944</v>
      </c>
      <c r="I13204" s="216">
        <v>1617.6600000693811</v>
      </c>
      <c r="J13204" s="216">
        <v>1.6265268158226203E-3</v>
      </c>
      <c r="K13204" s="216">
        <v>1.4267779085551393E-5</v>
      </c>
    </row>
    <row r="13205" spans="2:11" ht="15.75" customHeight="1" x14ac:dyDescent="0.2">
      <c r="B13205" s="189">
        <v>41418</v>
      </c>
      <c r="C13205" s="143">
        <v>300602</v>
      </c>
      <c r="D13205" s="143" t="s">
        <v>1224</v>
      </c>
      <c r="E13205" s="143" t="s">
        <v>24</v>
      </c>
      <c r="F13205" s="248" t="s">
        <v>6594</v>
      </c>
      <c r="G13205" s="216">
        <v>29.3</v>
      </c>
      <c r="H13205" s="216">
        <v>130.00000000465661</v>
      </c>
      <c r="I13205" s="216">
        <v>3809.0000001364388</v>
      </c>
      <c r="J13205" s="216">
        <v>3.8298781211283956E-3</v>
      </c>
      <c r="K13205" s="216">
        <v>2.9460600930701609E-5</v>
      </c>
    </row>
    <row r="13206" spans="2:11" ht="15.75" customHeight="1" x14ac:dyDescent="0.2">
      <c r="B13206" s="189">
        <v>41418</v>
      </c>
      <c r="C13206" s="143">
        <v>300603</v>
      </c>
      <c r="D13206" s="143" t="s">
        <v>1742</v>
      </c>
      <c r="E13206" s="143" t="s">
        <v>24</v>
      </c>
      <c r="F13206" s="248" t="s">
        <v>6968</v>
      </c>
      <c r="G13206" s="216">
        <v>5.9</v>
      </c>
      <c r="H13206" s="216">
        <v>136.00000000325963</v>
      </c>
      <c r="I13206" s="216">
        <v>802.40000001923181</v>
      </c>
      <c r="J13206" s="216">
        <v>8.0679816339117923E-4</v>
      </c>
      <c r="K13206" s="216">
        <v>5.9323394365576622E-6</v>
      </c>
    </row>
    <row r="13207" spans="2:11" ht="15.75" customHeight="1" x14ac:dyDescent="0.2">
      <c r="B13207" s="189">
        <v>41418</v>
      </c>
      <c r="C13207" s="143">
        <v>300604</v>
      </c>
      <c r="D13207" s="143" t="s">
        <v>930</v>
      </c>
      <c r="E13207" s="143" t="s">
        <v>24</v>
      </c>
      <c r="F13207" s="248" t="s">
        <v>6568</v>
      </c>
      <c r="G13207" s="216">
        <v>11.6</v>
      </c>
      <c r="H13207" s="216">
        <v>97.000000001862645</v>
      </c>
      <c r="I13207" s="216">
        <v>1125.2000000216067</v>
      </c>
      <c r="J13207" s="216">
        <v>1.1313675142615015E-3</v>
      </c>
      <c r="K13207" s="216">
        <v>1.1663582621028623E-5</v>
      </c>
    </row>
    <row r="13208" spans="2:11" ht="15.75" customHeight="1" x14ac:dyDescent="0.2">
      <c r="B13208" s="189">
        <v>41418</v>
      </c>
      <c r="C13208" s="143">
        <v>300605</v>
      </c>
      <c r="D13208" s="143" t="s">
        <v>618</v>
      </c>
      <c r="E13208" s="143" t="s">
        <v>24</v>
      </c>
      <c r="F13208" s="248" t="s">
        <v>6903</v>
      </c>
      <c r="G13208" s="216">
        <v>23.984999999999999</v>
      </c>
      <c r="H13208" s="216">
        <v>319.99999999534339</v>
      </c>
      <c r="I13208" s="216">
        <v>7675.1999998883111</v>
      </c>
      <c r="J13208" s="216">
        <v>7.7172697699669137E-3</v>
      </c>
      <c r="K13208" s="216">
        <v>2.4116468031497545E-5</v>
      </c>
    </row>
    <row r="13209" spans="2:11" ht="15.75" customHeight="1" x14ac:dyDescent="0.2">
      <c r="B13209" s="189">
        <v>41418</v>
      </c>
      <c r="C13209" s="143">
        <v>300606</v>
      </c>
      <c r="D13209" s="143" t="s">
        <v>930</v>
      </c>
      <c r="E13209" s="143" t="s">
        <v>24</v>
      </c>
      <c r="F13209" s="248" t="s">
        <v>6969</v>
      </c>
      <c r="G13209" s="216">
        <v>3.48</v>
      </c>
      <c r="H13209" s="216">
        <v>200.00000000232831</v>
      </c>
      <c r="I13209" s="216">
        <v>696.00000000810246</v>
      </c>
      <c r="J13209" s="216">
        <v>6.9981495726986428E-4</v>
      </c>
      <c r="K13209" s="216">
        <v>3.4990747863085867E-6</v>
      </c>
    </row>
    <row r="13210" spans="2:11" ht="15.75" customHeight="1" x14ac:dyDescent="0.2">
      <c r="B13210" s="189">
        <v>41418</v>
      </c>
      <c r="C13210" s="143">
        <v>300606</v>
      </c>
      <c r="D13210" s="143" t="s">
        <v>881</v>
      </c>
      <c r="E13210" s="143" t="s">
        <v>24</v>
      </c>
      <c r="F13210" s="248" t="s">
        <v>6969</v>
      </c>
      <c r="G13210" s="216">
        <v>13.13</v>
      </c>
      <c r="H13210" s="216">
        <v>200.00000000232831</v>
      </c>
      <c r="I13210" s="216">
        <v>2626.0000000305708</v>
      </c>
      <c r="J13210" s="216">
        <v>2.6403937899291147E-3</v>
      </c>
      <c r="K13210" s="216">
        <v>1.3201968949491881E-5</v>
      </c>
    </row>
    <row r="13211" spans="2:11" ht="15.75" customHeight="1" x14ac:dyDescent="0.2">
      <c r="B13211" s="189">
        <v>41418</v>
      </c>
      <c r="C13211" s="143">
        <v>300607</v>
      </c>
      <c r="D13211" s="143" t="s">
        <v>890</v>
      </c>
      <c r="E13211" s="143" t="s">
        <v>25</v>
      </c>
      <c r="F13211" s="248" t="s">
        <v>6970</v>
      </c>
      <c r="G13211" s="216">
        <v>6.5</v>
      </c>
      <c r="H13211" s="216">
        <v>293.00000000162981</v>
      </c>
      <c r="I13211" s="216">
        <v>1904.5000000105938</v>
      </c>
      <c r="J13211" s="216">
        <v>5.5009362856707524E-3</v>
      </c>
      <c r="K13211" s="216">
        <v>1.8774526572150694E-5</v>
      </c>
    </row>
    <row r="13212" spans="2:11" ht="15.75" customHeight="1" x14ac:dyDescent="0.2">
      <c r="B13212" s="189">
        <v>41418</v>
      </c>
      <c r="C13212" s="143">
        <v>300608</v>
      </c>
      <c r="D13212" s="143" t="s">
        <v>1153</v>
      </c>
      <c r="E13212" s="143" t="s">
        <v>25</v>
      </c>
      <c r="F13212" s="248" t="s">
        <v>6971</v>
      </c>
      <c r="G13212" s="216">
        <v>5.8100000000000005</v>
      </c>
      <c r="H13212" s="216">
        <v>27.999999996973202</v>
      </c>
      <c r="I13212" s="216">
        <v>162.6799999824143</v>
      </c>
      <c r="J13212" s="216">
        <v>4.6988307421958641E-4</v>
      </c>
      <c r="K13212" s="216">
        <v>1.6781538366799316E-5</v>
      </c>
    </row>
    <row r="13213" spans="2:11" ht="15.75" customHeight="1" x14ac:dyDescent="0.2">
      <c r="B13213" s="189">
        <v>41418</v>
      </c>
      <c r="C13213" s="143">
        <v>300608</v>
      </c>
      <c r="D13213" s="143" t="s">
        <v>589</v>
      </c>
      <c r="E13213" s="143" t="s">
        <v>25</v>
      </c>
      <c r="F13213" s="248" t="s">
        <v>6971</v>
      </c>
      <c r="G13213" s="216">
        <v>2.16</v>
      </c>
      <c r="H13213" s="216">
        <v>27.999999996973202</v>
      </c>
      <c r="I13213" s="216">
        <v>60.479999993462123</v>
      </c>
      <c r="J13213" s="216">
        <v>1.7468974876321976E-4</v>
      </c>
      <c r="K13213" s="216">
        <v>6.2389195993608464E-6</v>
      </c>
    </row>
    <row r="13214" spans="2:11" ht="15.75" customHeight="1" x14ac:dyDescent="0.2">
      <c r="B13214" s="189">
        <v>41418</v>
      </c>
      <c r="C13214" s="143">
        <v>300609</v>
      </c>
      <c r="D13214" s="143" t="s">
        <v>1739</v>
      </c>
      <c r="E13214" s="143" t="s">
        <v>24</v>
      </c>
      <c r="F13214" s="248" t="s">
        <v>6972</v>
      </c>
      <c r="G13214" s="216">
        <v>4.76</v>
      </c>
      <c r="H13214" s="216">
        <v>467.99999999580905</v>
      </c>
      <c r="I13214" s="216">
        <v>2227.679999980051</v>
      </c>
      <c r="J13214" s="216">
        <v>2.2398904942224455E-3</v>
      </c>
      <c r="K13214" s="216">
        <v>4.786090799663469E-6</v>
      </c>
    </row>
    <row r="13215" spans="2:11" ht="15.75" customHeight="1" x14ac:dyDescent="0.2">
      <c r="B13215" s="189">
        <v>41418</v>
      </c>
      <c r="C13215" s="143">
        <v>300610</v>
      </c>
      <c r="D13215" s="143" t="s">
        <v>764</v>
      </c>
      <c r="E13215" s="143" t="s">
        <v>24</v>
      </c>
      <c r="F13215" s="248" t="s">
        <v>6973</v>
      </c>
      <c r="G13215" s="216">
        <v>21.84</v>
      </c>
      <c r="H13215" s="216">
        <v>333.99999999906868</v>
      </c>
      <c r="I13215" s="216">
        <v>7294.5599999796596</v>
      </c>
      <c r="J13215" s="216">
        <v>7.3345433830873542E-3</v>
      </c>
      <c r="K13215" s="216">
        <v>2.1959710727867683E-5</v>
      </c>
    </row>
    <row r="13216" spans="2:11" ht="15.75" customHeight="1" x14ac:dyDescent="0.2">
      <c r="B13216" s="189">
        <v>41418</v>
      </c>
      <c r="C13216" s="143">
        <v>300611</v>
      </c>
      <c r="D13216" s="143" t="s">
        <v>1561</v>
      </c>
      <c r="E13216" s="143" t="s">
        <v>25</v>
      </c>
      <c r="F13216" s="248" t="s">
        <v>6974</v>
      </c>
      <c r="G13216" s="216">
        <v>2.88</v>
      </c>
      <c r="H13216" s="216">
        <v>142.00000000186265</v>
      </c>
      <c r="I13216" s="216">
        <v>408.96000000536441</v>
      </c>
      <c r="J13216" s="216">
        <v>1.1812354441611481E-3</v>
      </c>
      <c r="K13216" s="216">
        <v>8.3185594658144612E-6</v>
      </c>
    </row>
    <row r="13217" spans="2:11" ht="15.75" customHeight="1" x14ac:dyDescent="0.2">
      <c r="B13217" s="189">
        <v>41418</v>
      </c>
      <c r="C13217" s="143">
        <v>300612</v>
      </c>
      <c r="D13217" s="143" t="s">
        <v>801</v>
      </c>
      <c r="E13217" s="143" t="s">
        <v>25</v>
      </c>
      <c r="F13217" s="248" t="s">
        <v>6975</v>
      </c>
      <c r="G13217" s="216">
        <v>6</v>
      </c>
      <c r="H13217" s="216">
        <v>76.000000006752089</v>
      </c>
      <c r="I13217" s="216">
        <v>456.00000004051253</v>
      </c>
      <c r="J13217" s="216">
        <v>1.3171052488709723E-3</v>
      </c>
      <c r="K13217" s="216">
        <v>1.7330332220446796E-5</v>
      </c>
    </row>
    <row r="13218" spans="2:11" ht="15.75" customHeight="1" x14ac:dyDescent="0.2">
      <c r="B13218" s="189">
        <v>41418</v>
      </c>
      <c r="C13218" s="143">
        <v>300613</v>
      </c>
      <c r="D13218" s="143" t="s">
        <v>523</v>
      </c>
      <c r="E13218" s="143" t="s">
        <v>24</v>
      </c>
      <c r="F13218" s="248" t="s">
        <v>6959</v>
      </c>
      <c r="G13218" s="216">
        <v>1.08</v>
      </c>
      <c r="H13218" s="216">
        <v>30.00000000349246</v>
      </c>
      <c r="I13218" s="216">
        <v>32.400000003771858</v>
      </c>
      <c r="J13218" s="216">
        <v>3.2577592841837995E-5</v>
      </c>
      <c r="K13218" s="216">
        <v>1.0859197612681821E-6</v>
      </c>
    </row>
    <row r="13219" spans="2:11" ht="15.75" customHeight="1" x14ac:dyDescent="0.2">
      <c r="B13219" s="189">
        <v>41418</v>
      </c>
      <c r="C13219" s="143">
        <v>300614</v>
      </c>
      <c r="D13219" s="143" t="s">
        <v>1502</v>
      </c>
      <c r="E13219" s="143" t="s">
        <v>24</v>
      </c>
      <c r="F13219" s="248" t="s">
        <v>6920</v>
      </c>
      <c r="G13219" s="216">
        <v>1.45</v>
      </c>
      <c r="H13219" s="216">
        <v>30.00000000349246</v>
      </c>
      <c r="I13219" s="216">
        <v>43.500000005064066</v>
      </c>
      <c r="J13219" s="216">
        <v>4.3738434833949162E-5</v>
      </c>
      <c r="K13219" s="216">
        <v>1.4579478276285779E-6</v>
      </c>
    </row>
    <row r="13220" spans="2:11" ht="15.75" customHeight="1" x14ac:dyDescent="0.2">
      <c r="B13220" s="189">
        <v>41418</v>
      </c>
      <c r="C13220" s="143">
        <v>300615</v>
      </c>
      <c r="D13220" s="143" t="s">
        <v>958</v>
      </c>
      <c r="E13220" s="143" t="s">
        <v>24</v>
      </c>
      <c r="F13220" s="248" t="s">
        <v>6976</v>
      </c>
      <c r="G13220" s="216">
        <v>14.365</v>
      </c>
      <c r="H13220" s="216">
        <v>247.99999999115244</v>
      </c>
      <c r="I13220" s="216">
        <v>3562.5199998729049</v>
      </c>
      <c r="J13220" s="216">
        <v>3.5820470997917678E-3</v>
      </c>
      <c r="K13220" s="216">
        <v>1.4443738306127256E-5</v>
      </c>
    </row>
    <row r="13221" spans="2:11" ht="15.75" customHeight="1" x14ac:dyDescent="0.2">
      <c r="B13221" s="189">
        <v>41418</v>
      </c>
      <c r="C13221" s="143">
        <v>300615</v>
      </c>
      <c r="D13221" s="143" t="s">
        <v>1588</v>
      </c>
      <c r="E13221" s="143" t="s">
        <v>24</v>
      </c>
      <c r="F13221" s="248" t="s">
        <v>6976</v>
      </c>
      <c r="G13221" s="216">
        <v>1.02</v>
      </c>
      <c r="H13221" s="216">
        <v>247.99999999115244</v>
      </c>
      <c r="I13221" s="216">
        <v>252.95999999097549</v>
      </c>
      <c r="J13221" s="216">
        <v>2.5434653963018469E-4</v>
      </c>
      <c r="K13221" s="216">
        <v>1.0255908856421721E-6</v>
      </c>
    </row>
    <row r="13222" spans="2:11" ht="15.75" customHeight="1" x14ac:dyDescent="0.2">
      <c r="B13222" s="189">
        <v>41418</v>
      </c>
      <c r="C13222" s="143">
        <v>300617</v>
      </c>
      <c r="D13222" s="143" t="s">
        <v>5259</v>
      </c>
      <c r="E13222" s="143" t="s">
        <v>24</v>
      </c>
      <c r="F13222" s="248" t="s">
        <v>6001</v>
      </c>
      <c r="G13222" s="216">
        <v>1.34</v>
      </c>
      <c r="H13222" s="216">
        <v>297.00000000419095</v>
      </c>
      <c r="I13222" s="216">
        <v>397.98000000561592</v>
      </c>
      <c r="J13222" s="216">
        <v>4.0016143203297185E-4</v>
      </c>
      <c r="K13222" s="216">
        <v>1.3473448889808927E-6</v>
      </c>
    </row>
    <row r="13223" spans="2:11" ht="15.75" customHeight="1" x14ac:dyDescent="0.2">
      <c r="B13223" s="189">
        <v>41418</v>
      </c>
      <c r="C13223" s="143">
        <v>300618</v>
      </c>
      <c r="D13223" s="143" t="s">
        <v>1809</v>
      </c>
      <c r="E13223" s="143" t="s">
        <v>24</v>
      </c>
      <c r="F13223" s="248" t="s">
        <v>6977</v>
      </c>
      <c r="G13223" s="216">
        <v>11</v>
      </c>
      <c r="H13223" s="216">
        <v>317.99999999930151</v>
      </c>
      <c r="I13223" s="216">
        <v>3497.9999999923166</v>
      </c>
      <c r="J13223" s="216">
        <v>3.5171734489886646E-3</v>
      </c>
      <c r="K13223" s="216">
        <v>1.1060293864768522E-5</v>
      </c>
    </row>
    <row r="13224" spans="2:11" ht="15.75" customHeight="1" x14ac:dyDescent="0.2">
      <c r="B13224" s="189">
        <v>41418</v>
      </c>
      <c r="C13224" s="143">
        <v>300619</v>
      </c>
      <c r="D13224" s="143" t="s">
        <v>6879</v>
      </c>
      <c r="E13224" s="143" t="s">
        <v>24</v>
      </c>
      <c r="F13224" s="248" t="s">
        <v>6978</v>
      </c>
      <c r="G13224" s="216">
        <v>3.0100000000000002</v>
      </c>
      <c r="H13224" s="216">
        <v>322.9999999946449</v>
      </c>
      <c r="I13224" s="216">
        <v>972.22999998388116</v>
      </c>
      <c r="J13224" s="216">
        <v>9.7755904581505642E-4</v>
      </c>
      <c r="K13224" s="216">
        <v>3.0264985939048413E-6</v>
      </c>
    </row>
    <row r="13225" spans="2:11" ht="15.75" customHeight="1" x14ac:dyDescent="0.2">
      <c r="B13225" s="189">
        <v>41418</v>
      </c>
      <c r="C13225" s="143">
        <v>300620</v>
      </c>
      <c r="D13225" s="143" t="s">
        <v>979</v>
      </c>
      <c r="E13225" s="143" t="s">
        <v>24</v>
      </c>
      <c r="F13225" s="248" t="s">
        <v>6979</v>
      </c>
      <c r="G13225" s="216">
        <v>6.48</v>
      </c>
      <c r="H13225" s="216">
        <v>277.00000000186265</v>
      </c>
      <c r="I13225" s="216">
        <v>1794.9600000120702</v>
      </c>
      <c r="J13225" s="216">
        <v>1.8047986432398551E-3</v>
      </c>
      <c r="K13225" s="216">
        <v>6.5155185676090936E-6</v>
      </c>
    </row>
    <row r="13226" spans="2:11" ht="15.75" customHeight="1" x14ac:dyDescent="0.2">
      <c r="B13226" s="189">
        <v>41418</v>
      </c>
      <c r="C13226" s="143">
        <v>300621</v>
      </c>
      <c r="D13226" s="143" t="s">
        <v>615</v>
      </c>
      <c r="E13226" s="143" t="s">
        <v>25</v>
      </c>
      <c r="F13226" s="248" t="s">
        <v>6230</v>
      </c>
      <c r="G13226" s="216">
        <v>0.68</v>
      </c>
      <c r="H13226" s="216">
        <v>223.00000000395812</v>
      </c>
      <c r="I13226" s="216">
        <v>151.64000000269152</v>
      </c>
      <c r="J13226" s="216">
        <v>4.379952629925328E-4</v>
      </c>
      <c r="K13226" s="216">
        <v>1.9641043183173034E-6</v>
      </c>
    </row>
    <row r="13227" spans="2:11" ht="15.75" customHeight="1" x14ac:dyDescent="0.2">
      <c r="B13227" s="189">
        <v>41418</v>
      </c>
      <c r="C13227" s="143">
        <v>300621</v>
      </c>
      <c r="D13227" s="143" t="s">
        <v>1595</v>
      </c>
      <c r="E13227" s="143" t="s">
        <v>24</v>
      </c>
      <c r="F13227" s="248" t="s">
        <v>6230</v>
      </c>
      <c r="G13227" s="216">
        <v>3.27</v>
      </c>
      <c r="H13227" s="216">
        <v>223.00000000395812</v>
      </c>
      <c r="I13227" s="216">
        <v>729.21000001294306</v>
      </c>
      <c r="J13227" s="216">
        <v>7.3320698993372801E-4</v>
      </c>
      <c r="K13227" s="216">
        <v>3.2879237216175517E-6</v>
      </c>
    </row>
    <row r="13228" spans="2:11" ht="15.75" customHeight="1" x14ac:dyDescent="0.2">
      <c r="B13228" s="189">
        <v>41418</v>
      </c>
      <c r="C13228" s="143">
        <v>300621</v>
      </c>
      <c r="D13228" s="143" t="s">
        <v>1376</v>
      </c>
      <c r="E13228" s="143" t="s">
        <v>24</v>
      </c>
      <c r="F13228" s="248" t="s">
        <v>6230</v>
      </c>
      <c r="G13228" s="216">
        <v>16.170000000000002</v>
      </c>
      <c r="H13228" s="216">
        <v>223.00000000395812</v>
      </c>
      <c r="I13228" s="216">
        <v>3605.9100000640033</v>
      </c>
      <c r="J13228" s="216">
        <v>3.6256749318741232E-3</v>
      </c>
      <c r="K13228" s="216">
        <v>1.6258631981209727E-5</v>
      </c>
    </row>
    <row r="13229" spans="2:11" ht="15.75" customHeight="1" x14ac:dyDescent="0.2">
      <c r="B13229" s="189">
        <v>41418</v>
      </c>
      <c r="C13229" s="143">
        <v>300622</v>
      </c>
      <c r="D13229" s="143" t="s">
        <v>879</v>
      </c>
      <c r="E13229" s="143" t="s">
        <v>24</v>
      </c>
      <c r="F13229" s="248" t="s">
        <v>6980</v>
      </c>
      <c r="G13229" s="216">
        <v>1.9468000000000001</v>
      </c>
      <c r="H13229" s="216">
        <v>31.999999999534339</v>
      </c>
      <c r="I13229" s="216">
        <v>62.297599999093457</v>
      </c>
      <c r="J13229" s="216">
        <v>6.2639069369070622E-5</v>
      </c>
      <c r="K13229" s="216">
        <v>1.9574709178119418E-6</v>
      </c>
    </row>
    <row r="13230" spans="2:11" ht="15.75" customHeight="1" x14ac:dyDescent="0.2">
      <c r="B13230" s="189">
        <v>41418</v>
      </c>
      <c r="C13230" s="143">
        <v>300622</v>
      </c>
      <c r="D13230" s="143" t="s">
        <v>1555</v>
      </c>
      <c r="E13230" s="143" t="s">
        <v>24</v>
      </c>
      <c r="F13230" s="248" t="s">
        <v>6980</v>
      </c>
      <c r="G13230" s="216">
        <v>2.5100000000000002</v>
      </c>
      <c r="H13230" s="216">
        <v>31.999999999534339</v>
      </c>
      <c r="I13230" s="216">
        <v>80.319999998831193</v>
      </c>
      <c r="J13230" s="216">
        <v>8.0760254836843663E-5</v>
      </c>
      <c r="K13230" s="216">
        <v>2.5237579636880901E-6</v>
      </c>
    </row>
    <row r="13231" spans="2:11" ht="15.75" customHeight="1" x14ac:dyDescent="0.2">
      <c r="B13231" s="189">
        <v>41418</v>
      </c>
      <c r="C13231" s="143">
        <v>300623</v>
      </c>
      <c r="D13231" s="143" t="s">
        <v>825</v>
      </c>
      <c r="E13231" s="143" t="s">
        <v>24</v>
      </c>
      <c r="F13231" s="248" t="s">
        <v>6848</v>
      </c>
      <c r="G13231" s="216">
        <v>23.76</v>
      </c>
      <c r="H13231" s="216">
        <v>309.00000000139698</v>
      </c>
      <c r="I13231" s="216">
        <v>7341.8400000331931</v>
      </c>
      <c r="J13231" s="216">
        <v>7.3820825371344774E-3</v>
      </c>
      <c r="K13231" s="216">
        <v>2.3890234747900009E-5</v>
      </c>
    </row>
    <row r="13232" spans="2:11" ht="15.75" customHeight="1" x14ac:dyDescent="0.2">
      <c r="B13232" s="189">
        <v>41418</v>
      </c>
      <c r="C13232" s="143">
        <v>300623</v>
      </c>
      <c r="D13232" s="143" t="s">
        <v>1237</v>
      </c>
      <c r="E13232" s="143" t="s">
        <v>24</v>
      </c>
      <c r="F13232" s="248" t="s">
        <v>6848</v>
      </c>
      <c r="G13232" s="216">
        <v>1.48</v>
      </c>
      <c r="H13232" s="216">
        <v>309.00000000139698</v>
      </c>
      <c r="I13232" s="216">
        <v>457.32000000206756</v>
      </c>
      <c r="J13232" s="216">
        <v>4.5982669002352805E-4</v>
      </c>
      <c r="K13232" s="216">
        <v>1.488112265441583E-6</v>
      </c>
    </row>
    <row r="13233" spans="2:11" ht="15.75" customHeight="1" x14ac:dyDescent="0.2">
      <c r="B13233" s="189">
        <v>41418</v>
      </c>
      <c r="C13233" s="143">
        <v>300624</v>
      </c>
      <c r="D13233" s="143" t="s">
        <v>879</v>
      </c>
      <c r="E13233" s="143" t="s">
        <v>24</v>
      </c>
      <c r="F13233" s="248" t="s">
        <v>6981</v>
      </c>
      <c r="G13233" s="216">
        <v>3.7202000000000002</v>
      </c>
      <c r="H13233" s="216">
        <v>93.999999992083758</v>
      </c>
      <c r="I13233" s="216">
        <v>349.69879997055</v>
      </c>
      <c r="J13233" s="216">
        <v>3.5161559016647168E-4</v>
      </c>
      <c r="K13233" s="216">
        <v>3.7405913850647144E-6</v>
      </c>
    </row>
    <row r="13234" spans="2:11" ht="15.75" customHeight="1" x14ac:dyDescent="0.2">
      <c r="B13234" s="189">
        <v>41418</v>
      </c>
      <c r="C13234" s="143">
        <v>300625</v>
      </c>
      <c r="D13234" s="143" t="s">
        <v>919</v>
      </c>
      <c r="E13234" s="143" t="s">
        <v>25</v>
      </c>
      <c r="F13234" s="248" t="s">
        <v>6982</v>
      </c>
      <c r="G13234" s="216">
        <v>9.9</v>
      </c>
      <c r="H13234" s="216">
        <v>307.99999999813735</v>
      </c>
      <c r="I13234" s="216">
        <v>3049.1999999815598</v>
      </c>
      <c r="J13234" s="216">
        <v>8.8072748343777981E-3</v>
      </c>
      <c r="K13234" s="216">
        <v>2.8595048163737213E-5</v>
      </c>
    </row>
    <row r="13235" spans="2:11" ht="15.75" customHeight="1" x14ac:dyDescent="0.2">
      <c r="B13235" s="189">
        <v>41418</v>
      </c>
      <c r="C13235" s="143">
        <v>300626</v>
      </c>
      <c r="D13235" s="143" t="s">
        <v>855</v>
      </c>
      <c r="E13235" s="143" t="s">
        <v>24</v>
      </c>
      <c r="F13235" s="248" t="s">
        <v>6983</v>
      </c>
      <c r="G13235" s="216">
        <v>0.78</v>
      </c>
      <c r="H13235" s="216">
        <v>360</v>
      </c>
      <c r="I13235" s="216">
        <v>280.8</v>
      </c>
      <c r="J13235" s="216">
        <v>2.8233913792972737E-4</v>
      </c>
      <c r="K13235" s="216">
        <v>7.842753831381316E-7</v>
      </c>
    </row>
    <row r="13236" spans="2:11" ht="15.75" customHeight="1" x14ac:dyDescent="0.2">
      <c r="B13236" s="189">
        <v>41418</v>
      </c>
      <c r="C13236" s="143">
        <v>300626</v>
      </c>
      <c r="D13236" s="143" t="s">
        <v>1237</v>
      </c>
      <c r="E13236" s="143" t="s">
        <v>24</v>
      </c>
      <c r="F13236" s="248" t="s">
        <v>6983</v>
      </c>
      <c r="G13236" s="216">
        <v>24.21</v>
      </c>
      <c r="H13236" s="216">
        <v>360</v>
      </c>
      <c r="I13236" s="216">
        <v>8715.6</v>
      </c>
      <c r="J13236" s="216">
        <v>8.7633724734342295E-3</v>
      </c>
      <c r="K13236" s="216">
        <v>2.4342701315095083E-5</v>
      </c>
    </row>
    <row r="13237" spans="2:11" ht="15.75" customHeight="1" x14ac:dyDescent="0.2">
      <c r="B13237" s="189">
        <v>41418</v>
      </c>
      <c r="C13237" s="143">
        <v>300627</v>
      </c>
      <c r="D13237" s="143" t="s">
        <v>723</v>
      </c>
      <c r="E13237" s="143" t="s">
        <v>25</v>
      </c>
      <c r="F13237" s="248" t="s">
        <v>6984</v>
      </c>
      <c r="G13237" s="216">
        <v>1</v>
      </c>
      <c r="H13237" s="216">
        <v>197.0000000030268</v>
      </c>
      <c r="I13237" s="216">
        <v>197.0000000030268</v>
      </c>
      <c r="J13237" s="216">
        <v>5.6901257458007897E-4</v>
      </c>
      <c r="K13237" s="216">
        <v>2.8883887034077993E-6</v>
      </c>
    </row>
    <row r="13238" spans="2:11" ht="15.75" customHeight="1" x14ac:dyDescent="0.2">
      <c r="B13238" s="189">
        <v>41418</v>
      </c>
      <c r="C13238" s="143">
        <v>300635</v>
      </c>
      <c r="D13238" s="143" t="s">
        <v>932</v>
      </c>
      <c r="E13238" s="143" t="s">
        <v>25</v>
      </c>
      <c r="F13238" s="248" t="s">
        <v>6190</v>
      </c>
      <c r="G13238" s="216">
        <v>7</v>
      </c>
      <c r="H13238" s="216">
        <v>341.99999999371357</v>
      </c>
      <c r="I13238" s="216">
        <v>2393.999999955995</v>
      </c>
      <c r="J13238" s="216">
        <v>6.9148025558311678E-3</v>
      </c>
      <c r="K13238" s="216">
        <v>2.0218720923854595E-5</v>
      </c>
    </row>
    <row r="13239" spans="2:11" ht="15.75" customHeight="1" x14ac:dyDescent="0.2">
      <c r="B13239" s="189">
        <v>41418</v>
      </c>
      <c r="C13239" s="143">
        <v>300656</v>
      </c>
      <c r="D13239" s="143" t="s">
        <v>751</v>
      </c>
      <c r="E13239" s="143" t="s">
        <v>24</v>
      </c>
      <c r="F13239" s="248" t="s">
        <v>6985</v>
      </c>
      <c r="G13239" s="216">
        <v>1.1200000000000001</v>
      </c>
      <c r="H13239" s="216">
        <v>256.99999999953434</v>
      </c>
      <c r="I13239" s="216">
        <v>287.83999999947849</v>
      </c>
      <c r="J13239" s="216">
        <v>2.8941772600265484E-4</v>
      </c>
      <c r="K13239" s="216">
        <v>1.1261390116855223E-6</v>
      </c>
    </row>
    <row r="13240" spans="2:11" ht="15.75" customHeight="1" x14ac:dyDescent="0.2">
      <c r="B13240" s="189">
        <v>41418</v>
      </c>
      <c r="C13240" s="143">
        <v>300656</v>
      </c>
      <c r="D13240" s="143" t="s">
        <v>1571</v>
      </c>
      <c r="E13240" s="143" t="s">
        <v>24</v>
      </c>
      <c r="F13240" s="248" t="s">
        <v>6985</v>
      </c>
      <c r="G13240" s="216">
        <v>10.030000000000001</v>
      </c>
      <c r="H13240" s="216">
        <v>256.99999999953434</v>
      </c>
      <c r="I13240" s="216">
        <v>2577.7099999953293</v>
      </c>
      <c r="J13240" s="216">
        <v>2.5918390998273463E-3</v>
      </c>
      <c r="K13240" s="216">
        <v>1.0084977042148025E-5</v>
      </c>
    </row>
    <row r="13241" spans="2:11" ht="15.75" customHeight="1" x14ac:dyDescent="0.2">
      <c r="B13241" s="189">
        <v>41419</v>
      </c>
      <c r="C13241" s="143">
        <v>300646</v>
      </c>
      <c r="D13241" s="143" t="s">
        <v>613</v>
      </c>
      <c r="E13241" s="143" t="s">
        <v>25</v>
      </c>
      <c r="F13241" s="248" t="s">
        <v>2477</v>
      </c>
      <c r="G13241" s="216">
        <v>4</v>
      </c>
      <c r="H13241" s="216">
        <v>244.99999999185093</v>
      </c>
      <c r="I13241" s="216">
        <v>979.99999996740371</v>
      </c>
      <c r="J13241" s="216">
        <v>2.8310736213109232E-3</v>
      </c>
      <c r="K13241" s="216">
        <v>1.1555402536347302E-5</v>
      </c>
    </row>
    <row r="13242" spans="2:11" ht="15.75" customHeight="1" x14ac:dyDescent="0.2">
      <c r="B13242" s="189">
        <v>41419</v>
      </c>
      <c r="C13242" s="143">
        <v>300653</v>
      </c>
      <c r="D13242" s="143" t="s">
        <v>1321</v>
      </c>
      <c r="E13242" s="143" t="s">
        <v>25</v>
      </c>
      <c r="F13242" s="248" t="s">
        <v>4304</v>
      </c>
      <c r="G13242" s="216">
        <v>32.5</v>
      </c>
      <c r="H13242" s="216">
        <v>518.99999999441206</v>
      </c>
      <c r="I13242" s="216">
        <v>16867.499999818392</v>
      </c>
      <c r="J13242" s="216">
        <v>4.8727688069934889E-2</v>
      </c>
      <c r="K13242" s="216">
        <v>9.3887645607821832E-5</v>
      </c>
    </row>
    <row r="13243" spans="2:11" ht="15.75" customHeight="1" x14ac:dyDescent="0.2">
      <c r="B13243" s="189">
        <v>41419</v>
      </c>
      <c r="C13243" s="143">
        <v>300657</v>
      </c>
      <c r="D13243" s="143" t="s">
        <v>1877</v>
      </c>
      <c r="E13243" s="143" t="s">
        <v>25</v>
      </c>
      <c r="F13243" s="248" t="s">
        <v>6986</v>
      </c>
      <c r="G13243" s="216">
        <v>1</v>
      </c>
      <c r="H13243" s="216">
        <v>37.999999998137355</v>
      </c>
      <c r="I13243" s="216">
        <v>37.999999998137355</v>
      </c>
      <c r="J13243" s="216">
        <v>1.0977632408991846E-4</v>
      </c>
      <c r="K13243" s="216">
        <v>2.8888506340868254E-6</v>
      </c>
    </row>
    <row r="13244" spans="2:11" ht="15.75" customHeight="1" x14ac:dyDescent="0.2">
      <c r="B13244" s="189">
        <v>41419</v>
      </c>
      <c r="C13244" s="143">
        <v>300661</v>
      </c>
      <c r="D13244" s="143" t="s">
        <v>567</v>
      </c>
      <c r="E13244" s="143" t="s">
        <v>24</v>
      </c>
      <c r="F13244" s="248" t="s">
        <v>6449</v>
      </c>
      <c r="G13244" s="216">
        <v>8.82</v>
      </c>
      <c r="H13244" s="216">
        <v>293.00000000162981</v>
      </c>
      <c r="I13244" s="216">
        <v>2584.2600000143752</v>
      </c>
      <c r="J13244" s="216">
        <v>2.5981930440504698E-3</v>
      </c>
      <c r="K13244" s="216">
        <v>8.8675530513174651E-6</v>
      </c>
    </row>
    <row r="13245" spans="2:11" ht="15.75" customHeight="1" x14ac:dyDescent="0.2">
      <c r="B13245" s="189">
        <v>41420</v>
      </c>
      <c r="C13245" s="143">
        <v>300665</v>
      </c>
      <c r="D13245" s="143" t="s">
        <v>1675</v>
      </c>
      <c r="E13245" s="143" t="s">
        <v>24</v>
      </c>
      <c r="F13245" s="248" t="s">
        <v>2043</v>
      </c>
      <c r="G13245" s="216">
        <v>18</v>
      </c>
      <c r="H13245" s="216">
        <v>206.99999999371357</v>
      </c>
      <c r="I13245" s="216">
        <v>3725.9999998868443</v>
      </c>
      <c r="J13245" s="216">
        <v>3.7459347784567052E-3</v>
      </c>
      <c r="K13245" s="216">
        <v>1.8096303278118193E-5</v>
      </c>
    </row>
    <row r="13246" spans="2:11" ht="15.75" customHeight="1" x14ac:dyDescent="0.2">
      <c r="B13246" s="189">
        <v>41420</v>
      </c>
      <c r="C13246" s="143">
        <v>300667</v>
      </c>
      <c r="D13246" s="143" t="s">
        <v>4036</v>
      </c>
      <c r="E13246" s="143" t="s">
        <v>24</v>
      </c>
      <c r="F13246" s="248" t="s">
        <v>6987</v>
      </c>
      <c r="G13246" s="216">
        <v>30</v>
      </c>
      <c r="H13246" s="216">
        <v>166.99999999953434</v>
      </c>
      <c r="I13246" s="216">
        <v>5009.9999999860302</v>
      </c>
      <c r="J13246" s="216">
        <v>5.0368044123955194E-3</v>
      </c>
      <c r="K13246" s="216">
        <v>3.0160505463530324E-5</v>
      </c>
    </row>
    <row r="13247" spans="2:11" ht="15.75" customHeight="1" x14ac:dyDescent="0.2">
      <c r="B13247" s="189">
        <v>41420</v>
      </c>
      <c r="C13247" s="143">
        <v>300672</v>
      </c>
      <c r="D13247" s="143" t="s">
        <v>1675</v>
      </c>
      <c r="E13247" s="143" t="s">
        <v>24</v>
      </c>
      <c r="F13247" s="248" t="s">
        <v>6988</v>
      </c>
      <c r="G13247" s="216">
        <v>8</v>
      </c>
      <c r="H13247" s="216">
        <v>442.0000000053551</v>
      </c>
      <c r="I13247" s="216">
        <v>3536.0000000428408</v>
      </c>
      <c r="J13247" s="216">
        <v>3.5549182440111774E-3</v>
      </c>
      <c r="K13247" s="216">
        <v>8.04280145694142E-6</v>
      </c>
    </row>
    <row r="13248" spans="2:11" ht="15.75" customHeight="1" x14ac:dyDescent="0.2">
      <c r="B13248" s="189">
        <v>41420</v>
      </c>
      <c r="C13248" s="143">
        <v>300673</v>
      </c>
      <c r="D13248" s="143" t="s">
        <v>4653</v>
      </c>
      <c r="E13248" s="143" t="s">
        <v>24</v>
      </c>
      <c r="F13248" s="248" t="s">
        <v>6989</v>
      </c>
      <c r="G13248" s="216">
        <v>43</v>
      </c>
      <c r="H13248" s="216">
        <v>435.00000000349246</v>
      </c>
      <c r="I13248" s="216">
        <v>18705.000000150176</v>
      </c>
      <c r="J13248" s="216">
        <v>1.8805075156662136E-2</v>
      </c>
      <c r="K13248" s="216">
        <v>4.3230057831060129E-5</v>
      </c>
    </row>
    <row r="13249" spans="2:11" ht="15.75" customHeight="1" x14ac:dyDescent="0.2">
      <c r="B13249" s="189">
        <v>41420</v>
      </c>
      <c r="C13249" s="143">
        <v>300674</v>
      </c>
      <c r="D13249" s="143" t="s">
        <v>864</v>
      </c>
      <c r="E13249" s="143" t="s">
        <v>24</v>
      </c>
      <c r="F13249" s="248" t="s">
        <v>6990</v>
      </c>
      <c r="G13249" s="216">
        <v>11.33</v>
      </c>
      <c r="H13249" s="216">
        <v>399.99999999417923</v>
      </c>
      <c r="I13249" s="216">
        <v>4531.9999999340507</v>
      </c>
      <c r="J13249" s="216">
        <v>4.5562470252910117E-3</v>
      </c>
      <c r="K13249" s="216">
        <v>1.1390617563393286E-5</v>
      </c>
    </row>
    <row r="13250" spans="2:11" ht="15.75" customHeight="1" x14ac:dyDescent="0.2">
      <c r="B13250" s="189">
        <v>41420</v>
      </c>
      <c r="C13250" s="143">
        <v>300675</v>
      </c>
      <c r="D13250" s="143" t="s">
        <v>4981</v>
      </c>
      <c r="E13250" s="143" t="s">
        <v>24</v>
      </c>
      <c r="F13250" s="248" t="s">
        <v>4982</v>
      </c>
      <c r="G13250" s="216">
        <v>16.8</v>
      </c>
      <c r="H13250" s="216">
        <v>225</v>
      </c>
      <c r="I13250" s="216">
        <v>3780</v>
      </c>
      <c r="J13250" s="216">
        <v>3.8002236884048207E-3</v>
      </c>
      <c r="K13250" s="216">
        <v>1.6889883059576983E-5</v>
      </c>
    </row>
    <row r="13251" spans="2:11" ht="15.75" customHeight="1" x14ac:dyDescent="0.2">
      <c r="B13251" s="189">
        <v>41420</v>
      </c>
      <c r="C13251" s="143">
        <v>300675</v>
      </c>
      <c r="D13251" s="143" t="s">
        <v>1318</v>
      </c>
      <c r="E13251" s="143" t="s">
        <v>24</v>
      </c>
      <c r="F13251" s="248" t="s">
        <v>4982</v>
      </c>
      <c r="G13251" s="216">
        <v>3.08</v>
      </c>
      <c r="H13251" s="216">
        <v>225</v>
      </c>
      <c r="I13251" s="216">
        <v>693</v>
      </c>
      <c r="J13251" s="216">
        <v>6.9670767620755043E-4</v>
      </c>
      <c r="K13251" s="216">
        <v>3.0964785609224465E-6</v>
      </c>
    </row>
    <row r="13252" spans="2:11" ht="15.75" customHeight="1" x14ac:dyDescent="0.2">
      <c r="B13252" s="189">
        <v>41420</v>
      </c>
      <c r="C13252" s="143">
        <v>300676</v>
      </c>
      <c r="D13252" s="143" t="s">
        <v>999</v>
      </c>
      <c r="E13252" s="143" t="s">
        <v>25</v>
      </c>
      <c r="F13252" s="248" t="s">
        <v>6991</v>
      </c>
      <c r="G13252" s="216">
        <v>7.04</v>
      </c>
      <c r="H13252" s="216">
        <v>239.00000000372529</v>
      </c>
      <c r="I13252" s="216">
        <v>1682.5600000262261</v>
      </c>
      <c r="J13252" s="216">
        <v>4.8610283715214801E-3</v>
      </c>
      <c r="K13252" s="216">
        <v>2.0339030842869084E-5</v>
      </c>
    </row>
    <row r="13253" spans="2:11" ht="15.75" customHeight="1" x14ac:dyDescent="0.2">
      <c r="B13253" s="189">
        <v>41421</v>
      </c>
      <c r="C13253" s="143">
        <v>300694</v>
      </c>
      <c r="D13253" s="143" t="s">
        <v>6560</v>
      </c>
      <c r="E13253" s="143" t="s">
        <v>24</v>
      </c>
      <c r="F13253" s="248" t="s">
        <v>6992</v>
      </c>
      <c r="G13253" s="216">
        <v>3.5</v>
      </c>
      <c r="H13253" s="216">
        <v>69.999999997671694</v>
      </c>
      <c r="I13253" s="216">
        <v>244.99999999185093</v>
      </c>
      <c r="J13253" s="216">
        <v>2.4627228943078534E-4</v>
      </c>
      <c r="K13253" s="216">
        <v>3.5181755634139535E-6</v>
      </c>
    </row>
    <row r="13254" spans="2:11" ht="15.75" customHeight="1" x14ac:dyDescent="0.2">
      <c r="B13254" s="189">
        <v>41421</v>
      </c>
      <c r="C13254" s="143">
        <v>300695</v>
      </c>
      <c r="D13254" s="143" t="s">
        <v>787</v>
      </c>
      <c r="E13254" s="143" t="s">
        <v>25</v>
      </c>
      <c r="F13254" s="248" t="s">
        <v>6993</v>
      </c>
      <c r="G13254" s="216">
        <v>24.12</v>
      </c>
      <c r="H13254" s="216">
        <v>84.000000001396984</v>
      </c>
      <c r="I13254" s="216">
        <v>2026.0800000336953</v>
      </c>
      <c r="J13254" s="216">
        <v>5.8549366958772801E-3</v>
      </c>
      <c r="K13254" s="216">
        <v>6.970162733071319E-5</v>
      </c>
    </row>
    <row r="13255" spans="2:11" ht="15.75" customHeight="1" x14ac:dyDescent="0.2">
      <c r="B13255" s="189">
        <v>41421</v>
      </c>
      <c r="C13255" s="143">
        <v>300696</v>
      </c>
      <c r="D13255" s="143" t="s">
        <v>647</v>
      </c>
      <c r="E13255" s="143" t="s">
        <v>25</v>
      </c>
      <c r="F13255" s="248" t="s">
        <v>6994</v>
      </c>
      <c r="G13255" s="216">
        <v>2</v>
      </c>
      <c r="H13255" s="216">
        <v>88.999999996740371</v>
      </c>
      <c r="I13255" s="216">
        <v>177.99999999348074</v>
      </c>
      <c r="J13255" s="216">
        <v>5.1438182688277542E-4</v>
      </c>
      <c r="K13255" s="216">
        <v>5.7795710887821873E-6</v>
      </c>
    </row>
    <row r="13256" spans="2:11" ht="15.75" customHeight="1" x14ac:dyDescent="0.2">
      <c r="B13256" s="189">
        <v>41421</v>
      </c>
      <c r="C13256" s="143">
        <v>300697</v>
      </c>
      <c r="D13256" s="143" t="s">
        <v>568</v>
      </c>
      <c r="E13256" s="143" t="s">
        <v>25</v>
      </c>
      <c r="F13256" s="248" t="s">
        <v>6995</v>
      </c>
      <c r="G13256" s="216">
        <v>3.5</v>
      </c>
      <c r="H13256" s="216">
        <v>145.00000000116415</v>
      </c>
      <c r="I13256" s="216">
        <v>507.50000000407454</v>
      </c>
      <c r="J13256" s="216">
        <v>1.4665661637902547E-3</v>
      </c>
      <c r="K13256" s="216">
        <v>1.0114249405368828E-5</v>
      </c>
    </row>
    <row r="13257" spans="2:11" ht="15.75" customHeight="1" x14ac:dyDescent="0.2">
      <c r="B13257" s="189">
        <v>41421</v>
      </c>
      <c r="C13257" s="143">
        <v>300698</v>
      </c>
      <c r="D13257" s="143" t="s">
        <v>568</v>
      </c>
      <c r="E13257" s="143" t="s">
        <v>25</v>
      </c>
      <c r="F13257" s="248" t="s">
        <v>6996</v>
      </c>
      <c r="G13257" s="216">
        <v>0.5</v>
      </c>
      <c r="H13257" s="216">
        <v>194.99999999650754</v>
      </c>
      <c r="I13257" s="216">
        <v>97.49999999825377</v>
      </c>
      <c r="J13257" s="216">
        <v>2.8175409057308544E-4</v>
      </c>
      <c r="K13257" s="216">
        <v>1.4448927721955468E-6</v>
      </c>
    </row>
    <row r="13258" spans="2:11" ht="15.75" customHeight="1" x14ac:dyDescent="0.2">
      <c r="B13258" s="189">
        <v>41421</v>
      </c>
      <c r="C13258" s="143">
        <v>300700</v>
      </c>
      <c r="D13258" s="143" t="s">
        <v>1118</v>
      </c>
      <c r="E13258" s="143" t="s">
        <v>25</v>
      </c>
      <c r="F13258" s="248" t="s">
        <v>6997</v>
      </c>
      <c r="G13258" s="216">
        <v>5.5</v>
      </c>
      <c r="H13258" s="216">
        <v>251.00000000093132</v>
      </c>
      <c r="I13258" s="216">
        <v>1380.5000000051223</v>
      </c>
      <c r="J13258" s="216">
        <v>3.9893489440467073E-3</v>
      </c>
      <c r="K13258" s="216">
        <v>1.5893820494151017E-5</v>
      </c>
    </row>
    <row r="13259" spans="2:11" ht="15.75" customHeight="1" x14ac:dyDescent="0.2">
      <c r="B13259" s="189">
        <v>41421</v>
      </c>
      <c r="C13259" s="143">
        <v>300701</v>
      </c>
      <c r="D13259" s="143" t="s">
        <v>952</v>
      </c>
      <c r="E13259" s="143" t="s">
        <v>25</v>
      </c>
      <c r="F13259" s="248" t="s">
        <v>6998</v>
      </c>
      <c r="G13259" s="216">
        <v>24.5</v>
      </c>
      <c r="H13259" s="216">
        <v>219.00000000139698</v>
      </c>
      <c r="I13259" s="216">
        <v>5365.5000000342261</v>
      </c>
      <c r="J13259" s="216">
        <v>1.5505144338529319E-2</v>
      </c>
      <c r="K13259" s="216">
        <v>7.0799745837581797E-5</v>
      </c>
    </row>
    <row r="13260" spans="2:11" ht="15.75" customHeight="1" x14ac:dyDescent="0.2">
      <c r="B13260" s="189">
        <v>41421</v>
      </c>
      <c r="C13260" s="143">
        <v>300702</v>
      </c>
      <c r="D13260" s="143" t="s">
        <v>1881</v>
      </c>
      <c r="E13260" s="143" t="s">
        <v>25</v>
      </c>
      <c r="F13260" s="248" t="s">
        <v>6999</v>
      </c>
      <c r="G13260" s="216">
        <v>3</v>
      </c>
      <c r="H13260" s="216">
        <v>222.00000000069849</v>
      </c>
      <c r="I13260" s="216">
        <v>666.00000000209548</v>
      </c>
      <c r="J13260" s="216">
        <v>1.924597172570524E-3</v>
      </c>
      <c r="K13260" s="216">
        <v>8.669356633173281E-6</v>
      </c>
    </row>
    <row r="13261" spans="2:11" ht="15.75" customHeight="1" x14ac:dyDescent="0.2">
      <c r="B13261" s="189">
        <v>41421</v>
      </c>
      <c r="C13261" s="143">
        <v>300703</v>
      </c>
      <c r="D13261" s="143" t="s">
        <v>846</v>
      </c>
      <c r="E13261" s="143" t="s">
        <v>25</v>
      </c>
      <c r="F13261" s="248" t="s">
        <v>7000</v>
      </c>
      <c r="G13261" s="216">
        <v>2</v>
      </c>
      <c r="H13261" s="216">
        <v>53.999999997904524</v>
      </c>
      <c r="I13261" s="216">
        <v>107.99999999580905</v>
      </c>
      <c r="J13261" s="216">
        <v>3.1209683878212718E-4</v>
      </c>
      <c r="K13261" s="216">
        <v>5.7795710887821873E-6</v>
      </c>
    </row>
    <row r="13262" spans="2:11" ht="15.75" customHeight="1" x14ac:dyDescent="0.2">
      <c r="B13262" s="189">
        <v>41421</v>
      </c>
      <c r="C13262" s="143">
        <v>300704</v>
      </c>
      <c r="D13262" s="143" t="s">
        <v>1442</v>
      </c>
      <c r="E13262" s="143" t="s">
        <v>24</v>
      </c>
      <c r="F13262" s="248" t="s">
        <v>7001</v>
      </c>
      <c r="G13262" s="216">
        <v>38.28</v>
      </c>
      <c r="H13262" s="216">
        <v>201.99999999837019</v>
      </c>
      <c r="I13262" s="216">
        <v>7732.5599999376109</v>
      </c>
      <c r="J13262" s="216">
        <v>7.7727153241179152E-3</v>
      </c>
      <c r="K13262" s="216">
        <v>3.8478788733567465E-5</v>
      </c>
    </row>
    <row r="13263" spans="2:11" ht="15.75" customHeight="1" x14ac:dyDescent="0.2">
      <c r="B13263" s="189">
        <v>41421</v>
      </c>
      <c r="C13263" s="143">
        <v>300705</v>
      </c>
      <c r="D13263" s="143" t="s">
        <v>1213</v>
      </c>
      <c r="E13263" s="143" t="s">
        <v>24</v>
      </c>
      <c r="F13263" s="248" t="s">
        <v>7002</v>
      </c>
      <c r="G13263" s="216">
        <v>24.32</v>
      </c>
      <c r="H13263" s="216">
        <v>209.99999999301508</v>
      </c>
      <c r="I13263" s="216">
        <v>5107.1999998301271</v>
      </c>
      <c r="J13263" s="216">
        <v>5.1337217819628859E-3</v>
      </c>
      <c r="K13263" s="216">
        <v>2.4446294200636386E-5</v>
      </c>
    </row>
    <row r="13264" spans="2:11" ht="15.75" customHeight="1" x14ac:dyDescent="0.2">
      <c r="B13264" s="189">
        <v>41421</v>
      </c>
      <c r="C13264" s="143">
        <v>300706</v>
      </c>
      <c r="D13264" s="143" t="s">
        <v>880</v>
      </c>
      <c r="E13264" s="143" t="s">
        <v>24</v>
      </c>
      <c r="F13264" s="248" t="s">
        <v>6315</v>
      </c>
      <c r="G13264" s="216">
        <v>8.5400000000000009</v>
      </c>
      <c r="H13264" s="216">
        <v>351.99999999487773</v>
      </c>
      <c r="I13264" s="216">
        <v>3006.079999956256</v>
      </c>
      <c r="J13264" s="216">
        <v>3.021690627861005E-3</v>
      </c>
      <c r="K13264" s="216">
        <v>8.5843483747300472E-6</v>
      </c>
    </row>
    <row r="13265" spans="2:11" ht="15.75" customHeight="1" x14ac:dyDescent="0.2">
      <c r="B13265" s="189">
        <v>41421</v>
      </c>
      <c r="C13265" s="143">
        <v>300707</v>
      </c>
      <c r="D13265" s="143" t="s">
        <v>593</v>
      </c>
      <c r="E13265" s="143" t="s">
        <v>25</v>
      </c>
      <c r="F13265" s="248" t="s">
        <v>4466</v>
      </c>
      <c r="G13265" s="216">
        <v>3.9</v>
      </c>
      <c r="H13265" s="216">
        <v>358.00000000395812</v>
      </c>
      <c r="I13265" s="216">
        <v>1396.2000000154367</v>
      </c>
      <c r="J13265" s="216">
        <v>4.0347185771234537E-3</v>
      </c>
      <c r="K13265" s="216">
        <v>1.1270163623125266E-5</v>
      </c>
    </row>
    <row r="13266" spans="2:11" ht="15.75" customHeight="1" x14ac:dyDescent="0.2">
      <c r="B13266" s="189">
        <v>41421</v>
      </c>
      <c r="C13266" s="143">
        <v>300708</v>
      </c>
      <c r="D13266" s="143" t="s">
        <v>703</v>
      </c>
      <c r="E13266" s="143" t="s">
        <v>25</v>
      </c>
      <c r="F13266" s="248" t="s">
        <v>7003</v>
      </c>
      <c r="G13266" s="216">
        <v>1</v>
      </c>
      <c r="H13266" s="216">
        <v>419.99999999650754</v>
      </c>
      <c r="I13266" s="216">
        <v>419.99999999650754</v>
      </c>
      <c r="J13266" s="216">
        <v>1.2137099286341671E-3</v>
      </c>
      <c r="K13266" s="216">
        <v>2.8897855443910937E-6</v>
      </c>
    </row>
    <row r="13267" spans="2:11" ht="15.75" customHeight="1" x14ac:dyDescent="0.2">
      <c r="B13267" s="189">
        <v>41421</v>
      </c>
      <c r="C13267" s="143">
        <v>300710</v>
      </c>
      <c r="D13267" s="143" t="s">
        <v>588</v>
      </c>
      <c r="E13267" s="143" t="s">
        <v>25</v>
      </c>
      <c r="F13267" s="248" t="s">
        <v>7004</v>
      </c>
      <c r="G13267" s="216">
        <v>3</v>
      </c>
      <c r="H13267" s="216">
        <v>104.99999999650754</v>
      </c>
      <c r="I13267" s="216">
        <v>314.99999998952262</v>
      </c>
      <c r="J13267" s="216">
        <v>9.1028244645291717E-4</v>
      </c>
      <c r="K13267" s="216">
        <v>8.669356633173281E-6</v>
      </c>
    </row>
    <row r="13268" spans="2:11" ht="15.75" customHeight="1" x14ac:dyDescent="0.2">
      <c r="B13268" s="189">
        <v>41421</v>
      </c>
      <c r="C13268" s="143">
        <v>300711</v>
      </c>
      <c r="D13268" s="143" t="s">
        <v>824</v>
      </c>
      <c r="E13268" s="143" t="s">
        <v>24</v>
      </c>
      <c r="F13268" s="248" t="s">
        <v>3630</v>
      </c>
      <c r="G13268" s="216">
        <v>26.32</v>
      </c>
      <c r="H13268" s="216">
        <v>280.00000000116415</v>
      </c>
      <c r="I13268" s="216">
        <v>7369.6000000306403</v>
      </c>
      <c r="J13268" s="216">
        <v>7.4078704663552196E-3</v>
      </c>
      <c r="K13268" s="216">
        <v>2.6456680236872929E-5</v>
      </c>
    </row>
    <row r="13269" spans="2:11" ht="15.75" customHeight="1" x14ac:dyDescent="0.2">
      <c r="B13269" s="189">
        <v>41421</v>
      </c>
      <c r="C13269" s="143">
        <v>300712</v>
      </c>
      <c r="D13269" s="143" t="s">
        <v>1120</v>
      </c>
      <c r="E13269" s="143" t="s">
        <v>24</v>
      </c>
      <c r="F13269" s="248" t="s">
        <v>7005</v>
      </c>
      <c r="G13269" s="216">
        <v>10.175000000000001</v>
      </c>
      <c r="H13269" s="216">
        <v>358.99999999674037</v>
      </c>
      <c r="I13269" s="216">
        <v>3652.8249999668337</v>
      </c>
      <c r="J13269" s="216">
        <v>3.6717941863745399E-3</v>
      </c>
      <c r="K13269" s="216">
        <v>1.0227838959353422E-5</v>
      </c>
    </row>
    <row r="13270" spans="2:11" ht="15.75" customHeight="1" x14ac:dyDescent="0.2">
      <c r="B13270" s="189">
        <v>41421</v>
      </c>
      <c r="C13270" s="143">
        <v>300713</v>
      </c>
      <c r="D13270" s="143" t="s">
        <v>820</v>
      </c>
      <c r="E13270" s="143" t="s">
        <v>25</v>
      </c>
      <c r="F13270" s="248" t="s">
        <v>4967</v>
      </c>
      <c r="G13270" s="216">
        <v>11.1</v>
      </c>
      <c r="H13270" s="216">
        <v>309.00000000139698</v>
      </c>
      <c r="I13270" s="216">
        <v>3429.9000000155065</v>
      </c>
      <c r="J13270" s="216">
        <v>9.9116754387518231E-3</v>
      </c>
      <c r="K13270" s="216">
        <v>3.2076619542741141E-5</v>
      </c>
    </row>
    <row r="13271" spans="2:11" ht="15.75" customHeight="1" x14ac:dyDescent="0.2">
      <c r="B13271" s="189">
        <v>41421</v>
      </c>
      <c r="C13271" s="143">
        <v>300714</v>
      </c>
      <c r="D13271" s="143" t="s">
        <v>1072</v>
      </c>
      <c r="E13271" s="143" t="s">
        <v>24</v>
      </c>
      <c r="F13271" s="248" t="s">
        <v>3993</v>
      </c>
      <c r="G13271" s="216">
        <v>6.8850000000000007</v>
      </c>
      <c r="H13271" s="216">
        <v>133.00000000395812</v>
      </c>
      <c r="I13271" s="216">
        <v>915.7050000272518</v>
      </c>
      <c r="J13271" s="216">
        <v>9.2046027268338597E-4</v>
      </c>
      <c r="K13271" s="216">
        <v>6.9207539297443064E-6</v>
      </c>
    </row>
    <row r="13272" spans="2:11" ht="15.75" customHeight="1" x14ac:dyDescent="0.2">
      <c r="B13272" s="189">
        <v>41421</v>
      </c>
      <c r="C13272" s="143">
        <v>300715</v>
      </c>
      <c r="D13272" s="143" t="s">
        <v>1018</v>
      </c>
      <c r="E13272" s="143" t="s">
        <v>24</v>
      </c>
      <c r="F13272" s="248" t="s">
        <v>7006</v>
      </c>
      <c r="G13272" s="216">
        <v>6.84</v>
      </c>
      <c r="H13272" s="216">
        <v>287.0000000030268</v>
      </c>
      <c r="I13272" s="216">
        <v>1963.0800000207032</v>
      </c>
      <c r="J13272" s="216">
        <v>1.9732743100284288E-3</v>
      </c>
      <c r="K13272" s="216">
        <v>6.8755202439289829E-6</v>
      </c>
    </row>
    <row r="13273" spans="2:11" ht="15.75" customHeight="1" x14ac:dyDescent="0.2">
      <c r="B13273" s="189">
        <v>41421</v>
      </c>
      <c r="C13273" s="143">
        <v>300716</v>
      </c>
      <c r="D13273" s="143" t="s">
        <v>657</v>
      </c>
      <c r="E13273" s="143" t="s">
        <v>25</v>
      </c>
      <c r="F13273" s="248" t="s">
        <v>7007</v>
      </c>
      <c r="G13273" s="216">
        <v>9</v>
      </c>
      <c r="H13273" s="216">
        <v>142.9999999946449</v>
      </c>
      <c r="I13273" s="216">
        <v>1286.9999999518041</v>
      </c>
      <c r="J13273" s="216">
        <v>3.7191539954920618E-3</v>
      </c>
      <c r="K13273" s="216">
        <v>2.6008069899519843E-5</v>
      </c>
    </row>
    <row r="13274" spans="2:11" ht="15.75" customHeight="1" x14ac:dyDescent="0.2">
      <c r="B13274" s="189">
        <v>41421</v>
      </c>
      <c r="C13274" s="143">
        <v>300717</v>
      </c>
      <c r="D13274" s="143" t="s">
        <v>605</v>
      </c>
      <c r="E13274" s="143" t="s">
        <v>24</v>
      </c>
      <c r="F13274" s="248" t="s">
        <v>2103</v>
      </c>
      <c r="G13274" s="216">
        <v>29.29</v>
      </c>
      <c r="H13274" s="216">
        <v>453.99999999208376</v>
      </c>
      <c r="I13274" s="216">
        <v>13297.659999768133</v>
      </c>
      <c r="J13274" s="216">
        <v>1.3366714989077554E-2</v>
      </c>
      <c r="K13274" s="216">
        <v>2.9442103500684196E-5</v>
      </c>
    </row>
    <row r="13275" spans="2:11" ht="15.75" customHeight="1" x14ac:dyDescent="0.2">
      <c r="B13275" s="189">
        <v>41421</v>
      </c>
      <c r="C13275" s="143">
        <v>300719</v>
      </c>
      <c r="D13275" s="143" t="s">
        <v>801</v>
      </c>
      <c r="E13275" s="143" t="s">
        <v>25</v>
      </c>
      <c r="F13275" s="248" t="s">
        <v>2485</v>
      </c>
      <c r="G13275" s="216">
        <v>102.9</v>
      </c>
      <c r="H13275" s="216">
        <v>264.99999999417923</v>
      </c>
      <c r="I13275" s="216">
        <v>27268.499999401043</v>
      </c>
      <c r="J13275" s="216">
        <v>7.8800117115497684E-2</v>
      </c>
      <c r="K13275" s="216">
        <v>2.9735893251784355E-4</v>
      </c>
    </row>
    <row r="13276" spans="2:11" ht="15.75" customHeight="1" x14ac:dyDescent="0.2">
      <c r="B13276" s="189">
        <v>41422</v>
      </c>
      <c r="C13276" s="143">
        <v>300753</v>
      </c>
      <c r="D13276" s="143" t="s">
        <v>836</v>
      </c>
      <c r="E13276" s="143" t="s">
        <v>25</v>
      </c>
      <c r="F13276" s="248" t="s">
        <v>2861</v>
      </c>
      <c r="G13276" s="216">
        <v>13</v>
      </c>
      <c r="H13276" s="216">
        <v>261.99999999487773</v>
      </c>
      <c r="I13276" s="216">
        <v>3405.9999999334104</v>
      </c>
      <c r="J13276" s="216">
        <v>9.8443147346310052E-3</v>
      </c>
      <c r="K13276" s="216">
        <v>3.7573720361921637E-5</v>
      </c>
    </row>
    <row r="13277" spans="2:11" ht="15.75" customHeight="1" x14ac:dyDescent="0.2">
      <c r="B13277" s="189">
        <v>41422</v>
      </c>
      <c r="C13277" s="143">
        <v>300754</v>
      </c>
      <c r="D13277" s="143" t="s">
        <v>592</v>
      </c>
      <c r="E13277" s="143" t="s">
        <v>25</v>
      </c>
      <c r="F13277" s="248" t="s">
        <v>2369</v>
      </c>
      <c r="G13277" s="216">
        <v>67.399999999999991</v>
      </c>
      <c r="H13277" s="216">
        <v>152.99999999580905</v>
      </c>
      <c r="I13277" s="216">
        <v>10312.19999971753</v>
      </c>
      <c r="J13277" s="216">
        <v>2.9805209161968833E-2</v>
      </c>
      <c r="K13277" s="216">
        <v>1.9480528864565522E-4</v>
      </c>
    </row>
    <row r="13278" spans="2:11" ht="15.75" customHeight="1" x14ac:dyDescent="0.2">
      <c r="B13278" s="189">
        <v>41422</v>
      </c>
      <c r="C13278" s="143">
        <v>300756</v>
      </c>
      <c r="D13278" s="143" t="s">
        <v>612</v>
      </c>
      <c r="E13278" s="143" t="s">
        <v>25</v>
      </c>
      <c r="F13278" s="248" t="s">
        <v>4067</v>
      </c>
      <c r="G13278" s="216">
        <v>55</v>
      </c>
      <c r="H13278" s="216">
        <v>346.99999999953434</v>
      </c>
      <c r="I13278" s="216">
        <v>19084.999999974389</v>
      </c>
      <c r="J13278" s="216">
        <v>5.5161111777408622E-2</v>
      </c>
      <c r="K13278" s="216">
        <v>1.5896573999274539E-4</v>
      </c>
    </row>
    <row r="13279" spans="2:11" ht="15.75" customHeight="1" x14ac:dyDescent="0.2">
      <c r="B13279" s="189">
        <v>41422</v>
      </c>
      <c r="C13279" s="143">
        <v>300757</v>
      </c>
      <c r="D13279" s="143" t="s">
        <v>801</v>
      </c>
      <c r="E13279" s="143" t="s">
        <v>25</v>
      </c>
      <c r="F13279" s="248" t="s">
        <v>2485</v>
      </c>
      <c r="G13279" s="216">
        <v>2</v>
      </c>
      <c r="H13279" s="216">
        <v>297.9999999969732</v>
      </c>
      <c r="I13279" s="216">
        <v>595.9999999939464</v>
      </c>
      <c r="J13279" s="216">
        <v>1.722610564267526E-3</v>
      </c>
      <c r="K13279" s="216">
        <v>5.780572363372559E-6</v>
      </c>
    </row>
    <row r="13280" spans="2:11" ht="15.75" customHeight="1" x14ac:dyDescent="0.2">
      <c r="B13280" s="189">
        <v>41422</v>
      </c>
      <c r="C13280" s="143">
        <v>300758</v>
      </c>
      <c r="D13280" s="143" t="s">
        <v>1170</v>
      </c>
      <c r="E13280" s="143" t="s">
        <v>25</v>
      </c>
      <c r="F13280" s="248" t="s">
        <v>4985</v>
      </c>
      <c r="G13280" s="216">
        <v>2</v>
      </c>
      <c r="H13280" s="216">
        <v>104.99999999650754</v>
      </c>
      <c r="I13280" s="216">
        <v>209.99999999301508</v>
      </c>
      <c r="J13280" s="216">
        <v>6.0696009813393027E-4</v>
      </c>
      <c r="K13280" s="216">
        <v>5.780572363372559E-6</v>
      </c>
    </row>
    <row r="13281" spans="2:11" ht="15.75" customHeight="1" x14ac:dyDescent="0.2">
      <c r="B13281" s="189">
        <v>41422</v>
      </c>
      <c r="C13281" s="143">
        <v>300759</v>
      </c>
      <c r="D13281" s="143" t="s">
        <v>703</v>
      </c>
      <c r="E13281" s="143" t="s">
        <v>25</v>
      </c>
      <c r="F13281" s="248" t="s">
        <v>6052</v>
      </c>
      <c r="G13281" s="216">
        <v>109</v>
      </c>
      <c r="H13281" s="216">
        <v>270</v>
      </c>
      <c r="I13281" s="216">
        <v>29430</v>
      </c>
      <c r="J13281" s="216">
        <v>8.5061122327027214E-2</v>
      </c>
      <c r="K13281" s="216">
        <v>3.150411938038045E-4</v>
      </c>
    </row>
    <row r="13282" spans="2:11" ht="15.75" customHeight="1" x14ac:dyDescent="0.2">
      <c r="B13282" s="189">
        <v>41422</v>
      </c>
      <c r="C13282" s="143">
        <v>300760</v>
      </c>
      <c r="D13282" s="143" t="s">
        <v>702</v>
      </c>
      <c r="E13282" s="143" t="s">
        <v>25</v>
      </c>
      <c r="F13282" s="248" t="s">
        <v>7008</v>
      </c>
      <c r="G13282" s="216">
        <v>13.33</v>
      </c>
      <c r="H13282" s="216">
        <v>209.00000000023283</v>
      </c>
      <c r="I13282" s="216">
        <v>2785.9700000031035</v>
      </c>
      <c r="J13282" s="216">
        <v>8.0522505936014947E-3</v>
      </c>
      <c r="K13282" s="216">
        <v>3.8527514801878107E-5</v>
      </c>
    </row>
    <row r="13283" spans="2:11" ht="15.75" customHeight="1" x14ac:dyDescent="0.2">
      <c r="B13283" s="189">
        <v>41422</v>
      </c>
      <c r="C13283" s="143">
        <v>300761</v>
      </c>
      <c r="D13283" s="143" t="s">
        <v>568</v>
      </c>
      <c r="E13283" s="143" t="s">
        <v>25</v>
      </c>
      <c r="F13283" s="248" t="s">
        <v>1944</v>
      </c>
      <c r="G13283" s="216">
        <v>25</v>
      </c>
      <c r="H13283" s="216">
        <v>464.99999999650754</v>
      </c>
      <c r="I13283" s="216">
        <v>11624.999999912689</v>
      </c>
      <c r="J13283" s="216">
        <v>3.3599576861850645E-2</v>
      </c>
      <c r="K13283" s="216">
        <v>7.2257154542156995E-5</v>
      </c>
    </row>
    <row r="13284" spans="2:11" ht="15.75" customHeight="1" x14ac:dyDescent="0.2">
      <c r="B13284" s="189">
        <v>41422</v>
      </c>
      <c r="C13284" s="143">
        <v>300762</v>
      </c>
      <c r="D13284" s="143" t="s">
        <v>1225</v>
      </c>
      <c r="E13284" s="143" t="s">
        <v>25</v>
      </c>
      <c r="F13284" s="248" t="s">
        <v>7009</v>
      </c>
      <c r="G13284" s="216">
        <v>1</v>
      </c>
      <c r="H13284" s="216">
        <v>478.00000000745058</v>
      </c>
      <c r="I13284" s="216">
        <v>478.00000000745058</v>
      </c>
      <c r="J13284" s="216">
        <v>1.381556794867576E-3</v>
      </c>
      <c r="K13284" s="216">
        <v>2.8902861816862795E-6</v>
      </c>
    </row>
    <row r="13285" spans="2:11" ht="15.75" customHeight="1" x14ac:dyDescent="0.2">
      <c r="B13285" s="189">
        <v>41422</v>
      </c>
      <c r="C13285" s="143">
        <v>300763</v>
      </c>
      <c r="D13285" s="143" t="s">
        <v>739</v>
      </c>
      <c r="E13285" s="143" t="s">
        <v>24</v>
      </c>
      <c r="F13285" s="248" t="s">
        <v>5023</v>
      </c>
      <c r="G13285" s="216">
        <v>61</v>
      </c>
      <c r="H13285" s="216">
        <v>525.00000000349246</v>
      </c>
      <c r="I13285" s="216">
        <v>32025.00000021304</v>
      </c>
      <c r="J13285" s="216">
        <v>3.2188101293922515E-2</v>
      </c>
      <c r="K13285" s="216">
        <v>6.1310669130873127E-5</v>
      </c>
    </row>
    <row r="13286" spans="2:11" ht="15.75" customHeight="1" x14ac:dyDescent="0.2">
      <c r="B13286" s="189">
        <v>41422</v>
      </c>
      <c r="C13286" s="143">
        <v>300766</v>
      </c>
      <c r="D13286" s="143" t="s">
        <v>5489</v>
      </c>
      <c r="E13286" s="143" t="s">
        <v>24</v>
      </c>
      <c r="F13286" s="248" t="s">
        <v>7010</v>
      </c>
      <c r="G13286" s="216">
        <v>17.05</v>
      </c>
      <c r="H13286" s="216">
        <v>299.00000000023283</v>
      </c>
      <c r="I13286" s="216">
        <v>5097.9500000039698</v>
      </c>
      <c r="J13286" s="216">
        <v>5.1239135359996395E-3</v>
      </c>
      <c r="K13286" s="216">
        <v>1.7136834568547323E-5</v>
      </c>
    </row>
    <row r="13287" spans="2:11" ht="15.75" customHeight="1" x14ac:dyDescent="0.2">
      <c r="B13287" s="189">
        <v>41422</v>
      </c>
      <c r="C13287" s="143">
        <v>300767</v>
      </c>
      <c r="D13287" s="143" t="s">
        <v>2287</v>
      </c>
      <c r="E13287" s="143" t="s">
        <v>24</v>
      </c>
      <c r="F13287" s="248" t="s">
        <v>7011</v>
      </c>
      <c r="G13287" s="216">
        <v>22.28</v>
      </c>
      <c r="H13287" s="216">
        <v>130.99999999743886</v>
      </c>
      <c r="I13287" s="216">
        <v>2918.6799999429381</v>
      </c>
      <c r="J13287" s="216">
        <v>2.9335446520557091E-3</v>
      </c>
      <c r="K13287" s="216">
        <v>2.2393470626817266E-5</v>
      </c>
    </row>
    <row r="13288" spans="2:11" ht="15.75" customHeight="1" x14ac:dyDescent="0.2">
      <c r="B13288" s="189">
        <v>41422</v>
      </c>
      <c r="C13288" s="143">
        <v>300768</v>
      </c>
      <c r="D13288" s="143" t="s">
        <v>1432</v>
      </c>
      <c r="E13288" s="143" t="s">
        <v>24</v>
      </c>
      <c r="F13288" s="248" t="s">
        <v>7012</v>
      </c>
      <c r="G13288" s="216">
        <v>17.400000000000002</v>
      </c>
      <c r="H13288" s="216">
        <v>349.0000000060536</v>
      </c>
      <c r="I13288" s="216">
        <v>6072.6000001053335</v>
      </c>
      <c r="J13288" s="216">
        <v>6.1035273667311178E-3</v>
      </c>
      <c r="K13288" s="216">
        <v>1.7488617096347416E-5</v>
      </c>
    </row>
    <row r="13289" spans="2:11" ht="15.75" customHeight="1" x14ac:dyDescent="0.2">
      <c r="B13289" s="189">
        <v>41422</v>
      </c>
      <c r="C13289" s="143">
        <v>300769</v>
      </c>
      <c r="D13289" s="143" t="s">
        <v>974</v>
      </c>
      <c r="E13289" s="143" t="s">
        <v>24</v>
      </c>
      <c r="F13289" s="248" t="s">
        <v>7013</v>
      </c>
      <c r="G13289" s="216">
        <v>2.11</v>
      </c>
      <c r="H13289" s="216">
        <v>248.00000000162981</v>
      </c>
      <c r="I13289" s="216">
        <v>523.28000000343889</v>
      </c>
      <c r="J13289" s="216">
        <v>5.2594503185269062E-4</v>
      </c>
      <c r="K13289" s="216">
        <v>2.1207460961662669E-6</v>
      </c>
    </row>
    <row r="13290" spans="2:11" ht="15.75" customHeight="1" x14ac:dyDescent="0.2">
      <c r="B13290" s="189">
        <v>41422</v>
      </c>
      <c r="C13290" s="143">
        <v>300770</v>
      </c>
      <c r="D13290" s="143" t="s">
        <v>1268</v>
      </c>
      <c r="E13290" s="143" t="s">
        <v>24</v>
      </c>
      <c r="F13290" s="248" t="s">
        <v>7014</v>
      </c>
      <c r="G13290" s="216">
        <v>46.87</v>
      </c>
      <c r="H13290" s="216">
        <v>346.99999999953434</v>
      </c>
      <c r="I13290" s="216">
        <v>16263.889999978173</v>
      </c>
      <c r="J13290" s="216">
        <v>1.6346720960157015E-2</v>
      </c>
      <c r="K13290" s="216">
        <v>4.710870593711513E-5</v>
      </c>
    </row>
    <row r="13291" spans="2:11" ht="15.75" customHeight="1" x14ac:dyDescent="0.2">
      <c r="B13291" s="189">
        <v>41422</v>
      </c>
      <c r="C13291" s="143">
        <v>300771</v>
      </c>
      <c r="D13291" s="143" t="s">
        <v>1735</v>
      </c>
      <c r="E13291" s="143" t="s">
        <v>24</v>
      </c>
      <c r="F13291" s="248" t="s">
        <v>7015</v>
      </c>
      <c r="G13291" s="216">
        <v>4.0165000000000006</v>
      </c>
      <c r="H13291" s="216">
        <v>144.99999999068677</v>
      </c>
      <c r="I13291" s="216">
        <v>582.39249996259355</v>
      </c>
      <c r="J13291" s="216">
        <v>5.8535858802473135E-4</v>
      </c>
      <c r="K13291" s="216">
        <v>4.0369557797401953E-6</v>
      </c>
    </row>
    <row r="13292" spans="2:11" ht="15.75" customHeight="1" x14ac:dyDescent="0.2">
      <c r="B13292" s="189">
        <v>41422</v>
      </c>
      <c r="C13292" s="143">
        <v>300772</v>
      </c>
      <c r="D13292" s="143" t="s">
        <v>1843</v>
      </c>
      <c r="E13292" s="143" t="s">
        <v>25</v>
      </c>
      <c r="F13292" s="248" t="s">
        <v>6835</v>
      </c>
      <c r="G13292" s="216">
        <v>16.66</v>
      </c>
      <c r="H13292" s="216">
        <v>87.000000000698492</v>
      </c>
      <c r="I13292" s="216">
        <v>1449.4200000116368</v>
      </c>
      <c r="J13292" s="216">
        <v>4.1892385974933609E-3</v>
      </c>
      <c r="K13292" s="216">
        <v>4.8152167786893418E-5</v>
      </c>
    </row>
    <row r="13293" spans="2:11" ht="15.75" customHeight="1" x14ac:dyDescent="0.2">
      <c r="B13293" s="189">
        <v>41422</v>
      </c>
      <c r="C13293" s="143">
        <v>300773</v>
      </c>
      <c r="D13293" s="143" t="s">
        <v>618</v>
      </c>
      <c r="E13293" s="143" t="s">
        <v>24</v>
      </c>
      <c r="F13293" s="248" t="s">
        <v>6903</v>
      </c>
      <c r="G13293" s="216">
        <v>18.45</v>
      </c>
      <c r="H13293" s="216">
        <v>345.00000000349246</v>
      </c>
      <c r="I13293" s="216">
        <v>6365.2500000644359</v>
      </c>
      <c r="J13293" s="216">
        <v>6.397667814577717E-3</v>
      </c>
      <c r="K13293" s="216">
        <v>1.854396467974769E-5</v>
      </c>
    </row>
    <row r="13294" spans="2:11" ht="15.75" customHeight="1" x14ac:dyDescent="0.2">
      <c r="B13294" s="189">
        <v>41422</v>
      </c>
      <c r="C13294" s="143">
        <v>300774</v>
      </c>
      <c r="D13294" s="143" t="s">
        <v>1442</v>
      </c>
      <c r="E13294" s="143" t="s">
        <v>24</v>
      </c>
      <c r="F13294" s="248" t="s">
        <v>7016</v>
      </c>
      <c r="G13294" s="216">
        <v>6.96</v>
      </c>
      <c r="H13294" s="216">
        <v>489.00000000139698</v>
      </c>
      <c r="I13294" s="216">
        <v>3403.440000009723</v>
      </c>
      <c r="J13294" s="216">
        <v>3.4207735040553268E-3</v>
      </c>
      <c r="K13294" s="216">
        <v>6.9954468385389661E-6</v>
      </c>
    </row>
    <row r="13295" spans="2:11" ht="15.75" customHeight="1" x14ac:dyDescent="0.2">
      <c r="B13295" s="189">
        <v>41422</v>
      </c>
      <c r="C13295" s="143">
        <v>300775</v>
      </c>
      <c r="D13295" s="143" t="s">
        <v>611</v>
      </c>
      <c r="E13295" s="143" t="s">
        <v>25</v>
      </c>
      <c r="F13295" s="248" t="s">
        <v>7017</v>
      </c>
      <c r="G13295" s="216">
        <v>3.83</v>
      </c>
      <c r="H13295" s="216">
        <v>246.99999999837019</v>
      </c>
      <c r="I13295" s="216">
        <v>946.00999999375779</v>
      </c>
      <c r="J13295" s="216">
        <v>2.7342396307189955E-3</v>
      </c>
      <c r="K13295" s="216">
        <v>1.1069796075858451E-5</v>
      </c>
    </row>
    <row r="13296" spans="2:11" ht="15.75" customHeight="1" x14ac:dyDescent="0.2">
      <c r="B13296" s="189">
        <v>41422</v>
      </c>
      <c r="C13296" s="143">
        <v>300776</v>
      </c>
      <c r="D13296" s="143" t="s">
        <v>2814</v>
      </c>
      <c r="E13296" s="143" t="s">
        <v>24</v>
      </c>
      <c r="F13296" s="248" t="s">
        <v>7018</v>
      </c>
      <c r="G13296" s="216">
        <v>8.16</v>
      </c>
      <c r="H13296" s="216">
        <v>242.0000000030268</v>
      </c>
      <c r="I13296" s="216">
        <v>1974.7200000246987</v>
      </c>
      <c r="J13296" s="216">
        <v>1.9847771237316734E-3</v>
      </c>
      <c r="K13296" s="216">
        <v>8.2015583624249944E-6</v>
      </c>
    </row>
    <row r="13297" spans="2:11" ht="15.75" customHeight="1" x14ac:dyDescent="0.2">
      <c r="B13297" s="189">
        <v>41422</v>
      </c>
      <c r="C13297" s="143">
        <v>300777</v>
      </c>
      <c r="D13297" s="143" t="s">
        <v>948</v>
      </c>
      <c r="E13297" s="143" t="s">
        <v>25</v>
      </c>
      <c r="F13297" s="248" t="s">
        <v>7019</v>
      </c>
      <c r="G13297" s="216">
        <v>2</v>
      </c>
      <c r="H13297" s="216">
        <v>203.00000000162981</v>
      </c>
      <c r="I13297" s="216">
        <v>406.00000000325963</v>
      </c>
      <c r="J13297" s="216">
        <v>1.1734561897740509E-3</v>
      </c>
      <c r="K13297" s="216">
        <v>5.780572363372559E-6</v>
      </c>
    </row>
    <row r="13298" spans="2:11" ht="15.75" customHeight="1" x14ac:dyDescent="0.2">
      <c r="B13298" s="189">
        <v>41422</v>
      </c>
      <c r="C13298" s="143">
        <v>300778</v>
      </c>
      <c r="D13298" s="143" t="s">
        <v>1739</v>
      </c>
      <c r="E13298" s="143" t="s">
        <v>24</v>
      </c>
      <c r="F13298" s="248" t="s">
        <v>4994</v>
      </c>
      <c r="G13298" s="216">
        <v>36.660000000000004</v>
      </c>
      <c r="H13298" s="216">
        <v>341.99999999371357</v>
      </c>
      <c r="I13298" s="216">
        <v>12537.719999769541</v>
      </c>
      <c r="J13298" s="216">
        <v>1.2601573812481982E-2</v>
      </c>
      <c r="K13298" s="216">
        <v>3.6846707054718179E-5</v>
      </c>
    </row>
    <row r="13299" spans="2:11" ht="15.75" customHeight="1" x14ac:dyDescent="0.2">
      <c r="B13299" s="189">
        <v>41422</v>
      </c>
      <c r="C13299" s="143">
        <v>300779</v>
      </c>
      <c r="D13299" s="143" t="s">
        <v>1565</v>
      </c>
      <c r="E13299" s="143" t="s">
        <v>24</v>
      </c>
      <c r="F13299" s="248" t="s">
        <v>7020</v>
      </c>
      <c r="G13299" s="216">
        <v>3.96</v>
      </c>
      <c r="H13299" s="216">
        <v>288.99999999906868</v>
      </c>
      <c r="I13299" s="216">
        <v>1144.4399999963121</v>
      </c>
      <c r="J13299" s="216">
        <v>1.1502685603263989E-3</v>
      </c>
      <c r="K13299" s="216">
        <v>3.9801680288238946E-6</v>
      </c>
    </row>
    <row r="13300" spans="2:11" ht="15.75" customHeight="1" x14ac:dyDescent="0.2">
      <c r="B13300" s="189">
        <v>41422</v>
      </c>
      <c r="C13300" s="143">
        <v>300780</v>
      </c>
      <c r="D13300" s="143" t="s">
        <v>7021</v>
      </c>
      <c r="E13300" s="143" t="s">
        <v>24</v>
      </c>
      <c r="F13300" s="248" t="s">
        <v>7022</v>
      </c>
      <c r="G13300" s="216">
        <v>6.2549999999999999</v>
      </c>
      <c r="H13300" s="216">
        <v>423.00000000628643</v>
      </c>
      <c r="I13300" s="216">
        <v>2645.8650000393218</v>
      </c>
      <c r="J13300" s="216">
        <v>2.659340222661778E-3</v>
      </c>
      <c r="K13300" s="216">
        <v>6.2868563182559243E-6</v>
      </c>
    </row>
    <row r="13301" spans="2:11" ht="15.75" customHeight="1" x14ac:dyDescent="0.2">
      <c r="B13301" s="189">
        <v>41422</v>
      </c>
      <c r="C13301" s="143">
        <v>300781</v>
      </c>
      <c r="D13301" s="143" t="s">
        <v>1502</v>
      </c>
      <c r="E13301" s="143" t="s">
        <v>24</v>
      </c>
      <c r="F13301" s="248" t="s">
        <v>6920</v>
      </c>
      <c r="G13301" s="216">
        <v>14.5</v>
      </c>
      <c r="H13301" s="216">
        <v>226.00000000325963</v>
      </c>
      <c r="I13301" s="216">
        <v>3277.0000000472646</v>
      </c>
      <c r="J13301" s="216">
        <v>3.2936895531929353E-3</v>
      </c>
      <c r="K13301" s="216">
        <v>1.4573847580289512E-5</v>
      </c>
    </row>
    <row r="13302" spans="2:11" ht="15.75" customHeight="1" x14ac:dyDescent="0.2">
      <c r="B13302" s="189">
        <v>41422</v>
      </c>
      <c r="C13302" s="143">
        <v>300782</v>
      </c>
      <c r="D13302" s="143" t="s">
        <v>504</v>
      </c>
      <c r="E13302" s="143" t="s">
        <v>25</v>
      </c>
      <c r="F13302" s="248" t="s">
        <v>3087</v>
      </c>
      <c r="G13302" s="216">
        <v>4</v>
      </c>
      <c r="H13302" s="216">
        <v>325.00000000116415</v>
      </c>
      <c r="I13302" s="216">
        <v>1300.0000000046566</v>
      </c>
      <c r="J13302" s="216">
        <v>3.7573720362056224E-3</v>
      </c>
      <c r="K13302" s="216">
        <v>1.1561144726745118E-5</v>
      </c>
    </row>
    <row r="13303" spans="2:11" ht="15.75" customHeight="1" x14ac:dyDescent="0.2">
      <c r="B13303" s="189">
        <v>41422</v>
      </c>
      <c r="C13303" s="143">
        <v>300783</v>
      </c>
      <c r="D13303" s="143" t="s">
        <v>1541</v>
      </c>
      <c r="E13303" s="143" t="s">
        <v>25</v>
      </c>
      <c r="F13303" s="248" t="s">
        <v>7023</v>
      </c>
      <c r="G13303" s="216">
        <v>1388.9900000000002</v>
      </c>
      <c r="H13303" s="216">
        <v>176.38461538169605</v>
      </c>
      <c r="I13303" s="216">
        <v>117833.88999353515</v>
      </c>
      <c r="J13303" s="216">
        <v>0.34057366398265582</v>
      </c>
      <c r="K13303" s="216">
        <v>4.0145786035004263E-3</v>
      </c>
    </row>
    <row r="13304" spans="2:11" ht="15.75" customHeight="1" x14ac:dyDescent="0.2">
      <c r="B13304" s="189">
        <v>41422</v>
      </c>
      <c r="C13304" s="143">
        <v>300785</v>
      </c>
      <c r="D13304" s="143" t="s">
        <v>597</v>
      </c>
      <c r="E13304" s="143" t="s">
        <v>25</v>
      </c>
      <c r="F13304" s="248" t="s">
        <v>7024</v>
      </c>
      <c r="G13304" s="216">
        <v>2.0100000000000002</v>
      </c>
      <c r="H13304" s="216">
        <v>102.99999998998828</v>
      </c>
      <c r="I13304" s="216">
        <v>207.02999997987646</v>
      </c>
      <c r="J13304" s="216">
        <v>5.983759481363477E-4</v>
      </c>
      <c r="K13304" s="216">
        <v>5.8094752251894231E-6</v>
      </c>
    </row>
    <row r="13305" spans="2:11" ht="15.75" customHeight="1" x14ac:dyDescent="0.2">
      <c r="B13305" s="189">
        <v>41422</v>
      </c>
      <c r="C13305" s="143">
        <v>300786</v>
      </c>
      <c r="D13305" s="143" t="s">
        <v>968</v>
      </c>
      <c r="E13305" s="143" t="s">
        <v>25</v>
      </c>
      <c r="F13305" s="248" t="s">
        <v>2548</v>
      </c>
      <c r="G13305" s="216">
        <v>2</v>
      </c>
      <c r="H13305" s="216">
        <v>358.99999999674037</v>
      </c>
      <c r="I13305" s="216">
        <v>717.99999999348074</v>
      </c>
      <c r="J13305" s="216">
        <v>2.0752254784319065E-3</v>
      </c>
      <c r="K13305" s="216">
        <v>5.780572363372559E-6</v>
      </c>
    </row>
    <row r="13306" spans="2:11" ht="15.75" customHeight="1" x14ac:dyDescent="0.2">
      <c r="B13306" s="189">
        <v>41422</v>
      </c>
      <c r="C13306" s="143">
        <v>300787</v>
      </c>
      <c r="D13306" s="143" t="s">
        <v>1857</v>
      </c>
      <c r="E13306" s="143" t="s">
        <v>25</v>
      </c>
      <c r="F13306" s="248" t="s">
        <v>7025</v>
      </c>
      <c r="G13306" s="216">
        <v>11.040000000000001</v>
      </c>
      <c r="H13306" s="216">
        <v>232.9999999946449</v>
      </c>
      <c r="I13306" s="216">
        <v>2572.3199999408798</v>
      </c>
      <c r="J13306" s="216">
        <v>7.4347409507043768E-3</v>
      </c>
      <c r="K13306" s="216">
        <v>3.190875944581653E-5</v>
      </c>
    </row>
    <row r="13307" spans="2:11" ht="15.75" customHeight="1" x14ac:dyDescent="0.2">
      <c r="B13307" s="189">
        <v>41422</v>
      </c>
      <c r="C13307" s="143">
        <v>300788</v>
      </c>
      <c r="D13307" s="143" t="s">
        <v>696</v>
      </c>
      <c r="E13307" s="143" t="s">
        <v>25</v>
      </c>
      <c r="F13307" s="248" t="s">
        <v>5638</v>
      </c>
      <c r="G13307" s="216">
        <v>13.5</v>
      </c>
      <c r="H13307" s="216">
        <v>675</v>
      </c>
      <c r="I13307" s="216">
        <v>9112.5</v>
      </c>
      <c r="J13307" s="216">
        <v>2.6337732830616224E-2</v>
      </c>
      <c r="K13307" s="216">
        <v>3.9018863452764778E-5</v>
      </c>
    </row>
    <row r="13308" spans="2:11" ht="15.75" customHeight="1" x14ac:dyDescent="0.2">
      <c r="B13308" s="189">
        <v>41422</v>
      </c>
      <c r="C13308" s="143">
        <v>300790</v>
      </c>
      <c r="D13308" s="143" t="s">
        <v>902</v>
      </c>
      <c r="E13308" s="143" t="s">
        <v>25</v>
      </c>
      <c r="F13308" s="248" t="s">
        <v>5054</v>
      </c>
      <c r="G13308" s="216">
        <v>10</v>
      </c>
      <c r="H13308" s="216">
        <v>914.99999999650754</v>
      </c>
      <c r="I13308" s="216">
        <v>9149.9999999650754</v>
      </c>
      <c r="J13308" s="216">
        <v>2.6446118562328518E-2</v>
      </c>
      <c r="K13308" s="216">
        <v>2.8902861816862796E-5</v>
      </c>
    </row>
    <row r="13309" spans="2:11" ht="15.75" customHeight="1" x14ac:dyDescent="0.2">
      <c r="B13309" s="189">
        <v>41422</v>
      </c>
      <c r="C13309" s="143">
        <v>300795</v>
      </c>
      <c r="D13309" s="143" t="s">
        <v>1288</v>
      </c>
      <c r="E13309" s="143" t="s">
        <v>24</v>
      </c>
      <c r="F13309" s="248" t="s">
        <v>4680</v>
      </c>
      <c r="G13309" s="216">
        <v>9</v>
      </c>
      <c r="H13309" s="216">
        <v>495</v>
      </c>
      <c r="I13309" s="216">
        <v>4455</v>
      </c>
      <c r="J13309" s="216">
        <v>4.4776890324268815E-3</v>
      </c>
      <c r="K13309" s="216">
        <v>9.0458364291452151E-6</v>
      </c>
    </row>
    <row r="13310" spans="2:11" ht="15.75" customHeight="1" x14ac:dyDescent="0.2">
      <c r="B13310" s="189">
        <v>41422</v>
      </c>
      <c r="C13310" s="143">
        <v>300843</v>
      </c>
      <c r="D13310" s="143" t="s">
        <v>5489</v>
      </c>
      <c r="E13310" s="143" t="s">
        <v>24</v>
      </c>
      <c r="F13310" s="248" t="s">
        <v>7026</v>
      </c>
      <c r="G13310" s="216">
        <v>21.12</v>
      </c>
      <c r="H13310" s="216">
        <v>301.99999999953434</v>
      </c>
      <c r="I13310" s="216">
        <v>6378.2399999901654</v>
      </c>
      <c r="J13310" s="216">
        <v>6.4107239717491344E-3</v>
      </c>
      <c r="K13310" s="216">
        <v>2.1227562820394106E-5</v>
      </c>
    </row>
    <row r="13311" spans="2:11" ht="15.75" customHeight="1" x14ac:dyDescent="0.2">
      <c r="B13311" s="189">
        <v>41423</v>
      </c>
      <c r="C13311" s="143">
        <v>300813</v>
      </c>
      <c r="D13311" s="143" t="s">
        <v>957</v>
      </c>
      <c r="E13311" s="143" t="s">
        <v>25</v>
      </c>
      <c r="F13311" s="248" t="s">
        <v>7027</v>
      </c>
      <c r="G13311" s="216">
        <v>2.0100000000000002</v>
      </c>
      <c r="H13311" s="216">
        <v>159.99999999767169</v>
      </c>
      <c r="I13311" s="216">
        <v>321.59999999532016</v>
      </c>
      <c r="J13311" s="216">
        <v>9.2966524504967043E-4</v>
      </c>
      <c r="K13311" s="216">
        <v>5.8104077816449923E-6</v>
      </c>
    </row>
    <row r="13312" spans="2:11" ht="15.75" customHeight="1" x14ac:dyDescent="0.2">
      <c r="B13312" s="189">
        <v>41423</v>
      </c>
      <c r="C13312" s="143">
        <v>300814</v>
      </c>
      <c r="D13312" s="143" t="s">
        <v>1257</v>
      </c>
      <c r="E13312" s="143" t="s">
        <v>25</v>
      </c>
      <c r="F13312" s="248" t="s">
        <v>2993</v>
      </c>
      <c r="G13312" s="216">
        <v>17</v>
      </c>
      <c r="H13312" s="216">
        <v>332.0000000030268</v>
      </c>
      <c r="I13312" s="216">
        <v>5644.0000000514556</v>
      </c>
      <c r="J13312" s="216">
        <v>1.6315393790996672E-2</v>
      </c>
      <c r="K13312" s="216">
        <v>4.9142752382072068E-5</v>
      </c>
    </row>
    <row r="13313" spans="2:11" ht="15.75" customHeight="1" x14ac:dyDescent="0.2">
      <c r="B13313" s="189">
        <v>41423</v>
      </c>
      <c r="C13313" s="143">
        <v>300833</v>
      </c>
      <c r="D13313" s="143" t="s">
        <v>1192</v>
      </c>
      <c r="E13313" s="143" t="s">
        <v>25</v>
      </c>
      <c r="F13313" s="248" t="s">
        <v>7028</v>
      </c>
      <c r="G13313" s="216">
        <v>5</v>
      </c>
      <c r="H13313" s="216">
        <v>329.99999999650754</v>
      </c>
      <c r="I13313" s="216">
        <v>1649.9999999825377</v>
      </c>
      <c r="J13313" s="216">
        <v>4.7697377311506335E-3</v>
      </c>
      <c r="K13313" s="216">
        <v>1.4453750700609432E-5</v>
      </c>
    </row>
    <row r="13314" spans="2:11" ht="15.75" customHeight="1" x14ac:dyDescent="0.2">
      <c r="B13314" s="189">
        <v>41423</v>
      </c>
      <c r="C13314" s="143">
        <v>300834</v>
      </c>
      <c r="D13314" s="143" t="s">
        <v>619</v>
      </c>
      <c r="E13314" s="143" t="s">
        <v>25</v>
      </c>
      <c r="F13314" s="248" t="s">
        <v>4375</v>
      </c>
      <c r="G13314" s="216">
        <v>8.01</v>
      </c>
      <c r="H13314" s="216">
        <v>335.00000000232831</v>
      </c>
      <c r="I13314" s="216">
        <v>2683.3500000186496</v>
      </c>
      <c r="J13314" s="216">
        <v>7.7568943885499755E-3</v>
      </c>
      <c r="K13314" s="216">
        <v>2.3154908622376309E-5</v>
      </c>
    </row>
    <row r="13315" spans="2:11" ht="15.75" customHeight="1" x14ac:dyDescent="0.2">
      <c r="B13315" s="189">
        <v>41423</v>
      </c>
      <c r="C13315" s="143">
        <v>300837</v>
      </c>
      <c r="D13315" s="143" t="s">
        <v>869</v>
      </c>
      <c r="E13315" s="143" t="s">
        <v>25</v>
      </c>
      <c r="F13315" s="248" t="s">
        <v>3207</v>
      </c>
      <c r="G13315" s="216">
        <v>18.03</v>
      </c>
      <c r="H13315" s="216">
        <v>444.00000000139698</v>
      </c>
      <c r="I13315" s="216">
        <v>8005.3200000251882</v>
      </c>
      <c r="J13315" s="216">
        <v>2.3141379911793353E-2</v>
      </c>
      <c r="K13315" s="216">
        <v>5.2120225026397617E-5</v>
      </c>
    </row>
    <row r="13316" spans="2:11" ht="15.75" customHeight="1" x14ac:dyDescent="0.2">
      <c r="B13316" s="189">
        <v>41423</v>
      </c>
      <c r="C13316" s="143">
        <v>300838</v>
      </c>
      <c r="D13316" s="143" t="s">
        <v>1857</v>
      </c>
      <c r="E13316" s="143" t="s">
        <v>25</v>
      </c>
      <c r="F13316" s="248" t="s">
        <v>7029</v>
      </c>
      <c r="G13316" s="216">
        <v>4.4000000000000004</v>
      </c>
      <c r="H13316" s="216">
        <v>101.00000000442378</v>
      </c>
      <c r="I13316" s="216">
        <v>444.4000000194647</v>
      </c>
      <c r="J13316" s="216">
        <v>1.284649362326434E-3</v>
      </c>
      <c r="K13316" s="216">
        <v>1.2719300616536301E-5</v>
      </c>
    </row>
    <row r="13317" spans="2:11" ht="15.75" customHeight="1" x14ac:dyDescent="0.2">
      <c r="B13317" s="189">
        <v>41423</v>
      </c>
      <c r="C13317" s="143">
        <v>300839</v>
      </c>
      <c r="D13317" s="143" t="s">
        <v>565</v>
      </c>
      <c r="E13317" s="143" t="s">
        <v>25</v>
      </c>
      <c r="F13317" s="248" t="s">
        <v>7030</v>
      </c>
      <c r="G13317" s="216">
        <v>1</v>
      </c>
      <c r="H13317" s="216">
        <v>48.999999992083758</v>
      </c>
      <c r="I13317" s="216">
        <v>48.999999992083758</v>
      </c>
      <c r="J13317" s="216">
        <v>1.4164675684308855E-4</v>
      </c>
      <c r="K13317" s="216">
        <v>2.8907501401218862E-6</v>
      </c>
    </row>
    <row r="13318" spans="2:11" ht="15.75" customHeight="1" x14ac:dyDescent="0.2">
      <c r="B13318" s="189">
        <v>41423</v>
      </c>
      <c r="C13318" s="143">
        <v>300840</v>
      </c>
      <c r="D13318" s="143" t="s">
        <v>565</v>
      </c>
      <c r="E13318" s="143" t="s">
        <v>25</v>
      </c>
      <c r="F13318" s="248" t="s">
        <v>7031</v>
      </c>
      <c r="G13318" s="216">
        <v>2</v>
      </c>
      <c r="H13318" s="216">
        <v>154.99999999185093</v>
      </c>
      <c r="I13318" s="216">
        <v>309.99999998370185</v>
      </c>
      <c r="J13318" s="216">
        <v>8.961325433906709E-4</v>
      </c>
      <c r="K13318" s="216">
        <v>5.7815002802437725E-6</v>
      </c>
    </row>
    <row r="13319" spans="2:11" ht="15.75" customHeight="1" x14ac:dyDescent="0.2">
      <c r="B13319" s="189">
        <v>41423</v>
      </c>
      <c r="C13319" s="143">
        <v>300841</v>
      </c>
      <c r="D13319" s="143" t="s">
        <v>1877</v>
      </c>
      <c r="E13319" s="143" t="s">
        <v>25</v>
      </c>
      <c r="F13319" s="248" t="s">
        <v>6256</v>
      </c>
      <c r="G13319" s="216">
        <v>60.580000000000005</v>
      </c>
      <c r="H13319" s="216">
        <v>149.00000000372529</v>
      </c>
      <c r="I13319" s="216">
        <v>9026.4200002256785</v>
      </c>
      <c r="J13319" s="216">
        <v>2.6093124880451377E-2</v>
      </c>
      <c r="K13319" s="216">
        <v>1.751216434885839E-4</v>
      </c>
    </row>
    <row r="13320" spans="2:11" ht="15.75" customHeight="1" x14ac:dyDescent="0.2">
      <c r="B13320" s="189">
        <v>41423</v>
      </c>
      <c r="C13320" s="143">
        <v>300842</v>
      </c>
      <c r="D13320" s="143" t="s">
        <v>1717</v>
      </c>
      <c r="E13320" s="143" t="s">
        <v>24</v>
      </c>
      <c r="F13320" s="248" t="s">
        <v>7032</v>
      </c>
      <c r="G13320" s="216">
        <v>4.8</v>
      </c>
      <c r="H13320" s="216">
        <v>342.00000000419095</v>
      </c>
      <c r="I13320" s="216">
        <v>1641.6000000201166</v>
      </c>
      <c r="J13320" s="216">
        <v>1.6498041129167469E-3</v>
      </c>
      <c r="K13320" s="216">
        <v>4.8239886342003792E-6</v>
      </c>
    </row>
    <row r="13321" spans="2:11" ht="15.75" customHeight="1" x14ac:dyDescent="0.2">
      <c r="B13321" s="189">
        <v>41423</v>
      </c>
      <c r="C13321" s="143">
        <v>300844</v>
      </c>
      <c r="D13321" s="143" t="s">
        <v>1166</v>
      </c>
      <c r="E13321" s="143" t="s">
        <v>24</v>
      </c>
      <c r="F13321" s="248" t="s">
        <v>5812</v>
      </c>
      <c r="G13321" s="216">
        <v>14.42</v>
      </c>
      <c r="H13321" s="216">
        <v>317.00000000651926</v>
      </c>
      <c r="I13321" s="216">
        <v>4571.1400000940075</v>
      </c>
      <c r="J13321" s="216">
        <v>4.5939848762067111E-3</v>
      </c>
      <c r="K13321" s="216">
        <v>1.4492065855243638E-5</v>
      </c>
    </row>
    <row r="13322" spans="2:11" ht="15.75" customHeight="1" x14ac:dyDescent="0.2">
      <c r="B13322" s="189">
        <v>41423</v>
      </c>
      <c r="C13322" s="143">
        <v>300845</v>
      </c>
      <c r="D13322" s="143" t="s">
        <v>1268</v>
      </c>
      <c r="E13322" s="143" t="s">
        <v>24</v>
      </c>
      <c r="F13322" s="248" t="s">
        <v>7033</v>
      </c>
      <c r="G13322" s="216">
        <v>33.344999999999999</v>
      </c>
      <c r="H13322" s="216">
        <v>220.00000000465661</v>
      </c>
      <c r="I13322" s="216">
        <v>7335.9000001552749</v>
      </c>
      <c r="J13322" s="216">
        <v>7.372562129662418E-3</v>
      </c>
      <c r="K13322" s="216">
        <v>3.3511646043210754E-5</v>
      </c>
    </row>
    <row r="13323" spans="2:11" ht="15.75" customHeight="1" x14ac:dyDescent="0.2">
      <c r="B13323" s="189">
        <v>41423</v>
      </c>
      <c r="C13323" s="143">
        <v>300846</v>
      </c>
      <c r="D13323" s="143" t="s">
        <v>1857</v>
      </c>
      <c r="E13323" s="143" t="s">
        <v>25</v>
      </c>
      <c r="F13323" s="248" t="s">
        <v>7034</v>
      </c>
      <c r="G13323" s="216">
        <v>17.02</v>
      </c>
      <c r="H13323" s="216">
        <v>82.000000005355105</v>
      </c>
      <c r="I13323" s="216">
        <v>1395.6400000911437</v>
      </c>
      <c r="J13323" s="216">
        <v>4.0344465258231833E-3</v>
      </c>
      <c r="K13323" s="216">
        <v>4.9200567384874506E-5</v>
      </c>
    </row>
    <row r="13324" spans="2:11" ht="15.75" customHeight="1" x14ac:dyDescent="0.2">
      <c r="B13324" s="189">
        <v>41423</v>
      </c>
      <c r="C13324" s="143">
        <v>300847</v>
      </c>
      <c r="D13324" s="143" t="s">
        <v>689</v>
      </c>
      <c r="E13324" s="143" t="s">
        <v>25</v>
      </c>
      <c r="F13324" s="248" t="s">
        <v>7035</v>
      </c>
      <c r="G13324" s="216">
        <v>3</v>
      </c>
      <c r="H13324" s="216">
        <v>95.999999998603016</v>
      </c>
      <c r="I13324" s="216">
        <v>287.99999999580905</v>
      </c>
      <c r="J13324" s="216">
        <v>8.3253604034298832E-4</v>
      </c>
      <c r="K13324" s="216">
        <v>8.67225042036566E-6</v>
      </c>
    </row>
    <row r="13325" spans="2:11" ht="15.75" customHeight="1" x14ac:dyDescent="0.2">
      <c r="B13325" s="189">
        <v>41423</v>
      </c>
      <c r="C13325" s="143">
        <v>300848</v>
      </c>
      <c r="D13325" s="143" t="s">
        <v>1687</v>
      </c>
      <c r="E13325" s="143" t="s">
        <v>24</v>
      </c>
      <c r="F13325" s="248" t="s">
        <v>7036</v>
      </c>
      <c r="G13325" s="216">
        <v>9.291500000000001</v>
      </c>
      <c r="H13325" s="216">
        <v>129.99999999417923</v>
      </c>
      <c r="I13325" s="216">
        <v>1207.8949999459164</v>
      </c>
      <c r="J13325" s="216">
        <v>1.2139316148013684E-3</v>
      </c>
      <c r="K13325" s="216">
        <v>9.337935498890173E-6</v>
      </c>
    </row>
    <row r="13326" spans="2:11" ht="15.75" customHeight="1" x14ac:dyDescent="0.2">
      <c r="B13326" s="189">
        <v>41423</v>
      </c>
      <c r="C13326" s="143">
        <v>300849</v>
      </c>
      <c r="D13326" s="143" t="s">
        <v>890</v>
      </c>
      <c r="E13326" s="143" t="s">
        <v>25</v>
      </c>
      <c r="F13326" s="248" t="s">
        <v>7037</v>
      </c>
      <c r="G13326" s="216">
        <v>5.5</v>
      </c>
      <c r="H13326" s="216">
        <v>209.99999999301508</v>
      </c>
      <c r="I13326" s="216">
        <v>1154.9999999615829</v>
      </c>
      <c r="J13326" s="216">
        <v>3.3388164117297246E-3</v>
      </c>
      <c r="K13326" s="216">
        <v>1.5899125770670376E-5</v>
      </c>
    </row>
    <row r="13327" spans="2:11" ht="15.75" customHeight="1" x14ac:dyDescent="0.2">
      <c r="B13327" s="189">
        <v>41423</v>
      </c>
      <c r="C13327" s="143">
        <v>300850</v>
      </c>
      <c r="D13327" s="143" t="s">
        <v>1435</v>
      </c>
      <c r="E13327" s="143" t="s">
        <v>24</v>
      </c>
      <c r="F13327" s="248" t="s">
        <v>7038</v>
      </c>
      <c r="G13327" s="216">
        <v>7.7550000000000008</v>
      </c>
      <c r="H13327" s="216">
        <v>24.999999997671694</v>
      </c>
      <c r="I13327" s="216">
        <v>193.874999981944</v>
      </c>
      <c r="J13327" s="216">
        <v>1.9484391591010345E-4</v>
      </c>
      <c r="K13327" s="216">
        <v>7.7937566371299882E-6</v>
      </c>
    </row>
    <row r="13328" spans="2:11" ht="15.75" customHeight="1" x14ac:dyDescent="0.2">
      <c r="B13328" s="189">
        <v>41423</v>
      </c>
      <c r="C13328" s="143">
        <v>300851</v>
      </c>
      <c r="D13328" s="143" t="s">
        <v>523</v>
      </c>
      <c r="E13328" s="143" t="s">
        <v>24</v>
      </c>
      <c r="F13328" s="248" t="s">
        <v>6959</v>
      </c>
      <c r="G13328" s="216">
        <v>23.98</v>
      </c>
      <c r="H13328" s="216">
        <v>258.99999999557622</v>
      </c>
      <c r="I13328" s="216">
        <v>6210.8199998939181</v>
      </c>
      <c r="J13328" s="216">
        <v>6.2418593934484706E-3</v>
      </c>
      <c r="K13328" s="216">
        <v>2.4099843218359395E-5</v>
      </c>
    </row>
    <row r="13329" spans="2:11" ht="15.75" customHeight="1" x14ac:dyDescent="0.2">
      <c r="B13329" s="189">
        <v>41423</v>
      </c>
      <c r="C13329" s="143">
        <v>300852</v>
      </c>
      <c r="D13329" s="143" t="s">
        <v>1852</v>
      </c>
      <c r="E13329" s="143" t="s">
        <v>24</v>
      </c>
      <c r="F13329" s="248" t="s">
        <v>6206</v>
      </c>
      <c r="G13329" s="216">
        <v>21.6</v>
      </c>
      <c r="H13329" s="216">
        <v>50.999999998603016</v>
      </c>
      <c r="I13329" s="216">
        <v>1101.5999999698251</v>
      </c>
      <c r="J13329" s="216">
        <v>1.1071053915186614E-3</v>
      </c>
      <c r="K13329" s="216">
        <v>2.1707948853901707E-5</v>
      </c>
    </row>
    <row r="13330" spans="2:11" ht="15.75" customHeight="1" x14ac:dyDescent="0.2">
      <c r="B13330" s="189">
        <v>41423</v>
      </c>
      <c r="C13330" s="143">
        <v>300853</v>
      </c>
      <c r="D13330" s="143" t="s">
        <v>786</v>
      </c>
      <c r="E13330" s="143" t="s">
        <v>24</v>
      </c>
      <c r="F13330" s="248" t="s">
        <v>7039</v>
      </c>
      <c r="G13330" s="216">
        <v>18.05</v>
      </c>
      <c r="H13330" s="216">
        <v>210.00000000349246</v>
      </c>
      <c r="I13330" s="216">
        <v>3790.5000000630389</v>
      </c>
      <c r="J13330" s="216">
        <v>3.8094435246334656E-3</v>
      </c>
      <c r="K13330" s="216">
        <v>1.8140207259857676E-5</v>
      </c>
    </row>
    <row r="13331" spans="2:11" ht="15.75" customHeight="1" x14ac:dyDescent="0.2">
      <c r="B13331" s="189">
        <v>41423</v>
      </c>
      <c r="C13331" s="143">
        <v>300854</v>
      </c>
      <c r="D13331" s="143" t="s">
        <v>1072</v>
      </c>
      <c r="E13331" s="143" t="s">
        <v>24</v>
      </c>
      <c r="F13331" s="248" t="s">
        <v>6512</v>
      </c>
      <c r="G13331" s="216">
        <v>12.200000000000001</v>
      </c>
      <c r="H13331" s="216">
        <v>312.99999999348074</v>
      </c>
      <c r="I13331" s="216">
        <v>3818.5999999204655</v>
      </c>
      <c r="J13331" s="216">
        <v>3.8376839579528947E-3</v>
      </c>
      <c r="K13331" s="216">
        <v>1.2260971111925965E-5</v>
      </c>
    </row>
    <row r="13332" spans="2:11" ht="15.75" customHeight="1" x14ac:dyDescent="0.2">
      <c r="B13332" s="189">
        <v>41423</v>
      </c>
      <c r="C13332" s="143">
        <v>300855</v>
      </c>
      <c r="D13332" s="143" t="s">
        <v>1072</v>
      </c>
      <c r="E13332" s="143" t="s">
        <v>24</v>
      </c>
      <c r="F13332" s="248" t="s">
        <v>7040</v>
      </c>
      <c r="G13332" s="216">
        <v>17.634999999999998</v>
      </c>
      <c r="H13332" s="216">
        <v>287.99999999580905</v>
      </c>
      <c r="I13332" s="216">
        <v>5078.8799999260918</v>
      </c>
      <c r="J13332" s="216">
        <v>5.1042623737731435E-3</v>
      </c>
      <c r="K13332" s="216">
        <v>1.7723133242525767E-5</v>
      </c>
    </row>
    <row r="13333" spans="2:11" ht="15.75" customHeight="1" x14ac:dyDescent="0.2">
      <c r="B13333" s="189">
        <v>41423</v>
      </c>
      <c r="C13333" s="143">
        <v>300856</v>
      </c>
      <c r="D13333" s="143" t="s">
        <v>1596</v>
      </c>
      <c r="E13333" s="143" t="s">
        <v>24</v>
      </c>
      <c r="F13333" s="248" t="s">
        <v>7041</v>
      </c>
      <c r="G13333" s="216">
        <v>25.636400000000002</v>
      </c>
      <c r="H13333" s="216">
        <v>299.00000000023283</v>
      </c>
      <c r="I13333" s="216">
        <v>7665.2836000059688</v>
      </c>
      <c r="J13333" s="216">
        <v>7.7035918675732E-3</v>
      </c>
      <c r="K13333" s="216">
        <v>2.5764521296211377E-5</v>
      </c>
    </row>
    <row r="13334" spans="2:11" ht="15.75" customHeight="1" x14ac:dyDescent="0.2">
      <c r="B13334" s="189">
        <v>41423</v>
      </c>
      <c r="C13334" s="143">
        <v>300857</v>
      </c>
      <c r="D13334" s="143" t="s">
        <v>657</v>
      </c>
      <c r="E13334" s="143" t="s">
        <v>25</v>
      </c>
      <c r="F13334" s="248" t="s">
        <v>7042</v>
      </c>
      <c r="G13334" s="216">
        <v>1</v>
      </c>
      <c r="H13334" s="216">
        <v>206.00000000093132</v>
      </c>
      <c r="I13334" s="216">
        <v>206.00000000093132</v>
      </c>
      <c r="J13334" s="216">
        <v>5.954945288678008E-4</v>
      </c>
      <c r="K13334" s="216">
        <v>2.8907501401218862E-6</v>
      </c>
    </row>
    <row r="13335" spans="2:11" ht="15.75" customHeight="1" x14ac:dyDescent="0.2">
      <c r="B13335" s="189">
        <v>41423</v>
      </c>
      <c r="C13335" s="143">
        <v>300901</v>
      </c>
      <c r="D13335" s="143" t="s">
        <v>1735</v>
      </c>
      <c r="E13335" s="143" t="s">
        <v>24</v>
      </c>
      <c r="F13335" s="248" t="s">
        <v>6938</v>
      </c>
      <c r="G13335" s="216">
        <v>8.24</v>
      </c>
      <c r="H13335" s="216">
        <v>350.9999999916181</v>
      </c>
      <c r="I13335" s="216">
        <v>2892.2399999309332</v>
      </c>
      <c r="J13335" s="216">
        <v>2.9066943514680266E-3</v>
      </c>
      <c r="K13335" s="216">
        <v>8.2811804887106513E-6</v>
      </c>
    </row>
    <row r="13336" spans="2:11" ht="15.75" customHeight="1" x14ac:dyDescent="0.2">
      <c r="B13336" s="189">
        <v>41423</v>
      </c>
      <c r="C13336" s="143">
        <v>300999</v>
      </c>
      <c r="D13336" s="143" t="s">
        <v>530</v>
      </c>
      <c r="E13336" s="143" t="s">
        <v>25</v>
      </c>
      <c r="F13336" s="248" t="s">
        <v>7043</v>
      </c>
      <c r="G13336" s="216">
        <v>5.16</v>
      </c>
      <c r="H13336" s="216">
        <v>293.99999999441206</v>
      </c>
      <c r="I13336" s="216">
        <v>1517.0399999711663</v>
      </c>
      <c r="J13336" s="216">
        <v>4.3853835924871553E-3</v>
      </c>
      <c r="K13336" s="216">
        <v>1.4916270723028934E-5</v>
      </c>
    </row>
    <row r="13337" spans="2:11" ht="15.75" customHeight="1" x14ac:dyDescent="0.2">
      <c r="B13337" s="189">
        <v>41424</v>
      </c>
      <c r="C13337" s="143">
        <v>300873</v>
      </c>
      <c r="D13337" s="143" t="s">
        <v>1056</v>
      </c>
      <c r="E13337" s="143" t="s">
        <v>25</v>
      </c>
      <c r="F13337" s="248" t="s">
        <v>7044</v>
      </c>
      <c r="G13337" s="216">
        <v>3</v>
      </c>
      <c r="H13337" s="216">
        <v>17.999999995809048</v>
      </c>
      <c r="I13337" s="216">
        <v>53.999999987427145</v>
      </c>
      <c r="J13337" s="216">
        <v>1.5612521273123379E-4</v>
      </c>
      <c r="K13337" s="216">
        <v>8.6736229315324743E-6</v>
      </c>
    </row>
    <row r="13338" spans="2:11" ht="15.75" customHeight="1" x14ac:dyDescent="0.2">
      <c r="B13338" s="189">
        <v>41424</v>
      </c>
      <c r="C13338" s="143">
        <v>300874</v>
      </c>
      <c r="D13338" s="143" t="s">
        <v>1251</v>
      </c>
      <c r="E13338" s="143" t="s">
        <v>25</v>
      </c>
      <c r="F13338" s="248" t="s">
        <v>7045</v>
      </c>
      <c r="G13338" s="216">
        <v>1</v>
      </c>
      <c r="H13338" s="216">
        <v>107.0000000030268</v>
      </c>
      <c r="I13338" s="216">
        <v>107.0000000030268</v>
      </c>
      <c r="J13338" s="216">
        <v>3.0935921790007601E-4</v>
      </c>
      <c r="K13338" s="216">
        <v>2.8912076438441579E-6</v>
      </c>
    </row>
    <row r="13339" spans="2:11" ht="15.75" customHeight="1" x14ac:dyDescent="0.2">
      <c r="B13339" s="189">
        <v>41424</v>
      </c>
      <c r="C13339" s="143">
        <v>300875</v>
      </c>
      <c r="D13339" s="143" t="s">
        <v>730</v>
      </c>
      <c r="E13339" s="143" t="s">
        <v>25</v>
      </c>
      <c r="F13339" s="248" t="s">
        <v>7046</v>
      </c>
      <c r="G13339" s="216">
        <v>0.66</v>
      </c>
      <c r="H13339" s="216">
        <v>36.999999994877726</v>
      </c>
      <c r="I13339" s="216">
        <v>24.4199999966193</v>
      </c>
      <c r="J13339" s="216">
        <v>7.0603290652900024E-5</v>
      </c>
      <c r="K13339" s="216">
        <v>1.9081970449371442E-6</v>
      </c>
    </row>
    <row r="13340" spans="2:11" ht="15.75" customHeight="1" x14ac:dyDescent="0.2">
      <c r="B13340" s="189">
        <v>41424</v>
      </c>
      <c r="C13340" s="143">
        <v>300876</v>
      </c>
      <c r="D13340" s="143" t="s">
        <v>957</v>
      </c>
      <c r="E13340" s="143" t="s">
        <v>25</v>
      </c>
      <c r="F13340" s="248" t="s">
        <v>7047</v>
      </c>
      <c r="G13340" s="216">
        <v>4.1500000000000004</v>
      </c>
      <c r="H13340" s="216">
        <v>321.99999999138527</v>
      </c>
      <c r="I13340" s="216">
        <v>1336.2999999642491</v>
      </c>
      <c r="J13340" s="216">
        <v>3.8635207743655847E-3</v>
      </c>
      <c r="K13340" s="216">
        <v>1.1998511721953256E-5</v>
      </c>
    </row>
    <row r="13341" spans="2:11" ht="15.75" customHeight="1" x14ac:dyDescent="0.2">
      <c r="B13341" s="189">
        <v>41424</v>
      </c>
      <c r="C13341" s="143">
        <v>300895</v>
      </c>
      <c r="D13341" s="143" t="s">
        <v>568</v>
      </c>
      <c r="E13341" s="143" t="s">
        <v>25</v>
      </c>
      <c r="F13341" s="248" t="s">
        <v>1944</v>
      </c>
      <c r="G13341" s="216">
        <v>4</v>
      </c>
      <c r="H13341" s="216">
        <v>227.99999999930151</v>
      </c>
      <c r="I13341" s="216">
        <v>911.99999999720603</v>
      </c>
      <c r="J13341" s="216">
        <v>2.6367813711777942E-3</v>
      </c>
      <c r="K13341" s="216">
        <v>1.1564830575376632E-5</v>
      </c>
    </row>
    <row r="13342" spans="2:11" ht="15.75" customHeight="1" x14ac:dyDescent="0.2">
      <c r="B13342" s="189">
        <v>41424</v>
      </c>
      <c r="C13342" s="143">
        <v>300902</v>
      </c>
      <c r="D13342" s="143" t="s">
        <v>5489</v>
      </c>
      <c r="E13342" s="143" t="s">
        <v>24</v>
      </c>
      <c r="F13342" s="248" t="s">
        <v>7048</v>
      </c>
      <c r="G13342" s="216">
        <v>16.18</v>
      </c>
      <c r="H13342" s="216">
        <v>278.99999999790452</v>
      </c>
      <c r="I13342" s="216">
        <v>4514.2199999660952</v>
      </c>
      <c r="J13342" s="216">
        <v>4.5363544611058924E-3</v>
      </c>
      <c r="K13342" s="216">
        <v>1.6259334986164741E-5</v>
      </c>
    </row>
    <row r="13343" spans="2:11" ht="15.75" customHeight="1" x14ac:dyDescent="0.2">
      <c r="B13343" s="189">
        <v>41424</v>
      </c>
      <c r="C13343" s="143">
        <v>300903</v>
      </c>
      <c r="D13343" s="143" t="s">
        <v>1843</v>
      </c>
      <c r="E13343" s="143" t="s">
        <v>25</v>
      </c>
      <c r="F13343" s="248" t="s">
        <v>7049</v>
      </c>
      <c r="G13343" s="216">
        <v>7.84</v>
      </c>
      <c r="H13343" s="216">
        <v>34.999999998835847</v>
      </c>
      <c r="I13343" s="216">
        <v>274.39999999087303</v>
      </c>
      <c r="J13343" s="216">
        <v>7.9334737744444898E-4</v>
      </c>
      <c r="K13343" s="216">
        <v>2.2667067927738197E-5</v>
      </c>
    </row>
    <row r="13344" spans="2:11" ht="15.75" customHeight="1" x14ac:dyDescent="0.2">
      <c r="B13344" s="189">
        <v>41424</v>
      </c>
      <c r="C13344" s="143">
        <v>300904</v>
      </c>
      <c r="D13344" s="143" t="s">
        <v>2814</v>
      </c>
      <c r="E13344" s="143" t="s">
        <v>24</v>
      </c>
      <c r="F13344" s="248" t="s">
        <v>6342</v>
      </c>
      <c r="G13344" s="216">
        <v>1.5850000000000002</v>
      </c>
      <c r="H13344" s="216">
        <v>59.99999999650754</v>
      </c>
      <c r="I13344" s="216">
        <v>95.099999994464469</v>
      </c>
      <c r="J13344" s="216">
        <v>9.5566301427333925E-5</v>
      </c>
      <c r="K13344" s="216">
        <v>1.5927716905482768E-6</v>
      </c>
    </row>
    <row r="13345" spans="2:11" ht="15.75" customHeight="1" x14ac:dyDescent="0.2">
      <c r="B13345" s="189">
        <v>41424</v>
      </c>
      <c r="C13345" s="143">
        <v>300905</v>
      </c>
      <c r="D13345" s="143" t="s">
        <v>590</v>
      </c>
      <c r="E13345" s="143" t="s">
        <v>25</v>
      </c>
      <c r="F13345" s="248" t="s">
        <v>4359</v>
      </c>
      <c r="G13345" s="216">
        <v>3.23</v>
      </c>
      <c r="H13345" s="216">
        <v>236.00000000442378</v>
      </c>
      <c r="I13345" s="216">
        <v>762.28000001428882</v>
      </c>
      <c r="J13345" s="216">
        <v>2.2039097627908366E-3</v>
      </c>
      <c r="K13345" s="216">
        <v>9.3386006896166299E-6</v>
      </c>
    </row>
    <row r="13346" spans="2:11" ht="15.75" customHeight="1" x14ac:dyDescent="0.2">
      <c r="B13346" s="189">
        <v>41424</v>
      </c>
      <c r="C13346" s="143">
        <v>300906</v>
      </c>
      <c r="D13346" s="143" t="s">
        <v>1876</v>
      </c>
      <c r="E13346" s="143" t="s">
        <v>25</v>
      </c>
      <c r="F13346" s="248" t="s">
        <v>7018</v>
      </c>
      <c r="G13346" s="216">
        <v>6</v>
      </c>
      <c r="H13346" s="216">
        <v>82.999999998137355</v>
      </c>
      <c r="I13346" s="216">
        <v>497.99999998882413</v>
      </c>
      <c r="J13346" s="216">
        <v>1.4398214066020788E-3</v>
      </c>
      <c r="K13346" s="216">
        <v>1.7347245863064949E-5</v>
      </c>
    </row>
    <row r="13347" spans="2:11" ht="15.75" customHeight="1" x14ac:dyDescent="0.2">
      <c r="B13347" s="189">
        <v>41424</v>
      </c>
      <c r="C13347" s="143">
        <v>300907</v>
      </c>
      <c r="D13347" s="143" t="s">
        <v>1857</v>
      </c>
      <c r="E13347" s="143" t="s">
        <v>25</v>
      </c>
      <c r="F13347" s="248" t="s">
        <v>7050</v>
      </c>
      <c r="G13347" s="216">
        <v>19</v>
      </c>
      <c r="H13347" s="216">
        <v>149.00000000372529</v>
      </c>
      <c r="I13347" s="216">
        <v>2831.0000000707805</v>
      </c>
      <c r="J13347" s="216">
        <v>8.1850088399274528E-3</v>
      </c>
      <c r="K13347" s="216">
        <v>5.4932945233038998E-5</v>
      </c>
    </row>
    <row r="13348" spans="2:11" ht="15.75" customHeight="1" x14ac:dyDescent="0.2">
      <c r="B13348" s="189">
        <v>41424</v>
      </c>
      <c r="C13348" s="143">
        <v>300908</v>
      </c>
      <c r="D13348" s="143" t="s">
        <v>1541</v>
      </c>
      <c r="E13348" s="143" t="s">
        <v>25</v>
      </c>
      <c r="F13348" s="248" t="s">
        <v>7023</v>
      </c>
      <c r="G13348" s="216">
        <v>451.96500000000003</v>
      </c>
      <c r="H13348" s="216">
        <v>446.00000000791624</v>
      </c>
      <c r="I13348" s="216">
        <v>201576.39000357786</v>
      </c>
      <c r="J13348" s="216">
        <v>0.58279919959685544</v>
      </c>
      <c r="K13348" s="216">
        <v>1.306724662750025E-3</v>
      </c>
    </row>
    <row r="13349" spans="2:11" ht="15.75" customHeight="1" x14ac:dyDescent="0.2">
      <c r="B13349" s="189">
        <v>41424</v>
      </c>
      <c r="C13349" s="143">
        <v>300909</v>
      </c>
      <c r="D13349" s="143" t="s">
        <v>1375</v>
      </c>
      <c r="E13349" s="143" t="s">
        <v>24</v>
      </c>
      <c r="F13349" s="248" t="s">
        <v>7051</v>
      </c>
      <c r="G13349" s="216">
        <v>29.68</v>
      </c>
      <c r="H13349" s="216">
        <v>336.99999999837019</v>
      </c>
      <c r="I13349" s="216">
        <v>10002.159999951627</v>
      </c>
      <c r="J13349" s="216">
        <v>1.00512033389636E-2</v>
      </c>
      <c r="K13349" s="216">
        <v>2.9825529195881926E-5</v>
      </c>
    </row>
    <row r="13350" spans="2:11" ht="15.75" customHeight="1" x14ac:dyDescent="0.2">
      <c r="B13350" s="189">
        <v>41424</v>
      </c>
      <c r="C13350" s="143">
        <v>300910</v>
      </c>
      <c r="D13350" s="143" t="s">
        <v>1164</v>
      </c>
      <c r="E13350" s="143" t="s">
        <v>25</v>
      </c>
      <c r="F13350" s="248" t="s">
        <v>5821</v>
      </c>
      <c r="G13350" s="216">
        <v>8.61</v>
      </c>
      <c r="H13350" s="216">
        <v>270</v>
      </c>
      <c r="I13350" s="216">
        <v>2324.6999999999998</v>
      </c>
      <c r="J13350" s="216">
        <v>6.7211904096445138E-3</v>
      </c>
      <c r="K13350" s="216">
        <v>2.4893297813498197E-5</v>
      </c>
    </row>
    <row r="13351" spans="2:11" ht="15.75" customHeight="1" x14ac:dyDescent="0.2">
      <c r="B13351" s="189">
        <v>41424</v>
      </c>
      <c r="C13351" s="143">
        <v>300911</v>
      </c>
      <c r="D13351" s="143" t="s">
        <v>7052</v>
      </c>
      <c r="E13351" s="143" t="s">
        <v>24</v>
      </c>
      <c r="F13351" s="248" t="s">
        <v>7053</v>
      </c>
      <c r="G13351" s="216">
        <v>9.02</v>
      </c>
      <c r="H13351" s="216">
        <v>50.000000005820766</v>
      </c>
      <c r="I13351" s="216">
        <v>451.00000005250325</v>
      </c>
      <c r="J13351" s="216">
        <v>4.5321137698479399E-4</v>
      </c>
      <c r="K13351" s="216">
        <v>9.0642275386406662E-6</v>
      </c>
    </row>
    <row r="13352" spans="2:11" ht="15.75" customHeight="1" x14ac:dyDescent="0.2">
      <c r="B13352" s="189">
        <v>41424</v>
      </c>
      <c r="C13352" s="143">
        <v>300912</v>
      </c>
      <c r="D13352" s="143" t="s">
        <v>1126</v>
      </c>
      <c r="E13352" s="143" t="s">
        <v>24</v>
      </c>
      <c r="F13352" s="248" t="s">
        <v>7054</v>
      </c>
      <c r="G13352" s="216">
        <v>20.95</v>
      </c>
      <c r="H13352" s="216">
        <v>252.9999999969732</v>
      </c>
      <c r="I13352" s="216">
        <v>5300.3499999365886</v>
      </c>
      <c r="J13352" s="216">
        <v>5.3263390724899422E-3</v>
      </c>
      <c r="K13352" s="216">
        <v>2.1052723606931479E-5</v>
      </c>
    </row>
    <row r="13353" spans="2:11" ht="15.75" customHeight="1" x14ac:dyDescent="0.2">
      <c r="B13353" s="189">
        <v>41424</v>
      </c>
      <c r="C13353" s="143">
        <v>300913</v>
      </c>
      <c r="D13353" s="143" t="s">
        <v>1452</v>
      </c>
      <c r="E13353" s="143" t="s">
        <v>24</v>
      </c>
      <c r="F13353" s="248" t="s">
        <v>7055</v>
      </c>
      <c r="G13353" s="216">
        <v>30.7</v>
      </c>
      <c r="H13353" s="216">
        <v>344.99999999301508</v>
      </c>
      <c r="I13353" s="216">
        <v>10591.499999785563</v>
      </c>
      <c r="J13353" s="216">
        <v>1.0643433034763738E-2</v>
      </c>
      <c r="K13353" s="216">
        <v>3.0850530536171667E-5</v>
      </c>
    </row>
    <row r="13354" spans="2:11" ht="15.75" customHeight="1" x14ac:dyDescent="0.2">
      <c r="B13354" s="189">
        <v>41424</v>
      </c>
      <c r="C13354" s="143">
        <v>300914</v>
      </c>
      <c r="D13354" s="143" t="s">
        <v>7021</v>
      </c>
      <c r="E13354" s="143" t="s">
        <v>24</v>
      </c>
      <c r="F13354" s="248" t="s">
        <v>7056</v>
      </c>
      <c r="G13354" s="216">
        <v>8.4897000000000009</v>
      </c>
      <c r="H13354" s="216">
        <v>365.00000000582077</v>
      </c>
      <c r="I13354" s="216">
        <v>3098.7405000494168</v>
      </c>
      <c r="J13354" s="216">
        <v>3.1139344762360389E-3</v>
      </c>
      <c r="K13354" s="216">
        <v>8.5313273320174806E-6</v>
      </c>
    </row>
    <row r="13355" spans="2:11" ht="15.75" customHeight="1" x14ac:dyDescent="0.2">
      <c r="B13355" s="189">
        <v>41424</v>
      </c>
      <c r="C13355" s="143">
        <v>300915</v>
      </c>
      <c r="D13355" s="143" t="s">
        <v>1182</v>
      </c>
      <c r="E13355" s="143" t="s">
        <v>24</v>
      </c>
      <c r="F13355" s="248" t="s">
        <v>7057</v>
      </c>
      <c r="G13355" s="216">
        <v>29.21</v>
      </c>
      <c r="H13355" s="216">
        <v>322.00000000186265</v>
      </c>
      <c r="I13355" s="216">
        <v>9405.6200000544086</v>
      </c>
      <c r="J13355" s="216">
        <v>9.4517383395213515E-3</v>
      </c>
      <c r="K13355" s="216">
        <v>2.9353224656728809E-5</v>
      </c>
    </row>
    <row r="13356" spans="2:11" ht="15.75" customHeight="1" x14ac:dyDescent="0.2">
      <c r="B13356" s="189">
        <v>41424</v>
      </c>
      <c r="C13356" s="143">
        <v>300916</v>
      </c>
      <c r="D13356" s="143" t="s">
        <v>804</v>
      </c>
      <c r="E13356" s="143" t="s">
        <v>24</v>
      </c>
      <c r="F13356" s="248" t="s">
        <v>3796</v>
      </c>
      <c r="G13356" s="216">
        <v>0.87080000000000002</v>
      </c>
      <c r="H13356" s="216">
        <v>351.99999999487773</v>
      </c>
      <c r="I13356" s="216">
        <v>306.52159999553953</v>
      </c>
      <c r="J13356" s="216">
        <v>3.0802455963057295E-4</v>
      </c>
      <c r="K13356" s="216">
        <v>8.7506977169049801E-7</v>
      </c>
    </row>
    <row r="13357" spans="2:11" ht="15.75" customHeight="1" x14ac:dyDescent="0.2">
      <c r="B13357" s="189">
        <v>41424</v>
      </c>
      <c r="C13357" s="143">
        <v>300916</v>
      </c>
      <c r="D13357" s="143" t="s">
        <v>947</v>
      </c>
      <c r="E13357" s="143" t="s">
        <v>24</v>
      </c>
      <c r="F13357" s="248" t="s">
        <v>3796</v>
      </c>
      <c r="G13357" s="216">
        <v>25.282200000000003</v>
      </c>
      <c r="H13357" s="216">
        <v>351.99999999487773</v>
      </c>
      <c r="I13357" s="216">
        <v>8899.3343998704986</v>
      </c>
      <c r="J13357" s="216">
        <v>8.9429702819155635E-3</v>
      </c>
      <c r="K13357" s="216">
        <v>2.5406165573993467E-5</v>
      </c>
    </row>
    <row r="13358" spans="2:11" ht="15.75" customHeight="1" x14ac:dyDescent="0.2">
      <c r="B13358" s="189">
        <v>41424</v>
      </c>
      <c r="C13358" s="143">
        <v>300917</v>
      </c>
      <c r="D13358" s="143" t="s">
        <v>1072</v>
      </c>
      <c r="E13358" s="143" t="s">
        <v>24</v>
      </c>
      <c r="F13358" s="248" t="s">
        <v>7058</v>
      </c>
      <c r="G13358" s="216">
        <v>17.355</v>
      </c>
      <c r="H13358" s="216">
        <v>270</v>
      </c>
      <c r="I13358" s="216">
        <v>4685.8500000000004</v>
      </c>
      <c r="J13358" s="216">
        <v>4.7088260101928346E-3</v>
      </c>
      <c r="K13358" s="216">
        <v>1.7440096334047536E-5</v>
      </c>
    </row>
    <row r="13359" spans="2:11" ht="15.75" customHeight="1" x14ac:dyDescent="0.2">
      <c r="B13359" s="189">
        <v>41424</v>
      </c>
      <c r="C13359" s="143">
        <v>300918</v>
      </c>
      <c r="D13359" s="143" t="s">
        <v>786</v>
      </c>
      <c r="E13359" s="143" t="s">
        <v>24</v>
      </c>
      <c r="F13359" s="248" t="s">
        <v>7059</v>
      </c>
      <c r="G13359" s="216">
        <v>39.56</v>
      </c>
      <c r="H13359" s="216">
        <v>53.999999997904524</v>
      </c>
      <c r="I13359" s="216">
        <v>2136.239999917103</v>
      </c>
      <c r="J13359" s="216">
        <v>2.1467145716623434E-3</v>
      </c>
      <c r="K13359" s="216">
        <v>3.9753973550845318E-5</v>
      </c>
    </row>
    <row r="13360" spans="2:11" ht="15.75" customHeight="1" x14ac:dyDescent="0.2">
      <c r="B13360" s="189">
        <v>41424</v>
      </c>
      <c r="C13360" s="143">
        <v>300919</v>
      </c>
      <c r="D13360" s="143" t="s">
        <v>999</v>
      </c>
      <c r="E13360" s="143" t="s">
        <v>25</v>
      </c>
      <c r="F13360" s="248" t="s">
        <v>7060</v>
      </c>
      <c r="G13360" s="216">
        <v>3.85</v>
      </c>
      <c r="H13360" s="216">
        <v>335.99999999511056</v>
      </c>
      <c r="I13360" s="216">
        <v>1293.5999999811756</v>
      </c>
      <c r="J13360" s="216">
        <v>3.7400662080223778E-3</v>
      </c>
      <c r="K13360" s="216">
        <v>1.1131149428800008E-5</v>
      </c>
    </row>
    <row r="13361" spans="2:11" ht="15.75" customHeight="1" x14ac:dyDescent="0.2">
      <c r="B13361" s="189">
        <v>41424</v>
      </c>
      <c r="C13361" s="143">
        <v>300920</v>
      </c>
      <c r="D13361" s="143" t="s">
        <v>565</v>
      </c>
      <c r="E13361" s="143" t="s">
        <v>25</v>
      </c>
      <c r="F13361" s="248" t="s">
        <v>6464</v>
      </c>
      <c r="G13361" s="216">
        <v>2</v>
      </c>
      <c r="H13361" s="216">
        <v>275.99999999860302</v>
      </c>
      <c r="I13361" s="216">
        <v>551.99999999720603</v>
      </c>
      <c r="J13361" s="216">
        <v>1.5959466193938973E-3</v>
      </c>
      <c r="K13361" s="216">
        <v>5.7824152876883159E-6</v>
      </c>
    </row>
    <row r="13362" spans="2:11" ht="15.75" customHeight="1" x14ac:dyDescent="0.2">
      <c r="B13362" s="189">
        <v>41424</v>
      </c>
      <c r="C13362" s="143">
        <v>300921</v>
      </c>
      <c r="D13362" s="143" t="s">
        <v>1843</v>
      </c>
      <c r="E13362" s="143" t="s">
        <v>25</v>
      </c>
      <c r="F13362" s="248" t="s">
        <v>7061</v>
      </c>
      <c r="G13362" s="216">
        <v>4</v>
      </c>
      <c r="H13362" s="216">
        <v>55.000000001164153</v>
      </c>
      <c r="I13362" s="216">
        <v>220.00000000465661</v>
      </c>
      <c r="J13362" s="216">
        <v>6.36065681659178E-4</v>
      </c>
      <c r="K13362" s="216">
        <v>1.1564830575376632E-5</v>
      </c>
    </row>
    <row r="13363" spans="2:11" ht="15.75" customHeight="1" x14ac:dyDescent="0.2">
      <c r="B13363" s="189">
        <v>41425</v>
      </c>
      <c r="C13363" s="143">
        <v>300933</v>
      </c>
      <c r="D13363" s="143" t="s">
        <v>1258</v>
      </c>
      <c r="E13363" s="143" t="s">
        <v>25</v>
      </c>
      <c r="F13363" s="248" t="s">
        <v>7062</v>
      </c>
      <c r="G13363" s="216">
        <v>2.25</v>
      </c>
      <c r="H13363" s="216">
        <v>158.00000000162981</v>
      </c>
      <c r="I13363" s="216">
        <v>355.50000000366708</v>
      </c>
      <c r="J13363" s="216">
        <v>1.0279861494081346E-3</v>
      </c>
      <c r="K13363" s="216">
        <v>6.5062414518831049E-6</v>
      </c>
    </row>
    <row r="13364" spans="2:11" ht="15.75" customHeight="1" x14ac:dyDescent="0.2">
      <c r="B13364" s="189">
        <v>41425</v>
      </c>
      <c r="C13364" s="143">
        <v>300934</v>
      </c>
      <c r="D13364" s="143" t="s">
        <v>1204</v>
      </c>
      <c r="E13364" s="143" t="s">
        <v>25</v>
      </c>
      <c r="F13364" s="248" t="s">
        <v>3094</v>
      </c>
      <c r="G13364" s="216">
        <v>16</v>
      </c>
      <c r="H13364" s="216">
        <v>259.99999999883585</v>
      </c>
      <c r="I13364" s="216">
        <v>4159.9999999813735</v>
      </c>
      <c r="J13364" s="216">
        <v>1.2029317528761125E-2</v>
      </c>
      <c r="K13364" s="216">
        <v>4.6266605880057639E-5</v>
      </c>
    </row>
    <row r="13365" spans="2:11" ht="15.75" customHeight="1" x14ac:dyDescent="0.2">
      <c r="B13365" s="189">
        <v>41425</v>
      </c>
      <c r="C13365" s="143">
        <v>300953</v>
      </c>
      <c r="D13365" s="143" t="s">
        <v>516</v>
      </c>
      <c r="E13365" s="143" t="s">
        <v>25</v>
      </c>
      <c r="F13365" s="248" t="s">
        <v>2677</v>
      </c>
      <c r="G13365" s="216">
        <v>3.0100000000000002</v>
      </c>
      <c r="H13365" s="216">
        <v>339.99999999767169</v>
      </c>
      <c r="I13365" s="216">
        <v>1023.3999999929919</v>
      </c>
      <c r="J13365" s="216">
        <v>2.9593277785829215E-3</v>
      </c>
      <c r="K13365" s="216">
        <v>8.7039052311858439E-6</v>
      </c>
    </row>
    <row r="13366" spans="2:11" ht="15.75" customHeight="1" x14ac:dyDescent="0.2">
      <c r="B13366" s="189">
        <v>41425</v>
      </c>
      <c r="C13366" s="143">
        <v>300954</v>
      </c>
      <c r="D13366" s="143" t="s">
        <v>970</v>
      </c>
      <c r="E13366" s="143" t="s">
        <v>25</v>
      </c>
      <c r="F13366" s="248" t="s">
        <v>4458</v>
      </c>
      <c r="G13366" s="216">
        <v>14.1</v>
      </c>
      <c r="H13366" s="216">
        <v>155.99999999511056</v>
      </c>
      <c r="I13366" s="216">
        <v>2199.5999999310588</v>
      </c>
      <c r="J13366" s="216">
        <v>6.3605016431615693E-3</v>
      </c>
      <c r="K13366" s="216">
        <v>4.077244643180079E-5</v>
      </c>
    </row>
    <row r="13367" spans="2:11" ht="15.75" customHeight="1" x14ac:dyDescent="0.2">
      <c r="B13367" s="189">
        <v>41425</v>
      </c>
      <c r="C13367" s="143">
        <v>300955</v>
      </c>
      <c r="D13367" s="143" t="s">
        <v>588</v>
      </c>
      <c r="E13367" s="143" t="s">
        <v>25</v>
      </c>
      <c r="F13367" s="248" t="s">
        <v>2308</v>
      </c>
      <c r="G13367" s="216">
        <v>3</v>
      </c>
      <c r="H13367" s="216">
        <v>255.99999999627471</v>
      </c>
      <c r="I13367" s="216">
        <v>767.99999998882413</v>
      </c>
      <c r="J13367" s="216">
        <v>2.2207970822104499E-3</v>
      </c>
      <c r="K13367" s="216">
        <v>8.6749886025108065E-6</v>
      </c>
    </row>
    <row r="13368" spans="2:11" ht="15.75" customHeight="1" x14ac:dyDescent="0.2">
      <c r="B13368" s="189">
        <v>41425</v>
      </c>
      <c r="C13368" s="143">
        <v>300956</v>
      </c>
      <c r="D13368" s="143" t="s">
        <v>1166</v>
      </c>
      <c r="E13368" s="143" t="s">
        <v>24</v>
      </c>
      <c r="F13368" s="248" t="s">
        <v>7063</v>
      </c>
      <c r="G13368" s="216">
        <v>8.0299999999999994</v>
      </c>
      <c r="H13368" s="216">
        <v>174.00000000139698</v>
      </c>
      <c r="I13368" s="216">
        <v>1397.2200000112177</v>
      </c>
      <c r="J13368" s="216">
        <v>1.4039376733054635E-3</v>
      </c>
      <c r="K13368" s="216">
        <v>8.0686073177827113E-6</v>
      </c>
    </row>
    <row r="13369" spans="2:11" ht="15.75" customHeight="1" x14ac:dyDescent="0.2">
      <c r="B13369" s="189">
        <v>41425</v>
      </c>
      <c r="C13369" s="143">
        <v>300959</v>
      </c>
      <c r="D13369" s="143" t="s">
        <v>968</v>
      </c>
      <c r="E13369" s="143" t="s">
        <v>25</v>
      </c>
      <c r="F13369" s="248" t="s">
        <v>4074</v>
      </c>
      <c r="G13369" s="216">
        <v>15</v>
      </c>
      <c r="H13369" s="216">
        <v>165.00000000349246</v>
      </c>
      <c r="I13369" s="216">
        <v>2475.0000000523869</v>
      </c>
      <c r="J13369" s="216">
        <v>7.1568655972229014E-3</v>
      </c>
      <c r="K13369" s="216">
        <v>4.3374943012554033E-5</v>
      </c>
    </row>
    <row r="13370" spans="2:11" ht="15.75" customHeight="1" x14ac:dyDescent="0.2">
      <c r="B13370" s="189">
        <v>41425</v>
      </c>
      <c r="C13370" s="143">
        <v>300960</v>
      </c>
      <c r="D13370" s="143" t="s">
        <v>565</v>
      </c>
      <c r="E13370" s="143" t="s">
        <v>25</v>
      </c>
      <c r="F13370" s="248" t="s">
        <v>6439</v>
      </c>
      <c r="G13370" s="216">
        <v>5</v>
      </c>
      <c r="H13370" s="216">
        <v>159.99999999767169</v>
      </c>
      <c r="I13370" s="216">
        <v>799.99999998835847</v>
      </c>
      <c r="J13370" s="216">
        <v>2.3133302939692185E-3</v>
      </c>
      <c r="K13370" s="216">
        <v>1.4458314337518011E-5</v>
      </c>
    </row>
    <row r="13371" spans="2:11" ht="15.75" customHeight="1" x14ac:dyDescent="0.2">
      <c r="B13371" s="189">
        <v>41425</v>
      </c>
      <c r="C13371" s="143">
        <v>300961</v>
      </c>
      <c r="D13371" s="143" t="s">
        <v>565</v>
      </c>
      <c r="E13371" s="143" t="s">
        <v>25</v>
      </c>
      <c r="F13371" s="248" t="s">
        <v>7064</v>
      </c>
      <c r="G13371" s="216">
        <v>5</v>
      </c>
      <c r="H13371" s="216">
        <v>42.000000000698492</v>
      </c>
      <c r="I13371" s="216">
        <v>210.00000000349246</v>
      </c>
      <c r="J13371" s="216">
        <v>6.0724920218585554E-4</v>
      </c>
      <c r="K13371" s="216">
        <v>1.4458314337518011E-5</v>
      </c>
    </row>
    <row r="13372" spans="2:11" ht="15.75" customHeight="1" x14ac:dyDescent="0.2">
      <c r="B13372" s="189">
        <v>41425</v>
      </c>
      <c r="C13372" s="143">
        <v>300962</v>
      </c>
      <c r="D13372" s="143" t="s">
        <v>565</v>
      </c>
      <c r="E13372" s="143" t="s">
        <v>25</v>
      </c>
      <c r="F13372" s="248" t="s">
        <v>7065</v>
      </c>
      <c r="G13372" s="216">
        <v>2</v>
      </c>
      <c r="H13372" s="216">
        <v>29.000000000232831</v>
      </c>
      <c r="I13372" s="216">
        <v>58.000000000465661</v>
      </c>
      <c r="J13372" s="216">
        <v>1.6771644631655548E-4</v>
      </c>
      <c r="K13372" s="216">
        <v>5.7833257350072049E-6</v>
      </c>
    </row>
    <row r="13373" spans="2:11" ht="15.75" customHeight="1" x14ac:dyDescent="0.2">
      <c r="B13373" s="189">
        <v>41425</v>
      </c>
      <c r="C13373" s="143">
        <v>300963</v>
      </c>
      <c r="D13373" s="143" t="s">
        <v>1739</v>
      </c>
      <c r="E13373" s="143" t="s">
        <v>24</v>
      </c>
      <c r="F13373" s="248" t="s">
        <v>7066</v>
      </c>
      <c r="G13373" s="216">
        <v>25.03</v>
      </c>
      <c r="H13373" s="216">
        <v>341.00000000093132</v>
      </c>
      <c r="I13373" s="216">
        <v>8535.2300000233117</v>
      </c>
      <c r="J13373" s="216">
        <v>8.5762664056222449E-3</v>
      </c>
      <c r="K13373" s="216">
        <v>2.515034136539244E-5</v>
      </c>
    </row>
    <row r="13374" spans="2:11" ht="15.75" customHeight="1" x14ac:dyDescent="0.2">
      <c r="B13374" s="189">
        <v>41425</v>
      </c>
      <c r="C13374" s="143">
        <v>300964</v>
      </c>
      <c r="D13374" s="143" t="s">
        <v>1108</v>
      </c>
      <c r="E13374" s="143" t="s">
        <v>24</v>
      </c>
      <c r="F13374" s="248" t="s">
        <v>7067</v>
      </c>
      <c r="G13374" s="216">
        <v>43.68</v>
      </c>
      <c r="H13374" s="216">
        <v>195.99999999976717</v>
      </c>
      <c r="I13374" s="216">
        <v>8561.2799999898307</v>
      </c>
      <c r="J13374" s="216">
        <v>8.6024416509968525E-3</v>
      </c>
      <c r="K13374" s="216">
        <v>4.3890008423505466E-5</v>
      </c>
    </row>
    <row r="13375" spans="2:11" ht="15.75" customHeight="1" x14ac:dyDescent="0.2">
      <c r="B13375" s="189">
        <v>41425</v>
      </c>
      <c r="C13375" s="143">
        <v>300965</v>
      </c>
      <c r="D13375" s="143" t="s">
        <v>1883</v>
      </c>
      <c r="E13375" s="143" t="s">
        <v>24</v>
      </c>
      <c r="F13375" s="248" t="s">
        <v>7068</v>
      </c>
      <c r="G13375" s="216">
        <v>6.33</v>
      </c>
      <c r="H13375" s="216">
        <v>206.00000000093132</v>
      </c>
      <c r="I13375" s="216">
        <v>1303.9800000058954</v>
      </c>
      <c r="J13375" s="216">
        <v>1.310249386088402E-3</v>
      </c>
      <c r="K13375" s="216">
        <v>6.3604339130217397E-6</v>
      </c>
    </row>
    <row r="13376" spans="2:11" ht="15.75" customHeight="1" x14ac:dyDescent="0.2">
      <c r="B13376" s="189">
        <v>41425</v>
      </c>
      <c r="C13376" s="143">
        <v>300966</v>
      </c>
      <c r="D13376" s="143" t="s">
        <v>6560</v>
      </c>
      <c r="E13376" s="143" t="s">
        <v>24</v>
      </c>
      <c r="F13376" s="248" t="s">
        <v>7069</v>
      </c>
      <c r="G13376" s="216">
        <v>24.05</v>
      </c>
      <c r="H13376" s="216">
        <v>309.99999999417923</v>
      </c>
      <c r="I13376" s="216">
        <v>7455.4999998600097</v>
      </c>
      <c r="J13376" s="216">
        <v>7.491345187621355E-3</v>
      </c>
      <c r="K13376" s="216">
        <v>2.4165629637941997E-5</v>
      </c>
    </row>
    <row r="13377" spans="2:11" ht="15.75" customHeight="1" x14ac:dyDescent="0.2">
      <c r="B13377" s="189">
        <v>41425</v>
      </c>
      <c r="C13377" s="143">
        <v>300967</v>
      </c>
      <c r="D13377" s="143" t="s">
        <v>1764</v>
      </c>
      <c r="E13377" s="143" t="s">
        <v>24</v>
      </c>
      <c r="F13377" s="248" t="s">
        <v>6807</v>
      </c>
      <c r="G13377" s="216">
        <v>12.72</v>
      </c>
      <c r="H13377" s="216">
        <v>145.00000000116415</v>
      </c>
      <c r="I13377" s="216">
        <v>1844.400000014808</v>
      </c>
      <c r="J13377" s="216">
        <v>1.8532676633920193E-3</v>
      </c>
      <c r="K13377" s="216">
        <v>1.2781156299152691E-5</v>
      </c>
    </row>
    <row r="13378" spans="2:11" ht="15.75" customHeight="1" x14ac:dyDescent="0.2">
      <c r="B13378" s="189">
        <v>41425</v>
      </c>
      <c r="C13378" s="143">
        <v>300968</v>
      </c>
      <c r="D13378" s="143" t="s">
        <v>1182</v>
      </c>
      <c r="E13378" s="143" t="s">
        <v>24</v>
      </c>
      <c r="F13378" s="248" t="s">
        <v>7057</v>
      </c>
      <c r="G13378" s="216">
        <v>25.98</v>
      </c>
      <c r="H13378" s="216">
        <v>97.999999994644895</v>
      </c>
      <c r="I13378" s="216">
        <v>2546.0399998608746</v>
      </c>
      <c r="J13378" s="216">
        <v>2.5582810677764567E-3</v>
      </c>
      <c r="K13378" s="216">
        <v>2.6104908856288276E-5</v>
      </c>
    </row>
    <row r="13379" spans="2:11" ht="15.75" customHeight="1" x14ac:dyDescent="0.2">
      <c r="B13379" s="189">
        <v>41425</v>
      </c>
      <c r="C13379" s="143">
        <v>300969</v>
      </c>
      <c r="D13379" s="143" t="s">
        <v>1409</v>
      </c>
      <c r="E13379" s="143" t="s">
        <v>24</v>
      </c>
      <c r="F13379" s="248" t="s">
        <v>7039</v>
      </c>
      <c r="G13379" s="216">
        <v>13.86</v>
      </c>
      <c r="H13379" s="216">
        <v>296.00000000093132</v>
      </c>
      <c r="I13379" s="216">
        <v>4102.5600000129079</v>
      </c>
      <c r="J13379" s="216">
        <v>4.1222846373283675E-3</v>
      </c>
      <c r="K13379" s="216">
        <v>1.3926637288227695E-5</v>
      </c>
    </row>
    <row r="13380" spans="2:11" ht="15.75" customHeight="1" x14ac:dyDescent="0.2">
      <c r="B13380" s="189">
        <v>41425</v>
      </c>
      <c r="C13380" s="143">
        <v>300970</v>
      </c>
      <c r="D13380" s="143" t="s">
        <v>947</v>
      </c>
      <c r="E13380" s="143" t="s">
        <v>24</v>
      </c>
      <c r="F13380" s="248" t="s">
        <v>3796</v>
      </c>
      <c r="G13380" s="216">
        <v>21.255000000000003</v>
      </c>
      <c r="H13380" s="216">
        <v>274.99999999534339</v>
      </c>
      <c r="I13380" s="216">
        <v>5845.1249999010242</v>
      </c>
      <c r="J13380" s="216">
        <v>5.8732276896084779E-3</v>
      </c>
      <c r="K13380" s="216">
        <v>2.135719159893793E-5</v>
      </c>
    </row>
    <row r="13381" spans="2:11" ht="15.75" customHeight="1" x14ac:dyDescent="0.2">
      <c r="B13381" s="189">
        <v>41425</v>
      </c>
      <c r="C13381" s="143">
        <v>300971</v>
      </c>
      <c r="D13381" s="143" t="s">
        <v>1072</v>
      </c>
      <c r="E13381" s="143" t="s">
        <v>24</v>
      </c>
      <c r="F13381" s="248" t="s">
        <v>6512</v>
      </c>
      <c r="G13381" s="216">
        <v>30.5</v>
      </c>
      <c r="H13381" s="216">
        <v>270</v>
      </c>
      <c r="I13381" s="216">
        <v>8235</v>
      </c>
      <c r="J13381" s="216">
        <v>8.2745929342391816E-3</v>
      </c>
      <c r="K13381" s="216">
        <v>3.0646640497182158E-5</v>
      </c>
    </row>
    <row r="13382" spans="2:11" ht="15.75" customHeight="1" x14ac:dyDescent="0.2">
      <c r="B13382" s="189">
        <v>41425</v>
      </c>
      <c r="C13382" s="143">
        <v>300972</v>
      </c>
      <c r="D13382" s="143" t="s">
        <v>637</v>
      </c>
      <c r="E13382" s="143" t="s">
        <v>24</v>
      </c>
      <c r="F13382" s="248" t="s">
        <v>7070</v>
      </c>
      <c r="G13382" s="216">
        <v>14.790000000000001</v>
      </c>
      <c r="H13382" s="216">
        <v>137.99999999930151</v>
      </c>
      <c r="I13382" s="216">
        <v>2041.0199999896695</v>
      </c>
      <c r="J13382" s="216">
        <v>2.0508329897456438E-3</v>
      </c>
      <c r="K13382" s="216">
        <v>1.4861108621420463E-5</v>
      </c>
    </row>
    <row r="13383" spans="2:11" ht="15.75" customHeight="1" x14ac:dyDescent="0.2">
      <c r="B13383" s="189">
        <v>41425</v>
      </c>
      <c r="C13383" s="143">
        <v>300973</v>
      </c>
      <c r="D13383" s="143" t="s">
        <v>821</v>
      </c>
      <c r="E13383" s="143" t="s">
        <v>24</v>
      </c>
      <c r="F13383" s="248" t="s">
        <v>7071</v>
      </c>
      <c r="G13383" s="216">
        <v>7.0200000000000005</v>
      </c>
      <c r="H13383" s="216">
        <v>324.0000000083819</v>
      </c>
      <c r="I13383" s="216">
        <v>2274.4800000588411</v>
      </c>
      <c r="J13383" s="216">
        <v>2.2854154386830871E-3</v>
      </c>
      <c r="K13383" s="216">
        <v>7.0537513537776645E-6</v>
      </c>
    </row>
    <row r="13384" spans="2:11" ht="15.75" customHeight="1" x14ac:dyDescent="0.2">
      <c r="B13384" s="189">
        <v>41425</v>
      </c>
      <c r="C13384" s="143">
        <v>300974</v>
      </c>
      <c r="D13384" s="143" t="s">
        <v>1237</v>
      </c>
      <c r="E13384" s="143" t="s">
        <v>24</v>
      </c>
      <c r="F13384" s="248" t="s">
        <v>6821</v>
      </c>
      <c r="G13384" s="216">
        <v>12.135000000000002</v>
      </c>
      <c r="H13384" s="216">
        <v>146.99999999720603</v>
      </c>
      <c r="I13384" s="216">
        <v>1783.8449999660954</v>
      </c>
      <c r="J13384" s="216">
        <v>1.7924215218576014E-3</v>
      </c>
      <c r="K13384" s="216">
        <v>1.2193343686337887E-5</v>
      </c>
    </row>
    <row r="13385" spans="2:11" ht="15.75" customHeight="1" x14ac:dyDescent="0.2">
      <c r="B13385" s="189">
        <v>41425</v>
      </c>
      <c r="C13385" s="143">
        <v>300977</v>
      </c>
      <c r="D13385" s="143" t="s">
        <v>675</v>
      </c>
      <c r="E13385" s="143" t="s">
        <v>25</v>
      </c>
      <c r="F13385" s="248" t="s">
        <v>2802</v>
      </c>
      <c r="G13385" s="216">
        <v>3.9</v>
      </c>
      <c r="H13385" s="216">
        <v>356.99999999022111</v>
      </c>
      <c r="I13385" s="216">
        <v>1392.2999999618623</v>
      </c>
      <c r="J13385" s="216">
        <v>4.0260622103149846E-3</v>
      </c>
      <c r="K13385" s="216">
        <v>1.1277485183264049E-5</v>
      </c>
    </row>
    <row r="13386" spans="2:11" ht="15.75" customHeight="1" x14ac:dyDescent="0.2">
      <c r="B13386" s="189">
        <v>41425</v>
      </c>
      <c r="C13386" s="143">
        <v>300978</v>
      </c>
      <c r="D13386" s="143" t="s">
        <v>1849</v>
      </c>
      <c r="E13386" s="143" t="s">
        <v>25</v>
      </c>
      <c r="F13386" s="248" t="s">
        <v>7072</v>
      </c>
      <c r="G13386" s="216">
        <v>6</v>
      </c>
      <c r="H13386" s="216">
        <v>238.00000000046566</v>
      </c>
      <c r="I13386" s="216">
        <v>1428.000000002794</v>
      </c>
      <c r="J13386" s="216">
        <v>4.1292945748032236E-3</v>
      </c>
      <c r="K13386" s="216">
        <v>1.7349977205021613E-5</v>
      </c>
    </row>
    <row r="13387" spans="2:11" ht="15.75" customHeight="1" x14ac:dyDescent="0.2">
      <c r="B13387" s="189">
        <v>41425</v>
      </c>
      <c r="C13387" s="143">
        <v>300979</v>
      </c>
      <c r="D13387" s="143" t="s">
        <v>652</v>
      </c>
      <c r="E13387" s="143" t="s">
        <v>25</v>
      </c>
      <c r="F13387" s="248" t="s">
        <v>7073</v>
      </c>
      <c r="G13387" s="216">
        <v>3</v>
      </c>
      <c r="H13387" s="216">
        <v>45</v>
      </c>
      <c r="I13387" s="216">
        <v>135</v>
      </c>
      <c r="J13387" s="216">
        <v>3.9037448711298631E-4</v>
      </c>
      <c r="K13387" s="216">
        <v>8.6749886025108065E-6</v>
      </c>
    </row>
    <row r="13388" spans="2:11" ht="15.75" customHeight="1" x14ac:dyDescent="0.2">
      <c r="B13388" s="189">
        <v>41425</v>
      </c>
      <c r="C13388" s="143">
        <v>300980</v>
      </c>
      <c r="D13388" s="143" t="s">
        <v>1857</v>
      </c>
      <c r="E13388" s="143" t="s">
        <v>25</v>
      </c>
      <c r="F13388" s="248" t="s">
        <v>7074</v>
      </c>
      <c r="G13388" s="216">
        <v>49</v>
      </c>
      <c r="H13388" s="216">
        <v>194.99999999650754</v>
      </c>
      <c r="I13388" s="216">
        <v>9554.9999998288695</v>
      </c>
      <c r="J13388" s="216">
        <v>2.7629838698502069E-2</v>
      </c>
      <c r="K13388" s="216">
        <v>1.416914805076765E-4</v>
      </c>
    </row>
    <row r="13389" spans="2:11" ht="15.75" customHeight="1" x14ac:dyDescent="0.2">
      <c r="B13389" s="189">
        <v>41426</v>
      </c>
      <c r="C13389" s="143">
        <v>300993</v>
      </c>
      <c r="D13389" s="143" t="s">
        <v>1258</v>
      </c>
      <c r="E13389" s="143" t="s">
        <v>25</v>
      </c>
      <c r="F13389" s="248" t="s">
        <v>7075</v>
      </c>
      <c r="G13389" s="216">
        <v>1.34</v>
      </c>
      <c r="H13389" s="216">
        <v>95.999999998603016</v>
      </c>
      <c r="I13389" s="216">
        <v>128.63999999812805</v>
      </c>
      <c r="J13389" s="216">
        <v>3.7204016367374868E-4</v>
      </c>
      <c r="K13389" s="216">
        <v>3.8754183716579439E-6</v>
      </c>
    </row>
    <row r="13390" spans="2:11" ht="15.75" customHeight="1" x14ac:dyDescent="0.2">
      <c r="B13390" s="189">
        <v>41426</v>
      </c>
      <c r="C13390" s="143">
        <v>301000</v>
      </c>
      <c r="D13390" s="143" t="s">
        <v>1321</v>
      </c>
      <c r="E13390" s="143" t="s">
        <v>25</v>
      </c>
      <c r="F13390" s="248" t="s">
        <v>7076</v>
      </c>
      <c r="G13390" s="216">
        <v>2.5</v>
      </c>
      <c r="H13390" s="216">
        <v>489.99999999417923</v>
      </c>
      <c r="I13390" s="216">
        <v>1224.9999999854481</v>
      </c>
      <c r="J13390" s="216">
        <v>3.5428264964362582E-3</v>
      </c>
      <c r="K13390" s="216">
        <v>7.2302581560782526E-6</v>
      </c>
    </row>
    <row r="13391" spans="2:11" ht="15.75" customHeight="1" x14ac:dyDescent="0.2">
      <c r="B13391" s="189">
        <v>41426</v>
      </c>
      <c r="C13391" s="143">
        <v>301003</v>
      </c>
      <c r="D13391" s="143" t="s">
        <v>2433</v>
      </c>
      <c r="E13391" s="143" t="s">
        <v>25</v>
      </c>
      <c r="F13391" s="248" t="s">
        <v>7077</v>
      </c>
      <c r="G13391" s="216">
        <v>8.06</v>
      </c>
      <c r="H13391" s="216">
        <v>248.00000000162981</v>
      </c>
      <c r="I13391" s="216">
        <v>1998.8800000131364</v>
      </c>
      <c r="J13391" s="216">
        <v>5.7809673692466711E-3</v>
      </c>
      <c r="K13391" s="216">
        <v>2.3310352295196286E-5</v>
      </c>
    </row>
    <row r="13392" spans="2:11" ht="15.75" customHeight="1" x14ac:dyDescent="0.2">
      <c r="B13392" s="189">
        <v>41426</v>
      </c>
      <c r="C13392" s="143">
        <v>301004</v>
      </c>
      <c r="D13392" s="143" t="s">
        <v>1321</v>
      </c>
      <c r="E13392" s="143" t="s">
        <v>25</v>
      </c>
      <c r="F13392" s="248" t="s">
        <v>7078</v>
      </c>
      <c r="G13392" s="216">
        <v>15.100000000000001</v>
      </c>
      <c r="H13392" s="216">
        <v>394.99999999883585</v>
      </c>
      <c r="I13392" s="216">
        <v>5964.4999999824213</v>
      </c>
      <c r="J13392" s="216">
        <v>1.7249949908720655E-2</v>
      </c>
      <c r="K13392" s="216">
        <v>4.3670759262712652E-5</v>
      </c>
    </row>
    <row r="13393" spans="2:11" ht="15.75" customHeight="1" x14ac:dyDescent="0.2">
      <c r="B13393" s="189">
        <v>41427</v>
      </c>
      <c r="C13393" s="143">
        <v>301005</v>
      </c>
      <c r="D13393" s="143" t="s">
        <v>1571</v>
      </c>
      <c r="E13393" s="143" t="s">
        <v>24</v>
      </c>
      <c r="F13393" s="248" t="s">
        <v>7079</v>
      </c>
      <c r="G13393" s="216">
        <v>2</v>
      </c>
      <c r="H13393" s="216">
        <v>149.00000000372529</v>
      </c>
      <c r="I13393" s="216">
        <v>298.00000000745058</v>
      </c>
      <c r="J13393" s="216">
        <v>2.9938814006378895E-4</v>
      </c>
      <c r="K13393" s="216">
        <v>2.0093163762168028E-6</v>
      </c>
    </row>
    <row r="13394" spans="2:11" ht="15.75" customHeight="1" x14ac:dyDescent="0.2">
      <c r="B13394" s="189">
        <v>41427</v>
      </c>
      <c r="C13394" s="143">
        <v>301007</v>
      </c>
      <c r="D13394" s="143" t="s">
        <v>1471</v>
      </c>
      <c r="E13394" s="143" t="s">
        <v>24</v>
      </c>
      <c r="F13394" s="248" t="s">
        <v>7080</v>
      </c>
      <c r="G13394" s="216">
        <v>4.5</v>
      </c>
      <c r="H13394" s="216">
        <v>159.99999999767169</v>
      </c>
      <c r="I13394" s="216">
        <v>719.99999998952262</v>
      </c>
      <c r="J13394" s="216">
        <v>7.2335389542752286E-4</v>
      </c>
      <c r="K13394" s="216">
        <v>4.5209618464878066E-6</v>
      </c>
    </row>
    <row r="13395" spans="2:11" ht="15.75" customHeight="1" x14ac:dyDescent="0.2">
      <c r="B13395" s="189">
        <v>41427</v>
      </c>
      <c r="C13395" s="143">
        <v>301008</v>
      </c>
      <c r="D13395" s="143" t="s">
        <v>721</v>
      </c>
      <c r="E13395" s="143" t="s">
        <v>24</v>
      </c>
      <c r="F13395" s="248" t="s">
        <v>7081</v>
      </c>
      <c r="G13395" s="216">
        <v>1</v>
      </c>
      <c r="H13395" s="216">
        <v>360</v>
      </c>
      <c r="I13395" s="216">
        <v>360</v>
      </c>
      <c r="J13395" s="216">
        <v>3.6167694771902453E-4</v>
      </c>
      <c r="K13395" s="216">
        <v>1.0046581881084014E-6</v>
      </c>
    </row>
    <row r="13396" spans="2:11" ht="15.75" customHeight="1" x14ac:dyDescent="0.2">
      <c r="B13396" s="189">
        <v>41427</v>
      </c>
      <c r="C13396" s="143">
        <v>301009</v>
      </c>
      <c r="D13396" s="143" t="s">
        <v>495</v>
      </c>
      <c r="E13396" s="143" t="s">
        <v>25</v>
      </c>
      <c r="F13396" s="248" t="s">
        <v>7082</v>
      </c>
      <c r="G13396" s="216">
        <v>1</v>
      </c>
      <c r="H13396" s="216">
        <v>349.99999999883585</v>
      </c>
      <c r="I13396" s="216">
        <v>349.99999999883585</v>
      </c>
      <c r="J13396" s="216">
        <v>1.0123451440908035E-3</v>
      </c>
      <c r="K13396" s="216">
        <v>2.8924146974119162E-6</v>
      </c>
    </row>
    <row r="13397" spans="2:11" ht="15.75" customHeight="1" x14ac:dyDescent="0.2">
      <c r="B13397" s="189">
        <v>41427</v>
      </c>
      <c r="C13397" s="143">
        <v>301015</v>
      </c>
      <c r="D13397" s="143" t="s">
        <v>3348</v>
      </c>
      <c r="E13397" s="143" t="s">
        <v>24</v>
      </c>
      <c r="F13397" s="248" t="s">
        <v>6898</v>
      </c>
      <c r="G13397" s="216">
        <v>1.95</v>
      </c>
      <c r="H13397" s="216">
        <v>355.00000000465661</v>
      </c>
      <c r="I13397" s="216">
        <v>692.2500000090804</v>
      </c>
      <c r="J13397" s="216">
        <v>6.954746307271636E-4</v>
      </c>
      <c r="K13397" s="216">
        <v>1.959083466811383E-6</v>
      </c>
    </row>
    <row r="13398" spans="2:11" ht="15.75" customHeight="1" x14ac:dyDescent="0.2">
      <c r="B13398" s="189">
        <v>41427</v>
      </c>
      <c r="C13398" s="143">
        <v>301015</v>
      </c>
      <c r="D13398" s="143" t="s">
        <v>1015</v>
      </c>
      <c r="E13398" s="143" t="s">
        <v>24</v>
      </c>
      <c r="F13398" s="248" t="s">
        <v>6898</v>
      </c>
      <c r="G13398" s="216">
        <v>43.44</v>
      </c>
      <c r="H13398" s="216">
        <v>355.00000000465661</v>
      </c>
      <c r="I13398" s="216">
        <v>15421.200000202283</v>
      </c>
      <c r="J13398" s="216">
        <v>1.5493034850660507E-2</v>
      </c>
      <c r="K13398" s="216">
        <v>4.3642351691428956E-5</v>
      </c>
    </row>
    <row r="13399" spans="2:11" ht="15.75" customHeight="1" x14ac:dyDescent="0.2">
      <c r="B13399" s="189">
        <v>41427</v>
      </c>
      <c r="C13399" s="143">
        <v>301016</v>
      </c>
      <c r="D13399" s="143" t="s">
        <v>721</v>
      </c>
      <c r="E13399" s="143" t="s">
        <v>24</v>
      </c>
      <c r="F13399" s="248" t="s">
        <v>7083</v>
      </c>
      <c r="G13399" s="216">
        <v>7.04</v>
      </c>
      <c r="H13399" s="216">
        <v>297.9999999969732</v>
      </c>
      <c r="I13399" s="216">
        <v>2097.9199999786915</v>
      </c>
      <c r="J13399" s="216">
        <v>2.1076925059749698E-3</v>
      </c>
      <c r="K13399" s="216">
        <v>7.0727936442831467E-6</v>
      </c>
    </row>
    <row r="13400" spans="2:11" ht="15.75" customHeight="1" x14ac:dyDescent="0.2">
      <c r="B13400" s="189">
        <v>41427</v>
      </c>
      <c r="C13400" s="143">
        <v>301017</v>
      </c>
      <c r="D13400" s="143" t="s">
        <v>689</v>
      </c>
      <c r="E13400" s="143" t="s">
        <v>25</v>
      </c>
      <c r="F13400" s="248" t="s">
        <v>4065</v>
      </c>
      <c r="G13400" s="216">
        <v>2</v>
      </c>
      <c r="H13400" s="216">
        <v>38.999999990919605</v>
      </c>
      <c r="I13400" s="216">
        <v>77.99999998183921</v>
      </c>
      <c r="J13400" s="216">
        <v>2.2560834634560093E-4</v>
      </c>
      <c r="K13400" s="216">
        <v>5.7848293948238325E-6</v>
      </c>
    </row>
    <row r="13401" spans="2:11" ht="15.75" customHeight="1" x14ac:dyDescent="0.2">
      <c r="B13401" s="189">
        <v>41427</v>
      </c>
      <c r="C13401" s="143">
        <v>301018</v>
      </c>
      <c r="D13401" s="143" t="s">
        <v>1677</v>
      </c>
      <c r="E13401" s="143" t="s">
        <v>24</v>
      </c>
      <c r="F13401" s="248" t="s">
        <v>7084</v>
      </c>
      <c r="G13401" s="216">
        <v>2.0100000000000002</v>
      </c>
      <c r="H13401" s="216">
        <v>455.00000000582077</v>
      </c>
      <c r="I13401" s="216">
        <v>914.55000001169981</v>
      </c>
      <c r="J13401" s="216">
        <v>9.1881014594629286E-4</v>
      </c>
      <c r="K13401" s="216">
        <v>2.0193629580978871E-6</v>
      </c>
    </row>
    <row r="13402" spans="2:11" ht="15.75" customHeight="1" x14ac:dyDescent="0.2">
      <c r="B13402" s="189">
        <v>41427</v>
      </c>
      <c r="C13402" s="143">
        <v>301019</v>
      </c>
      <c r="D13402" s="143" t="s">
        <v>1475</v>
      </c>
      <c r="E13402" s="143" t="s">
        <v>24</v>
      </c>
      <c r="F13402" s="248" t="s">
        <v>3111</v>
      </c>
      <c r="G13402" s="216">
        <v>4.2250000000000005</v>
      </c>
      <c r="H13402" s="216">
        <v>299.99999999301508</v>
      </c>
      <c r="I13402" s="216">
        <v>1267.4999999704889</v>
      </c>
      <c r="J13402" s="216">
        <v>1.2734042533977504E-3</v>
      </c>
      <c r="K13402" s="216">
        <v>4.2446808447579968E-6</v>
      </c>
    </row>
    <row r="13403" spans="2:11" ht="15.75" customHeight="1" x14ac:dyDescent="0.2">
      <c r="B13403" s="189">
        <v>41427</v>
      </c>
      <c r="C13403" s="143">
        <v>301020</v>
      </c>
      <c r="D13403" s="143" t="s">
        <v>584</v>
      </c>
      <c r="E13403" s="143" t="s">
        <v>24</v>
      </c>
      <c r="F13403" s="248" t="s">
        <v>6290</v>
      </c>
      <c r="G13403" s="216">
        <v>12.73</v>
      </c>
      <c r="H13403" s="216">
        <v>309.99999999417923</v>
      </c>
      <c r="I13403" s="216">
        <v>3946.2999999259018</v>
      </c>
      <c r="J13403" s="216">
        <v>3.9646826076577416E-3</v>
      </c>
      <c r="K13403" s="216">
        <v>1.2789298734619951E-5</v>
      </c>
    </row>
    <row r="13404" spans="2:11" ht="15.75" customHeight="1" x14ac:dyDescent="0.2">
      <c r="B13404" s="189">
        <v>41427</v>
      </c>
      <c r="C13404" s="143">
        <v>301417</v>
      </c>
      <c r="D13404" s="143" t="s">
        <v>1475</v>
      </c>
      <c r="E13404" s="143" t="s">
        <v>24</v>
      </c>
      <c r="F13404" s="248" t="s">
        <v>7085</v>
      </c>
      <c r="G13404" s="216">
        <v>1</v>
      </c>
      <c r="H13404" s="216">
        <v>435.00000000349246</v>
      </c>
      <c r="I13404" s="216">
        <v>435.00000000349246</v>
      </c>
      <c r="J13404" s="216">
        <v>4.3702631183066337E-4</v>
      </c>
      <c r="K13404" s="216">
        <v>1.0046581881084014E-6</v>
      </c>
    </row>
    <row r="13405" spans="2:11" ht="15.75" customHeight="1" x14ac:dyDescent="0.2">
      <c r="B13405" s="189">
        <v>41428</v>
      </c>
      <c r="C13405" s="143">
        <v>301038</v>
      </c>
      <c r="D13405" s="143" t="s">
        <v>960</v>
      </c>
      <c r="E13405" s="143" t="s">
        <v>25</v>
      </c>
      <c r="F13405" s="248" t="s">
        <v>2754</v>
      </c>
      <c r="G13405" s="216">
        <v>10</v>
      </c>
      <c r="H13405" s="216">
        <v>180</v>
      </c>
      <c r="I13405" s="216">
        <v>1800</v>
      </c>
      <c r="J13405" s="216">
        <v>5.2067822967666313E-3</v>
      </c>
      <c r="K13405" s="216">
        <v>2.8926568315370174E-5</v>
      </c>
    </row>
    <row r="13406" spans="2:11" ht="15.75" customHeight="1" x14ac:dyDescent="0.2">
      <c r="B13406" s="189">
        <v>41428</v>
      </c>
      <c r="C13406" s="143">
        <v>301040</v>
      </c>
      <c r="D13406" s="143" t="s">
        <v>637</v>
      </c>
      <c r="E13406" s="143" t="s">
        <v>24</v>
      </c>
      <c r="F13406" s="248" t="s">
        <v>6354</v>
      </c>
      <c r="G13406" s="216">
        <v>2224.5300000000002</v>
      </c>
      <c r="H13406" s="216">
        <v>111.99999999837019</v>
      </c>
      <c r="I13406" s="216">
        <v>249147.35999637443</v>
      </c>
      <c r="J13406" s="216">
        <v>0.25029589275947983</v>
      </c>
      <c r="K13406" s="216">
        <v>2.2347847568135906E-3</v>
      </c>
    </row>
    <row r="13407" spans="2:11" ht="15.75" customHeight="1" x14ac:dyDescent="0.2">
      <c r="B13407" s="189">
        <v>41428</v>
      </c>
      <c r="C13407" s="143">
        <v>301041</v>
      </c>
      <c r="D13407" s="143" t="s">
        <v>657</v>
      </c>
      <c r="E13407" s="143" t="s">
        <v>25</v>
      </c>
      <c r="F13407" s="248" t="s">
        <v>7086</v>
      </c>
      <c r="G13407" s="216">
        <v>2</v>
      </c>
      <c r="H13407" s="216">
        <v>244.99999999185093</v>
      </c>
      <c r="I13407" s="216">
        <v>489.99999998370185</v>
      </c>
      <c r="J13407" s="216">
        <v>1.4174018474059937E-3</v>
      </c>
      <c r="K13407" s="216">
        <v>5.7853136630740345E-6</v>
      </c>
    </row>
    <row r="13408" spans="2:11" ht="15.75" customHeight="1" x14ac:dyDescent="0.2">
      <c r="B13408" s="189">
        <v>41428</v>
      </c>
      <c r="C13408" s="143">
        <v>301044</v>
      </c>
      <c r="D13408" s="143" t="s">
        <v>1561</v>
      </c>
      <c r="E13408" s="143" t="s">
        <v>25</v>
      </c>
      <c r="F13408" s="248" t="s">
        <v>7087</v>
      </c>
      <c r="G13408" s="216">
        <v>26.989999999999995</v>
      </c>
      <c r="H13408" s="216">
        <v>220.00000000465661</v>
      </c>
      <c r="I13408" s="216">
        <v>5937.8000001256814</v>
      </c>
      <c r="J13408" s="216">
        <v>1.7176017734664057E-2</v>
      </c>
      <c r="K13408" s="216">
        <v>7.8072807883184091E-5</v>
      </c>
    </row>
    <row r="13409" spans="2:11" ht="15.75" customHeight="1" x14ac:dyDescent="0.2">
      <c r="B13409" s="189">
        <v>41428</v>
      </c>
      <c r="C13409" s="143">
        <v>301053</v>
      </c>
      <c r="D13409" s="143" t="s">
        <v>528</v>
      </c>
      <c r="E13409" s="143" t="s">
        <v>25</v>
      </c>
      <c r="F13409" s="248" t="s">
        <v>7088</v>
      </c>
      <c r="G13409" s="216">
        <v>13</v>
      </c>
      <c r="H13409" s="216">
        <v>85.999999997438863</v>
      </c>
      <c r="I13409" s="216">
        <v>1117.9999999667052</v>
      </c>
      <c r="J13409" s="216">
        <v>3.233990337562075E-3</v>
      </c>
      <c r="K13409" s="216">
        <v>3.7604538809981225E-5</v>
      </c>
    </row>
    <row r="13410" spans="2:11" ht="15.75" customHeight="1" x14ac:dyDescent="0.2">
      <c r="B13410" s="189">
        <v>41428</v>
      </c>
      <c r="C13410" s="143">
        <v>301055</v>
      </c>
      <c r="D13410" s="143" t="s">
        <v>656</v>
      </c>
      <c r="E13410" s="143" t="s">
        <v>25</v>
      </c>
      <c r="F13410" s="248" t="s">
        <v>7089</v>
      </c>
      <c r="G13410" s="216">
        <v>2</v>
      </c>
      <c r="H13410" s="216">
        <v>319.99999999534339</v>
      </c>
      <c r="I13410" s="216">
        <v>639.99999999068677</v>
      </c>
      <c r="J13410" s="216">
        <v>1.8513003721567511E-3</v>
      </c>
      <c r="K13410" s="216">
        <v>5.7853136630740345E-6</v>
      </c>
    </row>
    <row r="13411" spans="2:11" ht="15.75" customHeight="1" x14ac:dyDescent="0.2">
      <c r="B13411" s="189">
        <v>41428</v>
      </c>
      <c r="C13411" s="143">
        <v>301058</v>
      </c>
      <c r="D13411" s="143" t="s">
        <v>942</v>
      </c>
      <c r="E13411" s="143" t="s">
        <v>24</v>
      </c>
      <c r="F13411" s="248" t="s">
        <v>6952</v>
      </c>
      <c r="G13411" s="216">
        <v>9.7900000000000009</v>
      </c>
      <c r="H13411" s="216">
        <v>362.00000000651926</v>
      </c>
      <c r="I13411" s="216">
        <v>3543.9800000638238</v>
      </c>
      <c r="J13411" s="216">
        <v>3.5603172277266933E-3</v>
      </c>
      <c r="K13411" s="216">
        <v>9.8351304631562862E-6</v>
      </c>
    </row>
    <row r="13412" spans="2:11" ht="15.75" customHeight="1" x14ac:dyDescent="0.2">
      <c r="B13412" s="189">
        <v>41428</v>
      </c>
      <c r="C13412" s="143">
        <v>301059</v>
      </c>
      <c r="D13412" s="143" t="s">
        <v>900</v>
      </c>
      <c r="E13412" s="143" t="s">
        <v>24</v>
      </c>
      <c r="F13412" s="248" t="s">
        <v>6238</v>
      </c>
      <c r="G13412" s="216">
        <v>9.1</v>
      </c>
      <c r="H13412" s="216">
        <v>94.999999995343387</v>
      </c>
      <c r="I13412" s="216">
        <v>864.49999995762482</v>
      </c>
      <c r="J13412" s="216">
        <v>8.684852180778185E-4</v>
      </c>
      <c r="K13412" s="216">
        <v>9.1419496644251464E-6</v>
      </c>
    </row>
    <row r="13413" spans="2:11" ht="15.75" customHeight="1" x14ac:dyDescent="0.2">
      <c r="B13413" s="189">
        <v>41428</v>
      </c>
      <c r="C13413" s="143">
        <v>301060</v>
      </c>
      <c r="D13413" s="143" t="s">
        <v>580</v>
      </c>
      <c r="E13413" s="143" t="s">
        <v>24</v>
      </c>
      <c r="F13413" s="248" t="s">
        <v>7090</v>
      </c>
      <c r="G13413" s="216">
        <v>52</v>
      </c>
      <c r="H13413" s="216">
        <v>197.0000000030268</v>
      </c>
      <c r="I13413" s="216">
        <v>10244.000000157394</v>
      </c>
      <c r="J13413" s="216">
        <v>1.0291223336682427E-2</v>
      </c>
      <c r="K13413" s="216">
        <v>5.2239712368143701E-5</v>
      </c>
    </row>
    <row r="13414" spans="2:11" ht="15.75" customHeight="1" x14ac:dyDescent="0.2">
      <c r="B13414" s="189">
        <v>41428</v>
      </c>
      <c r="C13414" s="143">
        <v>301061</v>
      </c>
      <c r="D13414" s="143" t="s">
        <v>611</v>
      </c>
      <c r="E13414" s="143" t="s">
        <v>25</v>
      </c>
      <c r="F13414" s="248" t="s">
        <v>3283</v>
      </c>
      <c r="G13414" s="216">
        <v>7</v>
      </c>
      <c r="H13414" s="216">
        <v>195.00000000698492</v>
      </c>
      <c r="I13414" s="216">
        <v>1365.0000000488944</v>
      </c>
      <c r="J13414" s="216">
        <v>3.948476575189464E-3</v>
      </c>
      <c r="K13414" s="216">
        <v>2.0248597820759123E-5</v>
      </c>
    </row>
    <row r="13415" spans="2:11" ht="15.75" customHeight="1" x14ac:dyDescent="0.2">
      <c r="B13415" s="189">
        <v>41428</v>
      </c>
      <c r="C13415" s="143">
        <v>301062</v>
      </c>
      <c r="D13415" s="143" t="s">
        <v>1876</v>
      </c>
      <c r="E13415" s="143" t="s">
        <v>25</v>
      </c>
      <c r="F13415" s="248" t="s">
        <v>7091</v>
      </c>
      <c r="G13415" s="216">
        <v>13.200000000000001</v>
      </c>
      <c r="H13415" s="216">
        <v>61.999999992549419</v>
      </c>
      <c r="I13415" s="216">
        <v>818.39999990165245</v>
      </c>
      <c r="J13415" s="216">
        <v>2.3673503506454092E-3</v>
      </c>
      <c r="K13415" s="216">
        <v>3.8183070176288632E-5</v>
      </c>
    </row>
    <row r="13416" spans="2:11" ht="15.75" customHeight="1" x14ac:dyDescent="0.2">
      <c r="B13416" s="189">
        <v>41428</v>
      </c>
      <c r="C13416" s="143">
        <v>301063</v>
      </c>
      <c r="D13416" s="143" t="s">
        <v>900</v>
      </c>
      <c r="E13416" s="143" t="s">
        <v>24</v>
      </c>
      <c r="F13416" s="248" t="s">
        <v>6239</v>
      </c>
      <c r="G13416" s="216">
        <v>3.27</v>
      </c>
      <c r="H13416" s="216">
        <v>63.000000006286427</v>
      </c>
      <c r="I13416" s="216">
        <v>206.01000002055662</v>
      </c>
      <c r="J13416" s="216">
        <v>2.0695967588529144E-4</v>
      </c>
      <c r="K13416" s="216">
        <v>3.2850742200736518E-6</v>
      </c>
    </row>
    <row r="13417" spans="2:11" ht="15.75" customHeight="1" x14ac:dyDescent="0.2">
      <c r="B13417" s="189">
        <v>41428</v>
      </c>
      <c r="C13417" s="143">
        <v>301064</v>
      </c>
      <c r="D13417" s="143" t="s">
        <v>894</v>
      </c>
      <c r="E13417" s="143" t="s">
        <v>25</v>
      </c>
      <c r="F13417" s="248" t="s">
        <v>4388</v>
      </c>
      <c r="G13417" s="216">
        <v>21.93</v>
      </c>
      <c r="H13417" s="216">
        <v>197.0000000030268</v>
      </c>
      <c r="I13417" s="216">
        <v>4320.2100000663777</v>
      </c>
      <c r="J13417" s="216">
        <v>1.2496884970366546E-2</v>
      </c>
      <c r="K13417" s="216">
        <v>6.3435964315606796E-5</v>
      </c>
    </row>
    <row r="13418" spans="2:11" ht="15.75" customHeight="1" x14ac:dyDescent="0.2">
      <c r="B13418" s="189">
        <v>41428</v>
      </c>
      <c r="C13418" s="143">
        <v>301065</v>
      </c>
      <c r="D13418" s="143" t="s">
        <v>1084</v>
      </c>
      <c r="E13418" s="143" t="s">
        <v>24</v>
      </c>
      <c r="F13418" s="248" t="s">
        <v>7092</v>
      </c>
      <c r="G13418" s="216">
        <v>12.96</v>
      </c>
      <c r="H13418" s="216">
        <v>355.00000000465661</v>
      </c>
      <c r="I13418" s="216">
        <v>4600.8000000603497</v>
      </c>
      <c r="J13418" s="216">
        <v>4.6220090128174648E-3</v>
      </c>
      <c r="K13418" s="216">
        <v>1.3019743697906584E-5</v>
      </c>
    </row>
    <row r="13419" spans="2:11" ht="15.75" customHeight="1" x14ac:dyDescent="0.2">
      <c r="B13419" s="189">
        <v>41428</v>
      </c>
      <c r="C13419" s="143">
        <v>301066</v>
      </c>
      <c r="D13419" s="143" t="s">
        <v>1212</v>
      </c>
      <c r="E13419" s="143" t="s">
        <v>24</v>
      </c>
      <c r="F13419" s="248" t="s">
        <v>7093</v>
      </c>
      <c r="G13419" s="216">
        <v>11.475000000000001</v>
      </c>
      <c r="H13419" s="216">
        <v>146.99999999720603</v>
      </c>
      <c r="I13419" s="216">
        <v>1686.8249999679394</v>
      </c>
      <c r="J13419" s="216">
        <v>1.6946010156484454E-3</v>
      </c>
      <c r="K13419" s="216">
        <v>1.1527898065854789E-5</v>
      </c>
    </row>
    <row r="13420" spans="2:11" ht="15.75" customHeight="1" x14ac:dyDescent="0.2">
      <c r="B13420" s="189">
        <v>41428</v>
      </c>
      <c r="C13420" s="143">
        <v>301066</v>
      </c>
      <c r="D13420" s="143" t="s">
        <v>1247</v>
      </c>
      <c r="E13420" s="143" t="s">
        <v>24</v>
      </c>
      <c r="F13420" s="248" t="s">
        <v>7093</v>
      </c>
      <c r="G13420" s="216">
        <v>1.1000000000000001</v>
      </c>
      <c r="H13420" s="216">
        <v>146.99999999720603</v>
      </c>
      <c r="I13420" s="216">
        <v>161.69999999692664</v>
      </c>
      <c r="J13420" s="216">
        <v>1.6244541326477469E-4</v>
      </c>
      <c r="K13420" s="216">
        <v>1.1050708385568859E-6</v>
      </c>
    </row>
    <row r="13421" spans="2:11" ht="15.75" customHeight="1" x14ac:dyDescent="0.2">
      <c r="B13421" s="189">
        <v>41428</v>
      </c>
      <c r="C13421" s="143">
        <v>301067</v>
      </c>
      <c r="D13421" s="143" t="s">
        <v>1452</v>
      </c>
      <c r="E13421" s="143" t="s">
        <v>24</v>
      </c>
      <c r="F13421" s="248" t="s">
        <v>7094</v>
      </c>
      <c r="G13421" s="216">
        <v>18.225000000000001</v>
      </c>
      <c r="H13421" s="216">
        <v>360</v>
      </c>
      <c r="I13421" s="216">
        <v>6561.0000000000009</v>
      </c>
      <c r="J13421" s="216">
        <v>6.5912452470652085E-3</v>
      </c>
      <c r="K13421" s="216">
        <v>1.8309014575181133E-5</v>
      </c>
    </row>
    <row r="13422" spans="2:11" ht="15.75" customHeight="1" x14ac:dyDescent="0.2">
      <c r="B13422" s="189">
        <v>41428</v>
      </c>
      <c r="C13422" s="143">
        <v>301068</v>
      </c>
      <c r="D13422" s="143" t="s">
        <v>776</v>
      </c>
      <c r="E13422" s="143" t="s">
        <v>24</v>
      </c>
      <c r="F13422" s="248" t="s">
        <v>7095</v>
      </c>
      <c r="G13422" s="216">
        <v>5.05</v>
      </c>
      <c r="H13422" s="216">
        <v>465.99999999976717</v>
      </c>
      <c r="I13422" s="216">
        <v>2353.2999999988242</v>
      </c>
      <c r="J13422" s="216">
        <v>2.3641483676132913E-3</v>
      </c>
      <c r="K13422" s="216">
        <v>5.07327975882934E-6</v>
      </c>
    </row>
    <row r="13423" spans="2:11" ht="15.75" customHeight="1" x14ac:dyDescent="0.2">
      <c r="B13423" s="189">
        <v>41428</v>
      </c>
      <c r="C13423" s="143">
        <v>301069</v>
      </c>
      <c r="D13423" s="143" t="s">
        <v>1456</v>
      </c>
      <c r="E13423" s="143" t="s">
        <v>24</v>
      </c>
      <c r="F13423" s="248" t="s">
        <v>6212</v>
      </c>
      <c r="G13423" s="216">
        <v>3.42</v>
      </c>
      <c r="H13423" s="216">
        <v>346.00000000675209</v>
      </c>
      <c r="I13423" s="216">
        <v>1183.320000023092</v>
      </c>
      <c r="J13423" s="216">
        <v>1.1887749315515023E-3</v>
      </c>
      <c r="K13423" s="216">
        <v>3.4357656980586817E-6</v>
      </c>
    </row>
    <row r="13424" spans="2:11" ht="15.75" customHeight="1" x14ac:dyDescent="0.2">
      <c r="B13424" s="189">
        <v>41428</v>
      </c>
      <c r="C13424" s="143">
        <v>301069</v>
      </c>
      <c r="D13424" s="143" t="s">
        <v>658</v>
      </c>
      <c r="E13424" s="143" t="s">
        <v>24</v>
      </c>
      <c r="F13424" s="248" t="s">
        <v>6212</v>
      </c>
      <c r="G13424" s="216">
        <v>3.2</v>
      </c>
      <c r="H13424" s="216">
        <v>346.00000000675209</v>
      </c>
      <c r="I13424" s="216">
        <v>1107.2000000216067</v>
      </c>
      <c r="J13424" s="216">
        <v>1.1123040295218736E-3</v>
      </c>
      <c r="K13424" s="216">
        <v>3.2147515303473045E-6</v>
      </c>
    </row>
    <row r="13425" spans="2:11" ht="15.75" customHeight="1" x14ac:dyDescent="0.2">
      <c r="B13425" s="189">
        <v>41428</v>
      </c>
      <c r="C13425" s="143">
        <v>301070</v>
      </c>
      <c r="D13425" s="143" t="s">
        <v>1072</v>
      </c>
      <c r="E13425" s="143" t="s">
        <v>24</v>
      </c>
      <c r="F13425" s="248" t="s">
        <v>7096</v>
      </c>
      <c r="G13425" s="216">
        <v>5.9250000000000007</v>
      </c>
      <c r="H13425" s="216">
        <v>222.99999999348074</v>
      </c>
      <c r="I13425" s="216">
        <v>1321.2749999613736</v>
      </c>
      <c r="J13425" s="216">
        <v>1.3273658837923315E-3</v>
      </c>
      <c r="K13425" s="216">
        <v>5.952313380408682E-6</v>
      </c>
    </row>
    <row r="13426" spans="2:11" ht="15.75" customHeight="1" x14ac:dyDescent="0.2">
      <c r="B13426" s="189">
        <v>41428</v>
      </c>
      <c r="C13426" s="143">
        <v>301071</v>
      </c>
      <c r="D13426" s="143" t="s">
        <v>865</v>
      </c>
      <c r="E13426" s="143" t="s">
        <v>24</v>
      </c>
      <c r="F13426" s="248" t="s">
        <v>7097</v>
      </c>
      <c r="G13426" s="216">
        <v>7.62</v>
      </c>
      <c r="H13426" s="216">
        <v>254.99999999301508</v>
      </c>
      <c r="I13426" s="216">
        <v>1943.0999999467749</v>
      </c>
      <c r="J13426" s="216">
        <v>1.9520574057646069E-3</v>
      </c>
      <c r="K13426" s="216">
        <v>7.6551270816395184E-6</v>
      </c>
    </row>
    <row r="13427" spans="2:11" ht="15.75" customHeight="1" x14ac:dyDescent="0.2">
      <c r="B13427" s="189">
        <v>41428</v>
      </c>
      <c r="C13427" s="143">
        <v>301072</v>
      </c>
      <c r="D13427" s="143" t="s">
        <v>1281</v>
      </c>
      <c r="E13427" s="143" t="s">
        <v>25</v>
      </c>
      <c r="F13427" s="248" t="s">
        <v>7098</v>
      </c>
      <c r="G13427" s="216">
        <v>3</v>
      </c>
      <c r="H13427" s="216">
        <v>207.9999999969732</v>
      </c>
      <c r="I13427" s="216">
        <v>623.9999999909196</v>
      </c>
      <c r="J13427" s="216">
        <v>1.8050178628528325E-3</v>
      </c>
      <c r="K13427" s="216">
        <v>8.6779704946110526E-6</v>
      </c>
    </row>
    <row r="13428" spans="2:11" ht="15.75" customHeight="1" x14ac:dyDescent="0.2">
      <c r="B13428" s="189">
        <v>41428</v>
      </c>
      <c r="C13428" s="143">
        <v>301073</v>
      </c>
      <c r="D13428" s="143" t="s">
        <v>568</v>
      </c>
      <c r="E13428" s="143" t="s">
        <v>25</v>
      </c>
      <c r="F13428" s="248" t="s">
        <v>7099</v>
      </c>
      <c r="G13428" s="216">
        <v>3</v>
      </c>
      <c r="H13428" s="216">
        <v>111.00000000558794</v>
      </c>
      <c r="I13428" s="216">
        <v>333.00000001676381</v>
      </c>
      <c r="J13428" s="216">
        <v>9.6325472495031872E-4</v>
      </c>
      <c r="K13428" s="216">
        <v>8.6779704946110526E-6</v>
      </c>
    </row>
    <row r="13429" spans="2:11" ht="15.75" customHeight="1" x14ac:dyDescent="0.2">
      <c r="B13429" s="189">
        <v>41428</v>
      </c>
      <c r="C13429" s="143">
        <v>301074</v>
      </c>
      <c r="D13429" s="143" t="s">
        <v>568</v>
      </c>
      <c r="E13429" s="143" t="s">
        <v>25</v>
      </c>
      <c r="F13429" s="248" t="s">
        <v>7100</v>
      </c>
      <c r="G13429" s="216">
        <v>5</v>
      </c>
      <c r="H13429" s="216">
        <v>53.000000005122274</v>
      </c>
      <c r="I13429" s="216">
        <v>265.00000002561137</v>
      </c>
      <c r="J13429" s="216">
        <v>7.665540604313945E-4</v>
      </c>
      <c r="K13429" s="216">
        <v>1.4463284157685087E-5</v>
      </c>
    </row>
    <row r="13430" spans="2:11" ht="15.75" customHeight="1" x14ac:dyDescent="0.2">
      <c r="B13430" s="189">
        <v>41428</v>
      </c>
      <c r="C13430" s="143">
        <v>301075</v>
      </c>
      <c r="D13430" s="143" t="s">
        <v>568</v>
      </c>
      <c r="E13430" s="143" t="s">
        <v>25</v>
      </c>
      <c r="F13430" s="248" t="s">
        <v>7101</v>
      </c>
      <c r="G13430" s="216">
        <v>1</v>
      </c>
      <c r="H13430" s="216">
        <v>114.99999999767169</v>
      </c>
      <c r="I13430" s="216">
        <v>114.99999999767169</v>
      </c>
      <c r="J13430" s="216">
        <v>3.3265553562002203E-4</v>
      </c>
      <c r="K13430" s="216">
        <v>2.8926568315370173E-6</v>
      </c>
    </row>
    <row r="13431" spans="2:11" ht="15.75" customHeight="1" x14ac:dyDescent="0.2">
      <c r="B13431" s="189">
        <v>41428</v>
      </c>
      <c r="C13431" s="143">
        <v>301086</v>
      </c>
      <c r="D13431" s="143" t="s">
        <v>7102</v>
      </c>
      <c r="E13431" s="143" t="s">
        <v>24</v>
      </c>
      <c r="F13431" s="248" t="s">
        <v>7103</v>
      </c>
      <c r="G13431" s="216">
        <v>1.85</v>
      </c>
      <c r="H13431" s="216">
        <v>207.00000000419095</v>
      </c>
      <c r="I13431" s="216">
        <v>382.95000000775326</v>
      </c>
      <c r="J13431" s="216">
        <v>3.8471534330357035E-4</v>
      </c>
      <c r="K13431" s="216">
        <v>1.8585282284820354E-6</v>
      </c>
    </row>
    <row r="13432" spans="2:11" ht="15.75" customHeight="1" x14ac:dyDescent="0.2">
      <c r="B13432" s="189">
        <v>41429</v>
      </c>
      <c r="C13432" s="143">
        <v>301089</v>
      </c>
      <c r="D13432" s="143" t="s">
        <v>1082</v>
      </c>
      <c r="E13432" s="143" t="s">
        <v>24</v>
      </c>
      <c r="F13432" s="248" t="s">
        <v>7104</v>
      </c>
      <c r="G13432" s="216">
        <v>87</v>
      </c>
      <c r="H13432" s="216">
        <v>16.999999992549419</v>
      </c>
      <c r="I13432" s="216">
        <v>1478.9999993517995</v>
      </c>
      <c r="J13432" s="216">
        <v>1.4855742298370356E-3</v>
      </c>
      <c r="K13432" s="216">
        <v>8.7386719440477495E-5</v>
      </c>
    </row>
    <row r="13433" spans="2:11" ht="15.75" customHeight="1" x14ac:dyDescent="0.2">
      <c r="B13433" s="189">
        <v>41429</v>
      </c>
      <c r="C13433" s="143">
        <v>301094</v>
      </c>
      <c r="D13433" s="143" t="s">
        <v>629</v>
      </c>
      <c r="E13433" s="143" t="s">
        <v>25</v>
      </c>
      <c r="F13433" s="248" t="s">
        <v>2219</v>
      </c>
      <c r="G13433" s="216">
        <v>24</v>
      </c>
      <c r="H13433" s="216">
        <v>171.99999999487773</v>
      </c>
      <c r="I13433" s="216">
        <v>4127.9999998770654</v>
      </c>
      <c r="J13433" s="216">
        <v>1.1943158550195059E-2</v>
      </c>
      <c r="K13433" s="216">
        <v>6.9436968317155426E-5</v>
      </c>
    </row>
    <row r="13434" spans="2:11" ht="15.75" customHeight="1" x14ac:dyDescent="0.2">
      <c r="B13434" s="189">
        <v>41429</v>
      </c>
      <c r="C13434" s="143">
        <v>301097</v>
      </c>
      <c r="D13434" s="143" t="s">
        <v>1546</v>
      </c>
      <c r="E13434" s="143" t="s">
        <v>25</v>
      </c>
      <c r="F13434" s="248" t="s">
        <v>7105</v>
      </c>
      <c r="G13434" s="216">
        <v>10</v>
      </c>
      <c r="H13434" s="216">
        <v>297.9999999969732</v>
      </c>
      <c r="I13434" s="216">
        <v>2979.999999969732</v>
      </c>
      <c r="J13434" s="216">
        <v>8.6217568992925618E-3</v>
      </c>
      <c r="K13434" s="216">
        <v>2.8932070132148095E-5</v>
      </c>
    </row>
    <row r="13435" spans="2:11" ht="15.75" customHeight="1" x14ac:dyDescent="0.2">
      <c r="B13435" s="189">
        <v>41429</v>
      </c>
      <c r="C13435" s="143">
        <v>301098</v>
      </c>
      <c r="D13435" s="143" t="s">
        <v>516</v>
      </c>
      <c r="E13435" s="143" t="s">
        <v>25</v>
      </c>
      <c r="F13435" s="248" t="s">
        <v>7106</v>
      </c>
      <c r="G13435" s="216">
        <v>1</v>
      </c>
      <c r="H13435" s="216">
        <v>216.00000000209548</v>
      </c>
      <c r="I13435" s="216">
        <v>216.00000000209548</v>
      </c>
      <c r="J13435" s="216">
        <v>6.2493271486046154E-4</v>
      </c>
      <c r="K13435" s="216">
        <v>2.8932070132148097E-6</v>
      </c>
    </row>
    <row r="13436" spans="2:11" ht="15.75" customHeight="1" x14ac:dyDescent="0.2">
      <c r="B13436" s="189">
        <v>41429</v>
      </c>
      <c r="C13436" s="143">
        <v>301099</v>
      </c>
      <c r="D13436" s="143" t="s">
        <v>1747</v>
      </c>
      <c r="E13436" s="143" t="s">
        <v>25</v>
      </c>
      <c r="F13436" s="248" t="s">
        <v>7107</v>
      </c>
      <c r="G13436" s="216">
        <v>1</v>
      </c>
      <c r="H13436" s="216">
        <v>335.00000000232831</v>
      </c>
      <c r="I13436" s="216">
        <v>335.00000000232831</v>
      </c>
      <c r="J13436" s="216">
        <v>9.6922434943369756E-4</v>
      </c>
      <c r="K13436" s="216">
        <v>2.8932070132148097E-6</v>
      </c>
    </row>
    <row r="13437" spans="2:11" ht="15.75" customHeight="1" x14ac:dyDescent="0.2">
      <c r="B13437" s="189">
        <v>41429</v>
      </c>
      <c r="C13437" s="143">
        <v>301100</v>
      </c>
      <c r="D13437" s="143" t="s">
        <v>568</v>
      </c>
      <c r="E13437" s="143" t="s">
        <v>25</v>
      </c>
      <c r="F13437" s="248" t="s">
        <v>7108</v>
      </c>
      <c r="G13437" s="216">
        <v>4</v>
      </c>
      <c r="H13437" s="216">
        <v>345.99999999627471</v>
      </c>
      <c r="I13437" s="216">
        <v>1383.9999999850988</v>
      </c>
      <c r="J13437" s="216">
        <v>4.0041985062461843E-3</v>
      </c>
      <c r="K13437" s="216">
        <v>1.1572828052859239E-5</v>
      </c>
    </row>
    <row r="13438" spans="2:11" ht="15.75" customHeight="1" x14ac:dyDescent="0.2">
      <c r="B13438" s="189">
        <v>41429</v>
      </c>
      <c r="C13438" s="143">
        <v>301101</v>
      </c>
      <c r="D13438" s="143" t="s">
        <v>1570</v>
      </c>
      <c r="E13438" s="143" t="s">
        <v>25</v>
      </c>
      <c r="F13438" s="248" t="s">
        <v>6321</v>
      </c>
      <c r="G13438" s="216">
        <v>11</v>
      </c>
      <c r="H13438" s="216">
        <v>153.99999999906868</v>
      </c>
      <c r="I13438" s="216">
        <v>1693.9999999897555</v>
      </c>
      <c r="J13438" s="216">
        <v>4.901092680356248E-3</v>
      </c>
      <c r="K13438" s="216">
        <v>3.1825277145362907E-5</v>
      </c>
    </row>
    <row r="13439" spans="2:11" ht="15.75" customHeight="1" x14ac:dyDescent="0.2">
      <c r="B13439" s="189">
        <v>41429</v>
      </c>
      <c r="C13439" s="143">
        <v>301102</v>
      </c>
      <c r="D13439" s="143" t="s">
        <v>588</v>
      </c>
      <c r="E13439" s="143" t="s">
        <v>25</v>
      </c>
      <c r="F13439" s="248" t="s">
        <v>7109</v>
      </c>
      <c r="G13439" s="216">
        <v>23</v>
      </c>
      <c r="H13439" s="216">
        <v>348.99999999557622</v>
      </c>
      <c r="I13439" s="216">
        <v>8026.999999898253</v>
      </c>
      <c r="J13439" s="216">
        <v>2.3223772694780903E-2</v>
      </c>
      <c r="K13439" s="216">
        <v>6.6543761303940627E-5</v>
      </c>
    </row>
    <row r="13440" spans="2:11" ht="15.75" customHeight="1" x14ac:dyDescent="0.2">
      <c r="B13440" s="189">
        <v>41429</v>
      </c>
      <c r="C13440" s="143">
        <v>301103</v>
      </c>
      <c r="D13440" s="143" t="s">
        <v>1283</v>
      </c>
      <c r="E13440" s="143" t="s">
        <v>24</v>
      </c>
      <c r="F13440" s="248" t="s">
        <v>7110</v>
      </c>
      <c r="G13440" s="216">
        <v>1</v>
      </c>
      <c r="H13440" s="216">
        <v>308.00000000861473</v>
      </c>
      <c r="I13440" s="216">
        <v>308.00000000861473</v>
      </c>
      <c r="J13440" s="216">
        <v>3.0936907572896415E-4</v>
      </c>
      <c r="K13440" s="216">
        <v>1.0044450510399712E-6</v>
      </c>
    </row>
    <row r="13441" spans="2:11" ht="15.75" customHeight="1" x14ac:dyDescent="0.2">
      <c r="B13441" s="189">
        <v>41429</v>
      </c>
      <c r="C13441" s="143">
        <v>301104</v>
      </c>
      <c r="D13441" s="143" t="s">
        <v>867</v>
      </c>
      <c r="E13441" s="143" t="s">
        <v>25</v>
      </c>
      <c r="F13441" s="248" t="s">
        <v>4534</v>
      </c>
      <c r="G13441" s="216">
        <v>73</v>
      </c>
      <c r="H13441" s="216">
        <v>381.00000000558794</v>
      </c>
      <c r="I13441" s="216">
        <v>27813.000000407919</v>
      </c>
      <c r="J13441" s="216">
        <v>8.0468766659723689E-2</v>
      </c>
      <c r="K13441" s="216">
        <v>2.1120411196468112E-4</v>
      </c>
    </row>
    <row r="13442" spans="2:11" ht="15.75" customHeight="1" x14ac:dyDescent="0.2">
      <c r="B13442" s="189">
        <v>41429</v>
      </c>
      <c r="C13442" s="143">
        <v>301105</v>
      </c>
      <c r="D13442" s="143" t="s">
        <v>1357</v>
      </c>
      <c r="E13442" s="143" t="s">
        <v>25</v>
      </c>
      <c r="F13442" s="248" t="s">
        <v>2130</v>
      </c>
      <c r="G13442" s="216">
        <v>77.949999999999989</v>
      </c>
      <c r="H13442" s="216">
        <v>387.9999999969732</v>
      </c>
      <c r="I13442" s="216">
        <v>30244.599999764065</v>
      </c>
      <c r="J13442" s="216">
        <v>8.7503888831194018E-2</v>
      </c>
      <c r="K13442" s="216">
        <v>2.2552548668009438E-4</v>
      </c>
    </row>
    <row r="13443" spans="2:11" ht="15.75" customHeight="1" x14ac:dyDescent="0.2">
      <c r="B13443" s="189">
        <v>41429</v>
      </c>
      <c r="C13443" s="143">
        <v>301106</v>
      </c>
      <c r="D13443" s="143" t="s">
        <v>536</v>
      </c>
      <c r="E13443" s="143" t="s">
        <v>25</v>
      </c>
      <c r="F13443" s="248" t="s">
        <v>2615</v>
      </c>
      <c r="G13443" s="216">
        <v>77</v>
      </c>
      <c r="H13443" s="216">
        <v>357.00000000069849</v>
      </c>
      <c r="I13443" s="216">
        <v>27489.000000053784</v>
      </c>
      <c r="J13443" s="216">
        <v>7.9531367586417517E-2</v>
      </c>
      <c r="K13443" s="216">
        <v>2.2277694001754034E-4</v>
      </c>
    </row>
    <row r="13444" spans="2:11" ht="15.75" customHeight="1" x14ac:dyDescent="0.2">
      <c r="B13444" s="189">
        <v>41429</v>
      </c>
      <c r="C13444" s="143">
        <v>301107</v>
      </c>
      <c r="D13444" s="143" t="s">
        <v>948</v>
      </c>
      <c r="E13444" s="143" t="s">
        <v>25</v>
      </c>
      <c r="F13444" s="248" t="s">
        <v>2314</v>
      </c>
      <c r="G13444" s="216">
        <v>2</v>
      </c>
      <c r="H13444" s="216">
        <v>207.9999999969732</v>
      </c>
      <c r="I13444" s="216">
        <v>415.9999999939464</v>
      </c>
      <c r="J13444" s="216">
        <v>1.2035741174798466E-3</v>
      </c>
      <c r="K13444" s="216">
        <v>5.7864140264296194E-6</v>
      </c>
    </row>
    <row r="13445" spans="2:11" ht="15.75" customHeight="1" x14ac:dyDescent="0.2">
      <c r="B13445" s="189">
        <v>41429</v>
      </c>
      <c r="C13445" s="143">
        <v>301108</v>
      </c>
      <c r="D13445" s="143" t="s">
        <v>565</v>
      </c>
      <c r="E13445" s="143" t="s">
        <v>25</v>
      </c>
      <c r="F13445" s="248" t="s">
        <v>7111</v>
      </c>
      <c r="G13445" s="216">
        <v>7</v>
      </c>
      <c r="H13445" s="216">
        <v>332.0000000030268</v>
      </c>
      <c r="I13445" s="216">
        <v>2324.0000000211876</v>
      </c>
      <c r="J13445" s="216">
        <v>6.7238130987725174E-3</v>
      </c>
      <c r="K13445" s="216">
        <v>2.0252449092503669E-5</v>
      </c>
    </row>
    <row r="13446" spans="2:11" ht="15.75" customHeight="1" x14ac:dyDescent="0.2">
      <c r="B13446" s="189">
        <v>41429</v>
      </c>
      <c r="C13446" s="143">
        <v>301109</v>
      </c>
      <c r="D13446" s="143" t="s">
        <v>964</v>
      </c>
      <c r="E13446" s="143" t="s">
        <v>25</v>
      </c>
      <c r="F13446" s="248" t="s">
        <v>3471</v>
      </c>
      <c r="G13446" s="216">
        <v>31</v>
      </c>
      <c r="H13446" s="216">
        <v>124.99999999883585</v>
      </c>
      <c r="I13446" s="216">
        <v>3874.9999999639113</v>
      </c>
      <c r="J13446" s="216">
        <v>1.1211177176102975E-2</v>
      </c>
      <c r="K13446" s="216">
        <v>8.9689417409659098E-5</v>
      </c>
    </row>
    <row r="13447" spans="2:11" ht="15.75" customHeight="1" x14ac:dyDescent="0.2">
      <c r="B13447" s="189">
        <v>41429</v>
      </c>
      <c r="C13447" s="143">
        <v>301110</v>
      </c>
      <c r="D13447" s="143" t="s">
        <v>1256</v>
      </c>
      <c r="E13447" s="143" t="s">
        <v>24</v>
      </c>
      <c r="F13447" s="248" t="s">
        <v>2919</v>
      </c>
      <c r="G13447" s="216">
        <v>2.38</v>
      </c>
      <c r="H13447" s="216">
        <v>403.00000000395812</v>
      </c>
      <c r="I13447" s="216">
        <v>959.14000000942031</v>
      </c>
      <c r="J13447" s="216">
        <v>9.6340342626394021E-4</v>
      </c>
      <c r="K13447" s="216">
        <v>2.3905792214751316E-6</v>
      </c>
    </row>
    <row r="13448" spans="2:11" ht="15.75" customHeight="1" x14ac:dyDescent="0.2">
      <c r="B13448" s="189">
        <v>41429</v>
      </c>
      <c r="C13448" s="143">
        <v>301110</v>
      </c>
      <c r="D13448" s="143" t="s">
        <v>947</v>
      </c>
      <c r="E13448" s="143" t="s">
        <v>24</v>
      </c>
      <c r="F13448" s="248" t="s">
        <v>2919</v>
      </c>
      <c r="G13448" s="216">
        <v>44.314999999999998</v>
      </c>
      <c r="H13448" s="216">
        <v>403.00000000395812</v>
      </c>
      <c r="I13448" s="216">
        <v>17858.945000175405</v>
      </c>
      <c r="J13448" s="216">
        <v>1.7938328922221223E-2</v>
      </c>
      <c r="K13448" s="216">
        <v>4.4511982436836325E-5</v>
      </c>
    </row>
    <row r="13449" spans="2:11" ht="15.75" customHeight="1" x14ac:dyDescent="0.2">
      <c r="B13449" s="189">
        <v>41429</v>
      </c>
      <c r="C13449" s="143">
        <v>301112</v>
      </c>
      <c r="D13449" s="143" t="s">
        <v>632</v>
      </c>
      <c r="E13449" s="143" t="s">
        <v>24</v>
      </c>
      <c r="F13449" s="248" t="s">
        <v>5863</v>
      </c>
      <c r="G13449" s="216">
        <v>2.3450000000000002</v>
      </c>
      <c r="H13449" s="216">
        <v>351.99999999487773</v>
      </c>
      <c r="I13449" s="216">
        <v>825.43999998798836</v>
      </c>
      <c r="J13449" s="216">
        <v>8.2910912291836881E-4</v>
      </c>
      <c r="K13449" s="216">
        <v>2.3554236446887328E-6</v>
      </c>
    </row>
    <row r="13450" spans="2:11" ht="15.75" customHeight="1" x14ac:dyDescent="0.2">
      <c r="B13450" s="189">
        <v>41429</v>
      </c>
      <c r="C13450" s="143">
        <v>301113</v>
      </c>
      <c r="D13450" s="143" t="s">
        <v>1856</v>
      </c>
      <c r="E13450" s="143" t="s">
        <v>24</v>
      </c>
      <c r="F13450" s="248" t="s">
        <v>6936</v>
      </c>
      <c r="G13450" s="216">
        <v>7.88</v>
      </c>
      <c r="H13450" s="216">
        <v>78.999999995576218</v>
      </c>
      <c r="I13450" s="216">
        <v>622.51999996514064</v>
      </c>
      <c r="J13450" s="216">
        <v>6.2528713313838864E-4</v>
      </c>
      <c r="K13450" s="216">
        <v>7.9150270021949742E-6</v>
      </c>
    </row>
    <row r="13451" spans="2:11" ht="15.75" customHeight="1" x14ac:dyDescent="0.2">
      <c r="B13451" s="189">
        <v>41429</v>
      </c>
      <c r="C13451" s="143">
        <v>301114</v>
      </c>
      <c r="D13451" s="143" t="s">
        <v>808</v>
      </c>
      <c r="E13451" s="143" t="s">
        <v>24</v>
      </c>
      <c r="F13451" s="248" t="s">
        <v>6808</v>
      </c>
      <c r="G13451" s="216">
        <v>27.599999999999998</v>
      </c>
      <c r="H13451" s="216">
        <v>348.99999999557622</v>
      </c>
      <c r="I13451" s="216">
        <v>9632.3999998779036</v>
      </c>
      <c r="J13451" s="216">
        <v>9.6752165095147797E-3</v>
      </c>
      <c r="K13451" s="216">
        <v>2.7722683408703204E-5</v>
      </c>
    </row>
    <row r="13452" spans="2:11" ht="15.75" customHeight="1" x14ac:dyDescent="0.2">
      <c r="B13452" s="189">
        <v>41429</v>
      </c>
      <c r="C13452" s="143">
        <v>301116</v>
      </c>
      <c r="D13452" s="143" t="s">
        <v>1437</v>
      </c>
      <c r="E13452" s="143" t="s">
        <v>24</v>
      </c>
      <c r="F13452" s="248" t="s">
        <v>7112</v>
      </c>
      <c r="G13452" s="216">
        <v>19.025000000000002</v>
      </c>
      <c r="H13452" s="216">
        <v>293.99999999441206</v>
      </c>
      <c r="I13452" s="216">
        <v>5593.3499998936895</v>
      </c>
      <c r="J13452" s="216">
        <v>5.6182127261276407E-3</v>
      </c>
      <c r="K13452" s="216">
        <v>1.9109567096035454E-5</v>
      </c>
    </row>
    <row r="13453" spans="2:11" ht="15.75" customHeight="1" x14ac:dyDescent="0.2">
      <c r="B13453" s="189">
        <v>41429</v>
      </c>
      <c r="C13453" s="143">
        <v>301117</v>
      </c>
      <c r="D13453" s="143" t="s">
        <v>6759</v>
      </c>
      <c r="E13453" s="143" t="s">
        <v>24</v>
      </c>
      <c r="F13453" s="248" t="s">
        <v>6760</v>
      </c>
      <c r="G13453" s="216">
        <v>8.16</v>
      </c>
      <c r="H13453" s="216">
        <v>34.999999998835847</v>
      </c>
      <c r="I13453" s="216">
        <v>285.59999999050052</v>
      </c>
      <c r="J13453" s="216">
        <v>2.8686950656747409E-4</v>
      </c>
      <c r="K13453" s="216">
        <v>8.1962716164861666E-6</v>
      </c>
    </row>
    <row r="13454" spans="2:11" ht="15.75" customHeight="1" x14ac:dyDescent="0.2">
      <c r="B13454" s="189">
        <v>41429</v>
      </c>
      <c r="C13454" s="143">
        <v>301118</v>
      </c>
      <c r="D13454" s="143" t="s">
        <v>1455</v>
      </c>
      <c r="E13454" s="143" t="s">
        <v>24</v>
      </c>
      <c r="F13454" s="248" t="s">
        <v>7113</v>
      </c>
      <c r="G13454" s="216">
        <v>32.225900000000003</v>
      </c>
      <c r="H13454" s="216">
        <v>330.99999999976717</v>
      </c>
      <c r="I13454" s="216">
        <v>10666.772899992497</v>
      </c>
      <c r="J13454" s="216">
        <v>1.0714187249964745E-2</v>
      </c>
      <c r="K13454" s="216">
        <v>3.2369145770309012E-5</v>
      </c>
    </row>
    <row r="13455" spans="2:11" ht="15.75" customHeight="1" x14ac:dyDescent="0.2">
      <c r="B13455" s="189">
        <v>41429</v>
      </c>
      <c r="C13455" s="143">
        <v>301120</v>
      </c>
      <c r="D13455" s="143" t="s">
        <v>6759</v>
      </c>
      <c r="E13455" s="143" t="s">
        <v>24</v>
      </c>
      <c r="F13455" s="248" t="s">
        <v>6760</v>
      </c>
      <c r="G13455" s="216">
        <v>5.44</v>
      </c>
      <c r="H13455" s="216">
        <v>35.000000009313226</v>
      </c>
      <c r="I13455" s="216">
        <v>190.40000005066395</v>
      </c>
      <c r="J13455" s="216">
        <v>1.9124633776889969E-4</v>
      </c>
      <c r="K13455" s="216">
        <v>5.4641810776574441E-6</v>
      </c>
    </row>
    <row r="13456" spans="2:11" ht="15.75" customHeight="1" x14ac:dyDescent="0.2">
      <c r="B13456" s="189">
        <v>41429</v>
      </c>
      <c r="C13456" s="143">
        <v>301122</v>
      </c>
      <c r="D13456" s="143" t="s">
        <v>1075</v>
      </c>
      <c r="E13456" s="143" t="s">
        <v>25</v>
      </c>
      <c r="F13456" s="248" t="s">
        <v>7114</v>
      </c>
      <c r="G13456" s="216">
        <v>9.2000000000000011</v>
      </c>
      <c r="H13456" s="216">
        <v>317.00000000651926</v>
      </c>
      <c r="I13456" s="216">
        <v>2916.4000000599776</v>
      </c>
      <c r="J13456" s="216">
        <v>8.4377489335131992E-3</v>
      </c>
      <c r="K13456" s="216">
        <v>2.6617504521576253E-5</v>
      </c>
    </row>
    <row r="13457" spans="2:11" ht="15.75" customHeight="1" x14ac:dyDescent="0.2">
      <c r="B13457" s="189">
        <v>41429</v>
      </c>
      <c r="C13457" s="143">
        <v>301123</v>
      </c>
      <c r="D13457" s="143" t="s">
        <v>890</v>
      </c>
      <c r="E13457" s="143" t="s">
        <v>25</v>
      </c>
      <c r="F13457" s="248" t="s">
        <v>2978</v>
      </c>
      <c r="G13457" s="216">
        <v>18</v>
      </c>
      <c r="H13457" s="216">
        <v>293.00000000162981</v>
      </c>
      <c r="I13457" s="216">
        <v>5274.0000000293367</v>
      </c>
      <c r="J13457" s="216">
        <v>1.5258773787779784E-2</v>
      </c>
      <c r="K13457" s="216">
        <v>5.2077726237866573E-5</v>
      </c>
    </row>
    <row r="13458" spans="2:11" ht="15.75" customHeight="1" x14ac:dyDescent="0.2">
      <c r="B13458" s="189">
        <v>41429</v>
      </c>
      <c r="C13458" s="143">
        <v>301124</v>
      </c>
      <c r="D13458" s="143" t="s">
        <v>2688</v>
      </c>
      <c r="E13458" s="143" t="s">
        <v>24</v>
      </c>
      <c r="F13458" s="248" t="s">
        <v>6738</v>
      </c>
      <c r="G13458" s="216">
        <v>6.09</v>
      </c>
      <c r="H13458" s="216">
        <v>188.00000000512227</v>
      </c>
      <c r="I13458" s="216">
        <v>1144.9200000311946</v>
      </c>
      <c r="J13458" s="216">
        <v>1.1500092278680172E-3</v>
      </c>
      <c r="K13458" s="216">
        <v>6.1170703608334248E-6</v>
      </c>
    </row>
    <row r="13459" spans="2:11" ht="15.75" customHeight="1" x14ac:dyDescent="0.2">
      <c r="B13459" s="189">
        <v>41429</v>
      </c>
      <c r="C13459" s="143">
        <v>301125</v>
      </c>
      <c r="D13459" s="143" t="s">
        <v>5377</v>
      </c>
      <c r="E13459" s="143" t="s">
        <v>24</v>
      </c>
      <c r="F13459" s="248" t="s">
        <v>5378</v>
      </c>
      <c r="G13459" s="216">
        <v>15.82</v>
      </c>
      <c r="H13459" s="216">
        <v>323.99999999790452</v>
      </c>
      <c r="I13459" s="216">
        <v>5125.6799999668501</v>
      </c>
      <c r="J13459" s="216">
        <v>5.1484639091812631E-3</v>
      </c>
      <c r="K13459" s="216">
        <v>1.5890320707452347E-5</v>
      </c>
    </row>
    <row r="13460" spans="2:11" ht="15.75" customHeight="1" x14ac:dyDescent="0.2">
      <c r="B13460" s="189">
        <v>41429</v>
      </c>
      <c r="C13460" s="143">
        <v>301127</v>
      </c>
      <c r="D13460" s="143" t="s">
        <v>1375</v>
      </c>
      <c r="E13460" s="143" t="s">
        <v>24</v>
      </c>
      <c r="F13460" s="248" t="s">
        <v>7115</v>
      </c>
      <c r="G13460" s="216">
        <v>6.125</v>
      </c>
      <c r="H13460" s="216">
        <v>182.99999999930151</v>
      </c>
      <c r="I13460" s="216">
        <v>1120.8749999957217</v>
      </c>
      <c r="J13460" s="216">
        <v>1.1258573465801306E-3</v>
      </c>
      <c r="K13460" s="216">
        <v>6.1522259376198237E-6</v>
      </c>
    </row>
    <row r="13461" spans="2:11" ht="15.75" customHeight="1" x14ac:dyDescent="0.2">
      <c r="B13461" s="189">
        <v>41429</v>
      </c>
      <c r="C13461" s="143">
        <v>301128</v>
      </c>
      <c r="D13461" s="143" t="s">
        <v>1067</v>
      </c>
      <c r="E13461" s="143" t="s">
        <v>24</v>
      </c>
      <c r="F13461" s="248" t="s">
        <v>7116</v>
      </c>
      <c r="G13461" s="216">
        <v>18.220000000000002</v>
      </c>
      <c r="H13461" s="216">
        <v>100.00000000116415</v>
      </c>
      <c r="I13461" s="216">
        <v>1822.0000000212108</v>
      </c>
      <c r="J13461" s="216">
        <v>1.8300988830161327E-3</v>
      </c>
      <c r="K13461" s="216">
        <v>1.8300988829948279E-5</v>
      </c>
    </row>
    <row r="13462" spans="2:11" ht="15.75" customHeight="1" x14ac:dyDescent="0.2">
      <c r="B13462" s="189">
        <v>41429</v>
      </c>
      <c r="C13462" s="143">
        <v>301129</v>
      </c>
      <c r="D13462" s="143" t="s">
        <v>554</v>
      </c>
      <c r="E13462" s="143" t="s">
        <v>24</v>
      </c>
      <c r="F13462" s="248" t="s">
        <v>7117</v>
      </c>
      <c r="G13462" s="216">
        <v>8.82</v>
      </c>
      <c r="H13462" s="216">
        <v>180</v>
      </c>
      <c r="I13462" s="216">
        <v>1587.6000000000001</v>
      </c>
      <c r="J13462" s="216">
        <v>1.5946569630310586E-3</v>
      </c>
      <c r="K13462" s="216">
        <v>8.8592053501725465E-6</v>
      </c>
    </row>
    <row r="13463" spans="2:11" ht="15.75" customHeight="1" x14ac:dyDescent="0.2">
      <c r="B13463" s="189">
        <v>41429</v>
      </c>
      <c r="C13463" s="143">
        <v>301130</v>
      </c>
      <c r="D13463" s="143" t="s">
        <v>904</v>
      </c>
      <c r="E13463" s="143" t="s">
        <v>25</v>
      </c>
      <c r="F13463" s="248" t="s">
        <v>7118</v>
      </c>
      <c r="G13463" s="216">
        <v>2.2800000000000002</v>
      </c>
      <c r="H13463" s="216">
        <v>245.00000000232831</v>
      </c>
      <c r="I13463" s="216">
        <v>558.60000000530863</v>
      </c>
      <c r="J13463" s="216">
        <v>1.6161454375971517E-3</v>
      </c>
      <c r="K13463" s="216">
        <v>6.5965119901297671E-6</v>
      </c>
    </row>
    <row r="13464" spans="2:11" ht="15.75" customHeight="1" x14ac:dyDescent="0.2">
      <c r="B13464" s="189">
        <v>41429</v>
      </c>
      <c r="C13464" s="143">
        <v>301131</v>
      </c>
      <c r="D13464" s="143" t="s">
        <v>1067</v>
      </c>
      <c r="E13464" s="143" t="s">
        <v>24</v>
      </c>
      <c r="F13464" s="248" t="s">
        <v>6770</v>
      </c>
      <c r="G13464" s="216">
        <v>12</v>
      </c>
      <c r="H13464" s="216">
        <v>95.999999998603016</v>
      </c>
      <c r="I13464" s="216">
        <v>1151.9999999832362</v>
      </c>
      <c r="J13464" s="216">
        <v>1.1571206987812087E-3</v>
      </c>
      <c r="K13464" s="216">
        <v>1.2053340612479656E-5</v>
      </c>
    </row>
    <row r="13465" spans="2:11" ht="15.75" customHeight="1" x14ac:dyDescent="0.2">
      <c r="B13465" s="189">
        <v>41429</v>
      </c>
      <c r="C13465" s="143">
        <v>301132</v>
      </c>
      <c r="D13465" s="143" t="s">
        <v>1247</v>
      </c>
      <c r="E13465" s="143" t="s">
        <v>24</v>
      </c>
      <c r="F13465" s="248" t="s">
        <v>7119</v>
      </c>
      <c r="G13465" s="216">
        <v>32.215000000000003</v>
      </c>
      <c r="H13465" s="216">
        <v>189.99999999068677</v>
      </c>
      <c r="I13465" s="216">
        <v>6120.8499996999753</v>
      </c>
      <c r="J13465" s="216">
        <v>6.1480574903566496E-3</v>
      </c>
      <c r="K13465" s="216">
        <v>3.2358197319252677E-5</v>
      </c>
    </row>
    <row r="13466" spans="2:11" ht="15.75" customHeight="1" x14ac:dyDescent="0.2">
      <c r="B13466" s="189">
        <v>41429</v>
      </c>
      <c r="C13466" s="143">
        <v>301133</v>
      </c>
      <c r="D13466" s="143" t="s">
        <v>776</v>
      </c>
      <c r="E13466" s="143" t="s">
        <v>24</v>
      </c>
      <c r="F13466" s="248" t="s">
        <v>7095</v>
      </c>
      <c r="G13466" s="216">
        <v>8.08</v>
      </c>
      <c r="H13466" s="216">
        <v>294.99999999767169</v>
      </c>
      <c r="I13466" s="216">
        <v>2383.5999999811875</v>
      </c>
      <c r="J13466" s="216">
        <v>2.3941952236399794E-3</v>
      </c>
      <c r="K13466" s="216">
        <v>8.115916012402968E-6</v>
      </c>
    </row>
    <row r="13467" spans="2:11" ht="15.75" customHeight="1" x14ac:dyDescent="0.2">
      <c r="B13467" s="189">
        <v>41429</v>
      </c>
      <c r="C13467" s="143">
        <v>301134</v>
      </c>
      <c r="D13467" s="143" t="s">
        <v>1086</v>
      </c>
      <c r="E13467" s="143" t="s">
        <v>24</v>
      </c>
      <c r="F13467" s="248" t="s">
        <v>7120</v>
      </c>
      <c r="G13467" s="216">
        <v>1.42</v>
      </c>
      <c r="H13467" s="216">
        <v>301.99999999953434</v>
      </c>
      <c r="I13467" s="216">
        <v>428.83999999933872</v>
      </c>
      <c r="J13467" s="216">
        <v>4.3074621568731705E-4</v>
      </c>
      <c r="K13467" s="216">
        <v>1.4263119724767591E-6</v>
      </c>
    </row>
    <row r="13468" spans="2:11" ht="15.75" customHeight="1" x14ac:dyDescent="0.2">
      <c r="B13468" s="189">
        <v>41429</v>
      </c>
      <c r="C13468" s="143">
        <v>301135</v>
      </c>
      <c r="D13468" s="143" t="s">
        <v>1451</v>
      </c>
      <c r="E13468" s="143" t="s">
        <v>25</v>
      </c>
      <c r="F13468" s="248" t="s">
        <v>6884</v>
      </c>
      <c r="G13468" s="216">
        <v>1.08</v>
      </c>
      <c r="H13468" s="216">
        <v>281.00000000442378</v>
      </c>
      <c r="I13468" s="216">
        <v>303.48000000477771</v>
      </c>
      <c r="J13468" s="216">
        <v>8.780304643842533E-4</v>
      </c>
      <c r="K13468" s="216">
        <v>3.1246635742719947E-6</v>
      </c>
    </row>
    <row r="13469" spans="2:11" ht="15.75" customHeight="1" x14ac:dyDescent="0.2">
      <c r="B13469" s="189">
        <v>41429</v>
      </c>
      <c r="C13469" s="143">
        <v>301136</v>
      </c>
      <c r="D13469" s="143" t="s">
        <v>681</v>
      </c>
      <c r="E13469" s="143" t="s">
        <v>24</v>
      </c>
      <c r="F13469" s="248" t="s">
        <v>7121</v>
      </c>
      <c r="G13469" s="216">
        <v>25.92</v>
      </c>
      <c r="H13469" s="216">
        <v>201.99999999837019</v>
      </c>
      <c r="I13469" s="216">
        <v>5235.8399999577559</v>
      </c>
      <c r="J13469" s="216">
        <v>5.2591135759946913E-3</v>
      </c>
      <c r="K13469" s="216">
        <v>2.6035215722956057E-5</v>
      </c>
    </row>
    <row r="13470" spans="2:11" ht="15.75" customHeight="1" x14ac:dyDescent="0.2">
      <c r="B13470" s="189">
        <v>41429</v>
      </c>
      <c r="C13470" s="143">
        <v>301138</v>
      </c>
      <c r="D13470" s="143" t="s">
        <v>2999</v>
      </c>
      <c r="E13470" s="143" t="s">
        <v>24</v>
      </c>
      <c r="F13470" s="248" t="s">
        <v>7122</v>
      </c>
      <c r="G13470" s="216">
        <v>34.410000000000004</v>
      </c>
      <c r="H13470" s="216">
        <v>23.000000001629815</v>
      </c>
      <c r="I13470" s="216">
        <v>791.43000005608201</v>
      </c>
      <c r="J13470" s="216">
        <v>7.9494794680089577E-4</v>
      </c>
      <c r="K13470" s="216">
        <v>3.4562954206285416E-5</v>
      </c>
    </row>
    <row r="13471" spans="2:11" ht="15.75" customHeight="1" x14ac:dyDescent="0.2">
      <c r="B13471" s="189">
        <v>41429</v>
      </c>
      <c r="C13471" s="143">
        <v>301139</v>
      </c>
      <c r="D13471" s="143" t="s">
        <v>1213</v>
      </c>
      <c r="E13471" s="143" t="s">
        <v>24</v>
      </c>
      <c r="F13471" s="248" t="s">
        <v>7123</v>
      </c>
      <c r="G13471" s="216">
        <v>6.3</v>
      </c>
      <c r="H13471" s="216">
        <v>22.999999991152436</v>
      </c>
      <c r="I13471" s="216">
        <v>144.89999994426034</v>
      </c>
      <c r="J13471" s="216">
        <v>1.4554408783970442E-4</v>
      </c>
      <c r="K13471" s="216">
        <v>6.3280038215518187E-6</v>
      </c>
    </row>
    <row r="13472" spans="2:11" ht="15.75" customHeight="1" x14ac:dyDescent="0.2">
      <c r="B13472" s="189">
        <v>41429</v>
      </c>
      <c r="C13472" s="143">
        <v>301140</v>
      </c>
      <c r="D13472" s="143" t="s">
        <v>1068</v>
      </c>
      <c r="E13472" s="143" t="s">
        <v>24</v>
      </c>
      <c r="F13472" s="248" t="s">
        <v>7124</v>
      </c>
      <c r="G13472" s="216">
        <v>2.85</v>
      </c>
      <c r="H13472" s="216">
        <v>348.00000000279397</v>
      </c>
      <c r="I13472" s="216">
        <v>991.80000000796281</v>
      </c>
      <c r="J13472" s="216">
        <v>9.9620860162944174E-4</v>
      </c>
      <c r="K13472" s="216">
        <v>2.8626683954639182E-6</v>
      </c>
    </row>
    <row r="13473" spans="2:11" ht="15.75" customHeight="1" x14ac:dyDescent="0.2">
      <c r="B13473" s="189">
        <v>41429</v>
      </c>
      <c r="C13473" s="143">
        <v>301140</v>
      </c>
      <c r="D13473" s="143" t="s">
        <v>1283</v>
      </c>
      <c r="E13473" s="143" t="s">
        <v>24</v>
      </c>
      <c r="F13473" s="248" t="s">
        <v>7124</v>
      </c>
      <c r="G13473" s="216">
        <v>6.8250000000000002</v>
      </c>
      <c r="H13473" s="216">
        <v>348.00000000279397</v>
      </c>
      <c r="I13473" s="216">
        <v>2375.1000000190688</v>
      </c>
      <c r="J13473" s="216">
        <v>2.3856574407441892E-3</v>
      </c>
      <c r="K13473" s="216">
        <v>6.8553374733478037E-6</v>
      </c>
    </row>
    <row r="13474" spans="2:11" ht="15.75" customHeight="1" x14ac:dyDescent="0.2">
      <c r="B13474" s="189">
        <v>41430</v>
      </c>
      <c r="C13474" s="143">
        <v>301156</v>
      </c>
      <c r="D13474" s="143" t="s">
        <v>524</v>
      </c>
      <c r="E13474" s="143" t="s">
        <v>25</v>
      </c>
      <c r="F13474" s="248" t="s">
        <v>7125</v>
      </c>
      <c r="G13474" s="216">
        <v>5</v>
      </c>
      <c r="H13474" s="216">
        <v>271.00000000325963</v>
      </c>
      <c r="I13474" s="216">
        <v>1355.0000000162981</v>
      </c>
      <c r="J13474" s="216">
        <v>3.9207756782053543E-3</v>
      </c>
      <c r="K13474" s="216">
        <v>1.4467806930473043E-5</v>
      </c>
    </row>
    <row r="13475" spans="2:11" ht="15.75" customHeight="1" x14ac:dyDescent="0.2">
      <c r="B13475" s="189">
        <v>41430</v>
      </c>
      <c r="C13475" s="143">
        <v>301173</v>
      </c>
      <c r="D13475" s="143" t="s">
        <v>761</v>
      </c>
      <c r="E13475" s="143" t="s">
        <v>25</v>
      </c>
      <c r="F13475" s="248" t="s">
        <v>7126</v>
      </c>
      <c r="G13475" s="216">
        <v>4.1500000000000004</v>
      </c>
      <c r="H13475" s="216">
        <v>319.99999999534339</v>
      </c>
      <c r="I13475" s="216">
        <v>1327.9999999806751</v>
      </c>
      <c r="J13475" s="216">
        <v>3.8426495206777224E-3</v>
      </c>
      <c r="K13475" s="216">
        <v>1.2008279752292628E-5</v>
      </c>
    </row>
    <row r="13476" spans="2:11" ht="15.75" customHeight="1" x14ac:dyDescent="0.2">
      <c r="B13476" s="189">
        <v>41430</v>
      </c>
      <c r="C13476" s="143">
        <v>301174</v>
      </c>
      <c r="D13476" s="143" t="s">
        <v>872</v>
      </c>
      <c r="E13476" s="143" t="s">
        <v>25</v>
      </c>
      <c r="F13476" s="248" t="s">
        <v>2388</v>
      </c>
      <c r="G13476" s="216">
        <v>15</v>
      </c>
      <c r="H13476" s="216">
        <v>378.99999999906868</v>
      </c>
      <c r="I13476" s="216">
        <v>5684.9999999860302</v>
      </c>
      <c r="J13476" s="216">
        <v>1.6449896479907428E-2</v>
      </c>
      <c r="K13476" s="216">
        <v>4.3403420791419129E-5</v>
      </c>
    </row>
    <row r="13477" spans="2:11" ht="15.75" customHeight="1" x14ac:dyDescent="0.2">
      <c r="B13477" s="189">
        <v>41430</v>
      </c>
      <c r="C13477" s="143">
        <v>301175</v>
      </c>
      <c r="D13477" s="143" t="s">
        <v>838</v>
      </c>
      <c r="E13477" s="143" t="s">
        <v>25</v>
      </c>
      <c r="F13477" s="248" t="s">
        <v>4098</v>
      </c>
      <c r="G13477" s="216">
        <v>186</v>
      </c>
      <c r="H13477" s="216">
        <v>415.9999999939464</v>
      </c>
      <c r="I13477" s="216">
        <v>77375.999998874031</v>
      </c>
      <c r="J13477" s="216">
        <v>0.22389220580719837</v>
      </c>
      <c r="K13477" s="216">
        <v>5.3820241781359719E-4</v>
      </c>
    </row>
    <row r="13478" spans="2:11" ht="15.75" customHeight="1" x14ac:dyDescent="0.2">
      <c r="B13478" s="189">
        <v>41430</v>
      </c>
      <c r="C13478" s="143">
        <v>301176</v>
      </c>
      <c r="D13478" s="143" t="s">
        <v>1405</v>
      </c>
      <c r="E13478" s="143" t="s">
        <v>25</v>
      </c>
      <c r="F13478" s="248" t="s">
        <v>6030</v>
      </c>
      <c r="G13478" s="216">
        <v>135.66</v>
      </c>
      <c r="H13478" s="216">
        <v>329.99999999650754</v>
      </c>
      <c r="I13478" s="216">
        <v>44767.799999526207</v>
      </c>
      <c r="J13478" s="216">
        <v>0.12953837741903529</v>
      </c>
      <c r="K13478" s="216">
        <v>3.9254053763759463E-4</v>
      </c>
    </row>
    <row r="13479" spans="2:11" ht="15.75" customHeight="1" x14ac:dyDescent="0.2">
      <c r="B13479" s="189">
        <v>41430</v>
      </c>
      <c r="C13479" s="143">
        <v>301177</v>
      </c>
      <c r="D13479" s="143" t="s">
        <v>503</v>
      </c>
      <c r="E13479" s="143" t="s">
        <v>25</v>
      </c>
      <c r="F13479" s="248" t="s">
        <v>3290</v>
      </c>
      <c r="G13479" s="216">
        <v>91</v>
      </c>
      <c r="H13479" s="216">
        <v>477.9999999969732</v>
      </c>
      <c r="I13479" s="216">
        <v>43497.999999724561</v>
      </c>
      <c r="J13479" s="216">
        <v>0.12586413317154629</v>
      </c>
      <c r="K13479" s="216">
        <v>2.6331408613460938E-4</v>
      </c>
    </row>
    <row r="13480" spans="2:11" ht="15.75" customHeight="1" x14ac:dyDescent="0.2">
      <c r="B13480" s="189">
        <v>41430</v>
      </c>
      <c r="C13480" s="143">
        <v>301178</v>
      </c>
      <c r="D13480" s="143" t="s">
        <v>1083</v>
      </c>
      <c r="E13480" s="143" t="s">
        <v>24</v>
      </c>
      <c r="F13480" s="248" t="s">
        <v>2094</v>
      </c>
      <c r="G13480" s="216">
        <v>16.8</v>
      </c>
      <c r="H13480" s="216">
        <v>222.99999999348074</v>
      </c>
      <c r="I13480" s="216">
        <v>3746.3999998904765</v>
      </c>
      <c r="J13480" s="216">
        <v>3.762735162049482E-3</v>
      </c>
      <c r="K13480" s="216">
        <v>1.6873251848248805E-5</v>
      </c>
    </row>
    <row r="13481" spans="2:11" ht="15.75" customHeight="1" x14ac:dyDescent="0.2">
      <c r="B13481" s="189">
        <v>41430</v>
      </c>
      <c r="C13481" s="143">
        <v>301179</v>
      </c>
      <c r="D13481" s="143" t="s">
        <v>638</v>
      </c>
      <c r="E13481" s="143" t="s">
        <v>25</v>
      </c>
      <c r="F13481" s="248" t="s">
        <v>7127</v>
      </c>
      <c r="G13481" s="216">
        <v>6.58</v>
      </c>
      <c r="H13481" s="216">
        <v>252.9999999969732</v>
      </c>
      <c r="I13481" s="216">
        <v>1664.7399999800837</v>
      </c>
      <c r="J13481" s="216">
        <v>4.8170273818295096E-3</v>
      </c>
      <c r="K13481" s="216">
        <v>1.9039633920502525E-5</v>
      </c>
    </row>
    <row r="13482" spans="2:11" ht="15.75" customHeight="1" x14ac:dyDescent="0.2">
      <c r="B13482" s="189">
        <v>41430</v>
      </c>
      <c r="C13482" s="143">
        <v>301180</v>
      </c>
      <c r="D13482" s="143" t="s">
        <v>893</v>
      </c>
      <c r="E13482" s="143" t="s">
        <v>24</v>
      </c>
      <c r="F13482" s="248" t="s">
        <v>2318</v>
      </c>
      <c r="G13482" s="216">
        <v>3.0449999999999999</v>
      </c>
      <c r="H13482" s="216">
        <v>262.0000000053551</v>
      </c>
      <c r="I13482" s="216">
        <v>797.79000001630629</v>
      </c>
      <c r="J13482" s="216">
        <v>8.0126854716009246E-4</v>
      </c>
      <c r="K13482" s="216">
        <v>3.0582768974950954E-6</v>
      </c>
    </row>
    <row r="13483" spans="2:11" ht="15.75" customHeight="1" x14ac:dyDescent="0.2">
      <c r="B13483" s="189">
        <v>41430</v>
      </c>
      <c r="C13483" s="143">
        <v>301181</v>
      </c>
      <c r="D13483" s="143" t="s">
        <v>1050</v>
      </c>
      <c r="E13483" s="143" t="s">
        <v>24</v>
      </c>
      <c r="F13483" s="248" t="s">
        <v>5096</v>
      </c>
      <c r="G13483" s="216">
        <v>62.894999999999996</v>
      </c>
      <c r="H13483" s="216">
        <v>213.00000000279397</v>
      </c>
      <c r="I13483" s="216">
        <v>13396.635000175727</v>
      </c>
      <c r="J13483" s="216">
        <v>1.3455047397442244E-2</v>
      </c>
      <c r="K13483" s="216">
        <v>6.3169236606881458E-5</v>
      </c>
    </row>
    <row r="13484" spans="2:11" ht="15.75" customHeight="1" x14ac:dyDescent="0.2">
      <c r="B13484" s="189">
        <v>41430</v>
      </c>
      <c r="C13484" s="143">
        <v>301182</v>
      </c>
      <c r="D13484" s="143" t="s">
        <v>889</v>
      </c>
      <c r="E13484" s="143" t="s">
        <v>24</v>
      </c>
      <c r="F13484" s="248" t="s">
        <v>4270</v>
      </c>
      <c r="G13484" s="216">
        <v>2.92</v>
      </c>
      <c r="H13484" s="216">
        <v>217.0000000053551</v>
      </c>
      <c r="I13484" s="216">
        <v>633.64000001563693</v>
      </c>
      <c r="J13484" s="216">
        <v>6.3640281555882251E-4</v>
      </c>
      <c r="K13484" s="216">
        <v>2.9327318688622921E-6</v>
      </c>
    </row>
    <row r="13485" spans="2:11" ht="15.75" customHeight="1" x14ac:dyDescent="0.2">
      <c r="B13485" s="189">
        <v>41430</v>
      </c>
      <c r="C13485" s="143">
        <v>301183</v>
      </c>
      <c r="D13485" s="143" t="s">
        <v>1437</v>
      </c>
      <c r="E13485" s="143" t="s">
        <v>24</v>
      </c>
      <c r="F13485" s="248" t="s">
        <v>7128</v>
      </c>
      <c r="G13485" s="216">
        <v>33.204999999999998</v>
      </c>
      <c r="H13485" s="216">
        <v>434.00000000023283</v>
      </c>
      <c r="I13485" s="216">
        <v>14410.970000007734</v>
      </c>
      <c r="J13485" s="216">
        <v>1.4473805130219557E-2</v>
      </c>
      <c r="K13485" s="216">
        <v>3.3349781406017944E-5</v>
      </c>
    </row>
    <row r="13486" spans="2:11" ht="15.75" customHeight="1" x14ac:dyDescent="0.2">
      <c r="B13486" s="189">
        <v>41430</v>
      </c>
      <c r="C13486" s="143">
        <v>301184</v>
      </c>
      <c r="D13486" s="143" t="s">
        <v>1416</v>
      </c>
      <c r="E13486" s="143" t="s">
        <v>24</v>
      </c>
      <c r="F13486" s="248" t="s">
        <v>6809</v>
      </c>
      <c r="G13486" s="216">
        <v>8.9700000000000006</v>
      </c>
      <c r="H13486" s="216">
        <v>291.99999999837019</v>
      </c>
      <c r="I13486" s="216">
        <v>2619.2399999853806</v>
      </c>
      <c r="J13486" s="216">
        <v>2.6306604863547928E-3</v>
      </c>
      <c r="K13486" s="216">
        <v>9.0091112546899865E-6</v>
      </c>
    </row>
    <row r="13487" spans="2:11" ht="15.75" customHeight="1" x14ac:dyDescent="0.2">
      <c r="B13487" s="189">
        <v>41430</v>
      </c>
      <c r="C13487" s="143">
        <v>301185</v>
      </c>
      <c r="D13487" s="143" t="s">
        <v>536</v>
      </c>
      <c r="E13487" s="143" t="s">
        <v>25</v>
      </c>
      <c r="F13487" s="248" t="s">
        <v>7129</v>
      </c>
      <c r="G13487" s="216">
        <v>4</v>
      </c>
      <c r="H13487" s="216">
        <v>20.999999995110556</v>
      </c>
      <c r="I13487" s="216">
        <v>83.999999980442226</v>
      </c>
      <c r="J13487" s="216">
        <v>2.4305915637535551E-4</v>
      </c>
      <c r="K13487" s="216">
        <v>1.1574245544378436E-5</v>
      </c>
    </row>
    <row r="13488" spans="2:11" ht="15.75" customHeight="1" x14ac:dyDescent="0.2">
      <c r="B13488" s="189">
        <v>41430</v>
      </c>
      <c r="C13488" s="143">
        <v>301186</v>
      </c>
      <c r="D13488" s="143" t="s">
        <v>494</v>
      </c>
      <c r="E13488" s="143" t="s">
        <v>25</v>
      </c>
      <c r="F13488" s="248" t="s">
        <v>5753</v>
      </c>
      <c r="G13488" s="216">
        <v>14.620000000000001</v>
      </c>
      <c r="H13488" s="216">
        <v>153.99999999906868</v>
      </c>
      <c r="I13488" s="216">
        <v>2251.4799999863844</v>
      </c>
      <c r="J13488" s="216">
        <v>6.5147955895248919E-3</v>
      </c>
      <c r="K13488" s="216">
        <v>4.2303867464703183E-5</v>
      </c>
    </row>
    <row r="13489" spans="2:11" ht="15.75" customHeight="1" x14ac:dyDescent="0.2">
      <c r="B13489" s="189">
        <v>41430</v>
      </c>
      <c r="C13489" s="143">
        <v>301187</v>
      </c>
      <c r="D13489" s="143" t="s">
        <v>536</v>
      </c>
      <c r="E13489" s="143" t="s">
        <v>25</v>
      </c>
      <c r="F13489" s="248" t="s">
        <v>7130</v>
      </c>
      <c r="G13489" s="216">
        <v>13</v>
      </c>
      <c r="H13489" s="216">
        <v>210.00000000349246</v>
      </c>
      <c r="I13489" s="216">
        <v>2730.000000045402</v>
      </c>
      <c r="J13489" s="216">
        <v>7.8994225841696551E-3</v>
      </c>
      <c r="K13489" s="216">
        <v>3.7616298019229913E-5</v>
      </c>
    </row>
    <row r="13490" spans="2:11" ht="15.75" customHeight="1" x14ac:dyDescent="0.2">
      <c r="B13490" s="189">
        <v>41430</v>
      </c>
      <c r="C13490" s="143">
        <v>301188</v>
      </c>
      <c r="D13490" s="143" t="s">
        <v>539</v>
      </c>
      <c r="E13490" s="143" t="s">
        <v>25</v>
      </c>
      <c r="F13490" s="248" t="s">
        <v>7131</v>
      </c>
      <c r="G13490" s="216">
        <v>6.3650000000000002</v>
      </c>
      <c r="H13490" s="216">
        <v>26.000000000931323</v>
      </c>
      <c r="I13490" s="216">
        <v>165.49000000592787</v>
      </c>
      <c r="J13490" s="216">
        <v>4.7885547380194948E-4</v>
      </c>
      <c r="K13490" s="216">
        <v>1.8417518222492184E-5</v>
      </c>
    </row>
    <row r="13491" spans="2:11" ht="15.75" customHeight="1" x14ac:dyDescent="0.2">
      <c r="B13491" s="189">
        <v>41430</v>
      </c>
      <c r="C13491" s="143">
        <v>301189</v>
      </c>
      <c r="D13491" s="143" t="s">
        <v>3388</v>
      </c>
      <c r="E13491" s="143" t="s">
        <v>24</v>
      </c>
      <c r="F13491" s="248" t="s">
        <v>3653</v>
      </c>
      <c r="G13491" s="216">
        <v>1.62</v>
      </c>
      <c r="H13491" s="216">
        <v>213.00000000279397</v>
      </c>
      <c r="I13491" s="216">
        <v>345.06000000452627</v>
      </c>
      <c r="J13491" s="216">
        <v>3.4656454064482768E-4</v>
      </c>
      <c r="K13491" s="216">
        <v>1.6270635710811347E-6</v>
      </c>
    </row>
    <row r="13492" spans="2:11" ht="15.75" customHeight="1" x14ac:dyDescent="0.2">
      <c r="B13492" s="189">
        <v>41430</v>
      </c>
      <c r="C13492" s="143">
        <v>301189</v>
      </c>
      <c r="D13492" s="143" t="s">
        <v>1883</v>
      </c>
      <c r="E13492" s="143" t="s">
        <v>24</v>
      </c>
      <c r="F13492" s="248" t="s">
        <v>3653</v>
      </c>
      <c r="G13492" s="216">
        <v>2.9649999999999999</v>
      </c>
      <c r="H13492" s="216">
        <v>213.00000000279397</v>
      </c>
      <c r="I13492" s="216">
        <v>631.54500000828409</v>
      </c>
      <c r="J13492" s="216">
        <v>6.3429868087155178E-4</v>
      </c>
      <c r="K13492" s="216">
        <v>2.9779280791701009E-6</v>
      </c>
    </row>
    <row r="13493" spans="2:11" ht="15.75" customHeight="1" x14ac:dyDescent="0.2">
      <c r="B13493" s="189">
        <v>41430</v>
      </c>
      <c r="C13493" s="143">
        <v>301190</v>
      </c>
      <c r="D13493" s="143" t="s">
        <v>655</v>
      </c>
      <c r="E13493" s="143" t="s">
        <v>25</v>
      </c>
      <c r="F13493" s="248" t="s">
        <v>7132</v>
      </c>
      <c r="G13493" s="216">
        <v>3</v>
      </c>
      <c r="H13493" s="216">
        <v>240.99999999976717</v>
      </c>
      <c r="I13493" s="216">
        <v>722.99999999930151</v>
      </c>
      <c r="J13493" s="216">
        <v>2.0920448821443809E-3</v>
      </c>
      <c r="K13493" s="216">
        <v>8.6806841582838264E-6</v>
      </c>
    </row>
    <row r="13494" spans="2:11" ht="15.75" customHeight="1" x14ac:dyDescent="0.2">
      <c r="B13494" s="189">
        <v>41430</v>
      </c>
      <c r="C13494" s="143">
        <v>301191</v>
      </c>
      <c r="D13494" s="143" t="s">
        <v>665</v>
      </c>
      <c r="E13494" s="143" t="s">
        <v>25</v>
      </c>
      <c r="F13494" s="248" t="s">
        <v>7133</v>
      </c>
      <c r="G13494" s="216">
        <v>14.07</v>
      </c>
      <c r="H13494" s="216">
        <v>358.00000000395812</v>
      </c>
      <c r="I13494" s="216">
        <v>5037.0600000556915</v>
      </c>
      <c r="J13494" s="216">
        <v>1.4575042315602856E-2</v>
      </c>
      <c r="K13494" s="216">
        <v>4.0712408702351143E-5</v>
      </c>
    </row>
    <row r="13495" spans="2:11" ht="15.75" customHeight="1" x14ac:dyDescent="0.2">
      <c r="B13495" s="189">
        <v>41430</v>
      </c>
      <c r="C13495" s="143">
        <v>301192</v>
      </c>
      <c r="D13495" s="143" t="s">
        <v>622</v>
      </c>
      <c r="E13495" s="143" t="s">
        <v>24</v>
      </c>
      <c r="F13495" s="248" t="s">
        <v>7134</v>
      </c>
      <c r="G13495" s="216">
        <v>6.93</v>
      </c>
      <c r="H13495" s="216">
        <v>297.00000000419095</v>
      </c>
      <c r="I13495" s="216">
        <v>2058.2100000290434</v>
      </c>
      <c r="J13495" s="216">
        <v>2.0671842670877513E-3</v>
      </c>
      <c r="K13495" s="216">
        <v>6.9602163874026313E-6</v>
      </c>
    </row>
    <row r="13496" spans="2:11" ht="15.75" customHeight="1" x14ac:dyDescent="0.2">
      <c r="B13496" s="189">
        <v>41430</v>
      </c>
      <c r="C13496" s="143">
        <v>301193</v>
      </c>
      <c r="D13496" s="143" t="s">
        <v>960</v>
      </c>
      <c r="E13496" s="143" t="s">
        <v>25</v>
      </c>
      <c r="F13496" s="248" t="s">
        <v>7135</v>
      </c>
      <c r="G13496" s="216">
        <v>29.025000000000002</v>
      </c>
      <c r="H13496" s="216">
        <v>368.00000000512227</v>
      </c>
      <c r="I13496" s="216">
        <v>10681.200000148674</v>
      </c>
      <c r="J13496" s="216">
        <v>3.0906707877583931E-2</v>
      </c>
      <c r="K13496" s="216">
        <v>8.3985619231396021E-5</v>
      </c>
    </row>
    <row r="13497" spans="2:11" ht="15.75" customHeight="1" x14ac:dyDescent="0.2">
      <c r="B13497" s="189">
        <v>41430</v>
      </c>
      <c r="C13497" s="143">
        <v>301193</v>
      </c>
      <c r="D13497" s="143" t="s">
        <v>1225</v>
      </c>
      <c r="E13497" s="143" t="s">
        <v>25</v>
      </c>
      <c r="F13497" s="248" t="s">
        <v>7135</v>
      </c>
      <c r="G13497" s="216">
        <v>5.8150000000000004</v>
      </c>
      <c r="H13497" s="216">
        <v>368.00000000512227</v>
      </c>
      <c r="I13497" s="216">
        <v>2139.920000029786</v>
      </c>
      <c r="J13497" s="216">
        <v>6.1919898814177627E-3</v>
      </c>
      <c r="K13497" s="216">
        <v>1.6826059460140151E-5</v>
      </c>
    </row>
    <row r="13498" spans="2:11" ht="15.75" customHeight="1" x14ac:dyDescent="0.2">
      <c r="B13498" s="189">
        <v>41430</v>
      </c>
      <c r="C13498" s="143">
        <v>301194</v>
      </c>
      <c r="D13498" s="143" t="s">
        <v>793</v>
      </c>
      <c r="E13498" s="143" t="s">
        <v>24</v>
      </c>
      <c r="F13498" s="248" t="s">
        <v>7136</v>
      </c>
      <c r="G13498" s="216">
        <v>43.31</v>
      </c>
      <c r="H13498" s="216">
        <v>465.99999999976717</v>
      </c>
      <c r="I13498" s="216">
        <v>20182.459999989918</v>
      </c>
      <c r="J13498" s="216">
        <v>2.0270460148633179E-2</v>
      </c>
      <c r="K13498" s="216">
        <v>4.3498841520693795E-5</v>
      </c>
    </row>
    <row r="13499" spans="2:11" ht="15.75" customHeight="1" x14ac:dyDescent="0.2">
      <c r="B13499" s="189">
        <v>41430</v>
      </c>
      <c r="C13499" s="143">
        <v>301195</v>
      </c>
      <c r="D13499" s="143" t="s">
        <v>1214</v>
      </c>
      <c r="E13499" s="143" t="s">
        <v>24</v>
      </c>
      <c r="F13499" s="248" t="s">
        <v>3334</v>
      </c>
      <c r="G13499" s="216">
        <v>4.9000000000000004</v>
      </c>
      <c r="H13499" s="216">
        <v>272.99999999930151</v>
      </c>
      <c r="I13499" s="216">
        <v>1337.6999999965774</v>
      </c>
      <c r="J13499" s="216">
        <v>1.3435326784133734E-3</v>
      </c>
      <c r="K13499" s="216">
        <v>4.9213651224059011E-6</v>
      </c>
    </row>
    <row r="13500" spans="2:11" ht="15.75" customHeight="1" x14ac:dyDescent="0.2">
      <c r="B13500" s="189">
        <v>41430</v>
      </c>
      <c r="C13500" s="143">
        <v>301195</v>
      </c>
      <c r="D13500" s="143" t="s">
        <v>1215</v>
      </c>
      <c r="E13500" s="143" t="s">
        <v>24</v>
      </c>
      <c r="F13500" s="248" t="s">
        <v>3334</v>
      </c>
      <c r="G13500" s="216">
        <v>20.650000000000002</v>
      </c>
      <c r="H13500" s="216">
        <v>272.99999999930151</v>
      </c>
      <c r="I13500" s="216">
        <v>5637.4499999855771</v>
      </c>
      <c r="J13500" s="216">
        <v>5.6620305733135036E-3</v>
      </c>
      <c r="K13500" s="216">
        <v>2.0740038730139157E-5</v>
      </c>
    </row>
    <row r="13501" spans="2:11" ht="15.75" customHeight="1" x14ac:dyDescent="0.2">
      <c r="B13501" s="189">
        <v>41430</v>
      </c>
      <c r="C13501" s="143">
        <v>301196</v>
      </c>
      <c r="D13501" s="143" t="s">
        <v>899</v>
      </c>
      <c r="E13501" s="143" t="s">
        <v>24</v>
      </c>
      <c r="F13501" s="248" t="s">
        <v>7137</v>
      </c>
      <c r="G13501" s="216">
        <v>4.6900000000000004</v>
      </c>
      <c r="H13501" s="216">
        <v>209.99999999301508</v>
      </c>
      <c r="I13501" s="216">
        <v>984.89999996724077</v>
      </c>
      <c r="J13501" s="216">
        <v>9.8919438957068397E-4</v>
      </c>
      <c r="K13501" s="216">
        <v>4.7104494743027909E-6</v>
      </c>
    </row>
    <row r="13502" spans="2:11" ht="15.75" customHeight="1" x14ac:dyDescent="0.2">
      <c r="B13502" s="189">
        <v>41430</v>
      </c>
      <c r="C13502" s="143">
        <v>301197</v>
      </c>
      <c r="D13502" s="143" t="s">
        <v>681</v>
      </c>
      <c r="E13502" s="143" t="s">
        <v>24</v>
      </c>
      <c r="F13502" s="248" t="s">
        <v>7138</v>
      </c>
      <c r="G13502" s="216">
        <v>5.94</v>
      </c>
      <c r="H13502" s="216">
        <v>195.99999999976717</v>
      </c>
      <c r="I13502" s="216">
        <v>1164.2399999986171</v>
      </c>
      <c r="J13502" s="216">
        <v>1.1693163530822532E-3</v>
      </c>
      <c r="K13502" s="216">
        <v>5.9658997606308277E-6</v>
      </c>
    </row>
    <row r="13503" spans="2:11" ht="15.75" customHeight="1" x14ac:dyDescent="0.2">
      <c r="B13503" s="189">
        <v>41430</v>
      </c>
      <c r="C13503" s="143">
        <v>301197</v>
      </c>
      <c r="D13503" s="143" t="s">
        <v>1130</v>
      </c>
      <c r="E13503" s="143" t="s">
        <v>24</v>
      </c>
      <c r="F13503" s="248" t="s">
        <v>7138</v>
      </c>
      <c r="G13503" s="216">
        <v>24.48</v>
      </c>
      <c r="H13503" s="216">
        <v>195.99999999976717</v>
      </c>
      <c r="I13503" s="216">
        <v>4798.0799999943001</v>
      </c>
      <c r="J13503" s="216">
        <v>4.8190007278541332E-3</v>
      </c>
      <c r="K13503" s="216">
        <v>2.4586738407448255E-5</v>
      </c>
    </row>
    <row r="13504" spans="2:11" ht="15.75" customHeight="1" x14ac:dyDescent="0.2">
      <c r="B13504" s="189">
        <v>41430</v>
      </c>
      <c r="C13504" s="143">
        <v>301198</v>
      </c>
      <c r="D13504" s="143" t="s">
        <v>1880</v>
      </c>
      <c r="E13504" s="143" t="s">
        <v>24</v>
      </c>
      <c r="F13504" s="248" t="s">
        <v>7139</v>
      </c>
      <c r="G13504" s="216">
        <v>2.02</v>
      </c>
      <c r="H13504" s="216">
        <v>24.999999997671694</v>
      </c>
      <c r="I13504" s="216">
        <v>50.499999995296818</v>
      </c>
      <c r="J13504" s="216">
        <v>5.0720191562928967E-5</v>
      </c>
      <c r="K13504" s="216">
        <v>2.0288076627061062E-6</v>
      </c>
    </row>
    <row r="13505" spans="2:11" ht="15.75" customHeight="1" x14ac:dyDescent="0.2">
      <c r="B13505" s="189">
        <v>41430</v>
      </c>
      <c r="C13505" s="143">
        <v>301199</v>
      </c>
      <c r="D13505" s="143" t="s">
        <v>655</v>
      </c>
      <c r="E13505" s="143" t="s">
        <v>25</v>
      </c>
      <c r="F13505" s="248" t="s">
        <v>7140</v>
      </c>
      <c r="G13505" s="216">
        <v>23</v>
      </c>
      <c r="H13505" s="216">
        <v>455.99999999860302</v>
      </c>
      <c r="I13505" s="216">
        <v>10487.999999967869</v>
      </c>
      <c r="J13505" s="216">
        <v>3.0347671817267285E-2</v>
      </c>
      <c r="K13505" s="216">
        <v>6.6551911880176004E-5</v>
      </c>
    </row>
    <row r="13506" spans="2:11" ht="15.75" customHeight="1" x14ac:dyDescent="0.2">
      <c r="B13506" s="189">
        <v>41430</v>
      </c>
      <c r="C13506" s="143">
        <v>301200</v>
      </c>
      <c r="D13506" s="143" t="s">
        <v>999</v>
      </c>
      <c r="E13506" s="143" t="s">
        <v>25</v>
      </c>
      <c r="F13506" s="248" t="s">
        <v>7141</v>
      </c>
      <c r="G13506" s="216">
        <v>8.1999999999999993</v>
      </c>
      <c r="H13506" s="216">
        <v>55.999999993946403</v>
      </c>
      <c r="I13506" s="216">
        <v>459.19999995036051</v>
      </c>
      <c r="J13506" s="216">
        <v>1.3287233883510095E-3</v>
      </c>
      <c r="K13506" s="216">
        <v>2.3727203365975791E-5</v>
      </c>
    </row>
    <row r="13507" spans="2:11" ht="15.75" customHeight="1" x14ac:dyDescent="0.2">
      <c r="B13507" s="189">
        <v>41430</v>
      </c>
      <c r="C13507" s="143">
        <v>301201</v>
      </c>
      <c r="D13507" s="143" t="s">
        <v>999</v>
      </c>
      <c r="E13507" s="143" t="s">
        <v>25</v>
      </c>
      <c r="F13507" s="248" t="s">
        <v>7142</v>
      </c>
      <c r="G13507" s="216">
        <v>5.28</v>
      </c>
      <c r="H13507" s="216">
        <v>15.999999999767169</v>
      </c>
      <c r="I13507" s="216">
        <v>84.479999998770666</v>
      </c>
      <c r="J13507" s="216">
        <v>2.4444806589371537E-4</v>
      </c>
      <c r="K13507" s="216">
        <v>1.5278004118579537E-5</v>
      </c>
    </row>
    <row r="13508" spans="2:11" ht="15.75" customHeight="1" x14ac:dyDescent="0.2">
      <c r="B13508" s="189">
        <v>41430</v>
      </c>
      <c r="C13508" s="143">
        <v>301202</v>
      </c>
      <c r="D13508" s="143" t="s">
        <v>1876</v>
      </c>
      <c r="E13508" s="143" t="s">
        <v>25</v>
      </c>
      <c r="F13508" s="248" t="s">
        <v>7143</v>
      </c>
      <c r="G13508" s="216">
        <v>10.85</v>
      </c>
      <c r="H13508" s="216">
        <v>339.00000000488944</v>
      </c>
      <c r="I13508" s="216">
        <v>3678.1500000530505</v>
      </c>
      <c r="J13508" s="216">
        <v>1.0642952812417389E-2</v>
      </c>
      <c r="K13508" s="216">
        <v>3.1395141039126504E-5</v>
      </c>
    </row>
    <row r="13509" spans="2:11" ht="15.75" customHeight="1" x14ac:dyDescent="0.2">
      <c r="B13509" s="189">
        <v>41430</v>
      </c>
      <c r="C13509" s="143">
        <v>301409</v>
      </c>
      <c r="D13509" s="143" t="s">
        <v>1541</v>
      </c>
      <c r="E13509" s="143" t="s">
        <v>25</v>
      </c>
      <c r="F13509" s="248" t="s">
        <v>7023</v>
      </c>
      <c r="G13509" s="216">
        <v>325.15999999999997</v>
      </c>
      <c r="H13509" s="216">
        <v>521.00000000093132</v>
      </c>
      <c r="I13509" s="216">
        <v>169408.36000030284</v>
      </c>
      <c r="J13509" s="216">
        <v>0.49019348897849074</v>
      </c>
      <c r="K13509" s="216">
        <v>9.4087042030252294E-4</v>
      </c>
    </row>
    <row r="13510" spans="2:11" ht="15.75" customHeight="1" x14ac:dyDescent="0.2">
      <c r="B13510" s="189">
        <v>41430</v>
      </c>
      <c r="C13510" s="143">
        <v>301410</v>
      </c>
      <c r="D13510" s="143" t="s">
        <v>2371</v>
      </c>
      <c r="E13510" s="143" t="s">
        <v>25</v>
      </c>
      <c r="F13510" s="248" t="s">
        <v>3100</v>
      </c>
      <c r="G13510" s="216">
        <v>59.723999999999997</v>
      </c>
      <c r="H13510" s="216">
        <v>362.00000000651926</v>
      </c>
      <c r="I13510" s="216">
        <v>21620.088000389354</v>
      </c>
      <c r="J13510" s="216">
        <v>6.2559051801894042E-2</v>
      </c>
      <c r="K13510" s="216">
        <v>1.7281506022311441E-4</v>
      </c>
    </row>
    <row r="13511" spans="2:11" ht="15.75" customHeight="1" x14ac:dyDescent="0.2">
      <c r="B13511" s="189">
        <v>41430</v>
      </c>
      <c r="C13511" s="143">
        <v>301418</v>
      </c>
      <c r="D13511" s="143" t="s">
        <v>621</v>
      </c>
      <c r="E13511" s="143" t="s">
        <v>25</v>
      </c>
      <c r="F13511" s="248" t="s">
        <v>2085</v>
      </c>
      <c r="G13511" s="216">
        <v>20</v>
      </c>
      <c r="H13511" s="216">
        <v>297.9999999969732</v>
      </c>
      <c r="I13511" s="216">
        <v>5959.999999939464</v>
      </c>
      <c r="J13511" s="216">
        <v>1.7245625860948705E-2</v>
      </c>
      <c r="K13511" s="216">
        <v>5.7871227721892174E-5</v>
      </c>
    </row>
    <row r="13512" spans="2:11" ht="15.75" customHeight="1" x14ac:dyDescent="0.2">
      <c r="B13512" s="189">
        <v>41431</v>
      </c>
      <c r="C13512" s="143">
        <v>301234</v>
      </c>
      <c r="D13512" s="143" t="s">
        <v>621</v>
      </c>
      <c r="E13512" s="143" t="s">
        <v>25</v>
      </c>
      <c r="F13512" s="248" t="s">
        <v>4341</v>
      </c>
      <c r="G13512" s="216">
        <v>3</v>
      </c>
      <c r="H13512" s="216">
        <v>65.000000002328306</v>
      </c>
      <c r="I13512" s="216">
        <v>195.00000000698492</v>
      </c>
      <c r="J13512" s="216">
        <v>5.6431489641416924E-4</v>
      </c>
      <c r="K13512" s="216">
        <v>8.6817676368300833E-6</v>
      </c>
    </row>
    <row r="13513" spans="2:11" ht="15.75" customHeight="1" x14ac:dyDescent="0.2">
      <c r="B13513" s="189">
        <v>41431</v>
      </c>
      <c r="C13513" s="143">
        <v>301235</v>
      </c>
      <c r="D13513" s="143" t="s">
        <v>925</v>
      </c>
      <c r="E13513" s="143" t="s">
        <v>25</v>
      </c>
      <c r="F13513" s="248" t="s">
        <v>7144</v>
      </c>
      <c r="G13513" s="216">
        <v>2</v>
      </c>
      <c r="H13513" s="216">
        <v>219.99999999417923</v>
      </c>
      <c r="I13513" s="216">
        <v>439.99999998835847</v>
      </c>
      <c r="J13513" s="216">
        <v>1.2733259200347227E-3</v>
      </c>
      <c r="K13513" s="216">
        <v>5.7878450912200558E-6</v>
      </c>
    </row>
    <row r="13514" spans="2:11" ht="15.75" customHeight="1" x14ac:dyDescent="0.2">
      <c r="B13514" s="189">
        <v>41431</v>
      </c>
      <c r="C13514" s="143">
        <v>301238</v>
      </c>
      <c r="D13514" s="143" t="s">
        <v>568</v>
      </c>
      <c r="E13514" s="143" t="s">
        <v>25</v>
      </c>
      <c r="F13514" s="248" t="s">
        <v>1944</v>
      </c>
      <c r="G13514" s="216">
        <v>36</v>
      </c>
      <c r="H13514" s="216">
        <v>302.99999999231659</v>
      </c>
      <c r="I13514" s="216">
        <v>10907.999999723397</v>
      </c>
      <c r="J13514" s="216">
        <v>3.1566907126713721E-2</v>
      </c>
      <c r="K13514" s="216">
        <v>1.0418121164196101E-4</v>
      </c>
    </row>
    <row r="13515" spans="2:11" ht="15.75" customHeight="1" x14ac:dyDescent="0.2">
      <c r="B13515" s="189">
        <v>41431</v>
      </c>
      <c r="C13515" s="143">
        <v>301239</v>
      </c>
      <c r="D13515" s="143" t="s">
        <v>1225</v>
      </c>
      <c r="E13515" s="143" t="s">
        <v>25</v>
      </c>
      <c r="F13515" s="248" t="s">
        <v>7145</v>
      </c>
      <c r="G13515" s="216">
        <v>1</v>
      </c>
      <c r="H13515" s="216">
        <v>320.99999999860302</v>
      </c>
      <c r="I13515" s="216">
        <v>320.99999999860302</v>
      </c>
      <c r="J13515" s="216">
        <v>9.289491371367762E-4</v>
      </c>
      <c r="K13515" s="216">
        <v>2.8939225456100279E-6</v>
      </c>
    </row>
    <row r="13516" spans="2:11" ht="15.75" customHeight="1" x14ac:dyDescent="0.2">
      <c r="B13516" s="189">
        <v>41431</v>
      </c>
      <c r="C13516" s="143">
        <v>301253</v>
      </c>
      <c r="D13516" s="143" t="s">
        <v>1257</v>
      </c>
      <c r="E13516" s="143" t="s">
        <v>25</v>
      </c>
      <c r="F13516" s="248" t="s">
        <v>7146</v>
      </c>
      <c r="G13516" s="216">
        <v>1</v>
      </c>
      <c r="H13516" s="216">
        <v>133.00000000395812</v>
      </c>
      <c r="I13516" s="216">
        <v>133.00000000395812</v>
      </c>
      <c r="J13516" s="216">
        <v>3.8489169857758824E-4</v>
      </c>
      <c r="K13516" s="216">
        <v>2.8939225456100279E-6</v>
      </c>
    </row>
    <row r="13517" spans="2:11" ht="15.75" customHeight="1" x14ac:dyDescent="0.2">
      <c r="B13517" s="189">
        <v>41431</v>
      </c>
      <c r="C13517" s="143">
        <v>301273</v>
      </c>
      <c r="D13517" s="143" t="s">
        <v>1257</v>
      </c>
      <c r="E13517" s="143" t="s">
        <v>25</v>
      </c>
      <c r="F13517" s="248" t="s">
        <v>7147</v>
      </c>
      <c r="G13517" s="216">
        <v>1</v>
      </c>
      <c r="H13517" s="216">
        <v>45</v>
      </c>
      <c r="I13517" s="216">
        <v>45</v>
      </c>
      <c r="J13517" s="216">
        <v>1.3022651455245126E-4</v>
      </c>
      <c r="K13517" s="216">
        <v>2.8939225456100279E-6</v>
      </c>
    </row>
    <row r="13518" spans="2:11" ht="15.75" customHeight="1" x14ac:dyDescent="0.2">
      <c r="B13518" s="189">
        <v>41431</v>
      </c>
      <c r="C13518" s="143">
        <v>301295</v>
      </c>
      <c r="D13518" s="143" t="s">
        <v>1153</v>
      </c>
      <c r="E13518" s="143" t="s">
        <v>25</v>
      </c>
      <c r="F13518" s="248" t="s">
        <v>7148</v>
      </c>
      <c r="G13518" s="216">
        <v>3</v>
      </c>
      <c r="H13518" s="216">
        <v>251.99999999371357</v>
      </c>
      <c r="I13518" s="216">
        <v>755.99999998114072</v>
      </c>
      <c r="J13518" s="216">
        <v>2.1878054444266037E-3</v>
      </c>
      <c r="K13518" s="216">
        <v>8.6817676368300833E-6</v>
      </c>
    </row>
    <row r="13519" spans="2:11" ht="15.75" customHeight="1" x14ac:dyDescent="0.2">
      <c r="B13519" s="189">
        <v>41431</v>
      </c>
      <c r="C13519" s="143">
        <v>301296</v>
      </c>
      <c r="D13519" s="143" t="s">
        <v>504</v>
      </c>
      <c r="E13519" s="143" t="s">
        <v>25</v>
      </c>
      <c r="F13519" s="248" t="s">
        <v>7149</v>
      </c>
      <c r="G13519" s="216">
        <v>10.66</v>
      </c>
      <c r="H13519" s="216">
        <v>534.99999999417923</v>
      </c>
      <c r="I13519" s="216">
        <v>5703.099999937951</v>
      </c>
      <c r="J13519" s="216">
        <v>1.6504329669688986E-2</v>
      </c>
      <c r="K13519" s="216">
        <v>3.0849214336202902E-5</v>
      </c>
    </row>
    <row r="13520" spans="2:11" ht="15.75" customHeight="1" x14ac:dyDescent="0.2">
      <c r="B13520" s="189">
        <v>41431</v>
      </c>
      <c r="C13520" s="143">
        <v>301299</v>
      </c>
      <c r="D13520" s="143" t="s">
        <v>1212</v>
      </c>
      <c r="E13520" s="143" t="s">
        <v>24</v>
      </c>
      <c r="F13520" s="248" t="s">
        <v>6265</v>
      </c>
      <c r="G13520" s="216">
        <v>2.5500000000000003</v>
      </c>
      <c r="H13520" s="216">
        <v>251.99999999371357</v>
      </c>
      <c r="I13520" s="216">
        <v>642.59999998396972</v>
      </c>
      <c r="J13520" s="216">
        <v>6.4534808573746565E-4</v>
      </c>
      <c r="K13520" s="216">
        <v>2.5609051021966844E-6</v>
      </c>
    </row>
    <row r="13521" spans="2:11" ht="15.75" customHeight="1" x14ac:dyDescent="0.2">
      <c r="B13521" s="189">
        <v>41431</v>
      </c>
      <c r="C13521" s="143">
        <v>301299</v>
      </c>
      <c r="D13521" s="143" t="s">
        <v>1247</v>
      </c>
      <c r="E13521" s="143" t="s">
        <v>24</v>
      </c>
      <c r="F13521" s="248" t="s">
        <v>6265</v>
      </c>
      <c r="G13521" s="216">
        <v>16.55</v>
      </c>
      <c r="H13521" s="216">
        <v>251.99999999371357</v>
      </c>
      <c r="I13521" s="216">
        <v>4170.5999998959596</v>
      </c>
      <c r="J13521" s="216">
        <v>4.188435615276492E-3</v>
      </c>
      <c r="K13521" s="216">
        <v>1.6620776251511813E-5</v>
      </c>
    </row>
    <row r="13522" spans="2:11" ht="15.75" customHeight="1" x14ac:dyDescent="0.2">
      <c r="B13522" s="189">
        <v>41431</v>
      </c>
      <c r="C13522" s="143">
        <v>301301</v>
      </c>
      <c r="D13522" s="143" t="s">
        <v>641</v>
      </c>
      <c r="E13522" s="143" t="s">
        <v>24</v>
      </c>
      <c r="F13522" s="248" t="s">
        <v>4507</v>
      </c>
      <c r="G13522" s="216">
        <v>25.080000000000002</v>
      </c>
      <c r="H13522" s="216">
        <v>374.00000000372529</v>
      </c>
      <c r="I13522" s="216">
        <v>9379.9200000934306</v>
      </c>
      <c r="J13522" s="216">
        <v>9.4200333280141137E-3</v>
      </c>
      <c r="K13522" s="216">
        <v>2.5187254887487389E-5</v>
      </c>
    </row>
    <row r="13523" spans="2:11" ht="15.75" customHeight="1" x14ac:dyDescent="0.2">
      <c r="B13523" s="189">
        <v>41431</v>
      </c>
      <c r="C13523" s="143">
        <v>301302</v>
      </c>
      <c r="D13523" s="143" t="s">
        <v>1437</v>
      </c>
      <c r="E13523" s="143" t="s">
        <v>24</v>
      </c>
      <c r="F13523" s="248" t="s">
        <v>7150</v>
      </c>
      <c r="G13523" s="216">
        <v>22.31</v>
      </c>
      <c r="H13523" s="216">
        <v>187.9999999946449</v>
      </c>
      <c r="I13523" s="216">
        <v>4194.2799998805276</v>
      </c>
      <c r="J13523" s="216">
        <v>4.2122168830335495E-3</v>
      </c>
      <c r="K13523" s="216">
        <v>2.2405408952944323E-5</v>
      </c>
    </row>
    <row r="13524" spans="2:11" ht="15.75" customHeight="1" x14ac:dyDescent="0.2">
      <c r="B13524" s="189">
        <v>41431</v>
      </c>
      <c r="C13524" s="143">
        <v>301303</v>
      </c>
      <c r="D13524" s="143" t="s">
        <v>1268</v>
      </c>
      <c r="E13524" s="143" t="s">
        <v>24</v>
      </c>
      <c r="F13524" s="248" t="s">
        <v>7151</v>
      </c>
      <c r="G13524" s="216">
        <v>52.4</v>
      </c>
      <c r="H13524" s="216">
        <v>309.99999999417923</v>
      </c>
      <c r="I13524" s="216">
        <v>16243.999999694992</v>
      </c>
      <c r="J13524" s="216">
        <v>1.6313467638941898E-2</v>
      </c>
      <c r="K13524" s="216">
        <v>5.2624089158865196E-5</v>
      </c>
    </row>
    <row r="13525" spans="2:11" ht="15.75" customHeight="1" x14ac:dyDescent="0.2">
      <c r="B13525" s="189">
        <v>41431</v>
      </c>
      <c r="C13525" s="143">
        <v>301303</v>
      </c>
      <c r="D13525" s="143" t="s">
        <v>1050</v>
      </c>
      <c r="E13525" s="143" t="s">
        <v>24</v>
      </c>
      <c r="F13525" s="248" t="s">
        <v>7151</v>
      </c>
      <c r="G13525" s="216">
        <v>2.34</v>
      </c>
      <c r="H13525" s="216">
        <v>309.99999999417923</v>
      </c>
      <c r="I13525" s="216">
        <v>725.39999998637938</v>
      </c>
      <c r="J13525" s="216">
        <v>7.2850218082297791E-4</v>
      </c>
      <c r="K13525" s="216">
        <v>2.3500070349569573E-6</v>
      </c>
    </row>
    <row r="13526" spans="2:11" ht="15.75" customHeight="1" x14ac:dyDescent="0.2">
      <c r="B13526" s="189">
        <v>41431</v>
      </c>
      <c r="C13526" s="143">
        <v>301304</v>
      </c>
      <c r="D13526" s="143" t="s">
        <v>1437</v>
      </c>
      <c r="E13526" s="143" t="s">
        <v>24</v>
      </c>
      <c r="F13526" s="248" t="s">
        <v>7152</v>
      </c>
      <c r="G13526" s="216">
        <v>30.080000000000002</v>
      </c>
      <c r="H13526" s="216">
        <v>361.00000000325963</v>
      </c>
      <c r="I13526" s="216">
        <v>10858.88000009805</v>
      </c>
      <c r="J13526" s="216">
        <v>1.0905318116232403E-2</v>
      </c>
      <c r="K13526" s="216">
        <v>3.0208637440814223E-5</v>
      </c>
    </row>
    <row r="13527" spans="2:11" ht="15.75" customHeight="1" x14ac:dyDescent="0.2">
      <c r="B13527" s="189">
        <v>41431</v>
      </c>
      <c r="C13527" s="143">
        <v>301305</v>
      </c>
      <c r="D13527" s="143" t="s">
        <v>4609</v>
      </c>
      <c r="E13527" s="143" t="s">
        <v>25</v>
      </c>
      <c r="F13527" s="248" t="s">
        <v>6016</v>
      </c>
      <c r="G13527" s="216">
        <v>13.02</v>
      </c>
      <c r="H13527" s="216">
        <v>104.99999999650754</v>
      </c>
      <c r="I13527" s="216">
        <v>1367.0999999545281</v>
      </c>
      <c r="J13527" s="216">
        <v>3.9562815119718771E-3</v>
      </c>
      <c r="K13527" s="216">
        <v>3.7678871543842562E-5</v>
      </c>
    </row>
    <row r="13528" spans="2:11" ht="15.75" customHeight="1" x14ac:dyDescent="0.2">
      <c r="B13528" s="189">
        <v>41431</v>
      </c>
      <c r="C13528" s="143">
        <v>301306</v>
      </c>
      <c r="D13528" s="143" t="s">
        <v>731</v>
      </c>
      <c r="E13528" s="143" t="s">
        <v>24</v>
      </c>
      <c r="F13528" s="248" t="s">
        <v>6861</v>
      </c>
      <c r="G13528" s="216">
        <v>1.08</v>
      </c>
      <c r="H13528" s="216">
        <v>307.0000000053551</v>
      </c>
      <c r="I13528" s="216">
        <v>331.56000000578354</v>
      </c>
      <c r="J13528" s="216">
        <v>3.3297791988201716E-4</v>
      </c>
      <c r="K13528" s="216">
        <v>1.0846186315185958E-6</v>
      </c>
    </row>
    <row r="13529" spans="2:11" ht="15.75" customHeight="1" x14ac:dyDescent="0.2">
      <c r="B13529" s="189">
        <v>41431</v>
      </c>
      <c r="C13529" s="143">
        <v>301306</v>
      </c>
      <c r="D13529" s="143" t="s">
        <v>1835</v>
      </c>
      <c r="E13529" s="143" t="s">
        <v>24</v>
      </c>
      <c r="F13529" s="248" t="s">
        <v>6861</v>
      </c>
      <c r="G13529" s="216">
        <v>7.48</v>
      </c>
      <c r="H13529" s="216">
        <v>307.0000000053551</v>
      </c>
      <c r="I13529" s="216">
        <v>2296.3600000400561</v>
      </c>
      <c r="J13529" s="216">
        <v>2.306180408071748E-3</v>
      </c>
      <c r="K13529" s="216">
        <v>7.5119882997769412E-6</v>
      </c>
    </row>
    <row r="13530" spans="2:11" ht="15.75" customHeight="1" x14ac:dyDescent="0.2">
      <c r="B13530" s="189">
        <v>41431</v>
      </c>
      <c r="C13530" s="143">
        <v>301307</v>
      </c>
      <c r="D13530" s="143" t="s">
        <v>1620</v>
      </c>
      <c r="E13530" s="143" t="s">
        <v>24</v>
      </c>
      <c r="F13530" s="248" t="s">
        <v>1981</v>
      </c>
      <c r="G13530" s="216">
        <v>4.92</v>
      </c>
      <c r="H13530" s="216">
        <v>358.99999999674037</v>
      </c>
      <c r="I13530" s="216">
        <v>1766.2799999839626</v>
      </c>
      <c r="J13530" s="216">
        <v>1.7738335152419173E-3</v>
      </c>
      <c r="K13530" s="216">
        <v>4.9410404324736023E-6</v>
      </c>
    </row>
    <row r="13531" spans="2:11" ht="15.75" customHeight="1" x14ac:dyDescent="0.2">
      <c r="B13531" s="189">
        <v>41431</v>
      </c>
      <c r="C13531" s="143">
        <v>301308</v>
      </c>
      <c r="D13531" s="143" t="s">
        <v>1105</v>
      </c>
      <c r="E13531" s="143" t="s">
        <v>24</v>
      </c>
      <c r="F13531" s="248" t="s">
        <v>7153</v>
      </c>
      <c r="G13531" s="216">
        <v>37.517499999999998</v>
      </c>
      <c r="H13531" s="216">
        <v>274.00000000256114</v>
      </c>
      <c r="I13531" s="216">
        <v>10279.795000096086</v>
      </c>
      <c r="J13531" s="216">
        <v>1.0323756653051777E-2</v>
      </c>
      <c r="K13531" s="216">
        <v>3.7677943988887884E-5</v>
      </c>
    </row>
    <row r="13532" spans="2:11" ht="15.75" customHeight="1" x14ac:dyDescent="0.2">
      <c r="B13532" s="189">
        <v>41431</v>
      </c>
      <c r="C13532" s="143">
        <v>301309</v>
      </c>
      <c r="D13532" s="143" t="s">
        <v>772</v>
      </c>
      <c r="E13532" s="143" t="s">
        <v>25</v>
      </c>
      <c r="F13532" s="248" t="s">
        <v>7154</v>
      </c>
      <c r="G13532" s="216">
        <v>40</v>
      </c>
      <c r="H13532" s="216">
        <v>283.00000000046566</v>
      </c>
      <c r="I13532" s="216">
        <v>11320.000000018626</v>
      </c>
      <c r="J13532" s="216">
        <v>3.2759203216359424E-2</v>
      </c>
      <c r="K13532" s="216">
        <v>1.1575690182440112E-4</v>
      </c>
    </row>
    <row r="13533" spans="2:11" ht="15.75" customHeight="1" x14ac:dyDescent="0.2">
      <c r="B13533" s="189">
        <v>41431</v>
      </c>
      <c r="C13533" s="143">
        <v>301310</v>
      </c>
      <c r="D13533" s="143" t="s">
        <v>882</v>
      </c>
      <c r="E13533" s="143" t="s">
        <v>24</v>
      </c>
      <c r="F13533" s="248" t="s">
        <v>7155</v>
      </c>
      <c r="G13533" s="216">
        <v>21.3</v>
      </c>
      <c r="H13533" s="216">
        <v>555.99999999976717</v>
      </c>
      <c r="I13533" s="216">
        <v>11842.799999995041</v>
      </c>
      <c r="J13533" s="216">
        <v>1.1893445860502821E-2</v>
      </c>
      <c r="K13533" s="216">
        <v>2.1391089677172303E-5</v>
      </c>
    </row>
    <row r="13534" spans="2:11" ht="15.75" customHeight="1" x14ac:dyDescent="0.2">
      <c r="B13534" s="189">
        <v>41431</v>
      </c>
      <c r="C13534" s="143">
        <v>301311</v>
      </c>
      <c r="D13534" s="143" t="s">
        <v>588</v>
      </c>
      <c r="E13534" s="143" t="s">
        <v>25</v>
      </c>
      <c r="F13534" s="248" t="s">
        <v>7156</v>
      </c>
      <c r="G13534" s="216">
        <v>3.1</v>
      </c>
      <c r="H13534" s="216">
        <v>216.00000000209548</v>
      </c>
      <c r="I13534" s="216">
        <v>669.60000000649597</v>
      </c>
      <c r="J13534" s="216">
        <v>1.9377705365592737E-3</v>
      </c>
      <c r="K13534" s="216">
        <v>8.9711598913910879E-6</v>
      </c>
    </row>
    <row r="13535" spans="2:11" ht="15.75" customHeight="1" x14ac:dyDescent="0.2">
      <c r="B13535" s="189">
        <v>41431</v>
      </c>
      <c r="C13535" s="143">
        <v>301312</v>
      </c>
      <c r="D13535" s="143" t="s">
        <v>1067</v>
      </c>
      <c r="E13535" s="143" t="s">
        <v>24</v>
      </c>
      <c r="F13535" s="248" t="s">
        <v>7157</v>
      </c>
      <c r="G13535" s="216">
        <v>9.99</v>
      </c>
      <c r="H13535" s="216">
        <v>433.00000000745058</v>
      </c>
      <c r="I13535" s="216">
        <v>4325.6700000744313</v>
      </c>
      <c r="J13535" s="216">
        <v>4.3441687739646049E-3</v>
      </c>
      <c r="K13535" s="216">
        <v>1.003272234154701E-5</v>
      </c>
    </row>
    <row r="13536" spans="2:11" ht="15.75" customHeight="1" x14ac:dyDescent="0.2">
      <c r="B13536" s="189">
        <v>41431</v>
      </c>
      <c r="C13536" s="143">
        <v>301313</v>
      </c>
      <c r="D13536" s="143" t="s">
        <v>504</v>
      </c>
      <c r="E13536" s="143" t="s">
        <v>25</v>
      </c>
      <c r="F13536" s="248" t="s">
        <v>7158</v>
      </c>
      <c r="G13536" s="216">
        <v>3.5</v>
      </c>
      <c r="H13536" s="216">
        <v>450</v>
      </c>
      <c r="I13536" s="216">
        <v>1575</v>
      </c>
      <c r="J13536" s="216">
        <v>4.5579280093357944E-3</v>
      </c>
      <c r="K13536" s="216">
        <v>1.0128728909635098E-5</v>
      </c>
    </row>
    <row r="13537" spans="2:11" ht="15.75" customHeight="1" x14ac:dyDescent="0.2">
      <c r="B13537" s="189">
        <v>41431</v>
      </c>
      <c r="C13537" s="143">
        <v>301314</v>
      </c>
      <c r="D13537" s="143" t="s">
        <v>1247</v>
      </c>
      <c r="E13537" s="143" t="s">
        <v>24</v>
      </c>
      <c r="F13537" s="248" t="s">
        <v>7119</v>
      </c>
      <c r="G13537" s="216">
        <v>39.795000000000002</v>
      </c>
      <c r="H13537" s="216">
        <v>261.99999999487773</v>
      </c>
      <c r="I13537" s="216">
        <v>10426.289999796159</v>
      </c>
      <c r="J13537" s="216">
        <v>1.047087814018049E-2</v>
      </c>
      <c r="K13537" s="216">
        <v>3.9965183741928256E-5</v>
      </c>
    </row>
    <row r="13538" spans="2:11" ht="15.75" customHeight="1" x14ac:dyDescent="0.2">
      <c r="B13538" s="189">
        <v>41431</v>
      </c>
      <c r="C13538" s="143">
        <v>301315</v>
      </c>
      <c r="D13538" s="143" t="s">
        <v>776</v>
      </c>
      <c r="E13538" s="143" t="s">
        <v>24</v>
      </c>
      <c r="F13538" s="248" t="s">
        <v>2594</v>
      </c>
      <c r="G13538" s="216">
        <v>18.36</v>
      </c>
      <c r="H13538" s="216">
        <v>452.99999999930151</v>
      </c>
      <c r="I13538" s="216">
        <v>8317.0799999871761</v>
      </c>
      <c r="J13538" s="216">
        <v>8.352648081311826E-3</v>
      </c>
      <c r="K13538" s="216">
        <v>1.8438516735816126E-5</v>
      </c>
    </row>
    <row r="13539" spans="2:11" ht="15.75" customHeight="1" x14ac:dyDescent="0.2">
      <c r="B13539" s="189">
        <v>41431</v>
      </c>
      <c r="C13539" s="143">
        <v>301316</v>
      </c>
      <c r="D13539" s="143" t="s">
        <v>1561</v>
      </c>
      <c r="E13539" s="143" t="s">
        <v>25</v>
      </c>
      <c r="F13539" s="248" t="s">
        <v>6262</v>
      </c>
      <c r="G13539" s="216">
        <v>6.0200000000000005</v>
      </c>
      <c r="H13539" s="216">
        <v>290.00000000232831</v>
      </c>
      <c r="I13539" s="216">
        <v>1745.8000000140166</v>
      </c>
      <c r="J13539" s="216">
        <v>5.0522099801665497E-3</v>
      </c>
      <c r="K13539" s="216">
        <v>1.7421413724572371E-5</v>
      </c>
    </row>
    <row r="13540" spans="2:11" ht="15.75" customHeight="1" x14ac:dyDescent="0.2">
      <c r="B13540" s="189">
        <v>41431</v>
      </c>
      <c r="C13540" s="143">
        <v>301317</v>
      </c>
      <c r="D13540" s="143" t="s">
        <v>685</v>
      </c>
      <c r="E13540" s="143" t="s">
        <v>24</v>
      </c>
      <c r="F13540" s="248" t="s">
        <v>7159</v>
      </c>
      <c r="G13540" s="216">
        <v>10.465</v>
      </c>
      <c r="H13540" s="216">
        <v>339.99999999767169</v>
      </c>
      <c r="I13540" s="216">
        <v>3558.0999999756341</v>
      </c>
      <c r="J13540" s="216">
        <v>3.57331625257397E-3</v>
      </c>
      <c r="K13540" s="216">
        <v>1.0509753684113058E-5</v>
      </c>
    </row>
    <row r="13541" spans="2:11" ht="15.75" customHeight="1" x14ac:dyDescent="0.2">
      <c r="B13541" s="189">
        <v>41431</v>
      </c>
      <c r="C13541" s="143">
        <v>301318</v>
      </c>
      <c r="D13541" s="143" t="s">
        <v>1491</v>
      </c>
      <c r="E13541" s="143" t="s">
        <v>24</v>
      </c>
      <c r="F13541" s="248" t="s">
        <v>7160</v>
      </c>
      <c r="G13541" s="216">
        <v>1.05</v>
      </c>
      <c r="H13541" s="216">
        <v>30.99999999627471</v>
      </c>
      <c r="I13541" s="216">
        <v>32.549999996088445</v>
      </c>
      <c r="J13541" s="216">
        <v>3.2689200418229394E-5</v>
      </c>
      <c r="K13541" s="216">
        <v>1.0544903361986346E-6</v>
      </c>
    </row>
    <row r="13542" spans="2:11" ht="15.75" customHeight="1" x14ac:dyDescent="0.2">
      <c r="B13542" s="189">
        <v>41431</v>
      </c>
      <c r="C13542" s="143">
        <v>301319</v>
      </c>
      <c r="D13542" s="143" t="s">
        <v>887</v>
      </c>
      <c r="E13542" s="143" t="s">
        <v>24</v>
      </c>
      <c r="F13542" s="248" t="s">
        <v>7161</v>
      </c>
      <c r="G13542" s="216">
        <v>36.255000000000003</v>
      </c>
      <c r="H13542" s="216">
        <v>310.00000000465661</v>
      </c>
      <c r="I13542" s="216">
        <v>11239.050000168827</v>
      </c>
      <c r="J13542" s="216">
        <v>1.1287113917363135E-2</v>
      </c>
      <c r="K13542" s="216">
        <v>3.6410044894172857E-5</v>
      </c>
    </row>
    <row r="13543" spans="2:11" ht="15.75" customHeight="1" x14ac:dyDescent="0.2">
      <c r="B13543" s="189">
        <v>41431</v>
      </c>
      <c r="C13543" s="143">
        <v>301320</v>
      </c>
      <c r="D13543" s="143" t="s">
        <v>888</v>
      </c>
      <c r="E13543" s="143" t="s">
        <v>24</v>
      </c>
      <c r="F13543" s="248" t="s">
        <v>7162</v>
      </c>
      <c r="G13543" s="216">
        <v>12.21</v>
      </c>
      <c r="H13543" s="216">
        <v>244.99999999185093</v>
      </c>
      <c r="I13543" s="216">
        <v>2991.4499999005002</v>
      </c>
      <c r="J13543" s="216">
        <v>3.004242967729985E-3</v>
      </c>
      <c r="K13543" s="216">
        <v>1.2262216195224125E-5</v>
      </c>
    </row>
    <row r="13544" spans="2:11" ht="15.75" customHeight="1" x14ac:dyDescent="0.2">
      <c r="B13544" s="189">
        <v>41431</v>
      </c>
      <c r="C13544" s="143">
        <v>301321</v>
      </c>
      <c r="D13544" s="143" t="s">
        <v>1591</v>
      </c>
      <c r="E13544" s="143" t="s">
        <v>24</v>
      </c>
      <c r="F13544" s="248" t="s">
        <v>2181</v>
      </c>
      <c r="G13544" s="216">
        <v>18.62</v>
      </c>
      <c r="H13544" s="216">
        <v>235.00000000116415</v>
      </c>
      <c r="I13544" s="216">
        <v>4375.7000000216767</v>
      </c>
      <c r="J13544" s="216">
        <v>4.394412727740213E-3</v>
      </c>
      <c r="K13544" s="216">
        <v>1.8699628628589123E-5</v>
      </c>
    </row>
    <row r="13545" spans="2:11" ht="15.75" customHeight="1" x14ac:dyDescent="0.2">
      <c r="B13545" s="189">
        <v>41431</v>
      </c>
      <c r="C13545" s="143">
        <v>301322</v>
      </c>
      <c r="D13545" s="143" t="s">
        <v>584</v>
      </c>
      <c r="E13545" s="143" t="s">
        <v>24</v>
      </c>
      <c r="F13545" s="248" t="s">
        <v>6048</v>
      </c>
      <c r="G13545" s="216">
        <v>18.86</v>
      </c>
      <c r="H13545" s="216">
        <v>338.00000000162981</v>
      </c>
      <c r="I13545" s="216">
        <v>6374.6800000307385</v>
      </c>
      <c r="J13545" s="216">
        <v>6.4019413870391676E-3</v>
      </c>
      <c r="K13545" s="216">
        <v>1.8940654991148811E-5</v>
      </c>
    </row>
    <row r="13546" spans="2:11" ht="15.75" customHeight="1" x14ac:dyDescent="0.2">
      <c r="B13546" s="189">
        <v>41431</v>
      </c>
      <c r="C13546" s="143">
        <v>301323</v>
      </c>
      <c r="D13546" s="143" t="s">
        <v>802</v>
      </c>
      <c r="E13546" s="143" t="s">
        <v>25</v>
      </c>
      <c r="F13546" s="248" t="s">
        <v>7163</v>
      </c>
      <c r="G13546" s="216">
        <v>0.99</v>
      </c>
      <c r="H13546" s="216">
        <v>541.99999999604188</v>
      </c>
      <c r="I13546" s="216">
        <v>536.57999999608148</v>
      </c>
      <c r="J13546" s="216">
        <v>1.552820959512089E-3</v>
      </c>
      <c r="K13546" s="216">
        <v>2.8649833201539276E-6</v>
      </c>
    </row>
    <row r="13547" spans="2:11" ht="15.75" customHeight="1" x14ac:dyDescent="0.2">
      <c r="B13547" s="189">
        <v>41431</v>
      </c>
      <c r="C13547" s="143">
        <v>301370</v>
      </c>
      <c r="D13547" s="143" t="s">
        <v>1224</v>
      </c>
      <c r="E13547" s="143" t="s">
        <v>24</v>
      </c>
      <c r="F13547" s="248" t="s">
        <v>6669</v>
      </c>
      <c r="G13547" s="216">
        <v>8.8550000000000004</v>
      </c>
      <c r="H13547" s="216">
        <v>350.00000000931323</v>
      </c>
      <c r="I13547" s="216">
        <v>3099.2500000824684</v>
      </c>
      <c r="J13547" s="216">
        <v>3.1125039757624578E-3</v>
      </c>
      <c r="K13547" s="216">
        <v>8.8928685019418193E-6</v>
      </c>
    </row>
    <row r="13548" spans="2:11" ht="15.75" customHeight="1" x14ac:dyDescent="0.2">
      <c r="B13548" s="189">
        <v>41431</v>
      </c>
      <c r="C13548" s="143">
        <v>301405</v>
      </c>
      <c r="D13548" s="143" t="s">
        <v>643</v>
      </c>
      <c r="E13548" s="143" t="s">
        <v>25</v>
      </c>
      <c r="F13548" s="248" t="s">
        <v>7164</v>
      </c>
      <c r="G13548" s="216">
        <v>37.83</v>
      </c>
      <c r="H13548" s="216">
        <v>374.99999999650754</v>
      </c>
      <c r="I13548" s="216">
        <v>14186.24999986788</v>
      </c>
      <c r="J13548" s="216">
        <v>4.105390871227791E-2</v>
      </c>
      <c r="K13548" s="216">
        <v>1.0947708990042735E-4</v>
      </c>
    </row>
    <row r="13549" spans="2:11" ht="15.75" customHeight="1" x14ac:dyDescent="0.2">
      <c r="B13549" s="189">
        <v>41431</v>
      </c>
      <c r="C13549" s="143">
        <v>301406</v>
      </c>
      <c r="D13549" s="143" t="s">
        <v>507</v>
      </c>
      <c r="E13549" s="143" t="s">
        <v>25</v>
      </c>
      <c r="F13549" s="248" t="s">
        <v>2616</v>
      </c>
      <c r="G13549" s="216">
        <v>32.799999999999997</v>
      </c>
      <c r="H13549" s="216">
        <v>339.99999999767169</v>
      </c>
      <c r="I13549" s="216">
        <v>11151.999999923632</v>
      </c>
      <c r="J13549" s="216">
        <v>3.2273024228422029E-2</v>
      </c>
      <c r="K13549" s="216">
        <v>9.4920659496008916E-5</v>
      </c>
    </row>
    <row r="13550" spans="2:11" ht="15.75" customHeight="1" x14ac:dyDescent="0.2">
      <c r="B13550" s="189">
        <v>41431</v>
      </c>
      <c r="C13550" s="143">
        <v>301407</v>
      </c>
      <c r="D13550" s="143" t="s">
        <v>968</v>
      </c>
      <c r="E13550" s="143" t="s">
        <v>25</v>
      </c>
      <c r="F13550" s="248" t="s">
        <v>7165</v>
      </c>
      <c r="G13550" s="216">
        <v>10</v>
      </c>
      <c r="H13550" s="216">
        <v>18.999999999068677</v>
      </c>
      <c r="I13550" s="216">
        <v>189.99999999068677</v>
      </c>
      <c r="J13550" s="216">
        <v>5.4984528363895356E-4</v>
      </c>
      <c r="K13550" s="216">
        <v>2.893922545610028E-5</v>
      </c>
    </row>
    <row r="13551" spans="2:11" ht="15.75" customHeight="1" x14ac:dyDescent="0.2">
      <c r="B13551" s="189">
        <v>41431</v>
      </c>
      <c r="C13551" s="143">
        <v>301408</v>
      </c>
      <c r="D13551" s="143" t="s">
        <v>676</v>
      </c>
      <c r="E13551" s="143" t="s">
        <v>25</v>
      </c>
      <c r="F13551" s="248" t="s">
        <v>7166</v>
      </c>
      <c r="G13551" s="216">
        <v>11</v>
      </c>
      <c r="H13551" s="216">
        <v>91.000000003259629</v>
      </c>
      <c r="I13551" s="216">
        <v>1001.0000000358559</v>
      </c>
      <c r="J13551" s="216">
        <v>2.8968164682594021E-3</v>
      </c>
      <c r="K13551" s="216">
        <v>3.1833148001710305E-5</v>
      </c>
    </row>
    <row r="13552" spans="2:11" ht="15.75" customHeight="1" x14ac:dyDescent="0.2">
      <c r="B13552" s="189">
        <v>41432</v>
      </c>
      <c r="C13552" s="143">
        <v>301335</v>
      </c>
      <c r="D13552" s="143" t="s">
        <v>1418</v>
      </c>
      <c r="E13552" s="143" t="s">
        <v>25</v>
      </c>
      <c r="F13552" s="248" t="s">
        <v>7167</v>
      </c>
      <c r="G13552" s="216">
        <v>4</v>
      </c>
      <c r="H13552" s="216">
        <v>31.999999999534339</v>
      </c>
      <c r="I13552" s="216">
        <v>127.99999999813735</v>
      </c>
      <c r="J13552" s="216">
        <v>3.7051279694216176E-4</v>
      </c>
      <c r="K13552" s="216">
        <v>1.1578524904611045E-5</v>
      </c>
    </row>
    <row r="13553" spans="2:11" ht="15.75" customHeight="1" x14ac:dyDescent="0.2">
      <c r="B13553" s="189">
        <v>41432</v>
      </c>
      <c r="C13553" s="143">
        <v>301354</v>
      </c>
      <c r="D13553" s="143" t="s">
        <v>569</v>
      </c>
      <c r="E13553" s="143" t="s">
        <v>25</v>
      </c>
      <c r="F13553" s="248" t="s">
        <v>7168</v>
      </c>
      <c r="G13553" s="216">
        <v>5</v>
      </c>
      <c r="H13553" s="216">
        <v>184.99999999534339</v>
      </c>
      <c r="I13553" s="216">
        <v>924.99999997671694</v>
      </c>
      <c r="J13553" s="216">
        <v>2.6775338841239084E-3</v>
      </c>
      <c r="K13553" s="216">
        <v>1.4473156130763807E-5</v>
      </c>
    </row>
    <row r="13554" spans="2:11" ht="15.75" customHeight="1" x14ac:dyDescent="0.2">
      <c r="B13554" s="189">
        <v>41432</v>
      </c>
      <c r="C13554" s="143">
        <v>301355</v>
      </c>
      <c r="D13554" s="143" t="s">
        <v>1127</v>
      </c>
      <c r="E13554" s="143" t="s">
        <v>25</v>
      </c>
      <c r="F13554" s="248" t="s">
        <v>7169</v>
      </c>
      <c r="G13554" s="216">
        <v>22.41</v>
      </c>
      <c r="H13554" s="216">
        <v>184.00000000256114</v>
      </c>
      <c r="I13554" s="216">
        <v>4123.4400000573951</v>
      </c>
      <c r="J13554" s="216">
        <v>1.1935838183333479E-2</v>
      </c>
      <c r="K13554" s="216">
        <v>6.4868685778083385E-5</v>
      </c>
    </row>
    <row r="13555" spans="2:11" ht="15.75" customHeight="1" x14ac:dyDescent="0.2">
      <c r="B13555" s="189">
        <v>41432</v>
      </c>
      <c r="C13555" s="143">
        <v>301356</v>
      </c>
      <c r="D13555" s="143" t="s">
        <v>937</v>
      </c>
      <c r="E13555" s="143" t="s">
        <v>25</v>
      </c>
      <c r="F13555" s="248" t="s">
        <v>7170</v>
      </c>
      <c r="G13555" s="216">
        <v>11</v>
      </c>
      <c r="H13555" s="216">
        <v>156.99999999837019</v>
      </c>
      <c r="I13555" s="216">
        <v>1726.999999982072</v>
      </c>
      <c r="J13555" s="216">
        <v>4.9990281275139239E-3</v>
      </c>
      <c r="K13555" s="216">
        <v>3.1840943487680378E-5</v>
      </c>
    </row>
    <row r="13556" spans="2:11" ht="15.75" customHeight="1" x14ac:dyDescent="0.2">
      <c r="B13556" s="189">
        <v>41432</v>
      </c>
      <c r="C13556" s="143">
        <v>301357</v>
      </c>
      <c r="D13556" s="143" t="s">
        <v>867</v>
      </c>
      <c r="E13556" s="143" t="s">
        <v>25</v>
      </c>
      <c r="F13556" s="248" t="s">
        <v>7171</v>
      </c>
      <c r="G13556" s="216">
        <v>3</v>
      </c>
      <c r="H13556" s="216">
        <v>226.99999999604188</v>
      </c>
      <c r="I13556" s="216">
        <v>680.99999998812564</v>
      </c>
      <c r="J13556" s="216">
        <v>1.9712438649756585E-3</v>
      </c>
      <c r="K13556" s="216">
        <v>8.6838936784582839E-6</v>
      </c>
    </row>
    <row r="13557" spans="2:11" ht="15.75" customHeight="1" x14ac:dyDescent="0.2">
      <c r="B13557" s="189">
        <v>41432</v>
      </c>
      <c r="C13557" s="143">
        <v>301358</v>
      </c>
      <c r="D13557" s="143" t="s">
        <v>544</v>
      </c>
      <c r="E13557" s="143" t="s">
        <v>25</v>
      </c>
      <c r="F13557" s="248" t="s">
        <v>7172</v>
      </c>
      <c r="G13557" s="216">
        <v>16</v>
      </c>
      <c r="H13557" s="216">
        <v>53.999999997904524</v>
      </c>
      <c r="I13557" s="216">
        <v>863.99999996647239</v>
      </c>
      <c r="J13557" s="216">
        <v>2.5009613792989359E-3</v>
      </c>
      <c r="K13557" s="216">
        <v>4.6314099618444181E-5</v>
      </c>
    </row>
    <row r="13558" spans="2:11" ht="15.75" customHeight="1" x14ac:dyDescent="0.2">
      <c r="B13558" s="189">
        <v>41432</v>
      </c>
      <c r="C13558" s="143">
        <v>301360</v>
      </c>
      <c r="D13558" s="143" t="s">
        <v>1257</v>
      </c>
      <c r="E13558" s="143" t="s">
        <v>25</v>
      </c>
      <c r="F13558" s="248" t="s">
        <v>2993</v>
      </c>
      <c r="G13558" s="216">
        <v>4</v>
      </c>
      <c r="H13558" s="216">
        <v>251.99999999371357</v>
      </c>
      <c r="I13558" s="216">
        <v>1007.9999999748543</v>
      </c>
      <c r="J13558" s="216">
        <v>2.9177882758891958E-3</v>
      </c>
      <c r="K13558" s="216">
        <v>1.1578524904611045E-5</v>
      </c>
    </row>
    <row r="13559" spans="2:11" ht="15.75" customHeight="1" x14ac:dyDescent="0.2">
      <c r="B13559" s="189">
        <v>41432</v>
      </c>
      <c r="C13559" s="143">
        <v>301362</v>
      </c>
      <c r="D13559" s="143" t="s">
        <v>657</v>
      </c>
      <c r="E13559" s="143" t="s">
        <v>25</v>
      </c>
      <c r="F13559" s="248" t="s">
        <v>3021</v>
      </c>
      <c r="G13559" s="216">
        <v>8</v>
      </c>
      <c r="H13559" s="216">
        <v>351.99999999487773</v>
      </c>
      <c r="I13559" s="216">
        <v>2815.9999999590218</v>
      </c>
      <c r="J13559" s="216">
        <v>8.1512815327275598E-3</v>
      </c>
      <c r="K13559" s="216">
        <v>2.315704980922209E-5</v>
      </c>
    </row>
    <row r="13560" spans="2:11" ht="15.75" customHeight="1" x14ac:dyDescent="0.2">
      <c r="B13560" s="189">
        <v>41432</v>
      </c>
      <c r="C13560" s="143">
        <v>301363</v>
      </c>
      <c r="D13560" s="143" t="s">
        <v>589</v>
      </c>
      <c r="E13560" s="143" t="s">
        <v>25</v>
      </c>
      <c r="F13560" s="248" t="s">
        <v>7173</v>
      </c>
      <c r="G13560" s="216">
        <v>1</v>
      </c>
      <c r="H13560" s="216">
        <v>374.99999999650754</v>
      </c>
      <c r="I13560" s="216">
        <v>374.99999999650754</v>
      </c>
      <c r="J13560" s="216">
        <v>1.0854867097971762E-3</v>
      </c>
      <c r="K13560" s="216">
        <v>2.8946312261527613E-6</v>
      </c>
    </row>
    <row r="13561" spans="2:11" ht="15.75" customHeight="1" x14ac:dyDescent="0.2">
      <c r="B13561" s="189">
        <v>41432</v>
      </c>
      <c r="C13561" s="143">
        <v>301367</v>
      </c>
      <c r="D13561" s="143" t="s">
        <v>1794</v>
      </c>
      <c r="E13561" s="143" t="s">
        <v>24</v>
      </c>
      <c r="F13561" s="248" t="s">
        <v>7174</v>
      </c>
      <c r="G13561" s="216">
        <v>15.18</v>
      </c>
      <c r="H13561" s="216">
        <v>288.99999999906868</v>
      </c>
      <c r="I13561" s="216">
        <v>4387.0199999858623</v>
      </c>
      <c r="J13561" s="216">
        <v>4.4052154339707982E-3</v>
      </c>
      <c r="K13561" s="216">
        <v>1.5242959979186834E-5</v>
      </c>
    </row>
    <row r="13562" spans="2:11" ht="15.75" customHeight="1" x14ac:dyDescent="0.2">
      <c r="B13562" s="189">
        <v>41432</v>
      </c>
      <c r="C13562" s="143">
        <v>301368</v>
      </c>
      <c r="D13562" s="143" t="s">
        <v>630</v>
      </c>
      <c r="E13562" s="143" t="s">
        <v>24</v>
      </c>
      <c r="F13562" s="248" t="s">
        <v>3406</v>
      </c>
      <c r="G13562" s="216">
        <v>2.08</v>
      </c>
      <c r="H13562" s="216">
        <v>96.999999991385266</v>
      </c>
      <c r="I13562" s="216">
        <v>201.75999998208135</v>
      </c>
      <c r="J13562" s="216">
        <v>2.0259681193198961E-4</v>
      </c>
      <c r="K13562" s="216">
        <v>2.0886269273194082E-6</v>
      </c>
    </row>
    <row r="13563" spans="2:11" ht="15.75" customHeight="1" x14ac:dyDescent="0.2">
      <c r="B13563" s="189">
        <v>41432</v>
      </c>
      <c r="C13563" s="143">
        <v>301369</v>
      </c>
      <c r="D13563" s="143" t="s">
        <v>1172</v>
      </c>
      <c r="E13563" s="143" t="s">
        <v>24</v>
      </c>
      <c r="F13563" s="248" t="s">
        <v>7175</v>
      </c>
      <c r="G13563" s="216">
        <v>10.01</v>
      </c>
      <c r="H13563" s="216">
        <v>136.99999999604188</v>
      </c>
      <c r="I13563" s="216">
        <v>1371.3699999603791</v>
      </c>
      <c r="J13563" s="216">
        <v>1.377057840978492E-3</v>
      </c>
      <c r="K13563" s="216">
        <v>1.0051517087724651E-5</v>
      </c>
    </row>
    <row r="13564" spans="2:11" ht="15.75" customHeight="1" x14ac:dyDescent="0.2">
      <c r="B13564" s="189">
        <v>41432</v>
      </c>
      <c r="C13564" s="143">
        <v>301369</v>
      </c>
      <c r="D13564" s="143" t="s">
        <v>6757</v>
      </c>
      <c r="E13564" s="143" t="s">
        <v>24</v>
      </c>
      <c r="F13564" s="248" t="s">
        <v>7175</v>
      </c>
      <c r="G13564" s="216">
        <v>0.67</v>
      </c>
      <c r="H13564" s="216">
        <v>136.99999999604188</v>
      </c>
      <c r="I13564" s="216">
        <v>91.789999997348062</v>
      </c>
      <c r="J13564" s="216">
        <v>9.217070464091805E-5</v>
      </c>
      <c r="K13564" s="216">
        <v>6.7277886601154012E-7</v>
      </c>
    </row>
    <row r="13565" spans="2:11" ht="15.75" customHeight="1" x14ac:dyDescent="0.2">
      <c r="B13565" s="189">
        <v>41432</v>
      </c>
      <c r="C13565" s="143">
        <v>301371</v>
      </c>
      <c r="D13565" s="143" t="s">
        <v>2287</v>
      </c>
      <c r="E13565" s="143" t="s">
        <v>24</v>
      </c>
      <c r="F13565" s="248" t="s">
        <v>7176</v>
      </c>
      <c r="G13565" s="216">
        <v>3.0300000000000002</v>
      </c>
      <c r="H13565" s="216">
        <v>240.99999999976717</v>
      </c>
      <c r="I13565" s="216">
        <v>730.22999999929459</v>
      </c>
      <c r="J13565" s="216">
        <v>7.3325867362258553E-4</v>
      </c>
      <c r="K13565" s="216">
        <v>3.0425671104700993E-6</v>
      </c>
    </row>
    <row r="13566" spans="2:11" ht="15.75" customHeight="1" x14ac:dyDescent="0.2">
      <c r="B13566" s="189">
        <v>41432</v>
      </c>
      <c r="C13566" s="143">
        <v>301372</v>
      </c>
      <c r="D13566" s="143" t="s">
        <v>577</v>
      </c>
      <c r="E13566" s="143" t="s">
        <v>24</v>
      </c>
      <c r="F13566" s="248" t="s">
        <v>7177</v>
      </c>
      <c r="G13566" s="216">
        <v>6.93</v>
      </c>
      <c r="H13566" s="216">
        <v>430.00000000814907</v>
      </c>
      <c r="I13566" s="216">
        <v>2979.9000000564729</v>
      </c>
      <c r="J13566" s="216">
        <v>2.9922593177101223E-3</v>
      </c>
      <c r="K13566" s="216">
        <v>6.9587425991939892E-6</v>
      </c>
    </row>
    <row r="13567" spans="2:11" ht="15.75" customHeight="1" x14ac:dyDescent="0.2">
      <c r="B13567" s="189">
        <v>41432</v>
      </c>
      <c r="C13567" s="143">
        <v>301373</v>
      </c>
      <c r="D13567" s="143" t="s">
        <v>1857</v>
      </c>
      <c r="E13567" s="143" t="s">
        <v>25</v>
      </c>
      <c r="F13567" s="248" t="s">
        <v>7178</v>
      </c>
      <c r="G13567" s="216">
        <v>37.44</v>
      </c>
      <c r="H13567" s="216">
        <v>177.00000000069849</v>
      </c>
      <c r="I13567" s="216">
        <v>6626.8800000261508</v>
      </c>
      <c r="J13567" s="216">
        <v>1.9182373780042908E-2</v>
      </c>
      <c r="K13567" s="216">
        <v>1.0837499310715938E-4</v>
      </c>
    </row>
    <row r="13568" spans="2:11" ht="15.75" customHeight="1" x14ac:dyDescent="0.2">
      <c r="B13568" s="189">
        <v>41432</v>
      </c>
      <c r="C13568" s="143">
        <v>301374</v>
      </c>
      <c r="D13568" s="143" t="s">
        <v>6560</v>
      </c>
      <c r="E13568" s="143" t="s">
        <v>24</v>
      </c>
      <c r="F13568" s="248" t="s">
        <v>7179</v>
      </c>
      <c r="G13568" s="216">
        <v>8.19</v>
      </c>
      <c r="H13568" s="216">
        <v>203.00000000162981</v>
      </c>
      <c r="I13568" s="216">
        <v>1662.5700000133481</v>
      </c>
      <c r="J13568" s="216">
        <v>1.6694656108563978E-3</v>
      </c>
      <c r="K13568" s="216">
        <v>8.2239685263201682E-6</v>
      </c>
    </row>
    <row r="13569" spans="2:11" ht="15.75" customHeight="1" x14ac:dyDescent="0.2">
      <c r="B13569" s="189">
        <v>41432</v>
      </c>
      <c r="C13569" s="143">
        <v>301375</v>
      </c>
      <c r="D13569" s="143" t="s">
        <v>1487</v>
      </c>
      <c r="E13569" s="143" t="s">
        <v>24</v>
      </c>
      <c r="F13569" s="248" t="s">
        <v>7180</v>
      </c>
      <c r="G13569" s="216">
        <v>16.065000000000001</v>
      </c>
      <c r="H13569" s="216">
        <v>137.99999999930151</v>
      </c>
      <c r="I13569" s="216">
        <v>2216.9699999887789</v>
      </c>
      <c r="J13569" s="216">
        <v>2.226165018767246E-3</v>
      </c>
      <c r="K13569" s="216">
        <v>1.6131630570858795E-5</v>
      </c>
    </row>
    <row r="13570" spans="2:11" ht="15.75" customHeight="1" x14ac:dyDescent="0.2">
      <c r="B13570" s="189">
        <v>41432</v>
      </c>
      <c r="C13570" s="143">
        <v>301376</v>
      </c>
      <c r="D13570" s="143" t="s">
        <v>1033</v>
      </c>
      <c r="E13570" s="143" t="s">
        <v>24</v>
      </c>
      <c r="F13570" s="248" t="s">
        <v>2145</v>
      </c>
      <c r="G13570" s="216">
        <v>15.120000000000001</v>
      </c>
      <c r="H13570" s="216">
        <v>192.00000000768341</v>
      </c>
      <c r="I13570" s="216">
        <v>2903.0400001161734</v>
      </c>
      <c r="J13570" s="216">
        <v>2.9150805362153738E-3</v>
      </c>
      <c r="K13570" s="216">
        <v>1.518271112551416E-5</v>
      </c>
    </row>
    <row r="13571" spans="2:11" ht="15.75" customHeight="1" x14ac:dyDescent="0.2">
      <c r="B13571" s="189">
        <v>41432</v>
      </c>
      <c r="C13571" s="143">
        <v>301377</v>
      </c>
      <c r="D13571" s="143" t="s">
        <v>1140</v>
      </c>
      <c r="E13571" s="143" t="s">
        <v>24</v>
      </c>
      <c r="F13571" s="248" t="s">
        <v>7181</v>
      </c>
      <c r="G13571" s="216">
        <v>48.699999999999996</v>
      </c>
      <c r="H13571" s="216">
        <v>76.999999999534339</v>
      </c>
      <c r="I13571" s="216">
        <v>3749.8999999773223</v>
      </c>
      <c r="J13571" s="216">
        <v>3.7654529397633091E-3</v>
      </c>
      <c r="K13571" s="216">
        <v>4.8901986230988055E-5</v>
      </c>
    </row>
    <row r="13572" spans="2:11" ht="15.75" customHeight="1" x14ac:dyDescent="0.2">
      <c r="B13572" s="189">
        <v>41432</v>
      </c>
      <c r="C13572" s="143">
        <v>301378</v>
      </c>
      <c r="D13572" s="143" t="s">
        <v>1875</v>
      </c>
      <c r="E13572" s="143" t="s">
        <v>24</v>
      </c>
      <c r="F13572" s="248" t="s">
        <v>7182</v>
      </c>
      <c r="G13572" s="216">
        <v>24.96</v>
      </c>
      <c r="H13572" s="216">
        <v>210.99999999627471</v>
      </c>
      <c r="I13572" s="216">
        <v>5266.5599999070173</v>
      </c>
      <c r="J13572" s="216">
        <v>5.2884033798793724E-3</v>
      </c>
      <c r="K13572" s="216">
        <v>2.5063523127832896E-5</v>
      </c>
    </row>
    <row r="13573" spans="2:11" ht="15.75" customHeight="1" x14ac:dyDescent="0.2">
      <c r="B13573" s="189">
        <v>41432</v>
      </c>
      <c r="C13573" s="143">
        <v>301379</v>
      </c>
      <c r="D13573" s="143" t="s">
        <v>1247</v>
      </c>
      <c r="E13573" s="143" t="s">
        <v>24</v>
      </c>
      <c r="F13573" s="248" t="s">
        <v>7119</v>
      </c>
      <c r="G13573" s="216">
        <v>20.845000000000002</v>
      </c>
      <c r="H13573" s="216">
        <v>201.99999999837019</v>
      </c>
      <c r="I13573" s="216">
        <v>4210.6899999660272</v>
      </c>
      <c r="J13573" s="216">
        <v>4.2281540944825004E-3</v>
      </c>
      <c r="K13573" s="216">
        <v>2.0931455913448589E-5</v>
      </c>
    </row>
    <row r="13574" spans="2:11" ht="15.75" customHeight="1" x14ac:dyDescent="0.2">
      <c r="B13574" s="189">
        <v>41432</v>
      </c>
      <c r="C13574" s="143">
        <v>301380</v>
      </c>
      <c r="D13574" s="143" t="s">
        <v>1083</v>
      </c>
      <c r="E13574" s="143" t="s">
        <v>24</v>
      </c>
      <c r="F13574" s="248" t="s">
        <v>7183</v>
      </c>
      <c r="G13574" s="216">
        <v>9.7200000000000006</v>
      </c>
      <c r="H13574" s="216">
        <v>297.9999999969732</v>
      </c>
      <c r="I13574" s="216">
        <v>2896.5599999705796</v>
      </c>
      <c r="J13574" s="216">
        <v>2.9085736598725271E-3</v>
      </c>
      <c r="K13574" s="216">
        <v>9.7603142949733882E-6</v>
      </c>
    </row>
    <row r="13575" spans="2:11" ht="15.75" customHeight="1" x14ac:dyDescent="0.2">
      <c r="B13575" s="189">
        <v>41432</v>
      </c>
      <c r="C13575" s="143">
        <v>301381</v>
      </c>
      <c r="D13575" s="143" t="s">
        <v>1131</v>
      </c>
      <c r="E13575" s="143" t="s">
        <v>24</v>
      </c>
      <c r="F13575" s="248" t="s">
        <v>3513</v>
      </c>
      <c r="G13575" s="216">
        <v>9</v>
      </c>
      <c r="H13575" s="216">
        <v>238.00000000046566</v>
      </c>
      <c r="I13575" s="216">
        <v>2142.000000004191</v>
      </c>
      <c r="J13575" s="216">
        <v>2.1508840761187142E-3</v>
      </c>
      <c r="K13575" s="216">
        <v>9.0373280509012852E-6</v>
      </c>
    </row>
    <row r="13576" spans="2:11" ht="15.75" customHeight="1" x14ac:dyDescent="0.2">
      <c r="B13576" s="189">
        <v>41432</v>
      </c>
      <c r="C13576" s="143">
        <v>301382</v>
      </c>
      <c r="D13576" s="143" t="s">
        <v>6879</v>
      </c>
      <c r="E13576" s="143" t="s">
        <v>24</v>
      </c>
      <c r="F13576" s="248" t="s">
        <v>6880</v>
      </c>
      <c r="G13576" s="216">
        <v>1.06</v>
      </c>
      <c r="H13576" s="216">
        <v>159.99999999767169</v>
      </c>
      <c r="I13576" s="216">
        <v>169.599999997532</v>
      </c>
      <c r="J13576" s="216">
        <v>1.7030342637895042E-4</v>
      </c>
      <c r="K13576" s="216">
        <v>1.0643964148839291E-6</v>
      </c>
    </row>
    <row r="13577" spans="2:11" ht="15.75" customHeight="1" x14ac:dyDescent="0.2">
      <c r="B13577" s="189">
        <v>41432</v>
      </c>
      <c r="C13577" s="143">
        <v>301383</v>
      </c>
      <c r="D13577" s="143" t="s">
        <v>1784</v>
      </c>
      <c r="E13577" s="143" t="s">
        <v>24</v>
      </c>
      <c r="F13577" s="248" t="s">
        <v>7184</v>
      </c>
      <c r="G13577" s="216">
        <v>9.120000000000001</v>
      </c>
      <c r="H13577" s="216">
        <v>204.00000000488944</v>
      </c>
      <c r="I13577" s="216">
        <v>1860.4800000445919</v>
      </c>
      <c r="J13577" s="216">
        <v>1.8681964547270903E-3</v>
      </c>
      <c r="K13577" s="216">
        <v>9.1578257582466359E-6</v>
      </c>
    </row>
    <row r="13578" spans="2:11" ht="15.75" customHeight="1" x14ac:dyDescent="0.2">
      <c r="B13578" s="189">
        <v>41432</v>
      </c>
      <c r="C13578" s="143">
        <v>301384</v>
      </c>
      <c r="D13578" s="143" t="s">
        <v>1738</v>
      </c>
      <c r="E13578" s="143" t="s">
        <v>24</v>
      </c>
      <c r="F13578" s="248" t="s">
        <v>7185</v>
      </c>
      <c r="G13578" s="216">
        <v>16.77</v>
      </c>
      <c r="H13578" s="216">
        <v>188.99999999790452</v>
      </c>
      <c r="I13578" s="216">
        <v>3169.5299999648587</v>
      </c>
      <c r="J13578" s="216">
        <v>3.1826758196506185E-3</v>
      </c>
      <c r="K13578" s="216">
        <v>1.6839554601512727E-5</v>
      </c>
    </row>
    <row r="13579" spans="2:11" ht="15.75" customHeight="1" x14ac:dyDescent="0.2">
      <c r="B13579" s="189">
        <v>41432</v>
      </c>
      <c r="C13579" s="143">
        <v>301385</v>
      </c>
      <c r="D13579" s="143" t="s">
        <v>1421</v>
      </c>
      <c r="E13579" s="143" t="s">
        <v>24</v>
      </c>
      <c r="F13579" s="248" t="s">
        <v>4909</v>
      </c>
      <c r="G13579" s="216">
        <v>23.2</v>
      </c>
      <c r="H13579" s="216">
        <v>74.000000000232831</v>
      </c>
      <c r="I13579" s="216">
        <v>1716.8000000054017</v>
      </c>
      <c r="J13579" s="216">
        <v>1.7239205330929048E-3</v>
      </c>
      <c r="K13579" s="216">
        <v>2.329622342010109E-5</v>
      </c>
    </row>
    <row r="13580" spans="2:11" ht="15.75" customHeight="1" x14ac:dyDescent="0.2">
      <c r="B13580" s="189">
        <v>41432</v>
      </c>
      <c r="C13580" s="143">
        <v>301386</v>
      </c>
      <c r="D13580" s="143" t="s">
        <v>1784</v>
      </c>
      <c r="E13580" s="143" t="s">
        <v>24</v>
      </c>
      <c r="F13580" s="248" t="s">
        <v>7186</v>
      </c>
      <c r="G13580" s="216">
        <v>22</v>
      </c>
      <c r="H13580" s="216">
        <v>68.999999994412065</v>
      </c>
      <c r="I13580" s="216">
        <v>1517.9999998770654</v>
      </c>
      <c r="J13580" s="216">
        <v>1.524295997795239E-3</v>
      </c>
      <c r="K13580" s="216">
        <v>2.2091246346647585E-5</v>
      </c>
    </row>
    <row r="13581" spans="2:11" ht="15.75" customHeight="1" x14ac:dyDescent="0.2">
      <c r="B13581" s="189">
        <v>41432</v>
      </c>
      <c r="C13581" s="143">
        <v>301387</v>
      </c>
      <c r="D13581" s="143" t="s">
        <v>910</v>
      </c>
      <c r="E13581" s="143" t="s">
        <v>24</v>
      </c>
      <c r="F13581" s="248" t="s">
        <v>7187</v>
      </c>
      <c r="G13581" s="216">
        <v>1.1000000000000001</v>
      </c>
      <c r="H13581" s="216">
        <v>150.00000000698492</v>
      </c>
      <c r="I13581" s="216">
        <v>165.00000000768341</v>
      </c>
      <c r="J13581" s="216">
        <v>1.6568434760757216E-4</v>
      </c>
      <c r="K13581" s="216">
        <v>1.1045623173323793E-6</v>
      </c>
    </row>
    <row r="13582" spans="2:11" ht="15.75" customHeight="1" x14ac:dyDescent="0.2">
      <c r="B13582" s="189">
        <v>41432</v>
      </c>
      <c r="C13582" s="143">
        <v>301388</v>
      </c>
      <c r="D13582" s="143" t="s">
        <v>621</v>
      </c>
      <c r="E13582" s="143" t="s">
        <v>25</v>
      </c>
      <c r="F13582" s="248" t="s">
        <v>7188</v>
      </c>
      <c r="G13582" s="216">
        <v>4</v>
      </c>
      <c r="H13582" s="216">
        <v>197.0000000030268</v>
      </c>
      <c r="I13582" s="216">
        <v>788.00000001210719</v>
      </c>
      <c r="J13582" s="216">
        <v>2.280969406243422E-3</v>
      </c>
      <c r="K13582" s="216">
        <v>1.1578524904611045E-5</v>
      </c>
    </row>
    <row r="13583" spans="2:11" ht="15.75" customHeight="1" x14ac:dyDescent="0.2">
      <c r="B13583" s="189">
        <v>41432</v>
      </c>
      <c r="C13583" s="143">
        <v>301403</v>
      </c>
      <c r="D13583" s="143" t="s">
        <v>7189</v>
      </c>
      <c r="E13583" s="143" t="s">
        <v>25</v>
      </c>
      <c r="F13583" s="248" t="s">
        <v>7190</v>
      </c>
      <c r="G13583" s="216">
        <v>17</v>
      </c>
      <c r="H13583" s="216">
        <v>267.00000000069849</v>
      </c>
      <c r="I13583" s="216">
        <v>4539.0000000118744</v>
      </c>
      <c r="J13583" s="216">
        <v>1.3138731135541756E-2</v>
      </c>
      <c r="K13583" s="216">
        <v>4.9208730844596946E-5</v>
      </c>
    </row>
    <row r="13584" spans="2:11" ht="15.75" customHeight="1" x14ac:dyDescent="0.2">
      <c r="B13584" s="189">
        <v>41432</v>
      </c>
      <c r="C13584" s="143">
        <v>301404</v>
      </c>
      <c r="D13584" s="143" t="s">
        <v>565</v>
      </c>
      <c r="E13584" s="143" t="s">
        <v>25</v>
      </c>
      <c r="F13584" s="248" t="s">
        <v>7191</v>
      </c>
      <c r="G13584" s="216">
        <v>4</v>
      </c>
      <c r="H13584" s="216">
        <v>230.99999999860302</v>
      </c>
      <c r="I13584" s="216">
        <v>923.99999999441206</v>
      </c>
      <c r="J13584" s="216">
        <v>2.6746392529489764E-3</v>
      </c>
      <c r="K13584" s="216">
        <v>1.1578524904611045E-5</v>
      </c>
    </row>
    <row r="13585" spans="2:11" ht="15.75" customHeight="1" x14ac:dyDescent="0.2">
      <c r="B13585" s="189">
        <v>41433</v>
      </c>
      <c r="C13585" s="143">
        <v>301395</v>
      </c>
      <c r="D13585" s="143" t="s">
        <v>924</v>
      </c>
      <c r="E13585" s="143" t="s">
        <v>24</v>
      </c>
      <c r="F13585" s="248" t="s">
        <v>7192</v>
      </c>
      <c r="G13585" s="216">
        <v>1</v>
      </c>
      <c r="H13585" s="216">
        <v>145.9999999939464</v>
      </c>
      <c r="I13585" s="216">
        <v>145.9999999939464</v>
      </c>
      <c r="J13585" s="216">
        <v>1.4659359704866768E-4</v>
      </c>
      <c r="K13585" s="216">
        <v>1.0040657332516841E-6</v>
      </c>
    </row>
    <row r="13586" spans="2:11" ht="15.75" customHeight="1" x14ac:dyDescent="0.2">
      <c r="B13586" s="189">
        <v>41433</v>
      </c>
      <c r="C13586" s="143">
        <v>301401</v>
      </c>
      <c r="D13586" s="143" t="s">
        <v>1475</v>
      </c>
      <c r="E13586" s="143" t="s">
        <v>24</v>
      </c>
      <c r="F13586" s="248" t="s">
        <v>7085</v>
      </c>
      <c r="G13586" s="216">
        <v>1</v>
      </c>
      <c r="H13586" s="216">
        <v>480.00000000349246</v>
      </c>
      <c r="I13586" s="216">
        <v>480.00000000349246</v>
      </c>
      <c r="J13586" s="216">
        <v>4.8195155196431501E-4</v>
      </c>
      <c r="K13586" s="216">
        <v>1.0040657332516841E-6</v>
      </c>
    </row>
    <row r="13587" spans="2:11" ht="15.75" customHeight="1" x14ac:dyDescent="0.2">
      <c r="B13587" s="189">
        <v>41433</v>
      </c>
      <c r="C13587" s="143">
        <v>301411</v>
      </c>
      <c r="D13587" s="143" t="s">
        <v>495</v>
      </c>
      <c r="E13587" s="143" t="s">
        <v>25</v>
      </c>
      <c r="F13587" s="248" t="s">
        <v>7193</v>
      </c>
      <c r="G13587" s="216">
        <v>1</v>
      </c>
      <c r="H13587" s="216">
        <v>464.99999999650754</v>
      </c>
      <c r="I13587" s="216">
        <v>464.99999999650754</v>
      </c>
      <c r="J13587" s="216">
        <v>1.3461705313095023E-3</v>
      </c>
      <c r="K13587" s="216">
        <v>2.8949903899346513E-6</v>
      </c>
    </row>
    <row r="13588" spans="2:11" ht="15.75" customHeight="1" x14ac:dyDescent="0.2">
      <c r="B13588" s="189">
        <v>41433</v>
      </c>
      <c r="C13588" s="143">
        <v>301412</v>
      </c>
      <c r="D13588" s="143" t="s">
        <v>1281</v>
      </c>
      <c r="E13588" s="143" t="s">
        <v>25</v>
      </c>
      <c r="F13588" s="248" t="s">
        <v>2752</v>
      </c>
      <c r="G13588" s="216">
        <v>12.75</v>
      </c>
      <c r="H13588" s="216">
        <v>319.99999999534339</v>
      </c>
      <c r="I13588" s="216">
        <v>4079.9999999406282</v>
      </c>
      <c r="J13588" s="216">
        <v>1.1811560790761497E-2</v>
      </c>
      <c r="K13588" s="216">
        <v>3.69111274716668E-5</v>
      </c>
    </row>
    <row r="13589" spans="2:11" ht="15.75" customHeight="1" x14ac:dyDescent="0.2">
      <c r="B13589" s="189">
        <v>41433</v>
      </c>
      <c r="C13589" s="143">
        <v>301415</v>
      </c>
      <c r="D13589" s="143" t="s">
        <v>1203</v>
      </c>
      <c r="E13589" s="143" t="s">
        <v>24</v>
      </c>
      <c r="F13589" s="248" t="s">
        <v>7194</v>
      </c>
      <c r="G13589" s="216">
        <v>9.7200000000000006</v>
      </c>
      <c r="H13589" s="216">
        <v>26.000000000931323</v>
      </c>
      <c r="I13589" s="216">
        <v>252.72000000905248</v>
      </c>
      <c r="J13589" s="216">
        <v>2.5374749211645487E-4</v>
      </c>
      <c r="K13589" s="216">
        <v>9.7595189272063703E-6</v>
      </c>
    </row>
    <row r="13590" spans="2:11" ht="15.75" customHeight="1" x14ac:dyDescent="0.2">
      <c r="B13590" s="189">
        <v>41433</v>
      </c>
      <c r="C13590" s="143">
        <v>301416</v>
      </c>
      <c r="D13590" s="143" t="s">
        <v>1692</v>
      </c>
      <c r="E13590" s="143" t="s">
        <v>24</v>
      </c>
      <c r="F13590" s="248" t="s">
        <v>4662</v>
      </c>
      <c r="G13590" s="216">
        <v>7</v>
      </c>
      <c r="H13590" s="216">
        <v>564.00000000488944</v>
      </c>
      <c r="I13590" s="216">
        <v>3948.0000000342261</v>
      </c>
      <c r="J13590" s="216">
        <v>3.9640515149120138E-3</v>
      </c>
      <c r="K13590" s="216">
        <v>7.0284601327617888E-6</v>
      </c>
    </row>
    <row r="13591" spans="2:11" ht="15.75" customHeight="1" x14ac:dyDescent="0.2">
      <c r="B13591" s="189">
        <v>41434</v>
      </c>
      <c r="C13591" s="143">
        <v>301439</v>
      </c>
      <c r="D13591" s="143" t="s">
        <v>721</v>
      </c>
      <c r="E13591" s="143" t="s">
        <v>24</v>
      </c>
      <c r="F13591" s="248" t="s">
        <v>7081</v>
      </c>
      <c r="G13591" s="216">
        <v>1</v>
      </c>
      <c r="H13591" s="216">
        <v>405</v>
      </c>
      <c r="I13591" s="216">
        <v>405</v>
      </c>
      <c r="J13591" s="216">
        <v>4.0662102317234818E-4</v>
      </c>
      <c r="K13591" s="216">
        <v>1.0040025263514771E-6</v>
      </c>
    </row>
    <row r="13592" spans="2:11" ht="15.75" customHeight="1" x14ac:dyDescent="0.2">
      <c r="B13592" s="189">
        <v>41434</v>
      </c>
      <c r="C13592" s="143">
        <v>301442</v>
      </c>
      <c r="D13592" s="143" t="s">
        <v>7195</v>
      </c>
      <c r="E13592" s="143" t="s">
        <v>24</v>
      </c>
      <c r="F13592" s="248" t="s">
        <v>7196</v>
      </c>
      <c r="G13592" s="216">
        <v>2</v>
      </c>
      <c r="H13592" s="216">
        <v>431.00000000093132</v>
      </c>
      <c r="I13592" s="216">
        <v>862.00000000186265</v>
      </c>
      <c r="J13592" s="216">
        <v>8.6545017771684322E-4</v>
      </c>
      <c r="K13592" s="216">
        <v>2.0080050527029541E-6</v>
      </c>
    </row>
    <row r="13593" spans="2:11" ht="15.75" customHeight="1" x14ac:dyDescent="0.2">
      <c r="B13593" s="189">
        <v>41434</v>
      </c>
      <c r="C13593" s="143">
        <v>301443</v>
      </c>
      <c r="D13593" s="143" t="s">
        <v>1164</v>
      </c>
      <c r="E13593" s="143" t="s">
        <v>25</v>
      </c>
      <c r="F13593" s="248" t="s">
        <v>2284</v>
      </c>
      <c r="G13593" s="216">
        <v>27.45</v>
      </c>
      <c r="H13593" s="216">
        <v>485.9999999916181</v>
      </c>
      <c r="I13593" s="216">
        <v>13340.699999769917</v>
      </c>
      <c r="J13593" s="216">
        <v>3.8625478778859391E-2</v>
      </c>
      <c r="K13593" s="216">
        <v>7.9476293785031996E-5</v>
      </c>
    </row>
    <row r="13594" spans="2:11" ht="15.75" customHeight="1" x14ac:dyDescent="0.2">
      <c r="B13594" s="189">
        <v>41434</v>
      </c>
      <c r="C13594" s="143">
        <v>301444</v>
      </c>
      <c r="D13594" s="143" t="s">
        <v>5993</v>
      </c>
      <c r="E13594" s="143" t="s">
        <v>24</v>
      </c>
      <c r="F13594" s="248" t="s">
        <v>7197</v>
      </c>
      <c r="G13594" s="216">
        <v>2.46</v>
      </c>
      <c r="H13594" s="216">
        <v>425.99999999511056</v>
      </c>
      <c r="I13594" s="216">
        <v>1047.959999987972</v>
      </c>
      <c r="J13594" s="216">
        <v>1.0521544875032177E-3</v>
      </c>
      <c r="K13594" s="216">
        <v>2.4698462148246334E-6</v>
      </c>
    </row>
    <row r="13595" spans="2:11" ht="15.75" customHeight="1" x14ac:dyDescent="0.2">
      <c r="B13595" s="189">
        <v>41436</v>
      </c>
      <c r="C13595" s="143">
        <v>301514</v>
      </c>
      <c r="D13595" s="143" t="s">
        <v>613</v>
      </c>
      <c r="E13595" s="143" t="s">
        <v>25</v>
      </c>
      <c r="F13595" s="248" t="s">
        <v>2477</v>
      </c>
      <c r="G13595" s="216">
        <v>4</v>
      </c>
      <c r="H13595" s="216">
        <v>249.99999999767169</v>
      </c>
      <c r="I13595" s="216">
        <v>999.99999999068677</v>
      </c>
      <c r="J13595" s="216">
        <v>2.8950972512113717E-3</v>
      </c>
      <c r="K13595" s="216">
        <v>1.1580389004953339E-5</v>
      </c>
    </row>
    <row r="13596" spans="2:11" ht="15.75" customHeight="1" x14ac:dyDescent="0.2">
      <c r="B13596" s="189">
        <v>41436</v>
      </c>
      <c r="C13596" s="143">
        <v>301516</v>
      </c>
      <c r="D13596" s="143" t="s">
        <v>922</v>
      </c>
      <c r="E13596" s="143" t="s">
        <v>25</v>
      </c>
      <c r="F13596" s="248" t="s">
        <v>2312</v>
      </c>
      <c r="G13596" s="216">
        <v>27</v>
      </c>
      <c r="H13596" s="216">
        <v>309.00000000139698</v>
      </c>
      <c r="I13596" s="216">
        <v>8343.0000000377186</v>
      </c>
      <c r="J13596" s="216">
        <v>2.4153796367190623E-2</v>
      </c>
      <c r="K13596" s="216">
        <v>7.8167625783435039E-5</v>
      </c>
    </row>
    <row r="13597" spans="2:11" ht="15.75" customHeight="1" x14ac:dyDescent="0.2">
      <c r="B13597" s="189">
        <v>41436</v>
      </c>
      <c r="C13597" s="143">
        <v>301553</v>
      </c>
      <c r="D13597" s="143" t="s">
        <v>1153</v>
      </c>
      <c r="E13597" s="143" t="s">
        <v>25</v>
      </c>
      <c r="F13597" s="248" t="s">
        <v>7198</v>
      </c>
      <c r="G13597" s="216">
        <v>5.6000000000000005</v>
      </c>
      <c r="H13597" s="216">
        <v>187.9999999946449</v>
      </c>
      <c r="I13597" s="216">
        <v>1052.7999999700114</v>
      </c>
      <c r="J13597" s="216">
        <v>3.0479583860168989E-3</v>
      </c>
      <c r="K13597" s="216">
        <v>1.6212544606934677E-5</v>
      </c>
    </row>
    <row r="13598" spans="2:11" ht="15.75" customHeight="1" x14ac:dyDescent="0.2">
      <c r="B13598" s="189">
        <v>41436</v>
      </c>
      <c r="C13598" s="143">
        <v>301554</v>
      </c>
      <c r="D13598" s="143" t="s">
        <v>3644</v>
      </c>
      <c r="E13598" s="143" t="s">
        <v>24</v>
      </c>
      <c r="F13598" s="248" t="s">
        <v>7199</v>
      </c>
      <c r="G13598" s="216">
        <v>46.03</v>
      </c>
      <c r="H13598" s="216">
        <v>390.99999999627471</v>
      </c>
      <c r="I13598" s="216">
        <v>17997.729999828527</v>
      </c>
      <c r="J13598" s="216">
        <v>1.8067894318588504E-2</v>
      </c>
      <c r="K13598" s="216">
        <v>4.6209448385577099E-5</v>
      </c>
    </row>
    <row r="13599" spans="2:11" ht="15.75" customHeight="1" x14ac:dyDescent="0.2">
      <c r="B13599" s="189">
        <v>41436</v>
      </c>
      <c r="C13599" s="143">
        <v>301555</v>
      </c>
      <c r="D13599" s="143" t="s">
        <v>1384</v>
      </c>
      <c r="E13599" s="143" t="s">
        <v>24</v>
      </c>
      <c r="F13599" s="248" t="s">
        <v>7200</v>
      </c>
      <c r="G13599" s="216">
        <v>8.4600000000000009</v>
      </c>
      <c r="H13599" s="216">
        <v>265.99999999743886</v>
      </c>
      <c r="I13599" s="216">
        <v>2250.3599999783328</v>
      </c>
      <c r="J13599" s="216">
        <v>2.2591330494887256E-3</v>
      </c>
      <c r="K13599" s="216">
        <v>8.4929813891371338E-6</v>
      </c>
    </row>
    <row r="13600" spans="2:11" ht="15.75" customHeight="1" x14ac:dyDescent="0.2">
      <c r="B13600" s="189">
        <v>41436</v>
      </c>
      <c r="C13600" s="143">
        <v>301556</v>
      </c>
      <c r="D13600" s="143" t="s">
        <v>1164</v>
      </c>
      <c r="E13600" s="143" t="s">
        <v>25</v>
      </c>
      <c r="F13600" s="248" t="s">
        <v>4303</v>
      </c>
      <c r="G13600" s="216">
        <v>4.25</v>
      </c>
      <c r="H13600" s="216">
        <v>320.00000000582077</v>
      </c>
      <c r="I13600" s="216">
        <v>1360.0000000247383</v>
      </c>
      <c r="J13600" s="216">
        <v>3.9373322617557551E-3</v>
      </c>
      <c r="K13600" s="216">
        <v>1.2304163317762921E-5</v>
      </c>
    </row>
    <row r="13601" spans="2:11" ht="15.75" customHeight="1" x14ac:dyDescent="0.2">
      <c r="B13601" s="189">
        <v>41436</v>
      </c>
      <c r="C13601" s="143">
        <v>301557</v>
      </c>
      <c r="D13601" s="143" t="s">
        <v>6560</v>
      </c>
      <c r="E13601" s="143" t="s">
        <v>24</v>
      </c>
      <c r="F13601" s="248" t="s">
        <v>7201</v>
      </c>
      <c r="G13601" s="216">
        <v>5.1000000000000005</v>
      </c>
      <c r="H13601" s="216">
        <v>351.00000000209548</v>
      </c>
      <c r="I13601" s="216">
        <v>1790.1000000106872</v>
      </c>
      <c r="J13601" s="216">
        <v>1.7970787216058095E-3</v>
      </c>
      <c r="K13601" s="216">
        <v>5.1198823977067832E-6</v>
      </c>
    </row>
    <row r="13602" spans="2:11" ht="15.75" customHeight="1" x14ac:dyDescent="0.2">
      <c r="B13602" s="189">
        <v>41436</v>
      </c>
      <c r="C13602" s="143">
        <v>301558</v>
      </c>
      <c r="D13602" s="143" t="s">
        <v>1572</v>
      </c>
      <c r="E13602" s="143" t="s">
        <v>24</v>
      </c>
      <c r="F13602" s="248" t="s">
        <v>4257</v>
      </c>
      <c r="G13602" s="216">
        <v>22.48</v>
      </c>
      <c r="H13602" s="216">
        <v>158.00000000162981</v>
      </c>
      <c r="I13602" s="216">
        <v>3551.8400000366382</v>
      </c>
      <c r="J13602" s="216">
        <v>3.5656868815016553E-3</v>
      </c>
      <c r="K13602" s="216">
        <v>2.2567638490284013E-5</v>
      </c>
    </row>
    <row r="13603" spans="2:11" ht="15.75" customHeight="1" x14ac:dyDescent="0.2">
      <c r="B13603" s="189">
        <v>41436</v>
      </c>
      <c r="C13603" s="143">
        <v>301558</v>
      </c>
      <c r="D13603" s="143" t="s">
        <v>776</v>
      </c>
      <c r="E13603" s="143" t="s">
        <v>24</v>
      </c>
      <c r="F13603" s="248" t="s">
        <v>4257</v>
      </c>
      <c r="G13603" s="216">
        <v>1.365</v>
      </c>
      <c r="H13603" s="216">
        <v>158.00000000162981</v>
      </c>
      <c r="I13603" s="216">
        <v>215.6700000022247</v>
      </c>
      <c r="J13603" s="216">
        <v>2.1651079151466902E-4</v>
      </c>
      <c r="K13603" s="216">
        <v>1.37032146526858E-6</v>
      </c>
    </row>
    <row r="13604" spans="2:11" ht="15.75" customHeight="1" x14ac:dyDescent="0.2">
      <c r="B13604" s="189">
        <v>41436</v>
      </c>
      <c r="C13604" s="143">
        <v>301559</v>
      </c>
      <c r="D13604" s="143" t="s">
        <v>1067</v>
      </c>
      <c r="E13604" s="143" t="s">
        <v>24</v>
      </c>
      <c r="F13604" s="248" t="s">
        <v>7202</v>
      </c>
      <c r="G13604" s="216">
        <v>2.61</v>
      </c>
      <c r="H13604" s="216">
        <v>238.99999999324791</v>
      </c>
      <c r="I13604" s="216">
        <v>623.78999998237703</v>
      </c>
      <c r="J13604" s="216">
        <v>6.2622185113240907E-4</v>
      </c>
      <c r="K13604" s="216">
        <v>2.6201751094146473E-6</v>
      </c>
    </row>
    <row r="13605" spans="2:11" ht="15.75" customHeight="1" x14ac:dyDescent="0.2">
      <c r="B13605" s="189">
        <v>41436</v>
      </c>
      <c r="C13605" s="143">
        <v>301560</v>
      </c>
      <c r="D13605" s="143" t="s">
        <v>868</v>
      </c>
      <c r="E13605" s="143" t="s">
        <v>24</v>
      </c>
      <c r="F13605" s="248" t="s">
        <v>2912</v>
      </c>
      <c r="G13605" s="216">
        <v>31.605</v>
      </c>
      <c r="H13605" s="216">
        <v>209.99999999301508</v>
      </c>
      <c r="I13605" s="216">
        <v>6637.0499997792413</v>
      </c>
      <c r="J13605" s="216">
        <v>6.6629246012881458E-3</v>
      </c>
      <c r="K13605" s="216">
        <v>3.172821238814174E-5</v>
      </c>
    </row>
    <row r="13606" spans="2:11" ht="15.75" customHeight="1" x14ac:dyDescent="0.2">
      <c r="B13606" s="189">
        <v>41436</v>
      </c>
      <c r="C13606" s="143">
        <v>301561</v>
      </c>
      <c r="D13606" s="143" t="s">
        <v>1072</v>
      </c>
      <c r="E13606" s="143" t="s">
        <v>24</v>
      </c>
      <c r="F13606" s="248" t="s">
        <v>3993</v>
      </c>
      <c r="G13606" s="216">
        <v>15.995000000000001</v>
      </c>
      <c r="H13606" s="216">
        <v>261.00000000209548</v>
      </c>
      <c r="I13606" s="216">
        <v>4174.6950000335173</v>
      </c>
      <c r="J13606" s="216">
        <v>4.1909700875423766E-3</v>
      </c>
      <c r="K13606" s="216">
        <v>1.6057356657121567E-5</v>
      </c>
    </row>
    <row r="13607" spans="2:11" ht="15.75" customHeight="1" x14ac:dyDescent="0.2">
      <c r="B13607" s="189">
        <v>41436</v>
      </c>
      <c r="C13607" s="143">
        <v>301562</v>
      </c>
      <c r="D13607" s="143" t="s">
        <v>1693</v>
      </c>
      <c r="E13607" s="143" t="s">
        <v>24</v>
      </c>
      <c r="F13607" s="248" t="s">
        <v>7203</v>
      </c>
      <c r="G13607" s="216">
        <v>2</v>
      </c>
      <c r="H13607" s="216">
        <v>30.00000000349246</v>
      </c>
      <c r="I13607" s="216">
        <v>60.000000006984919</v>
      </c>
      <c r="J13607" s="216">
        <v>6.0233910568268414E-5</v>
      </c>
      <c r="K13607" s="216">
        <v>2.0077970187085423E-6</v>
      </c>
    </row>
    <row r="13608" spans="2:11" ht="15.75" customHeight="1" x14ac:dyDescent="0.2">
      <c r="B13608" s="189">
        <v>41436</v>
      </c>
      <c r="C13608" s="143">
        <v>301563</v>
      </c>
      <c r="D13608" s="143" t="s">
        <v>1118</v>
      </c>
      <c r="E13608" s="143" t="s">
        <v>25</v>
      </c>
      <c r="F13608" s="248" t="s">
        <v>7204</v>
      </c>
      <c r="G13608" s="216">
        <v>4</v>
      </c>
      <c r="H13608" s="216">
        <v>78.000000002793968</v>
      </c>
      <c r="I13608" s="216">
        <v>312.00000001117587</v>
      </c>
      <c r="J13608" s="216">
        <v>9.0327034241871563E-4</v>
      </c>
      <c r="K13608" s="216">
        <v>1.1580389004953339E-5</v>
      </c>
    </row>
    <row r="13609" spans="2:11" ht="15.75" customHeight="1" x14ac:dyDescent="0.2">
      <c r="B13609" s="189">
        <v>41436</v>
      </c>
      <c r="C13609" s="143">
        <v>301570</v>
      </c>
      <c r="D13609" s="143" t="s">
        <v>567</v>
      </c>
      <c r="E13609" s="143" t="s">
        <v>24</v>
      </c>
      <c r="F13609" s="248" t="s">
        <v>2543</v>
      </c>
      <c r="G13609" s="216">
        <v>20.240000000000002</v>
      </c>
      <c r="H13609" s="216">
        <v>529.99999999883585</v>
      </c>
      <c r="I13609" s="216">
        <v>10727.199999976438</v>
      </c>
      <c r="J13609" s="216">
        <v>1.0769020089521483E-2</v>
      </c>
      <c r="K13609" s="216">
        <v>2.031890582933045E-5</v>
      </c>
    </row>
    <row r="13610" spans="2:11" ht="15.75" customHeight="1" x14ac:dyDescent="0.2">
      <c r="B13610" s="189">
        <v>41436</v>
      </c>
      <c r="C13610" s="143">
        <v>301571</v>
      </c>
      <c r="D13610" s="143" t="s">
        <v>1384</v>
      </c>
      <c r="E13610" s="143" t="s">
        <v>24</v>
      </c>
      <c r="F13610" s="248" t="s">
        <v>7205</v>
      </c>
      <c r="G13610" s="216">
        <v>2</v>
      </c>
      <c r="H13610" s="216">
        <v>509.99999999650754</v>
      </c>
      <c r="I13610" s="216">
        <v>1019.9999999930151</v>
      </c>
      <c r="J13610" s="216">
        <v>1.0239764795343443E-3</v>
      </c>
      <c r="K13610" s="216">
        <v>2.0077970187085423E-6</v>
      </c>
    </row>
    <row r="13611" spans="2:11" ht="15.75" customHeight="1" x14ac:dyDescent="0.2">
      <c r="B13611" s="189">
        <v>41436</v>
      </c>
      <c r="C13611" s="143">
        <v>301653</v>
      </c>
      <c r="D13611" s="143" t="s">
        <v>1857</v>
      </c>
      <c r="E13611" s="143" t="s">
        <v>25</v>
      </c>
      <c r="F13611" s="248" t="s">
        <v>7206</v>
      </c>
      <c r="G13611" s="216">
        <v>5</v>
      </c>
      <c r="H13611" s="216">
        <v>185.00000000582077</v>
      </c>
      <c r="I13611" s="216">
        <v>925.00000002910383</v>
      </c>
      <c r="J13611" s="216">
        <v>2.677964957479718E-3</v>
      </c>
      <c r="K13611" s="216">
        <v>1.4475486256191673E-5</v>
      </c>
    </row>
    <row r="13612" spans="2:11" ht="15.75" customHeight="1" x14ac:dyDescent="0.2">
      <c r="B13612" s="189">
        <v>41436</v>
      </c>
      <c r="C13612" s="143">
        <v>301935</v>
      </c>
      <c r="D13612" s="143" t="s">
        <v>516</v>
      </c>
      <c r="E13612" s="143" t="s">
        <v>25</v>
      </c>
      <c r="F13612" s="248" t="s">
        <v>2677</v>
      </c>
      <c r="G13612" s="216">
        <v>22.53</v>
      </c>
      <c r="H13612" s="216">
        <v>390.00000000349246</v>
      </c>
      <c r="I13612" s="216">
        <v>8786.7000000786866</v>
      </c>
      <c r="J13612" s="216">
        <v>2.5438351017683679E-2</v>
      </c>
      <c r="K13612" s="216">
        <v>6.5226541070399682E-5</v>
      </c>
    </row>
    <row r="13613" spans="2:11" ht="15.75" customHeight="1" x14ac:dyDescent="0.2">
      <c r="B13613" s="189">
        <v>41437</v>
      </c>
      <c r="C13613" s="143">
        <v>301593</v>
      </c>
      <c r="D13613" s="143" t="s">
        <v>972</v>
      </c>
      <c r="E13613" s="143" t="s">
        <v>25</v>
      </c>
      <c r="F13613" s="248" t="s">
        <v>7207</v>
      </c>
      <c r="G13613" s="216">
        <v>4</v>
      </c>
      <c r="H13613" s="216">
        <v>19.000000009546056</v>
      </c>
      <c r="I13613" s="216">
        <v>76.000000038184226</v>
      </c>
      <c r="J13613" s="216">
        <v>2.2001705953853917E-4</v>
      </c>
      <c r="K13613" s="216">
        <v>1.1579845233052491E-5</v>
      </c>
    </row>
    <row r="13614" spans="2:11" ht="15.75" customHeight="1" x14ac:dyDescent="0.2">
      <c r="B13614" s="189">
        <v>41437</v>
      </c>
      <c r="C13614" s="143">
        <v>301616</v>
      </c>
      <c r="D13614" s="143" t="s">
        <v>1621</v>
      </c>
      <c r="E13614" s="143" t="s">
        <v>24</v>
      </c>
      <c r="F13614" s="248" t="s">
        <v>6304</v>
      </c>
      <c r="G13614" s="216">
        <v>8.0405999999999995</v>
      </c>
      <c r="H13614" s="216">
        <v>58.000000000465661</v>
      </c>
      <c r="I13614" s="216">
        <v>466.35480000374417</v>
      </c>
      <c r="J13614" s="216">
        <v>4.681550387080417E-4</v>
      </c>
      <c r="K13614" s="216">
        <v>8.0716385983497081E-6</v>
      </c>
    </row>
    <row r="13615" spans="2:11" ht="15.75" customHeight="1" x14ac:dyDescent="0.2">
      <c r="B13615" s="189">
        <v>41437</v>
      </c>
      <c r="C13615" s="143">
        <v>301619</v>
      </c>
      <c r="D13615" s="143" t="s">
        <v>514</v>
      </c>
      <c r="E13615" s="143" t="s">
        <v>25</v>
      </c>
      <c r="F13615" s="248" t="s">
        <v>7208</v>
      </c>
      <c r="G13615" s="216">
        <v>33</v>
      </c>
      <c r="H13615" s="216">
        <v>200.00000000232831</v>
      </c>
      <c r="I13615" s="216">
        <v>6600.0000000768341</v>
      </c>
      <c r="J13615" s="216">
        <v>1.9106744634759042E-2</v>
      </c>
      <c r="K13615" s="216">
        <v>9.5533723172683055E-5</v>
      </c>
    </row>
    <row r="13616" spans="2:11" ht="15.75" customHeight="1" x14ac:dyDescent="0.2">
      <c r="B13616" s="189">
        <v>41437</v>
      </c>
      <c r="C13616" s="143">
        <v>301620</v>
      </c>
      <c r="D13616" s="143" t="s">
        <v>569</v>
      </c>
      <c r="E13616" s="143" t="s">
        <v>25</v>
      </c>
      <c r="F13616" s="248" t="s">
        <v>4893</v>
      </c>
      <c r="G13616" s="216">
        <v>3</v>
      </c>
      <c r="H13616" s="216">
        <v>342.9999999969732</v>
      </c>
      <c r="I13616" s="216">
        <v>1028.9999999909196</v>
      </c>
      <c r="J13616" s="216">
        <v>2.9789151861764657E-3</v>
      </c>
      <c r="K13616" s="216">
        <v>8.684883924789368E-6</v>
      </c>
    </row>
    <row r="13617" spans="2:11" ht="15.75" customHeight="1" x14ac:dyDescent="0.2">
      <c r="B13617" s="189">
        <v>41437</v>
      </c>
      <c r="C13617" s="143">
        <v>301633</v>
      </c>
      <c r="D13617" s="143" t="s">
        <v>524</v>
      </c>
      <c r="E13617" s="143" t="s">
        <v>25</v>
      </c>
      <c r="F13617" s="248" t="s">
        <v>3424</v>
      </c>
      <c r="G13617" s="216">
        <v>49</v>
      </c>
      <c r="H13617" s="216">
        <v>347.99999999231659</v>
      </c>
      <c r="I13617" s="216">
        <v>17051.999999623513</v>
      </c>
      <c r="J13617" s="216">
        <v>4.9364880227412852E-2</v>
      </c>
      <c r="K13617" s="216">
        <v>1.4185310410489303E-4</v>
      </c>
    </row>
    <row r="13618" spans="2:11" ht="15.75" customHeight="1" x14ac:dyDescent="0.2">
      <c r="B13618" s="189">
        <v>41437</v>
      </c>
      <c r="C13618" s="143">
        <v>301634</v>
      </c>
      <c r="D13618" s="143" t="s">
        <v>1225</v>
      </c>
      <c r="E13618" s="143" t="s">
        <v>25</v>
      </c>
      <c r="F13618" s="248" t="s">
        <v>5047</v>
      </c>
      <c r="G13618" s="216">
        <v>9</v>
      </c>
      <c r="H13618" s="216">
        <v>310.00000000465661</v>
      </c>
      <c r="I13618" s="216">
        <v>2790.0000000419095</v>
      </c>
      <c r="J13618" s="216">
        <v>8.0769420501754386E-3</v>
      </c>
      <c r="K13618" s="216">
        <v>2.6054651774368104E-5</v>
      </c>
    </row>
    <row r="13619" spans="2:11" ht="15.75" customHeight="1" x14ac:dyDescent="0.2">
      <c r="B13619" s="189">
        <v>41437</v>
      </c>
      <c r="C13619" s="143">
        <v>301635</v>
      </c>
      <c r="D13619" s="143" t="s">
        <v>621</v>
      </c>
      <c r="E13619" s="143" t="s">
        <v>25</v>
      </c>
      <c r="F13619" s="248" t="s">
        <v>2085</v>
      </c>
      <c r="G13619" s="216">
        <v>10.8</v>
      </c>
      <c r="H13619" s="216">
        <v>330.00000000698492</v>
      </c>
      <c r="I13619" s="216">
        <v>3564.0000000754371</v>
      </c>
      <c r="J13619" s="216">
        <v>1.0317642102868157E-2</v>
      </c>
      <c r="K13619" s="216">
        <v>3.1265582129241729E-5</v>
      </c>
    </row>
    <row r="13620" spans="2:11" ht="15.75" customHeight="1" x14ac:dyDescent="0.2">
      <c r="B13620" s="189">
        <v>41437</v>
      </c>
      <c r="C13620" s="143">
        <v>301636</v>
      </c>
      <c r="D13620" s="143" t="s">
        <v>1252</v>
      </c>
      <c r="E13620" s="143" t="s">
        <v>25</v>
      </c>
      <c r="F13620" s="248" t="s">
        <v>7209</v>
      </c>
      <c r="G13620" s="216">
        <v>37</v>
      </c>
      <c r="H13620" s="216">
        <v>389.99999999301508</v>
      </c>
      <c r="I13620" s="216">
        <v>14429.999999741558</v>
      </c>
      <c r="J13620" s="216">
        <v>4.1774291677488681E-2</v>
      </c>
      <c r="K13620" s="216">
        <v>1.0711356840573554E-4</v>
      </c>
    </row>
    <row r="13621" spans="2:11" ht="15.75" customHeight="1" x14ac:dyDescent="0.2">
      <c r="B13621" s="189">
        <v>41437</v>
      </c>
      <c r="C13621" s="143">
        <v>301658</v>
      </c>
      <c r="D13621" s="143" t="s">
        <v>741</v>
      </c>
      <c r="E13621" s="143" t="s">
        <v>24</v>
      </c>
      <c r="F13621" s="248" t="s">
        <v>2953</v>
      </c>
      <c r="G13621" s="216">
        <v>20.900000000000002</v>
      </c>
      <c r="H13621" s="216">
        <v>265.00000000465661</v>
      </c>
      <c r="I13621" s="216">
        <v>5538.5000000973241</v>
      </c>
      <c r="J13621" s="216">
        <v>5.5598799066917176E-3</v>
      </c>
      <c r="K13621" s="216">
        <v>2.0980678892807614E-5</v>
      </c>
    </row>
    <row r="13622" spans="2:11" ht="15.75" customHeight="1" x14ac:dyDescent="0.2">
      <c r="B13622" s="189">
        <v>41437</v>
      </c>
      <c r="C13622" s="143">
        <v>301659</v>
      </c>
      <c r="D13622" s="143" t="s">
        <v>800</v>
      </c>
      <c r="E13622" s="143" t="s">
        <v>24</v>
      </c>
      <c r="F13622" s="248" t="s">
        <v>6832</v>
      </c>
      <c r="G13622" s="216">
        <v>35.85</v>
      </c>
      <c r="H13622" s="216">
        <v>364.00000000256114</v>
      </c>
      <c r="I13622" s="216">
        <v>13049.400000091819</v>
      </c>
      <c r="J13622" s="216">
        <v>1.3099773739030148E-2</v>
      </c>
      <c r="K13622" s="216">
        <v>3.5988389392686743E-5</v>
      </c>
    </row>
    <row r="13623" spans="2:11" ht="15.75" customHeight="1" x14ac:dyDescent="0.2">
      <c r="B13623" s="189">
        <v>41437</v>
      </c>
      <c r="C13623" s="143">
        <v>301660</v>
      </c>
      <c r="D13623" s="143" t="s">
        <v>1382</v>
      </c>
      <c r="E13623" s="143" t="s">
        <v>24</v>
      </c>
      <c r="F13623" s="248" t="s">
        <v>7210</v>
      </c>
      <c r="G13623" s="216">
        <v>2.25</v>
      </c>
      <c r="H13623" s="216">
        <v>53.999999997904524</v>
      </c>
      <c r="I13623" s="216">
        <v>121.49999999528518</v>
      </c>
      <c r="J13623" s="216">
        <v>1.2196901843910072E-4</v>
      </c>
      <c r="K13623" s="216">
        <v>2.2586855267376618E-6</v>
      </c>
    </row>
    <row r="13624" spans="2:11" ht="15.75" customHeight="1" x14ac:dyDescent="0.2">
      <c r="B13624" s="189">
        <v>41437</v>
      </c>
      <c r="C13624" s="143">
        <v>301661</v>
      </c>
      <c r="D13624" s="143" t="s">
        <v>3625</v>
      </c>
      <c r="E13624" s="143" t="s">
        <v>24</v>
      </c>
      <c r="F13624" s="248" t="s">
        <v>7211</v>
      </c>
      <c r="G13624" s="216">
        <v>13.950000000000001</v>
      </c>
      <c r="H13624" s="216">
        <v>175.00000000465661</v>
      </c>
      <c r="I13624" s="216">
        <v>2441.2500000649597</v>
      </c>
      <c r="J13624" s="216">
        <v>2.4506737965755737E-3</v>
      </c>
      <c r="K13624" s="216">
        <v>1.4003850265773504E-5</v>
      </c>
    </row>
    <row r="13625" spans="2:11" ht="15.75" customHeight="1" x14ac:dyDescent="0.2">
      <c r="B13625" s="189">
        <v>41437</v>
      </c>
      <c r="C13625" s="143">
        <v>301662</v>
      </c>
      <c r="D13625" s="143" t="s">
        <v>1437</v>
      </c>
      <c r="E13625" s="143" t="s">
        <v>24</v>
      </c>
      <c r="F13625" s="248" t="s">
        <v>7128</v>
      </c>
      <c r="G13625" s="216">
        <v>17.89</v>
      </c>
      <c r="H13625" s="216">
        <v>220.00000000465661</v>
      </c>
      <c r="I13625" s="216">
        <v>3935.8000000833067</v>
      </c>
      <c r="J13625" s="216">
        <v>3.950993109476557E-3</v>
      </c>
      <c r="K13625" s="216">
        <v>1.7959059588149677E-5</v>
      </c>
    </row>
    <row r="13626" spans="2:11" ht="15.75" customHeight="1" x14ac:dyDescent="0.2">
      <c r="B13626" s="189">
        <v>41437</v>
      </c>
      <c r="C13626" s="143">
        <v>301663</v>
      </c>
      <c r="D13626" s="143" t="s">
        <v>1541</v>
      </c>
      <c r="E13626" s="143" t="s">
        <v>25</v>
      </c>
      <c r="F13626" s="248" t="s">
        <v>3431</v>
      </c>
      <c r="G13626" s="216">
        <v>12.22</v>
      </c>
      <c r="H13626" s="216">
        <v>328.00000000046566</v>
      </c>
      <c r="I13626" s="216">
        <v>4008.1600000056906</v>
      </c>
      <c r="J13626" s="216">
        <v>1.1603468117344392E-2</v>
      </c>
      <c r="K13626" s="216">
        <v>3.5376427186975363E-5</v>
      </c>
    </row>
    <row r="13627" spans="2:11" ht="15.75" customHeight="1" x14ac:dyDescent="0.2">
      <c r="B13627" s="189">
        <v>41437</v>
      </c>
      <c r="C13627" s="143">
        <v>301664</v>
      </c>
      <c r="D13627" s="143" t="s">
        <v>565</v>
      </c>
      <c r="E13627" s="143" t="s">
        <v>25</v>
      </c>
      <c r="F13627" s="248" t="s">
        <v>5738</v>
      </c>
      <c r="G13627" s="216">
        <v>6</v>
      </c>
      <c r="H13627" s="216">
        <v>75.99999999627471</v>
      </c>
      <c r="I13627" s="216">
        <v>455.99999997764826</v>
      </c>
      <c r="J13627" s="216">
        <v>1.3201023565032766E-3</v>
      </c>
      <c r="K13627" s="216">
        <v>1.7369767849578736E-5</v>
      </c>
    </row>
    <row r="13628" spans="2:11" ht="15.75" customHeight="1" x14ac:dyDescent="0.2">
      <c r="B13628" s="189">
        <v>41437</v>
      </c>
      <c r="C13628" s="143">
        <v>301665</v>
      </c>
      <c r="D13628" s="143" t="s">
        <v>2371</v>
      </c>
      <c r="E13628" s="143" t="s">
        <v>25</v>
      </c>
      <c r="F13628" s="248" t="s">
        <v>7212</v>
      </c>
      <c r="G13628" s="216">
        <v>9</v>
      </c>
      <c r="H13628" s="216">
        <v>42.000000000698492</v>
      </c>
      <c r="I13628" s="216">
        <v>378.00000000628643</v>
      </c>
      <c r="J13628" s="216">
        <v>1.0942953745416593E-3</v>
      </c>
      <c r="K13628" s="216">
        <v>2.6054651774368104E-5</v>
      </c>
    </row>
    <row r="13629" spans="2:11" ht="15.75" customHeight="1" x14ac:dyDescent="0.2">
      <c r="B13629" s="189">
        <v>41437</v>
      </c>
      <c r="C13629" s="143">
        <v>301666</v>
      </c>
      <c r="D13629" s="143" t="s">
        <v>1117</v>
      </c>
      <c r="E13629" s="143" t="s">
        <v>25</v>
      </c>
      <c r="F13629" s="248" t="s">
        <v>7213</v>
      </c>
      <c r="G13629" s="216">
        <v>6.11</v>
      </c>
      <c r="H13629" s="216">
        <v>101.00000000442378</v>
      </c>
      <c r="I13629" s="216">
        <v>617.11000002702929</v>
      </c>
      <c r="J13629" s="216">
        <v>1.7865095730205045E-3</v>
      </c>
      <c r="K13629" s="216">
        <v>1.7688213593487682E-5</v>
      </c>
    </row>
    <row r="13630" spans="2:11" ht="15.75" customHeight="1" x14ac:dyDescent="0.2">
      <c r="B13630" s="189">
        <v>41437</v>
      </c>
      <c r="C13630" s="143">
        <v>301667</v>
      </c>
      <c r="D13630" s="143" t="s">
        <v>1117</v>
      </c>
      <c r="E13630" s="143" t="s">
        <v>25</v>
      </c>
      <c r="F13630" s="248" t="s">
        <v>7214</v>
      </c>
      <c r="G13630" s="216">
        <v>1.82</v>
      </c>
      <c r="H13630" s="216">
        <v>126.00000000209548</v>
      </c>
      <c r="I13630" s="216">
        <v>229.32000000381376</v>
      </c>
      <c r="J13630" s="216">
        <v>6.6387252722193996E-4</v>
      </c>
      <c r="K13630" s="216">
        <v>5.2688295810388838E-6</v>
      </c>
    </row>
    <row r="13631" spans="2:11" ht="15.75" customHeight="1" x14ac:dyDescent="0.2">
      <c r="B13631" s="189">
        <v>41437</v>
      </c>
      <c r="C13631" s="143">
        <v>301668</v>
      </c>
      <c r="D13631" s="143" t="s">
        <v>655</v>
      </c>
      <c r="E13631" s="143" t="s">
        <v>25</v>
      </c>
      <c r="F13631" s="248" t="s">
        <v>7140</v>
      </c>
      <c r="G13631" s="216">
        <v>14.030000000000001</v>
      </c>
      <c r="H13631" s="216">
        <v>158.00000000162981</v>
      </c>
      <c r="I13631" s="216">
        <v>2216.7400000228663</v>
      </c>
      <c r="J13631" s="216">
        <v>6.4173765305453913E-3</v>
      </c>
      <c r="K13631" s="216">
        <v>4.0616307154931615E-5</v>
      </c>
    </row>
    <row r="13632" spans="2:11" ht="15.75" customHeight="1" x14ac:dyDescent="0.2">
      <c r="B13632" s="189">
        <v>41437</v>
      </c>
      <c r="C13632" s="143">
        <v>301669</v>
      </c>
      <c r="D13632" s="143" t="s">
        <v>1556</v>
      </c>
      <c r="E13632" s="143" t="s">
        <v>24</v>
      </c>
      <c r="F13632" s="248" t="s">
        <v>4878</v>
      </c>
      <c r="G13632" s="216">
        <v>5.44</v>
      </c>
      <c r="H13632" s="216">
        <v>100.00000000116415</v>
      </c>
      <c r="I13632" s="216">
        <v>544.00000000633304</v>
      </c>
      <c r="J13632" s="216">
        <v>5.4609996735981885E-4</v>
      </c>
      <c r="K13632" s="216">
        <v>5.460999673534614E-6</v>
      </c>
    </row>
    <row r="13633" spans="2:11" ht="15.75" customHeight="1" x14ac:dyDescent="0.2">
      <c r="B13633" s="189">
        <v>41437</v>
      </c>
      <c r="C13633" s="143">
        <v>301670</v>
      </c>
      <c r="D13633" s="143" t="s">
        <v>2688</v>
      </c>
      <c r="E13633" s="143" t="s">
        <v>24</v>
      </c>
      <c r="F13633" s="248" t="s">
        <v>6738</v>
      </c>
      <c r="G13633" s="216">
        <v>24.39</v>
      </c>
      <c r="H13633" s="216">
        <v>360</v>
      </c>
      <c r="I13633" s="216">
        <v>8780.4000000000015</v>
      </c>
      <c r="J13633" s="216">
        <v>8.8142943995410533E-3</v>
      </c>
      <c r="K13633" s="216">
        <v>2.4484151109836254E-5</v>
      </c>
    </row>
    <row r="13634" spans="2:11" ht="15.75" customHeight="1" x14ac:dyDescent="0.2">
      <c r="B13634" s="189">
        <v>41437</v>
      </c>
      <c r="C13634" s="143">
        <v>301671</v>
      </c>
      <c r="D13634" s="143" t="s">
        <v>560</v>
      </c>
      <c r="E13634" s="143" t="s">
        <v>24</v>
      </c>
      <c r="F13634" s="248" t="s">
        <v>7215</v>
      </c>
      <c r="G13634" s="216">
        <v>40.31</v>
      </c>
      <c r="H13634" s="216">
        <v>147.00000000768341</v>
      </c>
      <c r="I13634" s="216">
        <v>5925.570000309719</v>
      </c>
      <c r="J13634" s="216">
        <v>5.9484440877201972E-3</v>
      </c>
      <c r="K13634" s="216">
        <v>4.0465606036797846E-5</v>
      </c>
    </row>
    <row r="13635" spans="2:11" ht="15.75" customHeight="1" x14ac:dyDescent="0.2">
      <c r="B13635" s="189">
        <v>41437</v>
      </c>
      <c r="C13635" s="143">
        <v>301672</v>
      </c>
      <c r="D13635" s="143" t="s">
        <v>762</v>
      </c>
      <c r="E13635" s="143" t="s">
        <v>25</v>
      </c>
      <c r="F13635" s="248" t="s">
        <v>7216</v>
      </c>
      <c r="G13635" s="216">
        <v>17.25</v>
      </c>
      <c r="H13635" s="216">
        <v>494.00000000721775</v>
      </c>
      <c r="I13635" s="216">
        <v>8521.5000001245062</v>
      </c>
      <c r="J13635" s="216">
        <v>2.4669412788724639E-2</v>
      </c>
      <c r="K13635" s="216">
        <v>4.9938082567538868E-5</v>
      </c>
    </row>
    <row r="13636" spans="2:11" ht="15.75" customHeight="1" x14ac:dyDescent="0.2">
      <c r="B13636" s="189">
        <v>41437</v>
      </c>
      <c r="C13636" s="143">
        <v>301673</v>
      </c>
      <c r="D13636" s="143" t="s">
        <v>1247</v>
      </c>
      <c r="E13636" s="143" t="s">
        <v>24</v>
      </c>
      <c r="F13636" s="248" t="s">
        <v>7119</v>
      </c>
      <c r="G13636" s="216">
        <v>39.795000000000002</v>
      </c>
      <c r="H13636" s="216">
        <v>319.99999999534339</v>
      </c>
      <c r="I13636" s="216">
        <v>12734.39999981469</v>
      </c>
      <c r="J13636" s="216">
        <v>1.2783557765008677E-2</v>
      </c>
      <c r="K13636" s="216">
        <v>3.9948618016233449E-5</v>
      </c>
    </row>
    <row r="13637" spans="2:11" ht="15.75" customHeight="1" x14ac:dyDescent="0.2">
      <c r="B13637" s="189">
        <v>41437</v>
      </c>
      <c r="C13637" s="143">
        <v>301675</v>
      </c>
      <c r="D13637" s="143" t="s">
        <v>1212</v>
      </c>
      <c r="E13637" s="143" t="s">
        <v>24</v>
      </c>
      <c r="F13637" s="248" t="s">
        <v>3334</v>
      </c>
      <c r="G13637" s="216">
        <v>2.34</v>
      </c>
      <c r="H13637" s="216">
        <v>70.000000008149073</v>
      </c>
      <c r="I13637" s="216">
        <v>163.80000001906882</v>
      </c>
      <c r="J13637" s="216">
        <v>1.644323063656442E-4</v>
      </c>
      <c r="K13637" s="216">
        <v>2.3490329478071682E-6</v>
      </c>
    </row>
    <row r="13638" spans="2:11" ht="15.75" customHeight="1" x14ac:dyDescent="0.2">
      <c r="B13638" s="189">
        <v>41437</v>
      </c>
      <c r="C13638" s="143">
        <v>301675</v>
      </c>
      <c r="D13638" s="143" t="s">
        <v>1215</v>
      </c>
      <c r="E13638" s="143" t="s">
        <v>24</v>
      </c>
      <c r="F13638" s="248" t="s">
        <v>3334</v>
      </c>
      <c r="G13638" s="216">
        <v>23.6</v>
      </c>
      <c r="H13638" s="216">
        <v>70.000000008149073</v>
      </c>
      <c r="I13638" s="216">
        <v>1652.0000001923181</v>
      </c>
      <c r="J13638" s="216">
        <v>1.6583771069355571E-3</v>
      </c>
      <c r="K13638" s="216">
        <v>2.3691101524892809E-5</v>
      </c>
    </row>
    <row r="13639" spans="2:11" ht="15.75" customHeight="1" x14ac:dyDescent="0.2">
      <c r="B13639" s="189">
        <v>41437</v>
      </c>
      <c r="C13639" s="143">
        <v>301676</v>
      </c>
      <c r="D13639" s="143" t="s">
        <v>1214</v>
      </c>
      <c r="E13639" s="143" t="s">
        <v>24</v>
      </c>
      <c r="F13639" s="248" t="s">
        <v>6704</v>
      </c>
      <c r="G13639" s="216">
        <v>26.13</v>
      </c>
      <c r="H13639" s="216">
        <v>407.99999999930151</v>
      </c>
      <c r="I13639" s="216">
        <v>10661.039999981747</v>
      </c>
      <c r="J13639" s="216">
        <v>1.0702194110191136E-2</v>
      </c>
      <c r="K13639" s="216">
        <v>2.6230867917180045E-5</v>
      </c>
    </row>
    <row r="13640" spans="2:11" ht="15.75" customHeight="1" x14ac:dyDescent="0.2">
      <c r="B13640" s="189">
        <v>41437</v>
      </c>
      <c r="C13640" s="143">
        <v>301677</v>
      </c>
      <c r="D13640" s="143" t="s">
        <v>584</v>
      </c>
      <c r="E13640" s="143" t="s">
        <v>24</v>
      </c>
      <c r="F13640" s="248" t="s">
        <v>6820</v>
      </c>
      <c r="G13640" s="216">
        <v>2.0100000000000002</v>
      </c>
      <c r="H13640" s="216">
        <v>84.000000001396984</v>
      </c>
      <c r="I13640" s="216">
        <v>168.84000000280795</v>
      </c>
      <c r="J13640" s="216">
        <v>1.6949176192921294E-4</v>
      </c>
      <c r="K13640" s="216">
        <v>2.0177590705523116E-6</v>
      </c>
    </row>
    <row r="13641" spans="2:11" ht="15.75" customHeight="1" x14ac:dyDescent="0.2">
      <c r="B13641" s="189">
        <v>41437</v>
      </c>
      <c r="C13641" s="143">
        <v>301678</v>
      </c>
      <c r="D13641" s="143" t="s">
        <v>786</v>
      </c>
      <c r="E13641" s="143" t="s">
        <v>24</v>
      </c>
      <c r="F13641" s="248" t="s">
        <v>7217</v>
      </c>
      <c r="G13641" s="216">
        <v>15.73</v>
      </c>
      <c r="H13641" s="216">
        <v>265.00000000465661</v>
      </c>
      <c r="I13641" s="216">
        <v>4168.4500000732487</v>
      </c>
      <c r="J13641" s="216">
        <v>4.1845411929311346E-3</v>
      </c>
      <c r="K13641" s="216">
        <v>1.5790721482481519E-5</v>
      </c>
    </row>
    <row r="13642" spans="2:11" ht="15.75" customHeight="1" x14ac:dyDescent="0.2">
      <c r="B13642" s="189">
        <v>41437</v>
      </c>
      <c r="C13642" s="143">
        <v>301679</v>
      </c>
      <c r="D13642" s="143" t="s">
        <v>945</v>
      </c>
      <c r="E13642" s="143" t="s">
        <v>24</v>
      </c>
      <c r="F13642" s="248" t="s">
        <v>7218</v>
      </c>
      <c r="G13642" s="216">
        <v>10.02</v>
      </c>
      <c r="H13642" s="216">
        <v>290.00000000232831</v>
      </c>
      <c r="I13642" s="216">
        <v>2905.8000000233296</v>
      </c>
      <c r="J13642" s="216">
        <v>2.9170170682875519E-3</v>
      </c>
      <c r="K13642" s="216">
        <v>1.0058679545738386E-5</v>
      </c>
    </row>
    <row r="13643" spans="2:11" ht="15.75" customHeight="1" x14ac:dyDescent="0.2">
      <c r="B13643" s="189">
        <v>41437</v>
      </c>
      <c r="C13643" s="143">
        <v>301681</v>
      </c>
      <c r="D13643" s="143" t="s">
        <v>657</v>
      </c>
      <c r="E13643" s="143" t="s">
        <v>25</v>
      </c>
      <c r="F13643" s="248" t="s">
        <v>7219</v>
      </c>
      <c r="G13643" s="216">
        <v>9</v>
      </c>
      <c r="H13643" s="216">
        <v>162.9999999969732</v>
      </c>
      <c r="I13643" s="216">
        <v>1466.9999999727588</v>
      </c>
      <c r="J13643" s="216">
        <v>4.2469082391431391E-3</v>
      </c>
      <c r="K13643" s="216">
        <v>2.6054651774368104E-5</v>
      </c>
    </row>
    <row r="13644" spans="2:11" ht="15.75" customHeight="1" x14ac:dyDescent="0.2">
      <c r="B13644" s="189">
        <v>41437</v>
      </c>
      <c r="C13644" s="143">
        <v>301682</v>
      </c>
      <c r="D13644" s="143" t="s">
        <v>872</v>
      </c>
      <c r="E13644" s="143" t="s">
        <v>25</v>
      </c>
      <c r="F13644" s="248" t="s">
        <v>2471</v>
      </c>
      <c r="G13644" s="216">
        <v>26</v>
      </c>
      <c r="H13644" s="216">
        <v>119.00000000023283</v>
      </c>
      <c r="I13644" s="216">
        <v>3094.0000000060536</v>
      </c>
      <c r="J13644" s="216">
        <v>8.9570102877836264E-3</v>
      </c>
      <c r="K13644" s="216">
        <v>7.5268994014841194E-5</v>
      </c>
    </row>
    <row r="13645" spans="2:11" ht="15.75" customHeight="1" x14ac:dyDescent="0.2">
      <c r="B13645" s="189">
        <v>41437</v>
      </c>
      <c r="C13645" s="143">
        <v>301936</v>
      </c>
      <c r="D13645" s="143" t="s">
        <v>776</v>
      </c>
      <c r="E13645" s="143" t="s">
        <v>24</v>
      </c>
      <c r="F13645" s="248" t="s">
        <v>6319</v>
      </c>
      <c r="G13645" s="216">
        <v>60</v>
      </c>
      <c r="H13645" s="216">
        <v>439.99999999883585</v>
      </c>
      <c r="I13645" s="216">
        <v>26399.999999930151</v>
      </c>
      <c r="J13645" s="216">
        <v>2.6501910180318444E-2</v>
      </c>
      <c r="K13645" s="216">
        <v>6.0231614046337648E-5</v>
      </c>
    </row>
    <row r="13646" spans="2:11" ht="15.75" customHeight="1" x14ac:dyDescent="0.2">
      <c r="B13646" s="189">
        <v>41438</v>
      </c>
      <c r="C13646" s="143">
        <v>301695</v>
      </c>
      <c r="D13646" s="143" t="s">
        <v>6851</v>
      </c>
      <c r="E13646" s="143" t="s">
        <v>24</v>
      </c>
      <c r="F13646" s="248" t="s">
        <v>6852</v>
      </c>
      <c r="G13646" s="216">
        <v>1</v>
      </c>
      <c r="H13646" s="216">
        <v>108.99999999906868</v>
      </c>
      <c r="I13646" s="216">
        <v>108.99999999906868</v>
      </c>
      <c r="J13646" s="216">
        <v>1.0941152629055957E-4</v>
      </c>
      <c r="K13646" s="216">
        <v>1.0037754705641688E-6</v>
      </c>
    </row>
    <row r="13647" spans="2:11" ht="15.75" customHeight="1" x14ac:dyDescent="0.2">
      <c r="B13647" s="189">
        <v>41438</v>
      </c>
      <c r="C13647" s="143">
        <v>301753</v>
      </c>
      <c r="D13647" s="143" t="s">
        <v>588</v>
      </c>
      <c r="E13647" s="143" t="s">
        <v>25</v>
      </c>
      <c r="F13647" s="248" t="s">
        <v>7004</v>
      </c>
      <c r="G13647" s="216">
        <v>10</v>
      </c>
      <c r="H13647" s="216">
        <v>341.00000000093132</v>
      </c>
      <c r="I13647" s="216">
        <v>3410.0000000093132</v>
      </c>
      <c r="J13647" s="216">
        <v>9.8730336558089452E-3</v>
      </c>
      <c r="K13647" s="216">
        <v>2.8953177876193493E-5</v>
      </c>
    </row>
    <row r="13648" spans="2:11" ht="15.75" customHeight="1" x14ac:dyDescent="0.2">
      <c r="B13648" s="189">
        <v>41438</v>
      </c>
      <c r="C13648" s="143">
        <v>301773</v>
      </c>
      <c r="D13648" s="143" t="s">
        <v>723</v>
      </c>
      <c r="E13648" s="143" t="s">
        <v>25</v>
      </c>
      <c r="F13648" s="248" t="s">
        <v>3188</v>
      </c>
      <c r="G13648" s="216">
        <v>37.799999999999997</v>
      </c>
      <c r="H13648" s="216">
        <v>345.99999999627471</v>
      </c>
      <c r="I13648" s="216">
        <v>13078.799999859184</v>
      </c>
      <c r="J13648" s="216">
        <v>3.7867282280308237E-2</v>
      </c>
      <c r="K13648" s="216">
        <v>1.0944301237201139E-4</v>
      </c>
    </row>
    <row r="13649" spans="2:11" ht="15.75" customHeight="1" x14ac:dyDescent="0.2">
      <c r="B13649" s="189">
        <v>41438</v>
      </c>
      <c r="C13649" s="143">
        <v>301774</v>
      </c>
      <c r="D13649" s="143" t="s">
        <v>827</v>
      </c>
      <c r="E13649" s="143" t="s">
        <v>24</v>
      </c>
      <c r="F13649" s="248" t="s">
        <v>7220</v>
      </c>
      <c r="G13649" s="216">
        <v>100</v>
      </c>
      <c r="H13649" s="216">
        <v>360</v>
      </c>
      <c r="I13649" s="216">
        <v>36000</v>
      </c>
      <c r="J13649" s="216">
        <v>3.6135916940310084E-2</v>
      </c>
      <c r="K13649" s="216">
        <v>1.0037754705641689E-4</v>
      </c>
    </row>
    <row r="13650" spans="2:11" ht="15.75" customHeight="1" x14ac:dyDescent="0.2">
      <c r="B13650" s="189">
        <v>41438</v>
      </c>
      <c r="C13650" s="143">
        <v>301775</v>
      </c>
      <c r="D13650" s="143" t="s">
        <v>1188</v>
      </c>
      <c r="E13650" s="143" t="s">
        <v>25</v>
      </c>
      <c r="F13650" s="248" t="s">
        <v>4381</v>
      </c>
      <c r="G13650" s="216">
        <v>2</v>
      </c>
      <c r="H13650" s="216">
        <v>447.99999999348074</v>
      </c>
      <c r="I13650" s="216">
        <v>895.99999998696148</v>
      </c>
      <c r="J13650" s="216">
        <v>2.5942047376691863E-3</v>
      </c>
      <c r="K13650" s="216">
        <v>5.7906355752386982E-6</v>
      </c>
    </row>
    <row r="13651" spans="2:11" ht="15.75" customHeight="1" x14ac:dyDescent="0.2">
      <c r="B13651" s="189">
        <v>41438</v>
      </c>
      <c r="C13651" s="143">
        <v>301776</v>
      </c>
      <c r="D13651" s="143" t="s">
        <v>890</v>
      </c>
      <c r="E13651" s="143" t="s">
        <v>25</v>
      </c>
      <c r="F13651" s="248" t="s">
        <v>7221</v>
      </c>
      <c r="G13651" s="216">
        <v>24</v>
      </c>
      <c r="H13651" s="216">
        <v>489.99999999417923</v>
      </c>
      <c r="I13651" s="216">
        <v>11759.999999860302</v>
      </c>
      <c r="J13651" s="216">
        <v>3.4048937181999077E-2</v>
      </c>
      <c r="K13651" s="216">
        <v>6.9487626902864385E-5</v>
      </c>
    </row>
    <row r="13652" spans="2:11" ht="15.75" customHeight="1" x14ac:dyDescent="0.2">
      <c r="B13652" s="189">
        <v>41438</v>
      </c>
      <c r="C13652" s="143">
        <v>301778</v>
      </c>
      <c r="D13652" s="143" t="s">
        <v>526</v>
      </c>
      <c r="E13652" s="143" t="s">
        <v>25</v>
      </c>
      <c r="F13652" s="248" t="s">
        <v>3670</v>
      </c>
      <c r="G13652" s="216">
        <v>29</v>
      </c>
      <c r="H13652" s="216">
        <v>433.00000000745058</v>
      </c>
      <c r="I13652" s="216">
        <v>12557.000000216067</v>
      </c>
      <c r="J13652" s="216">
        <v>3.6356505459761747E-2</v>
      </c>
      <c r="K13652" s="216">
        <v>8.3964215840961123E-5</v>
      </c>
    </row>
    <row r="13653" spans="2:11" ht="15.75" customHeight="1" x14ac:dyDescent="0.2">
      <c r="B13653" s="189">
        <v>41438</v>
      </c>
      <c r="C13653" s="143">
        <v>301780</v>
      </c>
      <c r="D13653" s="143" t="s">
        <v>1268</v>
      </c>
      <c r="E13653" s="143" t="s">
        <v>24</v>
      </c>
      <c r="F13653" s="248" t="s">
        <v>7014</v>
      </c>
      <c r="G13653" s="216">
        <v>22.89</v>
      </c>
      <c r="H13653" s="216">
        <v>355.00000000465661</v>
      </c>
      <c r="I13653" s="216">
        <v>8125.9500001065899</v>
      </c>
      <c r="J13653" s="216">
        <v>8.1566292851379014E-3</v>
      </c>
      <c r="K13653" s="216">
        <v>2.2976420521213827E-5</v>
      </c>
    </row>
    <row r="13654" spans="2:11" ht="15.75" customHeight="1" x14ac:dyDescent="0.2">
      <c r="B13654" s="189">
        <v>41438</v>
      </c>
      <c r="C13654" s="143">
        <v>301780</v>
      </c>
      <c r="D13654" s="143" t="s">
        <v>863</v>
      </c>
      <c r="E13654" s="143" t="s">
        <v>24</v>
      </c>
      <c r="F13654" s="248" t="s">
        <v>7014</v>
      </c>
      <c r="G13654" s="216">
        <v>62.75</v>
      </c>
      <c r="H13654" s="216">
        <v>355.00000000465661</v>
      </c>
      <c r="I13654" s="216">
        <v>22276.250000292202</v>
      </c>
      <c r="J13654" s="216">
        <v>2.2360353326448375E-2</v>
      </c>
      <c r="K13654" s="216">
        <v>6.2986910777901593E-5</v>
      </c>
    </row>
    <row r="13655" spans="2:11" ht="15.75" customHeight="1" x14ac:dyDescent="0.2">
      <c r="B13655" s="189">
        <v>41438</v>
      </c>
      <c r="C13655" s="143">
        <v>301780</v>
      </c>
      <c r="D13655" s="143" t="s">
        <v>1050</v>
      </c>
      <c r="E13655" s="143" t="s">
        <v>24</v>
      </c>
      <c r="F13655" s="248" t="s">
        <v>7014</v>
      </c>
      <c r="G13655" s="216">
        <v>3.9</v>
      </c>
      <c r="H13655" s="216">
        <v>355.00000000465661</v>
      </c>
      <c r="I13655" s="216">
        <v>1384.5000000181608</v>
      </c>
      <c r="J13655" s="216">
        <v>1.3897271390143212E-3</v>
      </c>
      <c r="K13655" s="216">
        <v>3.9147243352002588E-6</v>
      </c>
    </row>
    <row r="13656" spans="2:11" ht="15.75" customHeight="1" x14ac:dyDescent="0.2">
      <c r="B13656" s="189">
        <v>41438</v>
      </c>
      <c r="C13656" s="143">
        <v>301781</v>
      </c>
      <c r="D13656" s="143" t="s">
        <v>545</v>
      </c>
      <c r="E13656" s="143" t="s">
        <v>24</v>
      </c>
      <c r="F13656" s="248" t="s">
        <v>7222</v>
      </c>
      <c r="G13656" s="216">
        <v>56</v>
      </c>
      <c r="H13656" s="216">
        <v>49.999999995343387</v>
      </c>
      <c r="I13656" s="216">
        <v>2799.9999997392297</v>
      </c>
      <c r="J13656" s="216">
        <v>2.810571317317918E-3</v>
      </c>
      <c r="K13656" s="216">
        <v>5.6211426351593456E-5</v>
      </c>
    </row>
    <row r="13657" spans="2:11" ht="15.75" customHeight="1" x14ac:dyDescent="0.2">
      <c r="B13657" s="189">
        <v>41438</v>
      </c>
      <c r="C13657" s="143">
        <v>301782</v>
      </c>
      <c r="D13657" s="143" t="s">
        <v>6759</v>
      </c>
      <c r="E13657" s="143" t="s">
        <v>24</v>
      </c>
      <c r="F13657" s="248" t="s">
        <v>6967</v>
      </c>
      <c r="G13657" s="216">
        <v>10.88</v>
      </c>
      <c r="H13657" s="216">
        <v>200.99999999511056</v>
      </c>
      <c r="I13657" s="216">
        <v>2186.8799999468029</v>
      </c>
      <c r="J13657" s="216">
        <v>2.1951365010139715E-3</v>
      </c>
      <c r="K13657" s="216">
        <v>1.0921077119738158E-5</v>
      </c>
    </row>
    <row r="13658" spans="2:11" ht="15.75" customHeight="1" x14ac:dyDescent="0.2">
      <c r="B13658" s="189">
        <v>41438</v>
      </c>
      <c r="C13658" s="143">
        <v>301783</v>
      </c>
      <c r="D13658" s="143" t="s">
        <v>905</v>
      </c>
      <c r="E13658" s="143" t="s">
        <v>25</v>
      </c>
      <c r="F13658" s="248" t="s">
        <v>7223</v>
      </c>
      <c r="G13658" s="216">
        <v>11</v>
      </c>
      <c r="H13658" s="216">
        <v>36.000000002095476</v>
      </c>
      <c r="I13658" s="216">
        <v>396.00000002305023</v>
      </c>
      <c r="J13658" s="216">
        <v>1.1465458439639999E-3</v>
      </c>
      <c r="K13658" s="216">
        <v>3.1848495663812841E-5</v>
      </c>
    </row>
    <row r="13659" spans="2:11" ht="15.75" customHeight="1" x14ac:dyDescent="0.2">
      <c r="B13659" s="189">
        <v>41438</v>
      </c>
      <c r="C13659" s="143">
        <v>301784</v>
      </c>
      <c r="D13659" s="143" t="s">
        <v>1735</v>
      </c>
      <c r="E13659" s="143" t="s">
        <v>24</v>
      </c>
      <c r="F13659" s="248" t="s">
        <v>7015</v>
      </c>
      <c r="G13659" s="216">
        <v>18.475899999999999</v>
      </c>
      <c r="H13659" s="216">
        <v>88.000000003958121</v>
      </c>
      <c r="I13659" s="216">
        <v>1625.8792000731298</v>
      </c>
      <c r="J13659" s="216">
        <v>1.6320176591339004E-3</v>
      </c>
      <c r="K13659" s="216">
        <v>1.8545655216596528E-5</v>
      </c>
    </row>
    <row r="13660" spans="2:11" ht="15.75" customHeight="1" x14ac:dyDescent="0.2">
      <c r="B13660" s="189">
        <v>41438</v>
      </c>
      <c r="C13660" s="143">
        <v>301785</v>
      </c>
      <c r="D13660" s="143" t="s">
        <v>880</v>
      </c>
      <c r="E13660" s="143" t="s">
        <v>24</v>
      </c>
      <c r="F13660" s="248" t="s">
        <v>7224</v>
      </c>
      <c r="G13660" s="216">
        <v>10.08</v>
      </c>
      <c r="H13660" s="216">
        <v>249.00000000488944</v>
      </c>
      <c r="I13660" s="216">
        <v>2509.9200000492856</v>
      </c>
      <c r="J13660" s="216">
        <v>2.5193961291278904E-3</v>
      </c>
      <c r="K13660" s="216">
        <v>1.0118056743286822E-5</v>
      </c>
    </row>
    <row r="13661" spans="2:11" ht="15.75" customHeight="1" x14ac:dyDescent="0.2">
      <c r="B13661" s="189">
        <v>41438</v>
      </c>
      <c r="C13661" s="143">
        <v>301786</v>
      </c>
      <c r="D13661" s="143" t="s">
        <v>494</v>
      </c>
      <c r="E13661" s="143" t="s">
        <v>25</v>
      </c>
      <c r="F13661" s="248" t="s">
        <v>5753</v>
      </c>
      <c r="G13661" s="216">
        <v>13.76</v>
      </c>
      <c r="H13661" s="216">
        <v>94.000000002561137</v>
      </c>
      <c r="I13661" s="216">
        <v>1293.4400000352412</v>
      </c>
      <c r="J13661" s="216">
        <v>3.7449198393204055E-3</v>
      </c>
      <c r="K13661" s="216">
        <v>3.9839572757642241E-5</v>
      </c>
    </row>
    <row r="13662" spans="2:11" ht="15.75" customHeight="1" x14ac:dyDescent="0.2">
      <c r="B13662" s="189">
        <v>41438</v>
      </c>
      <c r="C13662" s="143">
        <v>301787</v>
      </c>
      <c r="D13662" s="143" t="s">
        <v>1541</v>
      </c>
      <c r="E13662" s="143" t="s">
        <v>25</v>
      </c>
      <c r="F13662" s="248" t="s">
        <v>5324</v>
      </c>
      <c r="G13662" s="216">
        <v>32.290000000000006</v>
      </c>
      <c r="H13662" s="216">
        <v>409.99999999534339</v>
      </c>
      <c r="I13662" s="216">
        <v>13238.89999984964</v>
      </c>
      <c r="J13662" s="216">
        <v>3.833082265807846E-2</v>
      </c>
      <c r="K13662" s="216">
        <v>9.3489811362228799E-5</v>
      </c>
    </row>
    <row r="13663" spans="2:11" ht="15.75" customHeight="1" x14ac:dyDescent="0.2">
      <c r="B13663" s="189">
        <v>41438</v>
      </c>
      <c r="C13663" s="143">
        <v>301788</v>
      </c>
      <c r="D13663" s="143" t="s">
        <v>960</v>
      </c>
      <c r="E13663" s="143" t="s">
        <v>25</v>
      </c>
      <c r="F13663" s="248" t="s">
        <v>7135</v>
      </c>
      <c r="G13663" s="216">
        <v>29.025000000000002</v>
      </c>
      <c r="H13663" s="216">
        <v>451.00000000325963</v>
      </c>
      <c r="I13663" s="216">
        <v>13090.275000094613</v>
      </c>
      <c r="J13663" s="216">
        <v>3.7900506052602811E-2</v>
      </c>
      <c r="K13663" s="216">
        <v>8.4036598785651616E-5</v>
      </c>
    </row>
    <row r="13664" spans="2:11" ht="15.75" customHeight="1" x14ac:dyDescent="0.2">
      <c r="B13664" s="189">
        <v>41438</v>
      </c>
      <c r="C13664" s="143">
        <v>301789</v>
      </c>
      <c r="D13664" s="143" t="s">
        <v>6560</v>
      </c>
      <c r="E13664" s="143" t="s">
        <v>24</v>
      </c>
      <c r="F13664" s="248" t="s">
        <v>6677</v>
      </c>
      <c r="G13664" s="216">
        <v>28.4925</v>
      </c>
      <c r="H13664" s="216">
        <v>339.99999999767169</v>
      </c>
      <c r="I13664" s="216">
        <v>9687.4499999336604</v>
      </c>
      <c r="J13664" s="216">
        <v>9.7240246822502679E-3</v>
      </c>
      <c r="K13664" s="216">
        <v>2.8600072595049581E-5</v>
      </c>
    </row>
    <row r="13665" spans="2:11" ht="15.75" customHeight="1" x14ac:dyDescent="0.2">
      <c r="B13665" s="189">
        <v>41438</v>
      </c>
      <c r="C13665" s="143">
        <v>301790</v>
      </c>
      <c r="D13665" s="143" t="s">
        <v>7021</v>
      </c>
      <c r="E13665" s="143" t="s">
        <v>24</v>
      </c>
      <c r="F13665" s="248" t="s">
        <v>7225</v>
      </c>
      <c r="G13665" s="216">
        <v>11.585000000000001</v>
      </c>
      <c r="H13665" s="216">
        <v>371.99999999720603</v>
      </c>
      <c r="I13665" s="216">
        <v>4309.6199999676319</v>
      </c>
      <c r="J13665" s="216">
        <v>4.3258908434202631E-3</v>
      </c>
      <c r="K13665" s="216">
        <v>1.1628738826485898E-5</v>
      </c>
    </row>
    <row r="13666" spans="2:11" ht="15.75" customHeight="1" x14ac:dyDescent="0.2">
      <c r="B13666" s="189">
        <v>41438</v>
      </c>
      <c r="C13666" s="143">
        <v>301791</v>
      </c>
      <c r="D13666" s="143" t="s">
        <v>1393</v>
      </c>
      <c r="E13666" s="143" t="s">
        <v>24</v>
      </c>
      <c r="F13666" s="248" t="s">
        <v>7226</v>
      </c>
      <c r="G13666" s="216">
        <v>10.9</v>
      </c>
      <c r="H13666" s="216">
        <v>254.00000000023283</v>
      </c>
      <c r="I13666" s="216">
        <v>2768.6000000025379</v>
      </c>
      <c r="J13666" s="216">
        <v>2.7790527678065056E-3</v>
      </c>
      <c r="K13666" s="216">
        <v>1.0941152629149441E-5</v>
      </c>
    </row>
    <row r="13667" spans="2:11" ht="15.75" customHeight="1" x14ac:dyDescent="0.2">
      <c r="B13667" s="189">
        <v>41438</v>
      </c>
      <c r="C13667" s="143">
        <v>301792</v>
      </c>
      <c r="D13667" s="143" t="s">
        <v>1247</v>
      </c>
      <c r="E13667" s="143" t="s">
        <v>24</v>
      </c>
      <c r="F13667" s="248" t="s">
        <v>7119</v>
      </c>
      <c r="G13667" s="216">
        <v>20.845000000000002</v>
      </c>
      <c r="H13667" s="216">
        <v>203.00000000162981</v>
      </c>
      <c r="I13667" s="216">
        <v>4231.535000033974</v>
      </c>
      <c r="J13667" s="216">
        <v>4.2475110358678528E-3</v>
      </c>
      <c r="K13667" s="216">
        <v>2.0923699683910104E-5</v>
      </c>
    </row>
    <row r="13668" spans="2:11" ht="15.75" customHeight="1" x14ac:dyDescent="0.2">
      <c r="B13668" s="189">
        <v>41438</v>
      </c>
      <c r="C13668" s="143">
        <v>301793</v>
      </c>
      <c r="D13668" s="143" t="s">
        <v>1126</v>
      </c>
      <c r="E13668" s="143" t="s">
        <v>24</v>
      </c>
      <c r="F13668" s="248" t="s">
        <v>7227</v>
      </c>
      <c r="G13668" s="216">
        <v>5.2</v>
      </c>
      <c r="H13668" s="216">
        <v>213.00000000279397</v>
      </c>
      <c r="I13668" s="216">
        <v>1107.6000000145286</v>
      </c>
      <c r="J13668" s="216">
        <v>1.111781711211457E-3</v>
      </c>
      <c r="K13668" s="216">
        <v>5.2196324469336786E-6</v>
      </c>
    </row>
    <row r="13669" spans="2:11" ht="15.75" customHeight="1" x14ac:dyDescent="0.2">
      <c r="B13669" s="189">
        <v>41438</v>
      </c>
      <c r="C13669" s="143">
        <v>301794</v>
      </c>
      <c r="D13669" s="143" t="s">
        <v>1214</v>
      </c>
      <c r="E13669" s="143" t="s">
        <v>24</v>
      </c>
      <c r="F13669" s="248" t="s">
        <v>7228</v>
      </c>
      <c r="G13669" s="216">
        <v>5.38</v>
      </c>
      <c r="H13669" s="216">
        <v>230.99999999860302</v>
      </c>
      <c r="I13669" s="216">
        <v>1242.7799999924841</v>
      </c>
      <c r="J13669" s="216">
        <v>1.2474720793001937E-3</v>
      </c>
      <c r="K13669" s="216">
        <v>5.4003120316352289E-6</v>
      </c>
    </row>
    <row r="13670" spans="2:11" ht="15.75" customHeight="1" x14ac:dyDescent="0.2">
      <c r="B13670" s="189">
        <v>41438</v>
      </c>
      <c r="C13670" s="143">
        <v>301795</v>
      </c>
      <c r="D13670" s="143" t="s">
        <v>884</v>
      </c>
      <c r="E13670" s="143" t="s">
        <v>24</v>
      </c>
      <c r="F13670" s="248" t="s">
        <v>7229</v>
      </c>
      <c r="G13670" s="216">
        <v>2.7</v>
      </c>
      <c r="H13670" s="216">
        <v>329.99999999650754</v>
      </c>
      <c r="I13670" s="216">
        <v>890.99999999057047</v>
      </c>
      <c r="J13670" s="216">
        <v>8.9436394426320941E-4</v>
      </c>
      <c r="K13670" s="216">
        <v>2.7101937705232563E-6</v>
      </c>
    </row>
    <row r="13671" spans="2:11" ht="15.75" customHeight="1" x14ac:dyDescent="0.2">
      <c r="B13671" s="189">
        <v>41438</v>
      </c>
      <c r="C13671" s="143">
        <v>301796</v>
      </c>
      <c r="D13671" s="143" t="s">
        <v>962</v>
      </c>
      <c r="E13671" s="143" t="s">
        <v>24</v>
      </c>
      <c r="F13671" s="248" t="s">
        <v>7230</v>
      </c>
      <c r="G13671" s="216">
        <v>6.3</v>
      </c>
      <c r="H13671" s="216">
        <v>82.000000005355105</v>
      </c>
      <c r="I13671" s="216">
        <v>516.60000003373716</v>
      </c>
      <c r="J13671" s="216">
        <v>5.1855040812731417E-4</v>
      </c>
      <c r="K13671" s="216">
        <v>6.3237854645542638E-6</v>
      </c>
    </row>
    <row r="13672" spans="2:11" ht="15.75" customHeight="1" x14ac:dyDescent="0.2">
      <c r="B13672" s="189">
        <v>41438</v>
      </c>
      <c r="C13672" s="143">
        <v>301796</v>
      </c>
      <c r="D13672" s="143" t="s">
        <v>569</v>
      </c>
      <c r="E13672" s="143" t="s">
        <v>25</v>
      </c>
      <c r="F13672" s="248" t="s">
        <v>7230</v>
      </c>
      <c r="G13672" s="216">
        <v>6.2</v>
      </c>
      <c r="H13672" s="216">
        <v>82.000000005355105</v>
      </c>
      <c r="I13672" s="216">
        <v>508.40000003320165</v>
      </c>
      <c r="J13672" s="216">
        <v>1.4719795633218065E-3</v>
      </c>
      <c r="K13672" s="216">
        <v>1.7950970283239967E-5</v>
      </c>
    </row>
    <row r="13673" spans="2:11" ht="15.75" customHeight="1" x14ac:dyDescent="0.2">
      <c r="B13673" s="189">
        <v>41438</v>
      </c>
      <c r="C13673" s="143">
        <v>301798</v>
      </c>
      <c r="D13673" s="143" t="s">
        <v>1626</v>
      </c>
      <c r="E13673" s="143" t="s">
        <v>24</v>
      </c>
      <c r="F13673" s="248" t="s">
        <v>7231</v>
      </c>
      <c r="G13673" s="216">
        <v>5.68</v>
      </c>
      <c r="H13673" s="216">
        <v>304.99999999883585</v>
      </c>
      <c r="I13673" s="216">
        <v>1732.3999999933876</v>
      </c>
      <c r="J13673" s="216">
        <v>1.738940625198729E-3</v>
      </c>
      <c r="K13673" s="216">
        <v>5.7014446728044793E-6</v>
      </c>
    </row>
    <row r="13674" spans="2:11" ht="15.75" customHeight="1" x14ac:dyDescent="0.2">
      <c r="B13674" s="189">
        <v>41438</v>
      </c>
      <c r="C13674" s="143">
        <v>301799</v>
      </c>
      <c r="D13674" s="143" t="s">
        <v>962</v>
      </c>
      <c r="E13674" s="143" t="s">
        <v>24</v>
      </c>
      <c r="F13674" s="248" t="s">
        <v>7230</v>
      </c>
      <c r="G13674" s="216">
        <v>5.0200000000000005</v>
      </c>
      <c r="H13674" s="216">
        <v>77.999999992316589</v>
      </c>
      <c r="I13674" s="216">
        <v>391.5599999614293</v>
      </c>
      <c r="J13674" s="216">
        <v>3.9303832321538963E-4</v>
      </c>
      <c r="K13674" s="216">
        <v>5.0389528622321284E-6</v>
      </c>
    </row>
    <row r="13675" spans="2:11" ht="15.75" customHeight="1" x14ac:dyDescent="0.2">
      <c r="B13675" s="189">
        <v>41438</v>
      </c>
      <c r="C13675" s="143">
        <v>301800</v>
      </c>
      <c r="D13675" s="143" t="s">
        <v>1222</v>
      </c>
      <c r="E13675" s="143" t="s">
        <v>24</v>
      </c>
      <c r="F13675" s="248" t="s">
        <v>7232</v>
      </c>
      <c r="G13675" s="216">
        <v>18.240000000000002</v>
      </c>
      <c r="H13675" s="216">
        <v>213.99999999557622</v>
      </c>
      <c r="I13675" s="216">
        <v>3903.3599999193107</v>
      </c>
      <c r="J13675" s="216">
        <v>3.9180970207003604E-3</v>
      </c>
      <c r="K13675" s="216">
        <v>1.8308864583090442E-5</v>
      </c>
    </row>
    <row r="13676" spans="2:11" ht="15.75" customHeight="1" x14ac:dyDescent="0.2">
      <c r="B13676" s="189">
        <v>41438</v>
      </c>
      <c r="C13676" s="143">
        <v>301801</v>
      </c>
      <c r="D13676" s="143" t="s">
        <v>803</v>
      </c>
      <c r="E13676" s="143" t="s">
        <v>24</v>
      </c>
      <c r="F13676" s="248" t="s">
        <v>7233</v>
      </c>
      <c r="G13676" s="216">
        <v>2.12</v>
      </c>
      <c r="H13676" s="216">
        <v>123.00000000279397</v>
      </c>
      <c r="I13676" s="216">
        <v>260.76000000592325</v>
      </c>
      <c r="J13676" s="216">
        <v>2.6174449171025829E-4</v>
      </c>
      <c r="K13676" s="216">
        <v>2.1280039975960382E-6</v>
      </c>
    </row>
    <row r="13677" spans="2:11" ht="15.75" customHeight="1" x14ac:dyDescent="0.2">
      <c r="B13677" s="189">
        <v>41438</v>
      </c>
      <c r="C13677" s="143">
        <v>301804</v>
      </c>
      <c r="D13677" s="143" t="s">
        <v>999</v>
      </c>
      <c r="E13677" s="143" t="s">
        <v>25</v>
      </c>
      <c r="F13677" s="248" t="s">
        <v>7234</v>
      </c>
      <c r="G13677" s="216">
        <v>20.330000000000002</v>
      </c>
      <c r="H13677" s="216">
        <v>185.00000000582077</v>
      </c>
      <c r="I13677" s="216">
        <v>3761.0500001183364</v>
      </c>
      <c r="J13677" s="216">
        <v>1.0889434965468374E-2</v>
      </c>
      <c r="K13677" s="216">
        <v>5.8861810622301371E-5</v>
      </c>
    </row>
    <row r="13678" spans="2:11" ht="15.75" customHeight="1" x14ac:dyDescent="0.2">
      <c r="B13678" s="189">
        <v>41438</v>
      </c>
      <c r="C13678" s="143">
        <v>301805</v>
      </c>
      <c r="D13678" s="143" t="s">
        <v>999</v>
      </c>
      <c r="E13678" s="143" t="s">
        <v>25</v>
      </c>
      <c r="F13678" s="248" t="s">
        <v>7235</v>
      </c>
      <c r="G13678" s="216">
        <v>2.12</v>
      </c>
      <c r="H13678" s="216">
        <v>90</v>
      </c>
      <c r="I13678" s="216">
        <v>190.8</v>
      </c>
      <c r="J13678" s="216">
        <v>5.5242663387777185E-4</v>
      </c>
      <c r="K13678" s="216">
        <v>6.1380737097530207E-6</v>
      </c>
    </row>
    <row r="13679" spans="2:11" ht="15.75" customHeight="1" x14ac:dyDescent="0.2">
      <c r="B13679" s="189">
        <v>41439</v>
      </c>
      <c r="C13679" s="143">
        <v>301853</v>
      </c>
      <c r="D13679" s="143" t="s">
        <v>568</v>
      </c>
      <c r="E13679" s="143" t="s">
        <v>25</v>
      </c>
      <c r="F13679" s="248" t="s">
        <v>7236</v>
      </c>
      <c r="G13679" s="216">
        <v>2.0100000000000002</v>
      </c>
      <c r="H13679" s="216">
        <v>264.00000000139698</v>
      </c>
      <c r="I13679" s="216">
        <v>530.64000000280805</v>
      </c>
      <c r="J13679" s="216">
        <v>1.5365292721445667E-3</v>
      </c>
      <c r="K13679" s="216">
        <v>5.8201866368804382E-6</v>
      </c>
    </row>
    <row r="13680" spans="2:11" ht="15.75" customHeight="1" x14ac:dyDescent="0.2">
      <c r="B13680" s="189">
        <v>41439</v>
      </c>
      <c r="C13680" s="143">
        <v>301855</v>
      </c>
      <c r="D13680" s="143" t="s">
        <v>1418</v>
      </c>
      <c r="E13680" s="143" t="s">
        <v>25</v>
      </c>
      <c r="F13680" s="248" t="s">
        <v>2925</v>
      </c>
      <c r="G13680" s="216">
        <v>26</v>
      </c>
      <c r="H13680" s="216">
        <v>355.99999999743886</v>
      </c>
      <c r="I13680" s="216">
        <v>9255.9999999334104</v>
      </c>
      <c r="J13680" s="216">
        <v>2.6801814681879487E-2</v>
      </c>
      <c r="K13680" s="216">
        <v>7.5285996297955914E-5</v>
      </c>
    </row>
    <row r="13681" spans="2:11" ht="15.75" customHeight="1" x14ac:dyDescent="0.2">
      <c r="B13681" s="189">
        <v>41439</v>
      </c>
      <c r="C13681" s="143">
        <v>301856</v>
      </c>
      <c r="D13681" s="143" t="s">
        <v>526</v>
      </c>
      <c r="E13681" s="143" t="s">
        <v>25</v>
      </c>
      <c r="F13681" s="248" t="s">
        <v>3670</v>
      </c>
      <c r="G13681" s="216">
        <v>27</v>
      </c>
      <c r="H13681" s="216">
        <v>255.00000000349246</v>
      </c>
      <c r="I13681" s="216">
        <v>6885.0000000942964</v>
      </c>
      <c r="J13681" s="216">
        <v>1.9936310943020216E-2</v>
      </c>
      <c r="K13681" s="216">
        <v>7.818161154018499E-5</v>
      </c>
    </row>
    <row r="13682" spans="2:11" ht="15.75" customHeight="1" x14ac:dyDescent="0.2">
      <c r="B13682" s="189">
        <v>41439</v>
      </c>
      <c r="C13682" s="143">
        <v>301857</v>
      </c>
      <c r="D13682" s="143" t="s">
        <v>569</v>
      </c>
      <c r="E13682" s="143" t="s">
        <v>25</v>
      </c>
      <c r="F13682" s="248" t="s">
        <v>4893</v>
      </c>
      <c r="G13682" s="216">
        <v>3</v>
      </c>
      <c r="H13682" s="216">
        <v>390.99999999627471</v>
      </c>
      <c r="I13682" s="216">
        <v>1172.9999999888241</v>
      </c>
      <c r="J13682" s="216">
        <v>3.3965566791023423E-3</v>
      </c>
      <c r="K13682" s="216">
        <v>8.6868457266872203E-6</v>
      </c>
    </row>
    <row r="13683" spans="2:11" ht="15.75" customHeight="1" x14ac:dyDescent="0.2">
      <c r="B13683" s="189">
        <v>41439</v>
      </c>
      <c r="C13683" s="143">
        <v>301874</v>
      </c>
      <c r="D13683" s="143" t="s">
        <v>1541</v>
      </c>
      <c r="E13683" s="143" t="s">
        <v>25</v>
      </c>
      <c r="F13683" s="248" t="s">
        <v>7023</v>
      </c>
      <c r="G13683" s="216">
        <v>104.03999999999999</v>
      </c>
      <c r="H13683" s="216">
        <v>453.99999999208376</v>
      </c>
      <c r="I13683" s="216">
        <v>47234.159999176394</v>
      </c>
      <c r="J13683" s="216">
        <v>0.13677195364750197</v>
      </c>
      <c r="K13683" s="216">
        <v>3.012598098015128E-4</v>
      </c>
    </row>
    <row r="13684" spans="2:11" ht="15.75" customHeight="1" x14ac:dyDescent="0.2">
      <c r="B13684" s="189">
        <v>41439</v>
      </c>
      <c r="C13684" s="143">
        <v>301875</v>
      </c>
      <c r="D13684" s="143" t="s">
        <v>565</v>
      </c>
      <c r="E13684" s="143" t="s">
        <v>25</v>
      </c>
      <c r="F13684" s="248" t="s">
        <v>1899</v>
      </c>
      <c r="G13684" s="216">
        <v>43.52</v>
      </c>
      <c r="H13684" s="216">
        <v>290.99999999511056</v>
      </c>
      <c r="I13684" s="216">
        <v>12664.319999787211</v>
      </c>
      <c r="J13684" s="216">
        <v>3.6670998023850342E-2</v>
      </c>
      <c r="K13684" s="216">
        <v>1.2601717534180929E-4</v>
      </c>
    </row>
    <row r="13685" spans="2:11" ht="15.75" customHeight="1" x14ac:dyDescent="0.2">
      <c r="B13685" s="189">
        <v>41439</v>
      </c>
      <c r="C13685" s="143">
        <v>301893</v>
      </c>
      <c r="D13685" s="143" t="s">
        <v>1164</v>
      </c>
      <c r="E13685" s="143" t="s">
        <v>25</v>
      </c>
      <c r="F13685" s="248" t="s">
        <v>6209</v>
      </c>
      <c r="G13685" s="216">
        <v>47</v>
      </c>
      <c r="H13685" s="216">
        <v>439.99999999883585</v>
      </c>
      <c r="I13685" s="216">
        <v>20679.999999945285</v>
      </c>
      <c r="J13685" s="216">
        <v>5.9881323209138811E-2</v>
      </c>
      <c r="K13685" s="216">
        <v>1.3609391638476646E-4</v>
      </c>
    </row>
    <row r="13686" spans="2:11" ht="15.75" customHeight="1" x14ac:dyDescent="0.2">
      <c r="B13686" s="189">
        <v>41439</v>
      </c>
      <c r="C13686" s="143">
        <v>301894</v>
      </c>
      <c r="D13686" s="143" t="s">
        <v>495</v>
      </c>
      <c r="E13686" s="143" t="s">
        <v>25</v>
      </c>
      <c r="F13686" s="248" t="s">
        <v>7237</v>
      </c>
      <c r="G13686" s="216">
        <v>1</v>
      </c>
      <c r="H13686" s="216">
        <v>554.00000000372529</v>
      </c>
      <c r="I13686" s="216">
        <v>554.00000000372529</v>
      </c>
      <c r="J13686" s="216">
        <v>1.6041708442056937E-3</v>
      </c>
      <c r="K13686" s="216">
        <v>2.8956152422290736E-6</v>
      </c>
    </row>
    <row r="13687" spans="2:11" ht="15.75" customHeight="1" x14ac:dyDescent="0.2">
      <c r="B13687" s="189">
        <v>41439</v>
      </c>
      <c r="C13687" s="143">
        <v>301897</v>
      </c>
      <c r="D13687" s="143" t="s">
        <v>1140</v>
      </c>
      <c r="E13687" s="143" t="s">
        <v>24</v>
      </c>
      <c r="F13687" s="248" t="s">
        <v>7238</v>
      </c>
      <c r="G13687" s="216">
        <v>3</v>
      </c>
      <c r="H13687" s="216">
        <v>146.00000000442378</v>
      </c>
      <c r="I13687" s="216">
        <v>438.00000001327135</v>
      </c>
      <c r="J13687" s="216">
        <v>4.3961764347124677E-4</v>
      </c>
      <c r="K13687" s="216">
        <v>3.0110797497118249E-6</v>
      </c>
    </row>
    <row r="13688" spans="2:11" ht="15.75" customHeight="1" x14ac:dyDescent="0.2">
      <c r="B13688" s="189">
        <v>41439</v>
      </c>
      <c r="C13688" s="143">
        <v>301898</v>
      </c>
      <c r="D13688" s="143" t="s">
        <v>1437</v>
      </c>
      <c r="E13688" s="143" t="s">
        <v>24</v>
      </c>
      <c r="F13688" s="248" t="s">
        <v>7112</v>
      </c>
      <c r="G13688" s="216">
        <v>29.67</v>
      </c>
      <c r="H13688" s="216">
        <v>240.99999999976717</v>
      </c>
      <c r="I13688" s="216">
        <v>7150.4699999930926</v>
      </c>
      <c r="J13688" s="216">
        <v>7.1768784726337041E-3</v>
      </c>
      <c r="K13688" s="216">
        <v>2.9779578724649949E-5</v>
      </c>
    </row>
    <row r="13689" spans="2:11" ht="15.75" customHeight="1" x14ac:dyDescent="0.2">
      <c r="B13689" s="189">
        <v>41439</v>
      </c>
      <c r="C13689" s="143">
        <v>301900</v>
      </c>
      <c r="D13689" s="143" t="s">
        <v>1066</v>
      </c>
      <c r="E13689" s="143" t="s">
        <v>24</v>
      </c>
      <c r="F13689" s="248" t="s">
        <v>7239</v>
      </c>
      <c r="G13689" s="216">
        <v>35.69</v>
      </c>
      <c r="H13689" s="216">
        <v>153.99999999906868</v>
      </c>
      <c r="I13689" s="216">
        <v>5496.2599999667609</v>
      </c>
      <c r="J13689" s="216">
        <v>5.5165590616836763E-3</v>
      </c>
      <c r="K13689" s="216">
        <v>3.582181208907167E-5</v>
      </c>
    </row>
    <row r="13690" spans="2:11" ht="15.75" customHeight="1" x14ac:dyDescent="0.2">
      <c r="B13690" s="189">
        <v>41439</v>
      </c>
      <c r="C13690" s="143">
        <v>301900</v>
      </c>
      <c r="D13690" s="143" t="s">
        <v>1735</v>
      </c>
      <c r="E13690" s="143" t="s">
        <v>24</v>
      </c>
      <c r="F13690" s="248" t="s">
        <v>7239</v>
      </c>
      <c r="G13690" s="216">
        <v>0.72</v>
      </c>
      <c r="H13690" s="216">
        <v>153.99999999906868</v>
      </c>
      <c r="I13690" s="216">
        <v>110.87999999932944</v>
      </c>
      <c r="J13690" s="216">
        <v>1.11289507548676E-4</v>
      </c>
      <c r="K13690" s="216">
        <v>7.2265913993083795E-7</v>
      </c>
    </row>
    <row r="13691" spans="2:11" ht="15.75" customHeight="1" x14ac:dyDescent="0.2">
      <c r="B13691" s="189">
        <v>41439</v>
      </c>
      <c r="C13691" s="143">
        <v>301901</v>
      </c>
      <c r="D13691" s="143" t="s">
        <v>929</v>
      </c>
      <c r="E13691" s="143" t="s">
        <v>24</v>
      </c>
      <c r="F13691" s="248" t="s">
        <v>7240</v>
      </c>
      <c r="G13691" s="216">
        <v>6.12</v>
      </c>
      <c r="H13691" s="216">
        <v>268.00000000395812</v>
      </c>
      <c r="I13691" s="216">
        <v>1640.1600000242238</v>
      </c>
      <c r="J13691" s="216">
        <v>1.646217520786762E-3</v>
      </c>
      <c r="K13691" s="216">
        <v>6.1426026894121224E-6</v>
      </c>
    </row>
    <row r="13692" spans="2:11" ht="15.75" customHeight="1" x14ac:dyDescent="0.2">
      <c r="B13692" s="189">
        <v>41439</v>
      </c>
      <c r="C13692" s="143">
        <v>301902</v>
      </c>
      <c r="D13692" s="143" t="s">
        <v>1015</v>
      </c>
      <c r="E13692" s="143" t="s">
        <v>24</v>
      </c>
      <c r="F13692" s="248" t="s">
        <v>7241</v>
      </c>
      <c r="G13692" s="216">
        <v>18.270000000000003</v>
      </c>
      <c r="H13692" s="216">
        <v>85.999999997438863</v>
      </c>
      <c r="I13692" s="216">
        <v>1571.2199999532081</v>
      </c>
      <c r="J13692" s="216">
        <v>1.5770229080671063E-3</v>
      </c>
      <c r="K13692" s="216">
        <v>1.8337475675745016E-5</v>
      </c>
    </row>
    <row r="13693" spans="2:11" ht="15.75" customHeight="1" x14ac:dyDescent="0.2">
      <c r="B13693" s="189">
        <v>41439</v>
      </c>
      <c r="C13693" s="143">
        <v>301903</v>
      </c>
      <c r="D13693" s="143" t="s">
        <v>565</v>
      </c>
      <c r="E13693" s="143" t="s">
        <v>25</v>
      </c>
      <c r="F13693" s="248" t="s">
        <v>7242</v>
      </c>
      <c r="G13693" s="216">
        <v>8</v>
      </c>
      <c r="H13693" s="216">
        <v>154.99999999185093</v>
      </c>
      <c r="I13693" s="216">
        <v>1239.9999999348074</v>
      </c>
      <c r="J13693" s="216">
        <v>3.5905629001752788E-3</v>
      </c>
      <c r="K13693" s="216">
        <v>2.3164921937832589E-5</v>
      </c>
    </row>
    <row r="13694" spans="2:11" ht="15.75" customHeight="1" x14ac:dyDescent="0.2">
      <c r="B13694" s="189">
        <v>41439</v>
      </c>
      <c r="C13694" s="143">
        <v>301904</v>
      </c>
      <c r="D13694" s="143" t="s">
        <v>839</v>
      </c>
      <c r="E13694" s="143" t="s">
        <v>24</v>
      </c>
      <c r="F13694" s="248" t="s">
        <v>7243</v>
      </c>
      <c r="G13694" s="216">
        <v>12.9</v>
      </c>
      <c r="H13694" s="216">
        <v>243.00000000628643</v>
      </c>
      <c r="I13694" s="216">
        <v>3134.7000000810949</v>
      </c>
      <c r="J13694" s="216">
        <v>3.14627723055528E-3</v>
      </c>
      <c r="K13694" s="216">
        <v>1.2947642923760847E-5</v>
      </c>
    </row>
    <row r="13695" spans="2:11" ht="15.75" customHeight="1" x14ac:dyDescent="0.2">
      <c r="B13695" s="189">
        <v>41439</v>
      </c>
      <c r="C13695" s="143">
        <v>301905</v>
      </c>
      <c r="D13695" s="143" t="s">
        <v>1033</v>
      </c>
      <c r="E13695" s="143" t="s">
        <v>24</v>
      </c>
      <c r="F13695" s="248" t="s">
        <v>3700</v>
      </c>
      <c r="G13695" s="216">
        <v>12.76</v>
      </c>
      <c r="H13695" s="216">
        <v>203.00000000162981</v>
      </c>
      <c r="I13695" s="216">
        <v>2590.2800000207963</v>
      </c>
      <c r="J13695" s="216">
        <v>2.5998465513820549E-3</v>
      </c>
      <c r="K13695" s="216">
        <v>1.2807125868774294E-5</v>
      </c>
    </row>
    <row r="13696" spans="2:11" ht="15.75" customHeight="1" x14ac:dyDescent="0.2">
      <c r="B13696" s="189">
        <v>41439</v>
      </c>
      <c r="C13696" s="143">
        <v>301906</v>
      </c>
      <c r="D13696" s="143" t="s">
        <v>603</v>
      </c>
      <c r="E13696" s="143" t="s">
        <v>25</v>
      </c>
      <c r="F13696" s="248" t="s">
        <v>7244</v>
      </c>
      <c r="G13696" s="216">
        <v>12</v>
      </c>
      <c r="H13696" s="216">
        <v>42.000000000698492</v>
      </c>
      <c r="I13696" s="216">
        <v>504.0000000083819</v>
      </c>
      <c r="J13696" s="216">
        <v>1.4593900821077239E-3</v>
      </c>
      <c r="K13696" s="216">
        <v>3.4747382906748881E-5</v>
      </c>
    </row>
    <row r="13697" spans="2:11" ht="15.75" customHeight="1" x14ac:dyDescent="0.2">
      <c r="B13697" s="189">
        <v>41439</v>
      </c>
      <c r="C13697" s="143">
        <v>301907</v>
      </c>
      <c r="D13697" s="143" t="s">
        <v>6560</v>
      </c>
      <c r="E13697" s="143" t="s">
        <v>24</v>
      </c>
      <c r="F13697" s="248" t="s">
        <v>7179</v>
      </c>
      <c r="G13697" s="216">
        <v>17.64</v>
      </c>
      <c r="H13697" s="216">
        <v>291.00000000558794</v>
      </c>
      <c r="I13697" s="216">
        <v>5133.2400000985717</v>
      </c>
      <c r="J13697" s="216">
        <v>5.1521983382358449E-3</v>
      </c>
      <c r="K13697" s="216">
        <v>1.770514892830553E-5</v>
      </c>
    </row>
    <row r="13698" spans="2:11" ht="15.75" customHeight="1" x14ac:dyDescent="0.2">
      <c r="B13698" s="189">
        <v>41439</v>
      </c>
      <c r="C13698" s="143">
        <v>301908</v>
      </c>
      <c r="D13698" s="143" t="s">
        <v>1067</v>
      </c>
      <c r="E13698" s="143" t="s">
        <v>24</v>
      </c>
      <c r="F13698" s="248" t="s">
        <v>2614</v>
      </c>
      <c r="G13698" s="216">
        <v>8.4</v>
      </c>
      <c r="H13698" s="216">
        <v>256.99999999953434</v>
      </c>
      <c r="I13698" s="216">
        <v>2158.7999999960884</v>
      </c>
      <c r="J13698" s="216">
        <v>2.1667729878887031E-3</v>
      </c>
      <c r="K13698" s="216">
        <v>8.4310232991931101E-6</v>
      </c>
    </row>
    <row r="13699" spans="2:11" ht="15.75" customHeight="1" x14ac:dyDescent="0.2">
      <c r="B13699" s="189">
        <v>41439</v>
      </c>
      <c r="C13699" s="143">
        <v>301909</v>
      </c>
      <c r="D13699" s="143" t="s">
        <v>1080</v>
      </c>
      <c r="E13699" s="143" t="s">
        <v>24</v>
      </c>
      <c r="F13699" s="248" t="s">
        <v>7245</v>
      </c>
      <c r="G13699" s="216">
        <v>3.2800000000000002</v>
      </c>
      <c r="H13699" s="216">
        <v>258.00000000279397</v>
      </c>
      <c r="I13699" s="216">
        <v>846.24000000916431</v>
      </c>
      <c r="J13699" s="216">
        <v>8.4936537580790968E-4</v>
      </c>
      <c r="K13699" s="216">
        <v>3.2921138596849284E-6</v>
      </c>
    </row>
    <row r="13700" spans="2:11" ht="15.75" customHeight="1" x14ac:dyDescent="0.2">
      <c r="B13700" s="189">
        <v>41439</v>
      </c>
      <c r="C13700" s="143">
        <v>301910</v>
      </c>
      <c r="D13700" s="143" t="s">
        <v>1475</v>
      </c>
      <c r="E13700" s="143" t="s">
        <v>24</v>
      </c>
      <c r="F13700" s="248" t="s">
        <v>6863</v>
      </c>
      <c r="G13700" s="216">
        <v>9.4</v>
      </c>
      <c r="H13700" s="216">
        <v>365.99999999860302</v>
      </c>
      <c r="I13700" s="216">
        <v>3440.3999999868684</v>
      </c>
      <c r="J13700" s="216">
        <v>3.4531062569563404E-3</v>
      </c>
      <c r="K13700" s="216">
        <v>9.4347165490970516E-6</v>
      </c>
    </row>
    <row r="13701" spans="2:11" ht="15.75" customHeight="1" x14ac:dyDescent="0.2">
      <c r="B13701" s="189">
        <v>41439</v>
      </c>
      <c r="C13701" s="143">
        <v>301911</v>
      </c>
      <c r="D13701" s="143" t="s">
        <v>1247</v>
      </c>
      <c r="E13701" s="143" t="s">
        <v>24</v>
      </c>
      <c r="F13701" s="248" t="s">
        <v>7119</v>
      </c>
      <c r="G13701" s="216">
        <v>20.845000000000002</v>
      </c>
      <c r="H13701" s="216">
        <v>243.99999999906868</v>
      </c>
      <c r="I13701" s="216">
        <v>5086.1799999805871</v>
      </c>
      <c r="J13701" s="216">
        <v>5.1049645337769445E-3</v>
      </c>
      <c r="K13701" s="216">
        <v>2.0921985794247663E-5</v>
      </c>
    </row>
    <row r="13702" spans="2:11" ht="15.75" customHeight="1" x14ac:dyDescent="0.2">
      <c r="B13702" s="189">
        <v>41439</v>
      </c>
      <c r="C13702" s="143">
        <v>301912</v>
      </c>
      <c r="D13702" s="143" t="s">
        <v>1126</v>
      </c>
      <c r="E13702" s="143" t="s">
        <v>24</v>
      </c>
      <c r="F13702" s="248" t="s">
        <v>7054</v>
      </c>
      <c r="G13702" s="216">
        <v>24.650000000000002</v>
      </c>
      <c r="H13702" s="216">
        <v>220.00000000465661</v>
      </c>
      <c r="I13702" s="216">
        <v>5423.0000001147864</v>
      </c>
      <c r="J13702" s="216">
        <v>5.4430284943442859E-3</v>
      </c>
      <c r="K13702" s="216">
        <v>2.4741038610132163E-5</v>
      </c>
    </row>
    <row r="13703" spans="2:11" ht="15.75" customHeight="1" x14ac:dyDescent="0.2">
      <c r="B13703" s="189">
        <v>41439</v>
      </c>
      <c r="C13703" s="143">
        <v>301913</v>
      </c>
      <c r="D13703" s="143" t="s">
        <v>618</v>
      </c>
      <c r="E13703" s="143" t="s">
        <v>24</v>
      </c>
      <c r="F13703" s="248" t="s">
        <v>6903</v>
      </c>
      <c r="G13703" s="216">
        <v>5.5350000000000001</v>
      </c>
      <c r="H13703" s="216">
        <v>102.00000000768341</v>
      </c>
      <c r="I13703" s="216">
        <v>564.57000004252768</v>
      </c>
      <c r="J13703" s="216">
        <v>5.6665509814095305E-4</v>
      </c>
      <c r="K13703" s="216">
        <v>5.5554421382183164E-6</v>
      </c>
    </row>
    <row r="13704" spans="2:11" ht="15.75" customHeight="1" x14ac:dyDescent="0.2">
      <c r="B13704" s="189">
        <v>41439</v>
      </c>
      <c r="C13704" s="143">
        <v>301915</v>
      </c>
      <c r="D13704" s="143" t="s">
        <v>1274</v>
      </c>
      <c r="E13704" s="143" t="s">
        <v>24</v>
      </c>
      <c r="F13704" s="248" t="s">
        <v>7246</v>
      </c>
      <c r="G13704" s="216">
        <v>13.975000000000001</v>
      </c>
      <c r="H13704" s="216">
        <v>291.00000000558794</v>
      </c>
      <c r="I13704" s="216">
        <v>4066.7250000780919</v>
      </c>
      <c r="J13704" s="216">
        <v>4.0817444317939868E-3</v>
      </c>
      <c r="K13704" s="216">
        <v>1.4026613167407584E-5</v>
      </c>
    </row>
    <row r="13705" spans="2:11" ht="15.75" customHeight="1" x14ac:dyDescent="0.2">
      <c r="B13705" s="189">
        <v>41439</v>
      </c>
      <c r="C13705" s="143">
        <v>301916</v>
      </c>
      <c r="D13705" s="143" t="s">
        <v>1329</v>
      </c>
      <c r="E13705" s="143" t="s">
        <v>24</v>
      </c>
      <c r="F13705" s="248" t="s">
        <v>7247</v>
      </c>
      <c r="G13705" s="216">
        <v>16.920000000000002</v>
      </c>
      <c r="H13705" s="216">
        <v>240.00000000698492</v>
      </c>
      <c r="I13705" s="216">
        <v>4060.8000001181849</v>
      </c>
      <c r="J13705" s="216">
        <v>4.075797549328547E-3</v>
      </c>
      <c r="K13705" s="216">
        <v>1.6982489788374695E-5</v>
      </c>
    </row>
    <row r="13706" spans="2:11" ht="15.75" customHeight="1" x14ac:dyDescent="0.2">
      <c r="B13706" s="189">
        <v>41439</v>
      </c>
      <c r="C13706" s="143">
        <v>301917</v>
      </c>
      <c r="D13706" s="143" t="s">
        <v>563</v>
      </c>
      <c r="E13706" s="143" t="s">
        <v>24</v>
      </c>
      <c r="F13706" s="248" t="s">
        <v>7248</v>
      </c>
      <c r="G13706" s="216">
        <v>4.8</v>
      </c>
      <c r="H13706" s="216">
        <v>37.999999998137355</v>
      </c>
      <c r="I13706" s="216">
        <v>182.3999999910593</v>
      </c>
      <c r="J13706" s="216">
        <v>1.8307364877350523E-4</v>
      </c>
      <c r="K13706" s="216">
        <v>4.8177275995389191E-6</v>
      </c>
    </row>
    <row r="13707" spans="2:11" ht="15.75" customHeight="1" x14ac:dyDescent="0.2">
      <c r="B13707" s="189">
        <v>41439</v>
      </c>
      <c r="C13707" s="143">
        <v>301919</v>
      </c>
      <c r="D13707" s="143" t="s">
        <v>802</v>
      </c>
      <c r="E13707" s="143" t="s">
        <v>25</v>
      </c>
      <c r="F13707" s="248" t="s">
        <v>7163</v>
      </c>
      <c r="G13707" s="216">
        <v>0.99</v>
      </c>
      <c r="H13707" s="216">
        <v>310.00000000465661</v>
      </c>
      <c r="I13707" s="216">
        <v>306.90000000461004</v>
      </c>
      <c r="J13707" s="216">
        <v>8.8866431785345151E-4</v>
      </c>
      <c r="K13707" s="216">
        <v>2.8666590898067829E-6</v>
      </c>
    </row>
    <row r="13708" spans="2:11" ht="15.75" customHeight="1" x14ac:dyDescent="0.2">
      <c r="B13708" s="189">
        <v>41439</v>
      </c>
      <c r="C13708" s="143">
        <v>301920</v>
      </c>
      <c r="D13708" s="143" t="s">
        <v>1385</v>
      </c>
      <c r="E13708" s="143" t="s">
        <v>24</v>
      </c>
      <c r="F13708" s="248" t="s">
        <v>7249</v>
      </c>
      <c r="G13708" s="216">
        <v>78</v>
      </c>
      <c r="H13708" s="216">
        <v>40.999999997438863</v>
      </c>
      <c r="I13708" s="216">
        <v>3197.9999998002313</v>
      </c>
      <c r="J13708" s="216">
        <v>3.2098110129922986E-3</v>
      </c>
      <c r="K13708" s="216">
        <v>7.8288073492507442E-5</v>
      </c>
    </row>
    <row r="13709" spans="2:11" ht="15.75" customHeight="1" x14ac:dyDescent="0.2">
      <c r="B13709" s="189">
        <v>41439</v>
      </c>
      <c r="C13709" s="143">
        <v>301937</v>
      </c>
      <c r="D13709" s="143" t="s">
        <v>7250</v>
      </c>
      <c r="E13709" s="143" t="s">
        <v>23</v>
      </c>
      <c r="F13709" s="248" t="s">
        <v>7251</v>
      </c>
      <c r="G13709" s="216">
        <v>1.08</v>
      </c>
      <c r="H13709" s="216">
        <v>2.000000006519258</v>
      </c>
      <c r="I13709" s="216">
        <v>2.1600000070407988</v>
      </c>
      <c r="J13709" s="216">
        <v>5.7333057472164239E-4</v>
      </c>
      <c r="K13709" s="216">
        <v>2.8666528642639868E-4</v>
      </c>
    </row>
    <row r="13710" spans="2:11" ht="15.75" customHeight="1" x14ac:dyDescent="0.2">
      <c r="B13710" s="189">
        <v>41439</v>
      </c>
      <c r="C13710" s="143">
        <v>301940</v>
      </c>
      <c r="D13710" s="143" t="s">
        <v>1626</v>
      </c>
      <c r="E13710" s="143" t="s">
        <v>24</v>
      </c>
      <c r="F13710" s="248" t="s">
        <v>7231</v>
      </c>
      <c r="G13710" s="216">
        <v>9.36</v>
      </c>
      <c r="H13710" s="216">
        <v>165.00000000349246</v>
      </c>
      <c r="I13710" s="216">
        <v>1544.4000000326894</v>
      </c>
      <c r="J13710" s="216">
        <v>1.5501038551844575E-3</v>
      </c>
      <c r="K13710" s="216">
        <v>9.3945688191008929E-6</v>
      </c>
    </row>
    <row r="13711" spans="2:11" ht="15.75" customHeight="1" x14ac:dyDescent="0.2">
      <c r="B13711" s="189">
        <v>41439</v>
      </c>
      <c r="C13711" s="143">
        <v>301941</v>
      </c>
      <c r="D13711" s="143" t="s">
        <v>1000</v>
      </c>
      <c r="E13711" s="143" t="s">
        <v>24</v>
      </c>
      <c r="F13711" s="248" t="s">
        <v>7252</v>
      </c>
      <c r="G13711" s="216">
        <v>48</v>
      </c>
      <c r="H13711" s="216">
        <v>1159.9999999988358</v>
      </c>
      <c r="I13711" s="216">
        <v>55679.999999944121</v>
      </c>
      <c r="J13711" s="216">
        <v>5.5885640154595378E-2</v>
      </c>
      <c r="K13711" s="216">
        <v>4.8177275995389198E-5</v>
      </c>
    </row>
    <row r="13712" spans="2:11" ht="15.75" customHeight="1" x14ac:dyDescent="0.2">
      <c r="B13712" s="189">
        <v>41440</v>
      </c>
      <c r="C13712" s="143">
        <v>301939</v>
      </c>
      <c r="D13712" s="143" t="s">
        <v>1572</v>
      </c>
      <c r="E13712" s="143" t="s">
        <v>24</v>
      </c>
      <c r="F13712" s="248" t="s">
        <v>3335</v>
      </c>
      <c r="G13712" s="216">
        <v>21.45</v>
      </c>
      <c r="H13712" s="216">
        <v>342.00000000419095</v>
      </c>
      <c r="I13712" s="216">
        <v>7335.9000000898959</v>
      </c>
      <c r="J13712" s="216">
        <v>7.3624274150605523E-3</v>
      </c>
      <c r="K13712" s="216">
        <v>2.1527565540848919E-5</v>
      </c>
    </row>
    <row r="13713" spans="2:11" ht="15.75" customHeight="1" x14ac:dyDescent="0.2">
      <c r="B13713" s="189">
        <v>41440</v>
      </c>
      <c r="C13713" s="143">
        <v>301942</v>
      </c>
      <c r="D13713" s="143" t="s">
        <v>1086</v>
      </c>
      <c r="E13713" s="143" t="s">
        <v>24</v>
      </c>
      <c r="F13713" s="248" t="s">
        <v>7120</v>
      </c>
      <c r="G13713" s="216">
        <v>1</v>
      </c>
      <c r="H13713" s="216">
        <v>270</v>
      </c>
      <c r="I13713" s="216">
        <v>270</v>
      </c>
      <c r="J13713" s="216">
        <v>2.709763494652312E-4</v>
      </c>
      <c r="K13713" s="216">
        <v>1.0036161091304857E-6</v>
      </c>
    </row>
    <row r="13714" spans="2:11" ht="15.75" customHeight="1" x14ac:dyDescent="0.2">
      <c r="B13714" s="189">
        <v>41441</v>
      </c>
      <c r="C13714" s="143">
        <v>301951</v>
      </c>
      <c r="D13714" s="143" t="s">
        <v>7253</v>
      </c>
      <c r="E13714" s="143" t="s">
        <v>24</v>
      </c>
      <c r="F13714" s="248" t="s">
        <v>7254</v>
      </c>
      <c r="G13714" s="216">
        <v>1.8</v>
      </c>
      <c r="H13714" s="216">
        <v>415.00000000116415</v>
      </c>
      <c r="I13714" s="216">
        <v>747.00000000209548</v>
      </c>
      <c r="J13714" s="216">
        <v>7.4966116218885674E-4</v>
      </c>
      <c r="K13714" s="216">
        <v>1.8064124390042259E-6</v>
      </c>
    </row>
    <row r="13715" spans="2:11" ht="15.75" customHeight="1" x14ac:dyDescent="0.2">
      <c r="B13715" s="189">
        <v>41441</v>
      </c>
      <c r="C13715" s="143">
        <v>301952</v>
      </c>
      <c r="D13715" s="143" t="s">
        <v>1446</v>
      </c>
      <c r="E13715" s="143" t="s">
        <v>24</v>
      </c>
      <c r="F13715" s="248" t="s">
        <v>7255</v>
      </c>
      <c r="G13715" s="216">
        <v>67</v>
      </c>
      <c r="H13715" s="216">
        <v>370.00000000116415</v>
      </c>
      <c r="I13715" s="216">
        <v>24790.000000077998</v>
      </c>
      <c r="J13715" s="216">
        <v>2.4878313535030921E-2</v>
      </c>
      <c r="K13715" s="216">
        <v>6.7238685229601748E-5</v>
      </c>
    </row>
    <row r="13716" spans="2:11" ht="15.75" customHeight="1" x14ac:dyDescent="0.2">
      <c r="B13716" s="189">
        <v>41441</v>
      </c>
      <c r="C13716" s="143">
        <v>301956</v>
      </c>
      <c r="D13716" s="143" t="s">
        <v>685</v>
      </c>
      <c r="E13716" s="143" t="s">
        <v>24</v>
      </c>
      <c r="F13716" s="248" t="s">
        <v>7159</v>
      </c>
      <c r="G13716" s="216">
        <v>47.52</v>
      </c>
      <c r="H13716" s="216">
        <v>219.00000000139698</v>
      </c>
      <c r="I13716" s="216">
        <v>10406.880000066385</v>
      </c>
      <c r="J13716" s="216">
        <v>1.0443954157413454E-2</v>
      </c>
      <c r="K13716" s="216">
        <v>4.768928838971157E-5</v>
      </c>
    </row>
    <row r="13717" spans="2:11" ht="15.75" customHeight="1" x14ac:dyDescent="0.2">
      <c r="B13717" s="189">
        <v>41441</v>
      </c>
      <c r="C13717" s="143">
        <v>301957</v>
      </c>
      <c r="D13717" s="143" t="s">
        <v>1224</v>
      </c>
      <c r="E13717" s="143" t="s">
        <v>24</v>
      </c>
      <c r="F13717" s="248" t="s">
        <v>7256</v>
      </c>
      <c r="G13717" s="216">
        <v>10.66</v>
      </c>
      <c r="H13717" s="216">
        <v>79.999999998835847</v>
      </c>
      <c r="I13717" s="216">
        <v>852.79999998759013</v>
      </c>
      <c r="J13717" s="216">
        <v>8.5583807108910361E-4</v>
      </c>
      <c r="K13717" s="216">
        <v>1.0697975888769471E-5</v>
      </c>
    </row>
    <row r="13718" spans="2:11" ht="15.75" customHeight="1" x14ac:dyDescent="0.2">
      <c r="B13718" s="189">
        <v>41441</v>
      </c>
      <c r="C13718" s="143">
        <v>301958</v>
      </c>
      <c r="D13718" s="143" t="s">
        <v>1015</v>
      </c>
      <c r="E13718" s="143" t="s">
        <v>24</v>
      </c>
      <c r="F13718" s="248" t="s">
        <v>7257</v>
      </c>
      <c r="G13718" s="216">
        <v>102.25</v>
      </c>
      <c r="H13718" s="216">
        <v>294.99999999767169</v>
      </c>
      <c r="I13718" s="216">
        <v>30163.749999761931</v>
      </c>
      <c r="J13718" s="216">
        <v>3.0271207336990926E-2</v>
      </c>
      <c r="K13718" s="216">
        <v>1.0261426216010117E-4</v>
      </c>
    </row>
    <row r="13719" spans="2:11" ht="15.75" customHeight="1" x14ac:dyDescent="0.2">
      <c r="B13719" s="189">
        <v>41441</v>
      </c>
      <c r="C13719" s="143">
        <v>301959</v>
      </c>
      <c r="D13719" s="143" t="s">
        <v>1679</v>
      </c>
      <c r="E13719" s="143" t="s">
        <v>24</v>
      </c>
      <c r="F13719" s="248" t="s">
        <v>7258</v>
      </c>
      <c r="G13719" s="216">
        <v>6.4</v>
      </c>
      <c r="H13719" s="216">
        <v>258.99999999557622</v>
      </c>
      <c r="I13719" s="216">
        <v>1657.5999999716878</v>
      </c>
      <c r="J13719" s="216">
        <v>1.6635051438012563E-3</v>
      </c>
      <c r="K13719" s="216">
        <v>6.4227997831261371E-6</v>
      </c>
    </row>
    <row r="13720" spans="2:11" ht="15.75" customHeight="1" x14ac:dyDescent="0.2">
      <c r="B13720" s="189">
        <v>41441</v>
      </c>
      <c r="C13720" s="143">
        <v>301960</v>
      </c>
      <c r="D13720" s="143" t="s">
        <v>1678</v>
      </c>
      <c r="E13720" s="143" t="s">
        <v>24</v>
      </c>
      <c r="F13720" s="248" t="s">
        <v>7259</v>
      </c>
      <c r="G13720" s="216">
        <v>27</v>
      </c>
      <c r="H13720" s="216">
        <v>287.99999999580905</v>
      </c>
      <c r="I13720" s="216">
        <v>7775.9999998868443</v>
      </c>
      <c r="J13720" s="216">
        <v>7.8037017363846968E-3</v>
      </c>
      <c r="K13720" s="216">
        <v>2.7096186585063388E-5</v>
      </c>
    </row>
    <row r="13721" spans="2:11" ht="15.75" customHeight="1" x14ac:dyDescent="0.2">
      <c r="B13721" s="189">
        <v>41441</v>
      </c>
      <c r="C13721" s="143">
        <v>301961</v>
      </c>
      <c r="D13721" s="143" t="s">
        <v>1212</v>
      </c>
      <c r="E13721" s="143" t="s">
        <v>24</v>
      </c>
      <c r="F13721" s="248" t="s">
        <v>6461</v>
      </c>
      <c r="G13721" s="216">
        <v>10.65</v>
      </c>
      <c r="H13721" s="216">
        <v>270</v>
      </c>
      <c r="I13721" s="216">
        <v>2875.5</v>
      </c>
      <c r="J13721" s="216">
        <v>2.885743871309251E-3</v>
      </c>
      <c r="K13721" s="216">
        <v>1.0687940264108337E-5</v>
      </c>
    </row>
    <row r="13722" spans="2:11" ht="15.75" customHeight="1" x14ac:dyDescent="0.2">
      <c r="B13722" s="189">
        <v>41441</v>
      </c>
      <c r="C13722" s="143">
        <v>301962</v>
      </c>
      <c r="D13722" s="143" t="s">
        <v>1452</v>
      </c>
      <c r="E13722" s="143" t="s">
        <v>24</v>
      </c>
      <c r="F13722" s="248" t="s">
        <v>7094</v>
      </c>
      <c r="G13722" s="216">
        <v>14.58</v>
      </c>
      <c r="H13722" s="216">
        <v>361.00000000325963</v>
      </c>
      <c r="I13722" s="216">
        <v>5263.3800000475258</v>
      </c>
      <c r="J13722" s="216">
        <v>5.2821306129399517E-3</v>
      </c>
      <c r="K13722" s="216">
        <v>1.4631940755934229E-5</v>
      </c>
    </row>
    <row r="13723" spans="2:11" ht="15.75" customHeight="1" x14ac:dyDescent="0.2">
      <c r="B13723" s="189">
        <v>41441</v>
      </c>
      <c r="C13723" s="143">
        <v>301963</v>
      </c>
      <c r="D13723" s="143" t="s">
        <v>612</v>
      </c>
      <c r="E13723" s="143" t="s">
        <v>25</v>
      </c>
      <c r="F13723" s="248" t="s">
        <v>4633</v>
      </c>
      <c r="G13723" s="216">
        <v>17</v>
      </c>
      <c r="H13723" s="216">
        <v>389.99999999301508</v>
      </c>
      <c r="I13723" s="216">
        <v>6629.9999998812564</v>
      </c>
      <c r="J13723" s="216">
        <v>1.920102145924478E-2</v>
      </c>
      <c r="K13723" s="216">
        <v>4.9233388357919663E-5</v>
      </c>
    </row>
    <row r="13724" spans="2:11" ht="15.75" customHeight="1" x14ac:dyDescent="0.2">
      <c r="B13724" s="189">
        <v>41442</v>
      </c>
      <c r="C13724" s="143">
        <v>301978</v>
      </c>
      <c r="D13724" s="143" t="s">
        <v>524</v>
      </c>
      <c r="E13724" s="143" t="s">
        <v>25</v>
      </c>
      <c r="F13724" s="248" t="s">
        <v>7260</v>
      </c>
      <c r="G13724" s="216">
        <v>5</v>
      </c>
      <c r="H13724" s="216">
        <v>334.99999999185093</v>
      </c>
      <c r="I13724" s="216">
        <v>1674.9999999592546</v>
      </c>
      <c r="J13724" s="216">
        <v>4.8514126704279677E-3</v>
      </c>
      <c r="K13724" s="216">
        <v>1.4481828867301438E-5</v>
      </c>
    </row>
    <row r="13725" spans="2:11" ht="15.75" customHeight="1" x14ac:dyDescent="0.2">
      <c r="B13725" s="189">
        <v>41442</v>
      </c>
      <c r="C13725" s="143">
        <v>301978</v>
      </c>
      <c r="D13725" s="143" t="s">
        <v>557</v>
      </c>
      <c r="E13725" s="143" t="s">
        <v>25</v>
      </c>
      <c r="F13725" s="248" t="s">
        <v>7260</v>
      </c>
      <c r="G13725" s="216">
        <v>2</v>
      </c>
      <c r="H13725" s="216">
        <v>334.99999999185093</v>
      </c>
      <c r="I13725" s="216">
        <v>669.99999998370185</v>
      </c>
      <c r="J13725" s="216">
        <v>1.9405650681711872E-3</v>
      </c>
      <c r="K13725" s="216">
        <v>5.7927315469205752E-6</v>
      </c>
    </row>
    <row r="13726" spans="2:11" ht="15.75" customHeight="1" x14ac:dyDescent="0.2">
      <c r="B13726" s="189">
        <v>41442</v>
      </c>
      <c r="C13726" s="143">
        <v>301979</v>
      </c>
      <c r="D13726" s="143" t="s">
        <v>939</v>
      </c>
      <c r="E13726" s="143" t="s">
        <v>25</v>
      </c>
      <c r="F13726" s="248" t="s">
        <v>7261</v>
      </c>
      <c r="G13726" s="216">
        <v>5</v>
      </c>
      <c r="H13726" s="216">
        <v>289.99999999185093</v>
      </c>
      <c r="I13726" s="216">
        <v>1449.9999999592546</v>
      </c>
      <c r="J13726" s="216">
        <v>4.199730371399403E-3</v>
      </c>
      <c r="K13726" s="216">
        <v>1.4481828867301438E-5</v>
      </c>
    </row>
    <row r="13727" spans="2:11" ht="15.75" customHeight="1" x14ac:dyDescent="0.2">
      <c r="B13727" s="189">
        <v>41442</v>
      </c>
      <c r="C13727" s="143">
        <v>301981</v>
      </c>
      <c r="D13727" s="143" t="s">
        <v>657</v>
      </c>
      <c r="E13727" s="143" t="s">
        <v>25</v>
      </c>
      <c r="F13727" s="248" t="s">
        <v>6776</v>
      </c>
      <c r="G13727" s="216">
        <v>4</v>
      </c>
      <c r="H13727" s="216">
        <v>351.99999999487773</v>
      </c>
      <c r="I13727" s="216">
        <v>1407.9999999795109</v>
      </c>
      <c r="J13727" s="216">
        <v>4.0780830089727407E-3</v>
      </c>
      <c r="K13727" s="216">
        <v>1.158546309384115E-5</v>
      </c>
    </row>
    <row r="13728" spans="2:11" ht="15.75" customHeight="1" x14ac:dyDescent="0.2">
      <c r="B13728" s="189">
        <v>41442</v>
      </c>
      <c r="C13728" s="143">
        <v>301982</v>
      </c>
      <c r="D13728" s="143" t="s">
        <v>919</v>
      </c>
      <c r="E13728" s="143" t="s">
        <v>25</v>
      </c>
      <c r="F13728" s="248" t="s">
        <v>7262</v>
      </c>
      <c r="G13728" s="216">
        <v>3</v>
      </c>
      <c r="H13728" s="216">
        <v>272.00000000651926</v>
      </c>
      <c r="I13728" s="216">
        <v>816.00000001955777</v>
      </c>
      <c r="J13728" s="216">
        <v>2.3634344712002409E-3</v>
      </c>
      <c r="K13728" s="216">
        <v>8.6890973203808624E-6</v>
      </c>
    </row>
    <row r="13729" spans="2:11" ht="15.75" customHeight="1" x14ac:dyDescent="0.2">
      <c r="B13729" s="189">
        <v>41442</v>
      </c>
      <c r="C13729" s="143">
        <v>301993</v>
      </c>
      <c r="D13729" s="143" t="s">
        <v>830</v>
      </c>
      <c r="E13729" s="143" t="s">
        <v>25</v>
      </c>
      <c r="F13729" s="248" t="s">
        <v>7263</v>
      </c>
      <c r="G13729" s="216">
        <v>18</v>
      </c>
      <c r="H13729" s="216">
        <v>510.00000000698492</v>
      </c>
      <c r="I13729" s="216">
        <v>9180.0000001257285</v>
      </c>
      <c r="J13729" s="216">
        <v>2.6588637800729596E-2</v>
      </c>
      <c r="K13729" s="216">
        <v>5.2134583922285178E-5</v>
      </c>
    </row>
    <row r="13730" spans="2:11" ht="15.75" customHeight="1" x14ac:dyDescent="0.2">
      <c r="B13730" s="189">
        <v>41442</v>
      </c>
      <c r="C13730" s="143">
        <v>301995</v>
      </c>
      <c r="D13730" s="143" t="s">
        <v>1876</v>
      </c>
      <c r="E13730" s="143" t="s">
        <v>25</v>
      </c>
      <c r="F13730" s="248" t="s">
        <v>7264</v>
      </c>
      <c r="G13730" s="216">
        <v>15.98</v>
      </c>
      <c r="H13730" s="216">
        <v>351.00000000209548</v>
      </c>
      <c r="I13730" s="216">
        <v>5608.9800000334862</v>
      </c>
      <c r="J13730" s="216">
        <v>1.6245657696120273E-2</v>
      </c>
      <c r="K13730" s="216">
        <v>4.6283925059895395E-5</v>
      </c>
    </row>
    <row r="13731" spans="2:11" ht="15.75" customHeight="1" x14ac:dyDescent="0.2">
      <c r="B13731" s="189">
        <v>41442</v>
      </c>
      <c r="C13731" s="143">
        <v>301996</v>
      </c>
      <c r="D13731" s="143" t="s">
        <v>597</v>
      </c>
      <c r="E13731" s="143" t="s">
        <v>25</v>
      </c>
      <c r="F13731" s="248" t="s">
        <v>7265</v>
      </c>
      <c r="G13731" s="216">
        <v>8.01</v>
      </c>
      <c r="H13731" s="216">
        <v>242.0000000030268</v>
      </c>
      <c r="I13731" s="216">
        <v>1938.4200000242447</v>
      </c>
      <c r="J13731" s="216">
        <v>5.6143733426611119E-3</v>
      </c>
      <c r="K13731" s="216">
        <v>2.3199889845416901E-5</v>
      </c>
    </row>
    <row r="13732" spans="2:11" ht="15.75" customHeight="1" x14ac:dyDescent="0.2">
      <c r="B13732" s="189">
        <v>41442</v>
      </c>
      <c r="C13732" s="143">
        <v>301997</v>
      </c>
      <c r="D13732" s="143" t="s">
        <v>1879</v>
      </c>
      <c r="E13732" s="143" t="s">
        <v>25</v>
      </c>
      <c r="F13732" s="248" t="s">
        <v>7266</v>
      </c>
      <c r="G13732" s="216">
        <v>18</v>
      </c>
      <c r="H13732" s="216">
        <v>203.00000000162981</v>
      </c>
      <c r="I13732" s="216">
        <v>3654.0000000293367</v>
      </c>
      <c r="J13732" s="216">
        <v>1.058332053630886E-2</v>
      </c>
      <c r="K13732" s="216">
        <v>5.2134583922285178E-5</v>
      </c>
    </row>
    <row r="13733" spans="2:11" ht="15.75" customHeight="1" x14ac:dyDescent="0.2">
      <c r="B13733" s="189">
        <v>41442</v>
      </c>
      <c r="C13733" s="143">
        <v>301998</v>
      </c>
      <c r="D13733" s="143" t="s">
        <v>6740</v>
      </c>
      <c r="E13733" s="143" t="s">
        <v>24</v>
      </c>
      <c r="F13733" s="248" t="s">
        <v>7267</v>
      </c>
      <c r="G13733" s="216">
        <v>126</v>
      </c>
      <c r="H13733" s="216">
        <v>513.00000000628643</v>
      </c>
      <c r="I13733" s="216">
        <v>64638.00000079209</v>
      </c>
      <c r="J13733" s="216">
        <v>6.4860725896053809E-2</v>
      </c>
      <c r="K13733" s="216">
        <v>1.2643416353851655E-4</v>
      </c>
    </row>
    <row r="13734" spans="2:11" ht="15.75" customHeight="1" x14ac:dyDescent="0.2">
      <c r="B13734" s="189">
        <v>41442</v>
      </c>
      <c r="C13734" s="143">
        <v>302003</v>
      </c>
      <c r="D13734" s="143" t="s">
        <v>1179</v>
      </c>
      <c r="E13734" s="143" t="s">
        <v>25</v>
      </c>
      <c r="F13734" s="248" t="s">
        <v>2311</v>
      </c>
      <c r="G13734" s="216">
        <v>1.04</v>
      </c>
      <c r="H13734" s="216">
        <v>424.99999999185093</v>
      </c>
      <c r="I13734" s="216">
        <v>441.99999999152499</v>
      </c>
      <c r="J13734" s="216">
        <v>1.2801936718449005E-3</v>
      </c>
      <c r="K13734" s="216">
        <v>3.0122204043986993E-6</v>
      </c>
    </row>
    <row r="13735" spans="2:11" ht="15.75" customHeight="1" x14ac:dyDescent="0.2">
      <c r="B13735" s="189">
        <v>41442</v>
      </c>
      <c r="C13735" s="143">
        <v>302004</v>
      </c>
      <c r="D13735" s="143" t="s">
        <v>1876</v>
      </c>
      <c r="E13735" s="143" t="s">
        <v>25</v>
      </c>
      <c r="F13735" s="248" t="s">
        <v>7268</v>
      </c>
      <c r="G13735" s="216">
        <v>8.0400000000000009</v>
      </c>
      <c r="H13735" s="216">
        <v>290.99999999511056</v>
      </c>
      <c r="I13735" s="216">
        <v>2339.6399999606892</v>
      </c>
      <c r="J13735" s="216">
        <v>6.7764532181047686E-3</v>
      </c>
      <c r="K13735" s="216">
        <v>2.3286780818620715E-5</v>
      </c>
    </row>
    <row r="13736" spans="2:11" ht="15.75" customHeight="1" x14ac:dyDescent="0.2">
      <c r="B13736" s="189">
        <v>41442</v>
      </c>
      <c r="C13736" s="143">
        <v>302005</v>
      </c>
      <c r="D13736" s="143" t="s">
        <v>822</v>
      </c>
      <c r="E13736" s="143" t="s">
        <v>24</v>
      </c>
      <c r="F13736" s="248" t="s">
        <v>3433</v>
      </c>
      <c r="G13736" s="216">
        <v>18.04</v>
      </c>
      <c r="H13736" s="216">
        <v>277.00000000186265</v>
      </c>
      <c r="I13736" s="216">
        <v>4997.0800000336021</v>
      </c>
      <c r="J13736" s="216">
        <v>5.014298650311895E-3</v>
      </c>
      <c r="K13736" s="216">
        <v>1.8102161192339987E-5</v>
      </c>
    </row>
    <row r="13737" spans="2:11" ht="15.75" customHeight="1" x14ac:dyDescent="0.2">
      <c r="B13737" s="189">
        <v>41442</v>
      </c>
      <c r="C13737" s="143">
        <v>302006</v>
      </c>
      <c r="D13737" s="143" t="s">
        <v>824</v>
      </c>
      <c r="E13737" s="143" t="s">
        <v>24</v>
      </c>
      <c r="F13737" s="248" t="s">
        <v>7269</v>
      </c>
      <c r="G13737" s="216">
        <v>2.99</v>
      </c>
      <c r="H13737" s="216">
        <v>195.99999999976717</v>
      </c>
      <c r="I13737" s="216">
        <v>586.03999999930386</v>
      </c>
      <c r="J13737" s="216">
        <v>5.8805934285733512E-4</v>
      </c>
      <c r="K13737" s="216">
        <v>3.0003027696838454E-6</v>
      </c>
    </row>
    <row r="13738" spans="2:11" ht="15.75" customHeight="1" x14ac:dyDescent="0.2">
      <c r="B13738" s="189">
        <v>41442</v>
      </c>
      <c r="C13738" s="143">
        <v>302007</v>
      </c>
      <c r="D13738" s="143" t="s">
        <v>1215</v>
      </c>
      <c r="E13738" s="143" t="s">
        <v>24</v>
      </c>
      <c r="F13738" s="248" t="s">
        <v>3633</v>
      </c>
      <c r="G13738" s="216">
        <v>17.28</v>
      </c>
      <c r="H13738" s="216">
        <v>116.00000000093132</v>
      </c>
      <c r="I13738" s="216">
        <v>2004.4800000160933</v>
      </c>
      <c r="J13738" s="216">
        <v>2.0113869216803206E-3</v>
      </c>
      <c r="K13738" s="216">
        <v>1.7339542428139414E-5</v>
      </c>
    </row>
    <row r="13739" spans="2:11" ht="15.75" customHeight="1" x14ac:dyDescent="0.2">
      <c r="B13739" s="189">
        <v>41442</v>
      </c>
      <c r="C13739" s="143">
        <v>302008</v>
      </c>
      <c r="D13739" s="143" t="s">
        <v>1247</v>
      </c>
      <c r="E13739" s="143" t="s">
        <v>24</v>
      </c>
      <c r="F13739" s="248" t="s">
        <v>7119</v>
      </c>
      <c r="G13739" s="216">
        <v>20.845000000000002</v>
      </c>
      <c r="H13739" s="216">
        <v>213.00000000279397</v>
      </c>
      <c r="I13739" s="216">
        <v>4439.985000058241</v>
      </c>
      <c r="J13739" s="216">
        <v>4.4552840444914612E-3</v>
      </c>
      <c r="K13739" s="216">
        <v>2.0916826499685539E-5</v>
      </c>
    </row>
    <row r="13740" spans="2:11" ht="15.75" customHeight="1" x14ac:dyDescent="0.2">
      <c r="B13740" s="189">
        <v>41442</v>
      </c>
      <c r="C13740" s="143">
        <v>302009</v>
      </c>
      <c r="D13740" s="143" t="s">
        <v>1211</v>
      </c>
      <c r="E13740" s="143" t="s">
        <v>24</v>
      </c>
      <c r="F13740" s="248" t="s">
        <v>7270</v>
      </c>
      <c r="G13740" s="216">
        <v>9.25</v>
      </c>
      <c r="H13740" s="216">
        <v>284.00000000372529</v>
      </c>
      <c r="I13740" s="216">
        <v>2627.0000000344589</v>
      </c>
      <c r="J13740" s="216">
        <v>2.6360519652384108E-3</v>
      </c>
      <c r="K13740" s="216">
        <v>9.2818731169149052E-6</v>
      </c>
    </row>
    <row r="13741" spans="2:11" ht="15.75" customHeight="1" x14ac:dyDescent="0.2">
      <c r="B13741" s="189">
        <v>41442</v>
      </c>
      <c r="C13741" s="143">
        <v>302010</v>
      </c>
      <c r="D13741" s="143" t="s">
        <v>1072</v>
      </c>
      <c r="E13741" s="143" t="s">
        <v>24</v>
      </c>
      <c r="F13741" s="248" t="s">
        <v>7040</v>
      </c>
      <c r="G13741" s="216">
        <v>15.345000000000001</v>
      </c>
      <c r="H13741" s="216">
        <v>323.00000000512227</v>
      </c>
      <c r="I13741" s="216">
        <v>4956.4350000786017</v>
      </c>
      <c r="J13741" s="216">
        <v>4.9735135981584539E-3</v>
      </c>
      <c r="K13741" s="216">
        <v>1.5397874916655053E-5</v>
      </c>
    </row>
    <row r="13742" spans="2:11" ht="15.75" customHeight="1" x14ac:dyDescent="0.2">
      <c r="B13742" s="189">
        <v>41442</v>
      </c>
      <c r="C13742" s="143">
        <v>302011</v>
      </c>
      <c r="D13742" s="143" t="s">
        <v>851</v>
      </c>
      <c r="E13742" s="143" t="s">
        <v>25</v>
      </c>
      <c r="F13742" s="248" t="s">
        <v>7271</v>
      </c>
      <c r="G13742" s="216">
        <v>4.33</v>
      </c>
      <c r="H13742" s="216">
        <v>201.99999999837019</v>
      </c>
      <c r="I13742" s="216">
        <v>874.65999999294297</v>
      </c>
      <c r="J13742" s="216">
        <v>2.5333352873943352E-3</v>
      </c>
      <c r="K13742" s="216">
        <v>1.2541263799083046E-5</v>
      </c>
    </row>
    <row r="13743" spans="2:11" ht="15.75" customHeight="1" x14ac:dyDescent="0.2">
      <c r="B13743" s="189">
        <v>41442</v>
      </c>
      <c r="C13743" s="143">
        <v>302012</v>
      </c>
      <c r="D13743" s="143" t="s">
        <v>872</v>
      </c>
      <c r="E13743" s="143" t="s">
        <v>25</v>
      </c>
      <c r="F13743" s="248" t="s">
        <v>2471</v>
      </c>
      <c r="G13743" s="216">
        <v>26</v>
      </c>
      <c r="H13743" s="216">
        <v>204.00000000488944</v>
      </c>
      <c r="I13743" s="216">
        <v>5304.0000001271255</v>
      </c>
      <c r="J13743" s="216">
        <v>1.5362324062801568E-2</v>
      </c>
      <c r="K13743" s="216">
        <v>7.5305510109967475E-5</v>
      </c>
    </row>
    <row r="13744" spans="2:11" ht="15.75" customHeight="1" x14ac:dyDescent="0.2">
      <c r="B13744" s="189">
        <v>41442</v>
      </c>
      <c r="C13744" s="143">
        <v>302013</v>
      </c>
      <c r="D13744" s="143" t="s">
        <v>972</v>
      </c>
      <c r="E13744" s="143" t="s">
        <v>25</v>
      </c>
      <c r="F13744" s="248" t="s">
        <v>7272</v>
      </c>
      <c r="G13744" s="216">
        <v>8</v>
      </c>
      <c r="H13744" s="216">
        <v>52.999999994644895</v>
      </c>
      <c r="I13744" s="216">
        <v>423.99999995715916</v>
      </c>
      <c r="J13744" s="216">
        <v>1.2280590878230792E-3</v>
      </c>
      <c r="K13744" s="216">
        <v>2.3170926187682301E-5</v>
      </c>
    </row>
    <row r="13745" spans="2:11" ht="15.75" customHeight="1" x14ac:dyDescent="0.2">
      <c r="B13745" s="189">
        <v>41443</v>
      </c>
      <c r="C13745" s="143">
        <v>302034</v>
      </c>
      <c r="D13745" s="143" t="s">
        <v>1164</v>
      </c>
      <c r="E13745" s="143" t="s">
        <v>25</v>
      </c>
      <c r="F13745" s="248" t="s">
        <v>7273</v>
      </c>
      <c r="G13745" s="216">
        <v>88.5</v>
      </c>
      <c r="H13745" s="216">
        <v>52.000000001862645</v>
      </c>
      <c r="I13745" s="216">
        <v>4602.0000001648441</v>
      </c>
      <c r="J13745" s="216">
        <v>1.3330263298667922E-2</v>
      </c>
      <c r="K13745" s="216">
        <v>2.5635121727289291E-4</v>
      </c>
    </row>
    <row r="13746" spans="2:11" ht="15.75" customHeight="1" x14ac:dyDescent="0.2">
      <c r="B13746" s="189">
        <v>41443</v>
      </c>
      <c r="C13746" s="143">
        <v>302039</v>
      </c>
      <c r="D13746" s="143" t="s">
        <v>1164</v>
      </c>
      <c r="E13746" s="143" t="s">
        <v>25</v>
      </c>
      <c r="F13746" s="248" t="s">
        <v>7274</v>
      </c>
      <c r="G13746" s="216">
        <v>11</v>
      </c>
      <c r="H13746" s="216">
        <v>47.999999999301508</v>
      </c>
      <c r="I13746" s="216">
        <v>527.99999999231659</v>
      </c>
      <c r="J13746" s="216">
        <v>1.5294174318431389E-3</v>
      </c>
      <c r="K13746" s="216">
        <v>3.1862863163862395E-5</v>
      </c>
    </row>
    <row r="13747" spans="2:11" ht="15.75" customHeight="1" x14ac:dyDescent="0.2">
      <c r="B13747" s="189">
        <v>41443</v>
      </c>
      <c r="C13747" s="143">
        <v>302040</v>
      </c>
      <c r="D13747" s="143" t="s">
        <v>872</v>
      </c>
      <c r="E13747" s="143" t="s">
        <v>25</v>
      </c>
      <c r="F13747" s="248" t="s">
        <v>2388</v>
      </c>
      <c r="G13747" s="216">
        <v>15</v>
      </c>
      <c r="H13747" s="216">
        <v>303.99999999557622</v>
      </c>
      <c r="I13747" s="216">
        <v>4559.9999999336433</v>
      </c>
      <c r="J13747" s="216">
        <v>1.3208605093190745E-2</v>
      </c>
      <c r="K13747" s="216">
        <v>4.3449358859812353E-5</v>
      </c>
    </row>
    <row r="13748" spans="2:11" ht="15.75" customHeight="1" x14ac:dyDescent="0.2">
      <c r="B13748" s="189">
        <v>41443</v>
      </c>
      <c r="C13748" s="143">
        <v>302044</v>
      </c>
      <c r="D13748" s="143" t="s">
        <v>932</v>
      </c>
      <c r="E13748" s="143" t="s">
        <v>25</v>
      </c>
      <c r="F13748" s="248" t="s">
        <v>7275</v>
      </c>
      <c r="G13748" s="216">
        <v>3</v>
      </c>
      <c r="H13748" s="216">
        <v>280.9999999939464</v>
      </c>
      <c r="I13748" s="216">
        <v>842.99999998183921</v>
      </c>
      <c r="J13748" s="216">
        <v>2.4418539678688492E-3</v>
      </c>
      <c r="K13748" s="216">
        <v>8.6898717719624706E-6</v>
      </c>
    </row>
    <row r="13749" spans="2:11" ht="15.75" customHeight="1" x14ac:dyDescent="0.2">
      <c r="B13749" s="189">
        <v>41443</v>
      </c>
      <c r="C13749" s="143">
        <v>302046</v>
      </c>
      <c r="D13749" s="143" t="s">
        <v>709</v>
      </c>
      <c r="E13749" s="143" t="s">
        <v>24</v>
      </c>
      <c r="F13749" s="248" t="s">
        <v>7276</v>
      </c>
      <c r="G13749" s="216">
        <v>20</v>
      </c>
      <c r="H13749" s="216">
        <v>420.99999999976717</v>
      </c>
      <c r="I13749" s="216">
        <v>8419.9999999953434</v>
      </c>
      <c r="J13749" s="216">
        <v>8.4482874854658035E-3</v>
      </c>
      <c r="K13749" s="216">
        <v>2.0067191176889491E-5</v>
      </c>
    </row>
    <row r="13750" spans="2:11" ht="15.75" customHeight="1" x14ac:dyDescent="0.2">
      <c r="B13750" s="189">
        <v>41443</v>
      </c>
      <c r="C13750" s="143">
        <v>302050</v>
      </c>
      <c r="D13750" s="143" t="s">
        <v>565</v>
      </c>
      <c r="E13750" s="143" t="s">
        <v>25</v>
      </c>
      <c r="F13750" s="248" t="s">
        <v>1899</v>
      </c>
      <c r="G13750" s="216">
        <v>47</v>
      </c>
      <c r="H13750" s="216">
        <v>172.0000000053551</v>
      </c>
      <c r="I13750" s="216">
        <v>8084.0000002516899</v>
      </c>
      <c r="J13750" s="216">
        <v>2.3416307802243921E-2</v>
      </c>
      <c r="K13750" s="216">
        <v>1.3614132442741204E-4</v>
      </c>
    </row>
    <row r="13751" spans="2:11" ht="15.75" customHeight="1" x14ac:dyDescent="0.2">
      <c r="B13751" s="189">
        <v>41443</v>
      </c>
      <c r="C13751" s="143">
        <v>302051</v>
      </c>
      <c r="D13751" s="143" t="s">
        <v>7189</v>
      </c>
      <c r="E13751" s="143" t="s">
        <v>25</v>
      </c>
      <c r="F13751" s="248" t="s">
        <v>7277</v>
      </c>
      <c r="G13751" s="216">
        <v>19.95</v>
      </c>
      <c r="H13751" s="216">
        <v>184.99999999534339</v>
      </c>
      <c r="I13751" s="216">
        <v>3690.7499999071006</v>
      </c>
      <c r="J13751" s="216">
        <v>1.0690714747187736E-2</v>
      </c>
      <c r="K13751" s="216">
        <v>5.7787647283550429E-5</v>
      </c>
    </row>
    <row r="13752" spans="2:11" ht="15.75" customHeight="1" x14ac:dyDescent="0.2">
      <c r="B13752" s="189">
        <v>41443</v>
      </c>
      <c r="C13752" s="143">
        <v>302052</v>
      </c>
      <c r="D13752" s="143" t="s">
        <v>598</v>
      </c>
      <c r="E13752" s="143" t="s">
        <v>25</v>
      </c>
      <c r="F13752" s="248" t="s">
        <v>7278</v>
      </c>
      <c r="G13752" s="216">
        <v>23.04</v>
      </c>
      <c r="H13752" s="216">
        <v>146.99999999720603</v>
      </c>
      <c r="I13752" s="216">
        <v>3386.879999935627</v>
      </c>
      <c r="J13752" s="216">
        <v>9.8105176354882865E-3</v>
      </c>
      <c r="K13752" s="216">
        <v>6.6738215208671776E-5</v>
      </c>
    </row>
    <row r="13753" spans="2:11" ht="15.75" customHeight="1" x14ac:dyDescent="0.2">
      <c r="B13753" s="189">
        <v>41443</v>
      </c>
      <c r="C13753" s="143">
        <v>302054</v>
      </c>
      <c r="D13753" s="143" t="s">
        <v>709</v>
      </c>
      <c r="E13753" s="143" t="s">
        <v>24</v>
      </c>
      <c r="F13753" s="248" t="s">
        <v>7279</v>
      </c>
      <c r="G13753" s="216">
        <v>7.04</v>
      </c>
      <c r="H13753" s="216">
        <v>290.00000000232831</v>
      </c>
      <c r="I13753" s="216">
        <v>2041.6000000163913</v>
      </c>
      <c r="J13753" s="216">
        <v>2.0484588753533258E-3</v>
      </c>
      <c r="K13753" s="216">
        <v>7.0636512942651014E-6</v>
      </c>
    </row>
    <row r="13754" spans="2:11" ht="15.75" customHeight="1" x14ac:dyDescent="0.2">
      <c r="B13754" s="189">
        <v>41443</v>
      </c>
      <c r="C13754" s="143">
        <v>302055</v>
      </c>
      <c r="D13754" s="143" t="s">
        <v>1652</v>
      </c>
      <c r="E13754" s="143" t="s">
        <v>25</v>
      </c>
      <c r="F13754" s="248" t="s">
        <v>7280</v>
      </c>
      <c r="G13754" s="216">
        <v>11.74</v>
      </c>
      <c r="H13754" s="216">
        <v>386.99999999371357</v>
      </c>
      <c r="I13754" s="216">
        <v>4543.3799999261973</v>
      </c>
      <c r="J13754" s="216">
        <v>1.3160463203552505E-2</v>
      </c>
      <c r="K13754" s="216">
        <v>3.4006364867613139E-5</v>
      </c>
    </row>
    <row r="13755" spans="2:11" ht="15.75" customHeight="1" x14ac:dyDescent="0.2">
      <c r="B13755" s="189">
        <v>41443</v>
      </c>
      <c r="C13755" s="143">
        <v>302056</v>
      </c>
      <c r="D13755" s="143" t="s">
        <v>779</v>
      </c>
      <c r="E13755" s="143" t="s">
        <v>24</v>
      </c>
      <c r="F13755" s="248" t="s">
        <v>3190</v>
      </c>
      <c r="G13755" s="216">
        <v>16.8</v>
      </c>
      <c r="H13755" s="216">
        <v>55.999999993946403</v>
      </c>
      <c r="I13755" s="216">
        <v>940.79999989829957</v>
      </c>
      <c r="J13755" s="216">
        <v>9.4396067285883959E-4</v>
      </c>
      <c r="K13755" s="216">
        <v>1.6856440588587175E-5</v>
      </c>
    </row>
    <row r="13756" spans="2:11" ht="15.75" customHeight="1" x14ac:dyDescent="0.2">
      <c r="B13756" s="189">
        <v>41443</v>
      </c>
      <c r="C13756" s="143">
        <v>302057</v>
      </c>
      <c r="D13756" s="143" t="s">
        <v>943</v>
      </c>
      <c r="E13756" s="143" t="s">
        <v>24</v>
      </c>
      <c r="F13756" s="248" t="s">
        <v>7281</v>
      </c>
      <c r="G13756" s="216">
        <v>21.900000000000002</v>
      </c>
      <c r="H13756" s="216">
        <v>283.00000000046566</v>
      </c>
      <c r="I13756" s="216">
        <v>6197.7000000101989</v>
      </c>
      <c r="J13756" s="216">
        <v>6.2185215378606331E-3</v>
      </c>
      <c r="K13756" s="216">
        <v>2.1973574338693996E-5</v>
      </c>
    </row>
    <row r="13757" spans="2:11" ht="15.75" customHeight="1" x14ac:dyDescent="0.2">
      <c r="B13757" s="189">
        <v>41443</v>
      </c>
      <c r="C13757" s="143">
        <v>302058</v>
      </c>
      <c r="D13757" s="143" t="s">
        <v>1667</v>
      </c>
      <c r="E13757" s="143" t="s">
        <v>24</v>
      </c>
      <c r="F13757" s="248" t="s">
        <v>7282</v>
      </c>
      <c r="G13757" s="216">
        <v>50.63</v>
      </c>
      <c r="H13757" s="216">
        <v>318.00000000977889</v>
      </c>
      <c r="I13757" s="216">
        <v>16100.340000495105</v>
      </c>
      <c r="J13757" s="216">
        <v>1.6154430040142817E-2</v>
      </c>
      <c r="K13757" s="216">
        <v>5.0800094464295749E-5</v>
      </c>
    </row>
    <row r="13758" spans="2:11" ht="15.75" customHeight="1" x14ac:dyDescent="0.2">
      <c r="B13758" s="189">
        <v>41443</v>
      </c>
      <c r="C13758" s="143">
        <v>302059</v>
      </c>
      <c r="D13758" s="143" t="s">
        <v>3625</v>
      </c>
      <c r="E13758" s="143" t="s">
        <v>24</v>
      </c>
      <c r="F13758" s="248" t="s">
        <v>7283</v>
      </c>
      <c r="G13758" s="216">
        <v>31.974900000000002</v>
      </c>
      <c r="H13758" s="216">
        <v>300.00000000349246</v>
      </c>
      <c r="I13758" s="216">
        <v>9592.4700001116707</v>
      </c>
      <c r="J13758" s="216">
        <v>9.6246964675409039E-3</v>
      </c>
      <c r="K13758" s="216">
        <v>3.2082321558096192E-5</v>
      </c>
    </row>
    <row r="13759" spans="2:11" ht="15.75" customHeight="1" x14ac:dyDescent="0.2">
      <c r="B13759" s="189">
        <v>41443</v>
      </c>
      <c r="C13759" s="143">
        <v>302060</v>
      </c>
      <c r="D13759" s="143" t="s">
        <v>577</v>
      </c>
      <c r="E13759" s="143" t="s">
        <v>24</v>
      </c>
      <c r="F13759" s="248" t="s">
        <v>2011</v>
      </c>
      <c r="G13759" s="216">
        <v>32.200000000000003</v>
      </c>
      <c r="H13759" s="216">
        <v>435.00000000349246</v>
      </c>
      <c r="I13759" s="216">
        <v>14007.000000112459</v>
      </c>
      <c r="J13759" s="216">
        <v>1.4054057340847392E-2</v>
      </c>
      <c r="K13759" s="216">
        <v>3.2308177794792082E-5</v>
      </c>
    </row>
    <row r="13760" spans="2:11" ht="15.75" customHeight="1" x14ac:dyDescent="0.2">
      <c r="B13760" s="189">
        <v>41443</v>
      </c>
      <c r="C13760" s="143">
        <v>302061</v>
      </c>
      <c r="D13760" s="143" t="s">
        <v>894</v>
      </c>
      <c r="E13760" s="143" t="s">
        <v>25</v>
      </c>
      <c r="F13760" s="248" t="s">
        <v>7284</v>
      </c>
      <c r="G13760" s="216">
        <v>8.8800000000000008</v>
      </c>
      <c r="H13760" s="216">
        <v>165.00000000349246</v>
      </c>
      <c r="I13760" s="216">
        <v>1465.2000000310131</v>
      </c>
      <c r="J13760" s="216">
        <v>4.2441333735163045E-3</v>
      </c>
      <c r="K13760" s="216">
        <v>2.5722020445008915E-5</v>
      </c>
    </row>
    <row r="13761" spans="2:11" ht="15.75" customHeight="1" x14ac:dyDescent="0.2">
      <c r="B13761" s="189">
        <v>41443</v>
      </c>
      <c r="C13761" s="143">
        <v>302062</v>
      </c>
      <c r="D13761" s="143" t="s">
        <v>643</v>
      </c>
      <c r="E13761" s="143" t="s">
        <v>25</v>
      </c>
      <c r="F13761" s="248" t="s">
        <v>7285</v>
      </c>
      <c r="G13761" s="216">
        <v>6.08</v>
      </c>
      <c r="H13761" s="216">
        <v>150.00000000698492</v>
      </c>
      <c r="I13761" s="216">
        <v>912.00000004246829</v>
      </c>
      <c r="J13761" s="216">
        <v>2.6417210187996056E-3</v>
      </c>
      <c r="K13761" s="216">
        <v>1.7611473457843943E-5</v>
      </c>
    </row>
    <row r="13762" spans="2:11" ht="15.75" customHeight="1" x14ac:dyDescent="0.2">
      <c r="B13762" s="189">
        <v>41443</v>
      </c>
      <c r="C13762" s="143">
        <v>302063</v>
      </c>
      <c r="D13762" s="143" t="s">
        <v>528</v>
      </c>
      <c r="E13762" s="143" t="s">
        <v>25</v>
      </c>
      <c r="F13762" s="248" t="s">
        <v>7286</v>
      </c>
      <c r="G13762" s="216">
        <v>41.16</v>
      </c>
      <c r="H13762" s="216">
        <v>45</v>
      </c>
      <c r="I13762" s="216">
        <v>1852.2</v>
      </c>
      <c r="J13762" s="216">
        <v>5.3651268320096292E-3</v>
      </c>
      <c r="K13762" s="216">
        <v>1.1922504071132508E-4</v>
      </c>
    </row>
    <row r="13763" spans="2:11" ht="15.75" customHeight="1" x14ac:dyDescent="0.2">
      <c r="B13763" s="189">
        <v>41443</v>
      </c>
      <c r="C13763" s="143">
        <v>302064</v>
      </c>
      <c r="D13763" s="143" t="s">
        <v>930</v>
      </c>
      <c r="E13763" s="143" t="s">
        <v>24</v>
      </c>
      <c r="F13763" s="248" t="s">
        <v>7287</v>
      </c>
      <c r="G13763" s="216">
        <v>12</v>
      </c>
      <c r="H13763" s="216">
        <v>111.00000000558794</v>
      </c>
      <c r="I13763" s="216">
        <v>1332.0000000670552</v>
      </c>
      <c r="J13763" s="216">
        <v>1.3364749324481207E-3</v>
      </c>
      <c r="K13763" s="216">
        <v>1.2040314706133696E-5</v>
      </c>
    </row>
    <row r="13764" spans="2:11" ht="15.75" customHeight="1" x14ac:dyDescent="0.2">
      <c r="B13764" s="189">
        <v>41443</v>
      </c>
      <c r="C13764" s="143">
        <v>302065</v>
      </c>
      <c r="D13764" s="143" t="s">
        <v>1190</v>
      </c>
      <c r="E13764" s="143" t="s">
        <v>24</v>
      </c>
      <c r="F13764" s="248" t="s">
        <v>7288</v>
      </c>
      <c r="G13764" s="216">
        <v>51.33</v>
      </c>
      <c r="H13764" s="216">
        <v>187.00000000186265</v>
      </c>
      <c r="I13764" s="216">
        <v>9598.7100000956088</v>
      </c>
      <c r="J13764" s="216">
        <v>9.6309574311719773E-3</v>
      </c>
      <c r="K13764" s="216">
        <v>5.150244615548688E-5</v>
      </c>
    </row>
    <row r="13765" spans="2:11" ht="15.75" customHeight="1" x14ac:dyDescent="0.2">
      <c r="B13765" s="189">
        <v>41443</v>
      </c>
      <c r="C13765" s="143">
        <v>302066</v>
      </c>
      <c r="D13765" s="143" t="s">
        <v>3072</v>
      </c>
      <c r="E13765" s="143" t="s">
        <v>24</v>
      </c>
      <c r="F13765" s="248" t="s">
        <v>7289</v>
      </c>
      <c r="G13765" s="216">
        <v>26.28</v>
      </c>
      <c r="H13765" s="216">
        <v>284.99999999650754</v>
      </c>
      <c r="I13765" s="216">
        <v>7489.7999999082185</v>
      </c>
      <c r="J13765" s="216">
        <v>7.5149624237412557E-3</v>
      </c>
      <c r="K13765" s="216">
        <v>2.6368289206432794E-5</v>
      </c>
    </row>
    <row r="13766" spans="2:11" ht="15.75" customHeight="1" x14ac:dyDescent="0.2">
      <c r="B13766" s="189">
        <v>41443</v>
      </c>
      <c r="C13766" s="143">
        <v>302066</v>
      </c>
      <c r="D13766" s="143" t="s">
        <v>2265</v>
      </c>
      <c r="E13766" s="143" t="s">
        <v>24</v>
      </c>
      <c r="F13766" s="248" t="s">
        <v>7289</v>
      </c>
      <c r="G13766" s="216">
        <v>2.94</v>
      </c>
      <c r="H13766" s="216">
        <v>284.99999999650754</v>
      </c>
      <c r="I13766" s="216">
        <v>837.89999998973212</v>
      </c>
      <c r="J13766" s="216">
        <v>8.4071497434548288E-4</v>
      </c>
      <c r="K13766" s="216">
        <v>2.9498771030027554E-6</v>
      </c>
    </row>
    <row r="13767" spans="2:11" ht="15.75" customHeight="1" x14ac:dyDescent="0.2">
      <c r="B13767" s="189">
        <v>41443</v>
      </c>
      <c r="C13767" s="143">
        <v>302067</v>
      </c>
      <c r="D13767" s="143" t="s">
        <v>640</v>
      </c>
      <c r="E13767" s="143" t="s">
        <v>24</v>
      </c>
      <c r="F13767" s="248" t="s">
        <v>7290</v>
      </c>
      <c r="G13767" s="216">
        <v>6.6349999999999998</v>
      </c>
      <c r="H13767" s="216">
        <v>338.00000000162981</v>
      </c>
      <c r="I13767" s="216">
        <v>2242.630000010814</v>
      </c>
      <c r="J13767" s="216">
        <v>2.2501642474622345E-3</v>
      </c>
      <c r="K13767" s="216">
        <v>6.6572906729330888E-6</v>
      </c>
    </row>
    <row r="13768" spans="2:11" ht="15.75" customHeight="1" x14ac:dyDescent="0.2">
      <c r="B13768" s="189">
        <v>41443</v>
      </c>
      <c r="C13768" s="143">
        <v>302068</v>
      </c>
      <c r="D13768" s="143" t="s">
        <v>1215</v>
      </c>
      <c r="E13768" s="143" t="s">
        <v>24</v>
      </c>
      <c r="F13768" s="248" t="s">
        <v>3334</v>
      </c>
      <c r="G13768" s="216">
        <v>23.454999999999998</v>
      </c>
      <c r="H13768" s="216">
        <v>391.00000000675209</v>
      </c>
      <c r="I13768" s="216">
        <v>9170.905000158371</v>
      </c>
      <c r="J13768" s="216">
        <v>9.2017151951634887E-3</v>
      </c>
      <c r="K13768" s="216">
        <v>2.3533798452697151E-5</v>
      </c>
    </row>
    <row r="13769" spans="2:11" ht="15.75" customHeight="1" x14ac:dyDescent="0.2">
      <c r="B13769" s="189">
        <v>41443</v>
      </c>
      <c r="C13769" s="143">
        <v>302069</v>
      </c>
      <c r="D13769" s="143" t="s">
        <v>776</v>
      </c>
      <c r="E13769" s="143" t="s">
        <v>24</v>
      </c>
      <c r="F13769" s="248" t="s">
        <v>5666</v>
      </c>
      <c r="G13769" s="216">
        <v>5.18</v>
      </c>
      <c r="H13769" s="216">
        <v>342.9999999969732</v>
      </c>
      <c r="I13769" s="216">
        <v>1776.739999984321</v>
      </c>
      <c r="J13769" s="216">
        <v>1.7827090625656002E-3</v>
      </c>
      <c r="K13769" s="216">
        <v>5.1974025148143781E-6</v>
      </c>
    </row>
    <row r="13770" spans="2:11" ht="15.75" customHeight="1" x14ac:dyDescent="0.2">
      <c r="B13770" s="189">
        <v>41443</v>
      </c>
      <c r="C13770" s="143">
        <v>302070</v>
      </c>
      <c r="D13770" s="143" t="s">
        <v>1572</v>
      </c>
      <c r="E13770" s="143" t="s">
        <v>24</v>
      </c>
      <c r="F13770" s="248" t="s">
        <v>3335</v>
      </c>
      <c r="G13770" s="216">
        <v>20.475000000000001</v>
      </c>
      <c r="H13770" s="216">
        <v>268.00000000395812</v>
      </c>
      <c r="I13770" s="216">
        <v>5487.3000000810425</v>
      </c>
      <c r="J13770" s="216">
        <v>5.5057349073286002E-3</v>
      </c>
      <c r="K13770" s="216">
        <v>2.0543786967340618E-5</v>
      </c>
    </row>
    <row r="13771" spans="2:11" ht="15.75" customHeight="1" x14ac:dyDescent="0.2">
      <c r="B13771" s="189">
        <v>41443</v>
      </c>
      <c r="C13771" s="143">
        <v>302071</v>
      </c>
      <c r="D13771" s="143" t="s">
        <v>1067</v>
      </c>
      <c r="E13771" s="143" t="s">
        <v>24</v>
      </c>
      <c r="F13771" s="248" t="s">
        <v>7202</v>
      </c>
      <c r="G13771" s="216">
        <v>9.1199999999999992</v>
      </c>
      <c r="H13771" s="216">
        <v>165.00000000349246</v>
      </c>
      <c r="I13771" s="216">
        <v>1504.8000000318511</v>
      </c>
      <c r="J13771" s="216">
        <v>1.5098554641811235E-3</v>
      </c>
      <c r="K13771" s="216">
        <v>9.150639176661608E-6</v>
      </c>
    </row>
    <row r="13772" spans="2:11" ht="15.75" customHeight="1" x14ac:dyDescent="0.2">
      <c r="B13772" s="189">
        <v>41443</v>
      </c>
      <c r="C13772" s="143">
        <v>302072</v>
      </c>
      <c r="D13772" s="143" t="s">
        <v>1214</v>
      </c>
      <c r="E13772" s="143" t="s">
        <v>24</v>
      </c>
      <c r="F13772" s="248" t="s">
        <v>7291</v>
      </c>
      <c r="G13772" s="216">
        <v>23.8</v>
      </c>
      <c r="H13772" s="216">
        <v>350.9999999916181</v>
      </c>
      <c r="I13772" s="216">
        <v>8353.7999998005107</v>
      </c>
      <c r="J13772" s="216">
        <v>8.3818650824748122E-3</v>
      </c>
      <c r="K13772" s="216">
        <v>2.3879957500498495E-5</v>
      </c>
    </row>
    <row r="13773" spans="2:11" ht="15.75" customHeight="1" x14ac:dyDescent="0.2">
      <c r="B13773" s="189">
        <v>41443</v>
      </c>
      <c r="C13773" s="143">
        <v>302073</v>
      </c>
      <c r="D13773" s="143" t="s">
        <v>2026</v>
      </c>
      <c r="E13773" s="143" t="s">
        <v>24</v>
      </c>
      <c r="F13773" s="248" t="s">
        <v>2027</v>
      </c>
      <c r="G13773" s="216">
        <v>25.25</v>
      </c>
      <c r="H13773" s="216">
        <v>411.0000000090804</v>
      </c>
      <c r="I13773" s="216">
        <v>10377.75000022928</v>
      </c>
      <c r="J13773" s="216">
        <v>1.0412614662028297E-2</v>
      </c>
      <c r="K13773" s="216">
        <v>2.5334828860822982E-5</v>
      </c>
    </row>
    <row r="13774" spans="2:11" ht="15.75" customHeight="1" x14ac:dyDescent="0.2">
      <c r="B13774" s="189">
        <v>41443</v>
      </c>
      <c r="C13774" s="143">
        <v>302073</v>
      </c>
      <c r="D13774" s="143" t="s">
        <v>947</v>
      </c>
      <c r="E13774" s="143" t="s">
        <v>24</v>
      </c>
      <c r="F13774" s="248" t="s">
        <v>2027</v>
      </c>
      <c r="G13774" s="216">
        <v>14.67</v>
      </c>
      <c r="H13774" s="216">
        <v>411.0000000090804</v>
      </c>
      <c r="I13774" s="216">
        <v>6029.370000133209</v>
      </c>
      <c r="J13774" s="216">
        <v>6.0496260234437667E-3</v>
      </c>
      <c r="K13774" s="216">
        <v>1.4719284728248443E-5</v>
      </c>
    </row>
    <row r="13775" spans="2:11" ht="15.75" customHeight="1" x14ac:dyDescent="0.2">
      <c r="B13775" s="189">
        <v>41443</v>
      </c>
      <c r="C13775" s="143">
        <v>302074</v>
      </c>
      <c r="D13775" s="143" t="s">
        <v>2944</v>
      </c>
      <c r="E13775" s="143" t="s">
        <v>24</v>
      </c>
      <c r="F13775" s="248" t="s">
        <v>7292</v>
      </c>
      <c r="G13775" s="216">
        <v>124</v>
      </c>
      <c r="H13775" s="216">
        <v>259.99999999883585</v>
      </c>
      <c r="I13775" s="216">
        <v>32239.999999855645</v>
      </c>
      <c r="J13775" s="216">
        <v>3.2348312177001022E-2</v>
      </c>
      <c r="K13775" s="216">
        <v>1.2441658529671484E-4</v>
      </c>
    </row>
    <row r="13776" spans="2:11" ht="15.75" customHeight="1" x14ac:dyDescent="0.2">
      <c r="B13776" s="189">
        <v>41443</v>
      </c>
      <c r="C13776" s="143">
        <v>302075</v>
      </c>
      <c r="D13776" s="143" t="s">
        <v>1072</v>
      </c>
      <c r="E13776" s="143" t="s">
        <v>24</v>
      </c>
      <c r="F13776" s="248" t="s">
        <v>7058</v>
      </c>
      <c r="G13776" s="216">
        <v>16.559999999999999</v>
      </c>
      <c r="H13776" s="216">
        <v>425.00000000232831</v>
      </c>
      <c r="I13776" s="216">
        <v>7038.0000000385562</v>
      </c>
      <c r="J13776" s="216">
        <v>7.0616445751860981E-3</v>
      </c>
      <c r="K13776" s="216">
        <v>1.6615634294464499E-5</v>
      </c>
    </row>
    <row r="13777" spans="2:11" ht="15.75" customHeight="1" x14ac:dyDescent="0.2">
      <c r="B13777" s="189">
        <v>41443</v>
      </c>
      <c r="C13777" s="143">
        <v>302077</v>
      </c>
      <c r="D13777" s="143" t="s">
        <v>681</v>
      </c>
      <c r="E13777" s="143" t="s">
        <v>24</v>
      </c>
      <c r="F13777" s="248" t="s">
        <v>6885</v>
      </c>
      <c r="G13777" s="216">
        <v>12.805000000000001</v>
      </c>
      <c r="H13777" s="216">
        <v>206.00000000093132</v>
      </c>
      <c r="I13777" s="216">
        <v>2637.8300000119257</v>
      </c>
      <c r="J13777" s="216">
        <v>2.6466919451186861E-3</v>
      </c>
      <c r="K13777" s="216">
        <v>1.2848019151003499E-5</v>
      </c>
    </row>
    <row r="13778" spans="2:11" ht="15.75" customHeight="1" x14ac:dyDescent="0.2">
      <c r="B13778" s="189">
        <v>41443</v>
      </c>
      <c r="C13778" s="143">
        <v>302078</v>
      </c>
      <c r="D13778" s="143" t="s">
        <v>1014</v>
      </c>
      <c r="E13778" s="143" t="s">
        <v>25</v>
      </c>
      <c r="F13778" s="248" t="s">
        <v>7293</v>
      </c>
      <c r="G13778" s="216">
        <v>2.0499999999999998</v>
      </c>
      <c r="H13778" s="216">
        <v>42.999999993480742</v>
      </c>
      <c r="I13778" s="216">
        <v>88.149999986635507</v>
      </c>
      <c r="J13778" s="216">
        <v>2.5533739886078534E-4</v>
      </c>
      <c r="K13778" s="216">
        <v>5.9380790441743547E-6</v>
      </c>
    </row>
    <row r="13779" spans="2:11" ht="15.75" customHeight="1" x14ac:dyDescent="0.2">
      <c r="B13779" s="189">
        <v>41443</v>
      </c>
      <c r="C13779" s="143">
        <v>302086</v>
      </c>
      <c r="D13779" s="143" t="s">
        <v>960</v>
      </c>
      <c r="E13779" s="143" t="s">
        <v>25</v>
      </c>
      <c r="F13779" s="248" t="s">
        <v>2754</v>
      </c>
      <c r="G13779" s="216">
        <v>14</v>
      </c>
      <c r="H13779" s="216">
        <v>165.00000000349246</v>
      </c>
      <c r="I13779" s="216">
        <v>2310.0000000488944</v>
      </c>
      <c r="J13779" s="216">
        <v>6.6912012645527312E-3</v>
      </c>
      <c r="K13779" s="216">
        <v>4.0552734935824865E-5</v>
      </c>
    </row>
    <row r="13780" spans="2:11" ht="15.75" customHeight="1" x14ac:dyDescent="0.2">
      <c r="B13780" s="189">
        <v>41443</v>
      </c>
      <c r="C13780" s="143">
        <v>302095</v>
      </c>
      <c r="D13780" s="143" t="s">
        <v>890</v>
      </c>
      <c r="E13780" s="143" t="s">
        <v>25</v>
      </c>
      <c r="F13780" s="248" t="s">
        <v>3981</v>
      </c>
      <c r="G13780" s="216">
        <v>30.4</v>
      </c>
      <c r="H13780" s="216">
        <v>1339.9999999988358</v>
      </c>
      <c r="I13780" s="216">
        <v>40735.99999996461</v>
      </c>
      <c r="J13780" s="216">
        <v>0.11799687216745189</v>
      </c>
      <c r="K13780" s="216">
        <v>8.8057367289219696E-5</v>
      </c>
    </row>
    <row r="13781" spans="2:11" ht="15.75" customHeight="1" x14ac:dyDescent="0.2">
      <c r="B13781" s="189">
        <v>41443</v>
      </c>
      <c r="C13781" s="143">
        <v>302298</v>
      </c>
      <c r="D13781" s="143" t="s">
        <v>872</v>
      </c>
      <c r="E13781" s="143" t="s">
        <v>25</v>
      </c>
      <c r="F13781" s="248" t="s">
        <v>7294</v>
      </c>
      <c r="G13781" s="216">
        <v>3</v>
      </c>
      <c r="H13781" s="216">
        <v>407.99999999930151</v>
      </c>
      <c r="I13781" s="216">
        <v>1223.9999999979045</v>
      </c>
      <c r="J13781" s="216">
        <v>3.5454676829546183E-3</v>
      </c>
      <c r="K13781" s="216">
        <v>8.6898717719624706E-6</v>
      </c>
    </row>
    <row r="13782" spans="2:11" ht="15.75" customHeight="1" x14ac:dyDescent="0.2">
      <c r="B13782" s="189">
        <v>41444</v>
      </c>
      <c r="C13782" s="143">
        <v>302094</v>
      </c>
      <c r="D13782" s="143" t="s">
        <v>773</v>
      </c>
      <c r="E13782" s="143" t="s">
        <v>25</v>
      </c>
      <c r="F13782" s="248" t="s">
        <v>7295</v>
      </c>
      <c r="G13782" s="216">
        <v>7</v>
      </c>
      <c r="H13782" s="216">
        <v>79.000000006053597</v>
      </c>
      <c r="I13782" s="216">
        <v>553.00000004237518</v>
      </c>
      <c r="J13782" s="216">
        <v>1.6019197082570362E-3</v>
      </c>
      <c r="K13782" s="216">
        <v>2.0277464659927654E-5</v>
      </c>
    </row>
    <row r="13783" spans="2:11" ht="15.75" customHeight="1" x14ac:dyDescent="0.2">
      <c r="B13783" s="189">
        <v>41444</v>
      </c>
      <c r="C13783" s="143">
        <v>302098</v>
      </c>
      <c r="D13783" s="143" t="s">
        <v>574</v>
      </c>
      <c r="E13783" s="143" t="s">
        <v>25</v>
      </c>
      <c r="F13783" s="248" t="s">
        <v>6506</v>
      </c>
      <c r="G13783" s="216">
        <v>24</v>
      </c>
      <c r="H13783" s="216">
        <v>191.00000000442378</v>
      </c>
      <c r="I13783" s="216">
        <v>4584.0000001061708</v>
      </c>
      <c r="J13783" s="216">
        <v>1.3278842571894463E-2</v>
      </c>
      <c r="K13783" s="216">
        <v>6.9522735976894814E-5</v>
      </c>
    </row>
    <row r="13784" spans="2:11" ht="15.75" customHeight="1" x14ac:dyDescent="0.2">
      <c r="B13784" s="189">
        <v>41444</v>
      </c>
      <c r="C13784" s="143">
        <v>302114</v>
      </c>
      <c r="D13784" s="143" t="s">
        <v>1541</v>
      </c>
      <c r="E13784" s="143" t="s">
        <v>25</v>
      </c>
      <c r="F13784" s="248" t="s">
        <v>7023</v>
      </c>
      <c r="G13784" s="216">
        <v>64.58</v>
      </c>
      <c r="H13784" s="216">
        <v>411.99999999138527</v>
      </c>
      <c r="I13784" s="216">
        <v>26606.959999443661</v>
      </c>
      <c r="J13784" s="216">
        <v>7.7074527299546794E-2</v>
      </c>
      <c r="K13784" s="216">
        <v>1.8707409539116113E-4</v>
      </c>
    </row>
    <row r="13785" spans="2:11" ht="15.75" customHeight="1" x14ac:dyDescent="0.2">
      <c r="B13785" s="189">
        <v>41444</v>
      </c>
      <c r="C13785" s="143">
        <v>302118</v>
      </c>
      <c r="D13785" s="143" t="s">
        <v>743</v>
      </c>
      <c r="E13785" s="143" t="s">
        <v>25</v>
      </c>
      <c r="F13785" s="248" t="s">
        <v>4834</v>
      </c>
      <c r="G13785" s="216">
        <v>6</v>
      </c>
      <c r="H13785" s="216">
        <v>384.99999999767169</v>
      </c>
      <c r="I13785" s="216">
        <v>2309.9999999860302</v>
      </c>
      <c r="J13785" s="216">
        <v>6.6915633377356582E-3</v>
      </c>
      <c r="K13785" s="216">
        <v>1.7380683994223704E-5</v>
      </c>
    </row>
    <row r="13786" spans="2:11" ht="15.75" customHeight="1" x14ac:dyDescent="0.2">
      <c r="B13786" s="189">
        <v>41444</v>
      </c>
      <c r="C13786" s="143">
        <v>302119</v>
      </c>
      <c r="D13786" s="143" t="s">
        <v>617</v>
      </c>
      <c r="E13786" s="143" t="s">
        <v>24</v>
      </c>
      <c r="F13786" s="248" t="s">
        <v>7296</v>
      </c>
      <c r="G13786" s="216">
        <v>0.99</v>
      </c>
      <c r="H13786" s="216">
        <v>210.00000000349246</v>
      </c>
      <c r="I13786" s="216">
        <v>207.90000000345754</v>
      </c>
      <c r="J13786" s="216">
        <v>2.0858292971696104E-4</v>
      </c>
      <c r="K13786" s="216">
        <v>9.9325204625472439E-7</v>
      </c>
    </row>
    <row r="13787" spans="2:11" ht="15.75" customHeight="1" x14ac:dyDescent="0.2">
      <c r="B13787" s="189">
        <v>41444</v>
      </c>
      <c r="C13787" s="143">
        <v>302120</v>
      </c>
      <c r="D13787" s="143" t="s">
        <v>1166</v>
      </c>
      <c r="E13787" s="143" t="s">
        <v>24</v>
      </c>
      <c r="F13787" s="248" t="s">
        <v>6831</v>
      </c>
      <c r="G13787" s="216">
        <v>9.85</v>
      </c>
      <c r="H13787" s="216">
        <v>354.00000000139698</v>
      </c>
      <c r="I13787" s="216">
        <v>3486.9000000137603</v>
      </c>
      <c r="J13787" s="216">
        <v>3.49835410111037E-3</v>
      </c>
      <c r="K13787" s="216">
        <v>9.8823562177869041E-6</v>
      </c>
    </row>
    <row r="13788" spans="2:11" ht="15.75" customHeight="1" x14ac:dyDescent="0.2">
      <c r="B13788" s="189">
        <v>41444</v>
      </c>
      <c r="C13788" s="143">
        <v>302120</v>
      </c>
      <c r="D13788" s="143" t="s">
        <v>1764</v>
      </c>
      <c r="E13788" s="143" t="s">
        <v>24</v>
      </c>
      <c r="F13788" s="248" t="s">
        <v>6831</v>
      </c>
      <c r="G13788" s="216">
        <v>5.4750000000000005</v>
      </c>
      <c r="H13788" s="216">
        <v>354.00000000139698</v>
      </c>
      <c r="I13788" s="216">
        <v>1938.1500000076487</v>
      </c>
      <c r="J13788" s="216">
        <v>1.9445166196527185E-3</v>
      </c>
      <c r="K13788" s="216">
        <v>5.4929848012571888E-6</v>
      </c>
    </row>
    <row r="13789" spans="2:11" ht="15.75" customHeight="1" x14ac:dyDescent="0.2">
      <c r="B13789" s="189">
        <v>41444</v>
      </c>
      <c r="C13789" s="143">
        <v>302121</v>
      </c>
      <c r="D13789" s="143" t="s">
        <v>943</v>
      </c>
      <c r="E13789" s="143" t="s">
        <v>24</v>
      </c>
      <c r="F13789" s="248" t="s">
        <v>7281</v>
      </c>
      <c r="G13789" s="216">
        <v>27.3</v>
      </c>
      <c r="H13789" s="216">
        <v>328.00000000046566</v>
      </c>
      <c r="I13789" s="216">
        <v>8954.4000000127126</v>
      </c>
      <c r="J13789" s="216">
        <v>8.9838142656524563E-3</v>
      </c>
      <c r="K13789" s="216">
        <v>2.7389677639145434E-5</v>
      </c>
    </row>
    <row r="13790" spans="2:11" ht="15.75" customHeight="1" x14ac:dyDescent="0.2">
      <c r="B13790" s="189">
        <v>41444</v>
      </c>
      <c r="C13790" s="143">
        <v>302122</v>
      </c>
      <c r="D13790" s="143" t="s">
        <v>5805</v>
      </c>
      <c r="E13790" s="143" t="s">
        <v>25</v>
      </c>
      <c r="F13790" s="248" t="s">
        <v>7297</v>
      </c>
      <c r="G13790" s="216">
        <v>0.84</v>
      </c>
      <c r="H13790" s="216">
        <v>69.000000004889444</v>
      </c>
      <c r="I13790" s="216">
        <v>57.96000000410713</v>
      </c>
      <c r="J13790" s="216">
        <v>1.6789740739609843E-4</v>
      </c>
      <c r="K13790" s="216">
        <v>2.4332957591913185E-6</v>
      </c>
    </row>
    <row r="13791" spans="2:11" ht="15.75" customHeight="1" x14ac:dyDescent="0.2">
      <c r="B13791" s="189">
        <v>41444</v>
      </c>
      <c r="C13791" s="143">
        <v>302122</v>
      </c>
      <c r="D13791" s="143" t="s">
        <v>1245</v>
      </c>
      <c r="E13791" s="143" t="s">
        <v>24</v>
      </c>
      <c r="F13791" s="248" t="s">
        <v>7297</v>
      </c>
      <c r="G13791" s="216">
        <v>2.46</v>
      </c>
      <c r="H13791" s="216">
        <v>69.000000004889444</v>
      </c>
      <c r="I13791" s="216">
        <v>169.74000001202802</v>
      </c>
      <c r="J13791" s="216">
        <v>1.7029757812446846E-4</v>
      </c>
      <c r="K13791" s="216">
        <v>2.4680808422087092E-6</v>
      </c>
    </row>
    <row r="13792" spans="2:11" ht="15.75" customHeight="1" x14ac:dyDescent="0.2">
      <c r="B13792" s="189">
        <v>41444</v>
      </c>
      <c r="C13792" s="143">
        <v>302123</v>
      </c>
      <c r="D13792" s="143" t="s">
        <v>1875</v>
      </c>
      <c r="E13792" s="143" t="s">
        <v>24</v>
      </c>
      <c r="F13792" s="248" t="s">
        <v>7298</v>
      </c>
      <c r="G13792" s="216">
        <v>19.760000000000002</v>
      </c>
      <c r="H13792" s="216">
        <v>236.99999999720603</v>
      </c>
      <c r="I13792" s="216">
        <v>4683.1199999447917</v>
      </c>
      <c r="J13792" s="216">
        <v>4.6985035583854435E-3</v>
      </c>
      <c r="K13792" s="216">
        <v>1.9824909529286218E-5</v>
      </c>
    </row>
    <row r="13793" spans="2:11" ht="15.75" customHeight="1" x14ac:dyDescent="0.2">
      <c r="B13793" s="189">
        <v>41444</v>
      </c>
      <c r="C13793" s="143">
        <v>302124</v>
      </c>
      <c r="D13793" s="143" t="s">
        <v>1437</v>
      </c>
      <c r="E13793" s="143" t="s">
        <v>24</v>
      </c>
      <c r="F13793" s="248" t="s">
        <v>7128</v>
      </c>
      <c r="G13793" s="216">
        <v>26.11</v>
      </c>
      <c r="H13793" s="216">
        <v>296.00000000093132</v>
      </c>
      <c r="I13793" s="216">
        <v>7728.5600000243167</v>
      </c>
      <c r="J13793" s="216">
        <v>7.7539475097238037E-3</v>
      </c>
      <c r="K13793" s="216">
        <v>2.6195768613849347E-5</v>
      </c>
    </row>
    <row r="13794" spans="2:11" ht="15.75" customHeight="1" x14ac:dyDescent="0.2">
      <c r="B13794" s="189">
        <v>41444</v>
      </c>
      <c r="C13794" s="143">
        <v>302125</v>
      </c>
      <c r="D13794" s="143" t="s">
        <v>1763</v>
      </c>
      <c r="E13794" s="143" t="s">
        <v>24</v>
      </c>
      <c r="F13794" s="248" t="s">
        <v>7299</v>
      </c>
      <c r="G13794" s="216">
        <v>23.88</v>
      </c>
      <c r="H13794" s="216">
        <v>349.0000000060536</v>
      </c>
      <c r="I13794" s="216">
        <v>8334.1200001445595</v>
      </c>
      <c r="J13794" s="216">
        <v>8.3614967109858669E-3</v>
      </c>
      <c r="K13794" s="216">
        <v>2.39584432975382E-5</v>
      </c>
    </row>
    <row r="13795" spans="2:11" ht="15.75" customHeight="1" x14ac:dyDescent="0.2">
      <c r="B13795" s="189">
        <v>41444</v>
      </c>
      <c r="C13795" s="143">
        <v>302126</v>
      </c>
      <c r="D13795" s="143" t="s">
        <v>1875</v>
      </c>
      <c r="E13795" s="143" t="s">
        <v>24</v>
      </c>
      <c r="F13795" s="248" t="s">
        <v>7300</v>
      </c>
      <c r="G13795" s="216">
        <v>12.219999999999999</v>
      </c>
      <c r="H13795" s="216">
        <v>342.00000000419095</v>
      </c>
      <c r="I13795" s="216">
        <v>4179.2400000512134</v>
      </c>
      <c r="J13795" s="216">
        <v>4.192968365495417E-3</v>
      </c>
      <c r="K13795" s="216">
        <v>1.2260141419427002E-5</v>
      </c>
    </row>
    <row r="13796" spans="2:11" ht="15.75" customHeight="1" x14ac:dyDescent="0.2">
      <c r="B13796" s="189">
        <v>41444</v>
      </c>
      <c r="C13796" s="143">
        <v>302127</v>
      </c>
      <c r="D13796" s="143" t="s">
        <v>580</v>
      </c>
      <c r="E13796" s="143" t="s">
        <v>24</v>
      </c>
      <c r="F13796" s="248" t="s">
        <v>6762</v>
      </c>
      <c r="G13796" s="216">
        <v>0.84</v>
      </c>
      <c r="H13796" s="216">
        <v>235.00000000116415</v>
      </c>
      <c r="I13796" s="216">
        <v>197.40000000097788</v>
      </c>
      <c r="J13796" s="216">
        <v>1.9804843831480192E-4</v>
      </c>
      <c r="K13796" s="216">
        <v>8.4275931197370556E-7</v>
      </c>
    </row>
    <row r="13797" spans="2:11" ht="15.75" customHeight="1" x14ac:dyDescent="0.2">
      <c r="B13797" s="189">
        <v>41444</v>
      </c>
      <c r="C13797" s="143">
        <v>302127</v>
      </c>
      <c r="D13797" s="143" t="s">
        <v>900</v>
      </c>
      <c r="E13797" s="143" t="s">
        <v>24</v>
      </c>
      <c r="F13797" s="248" t="s">
        <v>6762</v>
      </c>
      <c r="G13797" s="216">
        <v>17.16</v>
      </c>
      <c r="H13797" s="216">
        <v>235.00000000116415</v>
      </c>
      <c r="I13797" s="216">
        <v>4032.600000019977</v>
      </c>
      <c r="J13797" s="216">
        <v>4.0458466684309535E-3</v>
      </c>
      <c r="K13797" s="216">
        <v>1.7216368801748556E-5</v>
      </c>
    </row>
    <row r="13798" spans="2:11" ht="15.75" customHeight="1" x14ac:dyDescent="0.2">
      <c r="B13798" s="189">
        <v>41444</v>
      </c>
      <c r="C13798" s="143">
        <v>302127</v>
      </c>
      <c r="D13798" s="143" t="s">
        <v>1190</v>
      </c>
      <c r="E13798" s="143" t="s">
        <v>24</v>
      </c>
      <c r="F13798" s="248" t="s">
        <v>6762</v>
      </c>
      <c r="G13798" s="216">
        <v>1.6300000000000001</v>
      </c>
      <c r="H13798" s="216">
        <v>235.00000000116415</v>
      </c>
      <c r="I13798" s="216">
        <v>383.05000000189762</v>
      </c>
      <c r="J13798" s="216">
        <v>3.8430827911086569E-4</v>
      </c>
      <c r="K13798" s="216">
        <v>1.6353543791870717E-6</v>
      </c>
    </row>
    <row r="13799" spans="2:11" ht="15.75" customHeight="1" x14ac:dyDescent="0.2">
      <c r="B13799" s="189">
        <v>41444</v>
      </c>
      <c r="C13799" s="143">
        <v>302128</v>
      </c>
      <c r="D13799" s="143" t="s">
        <v>689</v>
      </c>
      <c r="E13799" s="143" t="s">
        <v>25</v>
      </c>
      <c r="F13799" s="248" t="s">
        <v>4065</v>
      </c>
      <c r="G13799" s="216">
        <v>1</v>
      </c>
      <c r="H13799" s="216">
        <v>195.00000000698492</v>
      </c>
      <c r="I13799" s="216">
        <v>195.00000000698492</v>
      </c>
      <c r="J13799" s="216">
        <v>5.6487222983250417E-4</v>
      </c>
      <c r="K13799" s="216">
        <v>2.8967806657039505E-6</v>
      </c>
    </row>
    <row r="13800" spans="2:11" ht="15.75" customHeight="1" x14ac:dyDescent="0.2">
      <c r="B13800" s="189">
        <v>41444</v>
      </c>
      <c r="C13800" s="143">
        <v>302129</v>
      </c>
      <c r="D13800" s="143" t="s">
        <v>1075</v>
      </c>
      <c r="E13800" s="143" t="s">
        <v>25</v>
      </c>
      <c r="F13800" s="248" t="s">
        <v>7301</v>
      </c>
      <c r="G13800" s="216">
        <v>8</v>
      </c>
      <c r="H13800" s="216">
        <v>133.00000000395812</v>
      </c>
      <c r="I13800" s="216">
        <v>1064.000000031665</v>
      </c>
      <c r="J13800" s="216">
        <v>3.0821746284007299E-3</v>
      </c>
      <c r="K13800" s="216">
        <v>2.3174245325631604E-5</v>
      </c>
    </row>
    <row r="13801" spans="2:11" ht="15.75" customHeight="1" x14ac:dyDescent="0.2">
      <c r="B13801" s="189">
        <v>41444</v>
      </c>
      <c r="C13801" s="143">
        <v>302130</v>
      </c>
      <c r="D13801" s="143" t="s">
        <v>1848</v>
      </c>
      <c r="E13801" s="143" t="s">
        <v>24</v>
      </c>
      <c r="F13801" s="248" t="s">
        <v>7302</v>
      </c>
      <c r="G13801" s="216">
        <v>44.97</v>
      </c>
      <c r="H13801" s="216">
        <v>127.0000000053551</v>
      </c>
      <c r="I13801" s="216">
        <v>5711.1900002408202</v>
      </c>
      <c r="J13801" s="216">
        <v>5.7299506608976918E-3</v>
      </c>
      <c r="K13801" s="216">
        <v>4.511772173744945E-5</v>
      </c>
    </row>
    <row r="13802" spans="2:11" ht="15.75" customHeight="1" x14ac:dyDescent="0.2">
      <c r="B13802" s="189">
        <v>41444</v>
      </c>
      <c r="C13802" s="143">
        <v>302131</v>
      </c>
      <c r="D13802" s="143" t="s">
        <v>6560</v>
      </c>
      <c r="E13802" s="143" t="s">
        <v>24</v>
      </c>
      <c r="F13802" s="248" t="s">
        <v>7179</v>
      </c>
      <c r="G13802" s="216">
        <v>20.07</v>
      </c>
      <c r="H13802" s="216">
        <v>270</v>
      </c>
      <c r="I13802" s="216">
        <v>5418.9</v>
      </c>
      <c r="J13802" s="216">
        <v>5.4367005186360872E-3</v>
      </c>
      <c r="K13802" s="216">
        <v>2.0135927846800324E-5</v>
      </c>
    </row>
    <row r="13803" spans="2:11" ht="15.75" customHeight="1" x14ac:dyDescent="0.2">
      <c r="B13803" s="189">
        <v>41444</v>
      </c>
      <c r="C13803" s="143">
        <v>302132</v>
      </c>
      <c r="D13803" s="143" t="s">
        <v>570</v>
      </c>
      <c r="E13803" s="143" t="s">
        <v>24</v>
      </c>
      <c r="F13803" s="248" t="s">
        <v>6839</v>
      </c>
      <c r="G13803" s="216">
        <v>18.3</v>
      </c>
      <c r="H13803" s="216">
        <v>382.99999999115244</v>
      </c>
      <c r="I13803" s="216">
        <v>7008.8999998380896</v>
      </c>
      <c r="J13803" s="216">
        <v>7.0319235018524448E-3</v>
      </c>
      <c r="K13803" s="216">
        <v>1.8360113582284302E-5</v>
      </c>
    </row>
    <row r="13804" spans="2:11" ht="15.75" customHeight="1" x14ac:dyDescent="0.2">
      <c r="B13804" s="189">
        <v>41444</v>
      </c>
      <c r="C13804" s="143">
        <v>302133</v>
      </c>
      <c r="D13804" s="143" t="s">
        <v>785</v>
      </c>
      <c r="E13804" s="143" t="s">
        <v>25</v>
      </c>
      <c r="F13804" s="248" t="s">
        <v>7303</v>
      </c>
      <c r="G13804" s="216">
        <v>4.08</v>
      </c>
      <c r="H13804" s="216">
        <v>342.00000000419095</v>
      </c>
      <c r="I13804" s="216">
        <v>1395.3600000170991</v>
      </c>
      <c r="J13804" s="216">
        <v>4.0420518697461966E-3</v>
      </c>
      <c r="K13804" s="216">
        <v>1.1818865116072119E-5</v>
      </c>
    </row>
    <row r="13805" spans="2:11" ht="15.75" customHeight="1" x14ac:dyDescent="0.2">
      <c r="B13805" s="189">
        <v>41444</v>
      </c>
      <c r="C13805" s="143">
        <v>302134</v>
      </c>
      <c r="D13805" s="143" t="s">
        <v>985</v>
      </c>
      <c r="E13805" s="143" t="s">
        <v>24</v>
      </c>
      <c r="F13805" s="248" t="s">
        <v>7304</v>
      </c>
      <c r="G13805" s="216">
        <v>86.5</v>
      </c>
      <c r="H13805" s="216">
        <v>33.000000002793968</v>
      </c>
      <c r="I13805" s="216">
        <v>2854.5000002416782</v>
      </c>
      <c r="J13805" s="216">
        <v>2.8638767336102611E-3</v>
      </c>
      <c r="K13805" s="216">
        <v>8.6784143435387538E-5</v>
      </c>
    </row>
    <row r="13806" spans="2:11" ht="15.75" customHeight="1" x14ac:dyDescent="0.2">
      <c r="B13806" s="189">
        <v>41444</v>
      </c>
      <c r="C13806" s="143">
        <v>302135</v>
      </c>
      <c r="D13806" s="143" t="s">
        <v>1085</v>
      </c>
      <c r="E13806" s="143" t="s">
        <v>24</v>
      </c>
      <c r="F13806" s="248" t="s">
        <v>5878</v>
      </c>
      <c r="G13806" s="216">
        <v>110.5</v>
      </c>
      <c r="H13806" s="216">
        <v>20.999999995110556</v>
      </c>
      <c r="I13806" s="216">
        <v>2320.4999994597165</v>
      </c>
      <c r="J13806" s="216">
        <v>2.3281225987853036E-3</v>
      </c>
      <c r="K13806" s="216">
        <v>1.1086298092035056E-4</v>
      </c>
    </row>
    <row r="13807" spans="2:11" ht="15.75" customHeight="1" x14ac:dyDescent="0.2">
      <c r="B13807" s="189">
        <v>41444</v>
      </c>
      <c r="C13807" s="143">
        <v>302136</v>
      </c>
      <c r="D13807" s="143" t="s">
        <v>770</v>
      </c>
      <c r="E13807" s="143" t="s">
        <v>24</v>
      </c>
      <c r="F13807" s="248" t="s">
        <v>6088</v>
      </c>
      <c r="G13807" s="216">
        <v>6.72</v>
      </c>
      <c r="H13807" s="216">
        <v>124.99999999883585</v>
      </c>
      <c r="I13807" s="216">
        <v>839.99999999217687</v>
      </c>
      <c r="J13807" s="216">
        <v>8.4275931196585679E-4</v>
      </c>
      <c r="K13807" s="216">
        <v>6.7420744957896445E-6</v>
      </c>
    </row>
    <row r="13808" spans="2:11" ht="15.75" customHeight="1" x14ac:dyDescent="0.2">
      <c r="B13808" s="189">
        <v>41444</v>
      </c>
      <c r="C13808" s="143">
        <v>302137</v>
      </c>
      <c r="D13808" s="143" t="s">
        <v>844</v>
      </c>
      <c r="E13808" s="143" t="s">
        <v>24</v>
      </c>
      <c r="F13808" s="248" t="s">
        <v>4730</v>
      </c>
      <c r="G13808" s="216">
        <v>6.75</v>
      </c>
      <c r="H13808" s="216">
        <v>53.000000005122274</v>
      </c>
      <c r="I13808" s="216">
        <v>357.75000003457535</v>
      </c>
      <c r="J13808" s="216">
        <v>3.5892517129491891E-4</v>
      </c>
      <c r="K13808" s="216">
        <v>6.7721730426458486E-6</v>
      </c>
    </row>
    <row r="13809" spans="2:11" ht="15.75" customHeight="1" x14ac:dyDescent="0.2">
      <c r="B13809" s="189">
        <v>41444</v>
      </c>
      <c r="C13809" s="143">
        <v>302138</v>
      </c>
      <c r="D13809" s="143" t="s">
        <v>910</v>
      </c>
      <c r="E13809" s="143" t="s">
        <v>24</v>
      </c>
      <c r="F13809" s="248" t="s">
        <v>7305</v>
      </c>
      <c r="G13809" s="216">
        <v>24.64</v>
      </c>
      <c r="H13809" s="216">
        <v>175.00000000465661</v>
      </c>
      <c r="I13809" s="216">
        <v>4312.0000001147391</v>
      </c>
      <c r="J13809" s="216">
        <v>4.3261644682468046E-3</v>
      </c>
      <c r="K13809" s="216">
        <v>2.4720939817895365E-5</v>
      </c>
    </row>
    <row r="13810" spans="2:11" ht="15.75" customHeight="1" x14ac:dyDescent="0.2">
      <c r="B13810" s="189">
        <v>41444</v>
      </c>
      <c r="C13810" s="143">
        <v>302139</v>
      </c>
      <c r="D13810" s="143" t="s">
        <v>707</v>
      </c>
      <c r="E13810" s="143" t="s">
        <v>25</v>
      </c>
      <c r="F13810" s="248" t="s">
        <v>7306</v>
      </c>
      <c r="G13810" s="216">
        <v>1.83</v>
      </c>
      <c r="H13810" s="216">
        <v>149.99999999650754</v>
      </c>
      <c r="I13810" s="216">
        <v>274.49999999360881</v>
      </c>
      <c r="J13810" s="216">
        <v>7.9516629271722062E-4</v>
      </c>
      <c r="K13810" s="216">
        <v>5.3011086182382302E-6</v>
      </c>
    </row>
    <row r="13811" spans="2:11" ht="15.75" customHeight="1" x14ac:dyDescent="0.2">
      <c r="B13811" s="189">
        <v>41444</v>
      </c>
      <c r="C13811" s="143">
        <v>302140</v>
      </c>
      <c r="D13811" s="143" t="s">
        <v>637</v>
      </c>
      <c r="E13811" s="143" t="s">
        <v>24</v>
      </c>
      <c r="F13811" s="248" t="s">
        <v>7307</v>
      </c>
      <c r="G13811" s="216">
        <v>2.1</v>
      </c>
      <c r="H13811" s="216">
        <v>121.99999999953434</v>
      </c>
      <c r="I13811" s="216">
        <v>256.19999999902211</v>
      </c>
      <c r="J13811" s="216">
        <v>2.5704159015099909E-4</v>
      </c>
      <c r="K13811" s="216">
        <v>2.1068982799342641E-6</v>
      </c>
    </row>
    <row r="13812" spans="2:11" ht="15.75" customHeight="1" x14ac:dyDescent="0.2">
      <c r="B13812" s="189">
        <v>41444</v>
      </c>
      <c r="C13812" s="143">
        <v>302141</v>
      </c>
      <c r="D13812" s="143" t="s">
        <v>1072</v>
      </c>
      <c r="E13812" s="143" t="s">
        <v>24</v>
      </c>
      <c r="F13812" s="248" t="s">
        <v>7058</v>
      </c>
      <c r="G13812" s="216">
        <v>13.8</v>
      </c>
      <c r="H13812" s="216">
        <v>306.99999999487773</v>
      </c>
      <c r="I13812" s="216">
        <v>4236.5999999293126</v>
      </c>
      <c r="J13812" s="216">
        <v>4.250516786962177E-3</v>
      </c>
      <c r="K13812" s="216">
        <v>1.3845331553853735E-5</v>
      </c>
    </row>
    <row r="13813" spans="2:11" ht="15.75" customHeight="1" x14ac:dyDescent="0.2">
      <c r="B13813" s="189">
        <v>41444</v>
      </c>
      <c r="C13813" s="143">
        <v>302142</v>
      </c>
      <c r="D13813" s="143" t="s">
        <v>1626</v>
      </c>
      <c r="E13813" s="143" t="s">
        <v>24</v>
      </c>
      <c r="F13813" s="248" t="s">
        <v>7231</v>
      </c>
      <c r="G13813" s="216">
        <v>0.78</v>
      </c>
      <c r="H13813" s="216">
        <v>406.00000000325963</v>
      </c>
      <c r="I13813" s="216">
        <v>316.6800000025425</v>
      </c>
      <c r="J13813" s="216">
        <v>3.1772026061663788E-4</v>
      </c>
      <c r="K13813" s="216">
        <v>7.8256221826129811E-7</v>
      </c>
    </row>
    <row r="13814" spans="2:11" ht="15.75" customHeight="1" x14ac:dyDescent="0.2">
      <c r="B13814" s="189">
        <v>41444</v>
      </c>
      <c r="C13814" s="143">
        <v>302143</v>
      </c>
      <c r="D13814" s="143" t="s">
        <v>501</v>
      </c>
      <c r="E13814" s="143" t="s">
        <v>24</v>
      </c>
      <c r="F13814" s="248" t="s">
        <v>7308</v>
      </c>
      <c r="G13814" s="216">
        <v>9.7200000000000006</v>
      </c>
      <c r="H13814" s="216">
        <v>30.00000000349246</v>
      </c>
      <c r="I13814" s="216">
        <v>291.60000003394674</v>
      </c>
      <c r="J13814" s="216">
        <v>2.9255787547635893E-4</v>
      </c>
      <c r="K13814" s="216">
        <v>9.751929181410022E-6</v>
      </c>
    </row>
    <row r="13815" spans="2:11" ht="15.75" customHeight="1" x14ac:dyDescent="0.2">
      <c r="B13815" s="189">
        <v>41444</v>
      </c>
      <c r="C13815" s="143">
        <v>302144</v>
      </c>
      <c r="D13815" s="143" t="s">
        <v>657</v>
      </c>
      <c r="E13815" s="143" t="s">
        <v>25</v>
      </c>
      <c r="F13815" s="248" t="s">
        <v>7219</v>
      </c>
      <c r="G13815" s="216">
        <v>9</v>
      </c>
      <c r="H13815" s="216">
        <v>406.99999999604188</v>
      </c>
      <c r="I13815" s="216">
        <v>3662.9999999643769</v>
      </c>
      <c r="J13815" s="216">
        <v>1.0610907578370379E-2</v>
      </c>
      <c r="K13815" s="216">
        <v>2.6071025991335557E-5</v>
      </c>
    </row>
    <row r="13816" spans="2:11" ht="15.75" customHeight="1" x14ac:dyDescent="0.2">
      <c r="B13816" s="189">
        <v>41444</v>
      </c>
      <c r="C13816" s="143">
        <v>302300</v>
      </c>
      <c r="D13816" s="143" t="s">
        <v>916</v>
      </c>
      <c r="E13816" s="143" t="s">
        <v>25</v>
      </c>
      <c r="F13816" s="248" t="s">
        <v>7309</v>
      </c>
      <c r="G13816" s="216">
        <v>13.95</v>
      </c>
      <c r="H13816" s="216">
        <v>251.00000000093132</v>
      </c>
      <c r="I13816" s="216">
        <v>3501.4500000129919</v>
      </c>
      <c r="J13816" s="216">
        <v>1.0142932661966734E-2</v>
      </c>
      <c r="K13816" s="216">
        <v>4.0410090286570112E-5</v>
      </c>
    </row>
    <row r="13817" spans="2:11" ht="15.75" customHeight="1" x14ac:dyDescent="0.2">
      <c r="B13817" s="189">
        <v>41444</v>
      </c>
      <c r="C13817" s="143">
        <v>302301</v>
      </c>
      <c r="D13817" s="143" t="s">
        <v>830</v>
      </c>
      <c r="E13817" s="143" t="s">
        <v>25</v>
      </c>
      <c r="F13817" s="248" t="s">
        <v>7310</v>
      </c>
      <c r="G13817" s="216">
        <v>7</v>
      </c>
      <c r="H13817" s="216">
        <v>349.99999999883585</v>
      </c>
      <c r="I13817" s="216">
        <v>2449.9999999918509</v>
      </c>
      <c r="J13817" s="216">
        <v>7.0971126309510727E-3</v>
      </c>
      <c r="K13817" s="216">
        <v>2.0277464659927654E-5</v>
      </c>
    </row>
    <row r="13818" spans="2:11" ht="15.75" customHeight="1" x14ac:dyDescent="0.2">
      <c r="B13818" s="189">
        <v>41445</v>
      </c>
      <c r="C13818" s="143">
        <v>302175</v>
      </c>
      <c r="D13818" s="143" t="s">
        <v>1827</v>
      </c>
      <c r="E13818" s="143" t="s">
        <v>24</v>
      </c>
      <c r="F13818" s="248" t="s">
        <v>7311</v>
      </c>
      <c r="G13818" s="216">
        <v>0.11</v>
      </c>
      <c r="H13818" s="216">
        <v>224.00000000721775</v>
      </c>
      <c r="I13818" s="216">
        <v>24.640000000793954</v>
      </c>
      <c r="J13818" s="216">
        <v>2.4721082679875678E-5</v>
      </c>
      <c r="K13818" s="216">
        <v>1.103619762458889E-7</v>
      </c>
    </row>
    <row r="13819" spans="2:11" ht="15.75" customHeight="1" x14ac:dyDescent="0.2">
      <c r="B13819" s="189">
        <v>41445</v>
      </c>
      <c r="C13819" s="143">
        <v>302176</v>
      </c>
      <c r="D13819" s="143" t="s">
        <v>568</v>
      </c>
      <c r="E13819" s="143" t="s">
        <v>25</v>
      </c>
      <c r="F13819" s="248" t="s">
        <v>1944</v>
      </c>
      <c r="G13819" s="216">
        <v>24.02</v>
      </c>
      <c r="H13819" s="216">
        <v>309.99999999417923</v>
      </c>
      <c r="I13819" s="216">
        <v>7446.199999860185</v>
      </c>
      <c r="J13819" s="216">
        <v>2.1566716435013216E-2</v>
      </c>
      <c r="K13819" s="216">
        <v>6.9570053017477954E-5</v>
      </c>
    </row>
    <row r="13820" spans="2:11" ht="15.75" customHeight="1" x14ac:dyDescent="0.2">
      <c r="B13820" s="189">
        <v>41445</v>
      </c>
      <c r="C13820" s="143">
        <v>302193</v>
      </c>
      <c r="D13820" s="143" t="s">
        <v>495</v>
      </c>
      <c r="E13820" s="143" t="s">
        <v>25</v>
      </c>
      <c r="F13820" s="248" t="s">
        <v>7312</v>
      </c>
      <c r="G13820" s="216">
        <v>11</v>
      </c>
      <c r="H13820" s="216">
        <v>372.00000000768341</v>
      </c>
      <c r="I13820" s="216">
        <v>4092.0000000845175</v>
      </c>
      <c r="J13820" s="216">
        <v>1.185181752512072E-2</v>
      </c>
      <c r="K13820" s="216">
        <v>3.1859724529236365E-5</v>
      </c>
    </row>
    <row r="13821" spans="2:11" ht="15.75" customHeight="1" x14ac:dyDescent="0.2">
      <c r="B13821" s="189">
        <v>41445</v>
      </c>
      <c r="C13821" s="143">
        <v>302194</v>
      </c>
      <c r="D13821" s="143" t="s">
        <v>696</v>
      </c>
      <c r="E13821" s="143" t="s">
        <v>25</v>
      </c>
      <c r="F13821" s="248" t="s">
        <v>5638</v>
      </c>
      <c r="G13821" s="216">
        <v>25.5</v>
      </c>
      <c r="H13821" s="216">
        <v>492.99999999348074</v>
      </c>
      <c r="I13821" s="216">
        <v>12571.499999833759</v>
      </c>
      <c r="J13821" s="216">
        <v>3.6411320628545324E-2</v>
      </c>
      <c r="K13821" s="216">
        <v>7.3856634135957035E-5</v>
      </c>
    </row>
    <row r="13822" spans="2:11" ht="15.75" customHeight="1" x14ac:dyDescent="0.2">
      <c r="B13822" s="189">
        <v>41445</v>
      </c>
      <c r="C13822" s="143">
        <v>302197</v>
      </c>
      <c r="D13822" s="143" t="s">
        <v>1164</v>
      </c>
      <c r="E13822" s="143" t="s">
        <v>25</v>
      </c>
      <c r="F13822" s="248" t="s">
        <v>7313</v>
      </c>
      <c r="G13822" s="216">
        <v>6.5</v>
      </c>
      <c r="H13822" s="216">
        <v>430.00000000814907</v>
      </c>
      <c r="I13822" s="216">
        <v>2795.000000052969</v>
      </c>
      <c r="J13822" s="216">
        <v>8.0952663691730205E-3</v>
      </c>
      <c r="K13822" s="216">
        <v>1.8826200858185125E-5</v>
      </c>
    </row>
    <row r="13823" spans="2:11" ht="15.75" customHeight="1" x14ac:dyDescent="0.2">
      <c r="B13823" s="189">
        <v>41445</v>
      </c>
      <c r="C13823" s="143">
        <v>302198</v>
      </c>
      <c r="D13823" s="143" t="s">
        <v>1735</v>
      </c>
      <c r="E13823" s="143" t="s">
        <v>24</v>
      </c>
      <c r="F13823" s="248" t="s">
        <v>7314</v>
      </c>
      <c r="G13823" s="216">
        <v>4.32</v>
      </c>
      <c r="H13823" s="216">
        <v>358.99999999674037</v>
      </c>
      <c r="I13823" s="216">
        <v>1550.8799999859184</v>
      </c>
      <c r="J13823" s="216">
        <v>1.5559834701697282E-3</v>
      </c>
      <c r="K13823" s="216">
        <v>4.3342157943840001E-6</v>
      </c>
    </row>
    <row r="13824" spans="2:11" ht="15.75" customHeight="1" x14ac:dyDescent="0.2">
      <c r="B13824" s="189">
        <v>41445</v>
      </c>
      <c r="C13824" s="143">
        <v>302199</v>
      </c>
      <c r="D13824" s="143" t="s">
        <v>630</v>
      </c>
      <c r="E13824" s="143" t="s">
        <v>24</v>
      </c>
      <c r="F13824" s="248" t="s">
        <v>7315</v>
      </c>
      <c r="G13824" s="216">
        <v>5.95</v>
      </c>
      <c r="H13824" s="216">
        <v>164.99999999301508</v>
      </c>
      <c r="I13824" s="216">
        <v>981.74999995843973</v>
      </c>
      <c r="J13824" s="216">
        <v>9.8498063795286143E-4</v>
      </c>
      <c r="K13824" s="216">
        <v>5.9695796242094452E-6</v>
      </c>
    </row>
    <row r="13825" spans="2:11" ht="15.75" customHeight="1" x14ac:dyDescent="0.2">
      <c r="B13825" s="189">
        <v>41445</v>
      </c>
      <c r="C13825" s="143">
        <v>302200</v>
      </c>
      <c r="D13825" s="143" t="s">
        <v>689</v>
      </c>
      <c r="E13825" s="143" t="s">
        <v>25</v>
      </c>
      <c r="F13825" s="248" t="s">
        <v>7316</v>
      </c>
      <c r="G13825" s="216">
        <v>6</v>
      </c>
      <c r="H13825" s="216">
        <v>414.0000000083819</v>
      </c>
      <c r="I13825" s="216">
        <v>2484.0000000502914</v>
      </c>
      <c r="J13825" s="216">
        <v>7.1945050665659458E-3</v>
      </c>
      <c r="K13825" s="216">
        <v>1.7378031561401654E-5</v>
      </c>
    </row>
    <row r="13826" spans="2:11" ht="15.75" customHeight="1" x14ac:dyDescent="0.2">
      <c r="B13826" s="189">
        <v>41445</v>
      </c>
      <c r="C13826" s="143">
        <v>302201</v>
      </c>
      <c r="D13826" s="143" t="s">
        <v>641</v>
      </c>
      <c r="E13826" s="143" t="s">
        <v>24</v>
      </c>
      <c r="F13826" s="248" t="s">
        <v>7317</v>
      </c>
      <c r="G13826" s="216">
        <v>21.78</v>
      </c>
      <c r="H13826" s="216">
        <v>179.00000000721775</v>
      </c>
      <c r="I13826" s="216">
        <v>3898.6200001572024</v>
      </c>
      <c r="J13826" s="216">
        <v>3.9114491622645135E-3</v>
      </c>
      <c r="K13826" s="216">
        <v>2.1851671296686002E-5</v>
      </c>
    </row>
    <row r="13827" spans="2:11" ht="15.75" customHeight="1" x14ac:dyDescent="0.2">
      <c r="B13827" s="189">
        <v>41445</v>
      </c>
      <c r="C13827" s="143">
        <v>302202</v>
      </c>
      <c r="D13827" s="143" t="s">
        <v>1366</v>
      </c>
      <c r="E13827" s="143" t="s">
        <v>25</v>
      </c>
      <c r="F13827" s="248" t="s">
        <v>7318</v>
      </c>
      <c r="G13827" s="216">
        <v>20</v>
      </c>
      <c r="H13827" s="216">
        <v>391.99999999953434</v>
      </c>
      <c r="I13827" s="216">
        <v>7839.9999999906868</v>
      </c>
      <c r="J13827" s="216">
        <v>2.2707294573537855E-2</v>
      </c>
      <c r="K13827" s="216">
        <v>5.7926771871338845E-5</v>
      </c>
    </row>
    <row r="13828" spans="2:11" ht="15.75" customHeight="1" x14ac:dyDescent="0.2">
      <c r="B13828" s="189">
        <v>41445</v>
      </c>
      <c r="C13828" s="143">
        <v>302203</v>
      </c>
      <c r="D13828" s="143" t="s">
        <v>1026</v>
      </c>
      <c r="E13828" s="143" t="s">
        <v>24</v>
      </c>
      <c r="F13828" s="248" t="s">
        <v>7319</v>
      </c>
      <c r="G13828" s="216">
        <v>17.600000000000001</v>
      </c>
      <c r="H13828" s="216">
        <v>277.00000000186265</v>
      </c>
      <c r="I13828" s="216">
        <v>4875.2000000327826</v>
      </c>
      <c r="J13828" s="216">
        <v>4.8912427872506862E-3</v>
      </c>
      <c r="K13828" s="216">
        <v>1.7657916199342224E-5</v>
      </c>
    </row>
    <row r="13829" spans="2:11" ht="15.75" customHeight="1" x14ac:dyDescent="0.2">
      <c r="B13829" s="189">
        <v>41445</v>
      </c>
      <c r="C13829" s="143">
        <v>302204</v>
      </c>
      <c r="D13829" s="143" t="s">
        <v>1166</v>
      </c>
      <c r="E13829" s="143" t="s">
        <v>24</v>
      </c>
      <c r="F13829" s="248" t="s">
        <v>5786</v>
      </c>
      <c r="G13829" s="216">
        <v>14.56</v>
      </c>
      <c r="H13829" s="216">
        <v>338.99999999441206</v>
      </c>
      <c r="I13829" s="216">
        <v>4935.8399999186404</v>
      </c>
      <c r="J13829" s="216">
        <v>4.9520823347684473E-3</v>
      </c>
      <c r="K13829" s="216">
        <v>1.4607912492183113E-5</v>
      </c>
    </row>
    <row r="13830" spans="2:11" ht="15.75" customHeight="1" x14ac:dyDescent="0.2">
      <c r="B13830" s="189">
        <v>41445</v>
      </c>
      <c r="C13830" s="143">
        <v>302205</v>
      </c>
      <c r="D13830" s="143" t="s">
        <v>518</v>
      </c>
      <c r="E13830" s="143" t="s">
        <v>24</v>
      </c>
      <c r="F13830" s="248" t="s">
        <v>7320</v>
      </c>
      <c r="G13830" s="216">
        <v>10.4</v>
      </c>
      <c r="H13830" s="216">
        <v>348.00000000279397</v>
      </c>
      <c r="I13830" s="216">
        <v>3619.2000000290573</v>
      </c>
      <c r="J13830" s="216">
        <v>3.6311096766575264E-3</v>
      </c>
      <c r="K13830" s="216">
        <v>1.0434223208702224E-5</v>
      </c>
    </row>
    <row r="13831" spans="2:11" ht="15.75" customHeight="1" x14ac:dyDescent="0.2">
      <c r="B13831" s="189">
        <v>41445</v>
      </c>
      <c r="C13831" s="143">
        <v>302206</v>
      </c>
      <c r="D13831" s="143" t="s">
        <v>1531</v>
      </c>
      <c r="E13831" s="143" t="s">
        <v>25</v>
      </c>
      <c r="F13831" s="248" t="s">
        <v>2272</v>
      </c>
      <c r="G13831" s="216">
        <v>16</v>
      </c>
      <c r="H13831" s="216">
        <v>313.00000000395812</v>
      </c>
      <c r="I13831" s="216">
        <v>5008.0000000633299</v>
      </c>
      <c r="J13831" s="216">
        <v>1.4504863676766672E-2</v>
      </c>
      <c r="K13831" s="216">
        <v>4.6341417497071076E-5</v>
      </c>
    </row>
    <row r="13832" spans="2:11" ht="15.75" customHeight="1" x14ac:dyDescent="0.2">
      <c r="B13832" s="189">
        <v>41445</v>
      </c>
      <c r="C13832" s="143">
        <v>302207</v>
      </c>
      <c r="D13832" s="143" t="s">
        <v>1046</v>
      </c>
      <c r="E13832" s="143" t="s">
        <v>24</v>
      </c>
      <c r="F13832" s="248" t="s">
        <v>3650</v>
      </c>
      <c r="G13832" s="216">
        <v>8.64</v>
      </c>
      <c r="H13832" s="216">
        <v>31.000000006752089</v>
      </c>
      <c r="I13832" s="216">
        <v>267.84000005833809</v>
      </c>
      <c r="J13832" s="216">
        <v>2.6872137931033805E-4</v>
      </c>
      <c r="K13832" s="216">
        <v>8.6684315887680002E-6</v>
      </c>
    </row>
    <row r="13833" spans="2:11" ht="15.75" customHeight="1" x14ac:dyDescent="0.2">
      <c r="B13833" s="189">
        <v>41445</v>
      </c>
      <c r="C13833" s="143">
        <v>302209</v>
      </c>
      <c r="D13833" s="143" t="s">
        <v>1126</v>
      </c>
      <c r="E13833" s="143" t="s">
        <v>24</v>
      </c>
      <c r="F13833" s="248" t="s">
        <v>7321</v>
      </c>
      <c r="G13833" s="216">
        <v>24.83</v>
      </c>
      <c r="H13833" s="216">
        <v>257.99999999231659</v>
      </c>
      <c r="I13833" s="216">
        <v>6406.1399998092211</v>
      </c>
      <c r="J13833" s="216">
        <v>6.4272206407889453E-3</v>
      </c>
      <c r="K13833" s="216">
        <v>2.4911707910776554E-5</v>
      </c>
    </row>
    <row r="13834" spans="2:11" ht="15.75" customHeight="1" x14ac:dyDescent="0.2">
      <c r="B13834" s="189">
        <v>41445</v>
      </c>
      <c r="C13834" s="143">
        <v>302210</v>
      </c>
      <c r="D13834" s="143" t="s">
        <v>1215</v>
      </c>
      <c r="E13834" s="143" t="s">
        <v>24</v>
      </c>
      <c r="F13834" s="248" t="s">
        <v>2886</v>
      </c>
      <c r="G13834" s="216">
        <v>13.68</v>
      </c>
      <c r="H13834" s="216">
        <v>214.0000000060536</v>
      </c>
      <c r="I13834" s="216">
        <v>2927.5200000828131</v>
      </c>
      <c r="J13834" s="216">
        <v>2.9371535700773096E-3</v>
      </c>
      <c r="K13834" s="216">
        <v>1.3725016682216001E-5</v>
      </c>
    </row>
    <row r="13835" spans="2:11" ht="15.75" customHeight="1" x14ac:dyDescent="0.2">
      <c r="B13835" s="189">
        <v>41445</v>
      </c>
      <c r="C13835" s="143">
        <v>302211</v>
      </c>
      <c r="D13835" s="143" t="s">
        <v>1215</v>
      </c>
      <c r="E13835" s="143" t="s">
        <v>24</v>
      </c>
      <c r="F13835" s="248" t="s">
        <v>3633</v>
      </c>
      <c r="G13835" s="216">
        <v>8.64</v>
      </c>
      <c r="H13835" s="216">
        <v>148.00000000046566</v>
      </c>
      <c r="I13835" s="216">
        <v>1278.7200000040234</v>
      </c>
      <c r="J13835" s="216">
        <v>1.2829278751417008E-3</v>
      </c>
      <c r="K13835" s="216">
        <v>8.6684315887680002E-6</v>
      </c>
    </row>
    <row r="13836" spans="2:11" ht="15.75" customHeight="1" x14ac:dyDescent="0.2">
      <c r="B13836" s="189">
        <v>41445</v>
      </c>
      <c r="C13836" s="143">
        <v>302212</v>
      </c>
      <c r="D13836" s="143" t="s">
        <v>1233</v>
      </c>
      <c r="E13836" s="143" t="s">
        <v>24</v>
      </c>
      <c r="F13836" s="248" t="s">
        <v>7322</v>
      </c>
      <c r="G13836" s="216">
        <v>7.0200000000000005</v>
      </c>
      <c r="H13836" s="216">
        <v>293.00000000162981</v>
      </c>
      <c r="I13836" s="216">
        <v>2056.8600000114416</v>
      </c>
      <c r="J13836" s="216">
        <v>2.0636284951125613E-3</v>
      </c>
      <c r="K13836" s="216">
        <v>7.0431006658740005E-6</v>
      </c>
    </row>
    <row r="13837" spans="2:11" ht="15.75" customHeight="1" x14ac:dyDescent="0.2">
      <c r="B13837" s="189">
        <v>41445</v>
      </c>
      <c r="C13837" s="143">
        <v>302213</v>
      </c>
      <c r="D13837" s="143" t="s">
        <v>1215</v>
      </c>
      <c r="E13837" s="143" t="s">
        <v>24</v>
      </c>
      <c r="F13837" s="248" t="s">
        <v>3334</v>
      </c>
      <c r="G13837" s="216">
        <v>22.125</v>
      </c>
      <c r="H13837" s="216">
        <v>280.00000000116415</v>
      </c>
      <c r="I13837" s="216">
        <v>6195.0000000257569</v>
      </c>
      <c r="J13837" s="216">
        <v>6.2153858440556755E-3</v>
      </c>
      <c r="K13837" s="216">
        <v>2.2197806585820833E-5</v>
      </c>
    </row>
    <row r="13838" spans="2:11" ht="15.75" customHeight="1" x14ac:dyDescent="0.2">
      <c r="B13838" s="189">
        <v>41445</v>
      </c>
      <c r="C13838" s="143">
        <v>302214</v>
      </c>
      <c r="D13838" s="143" t="s">
        <v>885</v>
      </c>
      <c r="E13838" s="143" t="s">
        <v>24</v>
      </c>
      <c r="F13838" s="248" t="s">
        <v>7323</v>
      </c>
      <c r="G13838" s="216">
        <v>3.875</v>
      </c>
      <c r="H13838" s="216">
        <v>95.999999998603016</v>
      </c>
      <c r="I13838" s="216">
        <v>371.99999999458669</v>
      </c>
      <c r="J13838" s="216">
        <v>3.7322413784430223E-4</v>
      </c>
      <c r="K13838" s="216">
        <v>3.8877514359347224E-6</v>
      </c>
    </row>
    <row r="13839" spans="2:11" ht="15.75" customHeight="1" x14ac:dyDescent="0.2">
      <c r="B13839" s="189">
        <v>41445</v>
      </c>
      <c r="C13839" s="143">
        <v>302215</v>
      </c>
      <c r="D13839" s="143" t="s">
        <v>962</v>
      </c>
      <c r="E13839" s="143" t="s">
        <v>24</v>
      </c>
      <c r="F13839" s="248" t="s">
        <v>7324</v>
      </c>
      <c r="G13839" s="216">
        <v>0.95000000000000007</v>
      </c>
      <c r="H13839" s="216">
        <v>251.00000000093132</v>
      </c>
      <c r="I13839" s="216">
        <v>238.45000000088478</v>
      </c>
      <c r="J13839" s="216">
        <v>2.3923466578118049E-4</v>
      </c>
      <c r="K13839" s="216">
        <v>9.531261584872223E-7</v>
      </c>
    </row>
    <row r="13840" spans="2:11" ht="15.75" customHeight="1" x14ac:dyDescent="0.2">
      <c r="B13840" s="189">
        <v>41445</v>
      </c>
      <c r="C13840" s="143">
        <v>302215</v>
      </c>
      <c r="D13840" s="143" t="s">
        <v>569</v>
      </c>
      <c r="E13840" s="143" t="s">
        <v>25</v>
      </c>
      <c r="F13840" s="248" t="s">
        <v>7324</v>
      </c>
      <c r="G13840" s="216">
        <v>3.24</v>
      </c>
      <c r="H13840" s="216">
        <v>251.00000000093132</v>
      </c>
      <c r="I13840" s="216">
        <v>813.24000000301749</v>
      </c>
      <c r="J13840" s="216">
        <v>2.35541839784112E-3</v>
      </c>
      <c r="K13840" s="216">
        <v>9.3841370431568945E-6</v>
      </c>
    </row>
    <row r="13841" spans="2:11" ht="15.75" customHeight="1" x14ac:dyDescent="0.2">
      <c r="B13841" s="189">
        <v>41445</v>
      </c>
      <c r="C13841" s="143">
        <v>302216</v>
      </c>
      <c r="D13841" s="143" t="s">
        <v>910</v>
      </c>
      <c r="E13841" s="143" t="s">
        <v>24</v>
      </c>
      <c r="F13841" s="248" t="s">
        <v>7325</v>
      </c>
      <c r="G13841" s="216">
        <v>44.18</v>
      </c>
      <c r="H13841" s="216">
        <v>296.00000000093132</v>
      </c>
      <c r="I13841" s="216">
        <v>13077.280000041146</v>
      </c>
      <c r="J13841" s="216">
        <v>1.3120313315685262E-2</v>
      </c>
      <c r="K13841" s="216">
        <v>4.4325382823121558E-5</v>
      </c>
    </row>
    <row r="13842" spans="2:11" ht="15.75" customHeight="1" x14ac:dyDescent="0.2">
      <c r="B13842" s="189">
        <v>41445</v>
      </c>
      <c r="C13842" s="143">
        <v>302217</v>
      </c>
      <c r="D13842" s="143" t="s">
        <v>1409</v>
      </c>
      <c r="E13842" s="143" t="s">
        <v>24</v>
      </c>
      <c r="F13842" s="248" t="s">
        <v>7039</v>
      </c>
      <c r="G13842" s="216">
        <v>4.6500000000000004</v>
      </c>
      <c r="H13842" s="216">
        <v>351.99999999487773</v>
      </c>
      <c r="I13842" s="216">
        <v>1636.7999999761817</v>
      </c>
      <c r="J13842" s="216">
        <v>1.6421862065149301E-3</v>
      </c>
      <c r="K13842" s="216">
        <v>4.6653017231216674E-6</v>
      </c>
    </row>
    <row r="13843" spans="2:11" ht="15.75" customHeight="1" x14ac:dyDescent="0.2">
      <c r="B13843" s="189">
        <v>41445</v>
      </c>
      <c r="C13843" s="143">
        <v>302218</v>
      </c>
      <c r="D13843" s="143" t="s">
        <v>1880</v>
      </c>
      <c r="E13843" s="143" t="s">
        <v>24</v>
      </c>
      <c r="F13843" s="248" t="s">
        <v>7139</v>
      </c>
      <c r="G13843" s="216">
        <v>3.0300000000000002</v>
      </c>
      <c r="H13843" s="216">
        <v>185.00000000582077</v>
      </c>
      <c r="I13843" s="216">
        <v>560.55000001763699</v>
      </c>
      <c r="J13843" s="216">
        <v>5.6239459805981339E-4</v>
      </c>
      <c r="K13843" s="216">
        <v>3.0399708002276669E-6</v>
      </c>
    </row>
    <row r="13844" spans="2:11" ht="15.75" customHeight="1" x14ac:dyDescent="0.2">
      <c r="B13844" s="189">
        <v>41445</v>
      </c>
      <c r="C13844" s="143">
        <v>302219</v>
      </c>
      <c r="D13844" s="143" t="s">
        <v>992</v>
      </c>
      <c r="E13844" s="143" t="s">
        <v>24</v>
      </c>
      <c r="F13844" s="248" t="s">
        <v>7326</v>
      </c>
      <c r="G13844" s="216">
        <v>5.01</v>
      </c>
      <c r="H13844" s="216">
        <v>255.00000000349246</v>
      </c>
      <c r="I13844" s="216">
        <v>1277.550000017497</v>
      </c>
      <c r="J13844" s="216">
        <v>1.2817540250442397E-3</v>
      </c>
      <c r="K13844" s="216">
        <v>5.0264863726536665E-6</v>
      </c>
    </row>
    <row r="13845" spans="2:11" ht="15.75" customHeight="1" x14ac:dyDescent="0.2">
      <c r="B13845" s="189">
        <v>41445</v>
      </c>
      <c r="C13845" s="143">
        <v>302220</v>
      </c>
      <c r="D13845" s="143" t="s">
        <v>1808</v>
      </c>
      <c r="E13845" s="143" t="s">
        <v>25</v>
      </c>
      <c r="F13845" s="248" t="s">
        <v>7327</v>
      </c>
      <c r="G13845" s="216">
        <v>5.7</v>
      </c>
      <c r="H13845" s="216">
        <v>253.00000000745058</v>
      </c>
      <c r="I13845" s="216">
        <v>1442.1000000424683</v>
      </c>
      <c r="J13845" s="216">
        <v>4.1768098859058904E-3</v>
      </c>
      <c r="K13845" s="216">
        <v>1.650912998333157E-5</v>
      </c>
    </row>
    <row r="13846" spans="2:11" ht="15.75" customHeight="1" x14ac:dyDescent="0.2">
      <c r="B13846" s="189">
        <v>41445</v>
      </c>
      <c r="C13846" s="143">
        <v>302233</v>
      </c>
      <c r="D13846" s="143" t="s">
        <v>593</v>
      </c>
      <c r="E13846" s="143" t="s">
        <v>25</v>
      </c>
      <c r="F13846" s="248" t="s">
        <v>3806</v>
      </c>
      <c r="G13846" s="216">
        <v>18</v>
      </c>
      <c r="H13846" s="216">
        <v>417.00000000768341</v>
      </c>
      <c r="I13846" s="216">
        <v>7506.0000001383014</v>
      </c>
      <c r="J13846" s="216">
        <v>2.1739917483714039E-2</v>
      </c>
      <c r="K13846" s="216">
        <v>5.2134094684204961E-5</v>
      </c>
    </row>
    <row r="13847" spans="2:11" ht="15.75" customHeight="1" x14ac:dyDescent="0.2">
      <c r="B13847" s="189">
        <v>41445</v>
      </c>
      <c r="C13847" s="143">
        <v>302234</v>
      </c>
      <c r="D13847" s="143" t="s">
        <v>689</v>
      </c>
      <c r="E13847" s="143" t="s">
        <v>25</v>
      </c>
      <c r="F13847" s="248" t="s">
        <v>2770</v>
      </c>
      <c r="G13847" s="216">
        <v>34</v>
      </c>
      <c r="H13847" s="216">
        <v>407.99999999930151</v>
      </c>
      <c r="I13847" s="216">
        <v>13871.999999976251</v>
      </c>
      <c r="J13847" s="216">
        <v>4.0178008969891842E-2</v>
      </c>
      <c r="K13847" s="216">
        <v>9.8475512181276037E-5</v>
      </c>
    </row>
    <row r="13848" spans="2:11" ht="15.75" customHeight="1" x14ac:dyDescent="0.2">
      <c r="B13848" s="189">
        <v>41445</v>
      </c>
      <c r="C13848" s="143">
        <v>302235</v>
      </c>
      <c r="D13848" s="143" t="s">
        <v>7189</v>
      </c>
      <c r="E13848" s="143" t="s">
        <v>25</v>
      </c>
      <c r="F13848" s="248" t="s">
        <v>7328</v>
      </c>
      <c r="G13848" s="216">
        <v>33.950000000000003</v>
      </c>
      <c r="H13848" s="216">
        <v>259.99999999883585</v>
      </c>
      <c r="I13848" s="216">
        <v>8826.999999960477</v>
      </c>
      <c r="J13848" s="216">
        <v>2.5565980765300929E-2</v>
      </c>
      <c r="K13848" s="216">
        <v>9.8330695251597696E-5</v>
      </c>
    </row>
    <row r="13849" spans="2:11" ht="15.75" customHeight="1" x14ac:dyDescent="0.2">
      <c r="B13849" s="189">
        <v>41445</v>
      </c>
      <c r="C13849" s="143">
        <v>302275</v>
      </c>
      <c r="D13849" s="143" t="s">
        <v>5993</v>
      </c>
      <c r="E13849" s="143" t="s">
        <v>24</v>
      </c>
      <c r="F13849" s="248" t="s">
        <v>7197</v>
      </c>
      <c r="G13849" s="216">
        <v>2.46</v>
      </c>
      <c r="H13849" s="216">
        <v>382.99999999115244</v>
      </c>
      <c r="I13849" s="216">
        <v>942.17999997823495</v>
      </c>
      <c r="J13849" s="216">
        <v>9.4528042524499607E-4</v>
      </c>
      <c r="K13849" s="216">
        <v>2.4680951051353335E-6</v>
      </c>
    </row>
    <row r="13850" spans="2:11" ht="15.75" customHeight="1" x14ac:dyDescent="0.2">
      <c r="B13850" s="189">
        <v>41445</v>
      </c>
      <c r="C13850" s="143">
        <v>302304</v>
      </c>
      <c r="D13850" s="143" t="s">
        <v>507</v>
      </c>
      <c r="E13850" s="143" t="s">
        <v>25</v>
      </c>
      <c r="F13850" s="248" t="s">
        <v>7329</v>
      </c>
      <c r="G13850" s="216">
        <v>3.5</v>
      </c>
      <c r="H13850" s="216">
        <v>294.00000000488944</v>
      </c>
      <c r="I13850" s="216">
        <v>1029.0000000171131</v>
      </c>
      <c r="J13850" s="216">
        <v>2.9803324128299491E-3</v>
      </c>
      <c r="K13850" s="216">
        <v>1.0137185077484298E-5</v>
      </c>
    </row>
    <row r="13851" spans="2:11" ht="15.75" customHeight="1" x14ac:dyDescent="0.2">
      <c r="B13851" s="189">
        <v>41445</v>
      </c>
      <c r="C13851" s="143">
        <v>302305</v>
      </c>
      <c r="D13851" s="143" t="s">
        <v>1857</v>
      </c>
      <c r="E13851" s="143" t="s">
        <v>25</v>
      </c>
      <c r="F13851" s="248" t="s">
        <v>7330</v>
      </c>
      <c r="G13851" s="216">
        <v>50.05</v>
      </c>
      <c r="H13851" s="216">
        <v>306.00000000209548</v>
      </c>
      <c r="I13851" s="216">
        <v>15315.300000104879</v>
      </c>
      <c r="J13851" s="216">
        <v>4.4358294462359553E-2</v>
      </c>
      <c r="K13851" s="216">
        <v>1.4496174660802547E-4</v>
      </c>
    </row>
    <row r="13852" spans="2:11" ht="15.75" customHeight="1" x14ac:dyDescent="0.2">
      <c r="B13852" s="189">
        <v>41446</v>
      </c>
      <c r="C13852" s="143">
        <v>302273</v>
      </c>
      <c r="D13852" s="143" t="s">
        <v>802</v>
      </c>
      <c r="E13852" s="143" t="s">
        <v>25</v>
      </c>
      <c r="F13852" s="248" t="s">
        <v>7331</v>
      </c>
      <c r="G13852" s="216">
        <v>34.5</v>
      </c>
      <c r="H13852" s="216">
        <v>339.99999999767169</v>
      </c>
      <c r="I13852" s="216">
        <v>11729.999999919673</v>
      </c>
      <c r="J13852" s="216">
        <v>3.3977247062408247E-2</v>
      </c>
      <c r="K13852" s="216">
        <v>9.9933079596002702E-5</v>
      </c>
    </row>
    <row r="13853" spans="2:11" ht="15.75" customHeight="1" x14ac:dyDescent="0.2">
      <c r="B13853" s="189">
        <v>41446</v>
      </c>
      <c r="C13853" s="143">
        <v>302276</v>
      </c>
      <c r="D13853" s="143" t="s">
        <v>1541</v>
      </c>
      <c r="E13853" s="143" t="s">
        <v>25</v>
      </c>
      <c r="F13853" s="248" t="s">
        <v>3431</v>
      </c>
      <c r="G13853" s="216">
        <v>57.34</v>
      </c>
      <c r="H13853" s="216">
        <v>238.00000000046566</v>
      </c>
      <c r="I13853" s="216">
        <v>13646.920000026701</v>
      </c>
      <c r="J13853" s="216">
        <v>3.9529818626172449E-2</v>
      </c>
      <c r="K13853" s="216">
        <v>1.6609167489955927E-4</v>
      </c>
    </row>
    <row r="13854" spans="2:11" ht="15.75" customHeight="1" x14ac:dyDescent="0.2">
      <c r="B13854" s="189">
        <v>41446</v>
      </c>
      <c r="C13854" s="143">
        <v>302277</v>
      </c>
      <c r="D13854" s="143" t="s">
        <v>6560</v>
      </c>
      <c r="E13854" s="143" t="s">
        <v>24</v>
      </c>
      <c r="F13854" s="248" t="s">
        <v>7069</v>
      </c>
      <c r="G13854" s="216">
        <v>19.350000000000001</v>
      </c>
      <c r="H13854" s="216">
        <v>198.00000000628643</v>
      </c>
      <c r="I13854" s="216">
        <v>3831.3000001216424</v>
      </c>
      <c r="J13854" s="216">
        <v>3.8436112792295789E-3</v>
      </c>
      <c r="K13854" s="216">
        <v>1.9412178177310837E-5</v>
      </c>
    </row>
    <row r="13855" spans="2:11" ht="15.75" customHeight="1" x14ac:dyDescent="0.2">
      <c r="B13855" s="189">
        <v>41446</v>
      </c>
      <c r="C13855" s="143">
        <v>302278</v>
      </c>
      <c r="D13855" s="143" t="s">
        <v>1038</v>
      </c>
      <c r="E13855" s="143" t="s">
        <v>24</v>
      </c>
      <c r="F13855" s="248" t="s">
        <v>5758</v>
      </c>
      <c r="G13855" s="216">
        <v>4.1197999999999997</v>
      </c>
      <c r="H13855" s="216">
        <v>372.00000000768341</v>
      </c>
      <c r="I13855" s="216">
        <v>1532.5656000316542</v>
      </c>
      <c r="J13855" s="216">
        <v>1.537490258203192E-3</v>
      </c>
      <c r="K13855" s="216">
        <v>4.133038328417839E-6</v>
      </c>
    </row>
    <row r="13856" spans="2:11" ht="15.75" customHeight="1" x14ac:dyDescent="0.2">
      <c r="B13856" s="189">
        <v>41446</v>
      </c>
      <c r="C13856" s="143">
        <v>302279</v>
      </c>
      <c r="D13856" s="143" t="s">
        <v>1440</v>
      </c>
      <c r="E13856" s="143" t="s">
        <v>24</v>
      </c>
      <c r="F13856" s="248" t="s">
        <v>4076</v>
      </c>
      <c r="G13856" s="216">
        <v>85</v>
      </c>
      <c r="H13856" s="216">
        <v>79.000000006053597</v>
      </c>
      <c r="I13856" s="216">
        <v>6715.0000005145557</v>
      </c>
      <c r="J13856" s="216">
        <v>6.7365775953814426E-3</v>
      </c>
      <c r="K13856" s="216">
        <v>8.5273134112218138E-5</v>
      </c>
    </row>
    <row r="13857" spans="2:11" ht="15.75" customHeight="1" x14ac:dyDescent="0.2">
      <c r="B13857" s="189">
        <v>41446</v>
      </c>
      <c r="C13857" s="143">
        <v>302280</v>
      </c>
      <c r="D13857" s="143" t="s">
        <v>640</v>
      </c>
      <c r="E13857" s="143" t="s">
        <v>24</v>
      </c>
      <c r="F13857" s="248" t="s">
        <v>7332</v>
      </c>
      <c r="G13857" s="216">
        <v>13.76</v>
      </c>
      <c r="H13857" s="216">
        <v>214.99999999883585</v>
      </c>
      <c r="I13857" s="216">
        <v>2958.3999999839812</v>
      </c>
      <c r="J13857" s="216">
        <v>2.9679063524261197E-3</v>
      </c>
      <c r="K13857" s="216">
        <v>1.3804215592754371E-5</v>
      </c>
    </row>
    <row r="13858" spans="2:11" ht="15.75" customHeight="1" x14ac:dyDescent="0.2">
      <c r="B13858" s="189">
        <v>41446</v>
      </c>
      <c r="C13858" s="143">
        <v>302281</v>
      </c>
      <c r="D13858" s="143" t="s">
        <v>5438</v>
      </c>
      <c r="E13858" s="143" t="s">
        <v>24</v>
      </c>
      <c r="F13858" s="248" t="s">
        <v>7333</v>
      </c>
      <c r="G13858" s="216">
        <v>1.92</v>
      </c>
      <c r="H13858" s="216">
        <v>207.9999999969732</v>
      </c>
      <c r="I13858" s="216">
        <v>399.35999999418851</v>
      </c>
      <c r="J13858" s="216">
        <v>4.0064328045364556E-4</v>
      </c>
      <c r="K13858" s="216">
        <v>1.9261696175936334E-6</v>
      </c>
    </row>
    <row r="13859" spans="2:11" ht="15.75" customHeight="1" x14ac:dyDescent="0.2">
      <c r="B13859" s="189">
        <v>41446</v>
      </c>
      <c r="C13859" s="143">
        <v>302282</v>
      </c>
      <c r="D13859" s="143" t="s">
        <v>3072</v>
      </c>
      <c r="E13859" s="143" t="s">
        <v>24</v>
      </c>
      <c r="F13859" s="248" t="s">
        <v>7334</v>
      </c>
      <c r="G13859" s="216">
        <v>19.04</v>
      </c>
      <c r="H13859" s="216">
        <v>324.99999999068677</v>
      </c>
      <c r="I13859" s="216">
        <v>6187.9999998226758</v>
      </c>
      <c r="J13859" s="216">
        <v>6.2078841631915873E-3</v>
      </c>
      <c r="K13859" s="216">
        <v>1.9101182041136863E-5</v>
      </c>
    </row>
    <row r="13860" spans="2:11" ht="15.75" customHeight="1" x14ac:dyDescent="0.2">
      <c r="B13860" s="189">
        <v>41446</v>
      </c>
      <c r="C13860" s="143">
        <v>302283</v>
      </c>
      <c r="D13860" s="143" t="s">
        <v>1611</v>
      </c>
      <c r="E13860" s="143" t="s">
        <v>24</v>
      </c>
      <c r="F13860" s="248" t="s">
        <v>7335</v>
      </c>
      <c r="G13860" s="216">
        <v>23.04</v>
      </c>
      <c r="H13860" s="216">
        <v>37.999999998137355</v>
      </c>
      <c r="I13860" s="216">
        <v>875.51999995708468</v>
      </c>
      <c r="J13860" s="216">
        <v>8.7833334557964359E-4</v>
      </c>
      <c r="K13860" s="216">
        <v>2.3114035411123601E-5</v>
      </c>
    </row>
    <row r="13861" spans="2:11" ht="15.75" customHeight="1" x14ac:dyDescent="0.2">
      <c r="B13861" s="189">
        <v>41446</v>
      </c>
      <c r="C13861" s="143">
        <v>302284</v>
      </c>
      <c r="D13861" s="143" t="s">
        <v>1214</v>
      </c>
      <c r="E13861" s="143" t="s">
        <v>24</v>
      </c>
      <c r="F13861" s="248" t="s">
        <v>7291</v>
      </c>
      <c r="G13861" s="216">
        <v>23.8</v>
      </c>
      <c r="H13861" s="216">
        <v>234.99999999068677</v>
      </c>
      <c r="I13861" s="216">
        <v>5592.9999997783452</v>
      </c>
      <c r="J13861" s="216">
        <v>5.6109722243615871E-3</v>
      </c>
      <c r="K13861" s="216">
        <v>2.3876477551421083E-5</v>
      </c>
    </row>
    <row r="13862" spans="2:11" ht="15.75" customHeight="1" x14ac:dyDescent="0.2">
      <c r="B13862" s="189">
        <v>41446</v>
      </c>
      <c r="C13862" s="143">
        <v>302285</v>
      </c>
      <c r="D13862" s="143" t="s">
        <v>1067</v>
      </c>
      <c r="E13862" s="143" t="s">
        <v>24</v>
      </c>
      <c r="F13862" s="248" t="s">
        <v>7116</v>
      </c>
      <c r="G13862" s="216">
        <v>15.02</v>
      </c>
      <c r="H13862" s="216">
        <v>88.000000003958121</v>
      </c>
      <c r="I13862" s="216">
        <v>1321.7600000594512</v>
      </c>
      <c r="J13862" s="216">
        <v>1.3260072676380592E-3</v>
      </c>
      <c r="K13862" s="216">
        <v>1.5068264404300194E-5</v>
      </c>
    </row>
    <row r="13863" spans="2:11" ht="15.75" customHeight="1" x14ac:dyDescent="0.2">
      <c r="B13863" s="189">
        <v>41446</v>
      </c>
      <c r="C13863" s="143">
        <v>302286</v>
      </c>
      <c r="D13863" s="143" t="s">
        <v>1634</v>
      </c>
      <c r="E13863" s="143" t="s">
        <v>24</v>
      </c>
      <c r="F13863" s="248" t="s">
        <v>6531</v>
      </c>
      <c r="G13863" s="216">
        <v>12.48</v>
      </c>
      <c r="H13863" s="216">
        <v>328.00000000046566</v>
      </c>
      <c r="I13863" s="216">
        <v>4093.4400000058117</v>
      </c>
      <c r="J13863" s="216">
        <v>4.1065936247154568E-3</v>
      </c>
      <c r="K13863" s="216">
        <v>1.2520102514358617E-5</v>
      </c>
    </row>
    <row r="13864" spans="2:11" ht="15.75" customHeight="1" x14ac:dyDescent="0.2">
      <c r="B13864" s="189">
        <v>41446</v>
      </c>
      <c r="C13864" s="143">
        <v>302287</v>
      </c>
      <c r="D13864" s="143" t="s">
        <v>4780</v>
      </c>
      <c r="E13864" s="143" t="s">
        <v>24</v>
      </c>
      <c r="F13864" s="248" t="s">
        <v>7336</v>
      </c>
      <c r="G13864" s="216">
        <v>26.02</v>
      </c>
      <c r="H13864" s="216">
        <v>150.99999999976717</v>
      </c>
      <c r="I13864" s="216">
        <v>3929.0199999939414</v>
      </c>
      <c r="J13864" s="216">
        <v>3.9416452869302432E-3</v>
      </c>
      <c r="K13864" s="216">
        <v>2.6103611171763718E-5</v>
      </c>
    </row>
    <row r="13865" spans="2:11" ht="15.75" customHeight="1" x14ac:dyDescent="0.2">
      <c r="B13865" s="189">
        <v>41446</v>
      </c>
      <c r="C13865" s="143">
        <v>302289</v>
      </c>
      <c r="D13865" s="143" t="s">
        <v>777</v>
      </c>
      <c r="E13865" s="143" t="s">
        <v>25</v>
      </c>
      <c r="F13865" s="248" t="s">
        <v>7337</v>
      </c>
      <c r="G13865" s="216">
        <v>10.08</v>
      </c>
      <c r="H13865" s="216">
        <v>161.00000000093132</v>
      </c>
      <c r="I13865" s="216">
        <v>1622.8800000093877</v>
      </c>
      <c r="J13865" s="216">
        <v>4.7008520642231599E-3</v>
      </c>
      <c r="K13865" s="216">
        <v>2.9197838908049485E-5</v>
      </c>
    </row>
    <row r="13866" spans="2:11" ht="15.75" customHeight="1" x14ac:dyDescent="0.2">
      <c r="B13866" s="189">
        <v>41446</v>
      </c>
      <c r="C13866" s="143">
        <v>302290</v>
      </c>
      <c r="D13866" s="143" t="s">
        <v>895</v>
      </c>
      <c r="E13866" s="143" t="s">
        <v>24</v>
      </c>
      <c r="F13866" s="248" t="s">
        <v>7338</v>
      </c>
      <c r="G13866" s="216">
        <v>2.6</v>
      </c>
      <c r="H13866" s="216">
        <v>281.99999999720603</v>
      </c>
      <c r="I13866" s="216">
        <v>733.19999999273568</v>
      </c>
      <c r="J13866" s="216">
        <v>7.3555602271128105E-4</v>
      </c>
      <c r="K13866" s="216">
        <v>2.6083546904913787E-6</v>
      </c>
    </row>
    <row r="13867" spans="2:11" ht="15.75" customHeight="1" x14ac:dyDescent="0.2">
      <c r="B13867" s="189">
        <v>41446</v>
      </c>
      <c r="C13867" s="143">
        <v>302290</v>
      </c>
      <c r="D13867" s="143" t="s">
        <v>910</v>
      </c>
      <c r="E13867" s="143" t="s">
        <v>24</v>
      </c>
      <c r="F13867" s="248" t="s">
        <v>7338</v>
      </c>
      <c r="G13867" s="216">
        <v>40.56</v>
      </c>
      <c r="H13867" s="216">
        <v>281.99999999720603</v>
      </c>
      <c r="I13867" s="216">
        <v>11437.919999886677</v>
      </c>
      <c r="J13867" s="216">
        <v>1.1474673954295985E-2</v>
      </c>
      <c r="K13867" s="216">
        <v>4.0690333171665507E-5</v>
      </c>
    </row>
    <row r="13868" spans="2:11" ht="15.75" customHeight="1" x14ac:dyDescent="0.2">
      <c r="B13868" s="189">
        <v>41446</v>
      </c>
      <c r="C13868" s="143">
        <v>302291</v>
      </c>
      <c r="D13868" s="143" t="s">
        <v>1037</v>
      </c>
      <c r="E13868" s="143" t="s">
        <v>25</v>
      </c>
      <c r="F13868" s="248" t="s">
        <v>7339</v>
      </c>
      <c r="G13868" s="216">
        <v>1</v>
      </c>
      <c r="H13868" s="216">
        <v>104.99999999650754</v>
      </c>
      <c r="I13868" s="216">
        <v>104.99999999650754</v>
      </c>
      <c r="J13868" s="216">
        <v>3.0414415528206586E-4</v>
      </c>
      <c r="K13868" s="216">
        <v>2.8966110027826871E-6</v>
      </c>
    </row>
    <row r="13869" spans="2:11" ht="15.75" customHeight="1" x14ac:dyDescent="0.2">
      <c r="B13869" s="189">
        <v>41446</v>
      </c>
      <c r="C13869" s="143">
        <v>302309</v>
      </c>
      <c r="D13869" s="143" t="s">
        <v>7340</v>
      </c>
      <c r="E13869" s="143" t="s">
        <v>24</v>
      </c>
      <c r="F13869" s="248" t="s">
        <v>7341</v>
      </c>
      <c r="G13869" s="216">
        <v>0.91</v>
      </c>
      <c r="H13869" s="216">
        <v>317.99999999930151</v>
      </c>
      <c r="I13869" s="216">
        <v>289.37999999936437</v>
      </c>
      <c r="J13869" s="216">
        <v>2.9030987705105276E-4</v>
      </c>
      <c r="K13869" s="216">
        <v>9.1292414167198256E-7</v>
      </c>
    </row>
    <row r="13870" spans="2:11" ht="15.75" customHeight="1" x14ac:dyDescent="0.2">
      <c r="B13870" s="189">
        <v>41446</v>
      </c>
      <c r="C13870" s="143">
        <v>302312</v>
      </c>
      <c r="D13870" s="143" t="s">
        <v>1857</v>
      </c>
      <c r="E13870" s="143" t="s">
        <v>25</v>
      </c>
      <c r="F13870" s="248" t="s">
        <v>7330</v>
      </c>
      <c r="G13870" s="216">
        <v>26.07</v>
      </c>
      <c r="H13870" s="216">
        <v>281.00000000442378</v>
      </c>
      <c r="I13870" s="216">
        <v>7325.6700001153276</v>
      </c>
      <c r="J13870" s="216">
        <v>2.1219616325089105E-2</v>
      </c>
      <c r="K13870" s="216">
        <v>7.5514648842544657E-5</v>
      </c>
    </row>
    <row r="13871" spans="2:11" ht="15.75" customHeight="1" x14ac:dyDescent="0.2">
      <c r="B13871" s="189">
        <v>41446</v>
      </c>
      <c r="C13871" s="143">
        <v>302313</v>
      </c>
      <c r="D13871" s="143" t="s">
        <v>869</v>
      </c>
      <c r="E13871" s="143" t="s">
        <v>25</v>
      </c>
      <c r="F13871" s="248" t="s">
        <v>7342</v>
      </c>
      <c r="G13871" s="216">
        <v>9</v>
      </c>
      <c r="H13871" s="216">
        <v>281.99999999720603</v>
      </c>
      <c r="I13871" s="216">
        <v>2537.9999999748543</v>
      </c>
      <c r="J13871" s="216">
        <v>7.3515987249896221E-3</v>
      </c>
      <c r="K13871" s="216">
        <v>2.6069499025044185E-5</v>
      </c>
    </row>
    <row r="13872" spans="2:11" ht="15.75" customHeight="1" x14ac:dyDescent="0.2">
      <c r="B13872" s="189">
        <v>41446</v>
      </c>
      <c r="C13872" s="143">
        <v>302327</v>
      </c>
      <c r="D13872" s="143" t="s">
        <v>7343</v>
      </c>
      <c r="E13872" s="143" t="s">
        <v>24</v>
      </c>
      <c r="F13872" s="248" t="s">
        <v>7344</v>
      </c>
      <c r="G13872" s="216">
        <v>2</v>
      </c>
      <c r="H13872" s="216">
        <v>175.00000000465661</v>
      </c>
      <c r="I13872" s="216">
        <v>350.00000000931323</v>
      </c>
      <c r="J13872" s="216">
        <v>3.5112466988318258E-4</v>
      </c>
      <c r="K13872" s="216">
        <v>2.0064266849933683E-6</v>
      </c>
    </row>
    <row r="13873" spans="2:11" ht="15.75" customHeight="1" x14ac:dyDescent="0.2">
      <c r="B13873" s="189">
        <v>41447</v>
      </c>
      <c r="C13873" s="143">
        <v>302314</v>
      </c>
      <c r="D13873" s="143" t="s">
        <v>1692</v>
      </c>
      <c r="E13873" s="143" t="s">
        <v>24</v>
      </c>
      <c r="F13873" s="248" t="s">
        <v>4662</v>
      </c>
      <c r="G13873" s="216">
        <v>7</v>
      </c>
      <c r="H13873" s="216">
        <v>200.00000000232831</v>
      </c>
      <c r="I13873" s="216">
        <v>1400.0000000162981</v>
      </c>
      <c r="J13873" s="216">
        <v>1.4043903066857377E-3</v>
      </c>
      <c r="K13873" s="216">
        <v>7.0219515333469423E-6</v>
      </c>
    </row>
    <row r="13874" spans="2:11" ht="15.75" customHeight="1" x14ac:dyDescent="0.2">
      <c r="B13874" s="189">
        <v>41447</v>
      </c>
      <c r="C13874" s="143">
        <v>302315</v>
      </c>
      <c r="D13874" s="143" t="s">
        <v>1722</v>
      </c>
      <c r="E13874" s="143" t="s">
        <v>24</v>
      </c>
      <c r="F13874" s="248" t="s">
        <v>7345</v>
      </c>
      <c r="G13874" s="216">
        <v>2</v>
      </c>
      <c r="H13874" s="216">
        <v>325.00000000116415</v>
      </c>
      <c r="I13874" s="216">
        <v>650.00000000232831</v>
      </c>
      <c r="J13874" s="216">
        <v>6.5203835667026588E-4</v>
      </c>
      <c r="K13874" s="216">
        <v>2.0062718666705549E-6</v>
      </c>
    </row>
    <row r="13875" spans="2:11" ht="15.75" customHeight="1" x14ac:dyDescent="0.2">
      <c r="B13875" s="189">
        <v>41448</v>
      </c>
      <c r="C13875" s="143">
        <v>302318</v>
      </c>
      <c r="D13875" s="143" t="s">
        <v>1692</v>
      </c>
      <c r="E13875" s="143" t="s">
        <v>24</v>
      </c>
      <c r="F13875" s="248" t="s">
        <v>7346</v>
      </c>
      <c r="G13875" s="216">
        <v>8</v>
      </c>
      <c r="H13875" s="216">
        <v>193.00000000046566</v>
      </c>
      <c r="I13875" s="216">
        <v>1544.0000000037253</v>
      </c>
      <c r="J13875" s="216">
        <v>1.5488480492827853E-3</v>
      </c>
      <c r="K13875" s="216">
        <v>8.025119426316313E-6</v>
      </c>
    </row>
    <row r="13876" spans="2:11" ht="15.75" customHeight="1" x14ac:dyDescent="0.2">
      <c r="B13876" s="189">
        <v>41448</v>
      </c>
      <c r="C13876" s="143">
        <v>302324</v>
      </c>
      <c r="D13876" s="143" t="s">
        <v>1612</v>
      </c>
      <c r="E13876" s="143" t="s">
        <v>24</v>
      </c>
      <c r="F13876" s="248" t="s">
        <v>7347</v>
      </c>
      <c r="G13876" s="216">
        <v>65</v>
      </c>
      <c r="H13876" s="216">
        <v>362.99999999930151</v>
      </c>
      <c r="I13876" s="216">
        <v>23594.999999954598</v>
      </c>
      <c r="J13876" s="216">
        <v>2.366908660794613E-2</v>
      </c>
      <c r="K13876" s="216">
        <v>6.5204095338820044E-5</v>
      </c>
    </row>
    <row r="13877" spans="2:11" ht="15.75" customHeight="1" x14ac:dyDescent="0.2">
      <c r="B13877" s="189">
        <v>41448</v>
      </c>
      <c r="C13877" s="143">
        <v>302325</v>
      </c>
      <c r="D13877" s="143" t="s">
        <v>1164</v>
      </c>
      <c r="E13877" s="143" t="s">
        <v>25</v>
      </c>
      <c r="F13877" s="248" t="s">
        <v>2284</v>
      </c>
      <c r="G13877" s="216">
        <v>56</v>
      </c>
      <c r="H13877" s="216">
        <v>450</v>
      </c>
      <c r="I13877" s="216">
        <v>25200</v>
      </c>
      <c r="J13877" s="216">
        <v>7.2995906088333617E-2</v>
      </c>
      <c r="K13877" s="216">
        <v>1.6221312464074136E-4</v>
      </c>
    </row>
    <row r="13878" spans="2:11" ht="15.75" customHeight="1" x14ac:dyDescent="0.2">
      <c r="B13878" s="189">
        <v>41448</v>
      </c>
      <c r="C13878" s="143">
        <v>302328</v>
      </c>
      <c r="D13878" s="143" t="s">
        <v>808</v>
      </c>
      <c r="E13878" s="143" t="s">
        <v>24</v>
      </c>
      <c r="F13878" s="248" t="s">
        <v>6552</v>
      </c>
      <c r="G13878" s="216">
        <v>3.36</v>
      </c>
      <c r="H13878" s="216">
        <v>344.00000000023283</v>
      </c>
      <c r="I13878" s="216">
        <v>1155.8400000007823</v>
      </c>
      <c r="J13878" s="216">
        <v>1.1594692547149657E-3</v>
      </c>
      <c r="K13878" s="216">
        <v>3.3705501590528512E-6</v>
      </c>
    </row>
    <row r="13879" spans="2:11" ht="15.75" customHeight="1" x14ac:dyDescent="0.2">
      <c r="B13879" s="189">
        <v>41448</v>
      </c>
      <c r="C13879" s="143">
        <v>302329</v>
      </c>
      <c r="D13879" s="143" t="s">
        <v>1300</v>
      </c>
      <c r="E13879" s="143" t="s">
        <v>24</v>
      </c>
      <c r="F13879" s="248" t="s">
        <v>7348</v>
      </c>
      <c r="G13879" s="216">
        <v>7.22</v>
      </c>
      <c r="H13879" s="216">
        <v>270</v>
      </c>
      <c r="I13879" s="216">
        <v>1949.3999999999999</v>
      </c>
      <c r="J13879" s="216">
        <v>1.9555209762076274E-3</v>
      </c>
      <c r="K13879" s="216">
        <v>7.2426702822504716E-6</v>
      </c>
    </row>
    <row r="13880" spans="2:11" ht="15.75" customHeight="1" x14ac:dyDescent="0.2">
      <c r="B13880" s="189">
        <v>41448</v>
      </c>
      <c r="C13880" s="143">
        <v>302330</v>
      </c>
      <c r="D13880" s="143" t="s">
        <v>1015</v>
      </c>
      <c r="E13880" s="143" t="s">
        <v>24</v>
      </c>
      <c r="F13880" s="248" t="s">
        <v>7349</v>
      </c>
      <c r="G13880" s="216">
        <v>58.980000000000004</v>
      </c>
      <c r="H13880" s="216">
        <v>338.99999999441206</v>
      </c>
      <c r="I13880" s="216">
        <v>19994.219999670422</v>
      </c>
      <c r="J13880" s="216">
        <v>2.0057000416674655E-2</v>
      </c>
      <c r="K13880" s="216">
        <v>5.9165192970517021E-5</v>
      </c>
    </row>
    <row r="13881" spans="2:11" ht="15.75" customHeight="1" x14ac:dyDescent="0.2">
      <c r="B13881" s="189">
        <v>41448</v>
      </c>
      <c r="C13881" s="143">
        <v>302331</v>
      </c>
      <c r="D13881" s="143" t="s">
        <v>1742</v>
      </c>
      <c r="E13881" s="143" t="s">
        <v>24</v>
      </c>
      <c r="F13881" s="248" t="s">
        <v>6968</v>
      </c>
      <c r="G13881" s="216">
        <v>3.5100000000000002</v>
      </c>
      <c r="H13881" s="216">
        <v>203.00000000162981</v>
      </c>
      <c r="I13881" s="216">
        <v>712.53000000572069</v>
      </c>
      <c r="J13881" s="216">
        <v>7.1476729310988396E-4</v>
      </c>
      <c r="K13881" s="216">
        <v>3.5210211482962823E-6</v>
      </c>
    </row>
    <row r="13882" spans="2:11" ht="15.75" customHeight="1" x14ac:dyDescent="0.2">
      <c r="B13882" s="189">
        <v>41448</v>
      </c>
      <c r="C13882" s="143">
        <v>302332</v>
      </c>
      <c r="D13882" s="143" t="s">
        <v>577</v>
      </c>
      <c r="E13882" s="143" t="s">
        <v>24</v>
      </c>
      <c r="F13882" s="248" t="s">
        <v>7177</v>
      </c>
      <c r="G13882" s="216">
        <v>3.08</v>
      </c>
      <c r="H13882" s="216">
        <v>299.00000000023283</v>
      </c>
      <c r="I13882" s="216">
        <v>920.9200000007171</v>
      </c>
      <c r="J13882" s="216">
        <v>9.2381162276112161E-4</v>
      </c>
      <c r="K13882" s="216">
        <v>3.0896709791317802E-6</v>
      </c>
    </row>
    <row r="13883" spans="2:11" ht="15.75" customHeight="1" x14ac:dyDescent="0.2">
      <c r="B13883" s="189">
        <v>41448</v>
      </c>
      <c r="C13883" s="143">
        <v>302333</v>
      </c>
      <c r="D13883" s="143" t="s">
        <v>852</v>
      </c>
      <c r="E13883" s="143" t="s">
        <v>25</v>
      </c>
      <c r="F13883" s="248" t="s">
        <v>7350</v>
      </c>
      <c r="G13883" s="216">
        <v>17.34</v>
      </c>
      <c r="H13883" s="216">
        <v>239.00000000372529</v>
      </c>
      <c r="I13883" s="216">
        <v>4144.2600000645962</v>
      </c>
      <c r="J13883" s="216">
        <v>1.2004524355966379E-2</v>
      </c>
      <c r="K13883" s="216">
        <v>5.022813537982956E-5</v>
      </c>
    </row>
    <row r="13884" spans="2:11" ht="15.75" customHeight="1" x14ac:dyDescent="0.2">
      <c r="B13884" s="189">
        <v>41448</v>
      </c>
      <c r="C13884" s="143">
        <v>302335</v>
      </c>
      <c r="D13884" s="143" t="s">
        <v>7351</v>
      </c>
      <c r="E13884" s="143" t="s">
        <v>24</v>
      </c>
      <c r="F13884" s="248" t="s">
        <v>7352</v>
      </c>
      <c r="G13884" s="216">
        <v>1.04</v>
      </c>
      <c r="H13884" s="216">
        <v>279.0000000083819</v>
      </c>
      <c r="I13884" s="216">
        <v>290.16000000871719</v>
      </c>
      <c r="J13884" s="216">
        <v>2.9107108160123722E-4</v>
      </c>
      <c r="K13884" s="216">
        <v>1.0432655254211207E-6</v>
      </c>
    </row>
    <row r="13885" spans="2:11" ht="15.75" customHeight="1" x14ac:dyDescent="0.2">
      <c r="B13885" s="189">
        <v>41448</v>
      </c>
      <c r="C13885" s="143">
        <v>302336</v>
      </c>
      <c r="D13885" s="143" t="s">
        <v>1120</v>
      </c>
      <c r="E13885" s="143" t="s">
        <v>24</v>
      </c>
      <c r="F13885" s="248" t="s">
        <v>7353</v>
      </c>
      <c r="G13885" s="216">
        <v>4.0200000000000005</v>
      </c>
      <c r="H13885" s="216">
        <v>355.00000000465661</v>
      </c>
      <c r="I13885" s="216">
        <v>1427.1000000187198</v>
      </c>
      <c r="J13885" s="216">
        <v>1.4315809916807798E-3</v>
      </c>
      <c r="K13885" s="216">
        <v>4.0326225117239474E-6</v>
      </c>
    </row>
    <row r="13886" spans="2:11" ht="15.75" customHeight="1" x14ac:dyDescent="0.2">
      <c r="B13886" s="189">
        <v>41448</v>
      </c>
      <c r="C13886" s="143">
        <v>302337</v>
      </c>
      <c r="D13886" s="143" t="s">
        <v>1452</v>
      </c>
      <c r="E13886" s="143" t="s">
        <v>24</v>
      </c>
      <c r="F13886" s="248" t="s">
        <v>7094</v>
      </c>
      <c r="G13886" s="216">
        <v>15.795</v>
      </c>
      <c r="H13886" s="216">
        <v>245.99999999511056</v>
      </c>
      <c r="I13886" s="216">
        <v>3885.5699999227713</v>
      </c>
      <c r="J13886" s="216">
        <v>3.897770411086513E-3</v>
      </c>
      <c r="K13886" s="216">
        <v>1.584459516733327E-5</v>
      </c>
    </row>
    <row r="13887" spans="2:11" ht="15.75" customHeight="1" x14ac:dyDescent="0.2">
      <c r="B13887" s="189">
        <v>41448</v>
      </c>
      <c r="C13887" s="143">
        <v>302338</v>
      </c>
      <c r="D13887" s="143" t="s">
        <v>785</v>
      </c>
      <c r="E13887" s="143" t="s">
        <v>25</v>
      </c>
      <c r="F13887" s="248" t="s">
        <v>7354</v>
      </c>
      <c r="G13887" s="216">
        <v>4.08</v>
      </c>
      <c r="H13887" s="216">
        <v>425.00000000232831</v>
      </c>
      <c r="I13887" s="216">
        <v>1734.0000000094994</v>
      </c>
      <c r="J13887" s="216">
        <v>5.0228135380104722E-3</v>
      </c>
      <c r="K13887" s="216">
        <v>1.1818384795254014E-5</v>
      </c>
    </row>
    <row r="13888" spans="2:11" ht="15.75" customHeight="1" x14ac:dyDescent="0.2">
      <c r="B13888" s="189">
        <v>41448</v>
      </c>
      <c r="C13888" s="143">
        <v>302340</v>
      </c>
      <c r="D13888" s="143" t="s">
        <v>502</v>
      </c>
      <c r="E13888" s="143" t="s">
        <v>24</v>
      </c>
      <c r="F13888" s="248" t="s">
        <v>6143</v>
      </c>
      <c r="G13888" s="216">
        <v>36.505000000000003</v>
      </c>
      <c r="H13888" s="216">
        <v>357.99999999348074</v>
      </c>
      <c r="I13888" s="216">
        <v>13068.789999762015</v>
      </c>
      <c r="J13888" s="216">
        <v>1.3109825063192313E-2</v>
      </c>
      <c r="K13888" s="216">
        <v>3.6619623082209623E-5</v>
      </c>
    </row>
    <row r="13889" spans="2:11" ht="15.75" customHeight="1" x14ac:dyDescent="0.2">
      <c r="B13889" s="189">
        <v>41449</v>
      </c>
      <c r="C13889" s="143">
        <v>302373</v>
      </c>
      <c r="D13889" s="143" t="s">
        <v>867</v>
      </c>
      <c r="E13889" s="143" t="s">
        <v>25</v>
      </c>
      <c r="F13889" s="248" t="s">
        <v>4534</v>
      </c>
      <c r="G13889" s="216">
        <v>8</v>
      </c>
      <c r="H13889" s="216">
        <v>262.99999999813735</v>
      </c>
      <c r="I13889" s="216">
        <v>2103.9999999850988</v>
      </c>
      <c r="J13889" s="216">
        <v>6.0945996574658266E-3</v>
      </c>
      <c r="K13889" s="216">
        <v>2.3173382728171065E-5</v>
      </c>
    </row>
    <row r="13890" spans="2:11" ht="15.75" customHeight="1" x14ac:dyDescent="0.2">
      <c r="B13890" s="189">
        <v>41449</v>
      </c>
      <c r="C13890" s="143">
        <v>302374</v>
      </c>
      <c r="D13890" s="143" t="s">
        <v>1329</v>
      </c>
      <c r="E13890" s="143" t="s">
        <v>24</v>
      </c>
      <c r="F13890" s="248" t="s">
        <v>7355</v>
      </c>
      <c r="G13890" s="216">
        <v>26</v>
      </c>
      <c r="H13890" s="216">
        <v>105.99999999976717</v>
      </c>
      <c r="I13890" s="216">
        <v>2755.9999999939464</v>
      </c>
      <c r="J13890" s="216">
        <v>2.7644299633012358E-3</v>
      </c>
      <c r="K13890" s="216">
        <v>2.6079527955729318E-5</v>
      </c>
    </row>
    <row r="13891" spans="2:11" ht="15.75" customHeight="1" x14ac:dyDescent="0.2">
      <c r="B13891" s="189">
        <v>41449</v>
      </c>
      <c r="C13891" s="143">
        <v>302375</v>
      </c>
      <c r="D13891" s="143" t="s">
        <v>495</v>
      </c>
      <c r="E13891" s="143" t="s">
        <v>25</v>
      </c>
      <c r="F13891" s="248" t="s">
        <v>6519</v>
      </c>
      <c r="G13891" s="216">
        <v>1</v>
      </c>
      <c r="H13891" s="216">
        <v>249.00000000488944</v>
      </c>
      <c r="I13891" s="216">
        <v>249.00000000488944</v>
      </c>
      <c r="J13891" s="216">
        <v>7.2127153742848756E-4</v>
      </c>
      <c r="K13891" s="216">
        <v>2.8966728410213831E-6</v>
      </c>
    </row>
    <row r="13892" spans="2:11" ht="15.75" customHeight="1" x14ac:dyDescent="0.2">
      <c r="B13892" s="189">
        <v>41449</v>
      </c>
      <c r="C13892" s="143">
        <v>302376</v>
      </c>
      <c r="D13892" s="143" t="s">
        <v>565</v>
      </c>
      <c r="E13892" s="143" t="s">
        <v>25</v>
      </c>
      <c r="F13892" s="248" t="s">
        <v>1899</v>
      </c>
      <c r="G13892" s="216">
        <v>83.8</v>
      </c>
      <c r="H13892" s="216">
        <v>396.99999999487773</v>
      </c>
      <c r="I13892" s="216">
        <v>33268.599999570753</v>
      </c>
      <c r="J13892" s="216">
        <v>9.6368250077560599E-2</v>
      </c>
      <c r="K13892" s="216">
        <v>2.4274118407759191E-4</v>
      </c>
    </row>
    <row r="13893" spans="2:11" ht="15.75" customHeight="1" x14ac:dyDescent="0.2">
      <c r="B13893" s="189">
        <v>41449</v>
      </c>
      <c r="C13893" s="143">
        <v>302377</v>
      </c>
      <c r="D13893" s="143" t="s">
        <v>883</v>
      </c>
      <c r="E13893" s="143" t="s">
        <v>25</v>
      </c>
      <c r="F13893" s="248" t="s">
        <v>7356</v>
      </c>
      <c r="G13893" s="216">
        <v>1</v>
      </c>
      <c r="H13893" s="216">
        <v>450</v>
      </c>
      <c r="I13893" s="216">
        <v>450</v>
      </c>
      <c r="J13893" s="216">
        <v>1.3035027784596225E-3</v>
      </c>
      <c r="K13893" s="216">
        <v>2.8966728410213831E-6</v>
      </c>
    </row>
    <row r="13894" spans="2:11" ht="15.75" customHeight="1" x14ac:dyDescent="0.2">
      <c r="B13894" s="189">
        <v>41449</v>
      </c>
      <c r="C13894" s="143">
        <v>302381</v>
      </c>
      <c r="D13894" s="143" t="s">
        <v>1541</v>
      </c>
      <c r="E13894" s="143" t="s">
        <v>25</v>
      </c>
      <c r="F13894" s="248" t="s">
        <v>6942</v>
      </c>
      <c r="G13894" s="216">
        <v>15.950000000000001</v>
      </c>
      <c r="H13894" s="216">
        <v>307.99999999813735</v>
      </c>
      <c r="I13894" s="216">
        <v>4912.5999999702908</v>
      </c>
      <c r="J13894" s="216">
        <v>1.4230194998715589E-2</v>
      </c>
      <c r="K13894" s="216">
        <v>4.6201931814291065E-5</v>
      </c>
    </row>
    <row r="13895" spans="2:11" ht="15.75" customHeight="1" x14ac:dyDescent="0.2">
      <c r="B13895" s="189">
        <v>41449</v>
      </c>
      <c r="C13895" s="143">
        <v>302382</v>
      </c>
      <c r="D13895" s="143" t="s">
        <v>696</v>
      </c>
      <c r="E13895" s="143" t="s">
        <v>25</v>
      </c>
      <c r="F13895" s="248" t="s">
        <v>7357</v>
      </c>
      <c r="G13895" s="216">
        <v>18.2</v>
      </c>
      <c r="H13895" s="216">
        <v>373.00000000046566</v>
      </c>
      <c r="I13895" s="216">
        <v>6788.600000008475</v>
      </c>
      <c r="J13895" s="216">
        <v>1.9664353248582313E-2</v>
      </c>
      <c r="K13895" s="216">
        <v>5.2719445706589171E-5</v>
      </c>
    </row>
    <row r="13896" spans="2:11" ht="15.75" customHeight="1" x14ac:dyDescent="0.2">
      <c r="B13896" s="189">
        <v>41449</v>
      </c>
      <c r="C13896" s="143">
        <v>302383</v>
      </c>
      <c r="D13896" s="143" t="s">
        <v>7358</v>
      </c>
      <c r="E13896" s="143" t="s">
        <v>24</v>
      </c>
      <c r="F13896" s="248" t="s">
        <v>7359</v>
      </c>
      <c r="G13896" s="216">
        <v>0.96</v>
      </c>
      <c r="H13896" s="216">
        <v>90</v>
      </c>
      <c r="I13896" s="216">
        <v>86.399999999999991</v>
      </c>
      <c r="J13896" s="216">
        <v>8.6664277514423573E-5</v>
      </c>
      <c r="K13896" s="216">
        <v>9.6293641682692871E-7</v>
      </c>
    </row>
    <row r="13897" spans="2:11" ht="15.75" customHeight="1" x14ac:dyDescent="0.2">
      <c r="B13897" s="189">
        <v>41449</v>
      </c>
      <c r="C13897" s="143">
        <v>302384</v>
      </c>
      <c r="D13897" s="143" t="s">
        <v>1164</v>
      </c>
      <c r="E13897" s="143" t="s">
        <v>25</v>
      </c>
      <c r="F13897" s="248" t="s">
        <v>7360</v>
      </c>
      <c r="G13897" s="216">
        <v>8</v>
      </c>
      <c r="H13897" s="216">
        <v>396.99999999487773</v>
      </c>
      <c r="I13897" s="216">
        <v>3175.9999999590218</v>
      </c>
      <c r="J13897" s="216">
        <v>9.1998329429652127E-3</v>
      </c>
      <c r="K13897" s="216">
        <v>2.3173382728171065E-5</v>
      </c>
    </row>
    <row r="13898" spans="2:11" ht="15.75" customHeight="1" x14ac:dyDescent="0.2">
      <c r="B13898" s="189">
        <v>41449</v>
      </c>
      <c r="C13898" s="143">
        <v>302385</v>
      </c>
      <c r="D13898" s="143" t="s">
        <v>1556</v>
      </c>
      <c r="E13898" s="143" t="s">
        <v>24</v>
      </c>
      <c r="F13898" s="248" t="s">
        <v>5966</v>
      </c>
      <c r="G13898" s="216">
        <v>5.0109000000000004</v>
      </c>
      <c r="H13898" s="216">
        <v>280.00000000116415</v>
      </c>
      <c r="I13898" s="216">
        <v>1403.0520000058336</v>
      </c>
      <c r="J13898" s="216">
        <v>1.407343609903618E-3</v>
      </c>
      <c r="K13898" s="216">
        <v>5.0262271782063097E-6</v>
      </c>
    </row>
    <row r="13899" spans="2:11" ht="15.75" customHeight="1" x14ac:dyDescent="0.2">
      <c r="B13899" s="189">
        <v>41449</v>
      </c>
      <c r="C13899" s="143">
        <v>302386</v>
      </c>
      <c r="D13899" s="143" t="s">
        <v>658</v>
      </c>
      <c r="E13899" s="143" t="s">
        <v>24</v>
      </c>
      <c r="F13899" s="248" t="s">
        <v>7361</v>
      </c>
      <c r="G13899" s="216">
        <v>17.484999999999999</v>
      </c>
      <c r="H13899" s="216">
        <v>65.000000002328306</v>
      </c>
      <c r="I13899" s="216">
        <v>1136.5250000407104</v>
      </c>
      <c r="J13899" s="216">
        <v>1.1400013658056528E-3</v>
      </c>
      <c r="K13899" s="216">
        <v>1.7538482550227967E-5</v>
      </c>
    </row>
    <row r="13900" spans="2:11" ht="15.75" customHeight="1" x14ac:dyDescent="0.2">
      <c r="B13900" s="189">
        <v>41449</v>
      </c>
      <c r="C13900" s="143">
        <v>302387</v>
      </c>
      <c r="D13900" s="143" t="s">
        <v>1215</v>
      </c>
      <c r="E13900" s="143" t="s">
        <v>24</v>
      </c>
      <c r="F13900" s="248" t="s">
        <v>3334</v>
      </c>
      <c r="G13900" s="216">
        <v>39.96</v>
      </c>
      <c r="H13900" s="216">
        <v>320.00000000582077</v>
      </c>
      <c r="I13900" s="216">
        <v>12787.200000232599</v>
      </c>
      <c r="J13900" s="216">
        <v>1.2826313072367999E-2</v>
      </c>
      <c r="K13900" s="216">
        <v>4.0082228350420909E-5</v>
      </c>
    </row>
    <row r="13901" spans="2:11" ht="15.75" customHeight="1" x14ac:dyDescent="0.2">
      <c r="B13901" s="189">
        <v>41449</v>
      </c>
      <c r="C13901" s="143">
        <v>302388</v>
      </c>
      <c r="D13901" s="143" t="s">
        <v>1067</v>
      </c>
      <c r="E13901" s="143" t="s">
        <v>24</v>
      </c>
      <c r="F13901" s="248" t="s">
        <v>7116</v>
      </c>
      <c r="G13901" s="216">
        <v>6.4050000000000002</v>
      </c>
      <c r="H13901" s="216">
        <v>149.00000000372529</v>
      </c>
      <c r="I13901" s="216">
        <v>954.34500002386051</v>
      </c>
      <c r="J13901" s="216">
        <v>9.5726411952049104E-4</v>
      </c>
      <c r="K13901" s="216">
        <v>6.4245914060171649E-6</v>
      </c>
    </row>
    <row r="13902" spans="2:11" ht="15.75" customHeight="1" x14ac:dyDescent="0.2">
      <c r="B13902" s="189">
        <v>41449</v>
      </c>
      <c r="C13902" s="143">
        <v>302389</v>
      </c>
      <c r="D13902" s="143" t="s">
        <v>883</v>
      </c>
      <c r="E13902" s="143" t="s">
        <v>25</v>
      </c>
      <c r="F13902" s="248" t="s">
        <v>4013</v>
      </c>
      <c r="G13902" s="216">
        <v>2</v>
      </c>
      <c r="H13902" s="216">
        <v>434.00000000023283</v>
      </c>
      <c r="I13902" s="216">
        <v>868.00000000046566</v>
      </c>
      <c r="J13902" s="216">
        <v>2.5143120260079097E-3</v>
      </c>
      <c r="K13902" s="216">
        <v>5.7933456820427663E-6</v>
      </c>
    </row>
    <row r="13903" spans="2:11" ht="15.75" customHeight="1" x14ac:dyDescent="0.2">
      <c r="B13903" s="189">
        <v>41449</v>
      </c>
      <c r="C13903" s="143">
        <v>302390</v>
      </c>
      <c r="D13903" s="143" t="s">
        <v>1587</v>
      </c>
      <c r="E13903" s="143" t="s">
        <v>24</v>
      </c>
      <c r="F13903" s="248" t="s">
        <v>7362</v>
      </c>
      <c r="G13903" s="216">
        <v>4.5200000000000005</v>
      </c>
      <c r="H13903" s="216">
        <v>24.000000004889444</v>
      </c>
      <c r="I13903" s="216">
        <v>108.4800000221003</v>
      </c>
      <c r="J13903" s="216">
        <v>1.0881181512361083E-4</v>
      </c>
      <c r="K13903" s="216">
        <v>4.5338256292267899E-6</v>
      </c>
    </row>
    <row r="13904" spans="2:11" ht="15.75" customHeight="1" x14ac:dyDescent="0.2">
      <c r="B13904" s="189">
        <v>41449</v>
      </c>
      <c r="C13904" s="143">
        <v>302391</v>
      </c>
      <c r="D13904" s="143" t="s">
        <v>895</v>
      </c>
      <c r="E13904" s="143" t="s">
        <v>24</v>
      </c>
      <c r="F13904" s="248" t="s">
        <v>7338</v>
      </c>
      <c r="G13904" s="216">
        <v>28.6</v>
      </c>
      <c r="H13904" s="216">
        <v>164.99999999301508</v>
      </c>
      <c r="I13904" s="216">
        <v>4718.9999998002313</v>
      </c>
      <c r="J13904" s="216">
        <v>4.7334343237644917E-3</v>
      </c>
      <c r="K13904" s="216">
        <v>2.8687480751302251E-5</v>
      </c>
    </row>
    <row r="13905" spans="2:11" ht="15.75" customHeight="1" x14ac:dyDescent="0.2">
      <c r="B13905" s="189">
        <v>41449</v>
      </c>
      <c r="C13905" s="143">
        <v>302391</v>
      </c>
      <c r="D13905" s="143" t="s">
        <v>910</v>
      </c>
      <c r="E13905" s="143" t="s">
        <v>24</v>
      </c>
      <c r="F13905" s="248" t="s">
        <v>7338</v>
      </c>
      <c r="G13905" s="216">
        <v>21.125</v>
      </c>
      <c r="H13905" s="216">
        <v>164.99999999301508</v>
      </c>
      <c r="I13905" s="216">
        <v>3485.6249998524436</v>
      </c>
      <c r="J13905" s="216">
        <v>3.4962867164169539E-3</v>
      </c>
      <c r="K13905" s="216">
        <v>2.1189616464030071E-5</v>
      </c>
    </row>
    <row r="13906" spans="2:11" ht="15.75" customHeight="1" x14ac:dyDescent="0.2">
      <c r="B13906" s="189">
        <v>41449</v>
      </c>
      <c r="C13906" s="143">
        <v>302392</v>
      </c>
      <c r="D13906" s="143" t="s">
        <v>932</v>
      </c>
      <c r="E13906" s="143" t="s">
        <v>25</v>
      </c>
      <c r="F13906" s="248" t="s">
        <v>7363</v>
      </c>
      <c r="G13906" s="216">
        <v>8</v>
      </c>
      <c r="H13906" s="216">
        <v>209.00000000023283</v>
      </c>
      <c r="I13906" s="216">
        <v>1672.0000000018626</v>
      </c>
      <c r="J13906" s="216">
        <v>4.8432369901931487E-3</v>
      </c>
      <c r="K13906" s="216">
        <v>2.3173382728171065E-5</v>
      </c>
    </row>
    <row r="13907" spans="2:11" ht="15.75" customHeight="1" x14ac:dyDescent="0.2">
      <c r="B13907" s="189">
        <v>41449</v>
      </c>
      <c r="C13907" s="143">
        <v>302393</v>
      </c>
      <c r="D13907" s="143" t="s">
        <v>612</v>
      </c>
      <c r="E13907" s="143" t="s">
        <v>25</v>
      </c>
      <c r="F13907" s="248" t="s">
        <v>6270</v>
      </c>
      <c r="G13907" s="216">
        <v>11.040000000000001</v>
      </c>
      <c r="H13907" s="216">
        <v>210.00000000349246</v>
      </c>
      <c r="I13907" s="216">
        <v>2318.4000000385568</v>
      </c>
      <c r="J13907" s="216">
        <v>6.7156463147356616E-3</v>
      </c>
      <c r="K13907" s="216">
        <v>3.1979268164876074E-5</v>
      </c>
    </row>
    <row r="13908" spans="2:11" ht="15.75" customHeight="1" x14ac:dyDescent="0.2">
      <c r="B13908" s="189">
        <v>41449</v>
      </c>
      <c r="C13908" s="143">
        <v>302706</v>
      </c>
      <c r="D13908" s="143" t="s">
        <v>743</v>
      </c>
      <c r="E13908" s="143" t="s">
        <v>25</v>
      </c>
      <c r="F13908" s="248" t="s">
        <v>4834</v>
      </c>
      <c r="G13908" s="216">
        <v>19</v>
      </c>
      <c r="H13908" s="216">
        <v>358.99999999674037</v>
      </c>
      <c r="I13908" s="216">
        <v>6820.999999938067</v>
      </c>
      <c r="J13908" s="216">
        <v>1.9758205448427456E-2</v>
      </c>
      <c r="K13908" s="216">
        <v>5.5036783979406282E-5</v>
      </c>
    </row>
    <row r="13909" spans="2:11" ht="15.75" customHeight="1" x14ac:dyDescent="0.2">
      <c r="B13909" s="189">
        <v>41450</v>
      </c>
      <c r="C13909" s="143">
        <v>302400</v>
      </c>
      <c r="D13909" s="143" t="s">
        <v>7364</v>
      </c>
      <c r="E13909" s="143" t="s">
        <v>24</v>
      </c>
      <c r="F13909" s="248" t="s">
        <v>7365</v>
      </c>
      <c r="G13909" s="216">
        <v>1</v>
      </c>
      <c r="H13909" s="216">
        <v>94.999999995343387</v>
      </c>
      <c r="I13909" s="216">
        <v>94.999999995343387</v>
      </c>
      <c r="J13909" s="216">
        <v>9.5286248461484048E-5</v>
      </c>
      <c r="K13909" s="216">
        <v>1.0030131417489968E-6</v>
      </c>
    </row>
    <row r="13910" spans="2:11" ht="15.75" customHeight="1" x14ac:dyDescent="0.2">
      <c r="B13910" s="189">
        <v>41450</v>
      </c>
      <c r="C13910" s="143">
        <v>302402</v>
      </c>
      <c r="D13910" s="143" t="s">
        <v>1188</v>
      </c>
      <c r="E13910" s="143" t="s">
        <v>25</v>
      </c>
      <c r="F13910" s="248" t="s">
        <v>7366</v>
      </c>
      <c r="G13910" s="216">
        <v>1</v>
      </c>
      <c r="H13910" s="216">
        <v>122.99999999231659</v>
      </c>
      <c r="I13910" s="216">
        <v>122.99999999231659</v>
      </c>
      <c r="J13910" s="216">
        <v>3.5629368017079554E-4</v>
      </c>
      <c r="K13910" s="216">
        <v>2.8966965869353826E-6</v>
      </c>
    </row>
    <row r="13911" spans="2:11" ht="15.75" customHeight="1" x14ac:dyDescent="0.2">
      <c r="B13911" s="189">
        <v>41450</v>
      </c>
      <c r="C13911" s="143">
        <v>302413</v>
      </c>
      <c r="D13911" s="143" t="s">
        <v>612</v>
      </c>
      <c r="E13911" s="143" t="s">
        <v>25</v>
      </c>
      <c r="F13911" s="248" t="s">
        <v>7367</v>
      </c>
      <c r="G13911" s="216">
        <v>17</v>
      </c>
      <c r="H13911" s="216">
        <v>15.000000006984919</v>
      </c>
      <c r="I13911" s="216">
        <v>255.00000011874363</v>
      </c>
      <c r="J13911" s="216">
        <v>7.3865763001248683E-4</v>
      </c>
      <c r="K13911" s="216">
        <v>4.9243841977901506E-5</v>
      </c>
    </row>
    <row r="13912" spans="2:11" ht="15.75" customHeight="1" x14ac:dyDescent="0.2">
      <c r="B13912" s="189">
        <v>41450</v>
      </c>
      <c r="C13912" s="143">
        <v>302414</v>
      </c>
      <c r="D13912" s="143" t="s">
        <v>602</v>
      </c>
      <c r="E13912" s="143" t="s">
        <v>25</v>
      </c>
      <c r="F13912" s="248" t="s">
        <v>7368</v>
      </c>
      <c r="G13912" s="216">
        <v>17</v>
      </c>
      <c r="H13912" s="216">
        <v>270.99999999278225</v>
      </c>
      <c r="I13912" s="216">
        <v>4606.9999998772983</v>
      </c>
      <c r="J13912" s="216">
        <v>1.3345081175655879E-2</v>
      </c>
      <c r="K13912" s="216">
        <v>4.9243841977901506E-5</v>
      </c>
    </row>
    <row r="13913" spans="2:11" ht="15.75" customHeight="1" x14ac:dyDescent="0.2">
      <c r="B13913" s="189">
        <v>41450</v>
      </c>
      <c r="C13913" s="143">
        <v>302415</v>
      </c>
      <c r="D13913" s="143" t="s">
        <v>612</v>
      </c>
      <c r="E13913" s="143" t="s">
        <v>25</v>
      </c>
      <c r="F13913" s="248" t="s">
        <v>7369</v>
      </c>
      <c r="G13913" s="216">
        <v>1</v>
      </c>
      <c r="H13913" s="216">
        <v>24.000000004889444</v>
      </c>
      <c r="I13913" s="216">
        <v>24.000000004889444</v>
      </c>
      <c r="J13913" s="216">
        <v>6.9520718100612419E-5</v>
      </c>
      <c r="K13913" s="216">
        <v>2.8966965869353826E-6</v>
      </c>
    </row>
    <row r="13914" spans="2:11" ht="15.75" customHeight="1" x14ac:dyDescent="0.2">
      <c r="B13914" s="189">
        <v>41450</v>
      </c>
      <c r="C13914" s="143">
        <v>302433</v>
      </c>
      <c r="D13914" s="143" t="s">
        <v>7370</v>
      </c>
      <c r="E13914" s="143" t="s">
        <v>24</v>
      </c>
      <c r="F13914" s="248" t="s">
        <v>7371</v>
      </c>
      <c r="G13914" s="216">
        <v>1</v>
      </c>
      <c r="H13914" s="216">
        <v>452.99999999930151</v>
      </c>
      <c r="I13914" s="216">
        <v>452.99999999930151</v>
      </c>
      <c r="J13914" s="216">
        <v>4.543649532115949E-4</v>
      </c>
      <c r="K13914" s="216">
        <v>1.0030131417489968E-6</v>
      </c>
    </row>
    <row r="13915" spans="2:11" ht="15.75" customHeight="1" x14ac:dyDescent="0.2">
      <c r="B13915" s="189">
        <v>41450</v>
      </c>
      <c r="C13915" s="143">
        <v>302434</v>
      </c>
      <c r="D13915" s="143" t="s">
        <v>801</v>
      </c>
      <c r="E13915" s="143" t="s">
        <v>25</v>
      </c>
      <c r="F13915" s="248" t="s">
        <v>2485</v>
      </c>
      <c r="G13915" s="216">
        <v>115</v>
      </c>
      <c r="H13915" s="216">
        <v>351.99999999487773</v>
      </c>
      <c r="I13915" s="216">
        <v>40479.999999410938</v>
      </c>
      <c r="J13915" s="216">
        <v>0.11725827783743796</v>
      </c>
      <c r="K13915" s="216">
        <v>3.3312010749756902E-4</v>
      </c>
    </row>
    <row r="13916" spans="2:11" ht="15.75" customHeight="1" x14ac:dyDescent="0.2">
      <c r="B13916" s="189">
        <v>41450</v>
      </c>
      <c r="C13916" s="143">
        <v>302435</v>
      </c>
      <c r="D13916" s="143" t="s">
        <v>621</v>
      </c>
      <c r="E13916" s="143" t="s">
        <v>25</v>
      </c>
      <c r="F13916" s="248" t="s">
        <v>2085</v>
      </c>
      <c r="G13916" s="216">
        <v>12</v>
      </c>
      <c r="H13916" s="216">
        <v>360</v>
      </c>
      <c r="I13916" s="216">
        <v>4320</v>
      </c>
      <c r="J13916" s="216">
        <v>1.2513729255560853E-2</v>
      </c>
      <c r="K13916" s="216">
        <v>3.4760359043224594E-5</v>
      </c>
    </row>
    <row r="13917" spans="2:11" ht="15.75" customHeight="1" x14ac:dyDescent="0.2">
      <c r="B13917" s="189">
        <v>41450</v>
      </c>
      <c r="C13917" s="143">
        <v>302436</v>
      </c>
      <c r="D13917" s="143" t="s">
        <v>621</v>
      </c>
      <c r="E13917" s="143" t="s">
        <v>25</v>
      </c>
      <c r="F13917" s="248" t="s">
        <v>7372</v>
      </c>
      <c r="G13917" s="216">
        <v>1</v>
      </c>
      <c r="H13917" s="216">
        <v>206.00000000093132</v>
      </c>
      <c r="I13917" s="216">
        <v>206.00000000093132</v>
      </c>
      <c r="J13917" s="216">
        <v>5.9671949691138661E-4</v>
      </c>
      <c r="K13917" s="216">
        <v>2.8966965869353826E-6</v>
      </c>
    </row>
    <row r="13918" spans="2:11" ht="15.75" customHeight="1" x14ac:dyDescent="0.2">
      <c r="B13918" s="189">
        <v>41450</v>
      </c>
      <c r="C13918" s="143">
        <v>302437</v>
      </c>
      <c r="D13918" s="143" t="s">
        <v>1095</v>
      </c>
      <c r="E13918" s="143" t="s">
        <v>25</v>
      </c>
      <c r="F13918" s="248" t="s">
        <v>7373</v>
      </c>
      <c r="G13918" s="216">
        <v>11</v>
      </c>
      <c r="H13918" s="216">
        <v>434.00000000023283</v>
      </c>
      <c r="I13918" s="216">
        <v>4774.0000000025611</v>
      </c>
      <c r="J13918" s="216">
        <v>1.3828829506036935E-2</v>
      </c>
      <c r="K13918" s="216">
        <v>3.1863662456289209E-5</v>
      </c>
    </row>
    <row r="13919" spans="2:11" ht="15.75" customHeight="1" x14ac:dyDescent="0.2">
      <c r="B13919" s="189">
        <v>41450</v>
      </c>
      <c r="C13919" s="143">
        <v>302439</v>
      </c>
      <c r="D13919" s="143" t="s">
        <v>696</v>
      </c>
      <c r="E13919" s="143" t="s">
        <v>25</v>
      </c>
      <c r="F13919" s="248" t="s">
        <v>5638</v>
      </c>
      <c r="G13919" s="216">
        <v>39</v>
      </c>
      <c r="H13919" s="216">
        <v>519.99999999767169</v>
      </c>
      <c r="I13919" s="216">
        <v>20279.999999909196</v>
      </c>
      <c r="J13919" s="216">
        <v>5.8745006782786525E-2</v>
      </c>
      <c r="K13919" s="216">
        <v>1.1297116689047992E-4</v>
      </c>
    </row>
    <row r="13920" spans="2:11" ht="15.75" customHeight="1" x14ac:dyDescent="0.2">
      <c r="B13920" s="189">
        <v>41450</v>
      </c>
      <c r="C13920" s="143">
        <v>302440</v>
      </c>
      <c r="D13920" s="143" t="s">
        <v>890</v>
      </c>
      <c r="E13920" s="143" t="s">
        <v>25</v>
      </c>
      <c r="F13920" s="248" t="s">
        <v>3981</v>
      </c>
      <c r="G13920" s="216">
        <v>44.5</v>
      </c>
      <c r="H13920" s="216">
        <v>624.99999999417923</v>
      </c>
      <c r="I13920" s="216">
        <v>27812.499999740976</v>
      </c>
      <c r="J13920" s="216">
        <v>8.0564373823390018E-2</v>
      </c>
      <c r="K13920" s="216">
        <v>1.2890299811862453E-4</v>
      </c>
    </row>
    <row r="13921" spans="2:11" ht="15.75" customHeight="1" x14ac:dyDescent="0.2">
      <c r="B13921" s="189">
        <v>41450</v>
      </c>
      <c r="C13921" s="143">
        <v>302442</v>
      </c>
      <c r="D13921" s="143" t="s">
        <v>565</v>
      </c>
      <c r="E13921" s="143" t="s">
        <v>25</v>
      </c>
      <c r="F13921" s="248" t="s">
        <v>1899</v>
      </c>
      <c r="G13921" s="216">
        <v>14</v>
      </c>
      <c r="H13921" s="216">
        <v>294.99999999767169</v>
      </c>
      <c r="I13921" s="216">
        <v>4129.9999999674037</v>
      </c>
      <c r="J13921" s="216">
        <v>1.1963356903948709E-2</v>
      </c>
      <c r="K13921" s="216">
        <v>4.0553752217095357E-5</v>
      </c>
    </row>
    <row r="13922" spans="2:11" ht="15.75" customHeight="1" x14ac:dyDescent="0.2">
      <c r="B13922" s="189">
        <v>41450</v>
      </c>
      <c r="C13922" s="143">
        <v>302443</v>
      </c>
      <c r="D13922" s="143" t="s">
        <v>1541</v>
      </c>
      <c r="E13922" s="143" t="s">
        <v>25</v>
      </c>
      <c r="F13922" s="248" t="s">
        <v>7374</v>
      </c>
      <c r="G13922" s="216">
        <v>37.344999999999999</v>
      </c>
      <c r="H13922" s="216">
        <v>436.00000000675209</v>
      </c>
      <c r="I13922" s="216">
        <v>16282.420000252156</v>
      </c>
      <c r="J13922" s="216">
        <v>4.7165230441778831E-2</v>
      </c>
      <c r="K13922" s="216">
        <v>1.0817713403910186E-4</v>
      </c>
    </row>
    <row r="13923" spans="2:11" ht="15.75" customHeight="1" x14ac:dyDescent="0.2">
      <c r="B13923" s="189">
        <v>41450</v>
      </c>
      <c r="C13923" s="143">
        <v>302444</v>
      </c>
      <c r="D13923" s="143" t="s">
        <v>527</v>
      </c>
      <c r="E13923" s="143" t="s">
        <v>25</v>
      </c>
      <c r="F13923" s="248" t="s">
        <v>7375</v>
      </c>
      <c r="G13923" s="216">
        <v>1</v>
      </c>
      <c r="H13923" s="216">
        <v>159.99999999767169</v>
      </c>
      <c r="I13923" s="216">
        <v>159.99999999767169</v>
      </c>
      <c r="J13923" s="216">
        <v>4.6347145390291685E-4</v>
      </c>
      <c r="K13923" s="216">
        <v>2.8966965869353826E-6</v>
      </c>
    </row>
    <row r="13924" spans="2:11" ht="15.75" customHeight="1" x14ac:dyDescent="0.2">
      <c r="B13924" s="189">
        <v>41450</v>
      </c>
      <c r="C13924" s="143">
        <v>302445</v>
      </c>
      <c r="D13924" s="143" t="s">
        <v>1877</v>
      </c>
      <c r="E13924" s="143" t="s">
        <v>25</v>
      </c>
      <c r="F13924" s="248" t="s">
        <v>6256</v>
      </c>
      <c r="G13924" s="216">
        <v>24.05</v>
      </c>
      <c r="H13924" s="216">
        <v>158.99999999441206</v>
      </c>
      <c r="I13924" s="216">
        <v>3823.9499998656102</v>
      </c>
      <c r="J13924" s="216">
        <v>1.107682291322227E-2</v>
      </c>
      <c r="K13924" s="216">
        <v>6.9665552915795957E-5</v>
      </c>
    </row>
    <row r="13925" spans="2:11" ht="15.75" customHeight="1" x14ac:dyDescent="0.2">
      <c r="B13925" s="189">
        <v>41450</v>
      </c>
      <c r="C13925" s="143">
        <v>302446</v>
      </c>
      <c r="D13925" s="143" t="s">
        <v>655</v>
      </c>
      <c r="E13925" s="143" t="s">
        <v>25</v>
      </c>
      <c r="F13925" s="248" t="s">
        <v>7376</v>
      </c>
      <c r="G13925" s="216">
        <v>14.06</v>
      </c>
      <c r="H13925" s="216">
        <v>306.00000000209548</v>
      </c>
      <c r="I13925" s="216">
        <v>4302.3600000294628</v>
      </c>
      <c r="J13925" s="216">
        <v>1.2462631527852657E-2</v>
      </c>
      <c r="K13925" s="216">
        <v>4.0727554012311482E-5</v>
      </c>
    </row>
    <row r="13926" spans="2:11" ht="15.75" customHeight="1" x14ac:dyDescent="0.2">
      <c r="B13926" s="189">
        <v>41450</v>
      </c>
      <c r="C13926" s="143">
        <v>302447</v>
      </c>
      <c r="D13926" s="143" t="s">
        <v>868</v>
      </c>
      <c r="E13926" s="143" t="s">
        <v>24</v>
      </c>
      <c r="F13926" s="248" t="s">
        <v>7377</v>
      </c>
      <c r="G13926" s="216">
        <v>0.93</v>
      </c>
      <c r="H13926" s="216">
        <v>175.00000000465661</v>
      </c>
      <c r="I13926" s="216">
        <v>162.75000000433067</v>
      </c>
      <c r="J13926" s="216">
        <v>1.6324038882399293E-4</v>
      </c>
      <c r="K13926" s="216">
        <v>9.3280222182656704E-7</v>
      </c>
    </row>
    <row r="13927" spans="2:11" ht="15.75" customHeight="1" x14ac:dyDescent="0.2">
      <c r="B13927" s="189">
        <v>41450</v>
      </c>
      <c r="C13927" s="143">
        <v>302448</v>
      </c>
      <c r="D13927" s="143" t="s">
        <v>1268</v>
      </c>
      <c r="E13927" s="143" t="s">
        <v>24</v>
      </c>
      <c r="F13927" s="248" t="s">
        <v>7378</v>
      </c>
      <c r="G13927" s="216">
        <v>29.365000000000002</v>
      </c>
      <c r="H13927" s="216">
        <v>284.99999999650754</v>
      </c>
      <c r="I13927" s="216">
        <v>8369.024999897445</v>
      </c>
      <c r="J13927" s="216">
        <v>8.3942420585230333E-3</v>
      </c>
      <c r="K13927" s="216">
        <v>2.9453480907459289E-5</v>
      </c>
    </row>
    <row r="13928" spans="2:11" ht="15.75" customHeight="1" x14ac:dyDescent="0.2">
      <c r="B13928" s="189">
        <v>41450</v>
      </c>
      <c r="C13928" s="143">
        <v>302449</v>
      </c>
      <c r="D13928" s="143" t="s">
        <v>929</v>
      </c>
      <c r="E13928" s="143" t="s">
        <v>24</v>
      </c>
      <c r="F13928" s="248" t="s">
        <v>7240</v>
      </c>
      <c r="G13928" s="216">
        <v>6.12</v>
      </c>
      <c r="H13928" s="216">
        <v>307.0000000053551</v>
      </c>
      <c r="I13928" s="216">
        <v>1878.8400000327733</v>
      </c>
      <c r="J13928" s="216">
        <v>1.884501211276557E-3</v>
      </c>
      <c r="K13928" s="216">
        <v>6.1384404275038598E-6</v>
      </c>
    </row>
    <row r="13929" spans="2:11" ht="15.75" customHeight="1" x14ac:dyDescent="0.2">
      <c r="B13929" s="189">
        <v>41450</v>
      </c>
      <c r="C13929" s="143">
        <v>302450</v>
      </c>
      <c r="D13929" s="143" t="s">
        <v>1857</v>
      </c>
      <c r="E13929" s="143" t="s">
        <v>25</v>
      </c>
      <c r="F13929" s="248" t="s">
        <v>7379</v>
      </c>
      <c r="G13929" s="216">
        <v>2.1750000000000003</v>
      </c>
      <c r="H13929" s="216">
        <v>300.00000000349246</v>
      </c>
      <c r="I13929" s="216">
        <v>652.50000000759621</v>
      </c>
      <c r="J13929" s="216">
        <v>1.8900945229973411E-3</v>
      </c>
      <c r="K13929" s="216">
        <v>6.3003150765844583E-6</v>
      </c>
    </row>
    <row r="13930" spans="2:11" ht="15.75" customHeight="1" x14ac:dyDescent="0.2">
      <c r="B13930" s="189">
        <v>41450</v>
      </c>
      <c r="C13930" s="143">
        <v>302451</v>
      </c>
      <c r="D13930" s="143" t="s">
        <v>598</v>
      </c>
      <c r="E13930" s="143" t="s">
        <v>25</v>
      </c>
      <c r="F13930" s="248" t="s">
        <v>7380</v>
      </c>
      <c r="G13930" s="216">
        <v>15.17</v>
      </c>
      <c r="H13930" s="216">
        <v>370.00000000116415</v>
      </c>
      <c r="I13930" s="216">
        <v>5612.9000000176602</v>
      </c>
      <c r="J13930" s="216">
        <v>1.6258868272860764E-2</v>
      </c>
      <c r="K13930" s="216">
        <v>4.3942887223809754E-5</v>
      </c>
    </row>
    <row r="13931" spans="2:11" ht="15.75" customHeight="1" x14ac:dyDescent="0.2">
      <c r="B13931" s="189">
        <v>41450</v>
      </c>
      <c r="C13931" s="143">
        <v>302453</v>
      </c>
      <c r="D13931" s="143" t="s">
        <v>728</v>
      </c>
      <c r="E13931" s="143" t="s">
        <v>25</v>
      </c>
      <c r="F13931" s="248" t="s">
        <v>7381</v>
      </c>
      <c r="G13931" s="216">
        <v>23.21</v>
      </c>
      <c r="H13931" s="216">
        <v>110.00000000232831</v>
      </c>
      <c r="I13931" s="216">
        <v>2553.1000000540403</v>
      </c>
      <c r="J13931" s="216">
        <v>7.3955560562612641E-3</v>
      </c>
      <c r="K13931" s="216">
        <v>6.7232327782770228E-5</v>
      </c>
    </row>
    <row r="13932" spans="2:11" ht="15.75" customHeight="1" x14ac:dyDescent="0.2">
      <c r="B13932" s="189">
        <v>41450</v>
      </c>
      <c r="C13932" s="143">
        <v>302454</v>
      </c>
      <c r="D13932" s="143" t="s">
        <v>1164</v>
      </c>
      <c r="E13932" s="143" t="s">
        <v>25</v>
      </c>
      <c r="F13932" s="248" t="s">
        <v>4303</v>
      </c>
      <c r="G13932" s="216">
        <v>3.23</v>
      </c>
      <c r="H13932" s="216">
        <v>248.99999999441206</v>
      </c>
      <c r="I13932" s="216">
        <v>804.26999998195095</v>
      </c>
      <c r="J13932" s="216">
        <v>2.3297261639222376E-3</v>
      </c>
      <c r="K13932" s="216">
        <v>9.3563299758012861E-6</v>
      </c>
    </row>
    <row r="13933" spans="2:11" ht="15.75" customHeight="1" x14ac:dyDescent="0.2">
      <c r="B13933" s="189">
        <v>41450</v>
      </c>
      <c r="C13933" s="143">
        <v>302455</v>
      </c>
      <c r="D13933" s="143" t="s">
        <v>762</v>
      </c>
      <c r="E13933" s="143" t="s">
        <v>25</v>
      </c>
      <c r="F13933" s="248" t="s">
        <v>7382</v>
      </c>
      <c r="G13933" s="216">
        <v>0.75</v>
      </c>
      <c r="H13933" s="216">
        <v>210.99999999627471</v>
      </c>
      <c r="I13933" s="216">
        <v>158.24999999720603</v>
      </c>
      <c r="J13933" s="216">
        <v>4.58402234874431E-4</v>
      </c>
      <c r="K13933" s="216">
        <v>2.1725224402015371E-6</v>
      </c>
    </row>
    <row r="13934" spans="2:11" ht="15.75" customHeight="1" x14ac:dyDescent="0.2">
      <c r="B13934" s="189">
        <v>41450</v>
      </c>
      <c r="C13934" s="143">
        <v>302456</v>
      </c>
      <c r="D13934" s="143" t="s">
        <v>7370</v>
      </c>
      <c r="E13934" s="143" t="s">
        <v>24</v>
      </c>
      <c r="F13934" s="248" t="s">
        <v>7383</v>
      </c>
      <c r="G13934" s="216">
        <v>10.080000000000002</v>
      </c>
      <c r="H13934" s="216">
        <v>142.9999999946449</v>
      </c>
      <c r="I13934" s="216">
        <v>1441.4399999460206</v>
      </c>
      <c r="J13934" s="216">
        <v>1.4457832629885317E-3</v>
      </c>
      <c r="K13934" s="216">
        <v>1.0110372468829889E-5</v>
      </c>
    </row>
    <row r="13935" spans="2:11" ht="15.75" customHeight="1" x14ac:dyDescent="0.2">
      <c r="B13935" s="189">
        <v>41450</v>
      </c>
      <c r="C13935" s="143">
        <v>302457</v>
      </c>
      <c r="D13935" s="143" t="s">
        <v>1028</v>
      </c>
      <c r="E13935" s="143" t="s">
        <v>25</v>
      </c>
      <c r="F13935" s="248" t="s">
        <v>3113</v>
      </c>
      <c r="G13935" s="216">
        <v>1.05</v>
      </c>
      <c r="H13935" s="216">
        <v>248.00000000162981</v>
      </c>
      <c r="I13935" s="216">
        <v>260.40000000171131</v>
      </c>
      <c r="J13935" s="216">
        <v>7.5429979124293082E-4</v>
      </c>
      <c r="K13935" s="216">
        <v>3.0415314162821518E-6</v>
      </c>
    </row>
    <row r="13936" spans="2:11" ht="15.75" customHeight="1" x14ac:dyDescent="0.2">
      <c r="B13936" s="189">
        <v>41450</v>
      </c>
      <c r="C13936" s="143">
        <v>302458</v>
      </c>
      <c r="D13936" s="143" t="s">
        <v>1215</v>
      </c>
      <c r="E13936" s="143" t="s">
        <v>24</v>
      </c>
      <c r="F13936" s="248" t="s">
        <v>2886</v>
      </c>
      <c r="G13936" s="216">
        <v>28.8</v>
      </c>
      <c r="H13936" s="216">
        <v>290.00000000232831</v>
      </c>
      <c r="I13936" s="216">
        <v>8352.0000000670552</v>
      </c>
      <c r="J13936" s="216">
        <v>8.3771657599548775E-3</v>
      </c>
      <c r="K13936" s="216">
        <v>2.8886778482371107E-5</v>
      </c>
    </row>
    <row r="13937" spans="2:11" ht="15.75" customHeight="1" x14ac:dyDescent="0.2">
      <c r="B13937" s="189">
        <v>41450</v>
      </c>
      <c r="C13937" s="143">
        <v>302459</v>
      </c>
      <c r="D13937" s="143" t="s">
        <v>1120</v>
      </c>
      <c r="E13937" s="143" t="s">
        <v>24</v>
      </c>
      <c r="F13937" s="248" t="s">
        <v>7384</v>
      </c>
      <c r="G13937" s="216">
        <v>13.562800000000001</v>
      </c>
      <c r="H13937" s="216">
        <v>43.999999996740371</v>
      </c>
      <c r="I13937" s="216">
        <v>596.76319995579036</v>
      </c>
      <c r="J13937" s="216">
        <v>5.9856133206784203E-4</v>
      </c>
      <c r="K13937" s="216">
        <v>1.3603666638913293E-5</v>
      </c>
    </row>
    <row r="13938" spans="2:11" ht="15.75" customHeight="1" x14ac:dyDescent="0.2">
      <c r="B13938" s="189">
        <v>41450</v>
      </c>
      <c r="C13938" s="143">
        <v>302460</v>
      </c>
      <c r="D13938" s="143" t="s">
        <v>1120</v>
      </c>
      <c r="E13938" s="143" t="s">
        <v>24</v>
      </c>
      <c r="F13938" s="248" t="s">
        <v>7385</v>
      </c>
      <c r="G13938" s="216">
        <v>12.2966</v>
      </c>
      <c r="H13938" s="216">
        <v>26.000000000931323</v>
      </c>
      <c r="I13938" s="216">
        <v>319.71160001145211</v>
      </c>
      <c r="J13938" s="216">
        <v>3.2067493638108515E-4</v>
      </c>
      <c r="K13938" s="216">
        <v>1.2333651398830713E-5</v>
      </c>
    </row>
    <row r="13939" spans="2:11" ht="15.75" customHeight="1" x14ac:dyDescent="0.2">
      <c r="B13939" s="189">
        <v>41450</v>
      </c>
      <c r="C13939" s="143">
        <v>302461</v>
      </c>
      <c r="D13939" s="143" t="s">
        <v>1626</v>
      </c>
      <c r="E13939" s="143" t="s">
        <v>24</v>
      </c>
      <c r="F13939" s="248" t="s">
        <v>7231</v>
      </c>
      <c r="G13939" s="216">
        <v>0.78</v>
      </c>
      <c r="H13939" s="216">
        <v>236.99999999720603</v>
      </c>
      <c r="I13939" s="216">
        <v>184.85999999782072</v>
      </c>
      <c r="J13939" s="216">
        <v>1.8541700938153369E-4</v>
      </c>
      <c r="K13939" s="216">
        <v>7.8235025056421751E-7</v>
      </c>
    </row>
    <row r="13940" spans="2:11" ht="15.75" customHeight="1" x14ac:dyDescent="0.2">
      <c r="B13940" s="189">
        <v>41450</v>
      </c>
      <c r="C13940" s="143">
        <v>302463</v>
      </c>
      <c r="D13940" s="143" t="s">
        <v>910</v>
      </c>
      <c r="E13940" s="143" t="s">
        <v>24</v>
      </c>
      <c r="F13940" s="248" t="s">
        <v>7325</v>
      </c>
      <c r="G13940" s="216">
        <v>44.18</v>
      </c>
      <c r="H13940" s="216">
        <v>278.99999999790452</v>
      </c>
      <c r="I13940" s="216">
        <v>12326.219999907422</v>
      </c>
      <c r="J13940" s="216">
        <v>1.2363360647996461E-2</v>
      </c>
      <c r="K13940" s="216">
        <v>4.4313120602470672E-5</v>
      </c>
    </row>
    <row r="13941" spans="2:11" ht="15.75" customHeight="1" x14ac:dyDescent="0.2">
      <c r="B13941" s="189">
        <v>41450</v>
      </c>
      <c r="C13941" s="143">
        <v>302464</v>
      </c>
      <c r="D13941" s="143" t="s">
        <v>1385</v>
      </c>
      <c r="E13941" s="143" t="s">
        <v>24</v>
      </c>
      <c r="F13941" s="248" t="s">
        <v>7386</v>
      </c>
      <c r="G13941" s="216">
        <v>25.8</v>
      </c>
      <c r="H13941" s="216">
        <v>265.00000000465661</v>
      </c>
      <c r="I13941" s="216">
        <v>6837.0000001201406</v>
      </c>
      <c r="J13941" s="216">
        <v>6.8576008502583934E-3</v>
      </c>
      <c r="K13941" s="216">
        <v>2.5877739057124117E-5</v>
      </c>
    </row>
    <row r="13942" spans="2:11" ht="15.75" customHeight="1" x14ac:dyDescent="0.2">
      <c r="B13942" s="189">
        <v>41450</v>
      </c>
      <c r="C13942" s="143">
        <v>302465</v>
      </c>
      <c r="D13942" s="143" t="s">
        <v>1072</v>
      </c>
      <c r="E13942" s="143" t="s">
        <v>24</v>
      </c>
      <c r="F13942" s="248" t="s">
        <v>7058</v>
      </c>
      <c r="G13942" s="216">
        <v>19.32</v>
      </c>
      <c r="H13942" s="216">
        <v>204.99999999767169</v>
      </c>
      <c r="I13942" s="216">
        <v>3960.5999999550172</v>
      </c>
      <c r="J13942" s="216">
        <v>3.9725338491659584E-3</v>
      </c>
      <c r="K13942" s="216">
        <v>1.9378213898590615E-5</v>
      </c>
    </row>
    <row r="13943" spans="2:11" ht="15.75" customHeight="1" x14ac:dyDescent="0.2">
      <c r="B13943" s="189">
        <v>41450</v>
      </c>
      <c r="C13943" s="143">
        <v>302466</v>
      </c>
      <c r="D13943" s="143" t="s">
        <v>1783</v>
      </c>
      <c r="E13943" s="143" t="s">
        <v>25</v>
      </c>
      <c r="F13943" s="248" t="s">
        <v>5730</v>
      </c>
      <c r="G13943" s="216">
        <v>32.340000000000003</v>
      </c>
      <c r="H13943" s="216">
        <v>174.99999999417923</v>
      </c>
      <c r="I13943" s="216">
        <v>5659.4999998117573</v>
      </c>
      <c r="J13943" s="216">
        <v>1.6393854333215517E-2</v>
      </c>
      <c r="K13943" s="216">
        <v>9.3679167621490278E-5</v>
      </c>
    </row>
    <row r="13944" spans="2:11" ht="15.75" customHeight="1" x14ac:dyDescent="0.2">
      <c r="B13944" s="189">
        <v>41450</v>
      </c>
      <c r="C13944" s="143">
        <v>302530</v>
      </c>
      <c r="D13944" s="143" t="s">
        <v>6814</v>
      </c>
      <c r="E13944" s="143" t="s">
        <v>24</v>
      </c>
      <c r="F13944" s="248" t="s">
        <v>7387</v>
      </c>
      <c r="G13944" s="216">
        <v>0.84150000000000003</v>
      </c>
      <c r="H13944" s="216">
        <v>939.99999999417923</v>
      </c>
      <c r="I13944" s="216">
        <v>791.00999999510179</v>
      </c>
      <c r="J13944" s="216">
        <v>7.9339342524996088E-4</v>
      </c>
      <c r="K13944" s="216">
        <v>8.4403555878178072E-7</v>
      </c>
    </row>
    <row r="13945" spans="2:11" ht="15.75" customHeight="1" x14ac:dyDescent="0.2">
      <c r="B13945" s="189">
        <v>41450</v>
      </c>
      <c r="C13945" s="143">
        <v>302707</v>
      </c>
      <c r="D13945" s="143" t="s">
        <v>7388</v>
      </c>
      <c r="E13945" s="143" t="s">
        <v>24</v>
      </c>
      <c r="F13945" s="248" t="s">
        <v>7389</v>
      </c>
      <c r="G13945" s="216">
        <v>1</v>
      </c>
      <c r="H13945" s="216">
        <v>301.00000000675209</v>
      </c>
      <c r="I13945" s="216">
        <v>301.00000000675209</v>
      </c>
      <c r="J13945" s="216">
        <v>3.0190695567322047E-4</v>
      </c>
      <c r="K13945" s="216">
        <v>1.0030131417489968E-6</v>
      </c>
    </row>
    <row r="13946" spans="2:11" ht="15.75" customHeight="1" x14ac:dyDescent="0.2">
      <c r="B13946" s="189">
        <v>41451</v>
      </c>
      <c r="C13946" s="143">
        <v>302494</v>
      </c>
      <c r="D13946" s="143" t="s">
        <v>569</v>
      </c>
      <c r="E13946" s="143" t="s">
        <v>25</v>
      </c>
      <c r="F13946" s="248" t="s">
        <v>4893</v>
      </c>
      <c r="G13946" s="216">
        <v>5</v>
      </c>
      <c r="H13946" s="216">
        <v>238.00000000046566</v>
      </c>
      <c r="I13946" s="216">
        <v>1190.0000000023283</v>
      </c>
      <c r="J13946" s="216">
        <v>3.4471214609535956E-3</v>
      </c>
      <c r="K13946" s="216">
        <v>1.4483703617423745E-5</v>
      </c>
    </row>
    <row r="13947" spans="2:11" ht="15.75" customHeight="1" x14ac:dyDescent="0.2">
      <c r="B13947" s="189">
        <v>41451</v>
      </c>
      <c r="C13947" s="143">
        <v>302513</v>
      </c>
      <c r="D13947" s="143" t="s">
        <v>527</v>
      </c>
      <c r="E13947" s="143" t="s">
        <v>25</v>
      </c>
      <c r="F13947" s="248" t="s">
        <v>7390</v>
      </c>
      <c r="G13947" s="216">
        <v>1</v>
      </c>
      <c r="H13947" s="216">
        <v>94.000000002561137</v>
      </c>
      <c r="I13947" s="216">
        <v>94.000000002561137</v>
      </c>
      <c r="J13947" s="216">
        <v>2.7229362801498534E-4</v>
      </c>
      <c r="K13947" s="216">
        <v>2.8967407234847491E-6</v>
      </c>
    </row>
    <row r="13948" spans="2:11" ht="15.75" customHeight="1" x14ac:dyDescent="0.2">
      <c r="B13948" s="189">
        <v>41451</v>
      </c>
      <c r="C13948" s="143">
        <v>302514</v>
      </c>
      <c r="D13948" s="143" t="s">
        <v>730</v>
      </c>
      <c r="E13948" s="143" t="s">
        <v>25</v>
      </c>
      <c r="F13948" s="248" t="s">
        <v>2112</v>
      </c>
      <c r="G13948" s="216">
        <v>15</v>
      </c>
      <c r="H13948" s="216">
        <v>400.99999999743886</v>
      </c>
      <c r="I13948" s="216">
        <v>6014.9999999615829</v>
      </c>
      <c r="J13948" s="216">
        <v>1.742389545164948E-2</v>
      </c>
      <c r="K13948" s="216">
        <v>4.3451110852271232E-5</v>
      </c>
    </row>
    <row r="13949" spans="2:11" ht="15.75" customHeight="1" x14ac:dyDescent="0.2">
      <c r="B13949" s="189">
        <v>41451</v>
      </c>
      <c r="C13949" s="143">
        <v>302515</v>
      </c>
      <c r="D13949" s="143" t="s">
        <v>1257</v>
      </c>
      <c r="E13949" s="143" t="s">
        <v>25</v>
      </c>
      <c r="F13949" s="248" t="s">
        <v>2993</v>
      </c>
      <c r="G13949" s="216">
        <v>17</v>
      </c>
      <c r="H13949" s="216">
        <v>415.00000000116415</v>
      </c>
      <c r="I13949" s="216">
        <v>7055.0000000197906</v>
      </c>
      <c r="J13949" s="216">
        <v>2.0436505804242232E-2</v>
      </c>
      <c r="K13949" s="216">
        <v>4.9244592299240732E-5</v>
      </c>
    </row>
    <row r="13950" spans="2:11" ht="15.75" customHeight="1" x14ac:dyDescent="0.2">
      <c r="B13950" s="189">
        <v>41451</v>
      </c>
      <c r="C13950" s="143">
        <v>302516</v>
      </c>
      <c r="D13950" s="143" t="s">
        <v>1038</v>
      </c>
      <c r="E13950" s="143" t="s">
        <v>24</v>
      </c>
      <c r="F13950" s="248" t="s">
        <v>7391</v>
      </c>
      <c r="G13950" s="216">
        <v>44</v>
      </c>
      <c r="H13950" s="216">
        <v>434.99999999301508</v>
      </c>
      <c r="I13950" s="216">
        <v>19139.999999692664</v>
      </c>
      <c r="J13950" s="216">
        <v>1.9196667217552175E-2</v>
      </c>
      <c r="K13950" s="216">
        <v>4.4130269466345795E-5</v>
      </c>
    </row>
    <row r="13951" spans="2:11" ht="15.75" customHeight="1" x14ac:dyDescent="0.2">
      <c r="B13951" s="189">
        <v>41451</v>
      </c>
      <c r="C13951" s="143">
        <v>302517</v>
      </c>
      <c r="D13951" s="143" t="s">
        <v>1225</v>
      </c>
      <c r="E13951" s="143" t="s">
        <v>25</v>
      </c>
      <c r="F13951" s="248" t="s">
        <v>5047</v>
      </c>
      <c r="G13951" s="216">
        <v>19</v>
      </c>
      <c r="H13951" s="216">
        <v>477.9999999969732</v>
      </c>
      <c r="I13951" s="216">
        <v>9081.9999999424908</v>
      </c>
      <c r="J13951" s="216">
        <v>2.6308199250521899E-2</v>
      </c>
      <c r="K13951" s="216">
        <v>5.5038073746210226E-5</v>
      </c>
    </row>
    <row r="13952" spans="2:11" ht="15.75" customHeight="1" x14ac:dyDescent="0.2">
      <c r="B13952" s="189">
        <v>41451</v>
      </c>
      <c r="C13952" s="143">
        <v>302519</v>
      </c>
      <c r="D13952" s="143" t="s">
        <v>4774</v>
      </c>
      <c r="E13952" s="143" t="s">
        <v>25</v>
      </c>
      <c r="F13952" s="248" t="s">
        <v>4775</v>
      </c>
      <c r="G13952" s="216">
        <v>11.22</v>
      </c>
      <c r="H13952" s="216">
        <v>193.00000000046566</v>
      </c>
      <c r="I13952" s="216">
        <v>2165.4600000052246</v>
      </c>
      <c r="J13952" s="216">
        <v>6.2727761670924188E-3</v>
      </c>
      <c r="K13952" s="216">
        <v>3.2501430917498888E-5</v>
      </c>
    </row>
    <row r="13953" spans="2:11" ht="15.75" customHeight="1" x14ac:dyDescent="0.2">
      <c r="B13953" s="189">
        <v>41451</v>
      </c>
      <c r="C13953" s="143">
        <v>302520</v>
      </c>
      <c r="D13953" s="143" t="s">
        <v>902</v>
      </c>
      <c r="E13953" s="143" t="s">
        <v>25</v>
      </c>
      <c r="F13953" s="248" t="s">
        <v>5511</v>
      </c>
      <c r="G13953" s="216">
        <v>11.5</v>
      </c>
      <c r="H13953" s="216">
        <v>226.99999999604188</v>
      </c>
      <c r="I13953" s="216">
        <v>2610.4999999544816</v>
      </c>
      <c r="J13953" s="216">
        <v>7.5619416585250817E-3</v>
      </c>
      <c r="K13953" s="216">
        <v>3.3312518320074614E-5</v>
      </c>
    </row>
    <row r="13954" spans="2:11" ht="15.75" customHeight="1" x14ac:dyDescent="0.2">
      <c r="B13954" s="189">
        <v>41451</v>
      </c>
      <c r="C13954" s="143">
        <v>302521</v>
      </c>
      <c r="D13954" s="143" t="s">
        <v>1763</v>
      </c>
      <c r="E13954" s="143" t="s">
        <v>24</v>
      </c>
      <c r="F13954" s="248" t="s">
        <v>7392</v>
      </c>
      <c r="G13954" s="216">
        <v>57.95</v>
      </c>
      <c r="H13954" s="216">
        <v>344.99999999301508</v>
      </c>
      <c r="I13954" s="216">
        <v>19992.749999595224</v>
      </c>
      <c r="J13954" s="216">
        <v>2.0051941928532317E-2</v>
      </c>
      <c r="K13954" s="216">
        <v>5.8121570808516788E-5</v>
      </c>
    </row>
    <row r="13955" spans="2:11" ht="15.75" customHeight="1" x14ac:dyDescent="0.2">
      <c r="B13955" s="189">
        <v>41451</v>
      </c>
      <c r="C13955" s="143">
        <v>302522</v>
      </c>
      <c r="D13955" s="143" t="s">
        <v>1267</v>
      </c>
      <c r="E13955" s="143" t="s">
        <v>25</v>
      </c>
      <c r="F13955" s="248" t="s">
        <v>7393</v>
      </c>
      <c r="G13955" s="216">
        <v>18.010000000000002</v>
      </c>
      <c r="H13955" s="216">
        <v>56.999999997206032</v>
      </c>
      <c r="I13955" s="216">
        <v>1026.5699999496808</v>
      </c>
      <c r="J13955" s="216">
        <v>2.9737071243619768E-3</v>
      </c>
      <c r="K13955" s="216">
        <v>5.2170300429960332E-5</v>
      </c>
    </row>
    <row r="13956" spans="2:11" ht="15.75" customHeight="1" x14ac:dyDescent="0.2">
      <c r="B13956" s="189">
        <v>41451</v>
      </c>
      <c r="C13956" s="143">
        <v>302523</v>
      </c>
      <c r="D13956" s="143" t="s">
        <v>565</v>
      </c>
      <c r="E13956" s="143" t="s">
        <v>25</v>
      </c>
      <c r="F13956" s="248" t="s">
        <v>7394</v>
      </c>
      <c r="G13956" s="216">
        <v>11</v>
      </c>
      <c r="H13956" s="216">
        <v>126.00000000209548</v>
      </c>
      <c r="I13956" s="216">
        <v>1386.0000000230502</v>
      </c>
      <c r="J13956" s="216">
        <v>4.0148826428166324E-3</v>
      </c>
      <c r="K13956" s="216">
        <v>3.1864147958332237E-5</v>
      </c>
    </row>
    <row r="13957" spans="2:11" ht="15.75" customHeight="1" x14ac:dyDescent="0.2">
      <c r="B13957" s="189">
        <v>41451</v>
      </c>
      <c r="C13957" s="143">
        <v>302524</v>
      </c>
      <c r="D13957" s="143" t="s">
        <v>2814</v>
      </c>
      <c r="E13957" s="143" t="s">
        <v>24</v>
      </c>
      <c r="F13957" s="248" t="s">
        <v>7395</v>
      </c>
      <c r="G13957" s="216">
        <v>25.840000000000003</v>
      </c>
      <c r="H13957" s="216">
        <v>278.00000000512227</v>
      </c>
      <c r="I13957" s="216">
        <v>7183.5200001323601</v>
      </c>
      <c r="J13957" s="216">
        <v>7.2047880300619409E-3</v>
      </c>
      <c r="K13957" s="216">
        <v>2.5916503704781258E-5</v>
      </c>
    </row>
    <row r="13958" spans="2:11" ht="15.75" customHeight="1" x14ac:dyDescent="0.2">
      <c r="B13958" s="189">
        <v>41451</v>
      </c>
      <c r="C13958" s="143">
        <v>302525</v>
      </c>
      <c r="D13958" s="143" t="s">
        <v>2814</v>
      </c>
      <c r="E13958" s="143" t="s">
        <v>24</v>
      </c>
      <c r="F13958" s="248" t="s">
        <v>6479</v>
      </c>
      <c r="G13958" s="216">
        <v>24.900000000000002</v>
      </c>
      <c r="H13958" s="216">
        <v>98.000000005122274</v>
      </c>
      <c r="I13958" s="216">
        <v>2440.2000001275446</v>
      </c>
      <c r="J13958" s="216">
        <v>2.4474246263046723E-3</v>
      </c>
      <c r="K13958" s="216">
        <v>2.4973720675272961E-5</v>
      </c>
    </row>
    <row r="13959" spans="2:11" ht="15.75" customHeight="1" x14ac:dyDescent="0.2">
      <c r="B13959" s="189">
        <v>41451</v>
      </c>
      <c r="C13959" s="143">
        <v>302526</v>
      </c>
      <c r="D13959" s="143" t="s">
        <v>930</v>
      </c>
      <c r="E13959" s="143" t="s">
        <v>24</v>
      </c>
      <c r="F13959" s="248" t="s">
        <v>7287</v>
      </c>
      <c r="G13959" s="216">
        <v>6.4</v>
      </c>
      <c r="H13959" s="216">
        <v>46.999999996041879</v>
      </c>
      <c r="I13959" s="216">
        <v>300.79999997466803</v>
      </c>
      <c r="J13959" s="216">
        <v>3.0169056941724791E-4</v>
      </c>
      <c r="K13959" s="216">
        <v>6.4189482860139334E-6</v>
      </c>
    </row>
    <row r="13960" spans="2:11" ht="15.75" customHeight="1" x14ac:dyDescent="0.2">
      <c r="B13960" s="189">
        <v>41451</v>
      </c>
      <c r="C13960" s="143">
        <v>302527</v>
      </c>
      <c r="D13960" s="143" t="s">
        <v>7396</v>
      </c>
      <c r="E13960" s="143" t="s">
        <v>24</v>
      </c>
      <c r="F13960" s="248" t="s">
        <v>7397</v>
      </c>
      <c r="G13960" s="216">
        <v>11.11</v>
      </c>
      <c r="H13960" s="216">
        <v>307.99999999813735</v>
      </c>
      <c r="I13960" s="216">
        <v>3421.8799999793059</v>
      </c>
      <c r="J13960" s="216">
        <v>3.4320110563769569E-3</v>
      </c>
      <c r="K13960" s="216">
        <v>1.1142893040252312E-5</v>
      </c>
    </row>
    <row r="13961" spans="2:11" ht="15.75" customHeight="1" x14ac:dyDescent="0.2">
      <c r="B13961" s="189">
        <v>41451</v>
      </c>
      <c r="C13961" s="143">
        <v>302528</v>
      </c>
      <c r="D13961" s="143" t="s">
        <v>1541</v>
      </c>
      <c r="E13961" s="143" t="s">
        <v>25</v>
      </c>
      <c r="F13961" s="248" t="s">
        <v>7398</v>
      </c>
      <c r="G13961" s="216">
        <v>70</v>
      </c>
      <c r="H13961" s="216">
        <v>402.99999999348074</v>
      </c>
      <c r="I13961" s="216">
        <v>28209.999999543652</v>
      </c>
      <c r="J13961" s="216">
        <v>8.1717055808182851E-2</v>
      </c>
      <c r="K13961" s="216">
        <v>2.0277185064393244E-4</v>
      </c>
    </row>
    <row r="13962" spans="2:11" ht="15.75" customHeight="1" x14ac:dyDescent="0.2">
      <c r="B13962" s="189">
        <v>41451</v>
      </c>
      <c r="C13962" s="143">
        <v>302529</v>
      </c>
      <c r="D13962" s="143" t="s">
        <v>570</v>
      </c>
      <c r="E13962" s="143" t="s">
        <v>24</v>
      </c>
      <c r="F13962" s="248" t="s">
        <v>6839</v>
      </c>
      <c r="G13962" s="216">
        <v>40.6</v>
      </c>
      <c r="H13962" s="216">
        <v>368.00000000512227</v>
      </c>
      <c r="I13962" s="216">
        <v>14940.800000207964</v>
      </c>
      <c r="J13962" s="216">
        <v>1.4985034773908107E-2</v>
      </c>
      <c r="K13962" s="216">
        <v>4.0720203189400889E-5</v>
      </c>
    </row>
    <row r="13963" spans="2:11" ht="15.75" customHeight="1" x14ac:dyDescent="0.2">
      <c r="B13963" s="189">
        <v>41451</v>
      </c>
      <c r="C13963" s="143">
        <v>302531</v>
      </c>
      <c r="D13963" s="143" t="s">
        <v>655</v>
      </c>
      <c r="E13963" s="143" t="s">
        <v>25</v>
      </c>
      <c r="F13963" s="248" t="s">
        <v>7399</v>
      </c>
      <c r="G13963" s="216">
        <v>3</v>
      </c>
      <c r="H13963" s="216">
        <v>283.00000000046566</v>
      </c>
      <c r="I13963" s="216">
        <v>849.00000000139698</v>
      </c>
      <c r="J13963" s="216">
        <v>2.4593328742425987E-3</v>
      </c>
      <c r="K13963" s="216">
        <v>8.690222170454246E-6</v>
      </c>
    </row>
    <row r="13964" spans="2:11" ht="15.75" customHeight="1" x14ac:dyDescent="0.2">
      <c r="B13964" s="189">
        <v>41451</v>
      </c>
      <c r="C13964" s="143">
        <v>302532</v>
      </c>
      <c r="D13964" s="143" t="s">
        <v>1475</v>
      </c>
      <c r="E13964" s="143" t="s">
        <v>24</v>
      </c>
      <c r="F13964" s="248" t="s">
        <v>3111</v>
      </c>
      <c r="G13964" s="216">
        <v>5.7600000000000007</v>
      </c>
      <c r="H13964" s="216">
        <v>365.00000000582077</v>
      </c>
      <c r="I13964" s="216">
        <v>2102.4000000335277</v>
      </c>
      <c r="J13964" s="216">
        <v>2.108624511989204E-3</v>
      </c>
      <c r="K13964" s="216">
        <v>5.7770534574125408E-6</v>
      </c>
    </row>
    <row r="13965" spans="2:11" ht="15.75" customHeight="1" x14ac:dyDescent="0.2">
      <c r="B13965" s="189">
        <v>41451</v>
      </c>
      <c r="C13965" s="143">
        <v>302533</v>
      </c>
      <c r="D13965" s="143" t="s">
        <v>776</v>
      </c>
      <c r="E13965" s="143" t="s">
        <v>24</v>
      </c>
      <c r="F13965" s="248" t="s">
        <v>6266</v>
      </c>
      <c r="G13965" s="216">
        <v>12.195</v>
      </c>
      <c r="H13965" s="216">
        <v>287.0000000030268</v>
      </c>
      <c r="I13965" s="216">
        <v>3499.965000036912</v>
      </c>
      <c r="J13965" s="216">
        <v>3.5103272403274521E-3</v>
      </c>
      <c r="K13965" s="216">
        <v>1.2231105366865613E-5</v>
      </c>
    </row>
    <row r="13966" spans="2:11" ht="15.75" customHeight="1" x14ac:dyDescent="0.2">
      <c r="B13966" s="189">
        <v>41451</v>
      </c>
      <c r="C13966" s="143">
        <v>302534</v>
      </c>
      <c r="D13966" s="143" t="s">
        <v>1214</v>
      </c>
      <c r="E13966" s="143" t="s">
        <v>24</v>
      </c>
      <c r="F13966" s="248" t="s">
        <v>7291</v>
      </c>
      <c r="G13966" s="216">
        <v>25.5</v>
      </c>
      <c r="H13966" s="216">
        <v>225</v>
      </c>
      <c r="I13966" s="216">
        <v>5737.5</v>
      </c>
      <c r="J13966" s="216">
        <v>5.7544868423445228E-3</v>
      </c>
      <c r="K13966" s="216">
        <v>2.5575497077086765E-5</v>
      </c>
    </row>
    <row r="13967" spans="2:11" ht="15.75" customHeight="1" x14ac:dyDescent="0.2">
      <c r="B13967" s="189">
        <v>41451</v>
      </c>
      <c r="C13967" s="143">
        <v>302535</v>
      </c>
      <c r="D13967" s="143" t="s">
        <v>1215</v>
      </c>
      <c r="E13967" s="143" t="s">
        <v>24</v>
      </c>
      <c r="F13967" s="248" t="s">
        <v>2886</v>
      </c>
      <c r="G13967" s="216">
        <v>7.92</v>
      </c>
      <c r="H13967" s="216">
        <v>280.00000000116415</v>
      </c>
      <c r="I13967" s="216">
        <v>2217.6000000092199</v>
      </c>
      <c r="J13967" s="216">
        <v>2.2241655811130749E-3</v>
      </c>
      <c r="K13967" s="216">
        <v>7.9434485039422423E-6</v>
      </c>
    </row>
    <row r="13968" spans="2:11" ht="15.75" customHeight="1" x14ac:dyDescent="0.2">
      <c r="B13968" s="189">
        <v>41451</v>
      </c>
      <c r="C13968" s="143">
        <v>302536</v>
      </c>
      <c r="D13968" s="143" t="s">
        <v>1421</v>
      </c>
      <c r="E13968" s="143" t="s">
        <v>24</v>
      </c>
      <c r="F13968" s="248" t="s">
        <v>4909</v>
      </c>
      <c r="G13968" s="216">
        <v>25.3</v>
      </c>
      <c r="H13968" s="216">
        <v>272.99999999930151</v>
      </c>
      <c r="I13968" s="216">
        <v>6906.8999999823282</v>
      </c>
      <c r="J13968" s="216">
        <v>6.927349049461907E-3</v>
      </c>
      <c r="K13968" s="216">
        <v>2.5374904943148833E-5</v>
      </c>
    </row>
    <row r="13969" spans="2:11" ht="15.75" customHeight="1" x14ac:dyDescent="0.2">
      <c r="B13969" s="189">
        <v>41451</v>
      </c>
      <c r="C13969" s="143">
        <v>302537</v>
      </c>
      <c r="D13969" s="143" t="s">
        <v>1571</v>
      </c>
      <c r="E13969" s="143" t="s">
        <v>24</v>
      </c>
      <c r="F13969" s="248" t="s">
        <v>7400</v>
      </c>
      <c r="G13969" s="216">
        <v>26.13</v>
      </c>
      <c r="H13969" s="216">
        <v>358.99999999674037</v>
      </c>
      <c r="I13969" s="216">
        <v>9380.6699999148259</v>
      </c>
      <c r="J13969" s="216">
        <v>9.4084430652524378E-3</v>
      </c>
      <c r="K13969" s="216">
        <v>2.6207362298991262E-5</v>
      </c>
    </row>
    <row r="13970" spans="2:11" ht="15.75" customHeight="1" x14ac:dyDescent="0.2">
      <c r="B13970" s="189">
        <v>41451</v>
      </c>
      <c r="C13970" s="143">
        <v>302538</v>
      </c>
      <c r="D13970" s="143" t="s">
        <v>1438</v>
      </c>
      <c r="E13970" s="143" t="s">
        <v>25</v>
      </c>
      <c r="F13970" s="248" t="s">
        <v>7401</v>
      </c>
      <c r="G13970" s="216">
        <v>3.84</v>
      </c>
      <c r="H13970" s="216">
        <v>129.00000000139698</v>
      </c>
      <c r="I13970" s="216">
        <v>495.36000000536438</v>
      </c>
      <c r="J13970" s="216">
        <v>1.4349294848009446E-3</v>
      </c>
      <c r="K13970" s="216">
        <v>1.1123484378181435E-5</v>
      </c>
    </row>
    <row r="13971" spans="2:11" ht="15.75" customHeight="1" x14ac:dyDescent="0.2">
      <c r="B13971" s="189">
        <v>41451</v>
      </c>
      <c r="C13971" s="143">
        <v>302539</v>
      </c>
      <c r="D13971" s="143" t="s">
        <v>1072</v>
      </c>
      <c r="E13971" s="143" t="s">
        <v>24</v>
      </c>
      <c r="F13971" s="248" t="s">
        <v>7402</v>
      </c>
      <c r="G13971" s="216">
        <v>14.76</v>
      </c>
      <c r="H13971" s="216">
        <v>53.999999997904524</v>
      </c>
      <c r="I13971" s="216">
        <v>797.03999996907078</v>
      </c>
      <c r="J13971" s="216">
        <v>7.9939977213843946E-4</v>
      </c>
      <c r="K13971" s="216">
        <v>1.4803699484619634E-5</v>
      </c>
    </row>
    <row r="13972" spans="2:11" ht="15.75" customHeight="1" x14ac:dyDescent="0.2">
      <c r="B13972" s="189">
        <v>41451</v>
      </c>
      <c r="C13972" s="143">
        <v>302540</v>
      </c>
      <c r="D13972" s="143" t="s">
        <v>1320</v>
      </c>
      <c r="E13972" s="143" t="s">
        <v>24</v>
      </c>
      <c r="F13972" s="248" t="s">
        <v>2922</v>
      </c>
      <c r="G13972" s="216">
        <v>22.956600000000002</v>
      </c>
      <c r="H13972" s="216">
        <v>80.000000009313226</v>
      </c>
      <c r="I13972" s="216">
        <v>1836.5280002138002</v>
      </c>
      <c r="J13972" s="216">
        <v>1.8419653529982765E-3</v>
      </c>
      <c r="K13972" s="216">
        <v>2.3024566909798045E-5</v>
      </c>
    </row>
    <row r="13973" spans="2:11" ht="15.75" customHeight="1" x14ac:dyDescent="0.2">
      <c r="B13973" s="189">
        <v>41451</v>
      </c>
      <c r="C13973" s="143">
        <v>302541</v>
      </c>
      <c r="D13973" s="143" t="s">
        <v>1747</v>
      </c>
      <c r="E13973" s="143" t="s">
        <v>25</v>
      </c>
      <c r="F13973" s="248" t="s">
        <v>7403</v>
      </c>
      <c r="G13973" s="216">
        <v>15.4</v>
      </c>
      <c r="H13973" s="216">
        <v>263.00000000861473</v>
      </c>
      <c r="I13973" s="216">
        <v>4050.2000001326669</v>
      </c>
      <c r="J13973" s="216">
        <v>1.1732379278642232E-2</v>
      </c>
      <c r="K13973" s="216">
        <v>4.4609807141665136E-5</v>
      </c>
    </row>
    <row r="13974" spans="2:11" ht="15.75" customHeight="1" x14ac:dyDescent="0.2">
      <c r="B13974" s="189">
        <v>41451</v>
      </c>
      <c r="C13974" s="143">
        <v>302542</v>
      </c>
      <c r="D13974" s="143" t="s">
        <v>920</v>
      </c>
      <c r="E13974" s="143" t="s">
        <v>25</v>
      </c>
      <c r="F13974" s="248" t="s">
        <v>3481</v>
      </c>
      <c r="G13974" s="216">
        <v>13</v>
      </c>
      <c r="H13974" s="216">
        <v>153.99999999906868</v>
      </c>
      <c r="I13974" s="216">
        <v>2001.9999999878928</v>
      </c>
      <c r="J13974" s="216">
        <v>5.7992749283813962E-3</v>
      </c>
      <c r="K13974" s="216">
        <v>3.7657629405301738E-5</v>
      </c>
    </row>
    <row r="13975" spans="2:11" ht="15.75" customHeight="1" x14ac:dyDescent="0.2">
      <c r="B13975" s="189">
        <v>41451</v>
      </c>
      <c r="C13975" s="143">
        <v>302547</v>
      </c>
      <c r="D13975" s="143" t="s">
        <v>7340</v>
      </c>
      <c r="E13975" s="143" t="s">
        <v>24</v>
      </c>
      <c r="F13975" s="248" t="s">
        <v>7341</v>
      </c>
      <c r="G13975" s="216">
        <v>2.67</v>
      </c>
      <c r="H13975" s="216">
        <v>217.99999999813735</v>
      </c>
      <c r="I13975" s="216">
        <v>582.05999999502671</v>
      </c>
      <c r="J13975" s="216">
        <v>5.837832873945855E-4</v>
      </c>
      <c r="K13975" s="216">
        <v>2.6779049880714376E-6</v>
      </c>
    </row>
    <row r="13976" spans="2:11" ht="15.75" customHeight="1" x14ac:dyDescent="0.2">
      <c r="B13976" s="189">
        <v>41451</v>
      </c>
      <c r="C13976" s="143">
        <v>302548</v>
      </c>
      <c r="D13976" s="143" t="s">
        <v>1444</v>
      </c>
      <c r="E13976" s="143" t="s">
        <v>24</v>
      </c>
      <c r="F13976" s="248" t="s">
        <v>7404</v>
      </c>
      <c r="G13976" s="216">
        <v>1.0900000000000001</v>
      </c>
      <c r="H13976" s="216">
        <v>213.99999999557622</v>
      </c>
      <c r="I13976" s="216">
        <v>233.25999999517811</v>
      </c>
      <c r="J13976" s="216">
        <v>2.339506058069779E-4</v>
      </c>
      <c r="K13976" s="216">
        <v>1.0932271299617481E-6</v>
      </c>
    </row>
    <row r="13977" spans="2:11" ht="15.75" customHeight="1" x14ac:dyDescent="0.2">
      <c r="B13977" s="189">
        <v>41451</v>
      </c>
      <c r="C13977" s="143">
        <v>302708</v>
      </c>
      <c r="D13977" s="143" t="s">
        <v>2441</v>
      </c>
      <c r="E13977" s="143" t="s">
        <v>24</v>
      </c>
      <c r="F13977" s="248" t="s">
        <v>2442</v>
      </c>
      <c r="G13977" s="216">
        <v>3</v>
      </c>
      <c r="H13977" s="216">
        <v>299.00000000023283</v>
      </c>
      <c r="I13977" s="216">
        <v>897.00000000069849</v>
      </c>
      <c r="J13977" s="216">
        <v>8.996557207123409E-4</v>
      </c>
      <c r="K13977" s="216">
        <v>3.0088820090690315E-6</v>
      </c>
    </row>
    <row r="13978" spans="2:11" ht="15.75" customHeight="1" x14ac:dyDescent="0.2">
      <c r="B13978" s="189">
        <v>41452</v>
      </c>
      <c r="C13978" s="143">
        <v>302554</v>
      </c>
      <c r="D13978" s="143" t="s">
        <v>750</v>
      </c>
      <c r="E13978" s="143" t="s">
        <v>25</v>
      </c>
      <c r="F13978" s="248" t="s">
        <v>7405</v>
      </c>
      <c r="G13978" s="216">
        <v>2</v>
      </c>
      <c r="H13978" s="216">
        <v>17.000000003026798</v>
      </c>
      <c r="I13978" s="216">
        <v>34.000000006053597</v>
      </c>
      <c r="J13978" s="216">
        <v>9.8489772332645956E-5</v>
      </c>
      <c r="K13978" s="216">
        <v>5.7935160185358906E-6</v>
      </c>
    </row>
    <row r="13979" spans="2:11" ht="15.75" customHeight="1" x14ac:dyDescent="0.2">
      <c r="B13979" s="189">
        <v>41452</v>
      </c>
      <c r="C13979" s="143">
        <v>302573</v>
      </c>
      <c r="D13979" s="143" t="s">
        <v>513</v>
      </c>
      <c r="E13979" s="143" t="s">
        <v>25</v>
      </c>
      <c r="F13979" s="248" t="s">
        <v>7406</v>
      </c>
      <c r="G13979" s="216">
        <v>1</v>
      </c>
      <c r="H13979" s="216">
        <v>185.99999999860302</v>
      </c>
      <c r="I13979" s="216">
        <v>185.99999999860302</v>
      </c>
      <c r="J13979" s="216">
        <v>5.3879698971979117E-4</v>
      </c>
      <c r="K13979" s="216">
        <v>2.8967580092679453E-6</v>
      </c>
    </row>
    <row r="13980" spans="2:11" ht="15.75" customHeight="1" x14ac:dyDescent="0.2">
      <c r="B13980" s="189">
        <v>41452</v>
      </c>
      <c r="C13980" s="143">
        <v>302574</v>
      </c>
      <c r="D13980" s="143" t="s">
        <v>1516</v>
      </c>
      <c r="E13980" s="143" t="s">
        <v>25</v>
      </c>
      <c r="F13980" s="248" t="s">
        <v>7407</v>
      </c>
      <c r="G13980" s="216">
        <v>47</v>
      </c>
      <c r="H13980" s="216">
        <v>249.99999999767169</v>
      </c>
      <c r="I13980" s="216">
        <v>11749.99999989057</v>
      </c>
      <c r="J13980" s="216">
        <v>3.4036906608581365E-2</v>
      </c>
      <c r="K13980" s="216">
        <v>1.3614762643559343E-4</v>
      </c>
    </row>
    <row r="13981" spans="2:11" ht="15.75" customHeight="1" x14ac:dyDescent="0.2">
      <c r="B13981" s="189">
        <v>41452</v>
      </c>
      <c r="C13981" s="143">
        <v>302577</v>
      </c>
      <c r="D13981" s="143" t="s">
        <v>569</v>
      </c>
      <c r="E13981" s="143" t="s">
        <v>25</v>
      </c>
      <c r="F13981" s="248" t="s">
        <v>7408</v>
      </c>
      <c r="G13981" s="216">
        <v>2</v>
      </c>
      <c r="H13981" s="216">
        <v>102.00000000768341</v>
      </c>
      <c r="I13981" s="216">
        <v>204.00000001536682</v>
      </c>
      <c r="J13981" s="216">
        <v>5.9093863393517481E-4</v>
      </c>
      <c r="K13981" s="216">
        <v>5.7935160185358906E-6</v>
      </c>
    </row>
    <row r="13982" spans="2:11" ht="15.75" customHeight="1" x14ac:dyDescent="0.2">
      <c r="B13982" s="189">
        <v>41452</v>
      </c>
      <c r="C13982" s="143">
        <v>302578</v>
      </c>
      <c r="D13982" s="143" t="s">
        <v>657</v>
      </c>
      <c r="E13982" s="143" t="s">
        <v>25</v>
      </c>
      <c r="F13982" s="248" t="s">
        <v>7409</v>
      </c>
      <c r="G13982" s="216">
        <v>2</v>
      </c>
      <c r="H13982" s="216">
        <v>200.00000000232831</v>
      </c>
      <c r="I13982" s="216">
        <v>400.00000000465661</v>
      </c>
      <c r="J13982" s="216">
        <v>1.1587032037206671E-3</v>
      </c>
      <c r="K13982" s="216">
        <v>5.7935160185358906E-6</v>
      </c>
    </row>
    <row r="13983" spans="2:11" ht="15.75" customHeight="1" x14ac:dyDescent="0.2">
      <c r="B13983" s="189">
        <v>41452</v>
      </c>
      <c r="C13983" s="143">
        <v>302582</v>
      </c>
      <c r="D13983" s="143" t="s">
        <v>1257</v>
      </c>
      <c r="E13983" s="143" t="s">
        <v>25</v>
      </c>
      <c r="F13983" s="248" t="s">
        <v>2993</v>
      </c>
      <c r="G13983" s="216">
        <v>13</v>
      </c>
      <c r="H13983" s="216">
        <v>300.00000000349246</v>
      </c>
      <c r="I13983" s="216">
        <v>3900.000000045402</v>
      </c>
      <c r="J13983" s="216">
        <v>1.1297356236276505E-2</v>
      </c>
      <c r="K13983" s="216">
        <v>3.7657854120483293E-5</v>
      </c>
    </row>
    <row r="13984" spans="2:11" ht="15.75" customHeight="1" x14ac:dyDescent="0.2">
      <c r="B13984" s="189">
        <v>41452</v>
      </c>
      <c r="C13984" s="143">
        <v>302583</v>
      </c>
      <c r="D13984" s="143" t="s">
        <v>568</v>
      </c>
      <c r="E13984" s="143" t="s">
        <v>25</v>
      </c>
      <c r="F13984" s="248" t="s">
        <v>1944</v>
      </c>
      <c r="G13984" s="216">
        <v>7.01</v>
      </c>
      <c r="H13984" s="216">
        <v>375.99999999976717</v>
      </c>
      <c r="I13984" s="216">
        <v>2635.7599999983677</v>
      </c>
      <c r="J13984" s="216">
        <v>7.6351588905033511E-3</v>
      </c>
      <c r="K13984" s="216">
        <v>2.0306273644968296E-5</v>
      </c>
    </row>
    <row r="13985" spans="2:11" ht="15.75" customHeight="1" x14ac:dyDescent="0.2">
      <c r="B13985" s="189">
        <v>41452</v>
      </c>
      <c r="C13985" s="143">
        <v>302584</v>
      </c>
      <c r="D13985" s="143" t="s">
        <v>815</v>
      </c>
      <c r="E13985" s="143" t="s">
        <v>25</v>
      </c>
      <c r="F13985" s="248" t="s">
        <v>7410</v>
      </c>
      <c r="G13985" s="216">
        <v>5</v>
      </c>
      <c r="H13985" s="216">
        <v>375.99999999976717</v>
      </c>
      <c r="I13985" s="216">
        <v>1879.9999999988358</v>
      </c>
      <c r="J13985" s="216">
        <v>5.4459050574203654E-3</v>
      </c>
      <c r="K13985" s="216">
        <v>1.4483790046339727E-5</v>
      </c>
    </row>
    <row r="13986" spans="2:11" ht="15.75" customHeight="1" x14ac:dyDescent="0.2">
      <c r="B13986" s="189">
        <v>41452</v>
      </c>
      <c r="C13986" s="143">
        <v>302585</v>
      </c>
      <c r="D13986" s="143" t="s">
        <v>582</v>
      </c>
      <c r="E13986" s="143" t="s">
        <v>25</v>
      </c>
      <c r="F13986" s="248" t="s">
        <v>7411</v>
      </c>
      <c r="G13986" s="216">
        <v>70.5</v>
      </c>
      <c r="H13986" s="216">
        <v>374.99999999650754</v>
      </c>
      <c r="I13986" s="216">
        <v>26437.499999753782</v>
      </c>
      <c r="J13986" s="216">
        <v>7.6583039869308075E-2</v>
      </c>
      <c r="K13986" s="216">
        <v>2.0422143965339015E-4</v>
      </c>
    </row>
    <row r="13987" spans="2:11" ht="15.75" customHeight="1" x14ac:dyDescent="0.2">
      <c r="B13987" s="189">
        <v>41452</v>
      </c>
      <c r="C13987" s="143">
        <v>302587</v>
      </c>
      <c r="D13987" s="143" t="s">
        <v>565</v>
      </c>
      <c r="E13987" s="143" t="s">
        <v>25</v>
      </c>
      <c r="F13987" s="248" t="s">
        <v>1899</v>
      </c>
      <c r="G13987" s="216">
        <v>7</v>
      </c>
      <c r="H13987" s="216">
        <v>360</v>
      </c>
      <c r="I13987" s="216">
        <v>2520</v>
      </c>
      <c r="J13987" s="216">
        <v>7.2998301833552227E-3</v>
      </c>
      <c r="K13987" s="216">
        <v>2.0277306064875618E-5</v>
      </c>
    </row>
    <row r="13988" spans="2:11" ht="15.75" customHeight="1" x14ac:dyDescent="0.2">
      <c r="B13988" s="189">
        <v>41452</v>
      </c>
      <c r="C13988" s="143">
        <v>302588</v>
      </c>
      <c r="D13988" s="143" t="s">
        <v>1876</v>
      </c>
      <c r="E13988" s="143" t="s">
        <v>25</v>
      </c>
      <c r="F13988" s="248" t="s">
        <v>7412</v>
      </c>
      <c r="G13988" s="216">
        <v>158.16000000000003</v>
      </c>
      <c r="H13988" s="216">
        <v>274.99999999534339</v>
      </c>
      <c r="I13988" s="216">
        <v>43493.999999263513</v>
      </c>
      <c r="J13988" s="216">
        <v>0.1259915928529666</v>
      </c>
      <c r="K13988" s="216">
        <v>4.5815124674581834E-4</v>
      </c>
    </row>
    <row r="13989" spans="2:11" ht="15.75" customHeight="1" x14ac:dyDescent="0.2">
      <c r="B13989" s="189">
        <v>41452</v>
      </c>
      <c r="C13989" s="143">
        <v>302590</v>
      </c>
      <c r="D13989" s="143" t="s">
        <v>890</v>
      </c>
      <c r="E13989" s="143" t="s">
        <v>25</v>
      </c>
      <c r="F13989" s="248" t="s">
        <v>3981</v>
      </c>
      <c r="G13989" s="216">
        <v>85.79</v>
      </c>
      <c r="H13989" s="216">
        <v>333.99999999906868</v>
      </c>
      <c r="I13989" s="216">
        <v>28653.8599999201</v>
      </c>
      <c r="J13989" s="216">
        <v>8.3003298451210961E-2</v>
      </c>
      <c r="K13989" s="216">
        <v>2.4851286961509705E-4</v>
      </c>
    </row>
    <row r="13990" spans="2:11" ht="15.75" customHeight="1" x14ac:dyDescent="0.2">
      <c r="B13990" s="189">
        <v>41452</v>
      </c>
      <c r="C13990" s="143">
        <v>302591</v>
      </c>
      <c r="D13990" s="143" t="s">
        <v>1268</v>
      </c>
      <c r="E13990" s="143" t="s">
        <v>24</v>
      </c>
      <c r="F13990" s="248" t="s">
        <v>3034</v>
      </c>
      <c r="G13990" s="216">
        <v>19.62</v>
      </c>
      <c r="H13990" s="216">
        <v>378.99999999906868</v>
      </c>
      <c r="I13990" s="216">
        <v>7435.9799999817278</v>
      </c>
      <c r="J13990" s="216">
        <v>7.4576582939936227E-3</v>
      </c>
      <c r="K13990" s="216">
        <v>1.967719866493918E-5</v>
      </c>
    </row>
    <row r="13991" spans="2:11" ht="15.75" customHeight="1" x14ac:dyDescent="0.2">
      <c r="B13991" s="189">
        <v>41452</v>
      </c>
      <c r="C13991" s="143">
        <v>302591</v>
      </c>
      <c r="D13991" s="143" t="s">
        <v>863</v>
      </c>
      <c r="E13991" s="143" t="s">
        <v>24</v>
      </c>
      <c r="F13991" s="248" t="s">
        <v>3034</v>
      </c>
      <c r="G13991" s="216">
        <v>11.73</v>
      </c>
      <c r="H13991" s="216">
        <v>378.99999999906868</v>
      </c>
      <c r="I13991" s="216">
        <v>4445.6699999890752</v>
      </c>
      <c r="J13991" s="216">
        <v>4.4586305702622418E-3</v>
      </c>
      <c r="K13991" s="216">
        <v>1.1764196755338255E-5</v>
      </c>
    </row>
    <row r="13992" spans="2:11" ht="15.75" customHeight="1" x14ac:dyDescent="0.2">
      <c r="B13992" s="189">
        <v>41452</v>
      </c>
      <c r="C13992" s="143">
        <v>302592</v>
      </c>
      <c r="D13992" s="143" t="s">
        <v>1569</v>
      </c>
      <c r="E13992" s="143" t="s">
        <v>24</v>
      </c>
      <c r="F13992" s="248" t="s">
        <v>5453</v>
      </c>
      <c r="G13992" s="216">
        <v>5.1000000000000005</v>
      </c>
      <c r="H13992" s="216">
        <v>235.00000000116415</v>
      </c>
      <c r="I13992" s="216">
        <v>1198.5000000059374</v>
      </c>
      <c r="J13992" s="216">
        <v>1.2019940163122546E-3</v>
      </c>
      <c r="K13992" s="216">
        <v>5.1148681544948936E-6</v>
      </c>
    </row>
    <row r="13993" spans="2:11" ht="15.75" customHeight="1" x14ac:dyDescent="0.2">
      <c r="B13993" s="189">
        <v>41452</v>
      </c>
      <c r="C13993" s="143">
        <v>302593</v>
      </c>
      <c r="D13993" s="143" t="s">
        <v>5546</v>
      </c>
      <c r="E13993" s="143" t="s">
        <v>24</v>
      </c>
      <c r="F13993" s="248" t="s">
        <v>7413</v>
      </c>
      <c r="G13993" s="216">
        <v>20.98</v>
      </c>
      <c r="H13993" s="216">
        <v>265.99999999743886</v>
      </c>
      <c r="I13993" s="216">
        <v>5580.6799999462673</v>
      </c>
      <c r="J13993" s="216">
        <v>5.5969494925787698E-3</v>
      </c>
      <c r="K13993" s="216">
        <v>2.1041163506137815E-5</v>
      </c>
    </row>
    <row r="13994" spans="2:11" ht="15.75" customHeight="1" x14ac:dyDescent="0.2">
      <c r="B13994" s="189">
        <v>41452</v>
      </c>
      <c r="C13994" s="143">
        <v>302594</v>
      </c>
      <c r="D13994" s="143" t="s">
        <v>3625</v>
      </c>
      <c r="E13994" s="143" t="s">
        <v>24</v>
      </c>
      <c r="F13994" s="248" t="s">
        <v>7414</v>
      </c>
      <c r="G13994" s="216">
        <v>29.82</v>
      </c>
      <c r="H13994" s="216">
        <v>351.00000000209548</v>
      </c>
      <c r="I13994" s="216">
        <v>10466.820000062487</v>
      </c>
      <c r="J13994" s="216">
        <v>1.0497334175911737E-2</v>
      </c>
      <c r="K13994" s="216">
        <v>2.9906934973928965E-5</v>
      </c>
    </row>
    <row r="13995" spans="2:11" ht="15.75" customHeight="1" x14ac:dyDescent="0.2">
      <c r="B13995" s="189">
        <v>41452</v>
      </c>
      <c r="C13995" s="143">
        <v>302595</v>
      </c>
      <c r="D13995" s="143" t="s">
        <v>1541</v>
      </c>
      <c r="E13995" s="143" t="s">
        <v>25</v>
      </c>
      <c r="F13995" s="248" t="s">
        <v>5324</v>
      </c>
      <c r="G13995" s="216">
        <v>36.160000000000004</v>
      </c>
      <c r="H13995" s="216">
        <v>345.00000000349246</v>
      </c>
      <c r="I13995" s="216">
        <v>12475.20000012629</v>
      </c>
      <c r="J13995" s="216">
        <v>3.6137635517585302E-2</v>
      </c>
      <c r="K13995" s="216">
        <v>1.0474676961512891E-4</v>
      </c>
    </row>
    <row r="13996" spans="2:11" ht="15.75" customHeight="1" x14ac:dyDescent="0.2">
      <c r="B13996" s="189">
        <v>41452</v>
      </c>
      <c r="C13996" s="143">
        <v>302596</v>
      </c>
      <c r="D13996" s="143" t="s">
        <v>696</v>
      </c>
      <c r="E13996" s="143" t="s">
        <v>25</v>
      </c>
      <c r="F13996" s="248" t="s">
        <v>7415</v>
      </c>
      <c r="G13996" s="216">
        <v>11.96</v>
      </c>
      <c r="H13996" s="216">
        <v>191.99999999720603</v>
      </c>
      <c r="I13996" s="216">
        <v>2296.3199999665844</v>
      </c>
      <c r="J13996" s="216">
        <v>6.6518833517453715E-3</v>
      </c>
      <c r="K13996" s="216">
        <v>3.464522579084463E-5</v>
      </c>
    </row>
    <row r="13997" spans="2:11" ht="15.75" customHeight="1" x14ac:dyDescent="0.2">
      <c r="B13997" s="189">
        <v>41452</v>
      </c>
      <c r="C13997" s="143">
        <v>302597</v>
      </c>
      <c r="D13997" s="143" t="s">
        <v>3072</v>
      </c>
      <c r="E13997" s="143" t="s">
        <v>24</v>
      </c>
      <c r="F13997" s="248" t="s">
        <v>7289</v>
      </c>
      <c r="G13997" s="216">
        <v>30.66</v>
      </c>
      <c r="H13997" s="216">
        <v>335.00000000232831</v>
      </c>
      <c r="I13997" s="216">
        <v>10271.100000071387</v>
      </c>
      <c r="J13997" s="216">
        <v>1.0301043588626987E-2</v>
      </c>
      <c r="K13997" s="216">
        <v>3.0749383846434008E-5</v>
      </c>
    </row>
    <row r="13998" spans="2:11" ht="15.75" customHeight="1" x14ac:dyDescent="0.2">
      <c r="B13998" s="189">
        <v>41452</v>
      </c>
      <c r="C13998" s="143">
        <v>302597</v>
      </c>
      <c r="D13998" s="143" t="s">
        <v>2265</v>
      </c>
      <c r="E13998" s="143" t="s">
        <v>24</v>
      </c>
      <c r="F13998" s="248" t="s">
        <v>7289</v>
      </c>
      <c r="G13998" s="216">
        <v>0.84</v>
      </c>
      <c r="H13998" s="216">
        <v>335.00000000232831</v>
      </c>
      <c r="I13998" s="216">
        <v>281.40000000195579</v>
      </c>
      <c r="J13998" s="216">
        <v>2.8222037229115029E-4</v>
      </c>
      <c r="K13998" s="216">
        <v>8.4244887250504119E-7</v>
      </c>
    </row>
    <row r="13999" spans="2:11" ht="15.75" customHeight="1" x14ac:dyDescent="0.2">
      <c r="B13999" s="189">
        <v>41452</v>
      </c>
      <c r="C13999" s="143">
        <v>302598</v>
      </c>
      <c r="D13999" s="143" t="s">
        <v>766</v>
      </c>
      <c r="E13999" s="143" t="s">
        <v>24</v>
      </c>
      <c r="F13999" s="248" t="s">
        <v>7416</v>
      </c>
      <c r="G13999" s="216">
        <v>7.33</v>
      </c>
      <c r="H13999" s="216">
        <v>69.000000004889444</v>
      </c>
      <c r="I13999" s="216">
        <v>505.77000003583964</v>
      </c>
      <c r="J13999" s="216">
        <v>5.0724448366317593E-4</v>
      </c>
      <c r="K13999" s="216">
        <v>7.3513693279308958E-6</v>
      </c>
    </row>
    <row r="14000" spans="2:11" ht="15.75" customHeight="1" x14ac:dyDescent="0.2">
      <c r="B14000" s="189">
        <v>41452</v>
      </c>
      <c r="C14000" s="143">
        <v>302598</v>
      </c>
      <c r="D14000" s="143" t="s">
        <v>762</v>
      </c>
      <c r="E14000" s="143" t="s">
        <v>25</v>
      </c>
      <c r="F14000" s="248" t="s">
        <v>7416</v>
      </c>
      <c r="G14000" s="216">
        <v>15.75</v>
      </c>
      <c r="H14000" s="216">
        <v>69.000000004889444</v>
      </c>
      <c r="I14000" s="216">
        <v>1086.7500000770087</v>
      </c>
      <c r="J14000" s="216">
        <v>3.1480517667950153E-3</v>
      </c>
      <c r="K14000" s="216">
        <v>4.5623938645970141E-5</v>
      </c>
    </row>
    <row r="14001" spans="2:11" ht="15.75" customHeight="1" x14ac:dyDescent="0.2">
      <c r="B14001" s="189">
        <v>41452</v>
      </c>
      <c r="C14001" s="143">
        <v>302599</v>
      </c>
      <c r="D14001" s="143" t="s">
        <v>1739</v>
      </c>
      <c r="E14001" s="143" t="s">
        <v>24</v>
      </c>
      <c r="F14001" s="248" t="s">
        <v>6972</v>
      </c>
      <c r="G14001" s="216">
        <v>30.96</v>
      </c>
      <c r="H14001" s="216">
        <v>481.99999999953434</v>
      </c>
      <c r="I14001" s="216">
        <v>14922.719999985584</v>
      </c>
      <c r="J14001" s="216">
        <v>1.496622456987653E-2</v>
      </c>
      <c r="K14001" s="216">
        <v>3.1050258443757236E-5</v>
      </c>
    </row>
    <row r="14002" spans="2:11" ht="15.75" customHeight="1" x14ac:dyDescent="0.2">
      <c r="B14002" s="189">
        <v>41452</v>
      </c>
      <c r="C14002" s="143">
        <v>302600</v>
      </c>
      <c r="D14002" s="143" t="s">
        <v>697</v>
      </c>
      <c r="E14002" s="143" t="s">
        <v>25</v>
      </c>
      <c r="F14002" s="248" t="s">
        <v>7417</v>
      </c>
      <c r="G14002" s="216">
        <v>7.7</v>
      </c>
      <c r="H14002" s="216">
        <v>189.0000000083819</v>
      </c>
      <c r="I14002" s="216">
        <v>1455.3000000645407</v>
      </c>
      <c r="J14002" s="216">
        <v>4.2156519310745993E-3</v>
      </c>
      <c r="K14002" s="216">
        <v>2.2305036671363182E-5</v>
      </c>
    </row>
    <row r="14003" spans="2:11" ht="15.75" customHeight="1" x14ac:dyDescent="0.2">
      <c r="B14003" s="189">
        <v>41452</v>
      </c>
      <c r="C14003" s="143">
        <v>302601</v>
      </c>
      <c r="D14003" s="143" t="s">
        <v>776</v>
      </c>
      <c r="E14003" s="143" t="s">
        <v>24</v>
      </c>
      <c r="F14003" s="248" t="s">
        <v>3791</v>
      </c>
      <c r="G14003" s="216">
        <v>15.295</v>
      </c>
      <c r="H14003" s="216">
        <v>390.00000000349246</v>
      </c>
      <c r="I14003" s="216">
        <v>5965.0500000534166</v>
      </c>
      <c r="J14003" s="216">
        <v>5.9824400559299962E-3</v>
      </c>
      <c r="K14003" s="216">
        <v>1.5339589886862626E-5</v>
      </c>
    </row>
    <row r="14004" spans="2:11" ht="15.75" customHeight="1" x14ac:dyDescent="0.2">
      <c r="B14004" s="189">
        <v>41452</v>
      </c>
      <c r="C14004" s="143">
        <v>302602</v>
      </c>
      <c r="D14004" s="143" t="s">
        <v>1554</v>
      </c>
      <c r="E14004" s="143" t="s">
        <v>25</v>
      </c>
      <c r="F14004" s="248" t="s">
        <v>7418</v>
      </c>
      <c r="G14004" s="216">
        <v>19.200000000000003</v>
      </c>
      <c r="H14004" s="216">
        <v>342.9999999969732</v>
      </c>
      <c r="I14004" s="216">
        <v>6585.5999999418855</v>
      </c>
      <c r="J14004" s="216">
        <v>1.9076889545666637E-2</v>
      </c>
      <c r="K14004" s="216">
        <v>5.5617753777944562E-5</v>
      </c>
    </row>
    <row r="14005" spans="2:11" ht="15.75" customHeight="1" x14ac:dyDescent="0.2">
      <c r="B14005" s="189">
        <v>41452</v>
      </c>
      <c r="C14005" s="143">
        <v>302603</v>
      </c>
      <c r="D14005" s="143" t="s">
        <v>868</v>
      </c>
      <c r="E14005" s="143" t="s">
        <v>24</v>
      </c>
      <c r="F14005" s="248" t="s">
        <v>7419</v>
      </c>
      <c r="G14005" s="216">
        <v>36.19</v>
      </c>
      <c r="H14005" s="216">
        <v>33.000000002793968</v>
      </c>
      <c r="I14005" s="216">
        <v>1194.2700001011135</v>
      </c>
      <c r="J14005" s="216">
        <v>1.1977516845854508E-3</v>
      </c>
      <c r="K14005" s="216">
        <v>3.6295505590425528E-5</v>
      </c>
    </row>
    <row r="14006" spans="2:11" ht="15.75" customHeight="1" x14ac:dyDescent="0.2">
      <c r="B14006" s="189">
        <v>41452</v>
      </c>
      <c r="C14006" s="143">
        <v>302604</v>
      </c>
      <c r="D14006" s="143" t="s">
        <v>1571</v>
      </c>
      <c r="E14006" s="143" t="s">
        <v>24</v>
      </c>
      <c r="F14006" s="248" t="s">
        <v>7420</v>
      </c>
      <c r="G14006" s="216">
        <v>1</v>
      </c>
      <c r="H14006" s="216">
        <v>248.99999999441206</v>
      </c>
      <c r="I14006" s="216">
        <v>248.99999999441206</v>
      </c>
      <c r="J14006" s="216">
        <v>2.4972591577267586E-4</v>
      </c>
      <c r="K14006" s="216">
        <v>1.0029153244107634E-6</v>
      </c>
    </row>
    <row r="14007" spans="2:11" ht="15.75" customHeight="1" x14ac:dyDescent="0.2">
      <c r="B14007" s="189">
        <v>41452</v>
      </c>
      <c r="C14007" s="143">
        <v>302605</v>
      </c>
      <c r="D14007" s="143" t="s">
        <v>612</v>
      </c>
      <c r="E14007" s="143" t="s">
        <v>25</v>
      </c>
      <c r="F14007" s="248" t="s">
        <v>7421</v>
      </c>
      <c r="G14007" s="216">
        <v>11</v>
      </c>
      <c r="H14007" s="216">
        <v>254.99999999301508</v>
      </c>
      <c r="I14007" s="216">
        <v>2804.9999999231659</v>
      </c>
      <c r="J14007" s="216">
        <v>8.1254062157740167E-3</v>
      </c>
      <c r="K14007" s="216">
        <v>3.1864338101947398E-5</v>
      </c>
    </row>
    <row r="14008" spans="2:11" ht="15.75" customHeight="1" x14ac:dyDescent="0.2">
      <c r="B14008" s="189">
        <v>41452</v>
      </c>
      <c r="C14008" s="143">
        <v>302680</v>
      </c>
      <c r="D14008" s="143" t="s">
        <v>3625</v>
      </c>
      <c r="E14008" s="143" t="s">
        <v>24</v>
      </c>
      <c r="F14008" s="248" t="s">
        <v>7211</v>
      </c>
      <c r="G14008" s="216">
        <v>3.1</v>
      </c>
      <c r="H14008" s="216">
        <v>345.99999999627471</v>
      </c>
      <c r="I14008" s="216">
        <v>1072.5999999884516</v>
      </c>
      <c r="J14008" s="216">
        <v>1.0757269769514027E-3</v>
      </c>
      <c r="K14008" s="216">
        <v>3.1090375056733668E-6</v>
      </c>
    </row>
    <row r="14009" spans="2:11" ht="15.75" customHeight="1" x14ac:dyDescent="0.2">
      <c r="B14009" s="189">
        <v>41453</v>
      </c>
      <c r="C14009" s="143">
        <v>302635</v>
      </c>
      <c r="D14009" s="143" t="s">
        <v>957</v>
      </c>
      <c r="E14009" s="143" t="s">
        <v>25</v>
      </c>
      <c r="F14009" s="248" t="s">
        <v>7422</v>
      </c>
      <c r="G14009" s="216">
        <v>2</v>
      </c>
      <c r="H14009" s="216">
        <v>66.999999998370185</v>
      </c>
      <c r="I14009" s="216">
        <v>133.99999999674037</v>
      </c>
      <c r="J14009" s="216">
        <v>3.8817238734778281E-4</v>
      </c>
      <c r="K14009" s="216">
        <v>5.7936177217496319E-6</v>
      </c>
    </row>
    <row r="14010" spans="2:11" ht="15.75" customHeight="1" x14ac:dyDescent="0.2">
      <c r="B14010" s="189">
        <v>41453</v>
      </c>
      <c r="C14010" s="143">
        <v>302653</v>
      </c>
      <c r="D14010" s="143" t="s">
        <v>1252</v>
      </c>
      <c r="E14010" s="143" t="s">
        <v>25</v>
      </c>
      <c r="F14010" s="248" t="s">
        <v>7423</v>
      </c>
      <c r="G14010" s="216">
        <v>21</v>
      </c>
      <c r="H14010" s="216">
        <v>46.000000003259629</v>
      </c>
      <c r="I14010" s="216">
        <v>966.00000006845221</v>
      </c>
      <c r="J14010" s="216">
        <v>2.7983173598033653E-3</v>
      </c>
      <c r="K14010" s="216">
        <v>6.0832986078371134E-5</v>
      </c>
    </row>
    <row r="14011" spans="2:11" ht="15.75" customHeight="1" x14ac:dyDescent="0.2">
      <c r="B14011" s="189">
        <v>41453</v>
      </c>
      <c r="C14011" s="143">
        <v>302654</v>
      </c>
      <c r="D14011" s="143" t="s">
        <v>801</v>
      </c>
      <c r="E14011" s="143" t="s">
        <v>25</v>
      </c>
      <c r="F14011" s="248" t="s">
        <v>7424</v>
      </c>
      <c r="G14011" s="216">
        <v>2</v>
      </c>
      <c r="H14011" s="216">
        <v>165.00000000349246</v>
      </c>
      <c r="I14011" s="216">
        <v>330.00000000698492</v>
      </c>
      <c r="J14011" s="216">
        <v>9.5594692410892323E-4</v>
      </c>
      <c r="K14011" s="216">
        <v>5.7936177217496319E-6</v>
      </c>
    </row>
    <row r="14012" spans="2:11" ht="15.75" customHeight="1" x14ac:dyDescent="0.2">
      <c r="B14012" s="189">
        <v>41453</v>
      </c>
      <c r="C14012" s="143">
        <v>302673</v>
      </c>
      <c r="D14012" s="143" t="s">
        <v>723</v>
      </c>
      <c r="E14012" s="143" t="s">
        <v>25</v>
      </c>
      <c r="F14012" s="248" t="s">
        <v>3188</v>
      </c>
      <c r="G14012" s="216">
        <v>8</v>
      </c>
      <c r="H14012" s="216">
        <v>329.99999999650754</v>
      </c>
      <c r="I14012" s="216">
        <v>2639.9999999720603</v>
      </c>
      <c r="J14012" s="216">
        <v>7.6475753926285783E-3</v>
      </c>
      <c r="K14012" s="216">
        <v>2.3174470886998528E-5</v>
      </c>
    </row>
    <row r="14013" spans="2:11" ht="15.75" customHeight="1" x14ac:dyDescent="0.2">
      <c r="B14013" s="189">
        <v>41453</v>
      </c>
      <c r="C14013" s="143">
        <v>302674</v>
      </c>
      <c r="D14013" s="143" t="s">
        <v>1204</v>
      </c>
      <c r="E14013" s="143" t="s">
        <v>25</v>
      </c>
      <c r="F14013" s="248" t="s">
        <v>3094</v>
      </c>
      <c r="G14013" s="216">
        <v>13</v>
      </c>
      <c r="H14013" s="216">
        <v>405</v>
      </c>
      <c r="I14013" s="216">
        <v>5265</v>
      </c>
      <c r="J14013" s="216">
        <v>1.5251698652505906E-2</v>
      </c>
      <c r="K14013" s="216">
        <v>3.7658515191372607E-5</v>
      </c>
    </row>
    <row r="14014" spans="2:11" ht="15.75" customHeight="1" x14ac:dyDescent="0.2">
      <c r="B14014" s="189">
        <v>41453</v>
      </c>
      <c r="C14014" s="143">
        <v>302676</v>
      </c>
      <c r="D14014" s="143" t="s">
        <v>735</v>
      </c>
      <c r="E14014" s="143" t="s">
        <v>24</v>
      </c>
      <c r="F14014" s="248" t="s">
        <v>7425</v>
      </c>
      <c r="G14014" s="216">
        <v>2</v>
      </c>
      <c r="H14014" s="216">
        <v>366.0000000090804</v>
      </c>
      <c r="I14014" s="216">
        <v>732.00000001816079</v>
      </c>
      <c r="J14014" s="216">
        <v>7.3409755163439676E-4</v>
      </c>
      <c r="K14014" s="216">
        <v>2.0057310153447649E-6</v>
      </c>
    </row>
    <row r="14015" spans="2:11" ht="15.75" customHeight="1" x14ac:dyDescent="0.2">
      <c r="B14015" s="189">
        <v>41453</v>
      </c>
      <c r="C14015" s="143">
        <v>302677</v>
      </c>
      <c r="D14015" s="143" t="s">
        <v>1455</v>
      </c>
      <c r="E14015" s="143" t="s">
        <v>24</v>
      </c>
      <c r="F14015" s="248" t="s">
        <v>7113</v>
      </c>
      <c r="G14015" s="216">
        <v>2.5066000000000002</v>
      </c>
      <c r="H14015" s="216">
        <v>75.00000000349246</v>
      </c>
      <c r="I14015" s="216">
        <v>187.9950000087542</v>
      </c>
      <c r="J14015" s="216">
        <v>1.8853370112364881E-4</v>
      </c>
      <c r="K14015" s="216">
        <v>2.5137826815315938E-6</v>
      </c>
    </row>
    <row r="14016" spans="2:11" ht="15.75" customHeight="1" x14ac:dyDescent="0.2">
      <c r="B14016" s="189">
        <v>41453</v>
      </c>
      <c r="C14016" s="143">
        <v>302678</v>
      </c>
      <c r="D14016" s="143" t="s">
        <v>800</v>
      </c>
      <c r="E14016" s="143" t="s">
        <v>24</v>
      </c>
      <c r="F14016" s="248" t="s">
        <v>7426</v>
      </c>
      <c r="G14016" s="216">
        <v>13.09</v>
      </c>
      <c r="H14016" s="216">
        <v>223.00000000395812</v>
      </c>
      <c r="I14016" s="216">
        <v>2919.0700000518118</v>
      </c>
      <c r="J14016" s="216">
        <v>2.9274346175331817E-3</v>
      </c>
      <c r="K14016" s="216">
        <v>1.3127509495431486E-5</v>
      </c>
    </row>
    <row r="14017" spans="2:11" ht="15.75" customHeight="1" x14ac:dyDescent="0.2">
      <c r="B14017" s="189">
        <v>41453</v>
      </c>
      <c r="C14017" s="143">
        <v>302679</v>
      </c>
      <c r="D14017" s="143" t="s">
        <v>5489</v>
      </c>
      <c r="E14017" s="143" t="s">
        <v>24</v>
      </c>
      <c r="F14017" s="248" t="s">
        <v>6915</v>
      </c>
      <c r="G14017" s="216">
        <v>14.055000000000001</v>
      </c>
      <c r="H14017" s="216">
        <v>238.00000000046566</v>
      </c>
      <c r="I14017" s="216">
        <v>3345.0900000065453</v>
      </c>
      <c r="J14017" s="216">
        <v>3.3546753810663739E-3</v>
      </c>
      <c r="K14017" s="216">
        <v>1.4095274710335336E-5</v>
      </c>
    </row>
    <row r="14018" spans="2:11" ht="15.75" customHeight="1" x14ac:dyDescent="0.2">
      <c r="B14018" s="189">
        <v>41453</v>
      </c>
      <c r="C14018" s="143">
        <v>302681</v>
      </c>
      <c r="D14018" s="143" t="s">
        <v>900</v>
      </c>
      <c r="E14018" s="143" t="s">
        <v>24</v>
      </c>
      <c r="F14018" s="248" t="s">
        <v>7427</v>
      </c>
      <c r="G14018" s="216">
        <v>23.939999999999998</v>
      </c>
      <c r="H14018" s="216">
        <v>87.000000000698492</v>
      </c>
      <c r="I14018" s="216">
        <v>2082.7800000167217</v>
      </c>
      <c r="J14018" s="216">
        <v>2.0887482220866543E-3</v>
      </c>
      <c r="K14018" s="216">
        <v>2.4008600253676833E-5</v>
      </c>
    </row>
    <row r="14019" spans="2:11" ht="15.75" customHeight="1" x14ac:dyDescent="0.2">
      <c r="B14019" s="189">
        <v>41453</v>
      </c>
      <c r="C14019" s="143">
        <v>302682</v>
      </c>
      <c r="D14019" s="143" t="s">
        <v>1091</v>
      </c>
      <c r="E14019" s="143" t="s">
        <v>25</v>
      </c>
      <c r="F14019" s="248" t="s">
        <v>7428</v>
      </c>
      <c r="G14019" s="216">
        <v>22</v>
      </c>
      <c r="H14019" s="216">
        <v>62.999999995809048</v>
      </c>
      <c r="I14019" s="216">
        <v>1385.9999999077991</v>
      </c>
      <c r="J14019" s="216">
        <v>4.0149770809054059E-3</v>
      </c>
      <c r="K14019" s="216">
        <v>6.3729794939245953E-5</v>
      </c>
    </row>
    <row r="14020" spans="2:11" ht="15.75" customHeight="1" x14ac:dyDescent="0.2">
      <c r="B14020" s="189">
        <v>41453</v>
      </c>
      <c r="C14020" s="143">
        <v>302683</v>
      </c>
      <c r="D14020" s="143" t="s">
        <v>1742</v>
      </c>
      <c r="E14020" s="143" t="s">
        <v>24</v>
      </c>
      <c r="F14020" s="248" t="s">
        <v>6968</v>
      </c>
      <c r="G14020" s="216">
        <v>3.5100000000000002</v>
      </c>
      <c r="H14020" s="216">
        <v>236.00000000442378</v>
      </c>
      <c r="I14020" s="216">
        <v>828.36000001552748</v>
      </c>
      <c r="J14020" s="216">
        <v>8.3073367195106668E-4</v>
      </c>
      <c r="K14020" s="216">
        <v>3.5200579319300624E-6</v>
      </c>
    </row>
    <row r="14021" spans="2:11" ht="15.75" customHeight="1" x14ac:dyDescent="0.2">
      <c r="B14021" s="189">
        <v>41453</v>
      </c>
      <c r="C14021" s="143">
        <v>302684</v>
      </c>
      <c r="D14021" s="143" t="s">
        <v>3072</v>
      </c>
      <c r="E14021" s="143" t="s">
        <v>24</v>
      </c>
      <c r="F14021" s="248" t="s">
        <v>7334</v>
      </c>
      <c r="G14021" s="216">
        <v>8.16</v>
      </c>
      <c r="H14021" s="216">
        <v>210.00000000349246</v>
      </c>
      <c r="I14021" s="216">
        <v>1713.6000000284985</v>
      </c>
      <c r="J14021" s="216">
        <v>1.7185103339759746E-3</v>
      </c>
      <c r="K14021" s="216">
        <v>8.1833825426066406E-6</v>
      </c>
    </row>
    <row r="14022" spans="2:11" ht="15.75" customHeight="1" x14ac:dyDescent="0.2">
      <c r="B14022" s="189">
        <v>41453</v>
      </c>
      <c r="C14022" s="143">
        <v>302685</v>
      </c>
      <c r="D14022" s="143" t="s">
        <v>696</v>
      </c>
      <c r="E14022" s="143" t="s">
        <v>25</v>
      </c>
      <c r="F14022" s="248" t="s">
        <v>7429</v>
      </c>
      <c r="G14022" s="216">
        <v>1.3</v>
      </c>
      <c r="H14022" s="216">
        <v>34.999999998835847</v>
      </c>
      <c r="I14022" s="216">
        <v>45.499999998486601</v>
      </c>
      <c r="J14022" s="216">
        <v>1.3180480316542009E-4</v>
      </c>
      <c r="K14022" s="216">
        <v>3.7658515191372607E-6</v>
      </c>
    </row>
    <row r="14023" spans="2:11" ht="15.75" customHeight="1" x14ac:dyDescent="0.2">
      <c r="B14023" s="189">
        <v>41453</v>
      </c>
      <c r="C14023" s="143">
        <v>302686</v>
      </c>
      <c r="D14023" s="143" t="s">
        <v>3164</v>
      </c>
      <c r="E14023" s="143" t="s">
        <v>25</v>
      </c>
      <c r="F14023" s="248" t="s">
        <v>6005</v>
      </c>
      <c r="G14023" s="216">
        <v>0.99</v>
      </c>
      <c r="H14023" s="216">
        <v>367.00000000186265</v>
      </c>
      <c r="I14023" s="216">
        <v>363.33000000184404</v>
      </c>
      <c r="J14023" s="216">
        <v>1.0524975634269888E-3</v>
      </c>
      <c r="K14023" s="216">
        <v>2.8678407722660678E-6</v>
      </c>
    </row>
    <row r="14024" spans="2:11" ht="15.75" customHeight="1" x14ac:dyDescent="0.2">
      <c r="B14024" s="189">
        <v>41453</v>
      </c>
      <c r="C14024" s="143">
        <v>302687</v>
      </c>
      <c r="D14024" s="143" t="s">
        <v>1105</v>
      </c>
      <c r="E14024" s="143" t="s">
        <v>24</v>
      </c>
      <c r="F14024" s="248" t="s">
        <v>7153</v>
      </c>
      <c r="G14024" s="216">
        <v>4.4125000000000005</v>
      </c>
      <c r="H14024" s="216">
        <v>277.00000000186265</v>
      </c>
      <c r="I14024" s="216">
        <v>1222.2625000082191</v>
      </c>
      <c r="J14024" s="216">
        <v>1.225764902579658E-3</v>
      </c>
      <c r="K14024" s="216">
        <v>4.425144052604388E-6</v>
      </c>
    </row>
    <row r="14025" spans="2:11" ht="15.75" customHeight="1" x14ac:dyDescent="0.2">
      <c r="B14025" s="189">
        <v>41453</v>
      </c>
      <c r="C14025" s="143">
        <v>302688</v>
      </c>
      <c r="D14025" s="143" t="s">
        <v>729</v>
      </c>
      <c r="E14025" s="143" t="s">
        <v>25</v>
      </c>
      <c r="F14025" s="248" t="s">
        <v>7430</v>
      </c>
      <c r="G14025" s="216">
        <v>6</v>
      </c>
      <c r="H14025" s="216">
        <v>95.999999998603016</v>
      </c>
      <c r="I14025" s="216">
        <v>575.9999999916181</v>
      </c>
      <c r="J14025" s="216">
        <v>1.6685619038396132E-3</v>
      </c>
      <c r="K14025" s="216">
        <v>1.7380853165248894E-5</v>
      </c>
    </row>
    <row r="14026" spans="2:11" ht="15.75" customHeight="1" x14ac:dyDescent="0.2">
      <c r="B14026" s="189">
        <v>41453</v>
      </c>
      <c r="C14026" s="143">
        <v>302689</v>
      </c>
      <c r="D14026" s="143" t="s">
        <v>1120</v>
      </c>
      <c r="E14026" s="143" t="s">
        <v>24</v>
      </c>
      <c r="F14026" s="248" t="s">
        <v>7431</v>
      </c>
      <c r="G14026" s="216">
        <v>17.717000000000002</v>
      </c>
      <c r="H14026" s="216">
        <v>39.999999994179234</v>
      </c>
      <c r="I14026" s="216">
        <v>708.6799998968736</v>
      </c>
      <c r="J14026" s="216">
        <v>7.1071072787384207E-4</v>
      </c>
      <c r="K14026" s="216">
        <v>1.7767768199431602E-5</v>
      </c>
    </row>
    <row r="14027" spans="2:11" ht="15.75" customHeight="1" x14ac:dyDescent="0.2">
      <c r="B14027" s="189">
        <v>41453</v>
      </c>
      <c r="C14027" s="143">
        <v>302690</v>
      </c>
      <c r="D14027" s="143" t="s">
        <v>1212</v>
      </c>
      <c r="E14027" s="143" t="s">
        <v>24</v>
      </c>
      <c r="F14027" s="248" t="s">
        <v>6461</v>
      </c>
      <c r="G14027" s="216">
        <v>13.46</v>
      </c>
      <c r="H14027" s="216">
        <v>364.99999999534339</v>
      </c>
      <c r="I14027" s="216">
        <v>4912.8999999373218</v>
      </c>
      <c r="J14027" s="216">
        <v>4.9269779525807893E-3</v>
      </c>
      <c r="K14027" s="216">
        <v>1.3498569733270268E-5</v>
      </c>
    </row>
    <row r="14028" spans="2:11" ht="15.75" customHeight="1" x14ac:dyDescent="0.2">
      <c r="B14028" s="189">
        <v>41453</v>
      </c>
      <c r="C14028" s="143">
        <v>302691</v>
      </c>
      <c r="D14028" s="143" t="s">
        <v>1330</v>
      </c>
      <c r="E14028" s="143" t="s">
        <v>24</v>
      </c>
      <c r="F14028" s="248" t="s">
        <v>6364</v>
      </c>
      <c r="G14028" s="216">
        <v>5.22</v>
      </c>
      <c r="H14028" s="216">
        <v>223.00000000395812</v>
      </c>
      <c r="I14028" s="216">
        <v>1164.0600000206614</v>
      </c>
      <c r="J14028" s="216">
        <v>1.1673956228818341E-3</v>
      </c>
      <c r="K14028" s="216">
        <v>5.234957950049836E-6</v>
      </c>
    </row>
    <row r="14029" spans="2:11" ht="15.75" customHeight="1" x14ac:dyDescent="0.2">
      <c r="B14029" s="189">
        <v>41453</v>
      </c>
      <c r="C14029" s="143">
        <v>302692</v>
      </c>
      <c r="D14029" s="143" t="s">
        <v>1554</v>
      </c>
      <c r="E14029" s="143" t="s">
        <v>25</v>
      </c>
      <c r="F14029" s="248" t="s">
        <v>7418</v>
      </c>
      <c r="G14029" s="216">
        <v>25.6</v>
      </c>
      <c r="H14029" s="216">
        <v>358.00000000395812</v>
      </c>
      <c r="I14029" s="216">
        <v>9164.8000001013279</v>
      </c>
      <c r="J14029" s="216">
        <v>2.654867384843904E-2</v>
      </c>
      <c r="K14029" s="216">
        <v>7.4158306838395286E-5</v>
      </c>
    </row>
    <row r="14030" spans="2:11" ht="15.75" customHeight="1" x14ac:dyDescent="0.2">
      <c r="B14030" s="189">
        <v>41453</v>
      </c>
      <c r="C14030" s="143">
        <v>302693</v>
      </c>
      <c r="D14030" s="143" t="s">
        <v>1126</v>
      </c>
      <c r="E14030" s="143" t="s">
        <v>24</v>
      </c>
      <c r="F14030" s="248" t="s">
        <v>7054</v>
      </c>
      <c r="G14030" s="216">
        <v>9.35</v>
      </c>
      <c r="H14030" s="216">
        <v>225</v>
      </c>
      <c r="I14030" s="216">
        <v>2103.75</v>
      </c>
      <c r="J14030" s="216">
        <v>2.1097783117657743E-3</v>
      </c>
      <c r="K14030" s="216">
        <v>9.3767924967367743E-6</v>
      </c>
    </row>
    <row r="14031" spans="2:11" ht="15.75" customHeight="1" x14ac:dyDescent="0.2">
      <c r="B14031" s="189">
        <v>41453</v>
      </c>
      <c r="C14031" s="143">
        <v>302694</v>
      </c>
      <c r="D14031" s="143" t="s">
        <v>1215</v>
      </c>
      <c r="E14031" s="143" t="s">
        <v>24</v>
      </c>
      <c r="F14031" s="248" t="s">
        <v>2886</v>
      </c>
      <c r="G14031" s="216">
        <v>28.080000000000002</v>
      </c>
      <c r="H14031" s="216">
        <v>293.00000000162981</v>
      </c>
      <c r="I14031" s="216">
        <v>8227.4400000457663</v>
      </c>
      <c r="J14031" s="216">
        <v>8.251015792489963E-3</v>
      </c>
      <c r="K14031" s="216">
        <v>2.81604634554405E-5</v>
      </c>
    </row>
    <row r="14032" spans="2:11" ht="15.75" customHeight="1" x14ac:dyDescent="0.2">
      <c r="B14032" s="189">
        <v>41453</v>
      </c>
      <c r="C14032" s="143">
        <v>302695</v>
      </c>
      <c r="D14032" s="143" t="s">
        <v>753</v>
      </c>
      <c r="E14032" s="143" t="s">
        <v>24</v>
      </c>
      <c r="F14032" s="248" t="s">
        <v>7432</v>
      </c>
      <c r="G14032" s="216">
        <v>10.000000000000002</v>
      </c>
      <c r="H14032" s="216">
        <v>360</v>
      </c>
      <c r="I14032" s="216">
        <v>3600</v>
      </c>
      <c r="J14032" s="216">
        <v>3.6103158276205765E-3</v>
      </c>
      <c r="K14032" s="216">
        <v>1.0028655076723826E-5</v>
      </c>
    </row>
    <row r="14033" spans="2:11" ht="15.75" customHeight="1" x14ac:dyDescent="0.2">
      <c r="B14033" s="189">
        <v>41453</v>
      </c>
      <c r="C14033" s="143">
        <v>302696</v>
      </c>
      <c r="D14033" s="143" t="s">
        <v>1420</v>
      </c>
      <c r="E14033" s="143" t="s">
        <v>24</v>
      </c>
      <c r="F14033" s="248" t="s">
        <v>7433</v>
      </c>
      <c r="G14033" s="216">
        <v>17.940000000000001</v>
      </c>
      <c r="H14033" s="216">
        <v>323.00000000512227</v>
      </c>
      <c r="I14033" s="216">
        <v>5794.6200000918943</v>
      </c>
      <c r="J14033" s="216">
        <v>5.8112245281606986E-3</v>
      </c>
      <c r="K14033" s="216">
        <v>1.7991407207642542E-5</v>
      </c>
    </row>
    <row r="14034" spans="2:11" ht="15.75" customHeight="1" x14ac:dyDescent="0.2">
      <c r="B14034" s="189">
        <v>41453</v>
      </c>
      <c r="C14034" s="143">
        <v>302697</v>
      </c>
      <c r="D14034" s="143" t="s">
        <v>777</v>
      </c>
      <c r="E14034" s="143" t="s">
        <v>25</v>
      </c>
      <c r="F14034" s="248" t="s">
        <v>7434</v>
      </c>
      <c r="G14034" s="216">
        <v>1.96</v>
      </c>
      <c r="H14034" s="216">
        <v>98.999999997904524</v>
      </c>
      <c r="I14034" s="216">
        <v>194.03999999589286</v>
      </c>
      <c r="J14034" s="216">
        <v>5.6209679135225162E-4</v>
      </c>
      <c r="K14034" s="216">
        <v>5.6777453673146387E-6</v>
      </c>
    </row>
    <row r="14035" spans="2:11" ht="15.75" customHeight="1" x14ac:dyDescent="0.2">
      <c r="B14035" s="189">
        <v>41453</v>
      </c>
      <c r="C14035" s="143">
        <v>302698</v>
      </c>
      <c r="D14035" s="143" t="s">
        <v>5649</v>
      </c>
      <c r="E14035" s="143" t="s">
        <v>24</v>
      </c>
      <c r="F14035" s="248" t="s">
        <v>7435</v>
      </c>
      <c r="G14035" s="216">
        <v>1.98</v>
      </c>
      <c r="H14035" s="216">
        <v>291.99999999837019</v>
      </c>
      <c r="I14035" s="216">
        <v>578.15999999677297</v>
      </c>
      <c r="J14035" s="216">
        <v>5.7981672191262834E-4</v>
      </c>
      <c r="K14035" s="216">
        <v>1.9856737051913173E-6</v>
      </c>
    </row>
    <row r="14036" spans="2:11" ht="15.75" customHeight="1" x14ac:dyDescent="0.2">
      <c r="B14036" s="189">
        <v>41453</v>
      </c>
      <c r="C14036" s="143">
        <v>302699</v>
      </c>
      <c r="D14036" s="143" t="s">
        <v>1072</v>
      </c>
      <c r="E14036" s="143" t="s">
        <v>24</v>
      </c>
      <c r="F14036" s="248" t="s">
        <v>6512</v>
      </c>
      <c r="G14036" s="216">
        <v>34.844999999999999</v>
      </c>
      <c r="H14036" s="216">
        <v>84.999999994179234</v>
      </c>
      <c r="I14036" s="216">
        <v>2961.8249997971752</v>
      </c>
      <c r="J14036" s="216">
        <v>2.9703121320583479E-3</v>
      </c>
      <c r="K14036" s="216">
        <v>3.4944848614844163E-5</v>
      </c>
    </row>
    <row r="14037" spans="2:11" ht="15.75" customHeight="1" x14ac:dyDescent="0.2">
      <c r="B14037" s="189">
        <v>41453</v>
      </c>
      <c r="C14037" s="143">
        <v>302700</v>
      </c>
      <c r="D14037" s="143" t="s">
        <v>1158</v>
      </c>
      <c r="E14037" s="143" t="s">
        <v>25</v>
      </c>
      <c r="F14037" s="248" t="s">
        <v>7436</v>
      </c>
      <c r="G14037" s="216">
        <v>2.14</v>
      </c>
      <c r="H14037" s="216">
        <v>204.99999999767169</v>
      </c>
      <c r="I14037" s="216">
        <v>438.69999999501744</v>
      </c>
      <c r="J14037" s="216">
        <v>1.2708300472513482E-3</v>
      </c>
      <c r="K14037" s="216">
        <v>6.1991709622721061E-6</v>
      </c>
    </row>
    <row r="14038" spans="2:11" ht="15.75" customHeight="1" x14ac:dyDescent="0.2">
      <c r="B14038" s="189">
        <v>41453</v>
      </c>
      <c r="C14038" s="143">
        <v>302702</v>
      </c>
      <c r="D14038" s="143" t="s">
        <v>846</v>
      </c>
      <c r="E14038" s="143" t="s">
        <v>25</v>
      </c>
      <c r="F14038" s="248" t="s">
        <v>7437</v>
      </c>
      <c r="G14038" s="216">
        <v>3</v>
      </c>
      <c r="H14038" s="216">
        <v>63.999999999068677</v>
      </c>
      <c r="I14038" s="216">
        <v>191.99999999720603</v>
      </c>
      <c r="J14038" s="216">
        <v>5.5618730127987104E-4</v>
      </c>
      <c r="K14038" s="216">
        <v>8.690426582624447E-6</v>
      </c>
    </row>
    <row r="14039" spans="2:11" ht="15.75" customHeight="1" x14ac:dyDescent="0.2">
      <c r="B14039" s="189">
        <v>41453</v>
      </c>
      <c r="C14039" s="143">
        <v>302703</v>
      </c>
      <c r="D14039" s="143" t="s">
        <v>1750</v>
      </c>
      <c r="E14039" s="143" t="s">
        <v>25</v>
      </c>
      <c r="F14039" s="248" t="s">
        <v>7438</v>
      </c>
      <c r="G14039" s="216">
        <v>4.32</v>
      </c>
      <c r="H14039" s="216">
        <v>99.999999990686774</v>
      </c>
      <c r="I14039" s="216">
        <v>431.99999995976691</v>
      </c>
      <c r="J14039" s="216">
        <v>1.251421427781373E-3</v>
      </c>
      <c r="K14039" s="216">
        <v>1.2514214278979205E-5</v>
      </c>
    </row>
    <row r="14040" spans="2:11" ht="15.75" customHeight="1" x14ac:dyDescent="0.2">
      <c r="B14040" s="189">
        <v>41453</v>
      </c>
      <c r="C14040" s="143">
        <v>302713</v>
      </c>
      <c r="D14040" s="143" t="s">
        <v>527</v>
      </c>
      <c r="E14040" s="143" t="s">
        <v>25</v>
      </c>
      <c r="F14040" s="248" t="s">
        <v>2269</v>
      </c>
      <c r="G14040" s="216">
        <v>2</v>
      </c>
      <c r="H14040" s="216">
        <v>254.99999999301508</v>
      </c>
      <c r="I14040" s="216">
        <v>509.99999998603016</v>
      </c>
      <c r="J14040" s="216">
        <v>1.4773725190056881E-3</v>
      </c>
      <c r="K14040" s="216">
        <v>5.7936177217496319E-6</v>
      </c>
    </row>
    <row r="14041" spans="2:11" ht="15.75" customHeight="1" x14ac:dyDescent="0.2">
      <c r="B14041" s="189">
        <v>41453</v>
      </c>
      <c r="C14041" s="143">
        <v>302714</v>
      </c>
      <c r="D14041" s="143" t="s">
        <v>507</v>
      </c>
      <c r="E14041" s="143" t="s">
        <v>25</v>
      </c>
      <c r="F14041" s="248" t="s">
        <v>7439</v>
      </c>
      <c r="G14041" s="216">
        <v>1</v>
      </c>
      <c r="H14041" s="216">
        <v>198.00000000628643</v>
      </c>
      <c r="I14041" s="216">
        <v>198.00000000628643</v>
      </c>
      <c r="J14041" s="216">
        <v>5.7356815447142414E-4</v>
      </c>
      <c r="K14041" s="216">
        <v>2.8968088608748159E-6</v>
      </c>
    </row>
    <row r="14042" spans="2:11" ht="15.75" customHeight="1" x14ac:dyDescent="0.2">
      <c r="B14042" s="189">
        <v>41453</v>
      </c>
      <c r="C14042" s="143">
        <v>302715</v>
      </c>
      <c r="D14042" s="143" t="s">
        <v>1091</v>
      </c>
      <c r="E14042" s="143" t="s">
        <v>25</v>
      </c>
      <c r="F14042" s="248" t="s">
        <v>3096</v>
      </c>
      <c r="G14042" s="216">
        <v>27</v>
      </c>
      <c r="H14042" s="216">
        <v>56.999999997206032</v>
      </c>
      <c r="I14042" s="216">
        <v>1538.9999999245629</v>
      </c>
      <c r="J14042" s="216">
        <v>4.458188836667815E-3</v>
      </c>
      <c r="K14042" s="216">
        <v>7.8213839243620025E-5</v>
      </c>
    </row>
    <row r="14043" spans="2:11" ht="15.75" customHeight="1" x14ac:dyDescent="0.2">
      <c r="B14043" s="189">
        <v>41453</v>
      </c>
      <c r="C14043" s="143">
        <v>302717</v>
      </c>
      <c r="D14043" s="143" t="s">
        <v>1158</v>
      </c>
      <c r="E14043" s="143" t="s">
        <v>25</v>
      </c>
      <c r="F14043" s="248" t="s">
        <v>5783</v>
      </c>
      <c r="G14043" s="216">
        <v>2</v>
      </c>
      <c r="H14043" s="216">
        <v>727.9999999946449</v>
      </c>
      <c r="I14043" s="216">
        <v>1455.9999999892898</v>
      </c>
      <c r="J14043" s="216">
        <v>4.2177537014027062E-3</v>
      </c>
      <c r="K14043" s="216">
        <v>5.7936177217496319E-6</v>
      </c>
    </row>
    <row r="14044" spans="2:11" ht="15.75" customHeight="1" x14ac:dyDescent="0.2">
      <c r="B14044" s="189">
        <v>41453</v>
      </c>
      <c r="C14044" s="143">
        <v>302760</v>
      </c>
      <c r="D14044" s="143" t="s">
        <v>1843</v>
      </c>
      <c r="E14044" s="143" t="s">
        <v>25</v>
      </c>
      <c r="F14044" s="248" t="s">
        <v>7440</v>
      </c>
      <c r="G14044" s="216">
        <v>6.5</v>
      </c>
      <c r="H14044" s="216">
        <v>240.00000000698492</v>
      </c>
      <c r="I14044" s="216">
        <v>1560.000000045402</v>
      </c>
      <c r="J14044" s="216">
        <v>4.5190218230962333E-3</v>
      </c>
      <c r="K14044" s="216">
        <v>1.8829257595686303E-5</v>
      </c>
    </row>
    <row r="14045" spans="2:11" ht="15.75" customHeight="1" x14ac:dyDescent="0.2">
      <c r="B14045" s="189">
        <v>41455</v>
      </c>
      <c r="C14045" s="143">
        <v>302740</v>
      </c>
      <c r="D14045" s="143" t="s">
        <v>1438</v>
      </c>
      <c r="E14045" s="143" t="s">
        <v>25</v>
      </c>
      <c r="F14045" s="248" t="s">
        <v>7441</v>
      </c>
      <c r="G14045" s="216">
        <v>2</v>
      </c>
      <c r="H14045" s="216">
        <v>214.0000000060536</v>
      </c>
      <c r="I14045" s="216">
        <v>428.00000001210719</v>
      </c>
      <c r="J14045" s="216">
        <v>1.2376526079512333E-3</v>
      </c>
      <c r="K14045" s="216">
        <v>5.7834234014776758E-6</v>
      </c>
    </row>
    <row r="14046" spans="2:11" ht="15.75" customHeight="1" x14ac:dyDescent="0.2">
      <c r="B14046" s="189">
        <v>41455</v>
      </c>
      <c r="C14046" s="143">
        <v>302741</v>
      </c>
      <c r="D14046" s="143" t="s">
        <v>867</v>
      </c>
      <c r="E14046" s="143" t="s">
        <v>25</v>
      </c>
      <c r="F14046" s="248" t="s">
        <v>7442</v>
      </c>
      <c r="G14046" s="216">
        <v>6</v>
      </c>
      <c r="H14046" s="216">
        <v>265.00000000465661</v>
      </c>
      <c r="I14046" s="216">
        <v>1590.0000000279397</v>
      </c>
      <c r="J14046" s="216">
        <v>4.597821604255546E-3</v>
      </c>
      <c r="K14046" s="216">
        <v>1.7350270204433028E-5</v>
      </c>
    </row>
    <row r="14047" spans="2:11" ht="15.75" customHeight="1" x14ac:dyDescent="0.2">
      <c r="B14047" s="189">
        <v>41455</v>
      </c>
      <c r="C14047" s="143">
        <v>302753</v>
      </c>
      <c r="D14047" s="143" t="s">
        <v>1050</v>
      </c>
      <c r="E14047" s="143" t="s">
        <v>24</v>
      </c>
      <c r="F14047" s="248" t="s">
        <v>7443</v>
      </c>
      <c r="G14047" s="216">
        <v>141.315</v>
      </c>
      <c r="H14047" s="216">
        <v>419.99999999650754</v>
      </c>
      <c r="I14047" s="216">
        <v>59352.29999950646</v>
      </c>
      <c r="J14047" s="216">
        <v>5.9554422946633503E-2</v>
      </c>
      <c r="K14047" s="216">
        <v>1.4179624511221123E-4</v>
      </c>
    </row>
    <row r="14048" spans="2:11" ht="15.75" customHeight="1" x14ac:dyDescent="0.2">
      <c r="B14048" s="189">
        <v>41455</v>
      </c>
      <c r="C14048" s="143">
        <v>302754</v>
      </c>
      <c r="D14048" s="143" t="s">
        <v>7340</v>
      </c>
      <c r="E14048" s="143" t="s">
        <v>24</v>
      </c>
      <c r="F14048" s="248" t="s">
        <v>7341</v>
      </c>
      <c r="G14048" s="216">
        <v>1.78</v>
      </c>
      <c r="H14048" s="216">
        <v>605.00000000232831</v>
      </c>
      <c r="I14048" s="216">
        <v>1076.9000000041444</v>
      </c>
      <c r="J14048" s="216">
        <v>1.0805673591757984E-3</v>
      </c>
      <c r="K14048" s="216">
        <v>1.7860617506969255E-6</v>
      </c>
    </row>
    <row r="14049" spans="2:11" ht="15.75" customHeight="1" x14ac:dyDescent="0.2">
      <c r="B14049" s="189">
        <v>41455</v>
      </c>
      <c r="C14049" s="143">
        <v>302755</v>
      </c>
      <c r="D14049" s="143" t="s">
        <v>1740</v>
      </c>
      <c r="E14049" s="143" t="s">
        <v>24</v>
      </c>
      <c r="F14049" s="248" t="s">
        <v>7444</v>
      </c>
      <c r="G14049" s="216">
        <v>3</v>
      </c>
      <c r="H14049" s="216">
        <v>390.00000000349246</v>
      </c>
      <c r="I14049" s="216">
        <v>1170.0000000104774</v>
      </c>
      <c r="J14049" s="216">
        <v>1.1739844091764697E-3</v>
      </c>
      <c r="K14049" s="216">
        <v>3.010216433758863E-6</v>
      </c>
    </row>
    <row r="14050" spans="2:11" ht="15.75" customHeight="1" x14ac:dyDescent="0.2">
      <c r="B14050" s="189">
        <v>41455</v>
      </c>
      <c r="C14050" s="143">
        <v>302756</v>
      </c>
      <c r="D14050" s="143" t="s">
        <v>5865</v>
      </c>
      <c r="E14050" s="143" t="s">
        <v>24</v>
      </c>
      <c r="F14050" s="248" t="s">
        <v>7445</v>
      </c>
      <c r="G14050" s="216">
        <v>4.99</v>
      </c>
      <c r="H14050" s="216">
        <v>254.00000000023283</v>
      </c>
      <c r="I14050" s="216">
        <v>1267.4600000011619</v>
      </c>
      <c r="J14050" s="216">
        <v>1.2717763070451687E-3</v>
      </c>
      <c r="K14050" s="216">
        <v>5.0069933348189092E-6</v>
      </c>
    </row>
    <row r="14051" spans="2:11" ht="15.75" customHeight="1" x14ac:dyDescent="0.2">
      <c r="B14051" s="189">
        <v>41455</v>
      </c>
      <c r="C14051" s="143">
        <v>302757</v>
      </c>
      <c r="D14051" s="143" t="s">
        <v>1072</v>
      </c>
      <c r="E14051" s="143" t="s">
        <v>24</v>
      </c>
      <c r="F14051" s="248" t="s">
        <v>7446</v>
      </c>
      <c r="G14051" s="216">
        <v>1.61</v>
      </c>
      <c r="H14051" s="216">
        <v>251.99999999371357</v>
      </c>
      <c r="I14051" s="216">
        <v>405.71999998987889</v>
      </c>
      <c r="J14051" s="216">
        <v>4.0710167049139303E-4</v>
      </c>
      <c r="K14051" s="216">
        <v>1.6154828194505898E-6</v>
      </c>
    </row>
    <row r="14052" spans="2:11" ht="15.75" customHeight="1" x14ac:dyDescent="0.2">
      <c r="B14052" s="189">
        <v>41455</v>
      </c>
      <c r="C14052" s="143">
        <v>302773</v>
      </c>
      <c r="D14052" s="143" t="s">
        <v>1556</v>
      </c>
      <c r="E14052" s="143" t="s">
        <v>24</v>
      </c>
      <c r="F14052" s="248" t="s">
        <v>5851</v>
      </c>
      <c r="G14052" s="216">
        <v>8.4600000000000009</v>
      </c>
      <c r="H14052" s="216">
        <v>232.9999999946449</v>
      </c>
      <c r="I14052" s="216">
        <v>1971.1799999546961</v>
      </c>
      <c r="J14052" s="216">
        <v>1.9778928099201403E-3</v>
      </c>
      <c r="K14052" s="216">
        <v>8.4888103431999945E-6</v>
      </c>
    </row>
    <row r="14053" spans="2:11" ht="15.75" customHeight="1" x14ac:dyDescent="0.2">
      <c r="B14053" s="189">
        <v>41455</v>
      </c>
      <c r="C14053" s="143">
        <v>302773</v>
      </c>
      <c r="D14053" s="143" t="s">
        <v>1449</v>
      </c>
      <c r="E14053" s="143" t="s">
        <v>24</v>
      </c>
      <c r="F14053" s="248" t="s">
        <v>5851</v>
      </c>
      <c r="G14053" s="216">
        <v>1.04</v>
      </c>
      <c r="H14053" s="216">
        <v>232.9999999946449</v>
      </c>
      <c r="I14053" s="216">
        <v>242.3199999944307</v>
      </c>
      <c r="J14053" s="216">
        <v>2.431452154038943E-4</v>
      </c>
      <c r="K14053" s="216">
        <v>1.0435416970364059E-6</v>
      </c>
    </row>
    <row r="14054" spans="2:11" ht="15.75" customHeight="1" x14ac:dyDescent="0.2">
      <c r="B14054" s="189"/>
      <c r="C14054" s="143"/>
      <c r="D14054" s="143"/>
      <c r="E14054" s="143"/>
      <c r="F14054" s="216"/>
      <c r="G14054" s="216"/>
      <c r="H14054" s="216"/>
      <c r="I14054" s="216"/>
      <c r="J14054" s="216"/>
      <c r="K14054" s="216"/>
    </row>
    <row r="14055" spans="2:11" ht="15.75" customHeight="1" x14ac:dyDescent="0.2">
      <c r="B14055" s="189"/>
      <c r="C14055" s="143"/>
      <c r="D14055" s="143"/>
      <c r="E14055" s="143"/>
      <c r="F14055" s="216"/>
      <c r="G14055" s="216"/>
      <c r="H14055" s="216"/>
      <c r="I14055" s="216"/>
      <c r="J14055" s="216"/>
      <c r="K14055" s="216"/>
    </row>
    <row r="14056" spans="2:11" ht="15.75" customHeight="1" x14ac:dyDescent="0.2">
      <c r="B14056" s="189"/>
      <c r="C14056" s="143"/>
      <c r="D14056" s="143"/>
      <c r="E14056" s="143"/>
      <c r="F14056" s="216"/>
      <c r="G14056" s="216"/>
      <c r="H14056" s="216"/>
      <c r="I14056" s="216"/>
      <c r="J14056" s="216"/>
      <c r="K14056" s="216"/>
    </row>
  </sheetData>
  <sheetProtection selectLockedCells="1" selectUnlockedCells="1"/>
  <mergeCells count="1">
    <mergeCell ref="B5:H5"/>
  </mergeCells>
  <phoneticPr fontId="66" type="noConversion"/>
  <dataValidations count="2">
    <dataValidation type="list" allowBlank="1" showInputMessage="1" showErrorMessage="1" sqref="E5710:E14056 E10:E5705">
      <formula1>"CBD, Urban, Rural short, Rural Long"</formula1>
    </dataValidation>
    <dataValidation type="list" allowBlank="1" showInputMessage="1" showErrorMessage="1" sqref="F10:F5705">
      <formula1>"Weather, Equipment failure, Operational error, Vegetation, Animals, Third party impacts, Transmission failure, Load shedding, Inter-distributor connection failure, Other"</formula1>
    </dataValidation>
  </dataValidations>
  <pageMargins left="0.35433070866141736" right="0.35433070866141736" top="0.94488188976377963" bottom="0.98425196850393704" header="0.51181102362204722" footer="0.51181102362204722"/>
  <pageSetup paperSize="8" scale="68" fitToHeight="13" orientation="landscape" r:id="rId1"/>
  <headerFooter scaleWithDoc="0" alignWithMargins="0">
    <oddFooter>&amp;L&amp;8&amp;D&amp;C&amp;8&amp; Template: &amp;A
&amp;F&amp;R&amp;8&amp;P o&amp;Of &amp;N</oddFooter>
  </headerFooter>
  <rowBreaks count="1" manualBreakCount="1">
    <brk id="14064" min="1" max="1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724"/>
  <sheetViews>
    <sheetView view="pageBreakPreview" zoomScaleNormal="100" zoomScaleSheetLayoutView="100" workbookViewId="0">
      <selection activeCell="B1" sqref="B1"/>
    </sheetView>
  </sheetViews>
  <sheetFormatPr defaultRowHeight="12.75" x14ac:dyDescent="0.2"/>
  <cols>
    <col min="1" max="1" width="11.28515625" style="130" customWidth="1"/>
    <col min="2" max="18" width="21.85546875" style="130" customWidth="1"/>
    <col min="19" max="19" width="2.5703125" style="130" customWidth="1"/>
    <col min="20" max="16384" width="9.140625" style="130"/>
  </cols>
  <sheetData>
    <row r="1" spans="2:18" ht="20.25" x14ac:dyDescent="0.3">
      <c r="B1" s="145" t="str">
        <f>Cover!C22</f>
        <v>Energex</v>
      </c>
    </row>
    <row r="2" spans="2:18" ht="20.25" x14ac:dyDescent="0.3">
      <c r="B2" s="155" t="s">
        <v>166</v>
      </c>
    </row>
    <row r="3" spans="2:18" ht="20.25" x14ac:dyDescent="0.3">
      <c r="B3" s="128" t="str">
        <f>Cover!C26</f>
        <v>2012-13</v>
      </c>
    </row>
    <row r="4" spans="2:18" ht="20.25" x14ac:dyDescent="0.3">
      <c r="B4" s="128"/>
    </row>
    <row r="5" spans="2:18" ht="47.1" customHeight="1" x14ac:dyDescent="0.2">
      <c r="B5" s="608" t="s">
        <v>157</v>
      </c>
      <c r="C5" s="574"/>
      <c r="D5" s="574"/>
      <c r="E5" s="574"/>
    </row>
    <row r="6" spans="2:18" ht="20.25" x14ac:dyDescent="0.3">
      <c r="B6" s="128"/>
    </row>
    <row r="7" spans="2:18" ht="15.75" x14ac:dyDescent="0.2">
      <c r="B7" s="157" t="s">
        <v>167</v>
      </c>
    </row>
    <row r="8" spans="2:18" x14ac:dyDescent="0.2">
      <c r="B8" s="160"/>
    </row>
    <row r="9" spans="2:18" ht="81.75" customHeight="1" x14ac:dyDescent="0.2">
      <c r="B9" s="314" t="s">
        <v>54</v>
      </c>
      <c r="C9" s="314" t="s">
        <v>168</v>
      </c>
      <c r="D9" s="314" t="s">
        <v>75</v>
      </c>
      <c r="E9" s="314" t="s">
        <v>315</v>
      </c>
      <c r="F9" s="314" t="s">
        <v>169</v>
      </c>
      <c r="G9" s="314" t="s">
        <v>170</v>
      </c>
      <c r="H9" s="314" t="s">
        <v>171</v>
      </c>
      <c r="I9" s="314" t="s">
        <v>172</v>
      </c>
      <c r="J9" s="314" t="s">
        <v>173</v>
      </c>
      <c r="K9" s="314" t="s">
        <v>174</v>
      </c>
      <c r="L9" s="314" t="s">
        <v>483</v>
      </c>
      <c r="M9" s="314" t="s">
        <v>484</v>
      </c>
      <c r="N9" s="314" t="s">
        <v>316</v>
      </c>
      <c r="O9" s="314" t="s">
        <v>317</v>
      </c>
      <c r="P9" s="314" t="s">
        <v>175</v>
      </c>
      <c r="Q9" s="314" t="s">
        <v>485</v>
      </c>
      <c r="R9" s="314" t="s">
        <v>176</v>
      </c>
    </row>
    <row r="10" spans="2:18" x14ac:dyDescent="0.2">
      <c r="B10" s="315" t="s">
        <v>1527</v>
      </c>
      <c r="C10" s="316" t="s">
        <v>7448</v>
      </c>
      <c r="D10" s="315" t="s">
        <v>24</v>
      </c>
      <c r="E10" s="317">
        <v>31</v>
      </c>
      <c r="F10" s="318">
        <v>0.63630000000000009</v>
      </c>
      <c r="G10" s="318">
        <v>1.4379000000000002</v>
      </c>
      <c r="H10" s="319"/>
      <c r="I10" s="319">
        <v>4.3326423500000004</v>
      </c>
      <c r="J10" s="319">
        <v>0</v>
      </c>
      <c r="K10" s="315">
        <v>1</v>
      </c>
      <c r="L10" s="319">
        <v>5493.4799999837878</v>
      </c>
      <c r="M10" s="319">
        <v>0</v>
      </c>
      <c r="N10" s="320">
        <v>3.0996667201138447E-5</v>
      </c>
      <c r="O10" s="320">
        <v>0</v>
      </c>
      <c r="P10" s="315">
        <v>0</v>
      </c>
      <c r="Q10" s="319">
        <v>0</v>
      </c>
      <c r="R10" s="320">
        <v>0</v>
      </c>
    </row>
    <row r="11" spans="2:18" x14ac:dyDescent="0.2">
      <c r="B11" s="315" t="s">
        <v>561</v>
      </c>
      <c r="C11" s="316" t="s">
        <v>7449</v>
      </c>
      <c r="D11" s="315" t="s">
        <v>24</v>
      </c>
      <c r="E11" s="317">
        <v>344.05</v>
      </c>
      <c r="F11" s="318">
        <v>3.4853000000000001</v>
      </c>
      <c r="G11" s="318">
        <v>0.71210000000000007</v>
      </c>
      <c r="H11" s="319"/>
      <c r="I11" s="319">
        <v>110.53602278</v>
      </c>
      <c r="J11" s="319">
        <v>0</v>
      </c>
      <c r="K11" s="315">
        <v>10</v>
      </c>
      <c r="L11" s="319">
        <v>1130199.2500014431</v>
      </c>
      <c r="M11" s="319">
        <v>171717.25000180572</v>
      </c>
      <c r="N11" s="320">
        <v>1.5672255969218572E-3</v>
      </c>
      <c r="O11" s="320">
        <v>8.6703764346165925E-4</v>
      </c>
      <c r="P11" s="315">
        <v>0</v>
      </c>
      <c r="Q11" s="319">
        <v>0</v>
      </c>
      <c r="R11" s="320">
        <v>0</v>
      </c>
    </row>
    <row r="12" spans="2:18" x14ac:dyDescent="0.2">
      <c r="B12" s="315" t="s">
        <v>5775</v>
      </c>
      <c r="C12" s="316" t="s">
        <v>7448</v>
      </c>
      <c r="D12" s="315" t="s">
        <v>24</v>
      </c>
      <c r="E12" s="317">
        <v>3</v>
      </c>
      <c r="F12" s="318">
        <v>0</v>
      </c>
      <c r="G12" s="318">
        <v>0.4148</v>
      </c>
      <c r="H12" s="319"/>
      <c r="I12" s="319">
        <v>0</v>
      </c>
      <c r="J12" s="319">
        <v>15.730638000000001</v>
      </c>
      <c r="K12" s="315">
        <v>0</v>
      </c>
      <c r="L12" s="319">
        <v>0</v>
      </c>
      <c r="M12" s="319">
        <v>0</v>
      </c>
      <c r="N12" s="320">
        <v>0</v>
      </c>
      <c r="O12" s="320">
        <v>0</v>
      </c>
      <c r="P12" s="315">
        <v>1</v>
      </c>
      <c r="Q12" s="319">
        <v>2810.9999999846332</v>
      </c>
      <c r="R12" s="320">
        <v>3.0315401742887014E-6</v>
      </c>
    </row>
    <row r="13" spans="2:18" x14ac:dyDescent="0.2">
      <c r="B13" s="315" t="s">
        <v>6692</v>
      </c>
      <c r="C13" s="316" t="s">
        <v>7450</v>
      </c>
      <c r="D13" s="315" t="s">
        <v>24</v>
      </c>
      <c r="E13" s="317">
        <v>2</v>
      </c>
      <c r="F13" s="318">
        <v>0</v>
      </c>
      <c r="G13" s="318">
        <v>2.2297000000000002</v>
      </c>
      <c r="H13" s="319">
        <v>4.1345226999999998</v>
      </c>
      <c r="I13" s="319">
        <v>0</v>
      </c>
      <c r="J13" s="319">
        <v>5.6928084600000002</v>
      </c>
      <c r="K13" s="315">
        <v>0</v>
      </c>
      <c r="L13" s="319">
        <v>0</v>
      </c>
      <c r="M13" s="319">
        <v>0</v>
      </c>
      <c r="N13" s="320">
        <v>0</v>
      </c>
      <c r="O13" s="320">
        <v>0</v>
      </c>
      <c r="P13" s="315">
        <v>1</v>
      </c>
      <c r="Q13" s="319">
        <v>1287.9999999864958</v>
      </c>
      <c r="R13" s="320">
        <v>2.0118812654069238E-6</v>
      </c>
    </row>
    <row r="14" spans="2:18" x14ac:dyDescent="0.2">
      <c r="B14" s="315" t="s">
        <v>1470</v>
      </c>
      <c r="C14" s="316" t="s">
        <v>7451</v>
      </c>
      <c r="D14" s="315" t="s">
        <v>25</v>
      </c>
      <c r="E14" s="317">
        <v>446.70230769230784</v>
      </c>
      <c r="F14" s="318">
        <v>41.0105</v>
      </c>
      <c r="G14" s="318">
        <v>1.9577</v>
      </c>
      <c r="H14" s="319">
        <v>1.7042531267544294</v>
      </c>
      <c r="I14" s="319">
        <v>8.2657411100000004</v>
      </c>
      <c r="J14" s="319">
        <v>0.23526885</v>
      </c>
      <c r="K14" s="315">
        <v>6</v>
      </c>
      <c r="L14" s="319">
        <v>46390.439999819173</v>
      </c>
      <c r="M14" s="319">
        <v>46290.439999818009</v>
      </c>
      <c r="N14" s="320">
        <v>2.1343128977440037E-4</v>
      </c>
      <c r="O14" s="320">
        <v>2.1055496627728803E-4</v>
      </c>
      <c r="P14" s="315">
        <v>7</v>
      </c>
      <c r="Q14" s="319">
        <v>3807.5799999740207</v>
      </c>
      <c r="R14" s="320">
        <v>1.0041644803499499E-4</v>
      </c>
    </row>
    <row r="15" spans="2:18" x14ac:dyDescent="0.2">
      <c r="B15" s="315" t="s">
        <v>1061</v>
      </c>
      <c r="C15" s="316" t="s">
        <v>7452</v>
      </c>
      <c r="D15" s="315" t="s">
        <v>25</v>
      </c>
      <c r="E15" s="317">
        <v>33.083333333333336</v>
      </c>
      <c r="F15" s="318">
        <v>12.9679</v>
      </c>
      <c r="G15" s="318">
        <v>0.20430000000000001</v>
      </c>
      <c r="H15" s="319">
        <v>2.2978693843879996</v>
      </c>
      <c r="I15" s="319">
        <v>1.0432789600000001</v>
      </c>
      <c r="J15" s="319">
        <v>5.4384132599999999</v>
      </c>
      <c r="K15" s="315">
        <v>3</v>
      </c>
      <c r="L15" s="319">
        <v>1598.0000000173459</v>
      </c>
      <c r="M15" s="319">
        <v>1598.0000000173459</v>
      </c>
      <c r="N15" s="320">
        <v>3.2155878160899188E-4</v>
      </c>
      <c r="O15" s="320">
        <v>3.2155878160899188E-4</v>
      </c>
      <c r="P15" s="315">
        <v>3</v>
      </c>
      <c r="Q15" s="319">
        <v>25088.49999976228</v>
      </c>
      <c r="R15" s="320">
        <v>1.5635794397073652E-4</v>
      </c>
    </row>
    <row r="16" spans="2:18" x14ac:dyDescent="0.2">
      <c r="B16" s="315" t="s">
        <v>1863</v>
      </c>
      <c r="C16" s="316" t="s">
        <v>7453</v>
      </c>
      <c r="D16" s="315" t="s">
        <v>24</v>
      </c>
      <c r="E16" s="317">
        <v>17</v>
      </c>
      <c r="F16" s="318">
        <v>2.1006999999999998</v>
      </c>
      <c r="G16" s="318">
        <v>1.1037000000000001</v>
      </c>
      <c r="H16" s="319"/>
      <c r="I16" s="319">
        <v>1.4238811</v>
      </c>
      <c r="J16" s="319">
        <v>1.13189E-3</v>
      </c>
      <c r="K16" s="315">
        <v>1</v>
      </c>
      <c r="L16" s="319">
        <v>1156.0000000277068</v>
      </c>
      <c r="M16" s="319">
        <v>1156.0000000277068</v>
      </c>
      <c r="N16" s="320">
        <v>1.7051062304752174E-5</v>
      </c>
      <c r="O16" s="320">
        <v>1.7051062304752174E-5</v>
      </c>
      <c r="P16" s="315">
        <v>1</v>
      </c>
      <c r="Q16" s="319">
        <v>114.99999999767169</v>
      </c>
      <c r="R16" s="320">
        <v>1.0090952071943401E-6</v>
      </c>
    </row>
    <row r="17" spans="2:18" x14ac:dyDescent="0.2">
      <c r="B17" s="315" t="s">
        <v>1765</v>
      </c>
      <c r="C17" s="316" t="s">
        <v>7454</v>
      </c>
      <c r="D17" s="315" t="s">
        <v>24</v>
      </c>
      <c r="E17" s="317">
        <v>431</v>
      </c>
      <c r="F17" s="318">
        <v>2.8743000000000003</v>
      </c>
      <c r="G17" s="318">
        <v>8.5699999999999998E-2</v>
      </c>
      <c r="H17" s="319">
        <v>1.2999978759200113</v>
      </c>
      <c r="I17" s="319">
        <v>15.936933160000001</v>
      </c>
      <c r="J17" s="319">
        <v>0</v>
      </c>
      <c r="K17" s="315">
        <v>1</v>
      </c>
      <c r="L17" s="319">
        <v>495.00000002305029</v>
      </c>
      <c r="M17" s="319">
        <v>495.00000002305029</v>
      </c>
      <c r="N17" s="320">
        <v>6.6574103781180122E-6</v>
      </c>
      <c r="O17" s="320">
        <v>6.6574103781180122E-6</v>
      </c>
      <c r="P17" s="315">
        <v>0</v>
      </c>
      <c r="Q17" s="319">
        <v>0</v>
      </c>
      <c r="R17" s="320">
        <v>0</v>
      </c>
    </row>
    <row r="18" spans="2:18" x14ac:dyDescent="0.2">
      <c r="B18" s="315" t="s">
        <v>7455</v>
      </c>
      <c r="C18" s="316" t="s">
        <v>7456</v>
      </c>
      <c r="D18" s="315" t="s">
        <v>24</v>
      </c>
      <c r="E18" s="317">
        <v>1351</v>
      </c>
      <c r="F18" s="318">
        <v>2.6262000000000003</v>
      </c>
      <c r="G18" s="318">
        <v>7.7189000000000005</v>
      </c>
      <c r="H18" s="319">
        <v>4.8024475774743625</v>
      </c>
      <c r="I18" s="319"/>
      <c r="J18" s="319"/>
      <c r="K18" s="315"/>
      <c r="L18" s="319"/>
      <c r="M18" s="319"/>
      <c r="N18" s="320"/>
      <c r="O18" s="320"/>
      <c r="P18" s="315"/>
      <c r="Q18" s="319"/>
      <c r="R18" s="320"/>
    </row>
    <row r="19" spans="2:18" x14ac:dyDescent="0.2">
      <c r="B19" s="315" t="s">
        <v>7457</v>
      </c>
      <c r="C19" s="316" t="s">
        <v>7458</v>
      </c>
      <c r="D19" s="315" t="s">
        <v>24</v>
      </c>
      <c r="E19" s="317">
        <v>1035</v>
      </c>
      <c r="F19" s="318">
        <v>0</v>
      </c>
      <c r="G19" s="318">
        <v>4.0208000000000004</v>
      </c>
      <c r="H19" s="319">
        <v>3.1569013892963702</v>
      </c>
      <c r="I19" s="319"/>
      <c r="J19" s="319"/>
      <c r="K19" s="315"/>
      <c r="L19" s="319"/>
      <c r="M19" s="319"/>
      <c r="N19" s="320"/>
      <c r="O19" s="320"/>
      <c r="P19" s="315"/>
      <c r="Q19" s="319"/>
      <c r="R19" s="320"/>
    </row>
    <row r="20" spans="2:18" x14ac:dyDescent="0.2">
      <c r="B20" s="315" t="s">
        <v>7459</v>
      </c>
      <c r="C20" s="316" t="s">
        <v>7458</v>
      </c>
      <c r="D20" s="315" t="s">
        <v>24</v>
      </c>
      <c r="E20" s="317">
        <v>1199</v>
      </c>
      <c r="F20" s="318">
        <v>6.1499999999999999E-2</v>
      </c>
      <c r="G20" s="318">
        <v>5.0628000000000002</v>
      </c>
      <c r="H20" s="319"/>
      <c r="I20" s="319"/>
      <c r="J20" s="319"/>
      <c r="K20" s="315"/>
      <c r="L20" s="319"/>
      <c r="M20" s="319"/>
      <c r="N20" s="320"/>
      <c r="O20" s="320"/>
      <c r="P20" s="315"/>
      <c r="Q20" s="319"/>
      <c r="R20" s="320"/>
    </row>
    <row r="21" spans="2:18" x14ac:dyDescent="0.2">
      <c r="B21" s="315" t="s">
        <v>6333</v>
      </c>
      <c r="C21" s="316" t="s">
        <v>7460</v>
      </c>
      <c r="D21" s="315" t="s">
        <v>24</v>
      </c>
      <c r="E21" s="317">
        <v>1107</v>
      </c>
      <c r="F21" s="318">
        <v>3.6225999999999998</v>
      </c>
      <c r="G21" s="318">
        <v>6.0368000000000004</v>
      </c>
      <c r="H21" s="319"/>
      <c r="I21" s="319">
        <v>0</v>
      </c>
      <c r="J21" s="319">
        <v>6.4914300000000003E-3</v>
      </c>
      <c r="K21" s="315">
        <v>0</v>
      </c>
      <c r="L21" s="319">
        <v>0</v>
      </c>
      <c r="M21" s="319">
        <v>0</v>
      </c>
      <c r="N21" s="320">
        <v>0</v>
      </c>
      <c r="O21" s="320">
        <v>0</v>
      </c>
      <c r="P21" s="315">
        <v>1</v>
      </c>
      <c r="Q21" s="319">
        <v>46.060000006388869</v>
      </c>
      <c r="R21" s="320">
        <v>9.859275145286479E-7</v>
      </c>
    </row>
    <row r="22" spans="2:18" x14ac:dyDescent="0.2">
      <c r="B22" s="315" t="s">
        <v>493</v>
      </c>
      <c r="C22" s="316" t="s">
        <v>7458</v>
      </c>
      <c r="D22" s="315" t="s">
        <v>24</v>
      </c>
      <c r="E22" s="317">
        <v>939.66666666666663</v>
      </c>
      <c r="F22" s="318">
        <v>4.7029000000000005</v>
      </c>
      <c r="G22" s="318">
        <v>0.51619999999999999</v>
      </c>
      <c r="H22" s="319">
        <v>4.4393722999999996</v>
      </c>
      <c r="I22" s="319">
        <v>3.8423581100000002</v>
      </c>
      <c r="J22" s="319">
        <v>6.1247530000000001E-2</v>
      </c>
      <c r="K22" s="315">
        <v>5</v>
      </c>
      <c r="L22" s="319">
        <v>77909.565000085509</v>
      </c>
      <c r="M22" s="319">
        <v>77909.565000085509</v>
      </c>
      <c r="N22" s="320">
        <v>8.577381085064827E-4</v>
      </c>
      <c r="O22" s="320">
        <v>8.577381085064827E-4</v>
      </c>
      <c r="P22" s="315">
        <v>1</v>
      </c>
      <c r="Q22" s="319">
        <v>2519.9999999916181</v>
      </c>
      <c r="R22" s="320">
        <v>7.270980548178007E-6</v>
      </c>
    </row>
    <row r="23" spans="2:18" x14ac:dyDescent="0.2">
      <c r="B23" s="315" t="s">
        <v>522</v>
      </c>
      <c r="C23" s="316" t="s">
        <v>7461</v>
      </c>
      <c r="D23" s="315" t="s">
        <v>25</v>
      </c>
      <c r="E23" s="317">
        <v>1304.4423076923076</v>
      </c>
      <c r="F23" s="318">
        <v>26.477900000000002</v>
      </c>
      <c r="G23" s="318">
        <v>5.1054000000000004</v>
      </c>
      <c r="H23" s="319">
        <v>4.3822130000000001</v>
      </c>
      <c r="I23" s="319">
        <v>38.588160029999997</v>
      </c>
      <c r="J23" s="319">
        <v>1.3020098099999999</v>
      </c>
      <c r="K23" s="315">
        <v>7</v>
      </c>
      <c r="L23" s="319">
        <v>1910576.9799881536</v>
      </c>
      <c r="M23" s="319">
        <v>36583.480000258445</v>
      </c>
      <c r="N23" s="320">
        <v>4.5916227916485228E-3</v>
      </c>
      <c r="O23" s="320">
        <v>3.0390867520137396E-4</v>
      </c>
      <c r="P23" s="315">
        <v>6</v>
      </c>
      <c r="Q23" s="319">
        <v>77496.499999164662</v>
      </c>
      <c r="R23" s="320">
        <v>5.3928075200424745E-4</v>
      </c>
    </row>
    <row r="24" spans="2:18" x14ac:dyDescent="0.2">
      <c r="B24" s="315" t="s">
        <v>933</v>
      </c>
      <c r="C24" s="316" t="s">
        <v>7456</v>
      </c>
      <c r="D24" s="315" t="s">
        <v>25</v>
      </c>
      <c r="E24" s="317">
        <v>919</v>
      </c>
      <c r="F24" s="318">
        <v>7.242</v>
      </c>
      <c r="G24" s="318">
        <v>0.72870000000000001</v>
      </c>
      <c r="H24" s="319">
        <v>1.5242479999999998</v>
      </c>
      <c r="I24" s="319"/>
      <c r="J24" s="319"/>
      <c r="K24" s="315"/>
      <c r="L24" s="319"/>
      <c r="M24" s="319"/>
      <c r="N24" s="320"/>
      <c r="O24" s="320"/>
      <c r="P24" s="315"/>
      <c r="Q24" s="319"/>
      <c r="R24" s="320"/>
    </row>
    <row r="25" spans="2:18" x14ac:dyDescent="0.2">
      <c r="B25" s="315" t="s">
        <v>1096</v>
      </c>
      <c r="C25" s="316" t="s">
        <v>7462</v>
      </c>
      <c r="D25" s="315" t="s">
        <v>24</v>
      </c>
      <c r="E25" s="317">
        <v>25</v>
      </c>
      <c r="F25" s="318">
        <v>0</v>
      </c>
      <c r="G25" s="318">
        <v>0.30630000000000002</v>
      </c>
      <c r="H25" s="319"/>
      <c r="I25" s="319">
        <v>1.73925087</v>
      </c>
      <c r="J25" s="319">
        <v>0</v>
      </c>
      <c r="K25" s="315">
        <v>1</v>
      </c>
      <c r="L25" s="319">
        <v>1950.0000000698492</v>
      </c>
      <c r="M25" s="319">
        <v>1950.0000000698492</v>
      </c>
      <c r="N25" s="320">
        <v>2.4961861520638463E-5</v>
      </c>
      <c r="O25" s="320">
        <v>2.4961861520638463E-5</v>
      </c>
      <c r="P25" s="315">
        <v>0</v>
      </c>
      <c r="Q25" s="319">
        <v>0</v>
      </c>
      <c r="R25" s="320">
        <v>0</v>
      </c>
    </row>
    <row r="26" spans="2:18" x14ac:dyDescent="0.2">
      <c r="B26" s="315" t="s">
        <v>1097</v>
      </c>
      <c r="C26" s="316" t="s">
        <v>7463</v>
      </c>
      <c r="D26" s="315" t="s">
        <v>24</v>
      </c>
      <c r="E26" s="317">
        <v>16.75</v>
      </c>
      <c r="F26" s="318">
        <v>0</v>
      </c>
      <c r="G26" s="318">
        <v>1.7699</v>
      </c>
      <c r="H26" s="319">
        <v>4.7442218999999994</v>
      </c>
      <c r="I26" s="319">
        <v>5.4754750799999998</v>
      </c>
      <c r="J26" s="319">
        <v>0</v>
      </c>
      <c r="K26" s="315">
        <v>2</v>
      </c>
      <c r="L26" s="319">
        <v>1564.0000000479631</v>
      </c>
      <c r="M26" s="319">
        <v>1564.0000000479631</v>
      </c>
      <c r="N26" s="320">
        <v>1.7477861987210369E-5</v>
      </c>
      <c r="O26" s="320">
        <v>1.7477861987210369E-5</v>
      </c>
      <c r="P26" s="315">
        <v>0</v>
      </c>
      <c r="Q26" s="319">
        <v>0</v>
      </c>
      <c r="R26" s="320">
        <v>0</v>
      </c>
    </row>
    <row r="27" spans="2:18" x14ac:dyDescent="0.2">
      <c r="B27" s="315" t="s">
        <v>5238</v>
      </c>
      <c r="C27" s="316" t="s">
        <v>7449</v>
      </c>
      <c r="D27" s="315" t="s">
        <v>24</v>
      </c>
      <c r="E27" s="317">
        <v>121</v>
      </c>
      <c r="F27" s="318">
        <v>2.4005000000000001</v>
      </c>
      <c r="G27" s="318">
        <v>1.5283</v>
      </c>
      <c r="H27" s="319">
        <v>3.7344075999999999</v>
      </c>
      <c r="I27" s="319">
        <v>4.0838529999999998E-2</v>
      </c>
      <c r="J27" s="319">
        <v>0.13548546</v>
      </c>
      <c r="K27" s="315">
        <v>0</v>
      </c>
      <c r="L27" s="319">
        <v>0</v>
      </c>
      <c r="M27" s="319">
        <v>0</v>
      </c>
      <c r="N27" s="320">
        <v>0</v>
      </c>
      <c r="O27" s="320">
        <v>0</v>
      </c>
      <c r="P27" s="315">
        <v>2</v>
      </c>
      <c r="Q27" s="319">
        <v>524.4000000275206</v>
      </c>
      <c r="R27" s="320">
        <v>1.4047683914655458E-5</v>
      </c>
    </row>
    <row r="28" spans="2:18" x14ac:dyDescent="0.2">
      <c r="B28" s="315" t="s">
        <v>7464</v>
      </c>
      <c r="C28" s="316" t="s">
        <v>7449</v>
      </c>
      <c r="D28" s="315" t="s">
        <v>24</v>
      </c>
      <c r="E28" s="317">
        <v>49</v>
      </c>
      <c r="F28" s="318">
        <v>1.6457999999999999</v>
      </c>
      <c r="G28" s="318">
        <v>1.0352000000000001</v>
      </c>
      <c r="H28" s="319">
        <v>1.6195135000000001</v>
      </c>
      <c r="I28" s="319">
        <v>1.8962929999999999E-2</v>
      </c>
      <c r="J28" s="319">
        <v>0</v>
      </c>
      <c r="K28" s="315"/>
      <c r="L28" s="319"/>
      <c r="M28" s="319"/>
      <c r="N28" s="320"/>
      <c r="O28" s="320"/>
      <c r="P28" s="315"/>
      <c r="Q28" s="319"/>
      <c r="R28" s="320"/>
    </row>
    <row r="29" spans="2:18" x14ac:dyDescent="0.2">
      <c r="B29" s="315" t="s">
        <v>4557</v>
      </c>
      <c r="C29" s="316" t="s">
        <v>7449</v>
      </c>
      <c r="D29" s="315" t="s">
        <v>24</v>
      </c>
      <c r="E29" s="317">
        <v>14</v>
      </c>
      <c r="F29" s="318">
        <v>0.6321</v>
      </c>
      <c r="G29" s="318">
        <v>0.3095</v>
      </c>
      <c r="H29" s="319">
        <v>3.7725138000000005</v>
      </c>
      <c r="I29" s="319">
        <v>0</v>
      </c>
      <c r="J29" s="319">
        <v>1.8703125199999999</v>
      </c>
      <c r="K29" s="315">
        <v>0</v>
      </c>
      <c r="L29" s="319">
        <v>0</v>
      </c>
      <c r="M29" s="319">
        <v>0</v>
      </c>
      <c r="N29" s="320">
        <v>0</v>
      </c>
      <c r="O29" s="320">
        <v>0</v>
      </c>
      <c r="P29" s="315">
        <v>1</v>
      </c>
      <c r="Q29" s="319">
        <v>17.919999999739229</v>
      </c>
      <c r="R29" s="320">
        <v>1.6157165433752085E-7</v>
      </c>
    </row>
    <row r="30" spans="2:18" x14ac:dyDescent="0.2">
      <c r="B30" s="315" t="s">
        <v>1840</v>
      </c>
      <c r="C30" s="316" t="s">
        <v>7449</v>
      </c>
      <c r="D30" s="315" t="s">
        <v>24</v>
      </c>
      <c r="E30" s="317">
        <v>23</v>
      </c>
      <c r="F30" s="318">
        <v>0.28010000000000002</v>
      </c>
      <c r="G30" s="318">
        <v>0.31640000000000001</v>
      </c>
      <c r="H30" s="319">
        <v>3.2390270000000001</v>
      </c>
      <c r="I30" s="319">
        <v>16.0071078</v>
      </c>
      <c r="J30" s="319">
        <v>0</v>
      </c>
      <c r="K30" s="315">
        <v>1</v>
      </c>
      <c r="L30" s="319">
        <v>4496.0999998322222</v>
      </c>
      <c r="M30" s="319">
        <v>4496.0999998322222</v>
      </c>
      <c r="N30" s="320">
        <v>2.3094137246007666E-5</v>
      </c>
      <c r="O30" s="320">
        <v>2.3094137246007666E-5</v>
      </c>
      <c r="P30" s="315">
        <v>0</v>
      </c>
      <c r="Q30" s="319">
        <v>0</v>
      </c>
      <c r="R30" s="320">
        <v>0</v>
      </c>
    </row>
    <row r="31" spans="2:18" x14ac:dyDescent="0.2">
      <c r="B31" s="315" t="s">
        <v>1174</v>
      </c>
      <c r="C31" s="316" t="s">
        <v>7449</v>
      </c>
      <c r="D31" s="315" t="s">
        <v>24</v>
      </c>
      <c r="E31" s="317">
        <v>141</v>
      </c>
      <c r="F31" s="318">
        <v>2.4287000000000001</v>
      </c>
      <c r="G31" s="318">
        <v>1.2607999999999999</v>
      </c>
      <c r="H31" s="319">
        <v>4.2869475000000001</v>
      </c>
      <c r="I31" s="319">
        <v>5.6283930599999996</v>
      </c>
      <c r="J31" s="319">
        <v>0</v>
      </c>
      <c r="K31" s="315">
        <v>2</v>
      </c>
      <c r="L31" s="319">
        <v>11438.814999171213</v>
      </c>
      <c r="M31" s="319">
        <v>11438.814999171213</v>
      </c>
      <c r="N31" s="320">
        <v>1.4659252163108335E-4</v>
      </c>
      <c r="O31" s="320">
        <v>1.4659252163108335E-4</v>
      </c>
      <c r="P31" s="315">
        <v>0</v>
      </c>
      <c r="Q31" s="319">
        <v>0</v>
      </c>
      <c r="R31" s="320">
        <v>0</v>
      </c>
    </row>
    <row r="32" spans="2:18" x14ac:dyDescent="0.2">
      <c r="B32" s="315" t="s">
        <v>1754</v>
      </c>
      <c r="C32" s="316" t="s">
        <v>7449</v>
      </c>
      <c r="D32" s="315" t="s">
        <v>24</v>
      </c>
      <c r="E32" s="317">
        <v>75.8</v>
      </c>
      <c r="F32" s="318">
        <v>1.2202</v>
      </c>
      <c r="G32" s="318">
        <v>1.8367</v>
      </c>
      <c r="H32" s="319">
        <v>2.4578498999999998</v>
      </c>
      <c r="I32" s="319">
        <v>2.4831446700000002</v>
      </c>
      <c r="J32" s="319">
        <v>9.4519100000000009E-3</v>
      </c>
      <c r="K32" s="315">
        <v>2</v>
      </c>
      <c r="L32" s="319">
        <v>1654.0000000008149</v>
      </c>
      <c r="M32" s="319">
        <v>1654.0000000008149</v>
      </c>
      <c r="N32" s="320">
        <v>4.5280548063577381E-6</v>
      </c>
      <c r="O32" s="320">
        <v>4.5280548063577381E-6</v>
      </c>
      <c r="P32" s="315">
        <v>1</v>
      </c>
      <c r="Q32" s="319">
        <v>32.19999999892898</v>
      </c>
      <c r="R32" s="320">
        <v>9.3011944846707073E-7</v>
      </c>
    </row>
    <row r="33" spans="2:18" x14ac:dyDescent="0.2">
      <c r="B33" s="315" t="s">
        <v>7465</v>
      </c>
      <c r="C33" s="316" t="s">
        <v>7466</v>
      </c>
      <c r="D33" s="315" t="s">
        <v>24</v>
      </c>
      <c r="E33" s="317">
        <v>115</v>
      </c>
      <c r="F33" s="318">
        <v>0.68010000000000004</v>
      </c>
      <c r="G33" s="318">
        <v>1.1651000000000002</v>
      </c>
      <c r="H33" s="319">
        <v>1.7147790000000001</v>
      </c>
      <c r="I33" s="319">
        <v>1.6084109999999999E-2</v>
      </c>
      <c r="J33" s="319">
        <v>0</v>
      </c>
      <c r="K33" s="315"/>
      <c r="L33" s="319"/>
      <c r="M33" s="319"/>
      <c r="N33" s="320"/>
      <c r="O33" s="320"/>
      <c r="P33" s="315"/>
      <c r="Q33" s="319"/>
      <c r="R33" s="320"/>
    </row>
    <row r="34" spans="2:18" x14ac:dyDescent="0.2">
      <c r="B34" s="315" t="s">
        <v>1066</v>
      </c>
      <c r="C34" s="316" t="s">
        <v>7467</v>
      </c>
      <c r="D34" s="315" t="s">
        <v>24</v>
      </c>
      <c r="E34" s="317">
        <v>2251.7528888888887</v>
      </c>
      <c r="F34" s="318">
        <v>7.8483000000000001</v>
      </c>
      <c r="G34" s="318">
        <v>1.5603</v>
      </c>
      <c r="H34" s="319">
        <v>5.4382908763849231</v>
      </c>
      <c r="I34" s="319">
        <v>142.58655155</v>
      </c>
      <c r="J34" s="319">
        <v>5.9598804899999998</v>
      </c>
      <c r="K34" s="315">
        <v>11</v>
      </c>
      <c r="L34" s="319">
        <v>5523912.8750047144</v>
      </c>
      <c r="M34" s="319">
        <v>97980.460002196167</v>
      </c>
      <c r="N34" s="320">
        <v>5.0005777179975381E-3</v>
      </c>
      <c r="O34" s="320">
        <v>2.6648130435626312E-3</v>
      </c>
      <c r="P34" s="315">
        <v>33</v>
      </c>
      <c r="Q34" s="319">
        <v>132329.35230071421</v>
      </c>
      <c r="R34" s="320">
        <v>4.8799364806678994E-4</v>
      </c>
    </row>
    <row r="35" spans="2:18" x14ac:dyDescent="0.2">
      <c r="B35" s="315" t="s">
        <v>5546</v>
      </c>
      <c r="C35" s="316" t="s">
        <v>7468</v>
      </c>
      <c r="D35" s="315" t="s">
        <v>24</v>
      </c>
      <c r="E35" s="317">
        <v>519.85333333333335</v>
      </c>
      <c r="F35" s="318">
        <v>3.11</v>
      </c>
      <c r="G35" s="318">
        <v>1.8936000000000002</v>
      </c>
      <c r="H35" s="319">
        <v>1.4625632888353151</v>
      </c>
      <c r="I35" s="319">
        <v>0</v>
      </c>
      <c r="J35" s="319">
        <v>1.3217836000000001</v>
      </c>
      <c r="K35" s="315">
        <v>0</v>
      </c>
      <c r="L35" s="319">
        <v>0</v>
      </c>
      <c r="M35" s="319">
        <v>0</v>
      </c>
      <c r="N35" s="320">
        <v>0</v>
      </c>
      <c r="O35" s="320">
        <v>0</v>
      </c>
      <c r="P35" s="315">
        <v>6</v>
      </c>
      <c r="Q35" s="319">
        <v>18489.553500212183</v>
      </c>
      <c r="R35" s="320">
        <v>7.4167873027189857E-5</v>
      </c>
    </row>
    <row r="36" spans="2:18" x14ac:dyDescent="0.2">
      <c r="B36" s="315" t="s">
        <v>1268</v>
      </c>
      <c r="C36" s="316" t="s">
        <v>7469</v>
      </c>
      <c r="D36" s="315" t="s">
        <v>24</v>
      </c>
      <c r="E36" s="317">
        <v>2141.2249999999999</v>
      </c>
      <c r="F36" s="318">
        <v>4.9561999999999999</v>
      </c>
      <c r="G36" s="318">
        <v>4.3213999999999997</v>
      </c>
      <c r="H36" s="319">
        <v>4.7251687999999996</v>
      </c>
      <c r="I36" s="319">
        <v>20.969050729999999</v>
      </c>
      <c r="J36" s="319">
        <v>5.4036368599999998</v>
      </c>
      <c r="K36" s="315">
        <v>5</v>
      </c>
      <c r="L36" s="319">
        <v>758388.59999668621</v>
      </c>
      <c r="M36" s="319">
        <v>758388.59999668621</v>
      </c>
      <c r="N36" s="320">
        <v>6.7461211162511067E-3</v>
      </c>
      <c r="O36" s="320">
        <v>6.7461211162511067E-3</v>
      </c>
      <c r="P36" s="315">
        <v>15</v>
      </c>
      <c r="Q36" s="319">
        <v>105043.62500004731</v>
      </c>
      <c r="R36" s="320">
        <v>3.7085342147753693E-4</v>
      </c>
    </row>
    <row r="37" spans="2:18" x14ac:dyDescent="0.2">
      <c r="B37" s="315" t="s">
        <v>1249</v>
      </c>
      <c r="C37" s="316" t="s">
        <v>7470</v>
      </c>
      <c r="D37" s="315" t="s">
        <v>24</v>
      </c>
      <c r="E37" s="317">
        <v>755.77777777777783</v>
      </c>
      <c r="F37" s="318">
        <v>3.7288999999999999</v>
      </c>
      <c r="G37" s="318">
        <v>0.73070000000000002</v>
      </c>
      <c r="H37" s="319">
        <v>2.5979742630627318</v>
      </c>
      <c r="I37" s="319">
        <v>0.77646632000000004</v>
      </c>
      <c r="J37" s="319">
        <v>0.33752587000000001</v>
      </c>
      <c r="K37" s="315">
        <v>4</v>
      </c>
      <c r="L37" s="319">
        <v>23647.934999137928</v>
      </c>
      <c r="M37" s="319">
        <v>11843.999999474036</v>
      </c>
      <c r="N37" s="320">
        <v>2.0860291894640994E-4</v>
      </c>
      <c r="O37" s="320">
        <v>1.2675983562330118E-4</v>
      </c>
      <c r="P37" s="315">
        <v>4</v>
      </c>
      <c r="Q37" s="319">
        <v>13118.554999972215</v>
      </c>
      <c r="R37" s="320">
        <v>5.2972829124672748E-5</v>
      </c>
    </row>
    <row r="38" spans="2:18" x14ac:dyDescent="0.2">
      <c r="B38" s="315" t="s">
        <v>1200</v>
      </c>
      <c r="C38" s="316" t="s">
        <v>7470</v>
      </c>
      <c r="D38" s="315" t="s">
        <v>24</v>
      </c>
      <c r="E38" s="317">
        <v>718.91666666666663</v>
      </c>
      <c r="F38" s="318">
        <v>1.1813</v>
      </c>
      <c r="G38" s="318">
        <v>0.74650000000000005</v>
      </c>
      <c r="H38" s="319">
        <v>1.9053100000000001</v>
      </c>
      <c r="I38" s="319">
        <v>2.6286213699999998</v>
      </c>
      <c r="J38" s="319">
        <v>0.64593953000000004</v>
      </c>
      <c r="K38" s="315">
        <v>4</v>
      </c>
      <c r="L38" s="319">
        <v>224430.1599992527</v>
      </c>
      <c r="M38" s="319">
        <v>141137.49999947031</v>
      </c>
      <c r="N38" s="320">
        <v>3.0231686922247987E-4</v>
      </c>
      <c r="O38" s="320">
        <v>2.6295214749386114E-4</v>
      </c>
      <c r="P38" s="315">
        <v>8</v>
      </c>
      <c r="Q38" s="319">
        <v>33793.634999550632</v>
      </c>
      <c r="R38" s="320">
        <v>9.2781740788551003E-5</v>
      </c>
    </row>
    <row r="39" spans="2:18" x14ac:dyDescent="0.2">
      <c r="B39" s="315" t="s">
        <v>1667</v>
      </c>
      <c r="C39" s="316" t="s">
        <v>7471</v>
      </c>
      <c r="D39" s="315" t="s">
        <v>24</v>
      </c>
      <c r="E39" s="317">
        <v>1138.8888888888889</v>
      </c>
      <c r="F39" s="318">
        <v>3.3</v>
      </c>
      <c r="G39" s="318">
        <v>0.97870000000000001</v>
      </c>
      <c r="H39" s="319">
        <v>2.4959560999999999</v>
      </c>
      <c r="I39" s="319">
        <v>0.70876099999999997</v>
      </c>
      <c r="J39" s="319">
        <v>1.0915873199999999</v>
      </c>
      <c r="K39" s="315">
        <v>1</v>
      </c>
      <c r="L39" s="319">
        <v>18115.125000081902</v>
      </c>
      <c r="M39" s="319">
        <v>0</v>
      </c>
      <c r="N39" s="320">
        <v>3.5558656569187596E-5</v>
      </c>
      <c r="O39" s="320">
        <v>0</v>
      </c>
      <c r="P39" s="315">
        <v>8</v>
      </c>
      <c r="Q39" s="319">
        <v>47779.620000661547</v>
      </c>
      <c r="R39" s="320">
        <v>1.7511064659560076E-4</v>
      </c>
    </row>
    <row r="40" spans="2:18" x14ac:dyDescent="0.2">
      <c r="B40" s="315" t="s">
        <v>1363</v>
      </c>
      <c r="C40" s="316" t="s">
        <v>7470</v>
      </c>
      <c r="D40" s="315" t="s">
        <v>24</v>
      </c>
      <c r="E40" s="317">
        <v>970.60200000000009</v>
      </c>
      <c r="F40" s="318">
        <v>5.4541000000000004</v>
      </c>
      <c r="G40" s="318">
        <v>0.51229999999999998</v>
      </c>
      <c r="H40" s="319">
        <v>2.6102746999999997</v>
      </c>
      <c r="I40" s="319">
        <v>1.7035681199999999</v>
      </c>
      <c r="J40" s="319">
        <v>0.31547846000000002</v>
      </c>
      <c r="K40" s="315">
        <v>2</v>
      </c>
      <c r="L40" s="319">
        <v>41201.040000612105</v>
      </c>
      <c r="M40" s="319">
        <v>41201.040000612105</v>
      </c>
      <c r="N40" s="320">
        <v>1.0015257952774674E-3</v>
      </c>
      <c r="O40" s="320">
        <v>1.0015257952774674E-3</v>
      </c>
      <c r="P40" s="315">
        <v>7</v>
      </c>
      <c r="Q40" s="319">
        <v>20041.254999979123</v>
      </c>
      <c r="R40" s="320">
        <v>6.4352237492256882E-5</v>
      </c>
    </row>
    <row r="41" spans="2:18" x14ac:dyDescent="0.2">
      <c r="B41" s="315" t="s">
        <v>641</v>
      </c>
      <c r="C41" s="316" t="s">
        <v>7472</v>
      </c>
      <c r="D41" s="315" t="s">
        <v>24</v>
      </c>
      <c r="E41" s="317">
        <v>941.20650000000001</v>
      </c>
      <c r="F41" s="318">
        <v>5.9479700000000006</v>
      </c>
      <c r="G41" s="318">
        <v>3.1255000000000002</v>
      </c>
      <c r="H41" s="319">
        <v>2.8096610548678451</v>
      </c>
      <c r="I41" s="319">
        <v>69.567851970000007</v>
      </c>
      <c r="J41" s="319">
        <v>1.19336749</v>
      </c>
      <c r="K41" s="315">
        <v>4</v>
      </c>
      <c r="L41" s="319">
        <v>2160152.3799978253</v>
      </c>
      <c r="M41" s="319">
        <v>46304.860000122237</v>
      </c>
      <c r="N41" s="320">
        <v>2.0464054226222491E-3</v>
      </c>
      <c r="O41" s="320">
        <v>1.097771934858249E-3</v>
      </c>
      <c r="P41" s="315">
        <v>16</v>
      </c>
      <c r="Q41" s="319">
        <v>52176.41420054053</v>
      </c>
      <c r="R41" s="320">
        <v>1.7957332965558536E-4</v>
      </c>
    </row>
    <row r="42" spans="2:18" x14ac:dyDescent="0.2">
      <c r="B42" s="315" t="s">
        <v>1272</v>
      </c>
      <c r="C42" s="316" t="s">
        <v>7473</v>
      </c>
      <c r="D42" s="315" t="s">
        <v>24</v>
      </c>
      <c r="E42" s="317">
        <v>1398.9099999999999</v>
      </c>
      <c r="F42" s="318">
        <v>5.1396999999999995</v>
      </c>
      <c r="G42" s="318">
        <v>0.50219999999999998</v>
      </c>
      <c r="H42" s="319">
        <v>4.1916820000000001</v>
      </c>
      <c r="I42" s="319">
        <v>4.0554046599999998</v>
      </c>
      <c r="J42" s="319">
        <v>0.46953739999999999</v>
      </c>
      <c r="K42" s="315">
        <v>3</v>
      </c>
      <c r="L42" s="319">
        <v>164706.65399987478</v>
      </c>
      <c r="M42" s="319">
        <v>164706.65399987478</v>
      </c>
      <c r="N42" s="320">
        <v>1.5976588913573109E-3</v>
      </c>
      <c r="O42" s="320">
        <v>1.5976588913573109E-3</v>
      </c>
      <c r="P42" s="315">
        <v>9</v>
      </c>
      <c r="Q42" s="319">
        <v>44241.40740000696</v>
      </c>
      <c r="R42" s="320">
        <v>1.3040106011826398E-4</v>
      </c>
    </row>
    <row r="43" spans="2:18" x14ac:dyDescent="0.2">
      <c r="B43" s="315" t="s">
        <v>984</v>
      </c>
      <c r="C43" s="316" t="s">
        <v>7474</v>
      </c>
      <c r="D43" s="315" t="s">
        <v>24</v>
      </c>
      <c r="E43" s="317">
        <v>1521.7849999999999</v>
      </c>
      <c r="F43" s="318">
        <v>0.8599</v>
      </c>
      <c r="G43" s="318">
        <v>9.3765000000000001</v>
      </c>
      <c r="H43" s="319">
        <v>3.3456701227256764</v>
      </c>
      <c r="I43" s="319">
        <v>33.862770060000003</v>
      </c>
      <c r="J43" s="319">
        <v>0.14852737999999999</v>
      </c>
      <c r="K43" s="315">
        <v>7</v>
      </c>
      <c r="L43" s="319">
        <v>1229646.6000038476</v>
      </c>
      <c r="M43" s="319">
        <v>139400.29999674691</v>
      </c>
      <c r="N43" s="320">
        <v>3.3042073438767821E-3</v>
      </c>
      <c r="O43" s="320">
        <v>1.7626438056628248E-3</v>
      </c>
      <c r="P43" s="315">
        <v>1</v>
      </c>
      <c r="Q43" s="319">
        <v>3200.2390000304126</v>
      </c>
      <c r="R43" s="320">
        <v>1.3205876369311491E-5</v>
      </c>
    </row>
    <row r="44" spans="2:18" x14ac:dyDescent="0.2">
      <c r="B44" s="315" t="s">
        <v>5005</v>
      </c>
      <c r="C44" s="316" t="s">
        <v>7475</v>
      </c>
      <c r="D44" s="315" t="s">
        <v>24</v>
      </c>
      <c r="E44" s="317">
        <v>1079</v>
      </c>
      <c r="F44" s="318">
        <v>6.7525000000000004</v>
      </c>
      <c r="G44" s="318">
        <v>2.1208800000000001</v>
      </c>
      <c r="H44" s="319">
        <v>2.8008056999999997</v>
      </c>
      <c r="I44" s="319">
        <v>6.7870470000000002E-2</v>
      </c>
      <c r="J44" s="319">
        <v>9.1251529999999997E-2</v>
      </c>
      <c r="K44" s="315">
        <v>0</v>
      </c>
      <c r="L44" s="319">
        <v>0</v>
      </c>
      <c r="M44" s="319">
        <v>0</v>
      </c>
      <c r="N44" s="320">
        <v>0</v>
      </c>
      <c r="O44" s="320">
        <v>0</v>
      </c>
      <c r="P44" s="315">
        <v>2</v>
      </c>
      <c r="Q44" s="319">
        <v>3379.5399999835763</v>
      </c>
      <c r="R44" s="320">
        <v>1.6052709678367872E-5</v>
      </c>
    </row>
    <row r="45" spans="2:18" x14ac:dyDescent="0.2">
      <c r="B45" s="315" t="s">
        <v>7476</v>
      </c>
      <c r="C45" s="316" t="s">
        <v>7477</v>
      </c>
      <c r="D45" s="315" t="s">
        <v>24</v>
      </c>
      <c r="E45" s="317">
        <v>44</v>
      </c>
      <c r="F45" s="318">
        <v>0</v>
      </c>
      <c r="G45" s="318">
        <v>3.0594000000000001</v>
      </c>
      <c r="H45" s="319">
        <v>1.9624692999999998</v>
      </c>
      <c r="I45" s="319"/>
      <c r="J45" s="319"/>
      <c r="K45" s="315"/>
      <c r="L45" s="319"/>
      <c r="M45" s="319"/>
      <c r="N45" s="320"/>
      <c r="O45" s="320"/>
      <c r="P45" s="315"/>
      <c r="Q45" s="319"/>
      <c r="R45" s="320"/>
    </row>
    <row r="46" spans="2:18" x14ac:dyDescent="0.2">
      <c r="B46" s="315" t="s">
        <v>7478</v>
      </c>
      <c r="C46" s="316" t="s">
        <v>7477</v>
      </c>
      <c r="D46" s="315" t="s">
        <v>24</v>
      </c>
      <c r="E46" s="317">
        <v>96</v>
      </c>
      <c r="F46" s="318">
        <v>0.13650000000000001</v>
      </c>
      <c r="G46" s="318">
        <v>3.3700999999999999</v>
      </c>
      <c r="H46" s="319">
        <v>2.2101595999999999</v>
      </c>
      <c r="I46" s="319"/>
      <c r="J46" s="319"/>
      <c r="K46" s="315"/>
      <c r="L46" s="319"/>
      <c r="M46" s="319"/>
      <c r="N46" s="320"/>
      <c r="O46" s="320"/>
      <c r="P46" s="315"/>
      <c r="Q46" s="319"/>
      <c r="R46" s="320"/>
    </row>
    <row r="47" spans="2:18" x14ac:dyDescent="0.2">
      <c r="B47" s="315" t="s">
        <v>1070</v>
      </c>
      <c r="C47" s="316" t="s">
        <v>7479</v>
      </c>
      <c r="D47" s="315" t="s">
        <v>25</v>
      </c>
      <c r="E47" s="317">
        <v>392.59800000000001</v>
      </c>
      <c r="F47" s="318">
        <v>13.924100000000001</v>
      </c>
      <c r="G47" s="318">
        <v>9.3785300000000014</v>
      </c>
      <c r="H47" s="319">
        <v>4.4393722999999996</v>
      </c>
      <c r="I47" s="319">
        <v>556.25109666000003</v>
      </c>
      <c r="J47" s="319">
        <v>0.30626206</v>
      </c>
      <c r="K47" s="315">
        <v>9</v>
      </c>
      <c r="L47" s="319">
        <v>1881113.4499983971</v>
      </c>
      <c r="M47" s="319">
        <v>97779.899999139321</v>
      </c>
      <c r="N47" s="320">
        <v>4.596818267353764E-3</v>
      </c>
      <c r="O47" s="320">
        <v>1.2062158315759666E-3</v>
      </c>
      <c r="P47" s="315">
        <v>1</v>
      </c>
      <c r="Q47" s="319">
        <v>1288.0000000074506</v>
      </c>
      <c r="R47" s="320">
        <v>1.1408011909508114E-5</v>
      </c>
    </row>
    <row r="48" spans="2:18" x14ac:dyDescent="0.2">
      <c r="B48" s="315" t="s">
        <v>2214</v>
      </c>
      <c r="C48" s="316" t="s">
        <v>7477</v>
      </c>
      <c r="D48" s="315" t="s">
        <v>24</v>
      </c>
      <c r="E48" s="317">
        <v>25</v>
      </c>
      <c r="F48" s="318">
        <v>0.23749999999999999</v>
      </c>
      <c r="G48" s="318">
        <v>1.9347999999999999</v>
      </c>
      <c r="H48" s="319">
        <v>2.2101595999999999</v>
      </c>
      <c r="I48" s="319">
        <v>0</v>
      </c>
      <c r="J48" s="319">
        <v>8.4115200000000005E-3</v>
      </c>
      <c r="K48" s="315">
        <v>0</v>
      </c>
      <c r="L48" s="319">
        <v>0</v>
      </c>
      <c r="M48" s="319">
        <v>0</v>
      </c>
      <c r="N48" s="320">
        <v>0</v>
      </c>
      <c r="O48" s="320">
        <v>0</v>
      </c>
      <c r="P48" s="315">
        <v>1</v>
      </c>
      <c r="Q48" s="319">
        <v>22.770000001613518</v>
      </c>
      <c r="R48" s="320">
        <v>9.9428572943673501E-7</v>
      </c>
    </row>
    <row r="49" spans="2:18" x14ac:dyDescent="0.2">
      <c r="B49" s="315" t="s">
        <v>1517</v>
      </c>
      <c r="C49" s="316" t="s">
        <v>7477</v>
      </c>
      <c r="D49" s="315" t="s">
        <v>24</v>
      </c>
      <c r="E49" s="317">
        <v>94</v>
      </c>
      <c r="F49" s="318">
        <v>0.14180000000000001</v>
      </c>
      <c r="G49" s="318">
        <v>4.0882000000000005</v>
      </c>
      <c r="H49" s="319">
        <v>4.0202040999999999</v>
      </c>
      <c r="I49" s="319">
        <v>0.14968052000000001</v>
      </c>
      <c r="J49" s="319">
        <v>0</v>
      </c>
      <c r="K49" s="315">
        <v>1</v>
      </c>
      <c r="L49" s="319">
        <v>222.00000000069849</v>
      </c>
      <c r="M49" s="319">
        <v>222.00000000069849</v>
      </c>
      <c r="N49" s="320">
        <v>3.0335615043471947E-6</v>
      </c>
      <c r="O49" s="320">
        <v>3.0335615043471947E-6</v>
      </c>
      <c r="P49" s="315">
        <v>0</v>
      </c>
      <c r="Q49" s="319">
        <v>0</v>
      </c>
      <c r="R49" s="320">
        <v>0</v>
      </c>
    </row>
    <row r="50" spans="2:18" x14ac:dyDescent="0.2">
      <c r="B50" s="315" t="s">
        <v>1221</v>
      </c>
      <c r="C50" s="316" t="s">
        <v>7480</v>
      </c>
      <c r="D50" s="315" t="s">
        <v>24</v>
      </c>
      <c r="E50" s="317">
        <v>1522.7133333333334</v>
      </c>
      <c r="F50" s="318">
        <v>4.7892999999999999</v>
      </c>
      <c r="G50" s="318">
        <v>6.1414000000000009</v>
      </c>
      <c r="H50" s="319">
        <v>3.6200890000000001</v>
      </c>
      <c r="I50" s="319">
        <v>13.80961222</v>
      </c>
      <c r="J50" s="319">
        <v>0.25488761999999998</v>
      </c>
      <c r="K50" s="315">
        <v>1</v>
      </c>
      <c r="L50" s="319">
        <v>403753.94999191054</v>
      </c>
      <c r="M50" s="319">
        <v>0</v>
      </c>
      <c r="N50" s="320">
        <v>1.5338805004532542E-3</v>
      </c>
      <c r="O50" s="320">
        <v>0</v>
      </c>
      <c r="P50" s="315">
        <v>5</v>
      </c>
      <c r="Q50" s="319">
        <v>12280.955000190444</v>
      </c>
      <c r="R50" s="320">
        <v>6.2678537860413013E-5</v>
      </c>
    </row>
    <row r="51" spans="2:18" x14ac:dyDescent="0.2">
      <c r="B51" s="315" t="s">
        <v>1076</v>
      </c>
      <c r="C51" s="316" t="s">
        <v>7481</v>
      </c>
      <c r="D51" s="315" t="s">
        <v>24</v>
      </c>
      <c r="E51" s="317">
        <v>1594.4409999999998</v>
      </c>
      <c r="F51" s="318">
        <v>4.6128</v>
      </c>
      <c r="G51" s="318">
        <v>2.3775999999999997</v>
      </c>
      <c r="H51" s="319">
        <v>3.2489744544388115</v>
      </c>
      <c r="I51" s="319">
        <v>1.7877499800000001</v>
      </c>
      <c r="J51" s="319">
        <v>4.5994140000000003E-2</v>
      </c>
      <c r="K51" s="315">
        <v>8</v>
      </c>
      <c r="L51" s="319">
        <v>114697.07129937697</v>
      </c>
      <c r="M51" s="319">
        <v>48306.630401188617</v>
      </c>
      <c r="N51" s="320">
        <v>2.1267869155940935E-3</v>
      </c>
      <c r="O51" s="320">
        <v>4.9668933481525259E-4</v>
      </c>
      <c r="P51" s="315">
        <v>2</v>
      </c>
      <c r="Q51" s="319">
        <v>3266.4885999008202</v>
      </c>
      <c r="R51" s="320">
        <v>2.0061290821204036E-5</v>
      </c>
    </row>
    <row r="52" spans="2:18" x14ac:dyDescent="0.2">
      <c r="B52" s="315" t="s">
        <v>1616</v>
      </c>
      <c r="C52" s="316" t="s">
        <v>7482</v>
      </c>
      <c r="D52" s="315" t="s">
        <v>24</v>
      </c>
      <c r="E52" s="317">
        <v>1079.0342857142857</v>
      </c>
      <c r="F52" s="318">
        <v>1.7102999999999999</v>
      </c>
      <c r="G52" s="318">
        <v>3.2562000000000002</v>
      </c>
      <c r="H52" s="319">
        <v>3.5248234999999997</v>
      </c>
      <c r="I52" s="319">
        <v>2.0854567099999999</v>
      </c>
      <c r="J52" s="319">
        <v>0.13498905</v>
      </c>
      <c r="K52" s="315">
        <v>1</v>
      </c>
      <c r="L52" s="319">
        <v>108468.26000058098</v>
      </c>
      <c r="M52" s="319">
        <v>0</v>
      </c>
      <c r="N52" s="320">
        <v>1.0891496904478302E-3</v>
      </c>
      <c r="O52" s="320">
        <v>0</v>
      </c>
      <c r="P52" s="315">
        <v>6</v>
      </c>
      <c r="Q52" s="319">
        <v>7435.5319000263353</v>
      </c>
      <c r="R52" s="320">
        <v>5.3842175497891241E-5</v>
      </c>
    </row>
    <row r="53" spans="2:18" x14ac:dyDescent="0.2">
      <c r="B53" s="315" t="s">
        <v>510</v>
      </c>
      <c r="C53" s="316" t="s">
        <v>7483</v>
      </c>
      <c r="D53" s="315" t="s">
        <v>24</v>
      </c>
      <c r="E53" s="317">
        <v>845.26</v>
      </c>
      <c r="F53" s="318">
        <v>1.8356000000000001</v>
      </c>
      <c r="G53" s="318">
        <v>2.7627000000000002</v>
      </c>
      <c r="H53" s="319">
        <v>2.9532305000000001</v>
      </c>
      <c r="I53" s="319">
        <v>106.67521287</v>
      </c>
      <c r="J53" s="319">
        <v>0</v>
      </c>
      <c r="K53" s="315">
        <v>5</v>
      </c>
      <c r="L53" s="319">
        <v>2252624.3299989263</v>
      </c>
      <c r="M53" s="319">
        <v>73110.730000579613</v>
      </c>
      <c r="N53" s="320">
        <v>2.6679149488733267E-3</v>
      </c>
      <c r="O53" s="320">
        <v>9.5802312987040849E-4</v>
      </c>
      <c r="P53" s="315">
        <v>0</v>
      </c>
      <c r="Q53" s="319">
        <v>0</v>
      </c>
      <c r="R53" s="320">
        <v>0</v>
      </c>
    </row>
    <row r="54" spans="2:18" x14ac:dyDescent="0.2">
      <c r="B54" s="315" t="s">
        <v>828</v>
      </c>
      <c r="C54" s="316" t="s">
        <v>7483</v>
      </c>
      <c r="D54" s="315" t="s">
        <v>24</v>
      </c>
      <c r="E54" s="317">
        <v>853.245</v>
      </c>
      <c r="F54" s="318">
        <v>1.7678</v>
      </c>
      <c r="G54" s="318">
        <v>5.8188000000000004</v>
      </c>
      <c r="H54" s="319">
        <v>3.9439916999999998</v>
      </c>
      <c r="I54" s="319">
        <v>58.997311009999997</v>
      </c>
      <c r="J54" s="319">
        <v>7.7452930000000003E-2</v>
      </c>
      <c r="K54" s="315">
        <v>2</v>
      </c>
      <c r="L54" s="319">
        <v>1011367.119992408</v>
      </c>
      <c r="M54" s="319">
        <v>41682.339993265967</v>
      </c>
      <c r="N54" s="320">
        <v>1.7171190039302229E-3</v>
      </c>
      <c r="O54" s="320">
        <v>8.5408524910557046E-4</v>
      </c>
      <c r="P54" s="315">
        <v>2</v>
      </c>
      <c r="Q54" s="319">
        <v>2340.3372000144973</v>
      </c>
      <c r="R54" s="320">
        <v>7.8812319584298712E-5</v>
      </c>
    </row>
    <row r="55" spans="2:18" x14ac:dyDescent="0.2">
      <c r="B55" s="315" t="s">
        <v>829</v>
      </c>
      <c r="C55" s="316" t="s">
        <v>7483</v>
      </c>
      <c r="D55" s="315" t="s">
        <v>24</v>
      </c>
      <c r="E55" s="317">
        <v>844.87250000000006</v>
      </c>
      <c r="F55" s="318">
        <v>2.6366000000000001</v>
      </c>
      <c r="G55" s="318">
        <v>1.1099000000000001</v>
      </c>
      <c r="H55" s="319">
        <v>3.6963013999999998</v>
      </c>
      <c r="I55" s="319">
        <v>7.3634880599999999</v>
      </c>
      <c r="J55" s="319">
        <v>3.284728E-2</v>
      </c>
      <c r="K55" s="315">
        <v>2</v>
      </c>
      <c r="L55" s="319">
        <v>141224.2303917135</v>
      </c>
      <c r="M55" s="319">
        <v>141224.2303917135</v>
      </c>
      <c r="N55" s="320">
        <v>9.2126284995463798E-4</v>
      </c>
      <c r="O55" s="320">
        <v>9.2126284995463798E-4</v>
      </c>
      <c r="P55" s="315">
        <v>2</v>
      </c>
      <c r="Q55" s="319">
        <v>1118.3912999962981</v>
      </c>
      <c r="R55" s="320">
        <v>1.9376251398808403E-5</v>
      </c>
    </row>
    <row r="56" spans="2:18" x14ac:dyDescent="0.2">
      <c r="B56" s="315" t="s">
        <v>1442</v>
      </c>
      <c r="C56" s="316" t="s">
        <v>7484</v>
      </c>
      <c r="D56" s="315" t="s">
        <v>24</v>
      </c>
      <c r="E56" s="317">
        <v>1338.9949999999999</v>
      </c>
      <c r="F56" s="318">
        <v>6.399</v>
      </c>
      <c r="G56" s="318">
        <v>1.7487999999999999</v>
      </c>
      <c r="H56" s="319">
        <v>3.4659529881185618</v>
      </c>
      <c r="I56" s="319">
        <v>2.3452953299999999</v>
      </c>
      <c r="J56" s="319">
        <v>0.36771920000000002</v>
      </c>
      <c r="K56" s="315">
        <v>2</v>
      </c>
      <c r="L56" s="319">
        <v>127285.06000276169</v>
      </c>
      <c r="M56" s="319">
        <v>127285.06000276169</v>
      </c>
      <c r="N56" s="320">
        <v>2.7067629047739968E-3</v>
      </c>
      <c r="O56" s="320">
        <v>2.7067629047739968E-3</v>
      </c>
      <c r="P56" s="315">
        <v>2</v>
      </c>
      <c r="Q56" s="319">
        <v>11135.999999947333</v>
      </c>
      <c r="R56" s="320">
        <v>4.5399623869455103E-5</v>
      </c>
    </row>
    <row r="57" spans="2:18" x14ac:dyDescent="0.2">
      <c r="B57" s="315" t="s">
        <v>7485</v>
      </c>
      <c r="C57" s="316" t="s">
        <v>7483</v>
      </c>
      <c r="D57" s="315" t="s">
        <v>24</v>
      </c>
      <c r="E57" s="317">
        <v>167</v>
      </c>
      <c r="F57" s="318">
        <v>0.36449999999999999</v>
      </c>
      <c r="G57" s="318">
        <v>4.2326000000000006</v>
      </c>
      <c r="H57" s="319">
        <v>3.8296730999999999</v>
      </c>
      <c r="I57" s="319"/>
      <c r="J57" s="319"/>
      <c r="K57" s="315"/>
      <c r="L57" s="319"/>
      <c r="M57" s="319"/>
      <c r="N57" s="320"/>
      <c r="O57" s="320"/>
      <c r="P57" s="315"/>
      <c r="Q57" s="319"/>
      <c r="R57" s="320"/>
    </row>
    <row r="58" spans="2:18" x14ac:dyDescent="0.2">
      <c r="B58" s="315" t="s">
        <v>1500</v>
      </c>
      <c r="C58" s="316" t="s">
        <v>7484</v>
      </c>
      <c r="D58" s="315" t="s">
        <v>24</v>
      </c>
      <c r="E58" s="317">
        <v>671.375</v>
      </c>
      <c r="F58" s="318">
        <v>3.3986000000000001</v>
      </c>
      <c r="G58" s="318">
        <v>2.6452000000000004</v>
      </c>
      <c r="H58" s="319">
        <v>3.7534607000000002</v>
      </c>
      <c r="I58" s="319">
        <v>4.8530684900000001</v>
      </c>
      <c r="J58" s="319">
        <v>0</v>
      </c>
      <c r="K58" s="315">
        <v>4</v>
      </c>
      <c r="L58" s="319">
        <v>67832.299996512942</v>
      </c>
      <c r="M58" s="319">
        <v>67832.299996512942</v>
      </c>
      <c r="N58" s="320">
        <v>7.9293767613840033E-4</v>
      </c>
      <c r="O58" s="320">
        <v>7.9293767613840033E-4</v>
      </c>
      <c r="P58" s="315">
        <v>0</v>
      </c>
      <c r="Q58" s="319">
        <v>0</v>
      </c>
      <c r="R58" s="320">
        <v>0</v>
      </c>
    </row>
    <row r="59" spans="2:18" x14ac:dyDescent="0.2">
      <c r="B59" s="315" t="s">
        <v>1496</v>
      </c>
      <c r="C59" s="316" t="s">
        <v>7486</v>
      </c>
      <c r="D59" s="315" t="s">
        <v>25</v>
      </c>
      <c r="E59" s="317">
        <v>2017.2733333333333</v>
      </c>
      <c r="F59" s="318">
        <v>6.3111999999999995</v>
      </c>
      <c r="G59" s="318">
        <v>14.154</v>
      </c>
      <c r="H59" s="319">
        <v>4.2584002307727342</v>
      </c>
      <c r="I59" s="319">
        <v>7.4795510600000004</v>
      </c>
      <c r="J59" s="319">
        <v>1.0673042800000001</v>
      </c>
      <c r="K59" s="315">
        <v>2</v>
      </c>
      <c r="L59" s="319">
        <v>184271.82999483962</v>
      </c>
      <c r="M59" s="319">
        <v>184271.82999483962</v>
      </c>
      <c r="N59" s="320">
        <v>6.221471474795669E-3</v>
      </c>
      <c r="O59" s="320">
        <v>6.221471474795669E-3</v>
      </c>
      <c r="P59" s="315">
        <v>7</v>
      </c>
      <c r="Q59" s="319">
        <v>26901.479999382769</v>
      </c>
      <c r="R59" s="320">
        <v>5.8014960837853707E-4</v>
      </c>
    </row>
    <row r="60" spans="2:18" x14ac:dyDescent="0.2">
      <c r="B60" s="315" t="s">
        <v>519</v>
      </c>
      <c r="C60" s="316" t="s">
        <v>7487</v>
      </c>
      <c r="D60" s="315" t="s">
        <v>24</v>
      </c>
      <c r="E60" s="317">
        <v>1109.3700000000001</v>
      </c>
      <c r="F60" s="318">
        <v>3.3414000000000001</v>
      </c>
      <c r="G60" s="318">
        <v>1.6125</v>
      </c>
      <c r="H60" s="319">
        <v>3.2323737529846923</v>
      </c>
      <c r="I60" s="319">
        <v>0.25922350999999999</v>
      </c>
      <c r="J60" s="319">
        <v>2.9088590000000001E-2</v>
      </c>
      <c r="K60" s="315">
        <v>3</v>
      </c>
      <c r="L60" s="319">
        <v>27861.193333484</v>
      </c>
      <c r="M60" s="319">
        <v>27861.193333484</v>
      </c>
      <c r="N60" s="320">
        <v>3.1061190713396053E-4</v>
      </c>
      <c r="O60" s="320">
        <v>3.1061190713396053E-4</v>
      </c>
      <c r="P60" s="315">
        <v>2</v>
      </c>
      <c r="Q60" s="319">
        <v>2554.959999969788</v>
      </c>
      <c r="R60" s="320">
        <v>1.4538334089235587E-5</v>
      </c>
    </row>
    <row r="61" spans="2:18" x14ac:dyDescent="0.2">
      <c r="B61" s="315" t="s">
        <v>595</v>
      </c>
      <c r="C61" s="316" t="s">
        <v>7487</v>
      </c>
      <c r="D61" s="315" t="s">
        <v>24</v>
      </c>
      <c r="E61" s="317">
        <v>1184.5999999999999</v>
      </c>
      <c r="F61" s="318">
        <v>2.3685</v>
      </c>
      <c r="G61" s="318">
        <v>2.6745000000000001</v>
      </c>
      <c r="H61" s="319">
        <v>4.0011510000000001</v>
      </c>
      <c r="I61" s="319">
        <v>10.43657735</v>
      </c>
      <c r="J61" s="319">
        <v>6.1340239999999997E-2</v>
      </c>
      <c r="K61" s="315">
        <v>4</v>
      </c>
      <c r="L61" s="319">
        <v>587459.50000040524</v>
      </c>
      <c r="M61" s="319">
        <v>134093.49999948114</v>
      </c>
      <c r="N61" s="320">
        <v>1.4955715466238623E-3</v>
      </c>
      <c r="O61" s="320">
        <v>1.2610240322512556E-3</v>
      </c>
      <c r="P61" s="315">
        <v>1</v>
      </c>
      <c r="Q61" s="319">
        <v>3002.9999998252028</v>
      </c>
      <c r="R61" s="320">
        <v>5.0544725199437823E-5</v>
      </c>
    </row>
    <row r="62" spans="2:18" x14ac:dyDescent="0.2">
      <c r="B62" s="315" t="s">
        <v>731</v>
      </c>
      <c r="C62" s="316" t="s">
        <v>7484</v>
      </c>
      <c r="D62" s="315" t="s">
        <v>24</v>
      </c>
      <c r="E62" s="317">
        <v>1289.7349999999999</v>
      </c>
      <c r="F62" s="318">
        <v>2.6438999999999999</v>
      </c>
      <c r="G62" s="318">
        <v>3.7187000000000001</v>
      </c>
      <c r="H62" s="319">
        <v>2.784835246661836</v>
      </c>
      <c r="I62" s="319">
        <v>38.89680551</v>
      </c>
      <c r="J62" s="319">
        <v>1.6636244200000001</v>
      </c>
      <c r="K62" s="315">
        <v>5</v>
      </c>
      <c r="L62" s="319">
        <v>1540440.6400118342</v>
      </c>
      <c r="M62" s="319">
        <v>209988.64000449583</v>
      </c>
      <c r="N62" s="320">
        <v>3.9571259403393694E-3</v>
      </c>
      <c r="O62" s="320">
        <v>1.3529345231598669E-3</v>
      </c>
      <c r="P62" s="315">
        <v>7</v>
      </c>
      <c r="Q62" s="319">
        <v>52173.87999993351</v>
      </c>
      <c r="R62" s="320">
        <v>1.9656511957378303E-4</v>
      </c>
    </row>
    <row r="63" spans="2:18" x14ac:dyDescent="0.2">
      <c r="B63" s="315" t="s">
        <v>1397</v>
      </c>
      <c r="C63" s="316" t="s">
        <v>7483</v>
      </c>
      <c r="D63" s="315" t="s">
        <v>24</v>
      </c>
      <c r="E63" s="317">
        <v>1179.29</v>
      </c>
      <c r="F63" s="318">
        <v>4.3008999999999995</v>
      </c>
      <c r="G63" s="318">
        <v>4.2332999999999998</v>
      </c>
      <c r="H63" s="319">
        <v>4.4965316</v>
      </c>
      <c r="I63" s="319">
        <v>0.33392886999999999</v>
      </c>
      <c r="J63" s="319">
        <v>0.17520311</v>
      </c>
      <c r="K63" s="315">
        <v>1</v>
      </c>
      <c r="L63" s="319">
        <v>2975.5999999679625</v>
      </c>
      <c r="M63" s="319">
        <v>2975.5999999679625</v>
      </c>
      <c r="N63" s="320">
        <v>1.7362490338329321E-5</v>
      </c>
      <c r="O63" s="320">
        <v>1.7362490338329321E-5</v>
      </c>
      <c r="P63" s="315">
        <v>1</v>
      </c>
      <c r="Q63" s="319">
        <v>17315.175000153948</v>
      </c>
      <c r="R63" s="320">
        <v>4.1406541488087079E-5</v>
      </c>
    </row>
    <row r="64" spans="2:18" x14ac:dyDescent="0.2">
      <c r="B64" s="315" t="s">
        <v>4847</v>
      </c>
      <c r="C64" s="316" t="s">
        <v>7488</v>
      </c>
      <c r="D64" s="315" t="s">
        <v>24</v>
      </c>
      <c r="E64" s="317">
        <v>1538.25</v>
      </c>
      <c r="F64" s="318">
        <v>3.9728000000000003</v>
      </c>
      <c r="G64" s="318">
        <v>6.0145</v>
      </c>
      <c r="H64" s="319">
        <v>5.2215660874909648</v>
      </c>
      <c r="I64" s="319">
        <v>0</v>
      </c>
      <c r="J64" s="319">
        <v>9.86274E-3</v>
      </c>
      <c r="K64" s="315">
        <v>0</v>
      </c>
      <c r="L64" s="319">
        <v>0</v>
      </c>
      <c r="M64" s="319">
        <v>0</v>
      </c>
      <c r="N64" s="320">
        <v>0</v>
      </c>
      <c r="O64" s="320">
        <v>0</v>
      </c>
      <c r="P64" s="315">
        <v>2</v>
      </c>
      <c r="Q64" s="319">
        <v>616.85999999184855</v>
      </c>
      <c r="R64" s="320">
        <v>1.0831866673703607E-5</v>
      </c>
    </row>
    <row r="65" spans="2:18" x14ac:dyDescent="0.2">
      <c r="B65" s="315" t="s">
        <v>7489</v>
      </c>
      <c r="C65" s="316" t="s">
        <v>7483</v>
      </c>
      <c r="D65" s="315" t="s">
        <v>24</v>
      </c>
      <c r="E65" s="317">
        <v>5</v>
      </c>
      <c r="F65" s="318">
        <v>0</v>
      </c>
      <c r="G65" s="318">
        <v>2.8405</v>
      </c>
      <c r="H65" s="319">
        <v>3.0675490999999995</v>
      </c>
      <c r="I65" s="319"/>
      <c r="J65" s="319"/>
      <c r="K65" s="315"/>
      <c r="L65" s="319"/>
      <c r="M65" s="319"/>
      <c r="N65" s="320"/>
      <c r="O65" s="320"/>
      <c r="P65" s="315"/>
      <c r="Q65" s="319"/>
      <c r="R65" s="320"/>
    </row>
    <row r="66" spans="2:18" x14ac:dyDescent="0.2">
      <c r="B66" s="315" t="s">
        <v>627</v>
      </c>
      <c r="C66" s="316" t="s">
        <v>7490</v>
      </c>
      <c r="D66" s="315" t="s">
        <v>24</v>
      </c>
      <c r="E66" s="317">
        <v>584.17599999999993</v>
      </c>
      <c r="F66" s="318">
        <v>5.2874000000000008</v>
      </c>
      <c r="G66" s="318">
        <v>4.2999200000000002</v>
      </c>
      <c r="H66" s="319">
        <v>3.8677793</v>
      </c>
      <c r="I66" s="319">
        <v>25.13482273</v>
      </c>
      <c r="J66" s="319">
        <v>0.20725899</v>
      </c>
      <c r="K66" s="315">
        <v>2</v>
      </c>
      <c r="L66" s="319">
        <v>413267.14000296197</v>
      </c>
      <c r="M66" s="319">
        <v>5520.2400001323085</v>
      </c>
      <c r="N66" s="320">
        <v>6.9585274889196814E-4</v>
      </c>
      <c r="O66" s="320">
        <v>8.1520237755510665E-5</v>
      </c>
      <c r="P66" s="315">
        <v>8</v>
      </c>
      <c r="Q66" s="319">
        <v>2201.909999980498</v>
      </c>
      <c r="R66" s="320">
        <v>1.615031751215691E-5</v>
      </c>
    </row>
    <row r="67" spans="2:18" x14ac:dyDescent="0.2">
      <c r="B67" s="315" t="s">
        <v>1542</v>
      </c>
      <c r="C67" s="316" t="s">
        <v>7488</v>
      </c>
      <c r="D67" s="315" t="s">
        <v>25</v>
      </c>
      <c r="E67" s="317">
        <v>550</v>
      </c>
      <c r="F67" s="318">
        <v>2.9152000000000005</v>
      </c>
      <c r="G67" s="318">
        <v>3.7986</v>
      </c>
      <c r="H67" s="319">
        <v>1.9624692999999998</v>
      </c>
      <c r="I67" s="319">
        <v>16.766432999999999</v>
      </c>
      <c r="J67" s="319">
        <v>0</v>
      </c>
      <c r="K67" s="315">
        <v>1</v>
      </c>
      <c r="L67" s="319">
        <v>393250.00000256114</v>
      </c>
      <c r="M67" s="319">
        <v>0</v>
      </c>
      <c r="N67" s="320">
        <v>1.5758484661822776E-3</v>
      </c>
      <c r="O67" s="320">
        <v>0</v>
      </c>
      <c r="P67" s="315">
        <v>0</v>
      </c>
      <c r="Q67" s="319">
        <v>0</v>
      </c>
      <c r="R67" s="320">
        <v>0</v>
      </c>
    </row>
    <row r="68" spans="2:18" x14ac:dyDescent="0.2">
      <c r="B68" s="315" t="s">
        <v>518</v>
      </c>
      <c r="C68" s="316" t="s">
        <v>7482</v>
      </c>
      <c r="D68" s="315" t="s">
        <v>24</v>
      </c>
      <c r="E68" s="317">
        <v>2055.0023076923076</v>
      </c>
      <c r="F68" s="318">
        <v>4.7294000000000009</v>
      </c>
      <c r="G68" s="318">
        <v>1.5177</v>
      </c>
      <c r="H68" s="319">
        <v>4.2546094046222622</v>
      </c>
      <c r="I68" s="319">
        <v>8.7411773999999998</v>
      </c>
      <c r="J68" s="319">
        <v>0.72998494999999997</v>
      </c>
      <c r="K68" s="315">
        <v>7</v>
      </c>
      <c r="L68" s="319">
        <v>443288.32100201154</v>
      </c>
      <c r="M68" s="319">
        <v>95891.701009208293</v>
      </c>
      <c r="N68" s="320">
        <v>4.3306244188039333E-3</v>
      </c>
      <c r="O68" s="320">
        <v>2.270599665953321E-3</v>
      </c>
      <c r="P68" s="315">
        <v>6</v>
      </c>
      <c r="Q68" s="319">
        <v>72596.807499360919</v>
      </c>
      <c r="R68" s="320">
        <v>2.3910073331195346E-4</v>
      </c>
    </row>
    <row r="69" spans="2:18" x14ac:dyDescent="0.2">
      <c r="B69" s="315" t="s">
        <v>1203</v>
      </c>
      <c r="C69" s="316" t="s">
        <v>7487</v>
      </c>
      <c r="D69" s="315" t="s">
        <v>24</v>
      </c>
      <c r="E69" s="317">
        <v>557.66599999999994</v>
      </c>
      <c r="F69" s="318">
        <v>1.7997999999999998</v>
      </c>
      <c r="G69" s="318">
        <v>1.4834000000000001</v>
      </c>
      <c r="H69" s="319">
        <v>2.7245933000000004</v>
      </c>
      <c r="I69" s="319">
        <v>0.53649393999999995</v>
      </c>
      <c r="J69" s="319">
        <v>0.28475771</v>
      </c>
      <c r="K69" s="315">
        <v>1</v>
      </c>
      <c r="L69" s="319">
        <v>1628.9999999350403</v>
      </c>
      <c r="M69" s="319">
        <v>1628.9999999350403</v>
      </c>
      <c r="N69" s="320">
        <v>9.090598265907776E-6</v>
      </c>
      <c r="O69" s="320">
        <v>9.090598265907776E-6</v>
      </c>
      <c r="P69" s="315">
        <v>4</v>
      </c>
      <c r="Q69" s="319">
        <v>9147.6200000381505</v>
      </c>
      <c r="R69" s="320">
        <v>6.7845742335259084E-5</v>
      </c>
    </row>
    <row r="70" spans="2:18" x14ac:dyDescent="0.2">
      <c r="B70" s="315" t="s">
        <v>2782</v>
      </c>
      <c r="C70" s="316" t="s">
        <v>7487</v>
      </c>
      <c r="D70" s="315" t="s">
        <v>24</v>
      </c>
      <c r="E70" s="317">
        <v>897.11500000000001</v>
      </c>
      <c r="F70" s="318">
        <v>3.0168000000000004</v>
      </c>
      <c r="G70" s="318">
        <v>0.8993000000000001</v>
      </c>
      <c r="H70" s="319">
        <v>2.6674340000000001</v>
      </c>
      <c r="I70" s="319">
        <v>0</v>
      </c>
      <c r="J70" s="319">
        <v>1.5205659999999999E-2</v>
      </c>
      <c r="K70" s="315">
        <v>0</v>
      </c>
      <c r="L70" s="319">
        <v>0</v>
      </c>
      <c r="M70" s="319">
        <v>0</v>
      </c>
      <c r="N70" s="320">
        <v>0</v>
      </c>
      <c r="O70" s="320">
        <v>0</v>
      </c>
      <c r="P70" s="315">
        <v>2</v>
      </c>
      <c r="Q70" s="319">
        <v>1124.7082999974305</v>
      </c>
      <c r="R70" s="320">
        <v>1.9242274831448079E-5</v>
      </c>
    </row>
    <row r="71" spans="2:18" x14ac:dyDescent="0.2">
      <c r="B71" s="315" t="s">
        <v>577</v>
      </c>
      <c r="C71" s="316" t="s">
        <v>7484</v>
      </c>
      <c r="D71" s="315" t="s">
        <v>24</v>
      </c>
      <c r="E71" s="317">
        <v>1132.9576923076922</v>
      </c>
      <c r="F71" s="318">
        <v>5.0554000000000006</v>
      </c>
      <c r="G71" s="318">
        <v>2.0956999999999999</v>
      </c>
      <c r="H71" s="319">
        <v>3.2771332000000002</v>
      </c>
      <c r="I71" s="319">
        <v>23.650239030000002</v>
      </c>
      <c r="J71" s="319">
        <v>0.80695154999999996</v>
      </c>
      <c r="K71" s="315">
        <v>7</v>
      </c>
      <c r="L71" s="319">
        <v>631031.79759589653</v>
      </c>
      <c r="M71" s="319">
        <v>157228.92999571524</v>
      </c>
      <c r="N71" s="320">
        <v>2.53672912487235E-3</v>
      </c>
      <c r="O71" s="320">
        <v>1.2872704544696374E-3</v>
      </c>
      <c r="P71" s="315">
        <v>6</v>
      </c>
      <c r="Q71" s="319">
        <v>19584.840000162101</v>
      </c>
      <c r="R71" s="320">
        <v>4.9641590485527663E-5</v>
      </c>
    </row>
    <row r="72" spans="2:18" x14ac:dyDescent="0.2">
      <c r="B72" s="315" t="s">
        <v>1543</v>
      </c>
      <c r="C72" s="316" t="s">
        <v>7481</v>
      </c>
      <c r="D72" s="315" t="s">
        <v>24</v>
      </c>
      <c r="E72" s="317">
        <v>423.89000000000004</v>
      </c>
      <c r="F72" s="318">
        <v>5.3123000000000005</v>
      </c>
      <c r="G72" s="318">
        <v>2.3304</v>
      </c>
      <c r="H72" s="319">
        <v>2.9532305000000001</v>
      </c>
      <c r="I72" s="319">
        <v>3.37756444</v>
      </c>
      <c r="J72" s="319">
        <v>2.0398469999999998E-2</v>
      </c>
      <c r="K72" s="315">
        <v>2</v>
      </c>
      <c r="L72" s="319">
        <v>56887.280000791827</v>
      </c>
      <c r="M72" s="319">
        <v>0</v>
      </c>
      <c r="N72" s="320">
        <v>6.2512978464292072E-4</v>
      </c>
      <c r="O72" s="320">
        <v>0</v>
      </c>
      <c r="P72" s="315">
        <v>1</v>
      </c>
      <c r="Q72" s="319">
        <v>50.000000005820766</v>
      </c>
      <c r="R72" s="320">
        <v>5.041036202332554E-6</v>
      </c>
    </row>
    <row r="73" spans="2:18" x14ac:dyDescent="0.2">
      <c r="B73" s="315" t="s">
        <v>545</v>
      </c>
      <c r="C73" s="316" t="s">
        <v>7491</v>
      </c>
      <c r="D73" s="315" t="s">
        <v>24</v>
      </c>
      <c r="E73" s="317">
        <v>1614.9659999999999</v>
      </c>
      <c r="F73" s="318">
        <v>4.5161000000000007</v>
      </c>
      <c r="G73" s="318">
        <v>7.6218000000000004</v>
      </c>
      <c r="H73" s="319">
        <v>4.4286616075386256</v>
      </c>
      <c r="I73" s="319">
        <v>57.492819699999998</v>
      </c>
      <c r="J73" s="319">
        <v>0.25215820999999999</v>
      </c>
      <c r="K73" s="315">
        <v>6</v>
      </c>
      <c r="L73" s="319">
        <v>1735108.4000217961</v>
      </c>
      <c r="M73" s="319">
        <v>175078.39999837219</v>
      </c>
      <c r="N73" s="320">
        <v>5.2861073167291724E-3</v>
      </c>
      <c r="O73" s="320">
        <v>1.8386632477180149E-3</v>
      </c>
      <c r="P73" s="315">
        <v>4</v>
      </c>
      <c r="Q73" s="319">
        <v>6308.999999713129</v>
      </c>
      <c r="R73" s="320">
        <v>7.6569268043820204E-5</v>
      </c>
    </row>
    <row r="74" spans="2:18" x14ac:dyDescent="0.2">
      <c r="B74" s="315" t="s">
        <v>817</v>
      </c>
      <c r="C74" s="316" t="s">
        <v>7492</v>
      </c>
      <c r="D74" s="315" t="s">
        <v>24</v>
      </c>
      <c r="E74" s="317">
        <v>1689.8866666666665</v>
      </c>
      <c r="F74" s="318">
        <v>7.8258000000000001</v>
      </c>
      <c r="G74" s="318">
        <v>2.5991</v>
      </c>
      <c r="H74" s="319">
        <v>4.5253572758254901</v>
      </c>
      <c r="I74" s="319">
        <v>0.23654360999999999</v>
      </c>
      <c r="J74" s="319">
        <v>0</v>
      </c>
      <c r="K74" s="315">
        <v>3</v>
      </c>
      <c r="L74" s="319">
        <v>6603.3000004028545</v>
      </c>
      <c r="M74" s="319">
        <v>6603.3000004028545</v>
      </c>
      <c r="N74" s="320">
        <v>9.6386608584925817E-5</v>
      </c>
      <c r="O74" s="320">
        <v>9.6386608584925817E-5</v>
      </c>
      <c r="P74" s="315">
        <v>0</v>
      </c>
      <c r="Q74" s="319">
        <v>0</v>
      </c>
      <c r="R74" s="320">
        <v>0</v>
      </c>
    </row>
    <row r="75" spans="2:18" x14ac:dyDescent="0.2">
      <c r="B75" s="315" t="s">
        <v>1054</v>
      </c>
      <c r="C75" s="316" t="s">
        <v>7492</v>
      </c>
      <c r="D75" s="315" t="s">
        <v>24</v>
      </c>
      <c r="E75" s="317">
        <v>1415.25</v>
      </c>
      <c r="F75" s="318">
        <v>5.4089000000000009</v>
      </c>
      <c r="G75" s="318">
        <v>0.39900000000000002</v>
      </c>
      <c r="H75" s="319">
        <v>4.3250536999999989</v>
      </c>
      <c r="I75" s="319">
        <v>0.77373952999999995</v>
      </c>
      <c r="J75" s="319">
        <v>0.10158963999999999</v>
      </c>
      <c r="K75" s="315">
        <v>3</v>
      </c>
      <c r="L75" s="319">
        <v>38730.400003990188</v>
      </c>
      <c r="M75" s="319">
        <v>38730.400003990188</v>
      </c>
      <c r="N75" s="320">
        <v>7.4803881351355396E-4</v>
      </c>
      <c r="O75" s="320">
        <v>7.4803881351355396E-4</v>
      </c>
      <c r="P75" s="315">
        <v>1</v>
      </c>
      <c r="Q75" s="319">
        <v>6383.9999999071006</v>
      </c>
      <c r="R75" s="320">
        <v>2.1192118634933294E-5</v>
      </c>
    </row>
    <row r="76" spans="2:18" x14ac:dyDescent="0.2">
      <c r="B76" s="315" t="s">
        <v>1129</v>
      </c>
      <c r="C76" s="316" t="s">
        <v>7493</v>
      </c>
      <c r="D76" s="315" t="s">
        <v>24</v>
      </c>
      <c r="E76" s="317">
        <v>1728.98</v>
      </c>
      <c r="F76" s="318">
        <v>7.0994999999999999</v>
      </c>
      <c r="G76" s="318">
        <v>4.8971999999999998</v>
      </c>
      <c r="H76" s="319">
        <v>3.8291484641600357</v>
      </c>
      <c r="I76" s="319">
        <v>133.61702704000001</v>
      </c>
      <c r="J76" s="319">
        <v>7.5205460000000002E-2</v>
      </c>
      <c r="K76" s="315">
        <v>3</v>
      </c>
      <c r="L76" s="319">
        <v>4228081.1399799995</v>
      </c>
      <c r="M76" s="319">
        <v>123697.11998928132</v>
      </c>
      <c r="N76" s="320">
        <v>3.4436512206716943E-3</v>
      </c>
      <c r="O76" s="320">
        <v>1.7320912835708674E-3</v>
      </c>
      <c r="P76" s="315">
        <v>1</v>
      </c>
      <c r="Q76" s="319">
        <v>3249</v>
      </c>
      <c r="R76" s="320">
        <v>1.4601542707591165E-5</v>
      </c>
    </row>
    <row r="77" spans="2:18" x14ac:dyDescent="0.2">
      <c r="B77" s="315" t="s">
        <v>1166</v>
      </c>
      <c r="C77" s="316" t="s">
        <v>7494</v>
      </c>
      <c r="D77" s="315" t="s">
        <v>24</v>
      </c>
      <c r="E77" s="317">
        <v>860.43181818181813</v>
      </c>
      <c r="F77" s="318">
        <v>4.3341000000000003</v>
      </c>
      <c r="G77" s="318">
        <v>0.77400000000000002</v>
      </c>
      <c r="H77" s="319">
        <v>2.5652296305237297</v>
      </c>
      <c r="I77" s="319">
        <v>2.9007461999999999</v>
      </c>
      <c r="J77" s="319">
        <v>2.4549776900000002</v>
      </c>
      <c r="K77" s="315">
        <v>2</v>
      </c>
      <c r="L77" s="319">
        <v>72821.999993412173</v>
      </c>
      <c r="M77" s="319">
        <v>72821.999993412173</v>
      </c>
      <c r="N77" s="320">
        <v>8.7119110606870731E-4</v>
      </c>
      <c r="O77" s="320">
        <v>8.7119110606870731E-4</v>
      </c>
      <c r="P77" s="315">
        <v>20</v>
      </c>
      <c r="Q77" s="319">
        <v>69876.204999557056</v>
      </c>
      <c r="R77" s="320">
        <v>3.0470270457173538E-4</v>
      </c>
    </row>
    <row r="78" spans="2:18" x14ac:dyDescent="0.2">
      <c r="B78" s="315" t="s">
        <v>4379</v>
      </c>
      <c r="C78" s="316" t="s">
        <v>7495</v>
      </c>
      <c r="D78" s="315" t="s">
        <v>25</v>
      </c>
      <c r="E78" s="317">
        <v>1223.83</v>
      </c>
      <c r="F78" s="318">
        <v>13.682499999999999</v>
      </c>
      <c r="G78" s="318">
        <v>3.6823999999999999</v>
      </c>
      <c r="H78" s="319">
        <v>3.5438765999999995</v>
      </c>
      <c r="I78" s="319">
        <v>3.7303719999999999E-2</v>
      </c>
      <c r="J78" s="319">
        <v>4.0461379999999998E-2</v>
      </c>
      <c r="K78" s="315">
        <v>0</v>
      </c>
      <c r="L78" s="319">
        <v>0</v>
      </c>
      <c r="M78" s="319">
        <v>0</v>
      </c>
      <c r="N78" s="320">
        <v>0</v>
      </c>
      <c r="O78" s="320">
        <v>0</v>
      </c>
      <c r="P78" s="315">
        <v>1</v>
      </c>
      <c r="Q78" s="319">
        <v>438.00000000279397</v>
      </c>
      <c r="R78" s="320">
        <v>2.8515190098796009E-6</v>
      </c>
    </row>
    <row r="79" spans="2:18" x14ac:dyDescent="0.2">
      <c r="B79" s="315" t="s">
        <v>741</v>
      </c>
      <c r="C79" s="316" t="s">
        <v>7496</v>
      </c>
      <c r="D79" s="315" t="s">
        <v>24</v>
      </c>
      <c r="E79" s="317">
        <v>2010.3340000000001</v>
      </c>
      <c r="F79" s="318">
        <v>7.9601999999999995</v>
      </c>
      <c r="G79" s="318">
        <v>3.2878000000000003</v>
      </c>
      <c r="H79" s="319">
        <v>5.2215660874909648</v>
      </c>
      <c r="I79" s="319">
        <v>5.4969937</v>
      </c>
      <c r="J79" s="319">
        <v>0.17727082</v>
      </c>
      <c r="K79" s="315">
        <v>10</v>
      </c>
      <c r="L79" s="319">
        <v>207712.26998411916</v>
      </c>
      <c r="M79" s="319">
        <v>207712.26998411916</v>
      </c>
      <c r="N79" s="320">
        <v>2.5359972156051582E-3</v>
      </c>
      <c r="O79" s="320">
        <v>2.5359972156051582E-3</v>
      </c>
      <c r="P79" s="315">
        <v>4</v>
      </c>
      <c r="Q79" s="319">
        <v>6831.632500089665</v>
      </c>
      <c r="R79" s="320">
        <v>2.8088158252746173E-5</v>
      </c>
    </row>
    <row r="80" spans="2:18" x14ac:dyDescent="0.2">
      <c r="B80" s="315" t="s">
        <v>990</v>
      </c>
      <c r="C80" s="316" t="s">
        <v>7497</v>
      </c>
      <c r="D80" s="315" t="s">
        <v>24</v>
      </c>
      <c r="E80" s="317">
        <v>1616.7142857142858</v>
      </c>
      <c r="F80" s="318">
        <v>8.0779999999999994</v>
      </c>
      <c r="G80" s="318">
        <v>6.3869999999999996</v>
      </c>
      <c r="H80" s="319">
        <v>4.892800815315602</v>
      </c>
      <c r="I80" s="319">
        <v>0.48596201999999999</v>
      </c>
      <c r="J80" s="319">
        <v>0.42762495</v>
      </c>
      <c r="K80" s="315">
        <v>3</v>
      </c>
      <c r="L80" s="319">
        <v>16179.990000036301</v>
      </c>
      <c r="M80" s="319">
        <v>16179.990000036301</v>
      </c>
      <c r="N80" s="320">
        <v>7.5280641792189879E-5</v>
      </c>
      <c r="O80" s="320">
        <v>7.5280641792189879E-5</v>
      </c>
      <c r="P80" s="315">
        <v>3</v>
      </c>
      <c r="Q80" s="319">
        <v>18634.990000009246</v>
      </c>
      <c r="R80" s="320">
        <v>6.3999711801856059E-5</v>
      </c>
    </row>
    <row r="81" spans="2:18" x14ac:dyDescent="0.2">
      <c r="B81" s="315" t="s">
        <v>1448</v>
      </c>
      <c r="C81" s="316" t="s">
        <v>7498</v>
      </c>
      <c r="D81" s="315" t="s">
        <v>24</v>
      </c>
      <c r="E81" s="317">
        <v>1631.4028571428571</v>
      </c>
      <c r="F81" s="318">
        <v>6.2169999999999996</v>
      </c>
      <c r="G81" s="318">
        <v>1.3072999999999999</v>
      </c>
      <c r="H81" s="319">
        <v>4.0202040999999999</v>
      </c>
      <c r="I81" s="319">
        <v>4.5995984400000003</v>
      </c>
      <c r="J81" s="319">
        <v>0.40419646999999997</v>
      </c>
      <c r="K81" s="315">
        <v>3</v>
      </c>
      <c r="L81" s="319">
        <v>165456.89998581342</v>
      </c>
      <c r="M81" s="319">
        <v>165456.89998581342</v>
      </c>
      <c r="N81" s="320">
        <v>1.8128755906649803E-3</v>
      </c>
      <c r="O81" s="320">
        <v>1.8128755906649803E-3</v>
      </c>
      <c r="P81" s="315">
        <v>4</v>
      </c>
      <c r="Q81" s="319">
        <v>23999.680000087348</v>
      </c>
      <c r="R81" s="320">
        <v>6.9028829643529675E-5</v>
      </c>
    </row>
    <row r="82" spans="2:18" x14ac:dyDescent="0.2">
      <c r="B82" s="315" t="s">
        <v>1878</v>
      </c>
      <c r="C82" s="316" t="s">
        <v>7499</v>
      </c>
      <c r="D82" s="315" t="s">
        <v>24</v>
      </c>
      <c r="E82" s="317">
        <v>167</v>
      </c>
      <c r="F82" s="318">
        <v>0.14230000000000001</v>
      </c>
      <c r="G82" s="318">
        <v>0.68149999999999999</v>
      </c>
      <c r="H82" s="319"/>
      <c r="I82" s="319">
        <v>8.4664279999999995E-2</v>
      </c>
      <c r="J82" s="319">
        <v>6.019505E-2</v>
      </c>
      <c r="K82" s="315">
        <v>1</v>
      </c>
      <c r="L82" s="319">
        <v>2320.0000000186265</v>
      </c>
      <c r="M82" s="319">
        <v>2320.0000000186265</v>
      </c>
      <c r="N82" s="320">
        <v>4.0092113233839279E-5</v>
      </c>
      <c r="O82" s="320">
        <v>4.0092113233839279E-5</v>
      </c>
      <c r="P82" s="315">
        <v>1</v>
      </c>
      <c r="Q82" s="319">
        <v>735.99999998509884</v>
      </c>
      <c r="R82" s="320">
        <v>3.2154617407078986E-6</v>
      </c>
    </row>
    <row r="83" spans="2:18" x14ac:dyDescent="0.2">
      <c r="B83" s="315" t="s">
        <v>1573</v>
      </c>
      <c r="C83" s="316" t="s">
        <v>7500</v>
      </c>
      <c r="D83" s="315" t="s">
        <v>24</v>
      </c>
      <c r="E83" s="317">
        <v>1377.9666666666665</v>
      </c>
      <c r="F83" s="318">
        <v>3.9082000000000003</v>
      </c>
      <c r="G83" s="318">
        <v>4.7100000000000003E-2</v>
      </c>
      <c r="H83" s="319">
        <v>3.0866021999999997</v>
      </c>
      <c r="I83" s="319">
        <v>24.20223283</v>
      </c>
      <c r="J83" s="319">
        <v>8.7391529999999995E-2</v>
      </c>
      <c r="K83" s="315">
        <v>3</v>
      </c>
      <c r="L83" s="319">
        <v>1461749.5899891511</v>
      </c>
      <c r="M83" s="319">
        <v>21482.479999462703</v>
      </c>
      <c r="N83" s="320">
        <v>1.6255350441702757E-3</v>
      </c>
      <c r="O83" s="320">
        <v>2.4201811337817017E-4</v>
      </c>
      <c r="P83" s="315">
        <v>3</v>
      </c>
      <c r="Q83" s="319">
        <v>8231.5800000920535</v>
      </c>
      <c r="R83" s="320">
        <v>3.3353987881495219E-5</v>
      </c>
    </row>
    <row r="84" spans="2:18" x14ac:dyDescent="0.2">
      <c r="B84" s="315" t="s">
        <v>1072</v>
      </c>
      <c r="C84" s="316" t="s">
        <v>7501</v>
      </c>
      <c r="D84" s="315" t="s">
        <v>24</v>
      </c>
      <c r="E84" s="317">
        <v>2826.1009375000012</v>
      </c>
      <c r="F84" s="318">
        <v>6.3539000000000003</v>
      </c>
      <c r="G84" s="318">
        <v>1.2024900000000001</v>
      </c>
      <c r="H84" s="319">
        <v>6.2113106</v>
      </c>
      <c r="I84" s="319">
        <v>11.593095999999999</v>
      </c>
      <c r="J84" s="319">
        <v>1.59258583</v>
      </c>
      <c r="K84" s="315">
        <v>7</v>
      </c>
      <c r="L84" s="319">
        <v>445820.82290723559</v>
      </c>
      <c r="M84" s="319">
        <v>302308.00000754086</v>
      </c>
      <c r="N84" s="320">
        <v>4.6086060997282668E-3</v>
      </c>
      <c r="O84" s="320">
        <v>4.2806914931953037E-3</v>
      </c>
      <c r="P84" s="315">
        <v>24</v>
      </c>
      <c r="Q84" s="319">
        <v>138230.54499938013</v>
      </c>
      <c r="R84" s="320">
        <v>5.057678025393702E-4</v>
      </c>
    </row>
    <row r="85" spans="2:18" x14ac:dyDescent="0.2">
      <c r="B85" s="315" t="s">
        <v>1036</v>
      </c>
      <c r="C85" s="316" t="s">
        <v>7502</v>
      </c>
      <c r="D85" s="315" t="s">
        <v>24</v>
      </c>
      <c r="E85" s="317">
        <v>1299.404</v>
      </c>
      <c r="F85" s="318">
        <v>5.8574999999999999</v>
      </c>
      <c r="G85" s="318">
        <v>1.2171000000000001</v>
      </c>
      <c r="H85" s="319">
        <v>3.3723987000000002</v>
      </c>
      <c r="I85" s="319">
        <v>20.426722389999998</v>
      </c>
      <c r="J85" s="319">
        <v>0.28665896000000002</v>
      </c>
      <c r="K85" s="315">
        <v>6</v>
      </c>
      <c r="L85" s="319">
        <v>414778.28000069479</v>
      </c>
      <c r="M85" s="319">
        <v>114423.08000046006</v>
      </c>
      <c r="N85" s="320">
        <v>3.7600769038351103E-3</v>
      </c>
      <c r="O85" s="320">
        <v>2.9656553125738689E-3</v>
      </c>
      <c r="P85" s="315">
        <v>4</v>
      </c>
      <c r="Q85" s="319">
        <v>12859.299999862131</v>
      </c>
      <c r="R85" s="320">
        <v>4.3055871104809854E-5</v>
      </c>
    </row>
    <row r="86" spans="2:18" x14ac:dyDescent="0.2">
      <c r="B86" s="315" t="s">
        <v>708</v>
      </c>
      <c r="C86" s="316" t="s">
        <v>7503</v>
      </c>
      <c r="D86" s="315" t="s">
        <v>24</v>
      </c>
      <c r="E86" s="317">
        <v>1963.8607407407399</v>
      </c>
      <c r="F86" s="318">
        <v>4.0884</v>
      </c>
      <c r="G86" s="318">
        <v>0.36080000000000001</v>
      </c>
      <c r="H86" s="319">
        <v>5.4510710908984752</v>
      </c>
      <c r="I86" s="319">
        <v>7.7502484300000001</v>
      </c>
      <c r="J86" s="319">
        <v>5.1360698500000002</v>
      </c>
      <c r="K86" s="315">
        <v>6</v>
      </c>
      <c r="L86" s="319">
        <v>156580.69999575306</v>
      </c>
      <c r="M86" s="319">
        <v>151400.69999575772</v>
      </c>
      <c r="N86" s="320">
        <v>2.0062013062652757E-3</v>
      </c>
      <c r="O86" s="320">
        <v>2.0051903255998765E-3</v>
      </c>
      <c r="P86" s="315">
        <v>21</v>
      </c>
      <c r="Q86" s="319">
        <v>179921.82590128746</v>
      </c>
      <c r="R86" s="320">
        <v>5.0001473199899724E-4</v>
      </c>
    </row>
    <row r="87" spans="2:18" x14ac:dyDescent="0.2">
      <c r="B87" s="315" t="s">
        <v>940</v>
      </c>
      <c r="C87" s="316" t="s">
        <v>7504</v>
      </c>
      <c r="D87" s="315" t="s">
        <v>24</v>
      </c>
      <c r="E87" s="317">
        <v>612.1</v>
      </c>
      <c r="F87" s="318">
        <v>3.3769</v>
      </c>
      <c r="G87" s="318">
        <v>2.5537000000000001</v>
      </c>
      <c r="H87" s="319">
        <v>1.9434161999999997</v>
      </c>
      <c r="I87" s="319">
        <v>8.3807428000000002</v>
      </c>
      <c r="J87" s="319">
        <v>0.19994165</v>
      </c>
      <c r="K87" s="315">
        <v>3</v>
      </c>
      <c r="L87" s="319">
        <v>397851.55000012455</v>
      </c>
      <c r="M87" s="319">
        <v>25542.449999795586</v>
      </c>
      <c r="N87" s="320">
        <v>1.8650366924858962E-4</v>
      </c>
      <c r="O87" s="320">
        <v>8.5911093041372564E-5</v>
      </c>
      <c r="P87" s="315">
        <v>2</v>
      </c>
      <c r="Q87" s="319">
        <v>7668.7799999034269</v>
      </c>
      <c r="R87" s="320">
        <v>3.0609956656395815E-5</v>
      </c>
    </row>
    <row r="88" spans="2:18" x14ac:dyDescent="0.2">
      <c r="B88" s="315" t="s">
        <v>7505</v>
      </c>
      <c r="C88" s="316" t="s">
        <v>7503</v>
      </c>
      <c r="D88" s="315" t="s">
        <v>25</v>
      </c>
      <c r="E88" s="317">
        <v>102</v>
      </c>
      <c r="F88" s="318">
        <v>0</v>
      </c>
      <c r="G88" s="318">
        <v>4.386400000000001</v>
      </c>
      <c r="H88" s="319">
        <v>0.36200890000000002</v>
      </c>
      <c r="I88" s="319"/>
      <c r="J88" s="319"/>
      <c r="K88" s="315"/>
      <c r="L88" s="319"/>
      <c r="M88" s="319"/>
      <c r="N88" s="320"/>
      <c r="O88" s="320"/>
      <c r="P88" s="315"/>
      <c r="Q88" s="319"/>
      <c r="R88" s="320"/>
    </row>
    <row r="89" spans="2:18" x14ac:dyDescent="0.2">
      <c r="B89" s="315" t="s">
        <v>1333</v>
      </c>
      <c r="C89" s="316" t="s">
        <v>7503</v>
      </c>
      <c r="D89" s="315" t="s">
        <v>25</v>
      </c>
      <c r="E89" s="317">
        <v>67</v>
      </c>
      <c r="F89" s="318">
        <v>0</v>
      </c>
      <c r="G89" s="318">
        <v>1.9208000000000001</v>
      </c>
      <c r="H89" s="319">
        <v>0</v>
      </c>
      <c r="I89" s="319">
        <v>0.36334389</v>
      </c>
      <c r="J89" s="319">
        <v>0</v>
      </c>
      <c r="K89" s="315">
        <v>1</v>
      </c>
      <c r="L89" s="319">
        <v>2947.9999997816049</v>
      </c>
      <c r="M89" s="319">
        <v>2947.9999997816049</v>
      </c>
      <c r="N89" s="320">
        <v>1.935007264797051E-4</v>
      </c>
      <c r="O89" s="320">
        <v>1.935007264797051E-4</v>
      </c>
      <c r="P89" s="315">
        <v>0</v>
      </c>
      <c r="Q89" s="319">
        <v>0</v>
      </c>
      <c r="R89" s="320">
        <v>0</v>
      </c>
    </row>
    <row r="90" spans="2:18" x14ac:dyDescent="0.2">
      <c r="B90" s="315" t="s">
        <v>852</v>
      </c>
      <c r="C90" s="316" t="s">
        <v>7506</v>
      </c>
      <c r="D90" s="315" t="s">
        <v>25</v>
      </c>
      <c r="E90" s="317">
        <v>333.59519999999998</v>
      </c>
      <c r="F90" s="318">
        <v>59.070080000000004</v>
      </c>
      <c r="G90" s="318">
        <v>0.26929999999999998</v>
      </c>
      <c r="H90" s="319">
        <v>2.2482658</v>
      </c>
      <c r="I90" s="319">
        <v>1.3403413200000001</v>
      </c>
      <c r="J90" s="319">
        <v>2.0268129799999999</v>
      </c>
      <c r="K90" s="315">
        <v>8</v>
      </c>
      <c r="L90" s="319">
        <v>25114.460000455216</v>
      </c>
      <c r="M90" s="319">
        <v>19312.96000044567</v>
      </c>
      <c r="N90" s="320">
        <v>5.846904530797583E-4</v>
      </c>
      <c r="O90" s="320">
        <v>5.2545263116951415E-4</v>
      </c>
      <c r="P90" s="315">
        <v>17</v>
      </c>
      <c r="Q90" s="319">
        <v>74562.315000074072</v>
      </c>
      <c r="R90" s="320">
        <v>8.0018840089401326E-4</v>
      </c>
    </row>
    <row r="91" spans="2:18" x14ac:dyDescent="0.2">
      <c r="B91" s="315" t="s">
        <v>611</v>
      </c>
      <c r="C91" s="316" t="s">
        <v>7507</v>
      </c>
      <c r="D91" s="315" t="s">
        <v>25</v>
      </c>
      <c r="E91" s="317">
        <v>829.0763157894728</v>
      </c>
      <c r="F91" s="318">
        <v>114.8018</v>
      </c>
      <c r="G91" s="318">
        <v>0</v>
      </c>
      <c r="H91" s="319">
        <v>1.6957259000000002</v>
      </c>
      <c r="I91" s="319">
        <v>19.65360686</v>
      </c>
      <c r="J91" s="319">
        <v>7.6360540700000001</v>
      </c>
      <c r="K91" s="315">
        <v>15</v>
      </c>
      <c r="L91" s="319">
        <v>632491.02229903836</v>
      </c>
      <c r="M91" s="319">
        <v>420138.81229900249</v>
      </c>
      <c r="N91" s="320">
        <v>9.7524292410316859E-3</v>
      </c>
      <c r="O91" s="320">
        <v>9.3112430756832239E-3</v>
      </c>
      <c r="P91" s="315">
        <v>42</v>
      </c>
      <c r="Q91" s="319">
        <v>247008.18649916645</v>
      </c>
      <c r="R91" s="320">
        <v>2.3144732190168377E-3</v>
      </c>
    </row>
    <row r="92" spans="2:18" x14ac:dyDescent="0.2">
      <c r="B92" s="315" t="s">
        <v>948</v>
      </c>
      <c r="C92" s="316" t="s">
        <v>7508</v>
      </c>
      <c r="D92" s="315" t="s">
        <v>25</v>
      </c>
      <c r="E92" s="317">
        <v>390.12499999999989</v>
      </c>
      <c r="F92" s="318">
        <v>97.211199999999991</v>
      </c>
      <c r="G92" s="318">
        <v>0.48310000000000003</v>
      </c>
      <c r="H92" s="319">
        <v>1.0669736000000001</v>
      </c>
      <c r="I92" s="319">
        <v>66.183415289999999</v>
      </c>
      <c r="J92" s="319">
        <v>4.3414815600000001</v>
      </c>
      <c r="K92" s="315">
        <v>9</v>
      </c>
      <c r="L92" s="319">
        <v>1009414.3399984166</v>
      </c>
      <c r="M92" s="319">
        <v>51753.919999270249</v>
      </c>
      <c r="N92" s="320">
        <v>2.6335253108479948E-3</v>
      </c>
      <c r="O92" s="320">
        <v>5.8778748384045597E-4</v>
      </c>
      <c r="P92" s="315">
        <v>25</v>
      </c>
      <c r="Q92" s="319">
        <v>87251.144000432818</v>
      </c>
      <c r="R92" s="320">
        <v>9.7839821385859696E-4</v>
      </c>
    </row>
    <row r="93" spans="2:18" x14ac:dyDescent="0.2">
      <c r="B93" s="315" t="s">
        <v>607</v>
      </c>
      <c r="C93" s="316" t="s">
        <v>7509</v>
      </c>
      <c r="D93" s="315" t="s">
        <v>24</v>
      </c>
      <c r="E93" s="317">
        <v>132.59399999999999</v>
      </c>
      <c r="F93" s="318">
        <v>2.1560000000000001</v>
      </c>
      <c r="G93" s="318">
        <v>0.96530000000000005</v>
      </c>
      <c r="H93" s="319">
        <v>4.9156997999999996</v>
      </c>
      <c r="I93" s="319">
        <v>4.2435065400000003</v>
      </c>
      <c r="J93" s="319">
        <v>0</v>
      </c>
      <c r="K93" s="315">
        <v>5</v>
      </c>
      <c r="L93" s="319">
        <v>6217.2507997316679</v>
      </c>
      <c r="M93" s="319">
        <v>6217.2507997316679</v>
      </c>
      <c r="N93" s="320">
        <v>2.1919841539271606E-4</v>
      </c>
      <c r="O93" s="320">
        <v>2.1919841539271606E-4</v>
      </c>
      <c r="P93" s="315">
        <v>0</v>
      </c>
      <c r="Q93" s="319">
        <v>0</v>
      </c>
      <c r="R93" s="320">
        <v>0</v>
      </c>
    </row>
    <row r="94" spans="2:18" x14ac:dyDescent="0.2">
      <c r="B94" s="315" t="s">
        <v>2344</v>
      </c>
      <c r="C94" s="316" t="s">
        <v>7510</v>
      </c>
      <c r="D94" s="315" t="s">
        <v>24</v>
      </c>
      <c r="E94" s="317">
        <v>147.51</v>
      </c>
      <c r="F94" s="318">
        <v>2.4357000000000002</v>
      </c>
      <c r="G94" s="318">
        <v>1.1862999999999999</v>
      </c>
      <c r="H94" s="319">
        <v>4.3631598999999994</v>
      </c>
      <c r="I94" s="319">
        <v>0</v>
      </c>
      <c r="J94" s="319">
        <v>1.8346576699999999</v>
      </c>
      <c r="K94" s="315">
        <v>0</v>
      </c>
      <c r="L94" s="319">
        <v>0</v>
      </c>
      <c r="M94" s="319">
        <v>0</v>
      </c>
      <c r="N94" s="320">
        <v>0</v>
      </c>
      <c r="O94" s="320">
        <v>0</v>
      </c>
      <c r="P94" s="315">
        <v>1</v>
      </c>
      <c r="Q94" s="319">
        <v>968.63999998590441</v>
      </c>
      <c r="R94" s="320">
        <v>4.051954449084637E-6</v>
      </c>
    </row>
    <row r="95" spans="2:18" x14ac:dyDescent="0.2">
      <c r="B95" s="315" t="s">
        <v>3214</v>
      </c>
      <c r="C95" s="316" t="s">
        <v>7477</v>
      </c>
      <c r="D95" s="315" t="s">
        <v>24</v>
      </c>
      <c r="E95" s="317">
        <v>96.795000000000016</v>
      </c>
      <c r="F95" s="318">
        <v>2.0695999999999999</v>
      </c>
      <c r="G95" s="318">
        <v>0.51400000000000001</v>
      </c>
      <c r="H95" s="319">
        <v>3.9630448</v>
      </c>
      <c r="I95" s="319">
        <v>0</v>
      </c>
      <c r="J95" s="319">
        <v>1.7067773500000001</v>
      </c>
      <c r="K95" s="315">
        <v>0</v>
      </c>
      <c r="L95" s="319">
        <v>0</v>
      </c>
      <c r="M95" s="319">
        <v>0</v>
      </c>
      <c r="N95" s="320">
        <v>0</v>
      </c>
      <c r="O95" s="320">
        <v>0</v>
      </c>
      <c r="P95" s="315">
        <v>4</v>
      </c>
      <c r="Q95" s="319">
        <v>2242.0000000310247</v>
      </c>
      <c r="R95" s="320">
        <v>1.116469084271258E-5</v>
      </c>
    </row>
    <row r="96" spans="2:18" x14ac:dyDescent="0.2">
      <c r="B96" s="315" t="s">
        <v>584</v>
      </c>
      <c r="C96" s="316" t="s">
        <v>7511</v>
      </c>
      <c r="D96" s="315" t="s">
        <v>24</v>
      </c>
      <c r="E96" s="317">
        <v>1562.6742857142854</v>
      </c>
      <c r="F96" s="318">
        <v>7.4189999999999996</v>
      </c>
      <c r="G96" s="318">
        <v>0.96899999999999997</v>
      </c>
      <c r="H96" s="319">
        <v>3.3456701227256764</v>
      </c>
      <c r="I96" s="319">
        <v>29.178971780000001</v>
      </c>
      <c r="J96" s="319">
        <v>2.8484727200000002</v>
      </c>
      <c r="K96" s="315">
        <v>11</v>
      </c>
      <c r="L96" s="319">
        <v>1113769.0499894535</v>
      </c>
      <c r="M96" s="319">
        <v>367593.26999748795</v>
      </c>
      <c r="N96" s="320">
        <v>8.2592178453396465E-3</v>
      </c>
      <c r="O96" s="320">
        <v>6.6306054468914192E-3</v>
      </c>
      <c r="P96" s="315">
        <v>24</v>
      </c>
      <c r="Q96" s="319">
        <v>117581.94359968409</v>
      </c>
      <c r="R96" s="320">
        <v>4.2612568381039168E-4</v>
      </c>
    </row>
    <row r="97" spans="2:18" x14ac:dyDescent="0.2">
      <c r="B97" s="315" t="s">
        <v>7512</v>
      </c>
      <c r="C97" s="316" t="s">
        <v>7509</v>
      </c>
      <c r="D97" s="315" t="s">
        <v>24</v>
      </c>
      <c r="E97" s="317">
        <v>152</v>
      </c>
      <c r="F97" s="318">
        <v>0.75270000000000004</v>
      </c>
      <c r="G97" s="318">
        <v>2.2269000000000001</v>
      </c>
      <c r="H97" s="319">
        <v>3.6010358999999998</v>
      </c>
      <c r="I97" s="319"/>
      <c r="J97" s="319"/>
      <c r="K97" s="315"/>
      <c r="L97" s="319"/>
      <c r="M97" s="319"/>
      <c r="N97" s="320"/>
      <c r="O97" s="320"/>
      <c r="P97" s="315"/>
      <c r="Q97" s="319"/>
      <c r="R97" s="320"/>
    </row>
    <row r="98" spans="2:18" x14ac:dyDescent="0.2">
      <c r="B98" s="315" t="s">
        <v>7513</v>
      </c>
      <c r="C98" s="316" t="s">
        <v>7477</v>
      </c>
      <c r="D98" s="315" t="s">
        <v>24</v>
      </c>
      <c r="E98" s="317">
        <v>7</v>
      </c>
      <c r="F98" s="318">
        <v>0</v>
      </c>
      <c r="G98" s="318">
        <v>1.4056000000000002</v>
      </c>
      <c r="H98" s="319">
        <v>2.0196285999999999</v>
      </c>
      <c r="I98" s="319"/>
      <c r="J98" s="319"/>
      <c r="K98" s="315"/>
      <c r="L98" s="319"/>
      <c r="M98" s="319"/>
      <c r="N98" s="320"/>
      <c r="O98" s="320"/>
      <c r="P98" s="315"/>
      <c r="Q98" s="319"/>
      <c r="R98" s="320"/>
    </row>
    <row r="99" spans="2:18" x14ac:dyDescent="0.2">
      <c r="B99" s="315" t="s">
        <v>501</v>
      </c>
      <c r="C99" s="316" t="s">
        <v>7514</v>
      </c>
      <c r="D99" s="315" t="s">
        <v>24</v>
      </c>
      <c r="E99" s="317">
        <v>1143.68</v>
      </c>
      <c r="F99" s="318">
        <v>4.8796999999999997</v>
      </c>
      <c r="G99" s="318">
        <v>0.90649999999999997</v>
      </c>
      <c r="H99" s="319">
        <v>2.2212737382417309</v>
      </c>
      <c r="I99" s="319">
        <v>0.45810032000000001</v>
      </c>
      <c r="J99" s="319">
        <v>0.25685393000000001</v>
      </c>
      <c r="K99" s="315">
        <v>3</v>
      </c>
      <c r="L99" s="319">
        <v>17916.074999882705</v>
      </c>
      <c r="M99" s="319">
        <v>17916.074999882705</v>
      </c>
      <c r="N99" s="320">
        <v>1.3889001832726231E-4</v>
      </c>
      <c r="O99" s="320">
        <v>1.3889001832726231E-4</v>
      </c>
      <c r="P99" s="315">
        <v>5</v>
      </c>
      <c r="Q99" s="319">
        <v>12200.447199994385</v>
      </c>
      <c r="R99" s="320">
        <v>5.1534581912973067E-5</v>
      </c>
    </row>
    <row r="100" spans="2:18" x14ac:dyDescent="0.2">
      <c r="B100" s="315" t="s">
        <v>1082</v>
      </c>
      <c r="C100" s="316" t="s">
        <v>7515</v>
      </c>
      <c r="D100" s="315" t="s">
        <v>24</v>
      </c>
      <c r="E100" s="317">
        <v>459.46400000000006</v>
      </c>
      <c r="F100" s="318">
        <v>2.0295000000000001</v>
      </c>
      <c r="G100" s="318">
        <v>3.1185999999999998</v>
      </c>
      <c r="H100" s="319">
        <v>1.7719382999999997</v>
      </c>
      <c r="I100" s="319">
        <v>5.2513960099999997</v>
      </c>
      <c r="J100" s="319">
        <v>0.10508661</v>
      </c>
      <c r="K100" s="315">
        <v>2</v>
      </c>
      <c r="L100" s="319">
        <v>50199.999996309634</v>
      </c>
      <c r="M100" s="319">
        <v>16449.999999452848</v>
      </c>
      <c r="N100" s="320">
        <v>9.2420432664910607E-4</v>
      </c>
      <c r="O100" s="320">
        <v>4.6929614026291089E-4</v>
      </c>
      <c r="P100" s="315">
        <v>3</v>
      </c>
      <c r="Q100" s="319">
        <v>1781.9999993441161</v>
      </c>
      <c r="R100" s="320">
        <v>8.9303990546876872E-5</v>
      </c>
    </row>
    <row r="101" spans="2:18" x14ac:dyDescent="0.2">
      <c r="B101" s="315" t="s">
        <v>1662</v>
      </c>
      <c r="C101" s="316" t="s">
        <v>7516</v>
      </c>
      <c r="D101" s="315" t="s">
        <v>24</v>
      </c>
      <c r="E101" s="317">
        <v>661</v>
      </c>
      <c r="F101" s="318">
        <v>1.6212</v>
      </c>
      <c r="G101" s="318">
        <v>4.4304000000000006</v>
      </c>
      <c r="H101" s="319">
        <v>1.9053100000000001</v>
      </c>
      <c r="I101" s="319">
        <v>1.4431232000000001</v>
      </c>
      <c r="J101" s="319">
        <v>0</v>
      </c>
      <c r="K101" s="315">
        <v>1</v>
      </c>
      <c r="L101" s="319">
        <v>39629.99999769323</v>
      </c>
      <c r="M101" s="319">
        <v>0</v>
      </c>
      <c r="N101" s="320">
        <v>6.6770412690684883E-4</v>
      </c>
      <c r="O101" s="320">
        <v>0</v>
      </c>
      <c r="P101" s="315">
        <v>0</v>
      </c>
      <c r="Q101" s="319">
        <v>0</v>
      </c>
      <c r="R101" s="320">
        <v>0</v>
      </c>
    </row>
    <row r="102" spans="2:18" x14ac:dyDescent="0.2">
      <c r="B102" s="315" t="s">
        <v>780</v>
      </c>
      <c r="C102" s="316" t="s">
        <v>7515</v>
      </c>
      <c r="D102" s="315" t="s">
        <v>24</v>
      </c>
      <c r="E102" s="317">
        <v>1349.49</v>
      </c>
      <c r="F102" s="318">
        <v>1.1097999999999999</v>
      </c>
      <c r="G102" s="318">
        <v>3.4954000000000001</v>
      </c>
      <c r="H102" s="319">
        <v>3.3533455999999999</v>
      </c>
      <c r="I102" s="319">
        <v>10.120694110000001</v>
      </c>
      <c r="J102" s="319">
        <v>0</v>
      </c>
      <c r="K102" s="315">
        <v>1</v>
      </c>
      <c r="L102" s="319">
        <v>257752.59000596986</v>
      </c>
      <c r="M102" s="319">
        <v>257752.59000596986</v>
      </c>
      <c r="N102" s="320">
        <v>1.3551940252040241E-3</v>
      </c>
      <c r="O102" s="320">
        <v>1.3551940252040241E-3</v>
      </c>
      <c r="P102" s="315">
        <v>0</v>
      </c>
      <c r="Q102" s="319">
        <v>0</v>
      </c>
      <c r="R102" s="320">
        <v>0</v>
      </c>
    </row>
    <row r="103" spans="2:18" x14ac:dyDescent="0.2">
      <c r="B103" s="315" t="s">
        <v>781</v>
      </c>
      <c r="C103" s="316" t="s">
        <v>7517</v>
      </c>
      <c r="D103" s="315" t="s">
        <v>24</v>
      </c>
      <c r="E103" s="317">
        <v>540</v>
      </c>
      <c r="F103" s="318">
        <v>8.5999999999999993E-2</v>
      </c>
      <c r="G103" s="318">
        <v>4.823900000000001</v>
      </c>
      <c r="H103" s="319">
        <v>1.3908762999999997</v>
      </c>
      <c r="I103" s="319">
        <v>2.7085314</v>
      </c>
      <c r="J103" s="319">
        <v>0</v>
      </c>
      <c r="K103" s="315">
        <v>1</v>
      </c>
      <c r="L103" s="319">
        <v>103140.00000238884</v>
      </c>
      <c r="M103" s="319">
        <v>103140.00000238884</v>
      </c>
      <c r="N103" s="320">
        <v>5.4228247234894148E-4</v>
      </c>
      <c r="O103" s="320">
        <v>5.4228247234894148E-4</v>
      </c>
      <c r="P103" s="315">
        <v>0</v>
      </c>
      <c r="Q103" s="319">
        <v>0</v>
      </c>
      <c r="R103" s="320">
        <v>0</v>
      </c>
    </row>
    <row r="104" spans="2:18" x14ac:dyDescent="0.2">
      <c r="B104" s="315" t="s">
        <v>550</v>
      </c>
      <c r="C104" s="316" t="s">
        <v>7518</v>
      </c>
      <c r="D104" s="315" t="s">
        <v>24</v>
      </c>
      <c r="E104" s="317">
        <v>955.08249999999998</v>
      </c>
      <c r="F104" s="318">
        <v>0.26989999999999997</v>
      </c>
      <c r="G104" s="318">
        <v>6.9015000000000004</v>
      </c>
      <c r="H104" s="319">
        <v>2.7817525999999995</v>
      </c>
      <c r="I104" s="319">
        <v>6.8981003699999999</v>
      </c>
      <c r="J104" s="319">
        <v>0.16602244999999999</v>
      </c>
      <c r="K104" s="315">
        <v>2</v>
      </c>
      <c r="L104" s="319">
        <v>144502.8500072333</v>
      </c>
      <c r="M104" s="319">
        <v>97805.850004792534</v>
      </c>
      <c r="N104" s="320">
        <v>1.9211019593012217E-3</v>
      </c>
      <c r="O104" s="320">
        <v>9.6053078533659113E-4</v>
      </c>
      <c r="P104" s="315">
        <v>2</v>
      </c>
      <c r="Q104" s="319">
        <v>4292.7100002343768</v>
      </c>
      <c r="R104" s="320">
        <v>3.9983566136510203E-5</v>
      </c>
    </row>
    <row r="105" spans="2:18" x14ac:dyDescent="0.2">
      <c r="B105" s="315" t="s">
        <v>1060</v>
      </c>
      <c r="C105" s="316" t="s">
        <v>7519</v>
      </c>
      <c r="D105" s="315" t="s">
        <v>24</v>
      </c>
      <c r="E105" s="317">
        <v>373.99749999999995</v>
      </c>
      <c r="F105" s="318">
        <v>3.6243000000000003</v>
      </c>
      <c r="G105" s="318">
        <v>2.5338000000000003</v>
      </c>
      <c r="H105" s="319">
        <v>2.5531153999999998</v>
      </c>
      <c r="I105" s="319">
        <v>3.93381113</v>
      </c>
      <c r="J105" s="319">
        <v>0.11489097</v>
      </c>
      <c r="K105" s="315">
        <v>3</v>
      </c>
      <c r="L105" s="319">
        <v>129325.99999609985</v>
      </c>
      <c r="M105" s="319">
        <v>41545.999996630708</v>
      </c>
      <c r="N105" s="320">
        <v>4.9048108089715439E-4</v>
      </c>
      <c r="O105" s="320">
        <v>4.1364655032681774E-4</v>
      </c>
      <c r="P105" s="315">
        <v>1</v>
      </c>
      <c r="Q105" s="319">
        <v>276.99999999138527</v>
      </c>
      <c r="R105" s="320">
        <v>1.0022098526809646E-6</v>
      </c>
    </row>
    <row r="106" spans="2:18" x14ac:dyDescent="0.2">
      <c r="B106" s="315" t="s">
        <v>935</v>
      </c>
      <c r="C106" s="316" t="s">
        <v>7520</v>
      </c>
      <c r="D106" s="315" t="s">
        <v>24</v>
      </c>
      <c r="E106" s="317">
        <v>176.625</v>
      </c>
      <c r="F106" s="318">
        <v>2.3367000000000004</v>
      </c>
      <c r="G106" s="318">
        <v>3.4889999999999999</v>
      </c>
      <c r="H106" s="319">
        <v>4.5155846999999998</v>
      </c>
      <c r="I106" s="319">
        <v>3.0378196000000002</v>
      </c>
      <c r="J106" s="319">
        <v>1.794507E-2</v>
      </c>
      <c r="K106" s="315">
        <v>1</v>
      </c>
      <c r="L106" s="319">
        <v>40668.749999745924</v>
      </c>
      <c r="M106" s="319">
        <v>40668.749999745924</v>
      </c>
      <c r="N106" s="320">
        <v>1.771366006308769E-4</v>
      </c>
      <c r="O106" s="320">
        <v>1.771366006308769E-4</v>
      </c>
      <c r="P106" s="315">
        <v>1</v>
      </c>
      <c r="Q106" s="319">
        <v>480.47999996440484</v>
      </c>
      <c r="R106" s="320">
        <v>7.3328298123528854E-6</v>
      </c>
    </row>
    <row r="107" spans="2:18" x14ac:dyDescent="0.2">
      <c r="B107" s="315" t="s">
        <v>782</v>
      </c>
      <c r="C107" s="316" t="s">
        <v>7515</v>
      </c>
      <c r="D107" s="315" t="s">
        <v>24</v>
      </c>
      <c r="E107" s="317">
        <v>336.5</v>
      </c>
      <c r="F107" s="318">
        <v>1.7884</v>
      </c>
      <c r="G107" s="318">
        <v>1.9241000000000001</v>
      </c>
      <c r="H107" s="319">
        <v>1.1241329</v>
      </c>
      <c r="I107" s="319">
        <v>5.4859806200000003</v>
      </c>
      <c r="J107" s="319">
        <v>4.0233140000000001E-2</v>
      </c>
      <c r="K107" s="315">
        <v>3</v>
      </c>
      <c r="L107" s="319">
        <v>83652.180000665132</v>
      </c>
      <c r="M107" s="319">
        <v>83652.180000665132</v>
      </c>
      <c r="N107" s="320">
        <v>3.9088920306204228E-4</v>
      </c>
      <c r="O107" s="320">
        <v>3.9088920306204228E-4</v>
      </c>
      <c r="P107" s="315">
        <v>1</v>
      </c>
      <c r="Q107" s="319">
        <v>4495.6500000486849</v>
      </c>
      <c r="R107" s="320">
        <v>3.4929778216254795E-5</v>
      </c>
    </row>
    <row r="108" spans="2:18" x14ac:dyDescent="0.2">
      <c r="B108" s="315" t="s">
        <v>7521</v>
      </c>
      <c r="C108" s="316" t="s">
        <v>7522</v>
      </c>
      <c r="D108" s="315" t="s">
        <v>24</v>
      </c>
      <c r="E108" s="317">
        <v>682.68000000000006</v>
      </c>
      <c r="F108" s="318">
        <v>2.3780999999999999</v>
      </c>
      <c r="G108" s="318">
        <v>3.4492000000000003</v>
      </c>
      <c r="H108" s="319">
        <v>2.6293278</v>
      </c>
      <c r="I108" s="319"/>
      <c r="J108" s="319"/>
      <c r="K108" s="315"/>
      <c r="L108" s="319"/>
      <c r="M108" s="319"/>
      <c r="N108" s="320"/>
      <c r="O108" s="320"/>
      <c r="P108" s="315"/>
      <c r="Q108" s="319"/>
      <c r="R108" s="320"/>
    </row>
    <row r="109" spans="2:18" x14ac:dyDescent="0.2">
      <c r="B109" s="315" t="s">
        <v>1042</v>
      </c>
      <c r="C109" s="316" t="s">
        <v>7523</v>
      </c>
      <c r="D109" s="315" t="s">
        <v>24</v>
      </c>
      <c r="E109" s="317">
        <v>209.33333333333334</v>
      </c>
      <c r="F109" s="318">
        <v>4.3316000000000008</v>
      </c>
      <c r="G109" s="318">
        <v>2.5908000000000002</v>
      </c>
      <c r="H109" s="319">
        <v>4.3060006</v>
      </c>
      <c r="I109" s="319">
        <v>93.853248899999997</v>
      </c>
      <c r="J109" s="319">
        <v>0.65877808999999998</v>
      </c>
      <c r="K109" s="315">
        <v>2</v>
      </c>
      <c r="L109" s="319">
        <v>246602.99999992596</v>
      </c>
      <c r="M109" s="319">
        <v>10830.000000066357</v>
      </c>
      <c r="N109" s="320">
        <v>2.6013995519612857E-4</v>
      </c>
      <c r="O109" s="320">
        <v>5.6932841450896113E-5</v>
      </c>
      <c r="P109" s="315">
        <v>1</v>
      </c>
      <c r="Q109" s="319">
        <v>1059.9999999976717</v>
      </c>
      <c r="R109" s="320">
        <v>2.0192957439545919E-6</v>
      </c>
    </row>
    <row r="110" spans="2:18" x14ac:dyDescent="0.2">
      <c r="B110" s="315" t="s">
        <v>783</v>
      </c>
      <c r="C110" s="316" t="s">
        <v>7517</v>
      </c>
      <c r="D110" s="315" t="s">
        <v>24</v>
      </c>
      <c r="E110" s="317">
        <v>5</v>
      </c>
      <c r="F110" s="318">
        <v>0.38700000000000001</v>
      </c>
      <c r="G110" s="318">
        <v>0.17520000000000002</v>
      </c>
      <c r="H110" s="319">
        <v>1.5051949000000002</v>
      </c>
      <c r="I110" s="319">
        <v>0.20601330000000001</v>
      </c>
      <c r="J110" s="319">
        <v>0.49201616999999997</v>
      </c>
      <c r="K110" s="315">
        <v>1</v>
      </c>
      <c r="L110" s="319">
        <v>479.99999999301508</v>
      </c>
      <c r="M110" s="319">
        <v>479.99999999301508</v>
      </c>
      <c r="N110" s="320">
        <v>5.0211340032309383E-6</v>
      </c>
      <c r="O110" s="320">
        <v>5.0211340032309383E-6</v>
      </c>
      <c r="P110" s="315">
        <v>1</v>
      </c>
      <c r="Q110" s="319">
        <v>1828.0000000074506</v>
      </c>
      <c r="R110" s="320">
        <v>4.0161063132418142E-6</v>
      </c>
    </row>
    <row r="111" spans="2:18" x14ac:dyDescent="0.2">
      <c r="B111" s="315" t="s">
        <v>7524</v>
      </c>
      <c r="C111" s="316" t="s">
        <v>7499</v>
      </c>
      <c r="D111" s="315" t="s">
        <v>24</v>
      </c>
      <c r="E111" s="317">
        <v>4.5</v>
      </c>
      <c r="F111" s="318">
        <v>0</v>
      </c>
      <c r="G111" s="318">
        <v>0.56989999999999996</v>
      </c>
      <c r="H111" s="319"/>
      <c r="I111" s="319"/>
      <c r="J111" s="319"/>
      <c r="K111" s="315"/>
      <c r="L111" s="319"/>
      <c r="M111" s="319"/>
      <c r="N111" s="320"/>
      <c r="O111" s="320"/>
      <c r="P111" s="315"/>
      <c r="Q111" s="319"/>
      <c r="R111" s="320"/>
    </row>
    <row r="112" spans="2:18" x14ac:dyDescent="0.2">
      <c r="B112" s="315" t="s">
        <v>7525</v>
      </c>
      <c r="C112" s="316" t="s">
        <v>7526</v>
      </c>
      <c r="D112" s="315" t="s">
        <v>24</v>
      </c>
      <c r="E112" s="317">
        <v>491</v>
      </c>
      <c r="F112" s="318">
        <v>0.66170000000000007</v>
      </c>
      <c r="G112" s="318">
        <v>1.0176000000000001</v>
      </c>
      <c r="H112" s="319">
        <v>3.0103898000000004</v>
      </c>
      <c r="I112" s="319"/>
      <c r="J112" s="319"/>
      <c r="K112" s="315"/>
      <c r="L112" s="319"/>
      <c r="M112" s="319"/>
      <c r="N112" s="320"/>
      <c r="O112" s="320"/>
      <c r="P112" s="315"/>
      <c r="Q112" s="319"/>
      <c r="R112" s="320"/>
    </row>
    <row r="113" spans="2:18" x14ac:dyDescent="0.2">
      <c r="B113" s="315" t="s">
        <v>7527</v>
      </c>
      <c r="C113" s="316" t="s">
        <v>7528</v>
      </c>
      <c r="D113" s="315" t="s">
        <v>24</v>
      </c>
      <c r="E113" s="317">
        <v>7.2</v>
      </c>
      <c r="F113" s="318">
        <v>0</v>
      </c>
      <c r="G113" s="318">
        <v>0.49140000000000006</v>
      </c>
      <c r="H113" s="319">
        <v>0.45727439999999997</v>
      </c>
      <c r="I113" s="319"/>
      <c r="J113" s="319"/>
      <c r="K113" s="315"/>
      <c r="L113" s="319"/>
      <c r="M113" s="319"/>
      <c r="N113" s="320"/>
      <c r="O113" s="320"/>
      <c r="P113" s="315"/>
      <c r="Q113" s="319"/>
      <c r="R113" s="320"/>
    </row>
    <row r="114" spans="2:18" x14ac:dyDescent="0.2">
      <c r="B114" s="315" t="s">
        <v>7529</v>
      </c>
      <c r="C114" s="316" t="s">
        <v>7530</v>
      </c>
      <c r="D114" s="315" t="s">
        <v>24</v>
      </c>
      <c r="E114" s="317">
        <v>76</v>
      </c>
      <c r="F114" s="318">
        <v>0</v>
      </c>
      <c r="G114" s="318">
        <v>0.29890000000000005</v>
      </c>
      <c r="H114" s="319">
        <v>0</v>
      </c>
      <c r="I114" s="319"/>
      <c r="J114" s="319"/>
      <c r="K114" s="315"/>
      <c r="L114" s="319"/>
      <c r="M114" s="319"/>
      <c r="N114" s="320"/>
      <c r="O114" s="320"/>
      <c r="P114" s="315"/>
      <c r="Q114" s="319"/>
      <c r="R114" s="320"/>
    </row>
    <row r="115" spans="2:18" x14ac:dyDescent="0.2">
      <c r="B115" s="315" t="s">
        <v>7531</v>
      </c>
      <c r="C115" s="316" t="s">
        <v>7528</v>
      </c>
      <c r="D115" s="315" t="s">
        <v>23</v>
      </c>
      <c r="E115" s="317">
        <v>152</v>
      </c>
      <c r="F115" s="318">
        <v>0</v>
      </c>
      <c r="G115" s="318">
        <v>0.44730000000000003</v>
      </c>
      <c r="H115" s="319">
        <v>2.8389118999999998</v>
      </c>
      <c r="I115" s="319"/>
      <c r="J115" s="319"/>
      <c r="K115" s="315"/>
      <c r="L115" s="319"/>
      <c r="M115" s="319"/>
      <c r="N115" s="320"/>
      <c r="O115" s="320"/>
      <c r="P115" s="315"/>
      <c r="Q115" s="319"/>
      <c r="R115" s="320"/>
    </row>
    <row r="116" spans="2:18" x14ac:dyDescent="0.2">
      <c r="B116" s="315" t="s">
        <v>7532</v>
      </c>
      <c r="C116" s="316" t="s">
        <v>7528</v>
      </c>
      <c r="D116" s="315" t="s">
        <v>24</v>
      </c>
      <c r="E116" s="317">
        <v>66.400000000000006</v>
      </c>
      <c r="F116" s="318">
        <v>0</v>
      </c>
      <c r="G116" s="318">
        <v>0.10260000000000001</v>
      </c>
      <c r="H116" s="319">
        <v>3.3693938647964088</v>
      </c>
      <c r="I116" s="319"/>
      <c r="J116" s="319"/>
      <c r="K116" s="315"/>
      <c r="L116" s="319"/>
      <c r="M116" s="319"/>
      <c r="N116" s="320"/>
      <c r="O116" s="320"/>
      <c r="P116" s="315"/>
      <c r="Q116" s="319"/>
      <c r="R116" s="320"/>
    </row>
    <row r="117" spans="2:18" x14ac:dyDescent="0.2">
      <c r="B117" s="315" t="s">
        <v>7533</v>
      </c>
      <c r="C117" s="316" t="s">
        <v>7530</v>
      </c>
      <c r="D117" s="315" t="s">
        <v>23</v>
      </c>
      <c r="E117" s="317">
        <v>2</v>
      </c>
      <c r="F117" s="318">
        <v>0</v>
      </c>
      <c r="G117" s="318">
        <v>0.77880000000000005</v>
      </c>
      <c r="H117" s="319">
        <v>3.4523334000270287</v>
      </c>
      <c r="I117" s="319"/>
      <c r="J117" s="319"/>
      <c r="K117" s="315"/>
      <c r="L117" s="319"/>
      <c r="M117" s="319"/>
      <c r="N117" s="320"/>
      <c r="O117" s="320"/>
      <c r="P117" s="315"/>
      <c r="Q117" s="319"/>
      <c r="R117" s="320"/>
    </row>
    <row r="118" spans="2:18" x14ac:dyDescent="0.2">
      <c r="B118" s="315" t="s">
        <v>1670</v>
      </c>
      <c r="C118" s="316" t="s">
        <v>7534</v>
      </c>
      <c r="D118" s="315" t="s">
        <v>24</v>
      </c>
      <c r="E118" s="317">
        <v>1449.4314285714286</v>
      </c>
      <c r="F118" s="318">
        <v>6.5893000000000006</v>
      </c>
      <c r="G118" s="318">
        <v>1.4379999999999999</v>
      </c>
      <c r="H118" s="319">
        <v>4.1154696</v>
      </c>
      <c r="I118" s="319">
        <v>3.64100833</v>
      </c>
      <c r="J118" s="319">
        <v>1.8529534599999999</v>
      </c>
      <c r="K118" s="315">
        <v>2</v>
      </c>
      <c r="L118" s="319">
        <v>324937.44000050263</v>
      </c>
      <c r="M118" s="319">
        <v>0</v>
      </c>
      <c r="N118" s="320">
        <v>3.2551175097421018E-4</v>
      </c>
      <c r="O118" s="320">
        <v>0</v>
      </c>
      <c r="P118" s="315">
        <v>12</v>
      </c>
      <c r="Q118" s="319">
        <v>75168.719999939261</v>
      </c>
      <c r="R118" s="320">
        <v>2.5460937614727071E-4</v>
      </c>
    </row>
    <row r="119" spans="2:18" x14ac:dyDescent="0.2">
      <c r="B119" s="315" t="s">
        <v>719</v>
      </c>
      <c r="C119" s="316" t="s">
        <v>7535</v>
      </c>
      <c r="D119" s="315" t="s">
        <v>24</v>
      </c>
      <c r="E119" s="317">
        <v>1353.5090909090907</v>
      </c>
      <c r="F119" s="318">
        <v>3.0204</v>
      </c>
      <c r="G119" s="318">
        <v>3.1055000000000001</v>
      </c>
      <c r="H119" s="319">
        <v>2.6674340000000001</v>
      </c>
      <c r="I119" s="319">
        <v>0.44577481000000002</v>
      </c>
      <c r="J119" s="319">
        <v>1.63217776</v>
      </c>
      <c r="K119" s="315">
        <v>3</v>
      </c>
      <c r="L119" s="319">
        <v>46900.290000545887</v>
      </c>
      <c r="M119" s="319">
        <v>46900.290000545887</v>
      </c>
      <c r="N119" s="320">
        <v>3.7588415228646051E-4</v>
      </c>
      <c r="O119" s="320">
        <v>3.7588415228646051E-4</v>
      </c>
      <c r="P119" s="315">
        <v>8</v>
      </c>
      <c r="Q119" s="319">
        <v>64952.55550048111</v>
      </c>
      <c r="R119" s="320">
        <v>3.0324815170927502E-4</v>
      </c>
    </row>
    <row r="120" spans="2:18" x14ac:dyDescent="0.2">
      <c r="B120" s="315" t="s">
        <v>1388</v>
      </c>
      <c r="C120" s="316" t="s">
        <v>7536</v>
      </c>
      <c r="D120" s="315" t="s">
        <v>24</v>
      </c>
      <c r="E120" s="317">
        <v>2140.96</v>
      </c>
      <c r="F120" s="318">
        <v>1.7635000000000001</v>
      </c>
      <c r="G120" s="318">
        <v>1.9255</v>
      </c>
      <c r="H120" s="319">
        <v>4.5917971000000009</v>
      </c>
      <c r="I120" s="319">
        <v>3.4693969500000001</v>
      </c>
      <c r="J120" s="319">
        <v>0.62400056999999998</v>
      </c>
      <c r="K120" s="315">
        <v>2</v>
      </c>
      <c r="L120" s="319">
        <v>140520.26000610681</v>
      </c>
      <c r="M120" s="319">
        <v>140520.26000610681</v>
      </c>
      <c r="N120" s="320">
        <v>2.1419637039752208E-3</v>
      </c>
      <c r="O120" s="320">
        <v>2.1419637039752208E-3</v>
      </c>
      <c r="P120" s="315">
        <v>2</v>
      </c>
      <c r="Q120" s="319">
        <v>14384.627999717713</v>
      </c>
      <c r="R120" s="320">
        <v>6.8245447615837877E-5</v>
      </c>
    </row>
    <row r="121" spans="2:18" x14ac:dyDescent="0.2">
      <c r="B121" s="315" t="s">
        <v>7537</v>
      </c>
      <c r="C121" s="316" t="s">
        <v>7538</v>
      </c>
      <c r="D121" s="315" t="s">
        <v>24</v>
      </c>
      <c r="E121" s="317">
        <v>4</v>
      </c>
      <c r="F121" s="318">
        <v>0</v>
      </c>
      <c r="G121" s="318">
        <v>0.86720000000000008</v>
      </c>
      <c r="H121" s="319">
        <v>3.8487262000000002</v>
      </c>
      <c r="I121" s="319"/>
      <c r="J121" s="319"/>
      <c r="K121" s="315"/>
      <c r="L121" s="319"/>
      <c r="M121" s="319"/>
      <c r="N121" s="320"/>
      <c r="O121" s="320"/>
      <c r="P121" s="315"/>
      <c r="Q121" s="319"/>
      <c r="R121" s="320"/>
    </row>
    <row r="122" spans="2:18" x14ac:dyDescent="0.2">
      <c r="B122" s="315" t="s">
        <v>7539</v>
      </c>
      <c r="C122" s="316" t="s">
        <v>7540</v>
      </c>
      <c r="D122" s="315" t="s">
        <v>24</v>
      </c>
      <c r="E122" s="317">
        <v>0.45</v>
      </c>
      <c r="F122" s="318">
        <v>0</v>
      </c>
      <c r="G122" s="318">
        <v>1.6426000000000001</v>
      </c>
      <c r="H122" s="319">
        <v>2.7055402000000002</v>
      </c>
      <c r="I122" s="319"/>
      <c r="J122" s="319"/>
      <c r="K122" s="315"/>
      <c r="L122" s="319"/>
      <c r="M122" s="319"/>
      <c r="N122" s="320"/>
      <c r="O122" s="320"/>
      <c r="P122" s="315"/>
      <c r="Q122" s="319"/>
      <c r="R122" s="320"/>
    </row>
    <row r="123" spans="2:18" x14ac:dyDescent="0.2">
      <c r="B123" s="315" t="s">
        <v>7541</v>
      </c>
      <c r="C123" s="316" t="s">
        <v>7542</v>
      </c>
      <c r="D123" s="315" t="s">
        <v>24</v>
      </c>
      <c r="E123" s="317">
        <v>2</v>
      </c>
      <c r="F123" s="318">
        <v>0</v>
      </c>
      <c r="G123" s="318">
        <v>1.4894000000000001</v>
      </c>
      <c r="H123" s="319">
        <v>1.2765576999999999</v>
      </c>
      <c r="I123" s="319"/>
      <c r="J123" s="319"/>
      <c r="K123" s="315"/>
      <c r="L123" s="319"/>
      <c r="M123" s="319"/>
      <c r="N123" s="320"/>
      <c r="O123" s="320"/>
      <c r="P123" s="315"/>
      <c r="Q123" s="319"/>
      <c r="R123" s="320"/>
    </row>
    <row r="124" spans="2:18" x14ac:dyDescent="0.2">
      <c r="B124" s="315" t="s">
        <v>654</v>
      </c>
      <c r="C124" s="316" t="s">
        <v>7543</v>
      </c>
      <c r="D124" s="315" t="s">
        <v>24</v>
      </c>
      <c r="E124" s="317">
        <v>2182.5263636363638</v>
      </c>
      <c r="F124" s="318">
        <v>3.2835000000000001</v>
      </c>
      <c r="G124" s="318">
        <v>1.9879</v>
      </c>
      <c r="H124" s="319">
        <v>4.9156997999999996</v>
      </c>
      <c r="I124" s="319">
        <v>1.77295987</v>
      </c>
      <c r="J124" s="319">
        <v>0.38246132999999999</v>
      </c>
      <c r="K124" s="315">
        <v>3</v>
      </c>
      <c r="L124" s="319">
        <v>46198.179999629079</v>
      </c>
      <c r="M124" s="319">
        <v>46198.179999629079</v>
      </c>
      <c r="N124" s="320">
        <v>1.7367337317602549E-3</v>
      </c>
      <c r="O124" s="320">
        <v>1.7367337317602549E-3</v>
      </c>
      <c r="P124" s="315">
        <v>8</v>
      </c>
      <c r="Q124" s="319">
        <v>23106.429700223183</v>
      </c>
      <c r="R124" s="320">
        <v>1.8436422683289598E-4</v>
      </c>
    </row>
    <row r="125" spans="2:18" x14ac:dyDescent="0.2">
      <c r="B125" s="315" t="s">
        <v>7544</v>
      </c>
      <c r="C125" s="316" t="s">
        <v>7545</v>
      </c>
      <c r="D125" s="315" t="s">
        <v>25</v>
      </c>
      <c r="E125" s="317">
        <v>78.5</v>
      </c>
      <c r="F125" s="318">
        <v>5.8000000000000003E-2</v>
      </c>
      <c r="G125" s="318">
        <v>2.8519000000000001</v>
      </c>
      <c r="H125" s="319">
        <v>0.32715231460790017</v>
      </c>
      <c r="I125" s="319"/>
      <c r="J125" s="319"/>
      <c r="K125" s="315"/>
      <c r="L125" s="319"/>
      <c r="M125" s="319"/>
      <c r="N125" s="320"/>
      <c r="O125" s="320"/>
      <c r="P125" s="315"/>
      <c r="Q125" s="319"/>
      <c r="R125" s="320"/>
    </row>
    <row r="126" spans="2:18" x14ac:dyDescent="0.2">
      <c r="B126" s="315" t="s">
        <v>7546</v>
      </c>
      <c r="C126" s="316" t="s">
        <v>7540</v>
      </c>
      <c r="D126" s="315" t="s">
        <v>24</v>
      </c>
      <c r="E126" s="317">
        <v>1.45</v>
      </c>
      <c r="F126" s="318">
        <v>0</v>
      </c>
      <c r="G126" s="318">
        <v>2.2918000000000003</v>
      </c>
      <c r="H126" s="319">
        <v>3.5057703999999998</v>
      </c>
      <c r="I126" s="319"/>
      <c r="J126" s="319"/>
      <c r="K126" s="315"/>
      <c r="L126" s="319"/>
      <c r="M126" s="319"/>
      <c r="N126" s="320"/>
      <c r="O126" s="320"/>
      <c r="P126" s="315"/>
      <c r="Q126" s="319"/>
      <c r="R126" s="320"/>
    </row>
    <row r="127" spans="2:18" x14ac:dyDescent="0.2">
      <c r="B127" s="315" t="s">
        <v>2203</v>
      </c>
      <c r="C127" s="316" t="s">
        <v>7543</v>
      </c>
      <c r="D127" s="315" t="s">
        <v>24</v>
      </c>
      <c r="E127" s="317">
        <v>523.83000000000004</v>
      </c>
      <c r="F127" s="318">
        <v>1.0577000000000001</v>
      </c>
      <c r="G127" s="318">
        <v>1.298</v>
      </c>
      <c r="H127" s="319">
        <v>2.6674340000000001</v>
      </c>
      <c r="I127" s="319">
        <v>0</v>
      </c>
      <c r="J127" s="319">
        <v>4.1682740000000003E-2</v>
      </c>
      <c r="K127" s="315">
        <v>0</v>
      </c>
      <c r="L127" s="319">
        <v>0</v>
      </c>
      <c r="M127" s="319">
        <v>0</v>
      </c>
      <c r="N127" s="320">
        <v>0</v>
      </c>
      <c r="O127" s="320">
        <v>0</v>
      </c>
      <c r="P127" s="315">
        <v>1</v>
      </c>
      <c r="Q127" s="319">
        <v>2735.2429999932788</v>
      </c>
      <c r="R127" s="320">
        <v>7.2482147266489032E-6</v>
      </c>
    </row>
    <row r="128" spans="2:18" x14ac:dyDescent="0.2">
      <c r="B128" s="315" t="s">
        <v>3914</v>
      </c>
      <c r="C128" s="316" t="s">
        <v>7547</v>
      </c>
      <c r="D128" s="315" t="s">
        <v>24</v>
      </c>
      <c r="E128" s="317">
        <v>1411.1933333333334</v>
      </c>
      <c r="F128" s="318">
        <v>1.2372999999999998</v>
      </c>
      <c r="G128" s="318">
        <v>2.5465999999999998</v>
      </c>
      <c r="H128" s="319">
        <v>3.1437615000000001</v>
      </c>
      <c r="I128" s="319">
        <v>0</v>
      </c>
      <c r="J128" s="319">
        <v>5.1476809999999998E-2</v>
      </c>
      <c r="K128" s="315">
        <v>0</v>
      </c>
      <c r="L128" s="319">
        <v>0</v>
      </c>
      <c r="M128" s="319">
        <v>0</v>
      </c>
      <c r="N128" s="320">
        <v>0</v>
      </c>
      <c r="O128" s="320">
        <v>0</v>
      </c>
      <c r="P128" s="315">
        <v>2</v>
      </c>
      <c r="Q128" s="319">
        <v>3570.0700000990473</v>
      </c>
      <c r="R128" s="320">
        <v>1.1923445074763548E-5</v>
      </c>
    </row>
    <row r="129" spans="2:18" x14ac:dyDescent="0.2">
      <c r="B129" s="315" t="s">
        <v>3651</v>
      </c>
      <c r="C129" s="316" t="s">
        <v>7538</v>
      </c>
      <c r="D129" s="315" t="s">
        <v>24</v>
      </c>
      <c r="E129" s="317">
        <v>637.34</v>
      </c>
      <c r="F129" s="318">
        <v>0.21980000000000002</v>
      </c>
      <c r="G129" s="318">
        <v>1.2416</v>
      </c>
      <c r="H129" s="319">
        <v>3.6772483</v>
      </c>
      <c r="I129" s="319">
        <v>0</v>
      </c>
      <c r="J129" s="319">
        <v>2.4412E-2</v>
      </c>
      <c r="K129" s="315">
        <v>0</v>
      </c>
      <c r="L129" s="319">
        <v>0</v>
      </c>
      <c r="M129" s="319">
        <v>0</v>
      </c>
      <c r="N129" s="320">
        <v>0</v>
      </c>
      <c r="O129" s="320">
        <v>0</v>
      </c>
      <c r="P129" s="315">
        <v>1</v>
      </c>
      <c r="Q129" s="319">
        <v>47.250000012572855</v>
      </c>
      <c r="R129" s="320">
        <v>2.2548684413543596E-6</v>
      </c>
    </row>
    <row r="130" spans="2:18" x14ac:dyDescent="0.2">
      <c r="B130" s="315" t="s">
        <v>7548</v>
      </c>
      <c r="C130" s="316" t="s">
        <v>7538</v>
      </c>
      <c r="D130" s="315" t="s">
        <v>24</v>
      </c>
      <c r="E130" s="317">
        <v>120</v>
      </c>
      <c r="F130" s="318">
        <v>0</v>
      </c>
      <c r="G130" s="318">
        <v>1.0205</v>
      </c>
      <c r="H130" s="319">
        <v>2.6674340000000001</v>
      </c>
      <c r="I130" s="319"/>
      <c r="J130" s="319"/>
      <c r="K130" s="315"/>
      <c r="L130" s="319"/>
      <c r="M130" s="319"/>
      <c r="N130" s="320"/>
      <c r="O130" s="320"/>
      <c r="P130" s="315"/>
      <c r="Q130" s="319"/>
      <c r="R130" s="320"/>
    </row>
    <row r="131" spans="2:18" x14ac:dyDescent="0.2">
      <c r="B131" s="315" t="s">
        <v>7549</v>
      </c>
      <c r="C131" s="316" t="s">
        <v>7538</v>
      </c>
      <c r="D131" s="315" t="s">
        <v>24</v>
      </c>
      <c r="E131" s="317">
        <v>4</v>
      </c>
      <c r="F131" s="318">
        <v>0</v>
      </c>
      <c r="G131" s="318">
        <v>0.48699999999999999</v>
      </c>
      <c r="H131" s="319">
        <v>2.4959560999999999</v>
      </c>
      <c r="I131" s="319"/>
      <c r="J131" s="319"/>
      <c r="K131" s="315"/>
      <c r="L131" s="319"/>
      <c r="M131" s="319"/>
      <c r="N131" s="320"/>
      <c r="O131" s="320"/>
      <c r="P131" s="315"/>
      <c r="Q131" s="319"/>
      <c r="R131" s="320"/>
    </row>
    <row r="132" spans="2:18" x14ac:dyDescent="0.2">
      <c r="B132" s="315" t="s">
        <v>7550</v>
      </c>
      <c r="C132" s="316" t="s">
        <v>7538</v>
      </c>
      <c r="D132" s="315" t="s">
        <v>24</v>
      </c>
      <c r="E132" s="317">
        <v>32</v>
      </c>
      <c r="F132" s="318">
        <v>0</v>
      </c>
      <c r="G132" s="318">
        <v>1.0765</v>
      </c>
      <c r="H132" s="319">
        <v>4.7823281</v>
      </c>
      <c r="I132" s="319"/>
      <c r="J132" s="319"/>
      <c r="K132" s="315"/>
      <c r="L132" s="319"/>
      <c r="M132" s="319"/>
      <c r="N132" s="320"/>
      <c r="O132" s="320"/>
      <c r="P132" s="315"/>
      <c r="Q132" s="319"/>
      <c r="R132" s="320"/>
    </row>
    <row r="133" spans="2:18" x14ac:dyDescent="0.2">
      <c r="B133" s="315" t="s">
        <v>7551</v>
      </c>
      <c r="C133" s="316" t="s">
        <v>7540</v>
      </c>
      <c r="D133" s="315" t="s">
        <v>24</v>
      </c>
      <c r="E133" s="317">
        <v>0.6</v>
      </c>
      <c r="F133" s="318">
        <v>0</v>
      </c>
      <c r="G133" s="318">
        <v>2.4950000000000001</v>
      </c>
      <c r="H133" s="319">
        <v>3.0484959999999997</v>
      </c>
      <c r="I133" s="319"/>
      <c r="J133" s="319"/>
      <c r="K133" s="315"/>
      <c r="L133" s="319"/>
      <c r="M133" s="319"/>
      <c r="N133" s="320"/>
      <c r="O133" s="320"/>
      <c r="P133" s="315"/>
      <c r="Q133" s="319"/>
      <c r="R133" s="320"/>
    </row>
    <row r="134" spans="2:18" x14ac:dyDescent="0.2">
      <c r="B134" s="315" t="s">
        <v>822</v>
      </c>
      <c r="C134" s="316" t="s">
        <v>7540</v>
      </c>
      <c r="D134" s="315" t="s">
        <v>24</v>
      </c>
      <c r="E134" s="317">
        <v>1548.7777777777778</v>
      </c>
      <c r="F134" s="318">
        <v>4.0890000000000004</v>
      </c>
      <c r="G134" s="318">
        <v>1.8701000000000001</v>
      </c>
      <c r="H134" s="319">
        <v>3.945183266104284</v>
      </c>
      <c r="I134" s="319">
        <v>0.10986161999999999</v>
      </c>
      <c r="J134" s="319">
        <v>4.7757095600000001</v>
      </c>
      <c r="K134" s="315">
        <v>2</v>
      </c>
      <c r="L134" s="319">
        <v>4366.8899998718407</v>
      </c>
      <c r="M134" s="319">
        <v>4366.8899998718407</v>
      </c>
      <c r="N134" s="320">
        <v>7.0462169406915813E-5</v>
      </c>
      <c r="O134" s="320">
        <v>7.0462169406915813E-5</v>
      </c>
      <c r="P134" s="315">
        <v>16</v>
      </c>
      <c r="Q134" s="319">
        <v>189808.11500047919</v>
      </c>
      <c r="R134" s="320">
        <v>4.8091634897139986E-4</v>
      </c>
    </row>
    <row r="135" spans="2:18" x14ac:dyDescent="0.2">
      <c r="B135" s="315" t="s">
        <v>7552</v>
      </c>
      <c r="C135" s="316" t="s">
        <v>7538</v>
      </c>
      <c r="D135" s="315" t="s">
        <v>24</v>
      </c>
      <c r="E135" s="317">
        <v>2</v>
      </c>
      <c r="F135" s="318">
        <v>0</v>
      </c>
      <c r="G135" s="318">
        <v>0.86720000000000008</v>
      </c>
      <c r="H135" s="319">
        <v>2.5531153999999998</v>
      </c>
      <c r="I135" s="319"/>
      <c r="J135" s="319"/>
      <c r="K135" s="315"/>
      <c r="L135" s="319"/>
      <c r="M135" s="319"/>
      <c r="N135" s="320"/>
      <c r="O135" s="320"/>
      <c r="P135" s="315"/>
      <c r="Q135" s="319"/>
      <c r="R135" s="320"/>
    </row>
    <row r="136" spans="2:18" x14ac:dyDescent="0.2">
      <c r="B136" s="315" t="s">
        <v>6646</v>
      </c>
      <c r="C136" s="316" t="s">
        <v>7538</v>
      </c>
      <c r="D136" s="315" t="s">
        <v>24</v>
      </c>
      <c r="E136" s="317">
        <v>82</v>
      </c>
      <c r="F136" s="318">
        <v>0.68640000000000001</v>
      </c>
      <c r="G136" s="318">
        <v>0.93</v>
      </c>
      <c r="H136" s="319">
        <v>3.7153545000000001</v>
      </c>
      <c r="I136" s="319">
        <v>0</v>
      </c>
      <c r="J136" s="319">
        <v>0.18591943</v>
      </c>
      <c r="K136" s="315">
        <v>0</v>
      </c>
      <c r="L136" s="319">
        <v>0</v>
      </c>
      <c r="M136" s="319">
        <v>0</v>
      </c>
      <c r="N136" s="320">
        <v>0</v>
      </c>
      <c r="O136" s="320">
        <v>0</v>
      </c>
      <c r="P136" s="315">
        <v>1</v>
      </c>
      <c r="Q136" s="319">
        <v>84.999999994179234</v>
      </c>
      <c r="R136" s="320">
        <v>1.0062664134001439E-6</v>
      </c>
    </row>
    <row r="137" spans="2:18" x14ac:dyDescent="0.2">
      <c r="B137" s="315" t="s">
        <v>1256</v>
      </c>
      <c r="C137" s="316" t="s">
        <v>7553</v>
      </c>
      <c r="D137" s="315" t="s">
        <v>24</v>
      </c>
      <c r="E137" s="317">
        <v>1351.6</v>
      </c>
      <c r="F137" s="318">
        <v>3.1783999999999999</v>
      </c>
      <c r="G137" s="318">
        <v>6.4061100000000009</v>
      </c>
      <c r="H137" s="319">
        <v>3.5057703999999998</v>
      </c>
      <c r="I137" s="319">
        <v>2.1926560099999999</v>
      </c>
      <c r="J137" s="319">
        <v>2.2107700000000001E-2</v>
      </c>
      <c r="K137" s="315">
        <v>4</v>
      </c>
      <c r="L137" s="319">
        <v>118094.3799987942</v>
      </c>
      <c r="M137" s="319">
        <v>108743.49999885075</v>
      </c>
      <c r="N137" s="320">
        <v>2.3308832582396195E-3</v>
      </c>
      <c r="O137" s="320">
        <v>2.2695668154185306E-3</v>
      </c>
      <c r="P137" s="315">
        <v>1</v>
      </c>
      <c r="Q137" s="319">
        <v>959.14000000942031</v>
      </c>
      <c r="R137" s="320">
        <v>2.3880794219426992E-6</v>
      </c>
    </row>
    <row r="138" spans="2:18" x14ac:dyDescent="0.2">
      <c r="B138" s="315" t="s">
        <v>1550</v>
      </c>
      <c r="C138" s="316" t="s">
        <v>7554</v>
      </c>
      <c r="D138" s="315" t="s">
        <v>24</v>
      </c>
      <c r="E138" s="317">
        <v>712.54333333333341</v>
      </c>
      <c r="F138" s="318">
        <v>4.5596999999999994</v>
      </c>
      <c r="G138" s="318">
        <v>1.7042999999999999</v>
      </c>
      <c r="H138" s="319">
        <v>1.9815224</v>
      </c>
      <c r="I138" s="319">
        <v>27.2210614</v>
      </c>
      <c r="J138" s="319">
        <v>0.13676057</v>
      </c>
      <c r="K138" s="315">
        <v>2</v>
      </c>
      <c r="L138" s="319">
        <v>596441.3499983428</v>
      </c>
      <c r="M138" s="319">
        <v>3991.3500002520163</v>
      </c>
      <c r="N138" s="320">
        <v>5.5217535018380927E-4</v>
      </c>
      <c r="O138" s="320">
        <v>3.4047759166736332E-5</v>
      </c>
      <c r="P138" s="315">
        <v>1</v>
      </c>
      <c r="Q138" s="319">
        <v>3845.6000000042845</v>
      </c>
      <c r="R138" s="320">
        <v>1.8494266385422482E-5</v>
      </c>
    </row>
    <row r="139" spans="2:18" x14ac:dyDescent="0.2">
      <c r="B139" s="315" t="s">
        <v>2026</v>
      </c>
      <c r="C139" s="316" t="s">
        <v>7555</v>
      </c>
      <c r="D139" s="315" t="s">
        <v>24</v>
      </c>
      <c r="E139" s="317">
        <v>328.1033333333333</v>
      </c>
      <c r="F139" s="318">
        <v>1.1914</v>
      </c>
      <c r="G139" s="318">
        <v>2.9037000000000002</v>
      </c>
      <c r="H139" s="319">
        <v>3.5629296999999998</v>
      </c>
      <c r="I139" s="319">
        <v>0</v>
      </c>
      <c r="J139" s="319">
        <v>0.50989211000000001</v>
      </c>
      <c r="K139" s="315">
        <v>0</v>
      </c>
      <c r="L139" s="319">
        <v>0</v>
      </c>
      <c r="M139" s="319">
        <v>0</v>
      </c>
      <c r="N139" s="320">
        <v>0</v>
      </c>
      <c r="O139" s="320">
        <v>0</v>
      </c>
      <c r="P139" s="315">
        <v>6</v>
      </c>
      <c r="Q139" s="319">
        <v>34559.808900032549</v>
      </c>
      <c r="R139" s="320">
        <v>1.0930501912036437E-4</v>
      </c>
    </row>
    <row r="140" spans="2:18" x14ac:dyDescent="0.2">
      <c r="B140" s="315" t="s">
        <v>7556</v>
      </c>
      <c r="C140" s="316" t="s">
        <v>7557</v>
      </c>
      <c r="D140" s="315" t="s">
        <v>24</v>
      </c>
      <c r="E140" s="317">
        <v>10</v>
      </c>
      <c r="F140" s="318">
        <v>2.5705</v>
      </c>
      <c r="G140" s="318">
        <v>0.50060000000000004</v>
      </c>
      <c r="H140" s="319">
        <v>0.25844643483666013</v>
      </c>
      <c r="I140" s="319"/>
      <c r="J140" s="319"/>
      <c r="K140" s="315"/>
      <c r="L140" s="319"/>
      <c r="M140" s="319"/>
      <c r="N140" s="320"/>
      <c r="O140" s="320"/>
      <c r="P140" s="315"/>
      <c r="Q140" s="319"/>
      <c r="R140" s="320"/>
    </row>
    <row r="141" spans="2:18" x14ac:dyDescent="0.2">
      <c r="B141" s="315" t="s">
        <v>620</v>
      </c>
      <c r="C141" s="316" t="s">
        <v>7558</v>
      </c>
      <c r="D141" s="315" t="s">
        <v>25</v>
      </c>
      <c r="E141" s="317">
        <v>1220.6557894736841</v>
      </c>
      <c r="F141" s="318">
        <v>32.950199999999995</v>
      </c>
      <c r="G141" s="318">
        <v>3.9387000000000003</v>
      </c>
      <c r="H141" s="319">
        <v>2.9782265832355836</v>
      </c>
      <c r="I141" s="319">
        <v>115.1721654</v>
      </c>
      <c r="J141" s="319">
        <v>1.63416023</v>
      </c>
      <c r="K141" s="315">
        <v>10</v>
      </c>
      <c r="L141" s="319">
        <v>2026528.2999954335</v>
      </c>
      <c r="M141" s="319">
        <v>266883.30001320038</v>
      </c>
      <c r="N141" s="320">
        <v>1.4960314263491965E-2</v>
      </c>
      <c r="O141" s="320">
        <v>7.5379807638737062E-3</v>
      </c>
      <c r="P141" s="315">
        <v>8</v>
      </c>
      <c r="Q141" s="319">
        <v>14303.267000103369</v>
      </c>
      <c r="R141" s="320">
        <v>1.5860749441379439E-4</v>
      </c>
    </row>
    <row r="142" spans="2:18" x14ac:dyDescent="0.2">
      <c r="B142" s="315" t="s">
        <v>632</v>
      </c>
      <c r="C142" s="316" t="s">
        <v>7559</v>
      </c>
      <c r="D142" s="315" t="s">
        <v>24</v>
      </c>
      <c r="E142" s="317">
        <v>1616.5150000000001</v>
      </c>
      <c r="F142" s="318">
        <v>4.2477</v>
      </c>
      <c r="G142" s="318">
        <v>3.9522000000000004</v>
      </c>
      <c r="H142" s="319">
        <v>5.3729741999999998</v>
      </c>
      <c r="I142" s="319">
        <v>252.37053531000001</v>
      </c>
      <c r="J142" s="319">
        <v>0.13390731</v>
      </c>
      <c r="K142" s="315">
        <v>9</v>
      </c>
      <c r="L142" s="319">
        <v>3556215.0250050202</v>
      </c>
      <c r="M142" s="319">
        <v>166449.93501685956</v>
      </c>
      <c r="N142" s="320">
        <v>5.5241079242105114E-3</v>
      </c>
      <c r="O142" s="320">
        <v>3.9063568830520739E-3</v>
      </c>
      <c r="P142" s="315">
        <v>3</v>
      </c>
      <c r="Q142" s="319">
        <v>12810.539999884762</v>
      </c>
      <c r="R142" s="320">
        <v>4.054027910778059E-5</v>
      </c>
    </row>
    <row r="143" spans="2:18" x14ac:dyDescent="0.2">
      <c r="B143" s="315" t="s">
        <v>1320</v>
      </c>
      <c r="C143" s="316" t="s">
        <v>7560</v>
      </c>
      <c r="D143" s="315" t="s">
        <v>24</v>
      </c>
      <c r="E143" s="317">
        <v>440.94749999999999</v>
      </c>
      <c r="F143" s="318">
        <v>0.15770000000000001</v>
      </c>
      <c r="G143" s="318">
        <v>4.8129999999999997</v>
      </c>
      <c r="H143" s="319">
        <v>4.5917971000000009</v>
      </c>
      <c r="I143" s="319">
        <v>1.92103446</v>
      </c>
      <c r="J143" s="319">
        <v>0.29775272000000003</v>
      </c>
      <c r="K143" s="315">
        <v>1</v>
      </c>
      <c r="L143" s="319">
        <v>14445.419996636663</v>
      </c>
      <c r="M143" s="319">
        <v>14445.419996636663</v>
      </c>
      <c r="N143" s="320">
        <v>4.4200989514891971E-4</v>
      </c>
      <c r="O143" s="320">
        <v>4.4200989514891971E-4</v>
      </c>
      <c r="P143" s="315">
        <v>3</v>
      </c>
      <c r="Q143" s="319">
        <v>10116.848000258955</v>
      </c>
      <c r="R143" s="320">
        <v>4.3841586140249187E-5</v>
      </c>
    </row>
    <row r="144" spans="2:18" x14ac:dyDescent="0.2">
      <c r="B144" s="315" t="s">
        <v>7561</v>
      </c>
      <c r="C144" s="316" t="s">
        <v>7562</v>
      </c>
      <c r="D144" s="315" t="s">
        <v>25</v>
      </c>
      <c r="E144" s="317">
        <v>2</v>
      </c>
      <c r="F144" s="318">
        <v>0</v>
      </c>
      <c r="G144" s="318">
        <v>3.1059999999999999</v>
      </c>
      <c r="H144" s="319">
        <v>0.64780539999999998</v>
      </c>
      <c r="I144" s="319"/>
      <c r="J144" s="319"/>
      <c r="K144" s="315"/>
      <c r="L144" s="319"/>
      <c r="M144" s="319"/>
      <c r="N144" s="320"/>
      <c r="O144" s="320"/>
      <c r="P144" s="315"/>
      <c r="Q144" s="319"/>
      <c r="R144" s="320"/>
    </row>
    <row r="145" spans="2:18" x14ac:dyDescent="0.2">
      <c r="B145" s="315" t="s">
        <v>659</v>
      </c>
      <c r="C145" s="316" t="s">
        <v>7563</v>
      </c>
      <c r="D145" s="315" t="s">
        <v>24</v>
      </c>
      <c r="E145" s="317">
        <v>1321.9225000000001</v>
      </c>
      <c r="F145" s="318">
        <v>3.8243</v>
      </c>
      <c r="G145" s="318">
        <v>1.9141000000000001</v>
      </c>
      <c r="H145" s="319">
        <v>2.1148940999999999</v>
      </c>
      <c r="I145" s="319">
        <v>0.95553568</v>
      </c>
      <c r="J145" s="319">
        <v>0.14013343</v>
      </c>
      <c r="K145" s="315">
        <v>2</v>
      </c>
      <c r="L145" s="319">
        <v>65874.280002776723</v>
      </c>
      <c r="M145" s="319">
        <v>65874.280002776723</v>
      </c>
      <c r="N145" s="320">
        <v>1.3600559159731109E-3</v>
      </c>
      <c r="O145" s="320">
        <v>1.3600559159731109E-3</v>
      </c>
      <c r="P145" s="315">
        <v>2</v>
      </c>
      <c r="Q145" s="319">
        <v>680.08000001865446</v>
      </c>
      <c r="R145" s="320">
        <v>3.0849953941636867E-6</v>
      </c>
    </row>
    <row r="146" spans="2:18" x14ac:dyDescent="0.2">
      <c r="B146" s="315" t="s">
        <v>2031</v>
      </c>
      <c r="C146" s="316" t="s">
        <v>7564</v>
      </c>
      <c r="D146" s="315" t="s">
        <v>24</v>
      </c>
      <c r="E146" s="317">
        <v>349.07666666666665</v>
      </c>
      <c r="F146" s="318">
        <v>1.3208</v>
      </c>
      <c r="G146" s="318">
        <v>2.1360999999999999</v>
      </c>
      <c r="H146" s="319">
        <v>3.6200890000000001</v>
      </c>
      <c r="I146" s="319">
        <v>0</v>
      </c>
      <c r="J146" s="319">
        <v>0.29702053</v>
      </c>
      <c r="K146" s="315">
        <v>0</v>
      </c>
      <c r="L146" s="319">
        <v>0</v>
      </c>
      <c r="M146" s="319">
        <v>0</v>
      </c>
      <c r="N146" s="320">
        <v>0</v>
      </c>
      <c r="O146" s="320">
        <v>0</v>
      </c>
      <c r="P146" s="315">
        <v>3</v>
      </c>
      <c r="Q146" s="319">
        <v>8381.4399000070334</v>
      </c>
      <c r="R146" s="320">
        <v>5.2361823043231579E-5</v>
      </c>
    </row>
    <row r="147" spans="2:18" x14ac:dyDescent="0.2">
      <c r="B147" s="315" t="s">
        <v>7565</v>
      </c>
      <c r="C147" s="316" t="s">
        <v>7566</v>
      </c>
      <c r="D147" s="315" t="s">
        <v>24</v>
      </c>
      <c r="E147" s="317">
        <v>4</v>
      </c>
      <c r="F147" s="318">
        <v>0.14270000000000002</v>
      </c>
      <c r="G147" s="318">
        <v>1.3982999999999999</v>
      </c>
      <c r="H147" s="319">
        <v>0.89549570000000001</v>
      </c>
      <c r="I147" s="319"/>
      <c r="J147" s="319"/>
      <c r="K147" s="315"/>
      <c r="L147" s="319"/>
      <c r="M147" s="319"/>
      <c r="N147" s="320"/>
      <c r="O147" s="320"/>
      <c r="P147" s="315"/>
      <c r="Q147" s="319"/>
      <c r="R147" s="320"/>
    </row>
    <row r="148" spans="2:18" x14ac:dyDescent="0.2">
      <c r="B148" s="315" t="s">
        <v>1492</v>
      </c>
      <c r="C148" s="316" t="s">
        <v>7567</v>
      </c>
      <c r="D148" s="315" t="s">
        <v>25</v>
      </c>
      <c r="E148" s="317">
        <v>938.70666666666659</v>
      </c>
      <c r="F148" s="318">
        <v>12.838100000000001</v>
      </c>
      <c r="G148" s="318">
        <v>4.7061000000000002</v>
      </c>
      <c r="H148" s="319">
        <v>3.6010358999999998</v>
      </c>
      <c r="I148" s="319">
        <v>6.48896856</v>
      </c>
      <c r="J148" s="319">
        <v>0.47457726</v>
      </c>
      <c r="K148" s="315">
        <v>8</v>
      </c>
      <c r="L148" s="319">
        <v>141111.94001109086</v>
      </c>
      <c r="M148" s="319">
        <v>111009.94001111112</v>
      </c>
      <c r="N148" s="320">
        <v>5.9176396247997247E-3</v>
      </c>
      <c r="O148" s="320">
        <v>5.83455371795444E-3</v>
      </c>
      <c r="P148" s="315">
        <v>4</v>
      </c>
      <c r="Q148" s="319">
        <v>11666.469999899244</v>
      </c>
      <c r="R148" s="320">
        <v>1.3263911351909033E-4</v>
      </c>
    </row>
    <row r="149" spans="2:18" x14ac:dyDescent="0.2">
      <c r="B149" s="315" t="s">
        <v>3339</v>
      </c>
      <c r="C149" s="316" t="s">
        <v>7568</v>
      </c>
      <c r="D149" s="315" t="s">
        <v>24</v>
      </c>
      <c r="E149" s="317">
        <v>640.5</v>
      </c>
      <c r="F149" s="318">
        <v>6.2077999999999998</v>
      </c>
      <c r="G149" s="318">
        <v>1.5186000000000002</v>
      </c>
      <c r="H149" s="319">
        <v>2.8770180999999999</v>
      </c>
      <c r="I149" s="319">
        <v>9.9490729999999999E-2</v>
      </c>
      <c r="J149" s="319">
        <v>8.1239779999999998E-2</v>
      </c>
      <c r="K149" s="315">
        <v>0</v>
      </c>
      <c r="L149" s="319">
        <v>0</v>
      </c>
      <c r="M149" s="319">
        <v>0</v>
      </c>
      <c r="N149" s="320">
        <v>0</v>
      </c>
      <c r="O149" s="320">
        <v>0</v>
      </c>
      <c r="P149" s="315">
        <v>4</v>
      </c>
      <c r="Q149" s="319">
        <v>6004.5199999935339</v>
      </c>
      <c r="R149" s="320">
        <v>1.9067652411829156E-5</v>
      </c>
    </row>
    <row r="150" spans="2:18" x14ac:dyDescent="0.2">
      <c r="B150" s="315" t="s">
        <v>1574</v>
      </c>
      <c r="C150" s="316" t="s">
        <v>7569</v>
      </c>
      <c r="D150" s="315" t="s">
        <v>25</v>
      </c>
      <c r="E150" s="317">
        <v>803.17857142857144</v>
      </c>
      <c r="F150" s="318">
        <v>13.2056</v>
      </c>
      <c r="G150" s="318">
        <v>2.9790000000000001</v>
      </c>
      <c r="H150" s="319">
        <v>2.2101595999999999</v>
      </c>
      <c r="I150" s="319">
        <v>218.69332136</v>
      </c>
      <c r="J150" s="319">
        <v>1.7072032500000001</v>
      </c>
      <c r="K150" s="315">
        <v>8</v>
      </c>
      <c r="L150" s="319">
        <v>2469892.009997718</v>
      </c>
      <c r="M150" s="319">
        <v>153798.00999959756</v>
      </c>
      <c r="N150" s="320">
        <v>5.0730500512147121E-3</v>
      </c>
      <c r="O150" s="320">
        <v>2.6433783820234767E-3</v>
      </c>
      <c r="P150" s="315">
        <v>4</v>
      </c>
      <c r="Q150" s="319">
        <v>31887.739999732934</v>
      </c>
      <c r="R150" s="320">
        <v>3.3120914035806291E-4</v>
      </c>
    </row>
    <row r="151" spans="2:18" x14ac:dyDescent="0.2">
      <c r="B151" s="315" t="s">
        <v>1773</v>
      </c>
      <c r="C151" s="316" t="s">
        <v>7570</v>
      </c>
      <c r="D151" s="315" t="s">
        <v>24</v>
      </c>
      <c r="E151" s="317">
        <v>9.5</v>
      </c>
      <c r="F151" s="318">
        <v>2.8824999999999998</v>
      </c>
      <c r="G151" s="318">
        <v>1.0979000000000001</v>
      </c>
      <c r="H151" s="319">
        <v>5.5825582999999996</v>
      </c>
      <c r="I151" s="319">
        <v>0.15443683</v>
      </c>
      <c r="J151" s="319">
        <v>0.41099079999999999</v>
      </c>
      <c r="K151" s="315">
        <v>1</v>
      </c>
      <c r="L151" s="319">
        <v>422.99999996437691</v>
      </c>
      <c r="M151" s="319">
        <v>422.99999996437691</v>
      </c>
      <c r="N151" s="320">
        <v>9.0732157702652086E-6</v>
      </c>
      <c r="O151" s="320">
        <v>9.0732157702652086E-6</v>
      </c>
      <c r="P151" s="315">
        <v>1</v>
      </c>
      <c r="Q151" s="319">
        <v>360</v>
      </c>
      <c r="R151" s="320">
        <v>1.009799243327133E-6</v>
      </c>
    </row>
    <row r="152" spans="2:18" x14ac:dyDescent="0.2">
      <c r="B152" s="315" t="s">
        <v>2365</v>
      </c>
      <c r="C152" s="316" t="s">
        <v>7571</v>
      </c>
      <c r="D152" s="315" t="s">
        <v>24</v>
      </c>
      <c r="E152" s="317">
        <v>1012.3299999999999</v>
      </c>
      <c r="F152" s="318">
        <v>7.3163</v>
      </c>
      <c r="G152" s="318">
        <v>1.8466000000000002</v>
      </c>
      <c r="H152" s="319">
        <v>3.4486110999999999</v>
      </c>
      <c r="I152" s="319">
        <v>0.12675143999999999</v>
      </c>
      <c r="J152" s="319">
        <v>0.92265509999999995</v>
      </c>
      <c r="K152" s="315">
        <v>0</v>
      </c>
      <c r="L152" s="319">
        <v>0</v>
      </c>
      <c r="M152" s="319">
        <v>0</v>
      </c>
      <c r="N152" s="320">
        <v>0</v>
      </c>
      <c r="O152" s="320">
        <v>0</v>
      </c>
      <c r="P152" s="315">
        <v>4</v>
      </c>
      <c r="Q152" s="319">
        <v>22237.499999945656</v>
      </c>
      <c r="R152" s="320">
        <v>6.1323588346516765E-5</v>
      </c>
    </row>
    <row r="153" spans="2:18" x14ac:dyDescent="0.2">
      <c r="B153" s="315" t="s">
        <v>1403</v>
      </c>
      <c r="C153" s="316" t="s">
        <v>7572</v>
      </c>
      <c r="D153" s="315" t="s">
        <v>25</v>
      </c>
      <c r="E153" s="317">
        <v>1015.5</v>
      </c>
      <c r="F153" s="318">
        <v>7.8584000000000005</v>
      </c>
      <c r="G153" s="318">
        <v>0.96299999999999997</v>
      </c>
      <c r="H153" s="319">
        <v>2.2673188999999998</v>
      </c>
      <c r="I153" s="319">
        <v>5.3572839999999997E-2</v>
      </c>
      <c r="J153" s="319">
        <v>9.6029649999999994E-2</v>
      </c>
      <c r="K153" s="315">
        <v>1</v>
      </c>
      <c r="L153" s="319">
        <v>2697.4199999343837</v>
      </c>
      <c r="M153" s="319">
        <v>2697.4199999343837</v>
      </c>
      <c r="N153" s="320">
        <v>5.807601351010214E-5</v>
      </c>
      <c r="O153" s="320">
        <v>5.807601351010214E-5</v>
      </c>
      <c r="P153" s="315">
        <v>1</v>
      </c>
      <c r="Q153" s="319">
        <v>2309.9999998655403</v>
      </c>
      <c r="R153" s="320">
        <v>1.104564090380426E-4</v>
      </c>
    </row>
    <row r="154" spans="2:18" x14ac:dyDescent="0.2">
      <c r="B154" s="315" t="s">
        <v>1259</v>
      </c>
      <c r="C154" s="316" t="s">
        <v>7573</v>
      </c>
      <c r="D154" s="315" t="s">
        <v>25</v>
      </c>
      <c r="E154" s="317">
        <v>931.1875</v>
      </c>
      <c r="F154" s="318">
        <v>18.324300000000001</v>
      </c>
      <c r="G154" s="318">
        <v>5.3316000000000008</v>
      </c>
      <c r="H154" s="319">
        <v>4.3441067999999996</v>
      </c>
      <c r="I154" s="319">
        <v>4.3607900500000003</v>
      </c>
      <c r="J154" s="319">
        <v>2.3056241399999999</v>
      </c>
      <c r="K154" s="315">
        <v>2</v>
      </c>
      <c r="L154" s="319">
        <v>169967.99999902491</v>
      </c>
      <c r="M154" s="319">
        <v>164687.99999908078</v>
      </c>
      <c r="N154" s="320">
        <v>8.565494437682516E-4</v>
      </c>
      <c r="O154" s="320">
        <v>8.1031504617976838E-4</v>
      </c>
      <c r="P154" s="315">
        <v>5</v>
      </c>
      <c r="Q154" s="319">
        <v>80127.94000045443</v>
      </c>
      <c r="R154" s="320">
        <v>5.6269202675371139E-4</v>
      </c>
    </row>
    <row r="155" spans="2:18" x14ac:dyDescent="0.2">
      <c r="B155" s="315" t="s">
        <v>862</v>
      </c>
      <c r="C155" s="316" t="s">
        <v>7574</v>
      </c>
      <c r="D155" s="315" t="s">
        <v>25</v>
      </c>
      <c r="E155" s="317">
        <v>214.25</v>
      </c>
      <c r="F155" s="318">
        <v>4.1082999999999998</v>
      </c>
      <c r="G155" s="318">
        <v>2.524</v>
      </c>
      <c r="H155" s="319">
        <v>0.38867115613995901</v>
      </c>
      <c r="I155" s="319">
        <v>3.47636894</v>
      </c>
      <c r="J155" s="319">
        <v>1.7679043400000001</v>
      </c>
      <c r="K155" s="315">
        <v>1</v>
      </c>
      <c r="L155" s="319">
        <v>416.00000001490116</v>
      </c>
      <c r="M155" s="319">
        <v>416.00000001490116</v>
      </c>
      <c r="N155" s="320">
        <v>1.1528409430538654E-5</v>
      </c>
      <c r="O155" s="320">
        <v>1.1528409430538654E-5</v>
      </c>
      <c r="P155" s="315">
        <v>3</v>
      </c>
      <c r="Q155" s="319">
        <v>1025.309999976377</v>
      </c>
      <c r="R155" s="320">
        <v>3.319754624133303E-5</v>
      </c>
    </row>
    <row r="156" spans="2:18" x14ac:dyDescent="0.2">
      <c r="B156" s="315" t="s">
        <v>10039</v>
      </c>
      <c r="C156" s="316" t="s">
        <v>7575</v>
      </c>
      <c r="D156" s="315" t="s">
        <v>24</v>
      </c>
      <c r="E156" s="317">
        <v>9</v>
      </c>
      <c r="F156" s="318">
        <v>4.4337999999999997</v>
      </c>
      <c r="G156" s="318">
        <v>1.5688</v>
      </c>
      <c r="H156" s="319"/>
      <c r="I156" s="319"/>
      <c r="J156" s="319"/>
      <c r="K156" s="315"/>
      <c r="L156" s="319"/>
      <c r="M156" s="319"/>
      <c r="N156" s="320"/>
      <c r="O156" s="320"/>
      <c r="P156" s="315"/>
      <c r="Q156" s="319"/>
      <c r="R156" s="320"/>
    </row>
    <row r="157" spans="2:18" x14ac:dyDescent="0.2">
      <c r="B157" s="315" t="s">
        <v>1610</v>
      </c>
      <c r="C157" s="316" t="s">
        <v>7576</v>
      </c>
      <c r="D157" s="315" t="s">
        <v>24</v>
      </c>
      <c r="E157" s="317">
        <v>100.5</v>
      </c>
      <c r="F157" s="318">
        <v>1.1734</v>
      </c>
      <c r="G157" s="318">
        <v>2.5978000000000003</v>
      </c>
      <c r="H157" s="319">
        <v>3.4676641999999998</v>
      </c>
      <c r="I157" s="319">
        <v>3.80878279</v>
      </c>
      <c r="J157" s="319">
        <v>1.2717097399999999</v>
      </c>
      <c r="K157" s="315">
        <v>2</v>
      </c>
      <c r="L157" s="319">
        <v>11457.000001544366</v>
      </c>
      <c r="M157" s="319">
        <v>0</v>
      </c>
      <c r="N157" s="320">
        <v>2.0319961579469116E-4</v>
      </c>
      <c r="O157" s="320">
        <v>0</v>
      </c>
      <c r="P157" s="315">
        <v>1</v>
      </c>
      <c r="Q157" s="319">
        <v>737.99999998533167</v>
      </c>
      <c r="R157" s="320">
        <v>3.0276065643838903E-6</v>
      </c>
    </row>
    <row r="158" spans="2:18" x14ac:dyDescent="0.2">
      <c r="B158" s="315" t="s">
        <v>1611</v>
      </c>
      <c r="C158" s="316" t="s">
        <v>7577</v>
      </c>
      <c r="D158" s="315" t="s">
        <v>24</v>
      </c>
      <c r="E158" s="317">
        <v>1442.4257142857143</v>
      </c>
      <c r="F158" s="318">
        <v>4.0918000000000001</v>
      </c>
      <c r="G158" s="318">
        <v>3.3144999999999998</v>
      </c>
      <c r="H158" s="319">
        <v>3.5438765999999995</v>
      </c>
      <c r="I158" s="319">
        <v>15.6106639</v>
      </c>
      <c r="J158" s="319">
        <v>0.21188739000000001</v>
      </c>
      <c r="K158" s="315">
        <v>3</v>
      </c>
      <c r="L158" s="319">
        <v>465064.600015075</v>
      </c>
      <c r="M158" s="319">
        <v>855.35999980084603</v>
      </c>
      <c r="N158" s="320">
        <v>2.8754206784087975E-3</v>
      </c>
      <c r="O158" s="320">
        <v>3.6024494837070279E-5</v>
      </c>
      <c r="P158" s="315">
        <v>4</v>
      </c>
      <c r="Q158" s="319">
        <v>6837.0799996009337</v>
      </c>
      <c r="R158" s="320">
        <v>1.3672710909509782E-4</v>
      </c>
    </row>
    <row r="159" spans="2:18" x14ac:dyDescent="0.2">
      <c r="B159" s="315" t="s">
        <v>1612</v>
      </c>
      <c r="C159" s="316" t="s">
        <v>7578</v>
      </c>
      <c r="D159" s="315" t="s">
        <v>24</v>
      </c>
      <c r="E159" s="317">
        <v>250.58333333333334</v>
      </c>
      <c r="F159" s="318">
        <v>1.6072</v>
      </c>
      <c r="G159" s="318">
        <v>1.6889000000000001</v>
      </c>
      <c r="H159" s="319">
        <v>2.5721685000000001</v>
      </c>
      <c r="I159" s="319">
        <v>3.4273575699999999</v>
      </c>
      <c r="J159" s="319">
        <v>4.6256579699999998</v>
      </c>
      <c r="K159" s="315">
        <v>3</v>
      </c>
      <c r="L159" s="319">
        <v>37219.500003666035</v>
      </c>
      <c r="M159" s="319">
        <v>8662.4999998166459</v>
      </c>
      <c r="N159" s="320">
        <v>5.9457610937050233E-4</v>
      </c>
      <c r="O159" s="320">
        <v>8.8093484927018488E-5</v>
      </c>
      <c r="P159" s="315">
        <v>3</v>
      </c>
      <c r="Q159" s="319">
        <v>31871.119999875944</v>
      </c>
      <c r="R159" s="320">
        <v>9.2426544513122416E-5</v>
      </c>
    </row>
    <row r="160" spans="2:18" x14ac:dyDescent="0.2">
      <c r="B160" s="315" t="s">
        <v>839</v>
      </c>
      <c r="C160" s="316" t="s">
        <v>7579</v>
      </c>
      <c r="D160" s="315" t="s">
        <v>24</v>
      </c>
      <c r="E160" s="317">
        <v>1687.3345454545454</v>
      </c>
      <c r="F160" s="318">
        <v>4.4946999999999999</v>
      </c>
      <c r="G160" s="318">
        <v>2.6612000000000005</v>
      </c>
      <c r="H160" s="319">
        <v>4.5917971000000009</v>
      </c>
      <c r="I160" s="319">
        <v>35.107804880000003</v>
      </c>
      <c r="J160" s="319">
        <v>0.56065662999999999</v>
      </c>
      <c r="K160" s="315">
        <v>7</v>
      </c>
      <c r="L160" s="319">
        <v>1376246.0882324693</v>
      </c>
      <c r="M160" s="319">
        <v>231967.43819842063</v>
      </c>
      <c r="N160" s="320">
        <v>7.0616302356858243E-3</v>
      </c>
      <c r="O160" s="320">
        <v>1.8437793084534111E-3</v>
      </c>
      <c r="P160" s="315">
        <v>4</v>
      </c>
      <c r="Q160" s="319">
        <v>51068.677799734607</v>
      </c>
      <c r="R160" s="320">
        <v>1.2150640976780419E-4</v>
      </c>
    </row>
    <row r="161" spans="2:18" x14ac:dyDescent="0.2">
      <c r="B161" s="315" t="s">
        <v>1613</v>
      </c>
      <c r="C161" s="316" t="s">
        <v>7580</v>
      </c>
      <c r="D161" s="315" t="s">
        <v>24</v>
      </c>
      <c r="E161" s="317">
        <v>429</v>
      </c>
      <c r="F161" s="318">
        <v>1.6019000000000001</v>
      </c>
      <c r="G161" s="318">
        <v>3.9174000000000002</v>
      </c>
      <c r="H161" s="319">
        <v>3.3533455999999999</v>
      </c>
      <c r="I161" s="319">
        <v>4.5638469400000004</v>
      </c>
      <c r="J161" s="319">
        <v>0</v>
      </c>
      <c r="K161" s="315">
        <v>3</v>
      </c>
      <c r="L161" s="319">
        <v>50111.070006479116</v>
      </c>
      <c r="M161" s="319">
        <v>1699.8299999534383</v>
      </c>
      <c r="N161" s="320">
        <v>8.9261714746602936E-4</v>
      </c>
      <c r="O161" s="320">
        <v>3.4002731114053729E-5</v>
      </c>
      <c r="P161" s="315">
        <v>0</v>
      </c>
      <c r="Q161" s="319">
        <v>0</v>
      </c>
      <c r="R161" s="320">
        <v>0</v>
      </c>
    </row>
    <row r="162" spans="2:18" x14ac:dyDescent="0.2">
      <c r="B162" s="315" t="s">
        <v>1614</v>
      </c>
      <c r="C162" s="316" t="s">
        <v>7576</v>
      </c>
      <c r="D162" s="315" t="s">
        <v>24</v>
      </c>
      <c r="E162" s="317">
        <v>251.5</v>
      </c>
      <c r="F162" s="318">
        <v>2.1899000000000002</v>
      </c>
      <c r="G162" s="318">
        <v>1.5954999999999999</v>
      </c>
      <c r="H162" s="319">
        <v>4.3250536999999989</v>
      </c>
      <c r="I162" s="319">
        <v>4.4340777100000004</v>
      </c>
      <c r="J162" s="319">
        <v>0</v>
      </c>
      <c r="K162" s="315">
        <v>2</v>
      </c>
      <c r="L162" s="319">
        <v>28671.000003864756</v>
      </c>
      <c r="M162" s="319">
        <v>0</v>
      </c>
      <c r="N162" s="320">
        <v>5.0850451116780915E-4</v>
      </c>
      <c r="O162" s="320">
        <v>0</v>
      </c>
      <c r="P162" s="315">
        <v>0</v>
      </c>
      <c r="Q162" s="319">
        <v>0</v>
      </c>
      <c r="R162" s="320">
        <v>0</v>
      </c>
    </row>
    <row r="163" spans="2:18" x14ac:dyDescent="0.2">
      <c r="B163" s="315" t="s">
        <v>1615</v>
      </c>
      <c r="C163" s="316" t="s">
        <v>7580</v>
      </c>
      <c r="D163" s="315" t="s">
        <v>24</v>
      </c>
      <c r="E163" s="317">
        <v>269.5</v>
      </c>
      <c r="F163" s="318">
        <v>1.5403</v>
      </c>
      <c r="G163" s="318">
        <v>1.4237</v>
      </c>
      <c r="H163" s="319">
        <v>4.5155846999999998</v>
      </c>
      <c r="I163" s="319">
        <v>3.3075255000000001</v>
      </c>
      <c r="J163" s="319">
        <v>0</v>
      </c>
      <c r="K163" s="315">
        <v>2</v>
      </c>
      <c r="L163" s="319">
        <v>30133.620004061915</v>
      </c>
      <c r="M163" s="319">
        <v>0</v>
      </c>
      <c r="N163" s="320">
        <v>5.3444531784090261E-4</v>
      </c>
      <c r="O163" s="320">
        <v>0</v>
      </c>
      <c r="P163" s="315">
        <v>0</v>
      </c>
      <c r="Q163" s="319">
        <v>0</v>
      </c>
      <c r="R163" s="320">
        <v>0</v>
      </c>
    </row>
    <row r="164" spans="2:18" x14ac:dyDescent="0.2">
      <c r="B164" s="315" t="s">
        <v>960</v>
      </c>
      <c r="C164" s="316" t="s">
        <v>7581</v>
      </c>
      <c r="D164" s="315" t="s">
        <v>25</v>
      </c>
      <c r="E164" s="317">
        <v>1106.7063829787237</v>
      </c>
      <c r="F164" s="318">
        <v>101.61960000000001</v>
      </c>
      <c r="G164" s="318">
        <v>0.53210000000000002</v>
      </c>
      <c r="H164" s="319">
        <v>3.6963013999999998</v>
      </c>
      <c r="I164" s="319">
        <v>37.669214920000002</v>
      </c>
      <c r="J164" s="319">
        <v>3.8416057299999999</v>
      </c>
      <c r="K164" s="315">
        <v>14</v>
      </c>
      <c r="L164" s="319">
        <v>750225.22001125582</v>
      </c>
      <c r="M164" s="319">
        <v>106359.46000291679</v>
      </c>
      <c r="N164" s="320">
        <v>1.5538949345163471E-2</v>
      </c>
      <c r="O164" s="320">
        <v>7.9667962589241165E-3</v>
      </c>
      <c r="P164" s="315">
        <v>33</v>
      </c>
      <c r="Q164" s="319">
        <v>96554.739999994228</v>
      </c>
      <c r="R164" s="320">
        <v>9.2244473810704707E-4</v>
      </c>
    </row>
    <row r="165" spans="2:18" x14ac:dyDescent="0.2">
      <c r="B165" s="315" t="s">
        <v>1364</v>
      </c>
      <c r="C165" s="316" t="s">
        <v>7582</v>
      </c>
      <c r="D165" s="315" t="s">
        <v>25</v>
      </c>
      <c r="E165" s="317">
        <v>269.87874999999997</v>
      </c>
      <c r="F165" s="318">
        <v>34.5379</v>
      </c>
      <c r="G165" s="318">
        <v>5.7099999999999998E-2</v>
      </c>
      <c r="H165" s="319">
        <v>1.4861418</v>
      </c>
      <c r="I165" s="319">
        <v>2.4391511700000001</v>
      </c>
      <c r="J165" s="319">
        <v>0.38616697</v>
      </c>
      <c r="K165" s="315">
        <v>5</v>
      </c>
      <c r="L165" s="319">
        <v>50176.500000874512</v>
      </c>
      <c r="M165" s="319">
        <v>19323.500000238419</v>
      </c>
      <c r="N165" s="320">
        <v>1.7785770865135157E-3</v>
      </c>
      <c r="O165" s="320">
        <v>1.0078239454508258E-3</v>
      </c>
      <c r="P165" s="315">
        <v>3</v>
      </c>
      <c r="Q165" s="319">
        <v>7059.0411000346203</v>
      </c>
      <c r="R165" s="320">
        <v>8.4983923323442791E-5</v>
      </c>
    </row>
    <row r="166" spans="2:18" x14ac:dyDescent="0.2">
      <c r="B166" s="315" t="s">
        <v>1365</v>
      </c>
      <c r="C166" s="316" t="s">
        <v>7583</v>
      </c>
      <c r="D166" s="315" t="s">
        <v>25</v>
      </c>
      <c r="E166" s="317">
        <v>685.34615384615381</v>
      </c>
      <c r="F166" s="318">
        <v>47.724669999999996</v>
      </c>
      <c r="G166" s="318">
        <v>0.1343</v>
      </c>
      <c r="H166" s="319">
        <v>1.6576196999999999</v>
      </c>
      <c r="I166" s="319">
        <v>8.4003122999999995</v>
      </c>
      <c r="J166" s="319">
        <v>0.81631885999999998</v>
      </c>
      <c r="K166" s="315">
        <v>5</v>
      </c>
      <c r="L166" s="319">
        <v>266674.50000653684</v>
      </c>
      <c r="M166" s="319">
        <v>8136.5000013029203</v>
      </c>
      <c r="N166" s="320">
        <v>6.4385912551880456E-3</v>
      </c>
      <c r="O166" s="320">
        <v>2.0887238203892511E-3</v>
      </c>
      <c r="P166" s="315">
        <v>7</v>
      </c>
      <c r="Q166" s="319">
        <v>25743.029999865026</v>
      </c>
      <c r="R166" s="320">
        <v>2.07885188463414E-4</v>
      </c>
    </row>
    <row r="167" spans="2:18" x14ac:dyDescent="0.2">
      <c r="B167" s="315" t="s">
        <v>636</v>
      </c>
      <c r="C167" s="316" t="s">
        <v>7584</v>
      </c>
      <c r="D167" s="315" t="s">
        <v>25</v>
      </c>
      <c r="E167" s="317">
        <v>1347.2630000000004</v>
      </c>
      <c r="F167" s="318">
        <v>65.046300000000002</v>
      </c>
      <c r="G167" s="318">
        <v>1.9924000000000002</v>
      </c>
      <c r="H167" s="319">
        <v>4.9156997999999996</v>
      </c>
      <c r="I167" s="319">
        <v>6.7359347200000004</v>
      </c>
      <c r="J167" s="319">
        <v>5.1474148199999998</v>
      </c>
      <c r="K167" s="315">
        <v>9</v>
      </c>
      <c r="L167" s="319">
        <v>67903.850007645684</v>
      </c>
      <c r="M167" s="319">
        <v>62669.890004294459</v>
      </c>
      <c r="N167" s="320">
        <v>9.00217276767931E-3</v>
      </c>
      <c r="O167" s="320">
        <v>5.2385322349427802E-3</v>
      </c>
      <c r="P167" s="315">
        <v>9</v>
      </c>
      <c r="Q167" s="319">
        <v>17758.160000096403</v>
      </c>
      <c r="R167" s="320">
        <v>1.8740281129316408E-4</v>
      </c>
    </row>
    <row r="168" spans="2:18" x14ac:dyDescent="0.2">
      <c r="B168" s="315" t="s">
        <v>1225</v>
      </c>
      <c r="C168" s="316" t="s">
        <v>7585</v>
      </c>
      <c r="D168" s="315" t="s">
        <v>25</v>
      </c>
      <c r="E168" s="317">
        <v>907.82233333333306</v>
      </c>
      <c r="F168" s="318">
        <v>50.299700000000001</v>
      </c>
      <c r="G168" s="318">
        <v>3.1564999999999999</v>
      </c>
      <c r="H168" s="319">
        <v>2.0386817000000002</v>
      </c>
      <c r="I168" s="319">
        <v>78.440735630000006</v>
      </c>
      <c r="J168" s="319">
        <v>4.5849625899999999</v>
      </c>
      <c r="K168" s="315">
        <v>14</v>
      </c>
      <c r="L168" s="319">
        <v>1141228.9600018861</v>
      </c>
      <c r="M168" s="319">
        <v>54562.99000185672</v>
      </c>
      <c r="N168" s="320">
        <v>1.1888794432532098E-2</v>
      </c>
      <c r="O168" s="320">
        <v>3.3733307228430908E-3</v>
      </c>
      <c r="P168" s="315">
        <v>16</v>
      </c>
      <c r="Q168" s="319">
        <v>32297.175300061139</v>
      </c>
      <c r="R168" s="320">
        <v>2.482107755740477E-4</v>
      </c>
    </row>
    <row r="169" spans="2:18" x14ac:dyDescent="0.2">
      <c r="B169" s="315" t="s">
        <v>1356</v>
      </c>
      <c r="C169" s="316" t="s">
        <v>7586</v>
      </c>
      <c r="D169" s="315" t="s">
        <v>24</v>
      </c>
      <c r="E169" s="317">
        <v>435.83333333333331</v>
      </c>
      <c r="F169" s="318">
        <v>4.9856999999999996</v>
      </c>
      <c r="G169" s="318">
        <v>0.64900000000000002</v>
      </c>
      <c r="H169" s="319">
        <v>4.2488412999999996</v>
      </c>
      <c r="I169" s="319">
        <v>1.50216996</v>
      </c>
      <c r="J169" s="319">
        <v>2.394845E-2</v>
      </c>
      <c r="K169" s="315">
        <v>5</v>
      </c>
      <c r="L169" s="319">
        <v>13447.150001931272</v>
      </c>
      <c r="M169" s="319">
        <v>11725.150000828702</v>
      </c>
      <c r="N169" s="320">
        <v>1.3605565705136285E-3</v>
      </c>
      <c r="O169" s="320">
        <v>9.26636433691201E-4</v>
      </c>
      <c r="P169" s="315">
        <v>1</v>
      </c>
      <c r="Q169" s="319">
        <v>113.0250000053784</v>
      </c>
      <c r="R169" s="320">
        <v>8.2990102198035613E-7</v>
      </c>
    </row>
    <row r="170" spans="2:18" x14ac:dyDescent="0.2">
      <c r="B170" s="315" t="s">
        <v>2045</v>
      </c>
      <c r="C170" s="316" t="s">
        <v>7587</v>
      </c>
      <c r="D170" s="315" t="s">
        <v>24</v>
      </c>
      <c r="E170" s="317">
        <v>263.83000000000004</v>
      </c>
      <c r="F170" s="318">
        <v>1.3874000000000002</v>
      </c>
      <c r="G170" s="318">
        <v>0.38630000000000003</v>
      </c>
      <c r="H170" s="319">
        <v>0.89549570000000001</v>
      </c>
      <c r="I170" s="319">
        <v>0</v>
      </c>
      <c r="J170" s="319">
        <v>0.18538877000000001</v>
      </c>
      <c r="K170" s="315">
        <v>0</v>
      </c>
      <c r="L170" s="319">
        <v>0</v>
      </c>
      <c r="M170" s="319">
        <v>0</v>
      </c>
      <c r="N170" s="320">
        <v>0</v>
      </c>
      <c r="O170" s="320">
        <v>0</v>
      </c>
      <c r="P170" s="315">
        <v>1</v>
      </c>
      <c r="Q170" s="319">
        <v>2239.2499999508145</v>
      </c>
      <c r="R170" s="320">
        <v>8.5040921490140767E-6</v>
      </c>
    </row>
    <row r="171" spans="2:18" x14ac:dyDescent="0.2">
      <c r="B171" s="315" t="s">
        <v>1125</v>
      </c>
      <c r="C171" s="316" t="s">
        <v>7588</v>
      </c>
      <c r="D171" s="315" t="s">
        <v>24</v>
      </c>
      <c r="E171" s="317">
        <v>1479.0228571428572</v>
      </c>
      <c r="F171" s="318">
        <v>9.5268999999999995</v>
      </c>
      <c r="G171" s="318">
        <v>8.5030999999999999</v>
      </c>
      <c r="H171" s="319">
        <v>5.4872927999999996</v>
      </c>
      <c r="I171" s="319">
        <v>95.296820420000003</v>
      </c>
      <c r="J171" s="319">
        <v>2.2803479000000002</v>
      </c>
      <c r="K171" s="315">
        <v>5</v>
      </c>
      <c r="L171" s="319">
        <v>2455182.5000275234</v>
      </c>
      <c r="M171" s="319">
        <v>92412.500012242352</v>
      </c>
      <c r="N171" s="320">
        <v>4.4764233845301015E-3</v>
      </c>
      <c r="O171" s="320">
        <v>1.5273927835607324E-3</v>
      </c>
      <c r="P171" s="315">
        <v>8</v>
      </c>
      <c r="Q171" s="319">
        <v>39650.039999975721</v>
      </c>
      <c r="R171" s="320">
        <v>1.3635142000142188E-4</v>
      </c>
    </row>
    <row r="172" spans="2:18" x14ac:dyDescent="0.2">
      <c r="B172" s="315" t="s">
        <v>854</v>
      </c>
      <c r="C172" s="316" t="s">
        <v>7587</v>
      </c>
      <c r="D172" s="315" t="s">
        <v>24</v>
      </c>
      <c r="E172" s="317">
        <v>1874.6350000000002</v>
      </c>
      <c r="F172" s="318">
        <v>8.2252999999999989</v>
      </c>
      <c r="G172" s="318">
        <v>4.0598000000000001</v>
      </c>
      <c r="H172" s="319">
        <v>4.4584254000000003</v>
      </c>
      <c r="I172" s="319">
        <v>3.97423568</v>
      </c>
      <c r="J172" s="319">
        <v>0</v>
      </c>
      <c r="K172" s="315">
        <v>4</v>
      </c>
      <c r="L172" s="319">
        <v>196286.26998326503</v>
      </c>
      <c r="M172" s="319">
        <v>196286.26998326503</v>
      </c>
      <c r="N172" s="320">
        <v>3.838202023635088E-3</v>
      </c>
      <c r="O172" s="320">
        <v>3.838202023635088E-3</v>
      </c>
      <c r="P172" s="315">
        <v>0</v>
      </c>
      <c r="Q172" s="319">
        <v>0</v>
      </c>
      <c r="R172" s="320">
        <v>0</v>
      </c>
    </row>
    <row r="173" spans="2:18" x14ac:dyDescent="0.2">
      <c r="B173" s="315" t="s">
        <v>1110</v>
      </c>
      <c r="C173" s="316" t="s">
        <v>7587</v>
      </c>
      <c r="D173" s="315" t="s">
        <v>24</v>
      </c>
      <c r="E173" s="317">
        <v>242.51</v>
      </c>
      <c r="F173" s="318">
        <v>2.5194000000000001</v>
      </c>
      <c r="G173" s="318">
        <v>0.63539999999999996</v>
      </c>
      <c r="H173" s="319">
        <v>3.3914518000000005</v>
      </c>
      <c r="I173" s="319">
        <v>0.14783388</v>
      </c>
      <c r="J173" s="319">
        <v>0.86647609999999997</v>
      </c>
      <c r="K173" s="315">
        <v>1</v>
      </c>
      <c r="L173" s="319">
        <v>5130</v>
      </c>
      <c r="M173" s="319">
        <v>5130</v>
      </c>
      <c r="N173" s="320">
        <v>5.6911196906570928E-5</v>
      </c>
      <c r="O173" s="320">
        <v>5.6911196906570928E-5</v>
      </c>
      <c r="P173" s="315">
        <v>1</v>
      </c>
      <c r="Q173" s="319">
        <v>686.95599999513468</v>
      </c>
      <c r="R173" s="320">
        <v>1.3069878083156468E-6</v>
      </c>
    </row>
    <row r="174" spans="2:18" x14ac:dyDescent="0.2">
      <c r="B174" s="315" t="s">
        <v>1479</v>
      </c>
      <c r="C174" s="316" t="s">
        <v>7589</v>
      </c>
      <c r="D174" s="315" t="s">
        <v>25</v>
      </c>
      <c r="E174" s="317">
        <v>1006.1452941176472</v>
      </c>
      <c r="F174" s="318">
        <v>24.438400000000001</v>
      </c>
      <c r="G174" s="318">
        <v>1.0274000000000001</v>
      </c>
      <c r="H174" s="319">
        <v>3.2390270000000001</v>
      </c>
      <c r="I174" s="319">
        <v>66.922085469999999</v>
      </c>
      <c r="J174" s="319">
        <v>3.2331074700000002</v>
      </c>
      <c r="K174" s="315">
        <v>7</v>
      </c>
      <c r="L174" s="319">
        <v>1417625.8699989365</v>
      </c>
      <c r="M174" s="319">
        <v>21488.870000411513</v>
      </c>
      <c r="N174" s="320">
        <v>4.2147986445113805E-3</v>
      </c>
      <c r="O174" s="320">
        <v>2.8377301614395409E-4</v>
      </c>
      <c r="P174" s="315">
        <v>9</v>
      </c>
      <c r="Q174" s="319">
        <v>51479.044999635938</v>
      </c>
      <c r="R174" s="320">
        <v>4.9659496397179111E-4</v>
      </c>
    </row>
    <row r="175" spans="2:18" x14ac:dyDescent="0.2">
      <c r="B175" s="315" t="s">
        <v>1044</v>
      </c>
      <c r="C175" s="316" t="s">
        <v>7588</v>
      </c>
      <c r="D175" s="315" t="s">
        <v>24</v>
      </c>
      <c r="E175" s="317">
        <v>1803</v>
      </c>
      <c r="F175" s="318">
        <v>2.8768000000000002</v>
      </c>
      <c r="G175" s="318">
        <v>13.94336</v>
      </c>
      <c r="H175" s="319">
        <v>5.8111954999999993</v>
      </c>
      <c r="I175" s="319"/>
      <c r="J175" s="319"/>
      <c r="K175" s="315"/>
      <c r="L175" s="319"/>
      <c r="M175" s="319"/>
      <c r="N175" s="320"/>
      <c r="O175" s="320"/>
      <c r="P175" s="315"/>
      <c r="Q175" s="319"/>
      <c r="R175" s="320"/>
    </row>
    <row r="176" spans="2:18" x14ac:dyDescent="0.2">
      <c r="B176" s="315" t="s">
        <v>3127</v>
      </c>
      <c r="C176" s="316" t="s">
        <v>7590</v>
      </c>
      <c r="D176" s="315" t="s">
        <v>24</v>
      </c>
      <c r="E176" s="317">
        <v>1503.085</v>
      </c>
      <c r="F176" s="318">
        <v>3.2160000000000002</v>
      </c>
      <c r="G176" s="318">
        <v>4.0411999999999999</v>
      </c>
      <c r="H176" s="319">
        <v>2.4951004952412217</v>
      </c>
      <c r="I176" s="319">
        <v>0</v>
      </c>
      <c r="J176" s="319">
        <v>0.61870354999999999</v>
      </c>
      <c r="K176" s="315">
        <v>0</v>
      </c>
      <c r="L176" s="319">
        <v>0</v>
      </c>
      <c r="M176" s="319">
        <v>0</v>
      </c>
      <c r="N176" s="320">
        <v>0</v>
      </c>
      <c r="O176" s="320">
        <v>0</v>
      </c>
      <c r="P176" s="315">
        <v>6</v>
      </c>
      <c r="Q176" s="319">
        <v>54023.57499980482</v>
      </c>
      <c r="R176" s="320">
        <v>1.8532567545518689E-4</v>
      </c>
    </row>
    <row r="177" spans="2:18" x14ac:dyDescent="0.2">
      <c r="B177" s="315" t="s">
        <v>1678</v>
      </c>
      <c r="C177" s="316" t="s">
        <v>7591</v>
      </c>
      <c r="D177" s="315" t="s">
        <v>24</v>
      </c>
      <c r="E177" s="317">
        <v>1347.0342857142857</v>
      </c>
      <c r="F177" s="318">
        <v>3.8897000000000004</v>
      </c>
      <c r="G177" s="318">
        <v>0.88600000000000001</v>
      </c>
      <c r="H177" s="319">
        <v>3.0829747573872166</v>
      </c>
      <c r="I177" s="319">
        <v>0.29886555999999997</v>
      </c>
      <c r="J177" s="319">
        <v>0.82183527999999995</v>
      </c>
      <c r="K177" s="315">
        <v>1</v>
      </c>
      <c r="L177" s="319">
        <v>13433.350000127661</v>
      </c>
      <c r="M177" s="319">
        <v>0</v>
      </c>
      <c r="N177" s="320">
        <v>5.5427979210919079E-5</v>
      </c>
      <c r="O177" s="320">
        <v>0</v>
      </c>
      <c r="P177" s="315">
        <v>6</v>
      </c>
      <c r="Q177" s="319">
        <v>19699.179999748638</v>
      </c>
      <c r="R177" s="320">
        <v>8.4024986695973414E-5</v>
      </c>
    </row>
    <row r="178" spans="2:18" x14ac:dyDescent="0.2">
      <c r="B178" s="315" t="s">
        <v>1108</v>
      </c>
      <c r="C178" s="316" t="s">
        <v>7592</v>
      </c>
      <c r="D178" s="315" t="s">
        <v>24</v>
      </c>
      <c r="E178" s="317">
        <v>1167.2212500000001</v>
      </c>
      <c r="F178" s="318">
        <v>4.7193000000000005</v>
      </c>
      <c r="G178" s="318">
        <v>7.1657000000000002</v>
      </c>
      <c r="H178" s="319">
        <v>3.8098093305026515</v>
      </c>
      <c r="I178" s="319">
        <v>0.39447469000000002</v>
      </c>
      <c r="J178" s="319">
        <v>0.77587477999999999</v>
      </c>
      <c r="K178" s="315">
        <v>2</v>
      </c>
      <c r="L178" s="319">
        <v>41066.999999949185</v>
      </c>
      <c r="M178" s="319">
        <v>9224.9999994630343</v>
      </c>
      <c r="N178" s="320">
        <v>1.0980703370651586E-4</v>
      </c>
      <c r="O178" s="320">
        <v>5.117015511336421E-5</v>
      </c>
      <c r="P178" s="315">
        <v>6</v>
      </c>
      <c r="Q178" s="319">
        <v>45738.179999721047</v>
      </c>
      <c r="R178" s="320">
        <v>1.4624571902112623E-4</v>
      </c>
    </row>
    <row r="179" spans="2:18" x14ac:dyDescent="0.2">
      <c r="B179" s="315" t="s">
        <v>1531</v>
      </c>
      <c r="C179" s="316" t="s">
        <v>7593</v>
      </c>
      <c r="D179" s="315" t="s">
        <v>25</v>
      </c>
      <c r="E179" s="317">
        <v>1195.6125</v>
      </c>
      <c r="F179" s="318">
        <v>27.922799999999999</v>
      </c>
      <c r="G179" s="318">
        <v>3.2808999999999999</v>
      </c>
      <c r="H179" s="319">
        <v>3.8871658651321512</v>
      </c>
      <c r="I179" s="319">
        <v>67.760700409999998</v>
      </c>
      <c r="J179" s="319">
        <v>4.1940784100000004</v>
      </c>
      <c r="K179" s="315">
        <v>9</v>
      </c>
      <c r="L179" s="319">
        <v>3098265.1800065138</v>
      </c>
      <c r="M179" s="319">
        <v>217264.68000308512</v>
      </c>
      <c r="N179" s="320">
        <v>1.1462335761952656E-2</v>
      </c>
      <c r="O179" s="320">
        <v>4.2522411368913693E-3</v>
      </c>
      <c r="P179" s="315">
        <v>31</v>
      </c>
      <c r="Q179" s="319">
        <v>189580.17499956125</v>
      </c>
      <c r="R179" s="320">
        <v>1.4591847363863411E-3</v>
      </c>
    </row>
    <row r="180" spans="2:18" x14ac:dyDescent="0.2">
      <c r="B180" s="315" t="s">
        <v>5438</v>
      </c>
      <c r="C180" s="316" t="s">
        <v>7594</v>
      </c>
      <c r="D180" s="315" t="s">
        <v>24</v>
      </c>
      <c r="E180" s="317">
        <v>881.5</v>
      </c>
      <c r="F180" s="318">
        <v>2.6400000000000003E-2</v>
      </c>
      <c r="G180" s="318">
        <v>6.5276999999999994</v>
      </c>
      <c r="H180" s="319">
        <v>1.9053100000000001</v>
      </c>
      <c r="I180" s="319">
        <v>0</v>
      </c>
      <c r="J180" s="319">
        <v>5.7393979999999997E-2</v>
      </c>
      <c r="K180" s="315">
        <v>0</v>
      </c>
      <c r="L180" s="319">
        <v>0</v>
      </c>
      <c r="M180" s="319">
        <v>0</v>
      </c>
      <c r="N180" s="320">
        <v>0</v>
      </c>
      <c r="O180" s="320">
        <v>0</v>
      </c>
      <c r="P180" s="315">
        <v>2</v>
      </c>
      <c r="Q180" s="319">
        <v>743.15999999272162</v>
      </c>
      <c r="R180" s="320">
        <v>2.8346869736146615E-6</v>
      </c>
    </row>
    <row r="181" spans="2:18" x14ac:dyDescent="0.2">
      <c r="B181" s="315" t="s">
        <v>809</v>
      </c>
      <c r="C181" s="316" t="s">
        <v>7595</v>
      </c>
      <c r="D181" s="315" t="s">
        <v>24</v>
      </c>
      <c r="E181" s="317">
        <v>571.85857142857151</v>
      </c>
      <c r="F181" s="318">
        <v>3.6871</v>
      </c>
      <c r="G181" s="318">
        <v>2.2118000000000002</v>
      </c>
      <c r="H181" s="319">
        <v>4.9156997999999996</v>
      </c>
      <c r="I181" s="319">
        <v>0.28773485999999998</v>
      </c>
      <c r="J181" s="319">
        <v>0.10006904</v>
      </c>
      <c r="K181" s="315">
        <v>2</v>
      </c>
      <c r="L181" s="319">
        <v>6234.1666665428784</v>
      </c>
      <c r="M181" s="319">
        <v>6234.1666665428784</v>
      </c>
      <c r="N181" s="320">
        <v>1.3726625667710509E-4</v>
      </c>
      <c r="O181" s="320">
        <v>1.3726625667710509E-4</v>
      </c>
      <c r="P181" s="315">
        <v>5</v>
      </c>
      <c r="Q181" s="319">
        <v>7203.6008000169477</v>
      </c>
      <c r="R181" s="320">
        <v>3.4550489948899553E-5</v>
      </c>
    </row>
    <row r="182" spans="2:18" x14ac:dyDescent="0.2">
      <c r="B182" s="315" t="s">
        <v>2057</v>
      </c>
      <c r="C182" s="316" t="s">
        <v>7595</v>
      </c>
      <c r="D182" s="315" t="s">
        <v>24</v>
      </c>
      <c r="E182" s="317">
        <v>936.71</v>
      </c>
      <c r="F182" s="318">
        <v>1.0239</v>
      </c>
      <c r="G182" s="318">
        <v>2.8874</v>
      </c>
      <c r="H182" s="319">
        <v>2.4197436999999997</v>
      </c>
      <c r="I182" s="319">
        <v>0</v>
      </c>
      <c r="J182" s="319">
        <v>2.0240122</v>
      </c>
      <c r="K182" s="315">
        <v>0</v>
      </c>
      <c r="L182" s="319">
        <v>0</v>
      </c>
      <c r="M182" s="319">
        <v>0</v>
      </c>
      <c r="N182" s="320">
        <v>0</v>
      </c>
      <c r="O182" s="320">
        <v>0</v>
      </c>
      <c r="P182" s="315">
        <v>5</v>
      </c>
      <c r="Q182" s="319">
        <v>59943.338801437494</v>
      </c>
      <c r="R182" s="320">
        <v>1.7946401387402032E-4</v>
      </c>
    </row>
    <row r="183" spans="2:18" x14ac:dyDescent="0.2">
      <c r="B183" s="315" t="s">
        <v>1853</v>
      </c>
      <c r="C183" s="316" t="s">
        <v>7596</v>
      </c>
      <c r="D183" s="315" t="s">
        <v>24</v>
      </c>
      <c r="E183" s="317">
        <v>868.4</v>
      </c>
      <c r="F183" s="318">
        <v>1.756</v>
      </c>
      <c r="G183" s="318">
        <v>3.6825000000000001</v>
      </c>
      <c r="H183" s="319">
        <v>2.6102746999999997</v>
      </c>
      <c r="I183" s="319">
        <v>0.29739177</v>
      </c>
      <c r="J183" s="319">
        <v>1.8858998899999999</v>
      </c>
      <c r="K183" s="315">
        <v>1</v>
      </c>
      <c r="L183" s="319">
        <v>16825.600000119768</v>
      </c>
      <c r="M183" s="319">
        <v>16825.600000119768</v>
      </c>
      <c r="N183" s="320">
        <v>8.5911791072159084E-5</v>
      </c>
      <c r="O183" s="320">
        <v>8.5911791072159084E-5</v>
      </c>
      <c r="P183" s="315">
        <v>4</v>
      </c>
      <c r="Q183" s="319">
        <v>67463.550001485477</v>
      </c>
      <c r="R183" s="320">
        <v>5.7720742707321549E-4</v>
      </c>
    </row>
    <row r="184" spans="2:18" x14ac:dyDescent="0.2">
      <c r="B184" s="315" t="s">
        <v>890</v>
      </c>
      <c r="C184" s="316" t="s">
        <v>7597</v>
      </c>
      <c r="D184" s="315" t="s">
        <v>25</v>
      </c>
      <c r="E184" s="317">
        <v>1406.090909090909</v>
      </c>
      <c r="F184" s="318">
        <v>47.109900000000003</v>
      </c>
      <c r="G184" s="318">
        <v>4.6458000000000004</v>
      </c>
      <c r="H184" s="319">
        <v>4.6413920777697397</v>
      </c>
      <c r="I184" s="319">
        <v>67.956495469999993</v>
      </c>
      <c r="J184" s="319">
        <v>26.88808788</v>
      </c>
      <c r="K184" s="315">
        <v>13</v>
      </c>
      <c r="L184" s="319">
        <v>1438944.6399989855</v>
      </c>
      <c r="M184" s="319">
        <v>217281.64000073081</v>
      </c>
      <c r="N184" s="320">
        <v>5.4384091007523665E-3</v>
      </c>
      <c r="O184" s="320">
        <v>1.3944058762077357E-3</v>
      </c>
      <c r="P184" s="315">
        <v>52</v>
      </c>
      <c r="Q184" s="319">
        <v>445695.59499981761</v>
      </c>
      <c r="R184" s="320">
        <v>3.1718685555830496E-3</v>
      </c>
    </row>
    <row r="185" spans="2:18" x14ac:dyDescent="0.2">
      <c r="B185" s="315" t="s">
        <v>6657</v>
      </c>
      <c r="C185" s="316" t="s">
        <v>7598</v>
      </c>
      <c r="D185" s="315" t="s">
        <v>24</v>
      </c>
      <c r="E185" s="317">
        <v>1022.83</v>
      </c>
      <c r="F185" s="318">
        <v>2.1160999999999999</v>
      </c>
      <c r="G185" s="318">
        <v>3.5293000000000001</v>
      </c>
      <c r="H185" s="319">
        <v>2.920209182263469</v>
      </c>
      <c r="I185" s="319">
        <v>0</v>
      </c>
      <c r="J185" s="319">
        <v>6.9074709999999998E-2</v>
      </c>
      <c r="K185" s="315">
        <v>0</v>
      </c>
      <c r="L185" s="319">
        <v>0</v>
      </c>
      <c r="M185" s="319">
        <v>0</v>
      </c>
      <c r="N185" s="320">
        <v>0</v>
      </c>
      <c r="O185" s="320">
        <v>0</v>
      </c>
      <c r="P185" s="315">
        <v>1</v>
      </c>
      <c r="Q185" s="319">
        <v>12897.780000292976</v>
      </c>
      <c r="R185" s="320">
        <v>5.2758548054569546E-5</v>
      </c>
    </row>
    <row r="186" spans="2:18" x14ac:dyDescent="0.2">
      <c r="B186" s="315" t="s">
        <v>1606</v>
      </c>
      <c r="C186" s="316" t="s">
        <v>7599</v>
      </c>
      <c r="D186" s="315" t="s">
        <v>24</v>
      </c>
      <c r="E186" s="317">
        <v>1255.8333333333333</v>
      </c>
      <c r="F186" s="318">
        <v>2.7642000000000002</v>
      </c>
      <c r="G186" s="318">
        <v>4.5706999999999995</v>
      </c>
      <c r="H186" s="319">
        <v>3.0675490999999995</v>
      </c>
      <c r="I186" s="319">
        <v>14.313141399999999</v>
      </c>
      <c r="J186" s="319">
        <v>0.24262697999999999</v>
      </c>
      <c r="K186" s="315">
        <v>2</v>
      </c>
      <c r="L186" s="319">
        <v>1239317.0000063838</v>
      </c>
      <c r="M186" s="319">
        <v>162890.00000583474</v>
      </c>
      <c r="N186" s="320">
        <v>2.4582611004153416E-3</v>
      </c>
      <c r="O186" s="320">
        <v>1.266314895909724E-3</v>
      </c>
      <c r="P186" s="315">
        <v>4</v>
      </c>
      <c r="Q186" s="319">
        <v>33237.524999735011</v>
      </c>
      <c r="R186" s="320">
        <v>1.3492011435644328E-4</v>
      </c>
    </row>
    <row r="187" spans="2:18" x14ac:dyDescent="0.2">
      <c r="B187" s="315" t="s">
        <v>709</v>
      </c>
      <c r="C187" s="316" t="s">
        <v>7600</v>
      </c>
      <c r="D187" s="315" t="s">
        <v>24</v>
      </c>
      <c r="E187" s="317">
        <v>1502.8979999999999</v>
      </c>
      <c r="F187" s="318">
        <v>5.3437999999999999</v>
      </c>
      <c r="G187" s="318">
        <v>9.1883999999999997</v>
      </c>
      <c r="H187" s="319">
        <v>4.9842617343203504</v>
      </c>
      <c r="I187" s="319">
        <v>56.236148870000001</v>
      </c>
      <c r="J187" s="319">
        <v>0.91488340999999995</v>
      </c>
      <c r="K187" s="315">
        <v>5</v>
      </c>
      <c r="L187" s="319">
        <v>1151544.3660008612</v>
      </c>
      <c r="M187" s="319">
        <v>12121.2159997913</v>
      </c>
      <c r="N187" s="320">
        <v>1.8422002613358245E-3</v>
      </c>
      <c r="O187" s="320">
        <v>1.2332462454018157E-4</v>
      </c>
      <c r="P187" s="315">
        <v>5</v>
      </c>
      <c r="Q187" s="319">
        <v>18376.540000000165</v>
      </c>
      <c r="R187" s="320">
        <v>5.0851325040711257E-5</v>
      </c>
    </row>
    <row r="188" spans="2:18" x14ac:dyDescent="0.2">
      <c r="B188" s="315" t="s">
        <v>7601</v>
      </c>
      <c r="C188" s="316" t="s">
        <v>7595</v>
      </c>
      <c r="D188" s="315" t="s">
        <v>24</v>
      </c>
      <c r="E188" s="317">
        <v>2</v>
      </c>
      <c r="F188" s="318">
        <v>0.157</v>
      </c>
      <c r="G188" s="318">
        <v>1.4722</v>
      </c>
      <c r="H188" s="319">
        <v>1.6957259000000002</v>
      </c>
      <c r="I188" s="319"/>
      <c r="J188" s="319"/>
      <c r="K188" s="315"/>
      <c r="L188" s="319"/>
      <c r="M188" s="319"/>
      <c r="N188" s="320"/>
      <c r="O188" s="320"/>
      <c r="P188" s="315"/>
      <c r="Q188" s="319"/>
      <c r="R188" s="320"/>
    </row>
    <row r="189" spans="2:18" x14ac:dyDescent="0.2">
      <c r="B189" s="315" t="s">
        <v>1739</v>
      </c>
      <c r="C189" s="316" t="s">
        <v>7602</v>
      </c>
      <c r="D189" s="315" t="s">
        <v>24</v>
      </c>
      <c r="E189" s="317">
        <v>1979.3987500000001</v>
      </c>
      <c r="F189" s="318">
        <v>4.8872999999999998</v>
      </c>
      <c r="G189" s="318">
        <v>3.6566000000000001</v>
      </c>
      <c r="H189" s="319">
        <v>4.385100741873754</v>
      </c>
      <c r="I189" s="319">
        <v>0.20144129</v>
      </c>
      <c r="J189" s="319">
        <v>1.0511631400000001</v>
      </c>
      <c r="K189" s="315">
        <v>4</v>
      </c>
      <c r="L189" s="319">
        <v>8035.1999995957822</v>
      </c>
      <c r="M189" s="319">
        <v>8035.1999995957822</v>
      </c>
      <c r="N189" s="320">
        <v>8.9008487263087205E-5</v>
      </c>
      <c r="O189" s="320">
        <v>8.9008487263087205E-5</v>
      </c>
      <c r="P189" s="315">
        <v>11</v>
      </c>
      <c r="Q189" s="319">
        <v>68483.463199924925</v>
      </c>
      <c r="R189" s="320">
        <v>1.8822104954045344E-4</v>
      </c>
    </row>
    <row r="190" spans="2:18" x14ac:dyDescent="0.2">
      <c r="B190" s="315" t="s">
        <v>4368</v>
      </c>
      <c r="C190" s="316" t="s">
        <v>7596</v>
      </c>
      <c r="D190" s="315" t="s">
        <v>24</v>
      </c>
      <c r="E190" s="317">
        <v>1603.4399999999998</v>
      </c>
      <c r="F190" s="318">
        <v>0.1147</v>
      </c>
      <c r="G190" s="318">
        <v>7.9853000000000005</v>
      </c>
      <c r="H190" s="319">
        <v>3.4617049246699252</v>
      </c>
      <c r="I190" s="319">
        <v>0</v>
      </c>
      <c r="J190" s="319">
        <v>0.25903442999999998</v>
      </c>
      <c r="K190" s="315">
        <v>0</v>
      </c>
      <c r="L190" s="319">
        <v>0</v>
      </c>
      <c r="M190" s="319">
        <v>0</v>
      </c>
      <c r="N190" s="320">
        <v>0</v>
      </c>
      <c r="O190" s="320">
        <v>0</v>
      </c>
      <c r="P190" s="315">
        <v>3</v>
      </c>
      <c r="Q190" s="319">
        <v>7656.6984001279488</v>
      </c>
      <c r="R190" s="320">
        <v>7.305513113175816E-5</v>
      </c>
    </row>
    <row r="191" spans="2:18" x14ac:dyDescent="0.2">
      <c r="B191" s="315" t="s">
        <v>1378</v>
      </c>
      <c r="C191" s="316" t="s">
        <v>7595</v>
      </c>
      <c r="D191" s="315" t="s">
        <v>24</v>
      </c>
      <c r="E191" s="317">
        <v>489.60857142857145</v>
      </c>
      <c r="F191" s="318">
        <v>4.4226000000000001</v>
      </c>
      <c r="G191" s="318">
        <v>1.0642</v>
      </c>
      <c r="H191" s="319">
        <v>4.0964165000000001</v>
      </c>
      <c r="I191" s="319">
        <v>34.80091315</v>
      </c>
      <c r="J191" s="319">
        <v>9.1040790499999993</v>
      </c>
      <c r="K191" s="315">
        <v>3</v>
      </c>
      <c r="L191" s="319">
        <v>278815.25000081223</v>
      </c>
      <c r="M191" s="319">
        <v>22912.250000282947</v>
      </c>
      <c r="N191" s="320">
        <v>3.991865818833238E-4</v>
      </c>
      <c r="O191" s="320">
        <v>7.0894839247066823E-5</v>
      </c>
      <c r="P191" s="315">
        <v>4</v>
      </c>
      <c r="Q191" s="319">
        <v>76448.153399479721</v>
      </c>
      <c r="R191" s="320">
        <v>2.1373443337602223E-4</v>
      </c>
    </row>
    <row r="192" spans="2:18" x14ac:dyDescent="0.2">
      <c r="B192" s="315" t="s">
        <v>7603</v>
      </c>
      <c r="C192" s="316" t="s">
        <v>7591</v>
      </c>
      <c r="D192" s="315" t="s">
        <v>24</v>
      </c>
      <c r="E192" s="317">
        <v>21</v>
      </c>
      <c r="F192" s="318">
        <v>0.63839999999999997</v>
      </c>
      <c r="G192" s="318">
        <v>0.48140000000000005</v>
      </c>
      <c r="H192" s="319">
        <v>3.5057703999999998</v>
      </c>
      <c r="I192" s="319"/>
      <c r="J192" s="319"/>
      <c r="K192" s="315"/>
      <c r="L192" s="319"/>
      <c r="M192" s="319"/>
      <c r="N192" s="320"/>
      <c r="O192" s="320"/>
      <c r="P192" s="315"/>
      <c r="Q192" s="319"/>
      <c r="R192" s="320"/>
    </row>
    <row r="193" spans="2:18" x14ac:dyDescent="0.2">
      <c r="B193" s="315" t="s">
        <v>1748</v>
      </c>
      <c r="C193" s="316" t="s">
        <v>7595</v>
      </c>
      <c r="D193" s="315" t="s">
        <v>24</v>
      </c>
      <c r="E193" s="317">
        <v>1290.6963636363637</v>
      </c>
      <c r="F193" s="318">
        <v>4.1921999999999997</v>
      </c>
      <c r="G193" s="318">
        <v>0.90989999999999993</v>
      </c>
      <c r="H193" s="319">
        <v>3.1368133694757439</v>
      </c>
      <c r="I193" s="319">
        <v>0.30464771000000002</v>
      </c>
      <c r="J193" s="319">
        <v>2.2196311299999998</v>
      </c>
      <c r="K193" s="315">
        <v>2</v>
      </c>
      <c r="L193" s="319">
        <v>20286.659999516629</v>
      </c>
      <c r="M193" s="319">
        <v>20286.659999516629</v>
      </c>
      <c r="N193" s="320">
        <v>1.4485105057603252E-4</v>
      </c>
      <c r="O193" s="320">
        <v>1.4485105057603252E-4</v>
      </c>
      <c r="P193" s="315">
        <v>7</v>
      </c>
      <c r="Q193" s="319">
        <v>40459.23249988052</v>
      </c>
      <c r="R193" s="320">
        <v>1.3297246747087294E-4</v>
      </c>
    </row>
    <row r="194" spans="2:18" x14ac:dyDescent="0.2">
      <c r="B194" s="315" t="s">
        <v>1709</v>
      </c>
      <c r="C194" s="316" t="s">
        <v>7592</v>
      </c>
      <c r="D194" s="315" t="s">
        <v>24</v>
      </c>
      <c r="E194" s="317">
        <v>1170.7177777777779</v>
      </c>
      <c r="F194" s="318">
        <v>2.8488000000000002</v>
      </c>
      <c r="G194" s="318">
        <v>5.5359000000000007</v>
      </c>
      <c r="H194" s="319">
        <v>3.4105049000000003</v>
      </c>
      <c r="I194" s="319">
        <v>2.71567333</v>
      </c>
      <c r="J194" s="319">
        <v>1.24005593</v>
      </c>
      <c r="K194" s="315">
        <v>3</v>
      </c>
      <c r="L194" s="319">
        <v>99790.989993155716</v>
      </c>
      <c r="M194" s="319">
        <v>99790.989993155716</v>
      </c>
      <c r="N194" s="320">
        <v>2.3543043561960854E-3</v>
      </c>
      <c r="O194" s="320">
        <v>2.3543043561960854E-3</v>
      </c>
      <c r="P194" s="315">
        <v>6</v>
      </c>
      <c r="Q194" s="319">
        <v>57655.610000106826</v>
      </c>
      <c r="R194" s="320">
        <v>2.3483806604916355E-4</v>
      </c>
    </row>
    <row r="195" spans="2:18" x14ac:dyDescent="0.2">
      <c r="B195" s="315" t="s">
        <v>1379</v>
      </c>
      <c r="C195" s="316" t="s">
        <v>7604</v>
      </c>
      <c r="D195" s="315" t="s">
        <v>24</v>
      </c>
      <c r="E195" s="317">
        <v>150.86500000000001</v>
      </c>
      <c r="F195" s="318">
        <v>3.5784000000000002</v>
      </c>
      <c r="G195" s="318">
        <v>2.3602000000000003</v>
      </c>
      <c r="H195" s="319">
        <v>2.7817525999999995</v>
      </c>
      <c r="I195" s="319">
        <v>2.6081575799999999</v>
      </c>
      <c r="J195" s="319">
        <v>5.8775311400000003</v>
      </c>
      <c r="K195" s="315">
        <v>1</v>
      </c>
      <c r="L195" s="319">
        <v>10263.290000326511</v>
      </c>
      <c r="M195" s="319">
        <v>10263.290000326511</v>
      </c>
      <c r="N195" s="320">
        <v>1.4817194104687403E-4</v>
      </c>
      <c r="O195" s="320">
        <v>1.4817194104687403E-4</v>
      </c>
      <c r="P195" s="315">
        <v>3</v>
      </c>
      <c r="Q195" s="319">
        <v>3560.6119999572311</v>
      </c>
      <c r="R195" s="320">
        <v>1.3169441289279954E-5</v>
      </c>
    </row>
    <row r="196" spans="2:18" x14ac:dyDescent="0.2">
      <c r="B196" s="315" t="s">
        <v>1852</v>
      </c>
      <c r="C196" s="316" t="s">
        <v>7605</v>
      </c>
      <c r="D196" s="315" t="s">
        <v>24</v>
      </c>
      <c r="E196" s="317">
        <v>1826.4557142857143</v>
      </c>
      <c r="F196" s="318">
        <v>1.9256000000000002</v>
      </c>
      <c r="G196" s="318">
        <v>1.9491000000000001</v>
      </c>
      <c r="H196" s="319">
        <v>3.7526294910906119</v>
      </c>
      <c r="I196" s="319">
        <v>0.24631681999999999</v>
      </c>
      <c r="J196" s="319">
        <v>0.47038667000000001</v>
      </c>
      <c r="K196" s="315">
        <v>1</v>
      </c>
      <c r="L196" s="319">
        <v>3504.900000408024</v>
      </c>
      <c r="M196" s="319">
        <v>3504.900000408024</v>
      </c>
      <c r="N196" s="320">
        <v>1.1739326344339512E-4</v>
      </c>
      <c r="O196" s="320">
        <v>1.1739326344339512E-4</v>
      </c>
      <c r="P196" s="315">
        <v>6</v>
      </c>
      <c r="Q196" s="319">
        <v>27793.181999994707</v>
      </c>
      <c r="R196" s="320">
        <v>1.3953849487592396E-4</v>
      </c>
    </row>
    <row r="197" spans="2:18" x14ac:dyDescent="0.2">
      <c r="B197" s="315" t="s">
        <v>844</v>
      </c>
      <c r="C197" s="316" t="s">
        <v>7606</v>
      </c>
      <c r="D197" s="315" t="s">
        <v>24</v>
      </c>
      <c r="E197" s="317">
        <v>735.9375</v>
      </c>
      <c r="F197" s="318">
        <v>9.0078000000000014</v>
      </c>
      <c r="G197" s="318">
        <v>2.2370999999999999</v>
      </c>
      <c r="H197" s="319">
        <v>4.9728591</v>
      </c>
      <c r="I197" s="319">
        <v>2.7059102199999998</v>
      </c>
      <c r="J197" s="319">
        <v>1.15412789</v>
      </c>
      <c r="K197" s="315">
        <v>7</v>
      </c>
      <c r="L197" s="319">
        <v>64125.500001536566</v>
      </c>
      <c r="M197" s="319">
        <v>24443.000000696629</v>
      </c>
      <c r="N197" s="320">
        <v>1.0817494254517399E-3</v>
      </c>
      <c r="O197" s="320">
        <v>3.5316224667348195E-4</v>
      </c>
      <c r="P197" s="315">
        <v>16</v>
      </c>
      <c r="Q197" s="319">
        <v>62966.204999762173</v>
      </c>
      <c r="R197" s="320">
        <v>2.1900570725954421E-4</v>
      </c>
    </row>
    <row r="198" spans="2:18" x14ac:dyDescent="0.2">
      <c r="B198" s="315" t="s">
        <v>1730</v>
      </c>
      <c r="C198" s="316" t="s">
        <v>7606</v>
      </c>
      <c r="D198" s="315" t="s">
        <v>24</v>
      </c>
      <c r="E198" s="317">
        <v>1342.415</v>
      </c>
      <c r="F198" s="318">
        <v>2.5680000000000001</v>
      </c>
      <c r="G198" s="318">
        <v>4.7196999999999996</v>
      </c>
      <c r="H198" s="319">
        <v>4.4774785000000001</v>
      </c>
      <c r="I198" s="319">
        <v>5.9163939299999999</v>
      </c>
      <c r="J198" s="319">
        <v>0.35906247000000002</v>
      </c>
      <c r="K198" s="315">
        <v>1</v>
      </c>
      <c r="L198" s="319">
        <v>116592.00000426781</v>
      </c>
      <c r="M198" s="319">
        <v>116592.00000426781</v>
      </c>
      <c r="N198" s="320">
        <v>1.3614303614824814E-3</v>
      </c>
      <c r="O198" s="320">
        <v>1.3614303614824814E-3</v>
      </c>
      <c r="P198" s="315">
        <v>4</v>
      </c>
      <c r="Q198" s="319">
        <v>13144.199999869939</v>
      </c>
      <c r="R198" s="320">
        <v>4.52943476625151E-5</v>
      </c>
    </row>
    <row r="199" spans="2:18" x14ac:dyDescent="0.2">
      <c r="B199" s="315" t="s">
        <v>1233</v>
      </c>
      <c r="C199" s="316" t="s">
        <v>7605</v>
      </c>
      <c r="D199" s="315" t="s">
        <v>25</v>
      </c>
      <c r="E199" s="317">
        <v>1400</v>
      </c>
      <c r="F199" s="318">
        <v>7.3564000000000007</v>
      </c>
      <c r="G199" s="318">
        <v>6.25556</v>
      </c>
      <c r="H199" s="319">
        <v>3.6948967296892112</v>
      </c>
      <c r="I199" s="319"/>
      <c r="J199" s="319"/>
      <c r="K199" s="315"/>
      <c r="L199" s="319"/>
      <c r="M199" s="319"/>
      <c r="N199" s="320"/>
      <c r="O199" s="320"/>
      <c r="P199" s="315"/>
      <c r="Q199" s="319"/>
      <c r="R199" s="320"/>
    </row>
    <row r="200" spans="2:18" x14ac:dyDescent="0.2">
      <c r="B200" s="315" t="s">
        <v>735</v>
      </c>
      <c r="C200" s="316" t="s">
        <v>7605</v>
      </c>
      <c r="D200" s="315" t="s">
        <v>24</v>
      </c>
      <c r="E200" s="317">
        <v>1727.2954545454545</v>
      </c>
      <c r="F200" s="318">
        <v>6.8973000000000004</v>
      </c>
      <c r="G200" s="318">
        <v>6.7801800000000005</v>
      </c>
      <c r="H200" s="319">
        <v>4.8204342999999996</v>
      </c>
      <c r="I200" s="319">
        <v>43.255587830000003</v>
      </c>
      <c r="J200" s="319">
        <v>2.2622513099999999</v>
      </c>
      <c r="K200" s="315">
        <v>8</v>
      </c>
      <c r="L200" s="319">
        <v>1161004.190014394</v>
      </c>
      <c r="M200" s="319">
        <v>362671.69000062795</v>
      </c>
      <c r="N200" s="320">
        <v>8.8730894750653055E-3</v>
      </c>
      <c r="O200" s="320">
        <v>5.3190418345339429E-3</v>
      </c>
      <c r="P200" s="315">
        <v>12</v>
      </c>
      <c r="Q200" s="319">
        <v>40529.177500060141</v>
      </c>
      <c r="R200" s="320">
        <v>1.8111858831568544E-4</v>
      </c>
    </row>
    <row r="201" spans="2:18" x14ac:dyDescent="0.2">
      <c r="B201" s="315" t="s">
        <v>7021</v>
      </c>
      <c r="C201" s="316" t="s">
        <v>7607</v>
      </c>
      <c r="D201" s="315" t="s">
        <v>24</v>
      </c>
      <c r="E201" s="317">
        <v>733.32</v>
      </c>
      <c r="F201" s="318">
        <v>0.2175</v>
      </c>
      <c r="G201" s="318">
        <v>5.3819000000000008</v>
      </c>
      <c r="H201" s="319">
        <v>2.0005755000000001</v>
      </c>
      <c r="I201" s="319">
        <v>7.8452679999999997E-2</v>
      </c>
      <c r="J201" s="319">
        <v>0.23556577000000001</v>
      </c>
      <c r="K201" s="315">
        <v>0</v>
      </c>
      <c r="L201" s="319">
        <v>0</v>
      </c>
      <c r="M201" s="319">
        <v>0</v>
      </c>
      <c r="N201" s="320">
        <v>0</v>
      </c>
      <c r="O201" s="320">
        <v>0</v>
      </c>
      <c r="P201" s="315">
        <v>3</v>
      </c>
      <c r="Q201" s="319">
        <v>10054.225500056371</v>
      </c>
      <c r="R201" s="320">
        <v>2.6415998624232057E-5</v>
      </c>
    </row>
    <row r="202" spans="2:18" x14ac:dyDescent="0.2">
      <c r="B202" s="315" t="s">
        <v>1192</v>
      </c>
      <c r="C202" s="316" t="s">
        <v>7608</v>
      </c>
      <c r="D202" s="315" t="s">
        <v>25</v>
      </c>
      <c r="E202" s="317">
        <v>1249.432</v>
      </c>
      <c r="F202" s="318">
        <v>4.2024999999999997</v>
      </c>
      <c r="G202" s="318">
        <v>5.14</v>
      </c>
      <c r="H202" s="319">
        <v>2.7817525999999995</v>
      </c>
      <c r="I202" s="319">
        <v>3.8653882799999999</v>
      </c>
      <c r="J202" s="319">
        <v>1.43218391</v>
      </c>
      <c r="K202" s="315">
        <v>4</v>
      </c>
      <c r="L202" s="319">
        <v>169393.90000029426</v>
      </c>
      <c r="M202" s="319">
        <v>166991.50000022433</v>
      </c>
      <c r="N202" s="320">
        <v>5.702551466961376E-3</v>
      </c>
      <c r="O202" s="320">
        <v>5.645193540925424E-3</v>
      </c>
      <c r="P202" s="315">
        <v>5</v>
      </c>
      <c r="Q202" s="319">
        <v>38381.240000030077</v>
      </c>
      <c r="R202" s="320">
        <v>1.1681052747922085E-4</v>
      </c>
    </row>
    <row r="203" spans="2:18" x14ac:dyDescent="0.2">
      <c r="B203" s="315" t="s">
        <v>916</v>
      </c>
      <c r="C203" s="316" t="s">
        <v>7609</v>
      </c>
      <c r="D203" s="315" t="s">
        <v>25</v>
      </c>
      <c r="E203" s="317">
        <v>1404.4959999999999</v>
      </c>
      <c r="F203" s="318">
        <v>4.2812999999999999</v>
      </c>
      <c r="G203" s="318">
        <v>10.573600000000001</v>
      </c>
      <c r="H203" s="319">
        <v>3.252278892278528</v>
      </c>
      <c r="I203" s="319">
        <v>1.0637877499999999</v>
      </c>
      <c r="J203" s="319">
        <v>8.1559889999999996E-2</v>
      </c>
      <c r="K203" s="315">
        <v>3</v>
      </c>
      <c r="L203" s="319">
        <v>32172.479999505846</v>
      </c>
      <c r="M203" s="319">
        <v>32172.479999505846</v>
      </c>
      <c r="N203" s="320">
        <v>4.1627051106317642E-3</v>
      </c>
      <c r="O203" s="320">
        <v>4.1627051106317642E-3</v>
      </c>
      <c r="P203" s="315">
        <v>1</v>
      </c>
      <c r="Q203" s="319">
        <v>3501.4500000129919</v>
      </c>
      <c r="R203" s="320">
        <v>4.0371249963065373E-5</v>
      </c>
    </row>
    <row r="204" spans="2:18" x14ac:dyDescent="0.2">
      <c r="B204" s="315" t="s">
        <v>4463</v>
      </c>
      <c r="C204" s="316" t="s">
        <v>7610</v>
      </c>
      <c r="D204" s="315" t="s">
        <v>24</v>
      </c>
      <c r="E204" s="317">
        <v>954.99</v>
      </c>
      <c r="F204" s="318">
        <v>2.6631</v>
      </c>
      <c r="G204" s="318">
        <v>4.5087000000000002</v>
      </c>
      <c r="H204" s="319">
        <v>3.3723987000000002</v>
      </c>
      <c r="I204" s="319">
        <v>6.5096870000000001E-2</v>
      </c>
      <c r="J204" s="319">
        <v>3.3757499999999998E-3</v>
      </c>
      <c r="K204" s="315">
        <v>0</v>
      </c>
      <c r="L204" s="319">
        <v>0</v>
      </c>
      <c r="M204" s="319">
        <v>0</v>
      </c>
      <c r="N204" s="320">
        <v>0</v>
      </c>
      <c r="O204" s="320">
        <v>0</v>
      </c>
      <c r="P204" s="315">
        <v>1</v>
      </c>
      <c r="Q204" s="319">
        <v>129.47999999709427</v>
      </c>
      <c r="R204" s="320">
        <v>7.8057180787786092E-7</v>
      </c>
    </row>
    <row r="205" spans="2:18" x14ac:dyDescent="0.2">
      <c r="B205" s="315" t="s">
        <v>1481</v>
      </c>
      <c r="C205" s="316" t="s">
        <v>7611</v>
      </c>
      <c r="D205" s="315" t="s">
        <v>24</v>
      </c>
      <c r="E205" s="317">
        <v>1210.0533333333333</v>
      </c>
      <c r="F205" s="318">
        <v>9.6250999999999998</v>
      </c>
      <c r="G205" s="318">
        <v>2.4685000000000001</v>
      </c>
      <c r="H205" s="319">
        <v>3.4639656840836421</v>
      </c>
      <c r="I205" s="319">
        <v>124.86470376</v>
      </c>
      <c r="J205" s="319">
        <v>0</v>
      </c>
      <c r="K205" s="315">
        <v>3</v>
      </c>
      <c r="L205" s="319">
        <v>2875516.5999996257</v>
      </c>
      <c r="M205" s="319">
        <v>155.99999969126657</v>
      </c>
      <c r="N205" s="320">
        <v>2.3471669838988972E-3</v>
      </c>
      <c r="O205" s="320">
        <v>3.935888533699058E-5</v>
      </c>
      <c r="P205" s="315">
        <v>0</v>
      </c>
      <c r="Q205" s="319">
        <v>0</v>
      </c>
      <c r="R205" s="320">
        <v>0</v>
      </c>
    </row>
    <row r="206" spans="2:18" x14ac:dyDescent="0.2">
      <c r="B206" s="315" t="s">
        <v>985</v>
      </c>
      <c r="C206" s="316" t="s">
        <v>7608</v>
      </c>
      <c r="D206" s="315" t="s">
        <v>24</v>
      </c>
      <c r="E206" s="317">
        <v>1843.2142857142858</v>
      </c>
      <c r="F206" s="318">
        <v>6.2769000000000004</v>
      </c>
      <c r="G206" s="318">
        <v>3.1352000000000002</v>
      </c>
      <c r="H206" s="319">
        <v>3.3869886688817861</v>
      </c>
      <c r="I206" s="319">
        <v>0.37759668000000002</v>
      </c>
      <c r="J206" s="319">
        <v>0.16297394000000001</v>
      </c>
      <c r="K206" s="315">
        <v>4</v>
      </c>
      <c r="L206" s="319">
        <v>10078.879994950967</v>
      </c>
      <c r="M206" s="319">
        <v>10078.879994950967</v>
      </c>
      <c r="N206" s="320">
        <v>1.3898102778273946E-3</v>
      </c>
      <c r="O206" s="320">
        <v>1.3898102778273946E-3</v>
      </c>
      <c r="P206" s="315">
        <v>3</v>
      </c>
      <c r="Q206" s="319">
        <v>6635.3200003082629</v>
      </c>
      <c r="R206" s="320">
        <v>1.0337222800768313E-4</v>
      </c>
    </row>
    <row r="207" spans="2:18" x14ac:dyDescent="0.2">
      <c r="B207" s="315" t="s">
        <v>1554</v>
      </c>
      <c r="C207" s="316" t="s">
        <v>7612</v>
      </c>
      <c r="D207" s="315" t="s">
        <v>25</v>
      </c>
      <c r="E207" s="317">
        <v>1212.4649999999999</v>
      </c>
      <c r="F207" s="318">
        <v>13.095000000000001</v>
      </c>
      <c r="G207" s="318">
        <v>1.5049000000000001</v>
      </c>
      <c r="H207" s="319">
        <v>2.790416801067372</v>
      </c>
      <c r="I207" s="319">
        <v>52.184071240000002</v>
      </c>
      <c r="J207" s="319">
        <v>0.43870227000000001</v>
      </c>
      <c r="K207" s="315">
        <v>4</v>
      </c>
      <c r="L207" s="319">
        <v>1463311.6399949058</v>
      </c>
      <c r="M207" s="319">
        <v>26179.140001125073</v>
      </c>
      <c r="N207" s="320">
        <v>6.6192955015135788E-3</v>
      </c>
      <c r="O207" s="320">
        <v>4.9640791563807364E-4</v>
      </c>
      <c r="P207" s="315">
        <v>4</v>
      </c>
      <c r="Q207" s="319">
        <v>15967.808000050318</v>
      </c>
      <c r="R207" s="320">
        <v>1.2981213419101874E-4</v>
      </c>
    </row>
    <row r="208" spans="2:18" x14ac:dyDescent="0.2">
      <c r="B208" s="315" t="s">
        <v>1746</v>
      </c>
      <c r="C208" s="316" t="s">
        <v>7613</v>
      </c>
      <c r="D208" s="315" t="s">
        <v>25</v>
      </c>
      <c r="E208" s="317">
        <v>1843.8785714285714</v>
      </c>
      <c r="F208" s="318">
        <v>7.5034999999999998</v>
      </c>
      <c r="G208" s="318">
        <v>5.0303000000000004</v>
      </c>
      <c r="H208" s="319">
        <v>3.1945461308771268</v>
      </c>
      <c r="I208" s="319">
        <v>5.6809409999999998E-2</v>
      </c>
      <c r="J208" s="319">
        <v>0.46865412000000001</v>
      </c>
      <c r="K208" s="315">
        <v>1</v>
      </c>
      <c r="L208" s="319">
        <v>1542.3999999649823</v>
      </c>
      <c r="M208" s="319">
        <v>1542.3999999649823</v>
      </c>
      <c r="N208" s="320">
        <v>1.3729776432615647E-4</v>
      </c>
      <c r="O208" s="320">
        <v>1.3729776432615647E-4</v>
      </c>
      <c r="P208" s="315">
        <v>5</v>
      </c>
      <c r="Q208" s="319">
        <v>24290.114999972811</v>
      </c>
      <c r="R208" s="320">
        <v>2.5636474456323927E-4</v>
      </c>
    </row>
    <row r="209" spans="2:18" x14ac:dyDescent="0.2">
      <c r="B209" s="315" t="s">
        <v>753</v>
      </c>
      <c r="C209" s="316" t="s">
        <v>7614</v>
      </c>
      <c r="D209" s="315" t="s">
        <v>24</v>
      </c>
      <c r="E209" s="317">
        <v>1713.8866666666665</v>
      </c>
      <c r="F209" s="318">
        <v>4.2031999999999998</v>
      </c>
      <c r="G209" s="318">
        <v>5.8709000000000007</v>
      </c>
      <c r="H209" s="319">
        <v>4.2144915823017683</v>
      </c>
      <c r="I209" s="319">
        <v>5.1672443000000001</v>
      </c>
      <c r="J209" s="319">
        <v>0.49753050999999998</v>
      </c>
      <c r="K209" s="315">
        <v>4</v>
      </c>
      <c r="L209" s="319">
        <v>117070.4999980524</v>
      </c>
      <c r="M209" s="319">
        <v>117070.4999980524</v>
      </c>
      <c r="N209" s="320">
        <v>1.8708597571975045E-3</v>
      </c>
      <c r="O209" s="320">
        <v>1.8708597571975045E-3</v>
      </c>
      <c r="P209" s="315">
        <v>5</v>
      </c>
      <c r="Q209" s="319">
        <v>10385.788600065009</v>
      </c>
      <c r="R209" s="320">
        <v>4.1194512464495094E-5</v>
      </c>
    </row>
    <row r="210" spans="2:18" x14ac:dyDescent="0.2">
      <c r="B210" s="315" t="s">
        <v>754</v>
      </c>
      <c r="C210" s="316" t="s">
        <v>7615</v>
      </c>
      <c r="D210" s="315" t="s">
        <v>24</v>
      </c>
      <c r="E210" s="317">
        <v>2045.375</v>
      </c>
      <c r="F210" s="318">
        <v>8.7490600000000001</v>
      </c>
      <c r="G210" s="318">
        <v>2.1210999999999998</v>
      </c>
      <c r="H210" s="319">
        <v>5.3762791567499422</v>
      </c>
      <c r="I210" s="319">
        <v>6.0335636299999997</v>
      </c>
      <c r="J210" s="319">
        <v>0.50682554999999996</v>
      </c>
      <c r="K210" s="315">
        <v>2</v>
      </c>
      <c r="L210" s="319">
        <v>141357.99999799929</v>
      </c>
      <c r="M210" s="319">
        <v>141357.99999799929</v>
      </c>
      <c r="N210" s="320">
        <v>2.102879455888663E-3</v>
      </c>
      <c r="O210" s="320">
        <v>2.102879455888663E-3</v>
      </c>
      <c r="P210" s="315">
        <v>6</v>
      </c>
      <c r="Q210" s="319">
        <v>21832.999999945405</v>
      </c>
      <c r="R210" s="320">
        <v>7.2949099184184651E-5</v>
      </c>
    </row>
    <row r="211" spans="2:18" x14ac:dyDescent="0.2">
      <c r="B211" s="315" t="s">
        <v>755</v>
      </c>
      <c r="C211" s="316" t="s">
        <v>7616</v>
      </c>
      <c r="D211" s="315" t="s">
        <v>24</v>
      </c>
      <c r="E211" s="317">
        <v>1171.9757142857143</v>
      </c>
      <c r="F211" s="318">
        <v>6.9549000000000003</v>
      </c>
      <c r="G211" s="318">
        <v>0.35949999999999999</v>
      </c>
      <c r="H211" s="319">
        <v>3.5003831919846742</v>
      </c>
      <c r="I211" s="319">
        <v>4.58423493</v>
      </c>
      <c r="J211" s="319">
        <v>1.5973029999999999E-2</v>
      </c>
      <c r="K211" s="315">
        <v>6</v>
      </c>
      <c r="L211" s="319">
        <v>92201.899998941735</v>
      </c>
      <c r="M211" s="319">
        <v>84336.89999866001</v>
      </c>
      <c r="N211" s="320">
        <v>1.4050509373057173E-3</v>
      </c>
      <c r="O211" s="320">
        <v>1.2827311805218738E-3</v>
      </c>
      <c r="P211" s="315">
        <v>1</v>
      </c>
      <c r="Q211" s="319">
        <v>1065.5399999726678</v>
      </c>
      <c r="R211" s="320">
        <v>9.1180246808267265E-6</v>
      </c>
    </row>
    <row r="212" spans="2:18" x14ac:dyDescent="0.2">
      <c r="B212" s="315" t="s">
        <v>756</v>
      </c>
      <c r="C212" s="316" t="s">
        <v>7617</v>
      </c>
      <c r="D212" s="315" t="s">
        <v>24</v>
      </c>
      <c r="E212" s="317">
        <v>1650.415</v>
      </c>
      <c r="F212" s="318">
        <v>7.8844000000000003</v>
      </c>
      <c r="G212" s="318">
        <v>3.1967000000000003</v>
      </c>
      <c r="H212" s="319">
        <v>3.7906815489092813</v>
      </c>
      <c r="I212" s="319">
        <v>6.49236886</v>
      </c>
      <c r="J212" s="319">
        <v>0</v>
      </c>
      <c r="K212" s="315">
        <v>4</v>
      </c>
      <c r="L212" s="319">
        <v>150937.64000369166</v>
      </c>
      <c r="M212" s="319">
        <v>130144.64000336757</v>
      </c>
      <c r="N212" s="320">
        <v>3.4677933561810684E-3</v>
      </c>
      <c r="O212" s="320">
        <v>3.379838038291341E-3</v>
      </c>
      <c r="P212" s="315">
        <v>0</v>
      </c>
      <c r="Q212" s="319">
        <v>0</v>
      </c>
      <c r="R212" s="320">
        <v>0</v>
      </c>
    </row>
    <row r="213" spans="2:18" x14ac:dyDescent="0.2">
      <c r="B213" s="315" t="s">
        <v>758</v>
      </c>
      <c r="C213" s="316" t="s">
        <v>7617</v>
      </c>
      <c r="D213" s="315" t="s">
        <v>24</v>
      </c>
      <c r="E213" s="317">
        <v>1273.165</v>
      </c>
      <c r="F213" s="318">
        <v>6.1064000000000007</v>
      </c>
      <c r="G213" s="318">
        <v>2.4905999999999997</v>
      </c>
      <c r="H213" s="319">
        <v>3.2102961871240625</v>
      </c>
      <c r="I213" s="319">
        <v>4.1062593600000001</v>
      </c>
      <c r="J213" s="319">
        <v>6.672438E-2</v>
      </c>
      <c r="K213" s="315">
        <v>4</v>
      </c>
      <c r="L213" s="319">
        <v>251537.39499915604</v>
      </c>
      <c r="M213" s="319">
        <v>83986.914998962864</v>
      </c>
      <c r="N213" s="320">
        <v>1.5055492886709521E-3</v>
      </c>
      <c r="O213" s="320">
        <v>1.3279437506768096E-3</v>
      </c>
      <c r="P213" s="315">
        <v>4</v>
      </c>
      <c r="Q213" s="319">
        <v>6472.0900000236707</v>
      </c>
      <c r="R213" s="320">
        <v>3.1481789848382254E-5</v>
      </c>
    </row>
    <row r="214" spans="2:18" x14ac:dyDescent="0.2">
      <c r="B214" s="315" t="s">
        <v>759</v>
      </c>
      <c r="C214" s="316" t="s">
        <v>7618</v>
      </c>
      <c r="D214" s="315" t="s">
        <v>24</v>
      </c>
      <c r="E214" s="317">
        <v>1795</v>
      </c>
      <c r="F214" s="318">
        <v>6.4871999999999996</v>
      </c>
      <c r="G214" s="318">
        <v>3.9282000000000004</v>
      </c>
      <c r="H214" s="319">
        <v>5.2659506725558218</v>
      </c>
      <c r="I214" s="319">
        <v>34.88681588</v>
      </c>
      <c r="J214" s="319">
        <v>0.34224039000000001</v>
      </c>
      <c r="K214" s="315">
        <v>7</v>
      </c>
      <c r="L214" s="319">
        <v>1408051.1599895703</v>
      </c>
      <c r="M214" s="319">
        <v>135072.99999904353</v>
      </c>
      <c r="N214" s="320">
        <v>4.0191197353764479E-3</v>
      </c>
      <c r="O214" s="320">
        <v>2.0679274616081677E-3</v>
      </c>
      <c r="P214" s="315">
        <v>3</v>
      </c>
      <c r="Q214" s="319">
        <v>9548.1299999279072</v>
      </c>
      <c r="R214" s="320">
        <v>4.7530815049926937E-5</v>
      </c>
    </row>
    <row r="215" spans="2:18" x14ac:dyDescent="0.2">
      <c r="B215" s="315" t="s">
        <v>760</v>
      </c>
      <c r="C215" s="316" t="s">
        <v>7618</v>
      </c>
      <c r="D215" s="315" t="s">
        <v>24</v>
      </c>
      <c r="E215" s="317">
        <v>1773</v>
      </c>
      <c r="F215" s="318">
        <v>6.5651999999999999</v>
      </c>
      <c r="G215" s="318">
        <v>2.9055</v>
      </c>
      <c r="H215" s="319">
        <v>3.8291484641600357</v>
      </c>
      <c r="I215" s="319"/>
      <c r="J215" s="319"/>
      <c r="K215" s="315"/>
      <c r="L215" s="319"/>
      <c r="M215" s="319"/>
      <c r="N215" s="320"/>
      <c r="O215" s="320"/>
      <c r="P215" s="315"/>
      <c r="Q215" s="319"/>
      <c r="R215" s="320"/>
    </row>
    <row r="216" spans="2:18" x14ac:dyDescent="0.2">
      <c r="B216" s="315" t="s">
        <v>1017</v>
      </c>
      <c r="C216" s="316" t="s">
        <v>7619</v>
      </c>
      <c r="D216" s="315" t="s">
        <v>24</v>
      </c>
      <c r="E216" s="317">
        <v>1472.3145454545454</v>
      </c>
      <c r="F216" s="318">
        <v>4.0238000000000005</v>
      </c>
      <c r="G216" s="318">
        <v>1.2472000000000001</v>
      </c>
      <c r="H216" s="319">
        <v>4.1154696</v>
      </c>
      <c r="I216" s="319">
        <v>0.30210406000000001</v>
      </c>
      <c r="J216" s="319">
        <v>0.14540750999999999</v>
      </c>
      <c r="K216" s="315">
        <v>6</v>
      </c>
      <c r="L216" s="319">
        <v>30707.356000801738</v>
      </c>
      <c r="M216" s="319">
        <v>30707.356000801738</v>
      </c>
      <c r="N216" s="320">
        <v>2.3546675208585273E-4</v>
      </c>
      <c r="O216" s="320">
        <v>2.3546675208585273E-4</v>
      </c>
      <c r="P216" s="315">
        <v>5</v>
      </c>
      <c r="Q216" s="319">
        <v>4888.243399984357</v>
      </c>
      <c r="R216" s="320">
        <v>2.1062771755602044E-5</v>
      </c>
    </row>
    <row r="217" spans="2:18" x14ac:dyDescent="0.2">
      <c r="B217" s="315" t="s">
        <v>927</v>
      </c>
      <c r="C217" s="316" t="s">
        <v>7620</v>
      </c>
      <c r="D217" s="315" t="s">
        <v>24</v>
      </c>
      <c r="E217" s="317">
        <v>1867.9958974358981</v>
      </c>
      <c r="F217" s="318">
        <v>2.9759000000000002</v>
      </c>
      <c r="G217" s="318">
        <v>0.97420000000000007</v>
      </c>
      <c r="H217" s="319">
        <v>5.1443370000000002</v>
      </c>
      <c r="I217" s="319">
        <v>13.13568259</v>
      </c>
      <c r="J217" s="319">
        <v>4.0478561500000003</v>
      </c>
      <c r="K217" s="315">
        <v>10</v>
      </c>
      <c r="L217" s="319">
        <v>465862.53001086699</v>
      </c>
      <c r="M217" s="319">
        <v>239069.91001101965</v>
      </c>
      <c r="N217" s="320">
        <v>3.1490080014498632E-3</v>
      </c>
      <c r="O217" s="320">
        <v>3.0753836387509598E-3</v>
      </c>
      <c r="P217" s="315">
        <v>27</v>
      </c>
      <c r="Q217" s="319">
        <v>100455.96210009663</v>
      </c>
      <c r="R217" s="320">
        <v>3.8675579794061361E-4</v>
      </c>
    </row>
    <row r="218" spans="2:18" x14ac:dyDescent="0.2">
      <c r="B218" s="315" t="s">
        <v>1518</v>
      </c>
      <c r="C218" s="316" t="s">
        <v>7621</v>
      </c>
      <c r="D218" s="315" t="s">
        <v>24</v>
      </c>
      <c r="E218" s="317">
        <v>1069.9479999999999</v>
      </c>
      <c r="F218" s="318">
        <v>3.5869</v>
      </c>
      <c r="G218" s="318">
        <v>0.64960000000000007</v>
      </c>
      <c r="H218" s="319">
        <v>2.8960712000000002</v>
      </c>
      <c r="I218" s="319">
        <v>29.280431360000001</v>
      </c>
      <c r="J218" s="319">
        <v>1.44338703</v>
      </c>
      <c r="K218" s="315">
        <v>4</v>
      </c>
      <c r="L218" s="319">
        <v>1087757.9699941843</v>
      </c>
      <c r="M218" s="319">
        <v>72907.619998751004</v>
      </c>
      <c r="N218" s="320">
        <v>1.3419025979090921E-3</v>
      </c>
      <c r="O218" s="320">
        <v>2.6285260430859969E-4</v>
      </c>
      <c r="P218" s="315">
        <v>6</v>
      </c>
      <c r="Q218" s="319">
        <v>44833.858999872056</v>
      </c>
      <c r="R218" s="320">
        <v>1.2799971116667433E-4</v>
      </c>
    </row>
    <row r="219" spans="2:18" x14ac:dyDescent="0.2">
      <c r="B219" s="315" t="s">
        <v>864</v>
      </c>
      <c r="C219" s="316" t="s">
        <v>7622</v>
      </c>
      <c r="D219" s="315" t="s">
        <v>24</v>
      </c>
      <c r="E219" s="317">
        <v>1469.8562499999998</v>
      </c>
      <c r="F219" s="318">
        <v>3.2512000000000003</v>
      </c>
      <c r="G219" s="318">
        <v>3.4464999999999999</v>
      </c>
      <c r="H219" s="319">
        <v>2.7245933000000004</v>
      </c>
      <c r="I219" s="319">
        <v>7.4109679599999998</v>
      </c>
      <c r="J219" s="319">
        <v>1.2436785100000001</v>
      </c>
      <c r="K219" s="315">
        <v>5</v>
      </c>
      <c r="L219" s="319">
        <v>348229.19779336877</v>
      </c>
      <c r="M219" s="319">
        <v>66163.917793004599</v>
      </c>
      <c r="N219" s="320">
        <v>1.7504340751661601E-3</v>
      </c>
      <c r="O219" s="320">
        <v>1.6067135607686338E-3</v>
      </c>
      <c r="P219" s="315">
        <v>9</v>
      </c>
      <c r="Q219" s="319">
        <v>35606.694400089022</v>
      </c>
      <c r="R219" s="320">
        <v>1.2466828924656038E-4</v>
      </c>
    </row>
    <row r="220" spans="2:18" x14ac:dyDescent="0.2">
      <c r="B220" s="315" t="s">
        <v>681</v>
      </c>
      <c r="C220" s="316" t="s">
        <v>7623</v>
      </c>
      <c r="D220" s="315" t="s">
        <v>24</v>
      </c>
      <c r="E220" s="317">
        <v>972.97058823529414</v>
      </c>
      <c r="F220" s="318">
        <v>5.7434000000000003</v>
      </c>
      <c r="G220" s="318">
        <v>0.84420000000000006</v>
      </c>
      <c r="H220" s="319">
        <v>2.1720533999999998</v>
      </c>
      <c r="I220" s="319">
        <v>0.17943421000000001</v>
      </c>
      <c r="J220" s="319">
        <v>1.23733275</v>
      </c>
      <c r="K220" s="315">
        <v>2</v>
      </c>
      <c r="L220" s="319">
        <v>5518.2600005200129</v>
      </c>
      <c r="M220" s="319">
        <v>5518.2600005200129</v>
      </c>
      <c r="N220" s="320">
        <v>1.3639280367837211E-4</v>
      </c>
      <c r="O220" s="320">
        <v>1.3639280367837211E-4</v>
      </c>
      <c r="P220" s="315">
        <v>15</v>
      </c>
      <c r="Q220" s="319">
        <v>42388.160000368356</v>
      </c>
      <c r="R220" s="320">
        <v>1.9597399476650458E-4</v>
      </c>
    </row>
    <row r="221" spans="2:18" x14ac:dyDescent="0.2">
      <c r="B221" s="315" t="s">
        <v>2202</v>
      </c>
      <c r="C221" s="316" t="s">
        <v>7621</v>
      </c>
      <c r="D221" s="315" t="s">
        <v>24</v>
      </c>
      <c r="E221" s="317">
        <v>930.65</v>
      </c>
      <c r="F221" s="318">
        <v>1.8317999999999999</v>
      </c>
      <c r="G221" s="318">
        <v>2.0276999999999998</v>
      </c>
      <c r="H221" s="319">
        <v>4.1345226999999998</v>
      </c>
      <c r="I221" s="319">
        <v>4.338736E-2</v>
      </c>
      <c r="J221" s="319">
        <v>1.029802E-2</v>
      </c>
      <c r="K221" s="315">
        <v>0</v>
      </c>
      <c r="L221" s="319">
        <v>0</v>
      </c>
      <c r="M221" s="319">
        <v>0</v>
      </c>
      <c r="N221" s="320">
        <v>0</v>
      </c>
      <c r="O221" s="320">
        <v>0</v>
      </c>
      <c r="P221" s="315">
        <v>2</v>
      </c>
      <c r="Q221" s="319">
        <v>400.03999999776715</v>
      </c>
      <c r="R221" s="320">
        <v>1.3756705679994837E-6</v>
      </c>
    </row>
    <row r="222" spans="2:18" x14ac:dyDescent="0.2">
      <c r="B222" s="315" t="s">
        <v>1421</v>
      </c>
      <c r="C222" s="316" t="s">
        <v>7624</v>
      </c>
      <c r="D222" s="315" t="s">
        <v>24</v>
      </c>
      <c r="E222" s="317">
        <v>1350.7137500000006</v>
      </c>
      <c r="F222" s="318">
        <v>4.4229000000000003</v>
      </c>
      <c r="G222" s="318">
        <v>2.0490999999999997</v>
      </c>
      <c r="H222" s="319">
        <v>2.9341773999999998</v>
      </c>
      <c r="I222" s="319">
        <v>0.56048394000000001</v>
      </c>
      <c r="J222" s="319">
        <v>1.2373681599999999</v>
      </c>
      <c r="K222" s="315">
        <v>3</v>
      </c>
      <c r="L222" s="319">
        <v>46244.200001486577</v>
      </c>
      <c r="M222" s="319">
        <v>46244.200001486577</v>
      </c>
      <c r="N222" s="320">
        <v>3.0774577466187214E-4</v>
      </c>
      <c r="O222" s="320">
        <v>3.0774577466187214E-4</v>
      </c>
      <c r="P222" s="315">
        <v>21</v>
      </c>
      <c r="Q222" s="319">
        <v>71530.711799586963</v>
      </c>
      <c r="R222" s="320">
        <v>3.3256049962377137E-4</v>
      </c>
    </row>
    <row r="223" spans="2:18" x14ac:dyDescent="0.2">
      <c r="B223" s="315" t="s">
        <v>1401</v>
      </c>
      <c r="C223" s="316" t="s">
        <v>7625</v>
      </c>
      <c r="D223" s="315" t="s">
        <v>24</v>
      </c>
      <c r="E223" s="317">
        <v>411.33333333333331</v>
      </c>
      <c r="F223" s="318">
        <v>4.0255000000000001</v>
      </c>
      <c r="G223" s="318">
        <v>2.8479999999999999</v>
      </c>
      <c r="H223" s="319">
        <v>4.7061156999999989</v>
      </c>
      <c r="I223" s="319">
        <v>9.7991788100000008</v>
      </c>
      <c r="J223" s="319">
        <v>1.6652683699999999</v>
      </c>
      <c r="K223" s="315">
        <v>2</v>
      </c>
      <c r="L223" s="319">
        <v>35065.500002726912</v>
      </c>
      <c r="M223" s="319">
        <v>35065.500002726912</v>
      </c>
      <c r="N223" s="320">
        <v>4.1123822384112936E-4</v>
      </c>
      <c r="O223" s="320">
        <v>4.1123822384112936E-4</v>
      </c>
      <c r="P223" s="315">
        <v>7</v>
      </c>
      <c r="Q223" s="319">
        <v>8920.5350000852086</v>
      </c>
      <c r="R223" s="320">
        <v>4.9851191783318035E-5</v>
      </c>
    </row>
    <row r="224" spans="2:18" x14ac:dyDescent="0.2">
      <c r="B224" s="315" t="s">
        <v>1645</v>
      </c>
      <c r="C224" s="316" t="s">
        <v>7626</v>
      </c>
      <c r="D224" s="315" t="s">
        <v>24</v>
      </c>
      <c r="E224" s="317">
        <v>2817.6580000000004</v>
      </c>
      <c r="F224" s="318">
        <v>14.527899999999999</v>
      </c>
      <c r="G224" s="318">
        <v>3.9008000000000003</v>
      </c>
      <c r="H224" s="319">
        <v>6.611425699999999</v>
      </c>
      <c r="I224" s="319">
        <v>14.6856255</v>
      </c>
      <c r="J224" s="319">
        <v>0.33471042000000001</v>
      </c>
      <c r="K224" s="315">
        <v>5</v>
      </c>
      <c r="L224" s="319">
        <v>951964.18001456489</v>
      </c>
      <c r="M224" s="319">
        <v>207164.18001385705</v>
      </c>
      <c r="N224" s="320">
        <v>2.6192618823497878E-3</v>
      </c>
      <c r="O224" s="320">
        <v>2.4655928212091141E-3</v>
      </c>
      <c r="P224" s="315">
        <v>5</v>
      </c>
      <c r="Q224" s="319">
        <v>16275.670999944636</v>
      </c>
      <c r="R224" s="320">
        <v>8.7443385634496649E-5</v>
      </c>
    </row>
    <row r="225" spans="2:18" x14ac:dyDescent="0.2">
      <c r="B225" s="315" t="s">
        <v>1446</v>
      </c>
      <c r="C225" s="316" t="s">
        <v>7627</v>
      </c>
      <c r="D225" s="315" t="s">
        <v>24</v>
      </c>
      <c r="E225" s="317">
        <v>738.39166666666677</v>
      </c>
      <c r="F225" s="318">
        <v>2.9785999999999997</v>
      </c>
      <c r="G225" s="318">
        <v>1.4531000000000001</v>
      </c>
      <c r="H225" s="319">
        <v>3.9630448</v>
      </c>
      <c r="I225" s="319">
        <v>8.0870682600000006</v>
      </c>
      <c r="J225" s="319">
        <v>0.54567708000000004</v>
      </c>
      <c r="K225" s="315">
        <v>4</v>
      </c>
      <c r="L225" s="319">
        <v>503772.17000008264</v>
      </c>
      <c r="M225" s="319">
        <v>9145.1700000516958</v>
      </c>
      <c r="N225" s="320">
        <v>2.4252547792485784E-4</v>
      </c>
      <c r="O225" s="320">
        <v>1.0807483617071566E-4</v>
      </c>
      <c r="P225" s="315">
        <v>2</v>
      </c>
      <c r="Q225" s="319">
        <v>33259.945000069813</v>
      </c>
      <c r="R225" s="320">
        <v>1.0227889548465428E-4</v>
      </c>
    </row>
    <row r="226" spans="2:18" x14ac:dyDescent="0.2">
      <c r="B226" s="315" t="s">
        <v>703</v>
      </c>
      <c r="C226" s="316" t="s">
        <v>7628</v>
      </c>
      <c r="D226" s="315" t="s">
        <v>25</v>
      </c>
      <c r="E226" s="317">
        <v>1615.8113333333333</v>
      </c>
      <c r="F226" s="318">
        <v>65.484999999999999</v>
      </c>
      <c r="G226" s="318">
        <v>4.9138000000000002</v>
      </c>
      <c r="H226" s="319">
        <v>5.4301335000000002</v>
      </c>
      <c r="I226" s="319">
        <v>7.0613291299999998</v>
      </c>
      <c r="J226" s="319">
        <v>0.75572061000000001</v>
      </c>
      <c r="K226" s="315">
        <v>7</v>
      </c>
      <c r="L226" s="319">
        <v>196072.95999857894</v>
      </c>
      <c r="M226" s="319">
        <v>171694.95999857615</v>
      </c>
      <c r="N226" s="320">
        <v>4.2457320009040064E-3</v>
      </c>
      <c r="O226" s="320">
        <v>4.2285409267274728E-3</v>
      </c>
      <c r="P226" s="315">
        <v>8</v>
      </c>
      <c r="Q226" s="319">
        <v>54806.239999580801</v>
      </c>
      <c r="R226" s="320">
        <v>7.8993424423226717E-4</v>
      </c>
    </row>
    <row r="227" spans="2:18" x14ac:dyDescent="0.2">
      <c r="B227" s="315" t="s">
        <v>2018</v>
      </c>
      <c r="C227" s="316" t="s">
        <v>7629</v>
      </c>
      <c r="D227" s="315" t="s">
        <v>24</v>
      </c>
      <c r="E227" s="317">
        <v>1961.5657142857142</v>
      </c>
      <c r="F227" s="318">
        <v>11.0471</v>
      </c>
      <c r="G227" s="318">
        <v>4.3921999999999999</v>
      </c>
      <c r="H227" s="319">
        <v>4.5574409457028553</v>
      </c>
      <c r="I227" s="319">
        <v>5.4216449999999999E-2</v>
      </c>
      <c r="J227" s="319">
        <v>0.72541546999999995</v>
      </c>
      <c r="K227" s="315">
        <v>0</v>
      </c>
      <c r="L227" s="319">
        <v>0</v>
      </c>
      <c r="M227" s="319">
        <v>0</v>
      </c>
      <c r="N227" s="320">
        <v>0</v>
      </c>
      <c r="O227" s="320">
        <v>0</v>
      </c>
      <c r="P227" s="315">
        <v>7</v>
      </c>
      <c r="Q227" s="319">
        <v>46002.530400370932</v>
      </c>
      <c r="R227" s="320">
        <v>2.0207323880757407E-4</v>
      </c>
    </row>
    <row r="228" spans="2:18" x14ac:dyDescent="0.2">
      <c r="B228" s="315" t="s">
        <v>886</v>
      </c>
      <c r="C228" s="316" t="s">
        <v>7630</v>
      </c>
      <c r="D228" s="315" t="s">
        <v>25</v>
      </c>
      <c r="E228" s="317">
        <v>324.76181818181823</v>
      </c>
      <c r="F228" s="318">
        <v>29.786200000000001</v>
      </c>
      <c r="G228" s="318">
        <v>3.4960999999999998</v>
      </c>
      <c r="H228" s="319">
        <v>3.1437615000000001</v>
      </c>
      <c r="I228" s="319">
        <v>172.05531203000001</v>
      </c>
      <c r="J228" s="319">
        <v>0.65958581999999999</v>
      </c>
      <c r="K228" s="315">
        <v>5</v>
      </c>
      <c r="L228" s="319">
        <v>1501381.3599982117</v>
      </c>
      <c r="M228" s="319">
        <v>35703.559999873585</v>
      </c>
      <c r="N228" s="320">
        <v>2.8475622492948748E-3</v>
      </c>
      <c r="O228" s="320">
        <v>9.0302254560653279E-4</v>
      </c>
      <c r="P228" s="315">
        <v>6</v>
      </c>
      <c r="Q228" s="319">
        <v>10519.899999927473</v>
      </c>
      <c r="R228" s="320">
        <v>1.1236844125745548E-4</v>
      </c>
    </row>
    <row r="229" spans="2:18" x14ac:dyDescent="0.2">
      <c r="B229" s="315" t="s">
        <v>7631</v>
      </c>
      <c r="C229" s="316" t="s">
        <v>7627</v>
      </c>
      <c r="D229" s="315" t="s">
        <v>24</v>
      </c>
      <c r="E229" s="317">
        <v>48</v>
      </c>
      <c r="F229" s="318">
        <v>0.27340000000000003</v>
      </c>
      <c r="G229" s="318">
        <v>1.9641999999999999</v>
      </c>
      <c r="H229" s="319">
        <v>2.8770180999999999</v>
      </c>
      <c r="I229" s="319">
        <v>1.711907E-2</v>
      </c>
      <c r="J229" s="319">
        <v>0</v>
      </c>
      <c r="K229" s="315"/>
      <c r="L229" s="319"/>
      <c r="M229" s="319"/>
      <c r="N229" s="320"/>
      <c r="O229" s="320"/>
      <c r="P229" s="315"/>
      <c r="Q229" s="319"/>
      <c r="R229" s="320"/>
    </row>
    <row r="230" spans="2:18" x14ac:dyDescent="0.2">
      <c r="B230" s="315" t="s">
        <v>4391</v>
      </c>
      <c r="C230" s="316" t="s">
        <v>7632</v>
      </c>
      <c r="D230" s="315" t="s">
        <v>24</v>
      </c>
      <c r="E230" s="317">
        <v>498.33</v>
      </c>
      <c r="F230" s="318">
        <v>2.8860000000000001</v>
      </c>
      <c r="G230" s="318">
        <v>0.49140000000000006</v>
      </c>
      <c r="H230" s="319">
        <v>1.8290975999999999</v>
      </c>
      <c r="I230" s="319">
        <v>0</v>
      </c>
      <c r="J230" s="319">
        <v>2.4728699999999999E-2</v>
      </c>
      <c r="K230" s="315">
        <v>0</v>
      </c>
      <c r="L230" s="319">
        <v>0</v>
      </c>
      <c r="M230" s="319">
        <v>0</v>
      </c>
      <c r="N230" s="320">
        <v>0</v>
      </c>
      <c r="O230" s="320">
        <v>0</v>
      </c>
      <c r="P230" s="315">
        <v>2</v>
      </c>
      <c r="Q230" s="319">
        <v>3346.3824000424479</v>
      </c>
      <c r="R230" s="320">
        <v>2.7325994588945362E-5</v>
      </c>
    </row>
    <row r="231" spans="2:18" x14ac:dyDescent="0.2">
      <c r="B231" s="315" t="s">
        <v>633</v>
      </c>
      <c r="C231" s="316" t="s">
        <v>7627</v>
      </c>
      <c r="D231" s="315" t="s">
        <v>25</v>
      </c>
      <c r="E231" s="317">
        <v>1914.67</v>
      </c>
      <c r="F231" s="318">
        <v>12.8832</v>
      </c>
      <c r="G231" s="318">
        <v>0.77090000000000003</v>
      </c>
      <c r="H231" s="319">
        <v>2.9151243000000004</v>
      </c>
      <c r="I231" s="319">
        <v>2.3000433999999998</v>
      </c>
      <c r="J231" s="319">
        <v>0.74055225999999996</v>
      </c>
      <c r="K231" s="315">
        <v>2</v>
      </c>
      <c r="L231" s="319">
        <v>65734.779991549469</v>
      </c>
      <c r="M231" s="319">
        <v>65734.779991549469</v>
      </c>
      <c r="N231" s="320">
        <v>5.6143729488970888E-3</v>
      </c>
      <c r="O231" s="320">
        <v>5.6143729488970888E-3</v>
      </c>
      <c r="P231" s="315">
        <v>2</v>
      </c>
      <c r="Q231" s="319">
        <v>2656.800000035204</v>
      </c>
      <c r="R231" s="320">
        <v>3.6030268288816746E-5</v>
      </c>
    </row>
    <row r="232" spans="2:18" x14ac:dyDescent="0.2">
      <c r="B232" s="315" t="s">
        <v>7633</v>
      </c>
      <c r="C232" s="316" t="s">
        <v>7627</v>
      </c>
      <c r="D232" s="315" t="s">
        <v>24</v>
      </c>
      <c r="E232" s="317">
        <v>422.5</v>
      </c>
      <c r="F232" s="318">
        <v>2.2928000000000002</v>
      </c>
      <c r="G232" s="318">
        <v>0.87190000000000001</v>
      </c>
      <c r="H232" s="319">
        <v>2.5531153999999998</v>
      </c>
      <c r="I232" s="319">
        <v>1.414284E-2</v>
      </c>
      <c r="J232" s="319">
        <v>0</v>
      </c>
      <c r="K232" s="315"/>
      <c r="L232" s="319"/>
      <c r="M232" s="319"/>
      <c r="N232" s="320"/>
      <c r="O232" s="320"/>
      <c r="P232" s="315"/>
      <c r="Q232" s="319"/>
      <c r="R232" s="320"/>
    </row>
    <row r="233" spans="2:18" x14ac:dyDescent="0.2">
      <c r="B233" s="315" t="s">
        <v>827</v>
      </c>
      <c r="C233" s="316" t="s">
        <v>7632</v>
      </c>
      <c r="D233" s="315" t="s">
        <v>24</v>
      </c>
      <c r="E233" s="317">
        <v>1483.1633333333332</v>
      </c>
      <c r="F233" s="318">
        <v>6.4574000000000007</v>
      </c>
      <c r="G233" s="318">
        <v>2.8405999999999998</v>
      </c>
      <c r="H233" s="319">
        <v>3.8487262000000002</v>
      </c>
      <c r="I233" s="319">
        <v>0.34949845000000002</v>
      </c>
      <c r="J233" s="319">
        <v>0.57723977000000004</v>
      </c>
      <c r="K233" s="315">
        <v>2</v>
      </c>
      <c r="L233" s="319">
        <v>3025.5999994017184</v>
      </c>
      <c r="M233" s="319">
        <v>3025.5999994017184</v>
      </c>
      <c r="N233" s="320">
        <v>9.6053561414869004E-5</v>
      </c>
      <c r="O233" s="320">
        <v>9.6053561414869004E-5</v>
      </c>
      <c r="P233" s="315">
        <v>1</v>
      </c>
      <c r="Q233" s="319">
        <v>36000</v>
      </c>
      <c r="R233" s="320">
        <v>1.0027964784836177E-4</v>
      </c>
    </row>
    <row r="234" spans="2:18" x14ac:dyDescent="0.2">
      <c r="B234" s="315" t="s">
        <v>634</v>
      </c>
      <c r="C234" s="316" t="s">
        <v>7634</v>
      </c>
      <c r="D234" s="315" t="s">
        <v>25</v>
      </c>
      <c r="E234" s="317">
        <v>341.97799999999995</v>
      </c>
      <c r="F234" s="318">
        <v>9.6072000000000006</v>
      </c>
      <c r="G234" s="318">
        <v>2.3010000000000002</v>
      </c>
      <c r="H234" s="319">
        <v>3.3342925000000001</v>
      </c>
      <c r="I234" s="319">
        <v>1.9485305900000001</v>
      </c>
      <c r="J234" s="319">
        <v>0.18478855999999999</v>
      </c>
      <c r="K234" s="315">
        <v>3</v>
      </c>
      <c r="L234" s="319">
        <v>12771.412198502985</v>
      </c>
      <c r="M234" s="319">
        <v>12771.412198502985</v>
      </c>
      <c r="N234" s="320">
        <v>1.0367390323849912E-3</v>
      </c>
      <c r="O234" s="320">
        <v>1.0367390323849912E-3</v>
      </c>
      <c r="P234" s="315">
        <v>2</v>
      </c>
      <c r="Q234" s="319">
        <v>3416.280000105116</v>
      </c>
      <c r="R234" s="320">
        <v>4.7610686044477175E-5</v>
      </c>
    </row>
    <row r="235" spans="2:18" x14ac:dyDescent="0.2">
      <c r="B235" s="315" t="s">
        <v>1688</v>
      </c>
      <c r="C235" s="316" t="s">
        <v>7627</v>
      </c>
      <c r="D235" s="315" t="s">
        <v>24</v>
      </c>
      <c r="E235" s="317">
        <v>367.33333333333331</v>
      </c>
      <c r="F235" s="318">
        <v>3.4055</v>
      </c>
      <c r="G235" s="318">
        <v>0.32180000000000003</v>
      </c>
      <c r="H235" s="319">
        <v>2.3435313</v>
      </c>
      <c r="I235" s="319">
        <v>1.05664151</v>
      </c>
      <c r="J235" s="319">
        <v>0.12912831999999999</v>
      </c>
      <c r="K235" s="315">
        <v>1</v>
      </c>
      <c r="L235" s="319">
        <v>32864.700000167883</v>
      </c>
      <c r="M235" s="319">
        <v>32864.700000167883</v>
      </c>
      <c r="N235" s="320">
        <v>3.8358610495267581E-5</v>
      </c>
      <c r="O235" s="320">
        <v>3.8358610495267581E-5</v>
      </c>
      <c r="P235" s="315">
        <v>2</v>
      </c>
      <c r="Q235" s="319">
        <v>5056.9099999335831</v>
      </c>
      <c r="R235" s="320">
        <v>2.2006876219843521E-5</v>
      </c>
    </row>
    <row r="236" spans="2:18" x14ac:dyDescent="0.2">
      <c r="B236" s="315" t="s">
        <v>7635</v>
      </c>
      <c r="C236" s="316" t="s">
        <v>7627</v>
      </c>
      <c r="D236" s="315" t="s">
        <v>24</v>
      </c>
      <c r="E236" s="317">
        <v>2</v>
      </c>
      <c r="F236" s="318">
        <v>0</v>
      </c>
      <c r="G236" s="318">
        <v>1.4372</v>
      </c>
      <c r="H236" s="319">
        <v>2.2863720000000001</v>
      </c>
      <c r="I236" s="319"/>
      <c r="J236" s="319"/>
      <c r="K236" s="315"/>
      <c r="L236" s="319"/>
      <c r="M236" s="319"/>
      <c r="N236" s="320"/>
      <c r="O236" s="320"/>
      <c r="P236" s="315"/>
      <c r="Q236" s="319"/>
      <c r="R236" s="320"/>
    </row>
    <row r="237" spans="2:18" x14ac:dyDescent="0.2">
      <c r="B237" s="315" t="s">
        <v>7636</v>
      </c>
      <c r="C237" s="316" t="s">
        <v>7627</v>
      </c>
      <c r="D237" s="315" t="s">
        <v>24</v>
      </c>
      <c r="E237" s="317">
        <v>3</v>
      </c>
      <c r="F237" s="318">
        <v>0</v>
      </c>
      <c r="G237" s="318">
        <v>1.4372</v>
      </c>
      <c r="H237" s="319">
        <v>2.5340623000000004</v>
      </c>
      <c r="I237" s="319"/>
      <c r="J237" s="319"/>
      <c r="K237" s="315"/>
      <c r="L237" s="319"/>
      <c r="M237" s="319"/>
      <c r="N237" s="320"/>
      <c r="O237" s="320"/>
      <c r="P237" s="315"/>
      <c r="Q237" s="319"/>
      <c r="R237" s="320"/>
    </row>
    <row r="238" spans="2:18" x14ac:dyDescent="0.2">
      <c r="B238" s="315" t="s">
        <v>1632</v>
      </c>
      <c r="C238" s="316" t="s">
        <v>7627</v>
      </c>
      <c r="D238" s="315" t="s">
        <v>24</v>
      </c>
      <c r="E238" s="317">
        <v>360.33333333333331</v>
      </c>
      <c r="F238" s="318">
        <v>2.1013999999999999</v>
      </c>
      <c r="G238" s="318">
        <v>1.9442000000000002</v>
      </c>
      <c r="H238" s="319">
        <v>4.0773634000000003</v>
      </c>
      <c r="I238" s="319">
        <v>67.525912309999995</v>
      </c>
      <c r="J238" s="319">
        <v>3.6020700000000003E-2</v>
      </c>
      <c r="K238" s="315">
        <v>2</v>
      </c>
      <c r="L238" s="319">
        <v>594165.00000053784</v>
      </c>
      <c r="M238" s="319">
        <v>2475.0000001152512</v>
      </c>
      <c r="N238" s="320">
        <v>3.8351948029404398E-4</v>
      </c>
      <c r="O238" s="320">
        <v>1.656020994251319E-5</v>
      </c>
      <c r="P238" s="315">
        <v>1</v>
      </c>
      <c r="Q238" s="319">
        <v>455.99999995753171</v>
      </c>
      <c r="R238" s="320">
        <v>6.139535691554573E-6</v>
      </c>
    </row>
    <row r="239" spans="2:18" x14ac:dyDescent="0.2">
      <c r="B239" s="315" t="s">
        <v>7637</v>
      </c>
      <c r="C239" s="316" t="s">
        <v>7528</v>
      </c>
      <c r="D239" s="315" t="s">
        <v>24</v>
      </c>
      <c r="E239" s="317">
        <v>71.09</v>
      </c>
      <c r="F239" s="318">
        <v>0</v>
      </c>
      <c r="G239" s="318">
        <v>2.8673000000000002</v>
      </c>
      <c r="H239" s="319"/>
      <c r="I239" s="319"/>
      <c r="J239" s="319"/>
      <c r="K239" s="315"/>
      <c r="L239" s="319"/>
      <c r="M239" s="319"/>
      <c r="N239" s="320"/>
      <c r="O239" s="320"/>
      <c r="P239" s="315"/>
      <c r="Q239" s="319"/>
      <c r="R239" s="320"/>
    </row>
    <row r="240" spans="2:18" x14ac:dyDescent="0.2">
      <c r="B240" s="315" t="s">
        <v>566</v>
      </c>
      <c r="C240" s="316" t="s">
        <v>7638</v>
      </c>
      <c r="D240" s="315" t="s">
        <v>24</v>
      </c>
      <c r="E240" s="317">
        <v>292.92</v>
      </c>
      <c r="F240" s="318">
        <v>0.13269999999999998</v>
      </c>
      <c r="G240" s="318">
        <v>6.0929000000000002</v>
      </c>
      <c r="H240" s="319"/>
      <c r="I240" s="319">
        <v>3.2211876400000001</v>
      </c>
      <c r="J240" s="319">
        <v>0.36286459999999998</v>
      </c>
      <c r="K240" s="315">
        <v>4</v>
      </c>
      <c r="L240" s="319">
        <v>18053.249999919077</v>
      </c>
      <c r="M240" s="319">
        <v>18053.249999919077</v>
      </c>
      <c r="N240" s="320">
        <v>5.8702579217610176E-4</v>
      </c>
      <c r="O240" s="320">
        <v>5.8702579217610176E-4</v>
      </c>
      <c r="P240" s="315">
        <v>3</v>
      </c>
      <c r="Q240" s="319">
        <v>4441.7623999754596</v>
      </c>
      <c r="R240" s="320">
        <v>2.9084239485239814E-5</v>
      </c>
    </row>
    <row r="241" spans="2:18" x14ac:dyDescent="0.2">
      <c r="B241" s="315" t="s">
        <v>1833</v>
      </c>
      <c r="C241" s="316" t="s">
        <v>7639</v>
      </c>
      <c r="D241" s="315" t="s">
        <v>24</v>
      </c>
      <c r="E241" s="317">
        <v>147.81</v>
      </c>
      <c r="F241" s="318">
        <v>0.66710000000000003</v>
      </c>
      <c r="G241" s="318">
        <v>1.9444999999999999</v>
      </c>
      <c r="H241" s="319"/>
      <c r="I241" s="319">
        <v>5.8029999999999996E-4</v>
      </c>
      <c r="J241" s="319">
        <v>0.12133645</v>
      </c>
      <c r="K241" s="315">
        <v>1</v>
      </c>
      <c r="L241" s="319">
        <v>533.00000006204937</v>
      </c>
      <c r="M241" s="319">
        <v>533.00000006204937</v>
      </c>
      <c r="N241" s="320">
        <v>2.6808317861547259E-5</v>
      </c>
      <c r="O241" s="320">
        <v>2.6808317861547259E-5</v>
      </c>
      <c r="P241" s="315">
        <v>1</v>
      </c>
      <c r="Q241" s="319">
        <v>1761.7352999764346</v>
      </c>
      <c r="R241" s="320">
        <v>3.1758455084955499E-6</v>
      </c>
    </row>
    <row r="242" spans="2:18" x14ac:dyDescent="0.2">
      <c r="B242" s="315" t="s">
        <v>3352</v>
      </c>
      <c r="C242" s="316" t="s">
        <v>7639</v>
      </c>
      <c r="D242" s="315" t="s">
        <v>24</v>
      </c>
      <c r="E242" s="317">
        <v>32.08</v>
      </c>
      <c r="F242" s="318">
        <v>0</v>
      </c>
      <c r="G242" s="318">
        <v>0.82840000000000003</v>
      </c>
      <c r="H242" s="319"/>
      <c r="I242" s="319">
        <v>0</v>
      </c>
      <c r="J242" s="319">
        <v>4.8848210000000003E-2</v>
      </c>
      <c r="K242" s="315">
        <v>0</v>
      </c>
      <c r="L242" s="319">
        <v>0</v>
      </c>
      <c r="M242" s="319">
        <v>0</v>
      </c>
      <c r="N242" s="320">
        <v>0</v>
      </c>
      <c r="O242" s="320">
        <v>0</v>
      </c>
      <c r="P242" s="315">
        <v>1</v>
      </c>
      <c r="Q242" s="319">
        <v>82.194000000371602</v>
      </c>
      <c r="R242" s="320">
        <v>8.0333279623455566E-7</v>
      </c>
    </row>
    <row r="243" spans="2:18" x14ac:dyDescent="0.2">
      <c r="B243" s="315" t="s">
        <v>7640</v>
      </c>
      <c r="C243" s="316" t="s">
        <v>7641</v>
      </c>
      <c r="D243" s="315" t="s">
        <v>24</v>
      </c>
      <c r="E243" s="317">
        <v>45.5</v>
      </c>
      <c r="F243" s="318">
        <v>0</v>
      </c>
      <c r="G243" s="318">
        <v>1.6097999999999999</v>
      </c>
      <c r="H243" s="319"/>
      <c r="I243" s="319"/>
      <c r="J243" s="319"/>
      <c r="K243" s="315"/>
      <c r="L243" s="319"/>
      <c r="M243" s="319"/>
      <c r="N243" s="320"/>
      <c r="O243" s="320"/>
      <c r="P243" s="315"/>
      <c r="Q243" s="319"/>
      <c r="R243" s="320"/>
    </row>
    <row r="244" spans="2:18" x14ac:dyDescent="0.2">
      <c r="B244" s="315" t="s">
        <v>7642</v>
      </c>
      <c r="C244" s="316" t="s">
        <v>7462</v>
      </c>
      <c r="D244" s="315" t="s">
        <v>24</v>
      </c>
      <c r="E244" s="317">
        <v>50.5</v>
      </c>
      <c r="F244" s="318">
        <v>0</v>
      </c>
      <c r="G244" s="318">
        <v>0.33329999999999999</v>
      </c>
      <c r="H244" s="319"/>
      <c r="I244" s="319"/>
      <c r="J244" s="319"/>
      <c r="K244" s="315"/>
      <c r="L244" s="319"/>
      <c r="M244" s="319"/>
      <c r="N244" s="320"/>
      <c r="O244" s="320"/>
      <c r="P244" s="315"/>
      <c r="Q244" s="319"/>
      <c r="R244" s="320"/>
    </row>
    <row r="245" spans="2:18" x14ac:dyDescent="0.2">
      <c r="B245" s="315" t="s">
        <v>527</v>
      </c>
      <c r="C245" s="316" t="s">
        <v>7643</v>
      </c>
      <c r="D245" s="315" t="s">
        <v>25</v>
      </c>
      <c r="E245" s="317">
        <v>1002.9965753424664</v>
      </c>
      <c r="F245" s="318">
        <v>115.8192</v>
      </c>
      <c r="G245" s="318">
        <v>0.89300000000000002</v>
      </c>
      <c r="H245" s="319">
        <v>3.0405921004734142</v>
      </c>
      <c r="I245" s="319">
        <v>70.315119760000002</v>
      </c>
      <c r="J245" s="319">
        <v>6.3721375499999997</v>
      </c>
      <c r="K245" s="315">
        <v>27</v>
      </c>
      <c r="L245" s="319">
        <v>2580724.0879996088</v>
      </c>
      <c r="M245" s="319">
        <v>205752.70000020546</v>
      </c>
      <c r="N245" s="320">
        <v>1.6315150050292545E-2</v>
      </c>
      <c r="O245" s="320">
        <v>1.339583194835779E-2</v>
      </c>
      <c r="P245" s="315">
        <v>45</v>
      </c>
      <c r="Q245" s="319">
        <v>306350.99099927873</v>
      </c>
      <c r="R245" s="320">
        <v>3.18076540745816E-3</v>
      </c>
    </row>
    <row r="246" spans="2:18" x14ac:dyDescent="0.2">
      <c r="B246" s="315" t="s">
        <v>511</v>
      </c>
      <c r="C246" s="316" t="s">
        <v>8853</v>
      </c>
      <c r="D246" s="315" t="s">
        <v>25</v>
      </c>
      <c r="E246" s="317">
        <v>1047.1663157894736</v>
      </c>
      <c r="F246" s="318">
        <v>10.095800000000001</v>
      </c>
      <c r="G246" s="318">
        <v>0.22040000000000001</v>
      </c>
      <c r="H246" s="319">
        <v>2.5209972478608749</v>
      </c>
      <c r="I246" s="319">
        <v>73.864607079999999</v>
      </c>
      <c r="J246" s="319">
        <v>1.9735679500000001</v>
      </c>
      <c r="K246" s="315">
        <v>20</v>
      </c>
      <c r="L246" s="319">
        <v>2930230.0166555112</v>
      </c>
      <c r="M246" s="319">
        <v>206431.16666012237</v>
      </c>
      <c r="N246" s="320">
        <v>1.2950587470202043E-2</v>
      </c>
      <c r="O246" s="320">
        <v>1.0661338914786706E-2</v>
      </c>
      <c r="P246" s="315">
        <v>18</v>
      </c>
      <c r="Q246" s="319">
        <v>94181.619999390168</v>
      </c>
      <c r="R246" s="320">
        <v>9.4274273529218228E-4</v>
      </c>
    </row>
    <row r="247" spans="2:18" x14ac:dyDescent="0.2">
      <c r="B247" s="315" t="s">
        <v>528</v>
      </c>
      <c r="C247" s="316" t="s">
        <v>7644</v>
      </c>
      <c r="D247" s="315" t="s">
        <v>25</v>
      </c>
      <c r="E247" s="317">
        <v>1028.7151851851854</v>
      </c>
      <c r="F247" s="318">
        <v>2.8254000000000001</v>
      </c>
      <c r="G247" s="318">
        <v>5.2622999999999998</v>
      </c>
      <c r="H247" s="319">
        <v>3.6756524758887554</v>
      </c>
      <c r="I247" s="319">
        <v>74.721722240000005</v>
      </c>
      <c r="J247" s="319">
        <v>0.96607701999999995</v>
      </c>
      <c r="K247" s="315">
        <v>16</v>
      </c>
      <c r="L247" s="319">
        <v>4361889.4066665936</v>
      </c>
      <c r="M247" s="319">
        <v>94034.756662832515</v>
      </c>
      <c r="N247" s="320">
        <v>1.2721347402232854E-2</v>
      </c>
      <c r="O247" s="320">
        <v>8.2774833793891247E-3</v>
      </c>
      <c r="P247" s="315">
        <v>11</v>
      </c>
      <c r="Q247" s="319">
        <v>34363.330000077258</v>
      </c>
      <c r="R247" s="320">
        <v>6.5998770790809728E-4</v>
      </c>
    </row>
    <row r="248" spans="2:18" x14ac:dyDescent="0.2">
      <c r="B248" s="315" t="s">
        <v>529</v>
      </c>
      <c r="C248" s="316" t="s">
        <v>7645</v>
      </c>
      <c r="D248" s="315" t="s">
        <v>25</v>
      </c>
      <c r="E248" s="317">
        <v>693.99636363636353</v>
      </c>
      <c r="F248" s="318">
        <v>14.4856</v>
      </c>
      <c r="G248" s="318">
        <v>1.4982</v>
      </c>
      <c r="H248" s="319">
        <v>2.3435313</v>
      </c>
      <c r="I248" s="319">
        <v>15.865384280000001</v>
      </c>
      <c r="J248" s="319">
        <v>0.26282109999999997</v>
      </c>
      <c r="K248" s="315">
        <v>6</v>
      </c>
      <c r="L248" s="319">
        <v>442427.46000011067</v>
      </c>
      <c r="M248" s="319">
        <v>6893.9399967845584</v>
      </c>
      <c r="N248" s="320">
        <v>6.1432377433776669E-3</v>
      </c>
      <c r="O248" s="320">
        <v>4.1352629759779146E-3</v>
      </c>
      <c r="P248" s="315">
        <v>5</v>
      </c>
      <c r="Q248" s="319">
        <v>6941.0800001091966</v>
      </c>
      <c r="R248" s="320">
        <v>3.0262675498892865E-4</v>
      </c>
    </row>
    <row r="249" spans="2:18" x14ac:dyDescent="0.2">
      <c r="B249" s="315" t="s">
        <v>530</v>
      </c>
      <c r="C249" s="316" t="s">
        <v>7646</v>
      </c>
      <c r="D249" s="315" t="s">
        <v>25</v>
      </c>
      <c r="E249" s="317">
        <v>320.68200000000002</v>
      </c>
      <c r="F249" s="318">
        <v>35.433</v>
      </c>
      <c r="G249" s="318">
        <v>0.11700000000000001</v>
      </c>
      <c r="H249" s="319">
        <v>0.50035059881208221</v>
      </c>
      <c r="I249" s="319">
        <v>16.771621159999999</v>
      </c>
      <c r="J249" s="319">
        <v>0.32305544000000003</v>
      </c>
      <c r="K249" s="315">
        <v>5</v>
      </c>
      <c r="L249" s="319">
        <v>916825.4799987158</v>
      </c>
      <c r="M249" s="319">
        <v>15288.480001055659</v>
      </c>
      <c r="N249" s="320">
        <v>3.8166552536093388E-3</v>
      </c>
      <c r="O249" s="320">
        <v>2.8754439424441055E-3</v>
      </c>
      <c r="P249" s="315">
        <v>5</v>
      </c>
      <c r="Q249" s="319">
        <v>18932.339999245276</v>
      </c>
      <c r="R249" s="320">
        <v>3.1906272072549464E-4</v>
      </c>
    </row>
    <row r="250" spans="2:18" x14ac:dyDescent="0.2">
      <c r="B250" s="315" t="s">
        <v>872</v>
      </c>
      <c r="C250" s="316" t="s">
        <v>7647</v>
      </c>
      <c r="D250" s="315" t="s">
        <v>25</v>
      </c>
      <c r="E250" s="317">
        <v>634.85829787234024</v>
      </c>
      <c r="F250" s="318">
        <v>110.0819</v>
      </c>
      <c r="G250" s="318">
        <v>1.1918</v>
      </c>
      <c r="H250" s="319">
        <v>1.6576196999999999</v>
      </c>
      <c r="I250" s="319">
        <v>268.56857029999998</v>
      </c>
      <c r="J250" s="319">
        <v>12.23224562</v>
      </c>
      <c r="K250" s="315">
        <v>11</v>
      </c>
      <c r="L250" s="319">
        <v>3068927.4800095507</v>
      </c>
      <c r="M250" s="319">
        <v>43144.080000798393</v>
      </c>
      <c r="N250" s="320">
        <v>4.6415183292100887E-3</v>
      </c>
      <c r="O250" s="320">
        <v>7.2201908248181105E-4</v>
      </c>
      <c r="P250" s="315">
        <v>35</v>
      </c>
      <c r="Q250" s="319">
        <v>138137.82999838024</v>
      </c>
      <c r="R250" s="320">
        <v>1.4533459081257423E-3</v>
      </c>
    </row>
    <row r="251" spans="2:18" x14ac:dyDescent="0.2">
      <c r="B251" s="315" t="s">
        <v>2510</v>
      </c>
      <c r="C251" s="316" t="s">
        <v>7648</v>
      </c>
      <c r="D251" s="315" t="s">
        <v>25</v>
      </c>
      <c r="E251" s="317">
        <v>847.36999999999989</v>
      </c>
      <c r="F251" s="318">
        <v>19.458500000000001</v>
      </c>
      <c r="G251" s="318">
        <v>2.0236000000000001</v>
      </c>
      <c r="H251" s="319">
        <v>2.5340623000000004</v>
      </c>
      <c r="I251" s="319">
        <v>3.9321849999999998E-2</v>
      </c>
      <c r="J251" s="319">
        <v>1.20812538</v>
      </c>
      <c r="K251" s="315">
        <v>0</v>
      </c>
      <c r="L251" s="319">
        <v>0</v>
      </c>
      <c r="M251" s="319">
        <v>0</v>
      </c>
      <c r="N251" s="320">
        <v>0</v>
      </c>
      <c r="O251" s="320">
        <v>0</v>
      </c>
      <c r="P251" s="315">
        <v>8</v>
      </c>
      <c r="Q251" s="319">
        <v>10873.200000038278</v>
      </c>
      <c r="R251" s="320">
        <v>1.5470339863593246E-4</v>
      </c>
    </row>
    <row r="252" spans="2:18" x14ac:dyDescent="0.2">
      <c r="B252" s="315" t="s">
        <v>2474</v>
      </c>
      <c r="C252" s="316" t="s">
        <v>7649</v>
      </c>
      <c r="D252" s="315" t="s">
        <v>25</v>
      </c>
      <c r="E252" s="317">
        <v>160.72333333333333</v>
      </c>
      <c r="F252" s="318">
        <v>15.933300000000001</v>
      </c>
      <c r="G252" s="318">
        <v>0.19970000000000002</v>
      </c>
      <c r="H252" s="319">
        <v>0.32715231460790017</v>
      </c>
      <c r="I252" s="319">
        <v>0</v>
      </c>
      <c r="J252" s="319">
        <v>0.14571756999999999</v>
      </c>
      <c r="K252" s="315">
        <v>0</v>
      </c>
      <c r="L252" s="319">
        <v>0</v>
      </c>
      <c r="M252" s="319">
        <v>0</v>
      </c>
      <c r="N252" s="320">
        <v>0</v>
      </c>
      <c r="O252" s="320">
        <v>0</v>
      </c>
      <c r="P252" s="315">
        <v>3</v>
      </c>
      <c r="Q252" s="319">
        <v>2324.0399999557294</v>
      </c>
      <c r="R252" s="320">
        <v>4.0828647816210563E-5</v>
      </c>
    </row>
    <row r="253" spans="2:18" x14ac:dyDescent="0.2">
      <c r="B253" s="315" t="s">
        <v>1394</v>
      </c>
      <c r="C253" s="316" t="s">
        <v>7650</v>
      </c>
      <c r="D253" s="315" t="s">
        <v>25</v>
      </c>
      <c r="E253" s="317">
        <v>464.58125000000001</v>
      </c>
      <c r="F253" s="318">
        <v>24.073</v>
      </c>
      <c r="G253" s="318">
        <v>0.78689999999999993</v>
      </c>
      <c r="H253" s="319">
        <v>1.2193984</v>
      </c>
      <c r="I253" s="319">
        <v>0.13167040999999999</v>
      </c>
      <c r="J253" s="319">
        <v>0.81156980999999995</v>
      </c>
      <c r="K253" s="315">
        <v>1</v>
      </c>
      <c r="L253" s="319">
        <v>5786.1199997666299</v>
      </c>
      <c r="M253" s="319">
        <v>5786.1199997666299</v>
      </c>
      <c r="N253" s="320">
        <v>1.3149084148683817E-4</v>
      </c>
      <c r="O253" s="320">
        <v>1.3149084148683817E-4</v>
      </c>
      <c r="P253" s="315">
        <v>7</v>
      </c>
      <c r="Q253" s="319">
        <v>13496.091999819328</v>
      </c>
      <c r="R253" s="320">
        <v>1.5051622467054235E-4</v>
      </c>
    </row>
    <row r="254" spans="2:18" x14ac:dyDescent="0.2">
      <c r="B254" s="315" t="s">
        <v>1257</v>
      </c>
      <c r="C254" s="316" t="s">
        <v>7651</v>
      </c>
      <c r="D254" s="315" t="s">
        <v>25</v>
      </c>
      <c r="E254" s="317">
        <v>304.29210526315796</v>
      </c>
      <c r="F254" s="318">
        <v>109.758</v>
      </c>
      <c r="G254" s="318">
        <v>0.1338</v>
      </c>
      <c r="H254" s="319">
        <v>1.7338320999999999</v>
      </c>
      <c r="I254" s="319">
        <v>4.5151408699999998</v>
      </c>
      <c r="J254" s="319">
        <v>12.750292030000001</v>
      </c>
      <c r="K254" s="315">
        <v>8</v>
      </c>
      <c r="L254" s="319">
        <v>28576.080000417795</v>
      </c>
      <c r="M254" s="319">
        <v>28180.080000415699</v>
      </c>
      <c r="N254" s="320">
        <v>5.3160635005377113E-4</v>
      </c>
      <c r="O254" s="320">
        <v>5.2582705035521086E-4</v>
      </c>
      <c r="P254" s="315">
        <v>28</v>
      </c>
      <c r="Q254" s="319">
        <v>98998.039999682122</v>
      </c>
      <c r="R254" s="320">
        <v>8.6713103726549358E-4</v>
      </c>
    </row>
    <row r="255" spans="2:18" x14ac:dyDescent="0.2">
      <c r="B255" s="315" t="s">
        <v>7652</v>
      </c>
      <c r="C255" s="316" t="s">
        <v>7462</v>
      </c>
      <c r="D255" s="315" t="s">
        <v>23</v>
      </c>
      <c r="E255" s="317">
        <v>2</v>
      </c>
      <c r="F255" s="318">
        <v>0</v>
      </c>
      <c r="G255" s="318">
        <v>0.41190000000000004</v>
      </c>
      <c r="H255" s="319"/>
      <c r="I255" s="319"/>
      <c r="J255" s="319"/>
      <c r="K255" s="315"/>
      <c r="L255" s="319"/>
      <c r="M255" s="319"/>
      <c r="N255" s="320"/>
      <c r="O255" s="320"/>
      <c r="P255" s="315"/>
      <c r="Q255" s="319"/>
      <c r="R255" s="320"/>
    </row>
    <row r="256" spans="2:18" x14ac:dyDescent="0.2">
      <c r="B256" s="315" t="s">
        <v>7653</v>
      </c>
      <c r="C256" s="316" t="s">
        <v>7462</v>
      </c>
      <c r="D256" s="315" t="s">
        <v>23</v>
      </c>
      <c r="E256" s="317">
        <v>13</v>
      </c>
      <c r="F256" s="318">
        <v>0</v>
      </c>
      <c r="G256" s="318">
        <v>0.37380000000000002</v>
      </c>
      <c r="H256" s="319">
        <v>2.1720533999999998</v>
      </c>
      <c r="I256" s="319">
        <v>0</v>
      </c>
      <c r="J256" s="319"/>
      <c r="K256" s="315">
        <v>0</v>
      </c>
      <c r="L256" s="319">
        <v>0</v>
      </c>
      <c r="M256" s="319">
        <v>0</v>
      </c>
      <c r="N256" s="320">
        <v>0</v>
      </c>
      <c r="O256" s="320">
        <v>0</v>
      </c>
      <c r="P256" s="315">
        <v>0</v>
      </c>
      <c r="Q256" s="319">
        <v>0</v>
      </c>
      <c r="R256" s="320">
        <v>0</v>
      </c>
    </row>
    <row r="257" spans="2:18" x14ac:dyDescent="0.2">
      <c r="B257" s="315" t="s">
        <v>1800</v>
      </c>
      <c r="C257" s="316" t="s">
        <v>7654</v>
      </c>
      <c r="D257" s="315" t="s">
        <v>24</v>
      </c>
      <c r="E257" s="317">
        <v>69</v>
      </c>
      <c r="F257" s="318">
        <v>0</v>
      </c>
      <c r="G257" s="318">
        <v>1.2078</v>
      </c>
      <c r="H257" s="319">
        <v>1.7528851999999999</v>
      </c>
      <c r="I257" s="319">
        <v>1.6775310000000002E-2</v>
      </c>
      <c r="J257" s="319">
        <v>0</v>
      </c>
      <c r="K257" s="315">
        <v>1</v>
      </c>
      <c r="L257" s="319">
        <v>855.00000005238689</v>
      </c>
      <c r="M257" s="319">
        <v>855.00000005238689</v>
      </c>
      <c r="N257" s="320">
        <v>9.0638338627451541E-6</v>
      </c>
      <c r="O257" s="320">
        <v>9.0638338627451541E-6</v>
      </c>
      <c r="P257" s="315">
        <v>0</v>
      </c>
      <c r="Q257" s="319">
        <v>0</v>
      </c>
      <c r="R257" s="320">
        <v>0</v>
      </c>
    </row>
    <row r="258" spans="2:18" x14ac:dyDescent="0.2">
      <c r="B258" s="315" t="s">
        <v>1294</v>
      </c>
      <c r="C258" s="316" t="s">
        <v>7655</v>
      </c>
      <c r="D258" s="315" t="s">
        <v>25</v>
      </c>
      <c r="E258" s="317">
        <v>881.57142857142856</v>
      </c>
      <c r="F258" s="318">
        <v>14.4259</v>
      </c>
      <c r="G258" s="318">
        <v>3.3944000000000001</v>
      </c>
      <c r="H258" s="319">
        <v>4.0773634000000003</v>
      </c>
      <c r="I258" s="319">
        <v>107.31549596000001</v>
      </c>
      <c r="J258" s="319">
        <v>0.15670027</v>
      </c>
      <c r="K258" s="315">
        <v>6</v>
      </c>
      <c r="L258" s="319">
        <v>1507027.9999989329</v>
      </c>
      <c r="M258" s="319">
        <v>89527.999998932937</v>
      </c>
      <c r="N258" s="320">
        <v>5.4276119573681229E-3</v>
      </c>
      <c r="O258" s="320">
        <v>2.9207095956569513E-3</v>
      </c>
      <c r="P258" s="315">
        <v>1</v>
      </c>
      <c r="Q258" s="319">
        <v>489.00000002235174</v>
      </c>
      <c r="R258" s="320">
        <v>8.6387214968623727E-6</v>
      </c>
    </row>
    <row r="259" spans="2:18" x14ac:dyDescent="0.2">
      <c r="B259" s="315" t="s">
        <v>1768</v>
      </c>
      <c r="C259" s="316" t="s">
        <v>7656</v>
      </c>
      <c r="D259" s="315" t="s">
        <v>25</v>
      </c>
      <c r="E259" s="317">
        <v>1415.6599999999999</v>
      </c>
      <c r="F259" s="318">
        <v>7.2594000000000003</v>
      </c>
      <c r="G259" s="318">
        <v>10.039800000000001</v>
      </c>
      <c r="H259" s="319">
        <v>3.9439916999999998</v>
      </c>
      <c r="I259" s="319">
        <v>0.15647568000000001</v>
      </c>
      <c r="J259" s="319">
        <v>7.2366810000000004E-2</v>
      </c>
      <c r="K259" s="315">
        <v>1</v>
      </c>
      <c r="L259" s="319">
        <v>2483.9999994216487</v>
      </c>
      <c r="M259" s="319">
        <v>2483.9999994216487</v>
      </c>
      <c r="N259" s="320">
        <v>2.6452386236696935E-4</v>
      </c>
      <c r="O259" s="320">
        <v>2.6452386236696935E-4</v>
      </c>
      <c r="P259" s="315">
        <v>2</v>
      </c>
      <c r="Q259" s="319">
        <v>507.45999999690343</v>
      </c>
      <c r="R259" s="320">
        <v>6.6515842271344365E-6</v>
      </c>
    </row>
    <row r="260" spans="2:18" x14ac:dyDescent="0.2">
      <c r="B260" s="315" t="s">
        <v>1329</v>
      </c>
      <c r="C260" s="316" t="s">
        <v>7657</v>
      </c>
      <c r="D260" s="315" t="s">
        <v>24</v>
      </c>
      <c r="E260" s="317">
        <v>1387.8607142857143</v>
      </c>
      <c r="F260" s="318">
        <v>11.154800000000002</v>
      </c>
      <c r="G260" s="318">
        <v>1.3951000000000002</v>
      </c>
      <c r="H260" s="319">
        <v>4.0225398007337647</v>
      </c>
      <c r="I260" s="319">
        <v>50.825220440000002</v>
      </c>
      <c r="J260" s="319">
        <v>3.6966228299999999</v>
      </c>
      <c r="K260" s="315">
        <v>8</v>
      </c>
      <c r="L260" s="319">
        <v>1182041.8199963956</v>
      </c>
      <c r="M260" s="319">
        <v>139515.79999278576</v>
      </c>
      <c r="N260" s="320">
        <v>2.8565440530280012E-3</v>
      </c>
      <c r="O260" s="320">
        <v>1.4361577219795193E-3</v>
      </c>
      <c r="P260" s="315">
        <v>5</v>
      </c>
      <c r="Q260" s="319">
        <v>15670.400000185404</v>
      </c>
      <c r="R260" s="320">
        <v>7.7224123223853408E-5</v>
      </c>
    </row>
    <row r="261" spans="2:18" x14ac:dyDescent="0.2">
      <c r="B261" s="315" t="s">
        <v>710</v>
      </c>
      <c r="C261" s="316" t="s">
        <v>7658</v>
      </c>
      <c r="D261" s="315" t="s">
        <v>24</v>
      </c>
      <c r="E261" s="317">
        <v>23</v>
      </c>
      <c r="F261" s="318">
        <v>0</v>
      </c>
      <c r="G261" s="318">
        <v>2.9375</v>
      </c>
      <c r="H261" s="319">
        <v>2.9341773999999998</v>
      </c>
      <c r="I261" s="319">
        <v>4.7675076000000001</v>
      </c>
      <c r="J261" s="319">
        <v>2.4514739900000002</v>
      </c>
      <c r="K261" s="315">
        <v>2</v>
      </c>
      <c r="L261" s="319">
        <v>2341.7499999025022</v>
      </c>
      <c r="M261" s="319">
        <v>2341.7499999025022</v>
      </c>
      <c r="N261" s="320">
        <v>2.4775045428425123E-5</v>
      </c>
      <c r="O261" s="320">
        <v>2.4775045428425123E-5</v>
      </c>
      <c r="P261" s="315">
        <v>1</v>
      </c>
      <c r="Q261" s="319">
        <v>249.99999999767169</v>
      </c>
      <c r="R261" s="320">
        <v>1.0092021881279635E-6</v>
      </c>
    </row>
    <row r="262" spans="2:18" x14ac:dyDescent="0.2">
      <c r="B262" s="315" t="s">
        <v>1018</v>
      </c>
      <c r="C262" s="316" t="s">
        <v>7659</v>
      </c>
      <c r="D262" s="315" t="s">
        <v>24</v>
      </c>
      <c r="E262" s="317">
        <v>1958.1342857142859</v>
      </c>
      <c r="F262" s="318">
        <v>11.3325</v>
      </c>
      <c r="G262" s="318">
        <v>1.9065000000000001</v>
      </c>
      <c r="H262" s="319">
        <v>4.5253572758254901</v>
      </c>
      <c r="I262" s="319">
        <v>4.00357729</v>
      </c>
      <c r="J262" s="319">
        <v>7.3513309999999998E-2</v>
      </c>
      <c r="K262" s="315">
        <v>3</v>
      </c>
      <c r="L262" s="319">
        <v>206344.49998067517</v>
      </c>
      <c r="M262" s="319">
        <v>206344.49998067517</v>
      </c>
      <c r="N262" s="320">
        <v>3.9896198881490662E-3</v>
      </c>
      <c r="O262" s="320">
        <v>3.9896198881490662E-3</v>
      </c>
      <c r="P262" s="315">
        <v>3</v>
      </c>
      <c r="Q262" s="319">
        <v>4287.3290999810506</v>
      </c>
      <c r="R262" s="320">
        <v>1.5810953925727932E-5</v>
      </c>
    </row>
    <row r="263" spans="2:18" x14ac:dyDescent="0.2">
      <c r="B263" s="315" t="s">
        <v>1374</v>
      </c>
      <c r="C263" s="316" t="s">
        <v>7660</v>
      </c>
      <c r="D263" s="315" t="s">
        <v>24</v>
      </c>
      <c r="E263" s="317">
        <v>179</v>
      </c>
      <c r="F263" s="318">
        <v>1.1226</v>
      </c>
      <c r="G263" s="318">
        <v>0.62020000000000008</v>
      </c>
      <c r="H263" s="319">
        <v>2.1148940999999999</v>
      </c>
      <c r="I263" s="319">
        <v>0.11299595</v>
      </c>
      <c r="J263" s="319">
        <v>0</v>
      </c>
      <c r="K263" s="315">
        <v>1</v>
      </c>
      <c r="L263" s="319">
        <v>2846.2499997694977</v>
      </c>
      <c r="M263" s="319">
        <v>2846.2499997694977</v>
      </c>
      <c r="N263" s="320">
        <v>4.1650030214194044E-5</v>
      </c>
      <c r="O263" s="320">
        <v>4.1650030214194044E-5</v>
      </c>
      <c r="P263" s="315">
        <v>0</v>
      </c>
      <c r="Q263" s="319">
        <v>0</v>
      </c>
      <c r="R263" s="320">
        <v>0</v>
      </c>
    </row>
    <row r="264" spans="2:18" x14ac:dyDescent="0.2">
      <c r="B264" s="315" t="s">
        <v>7661</v>
      </c>
      <c r="C264" s="316" t="s">
        <v>7662</v>
      </c>
      <c r="D264" s="315" t="s">
        <v>24</v>
      </c>
      <c r="E264" s="317">
        <v>5.4</v>
      </c>
      <c r="F264" s="318">
        <v>0</v>
      </c>
      <c r="G264" s="318">
        <v>2.5099999999999998</v>
      </c>
      <c r="H264" s="319">
        <v>1.6576196999999999</v>
      </c>
      <c r="I264" s="319"/>
      <c r="J264" s="319"/>
      <c r="K264" s="315"/>
      <c r="L264" s="319"/>
      <c r="M264" s="319"/>
      <c r="N264" s="320"/>
      <c r="O264" s="320"/>
      <c r="P264" s="315"/>
      <c r="Q264" s="319"/>
      <c r="R264" s="320"/>
    </row>
    <row r="265" spans="2:18" x14ac:dyDescent="0.2">
      <c r="B265" s="315" t="s">
        <v>644</v>
      </c>
      <c r="C265" s="316" t="s">
        <v>7663</v>
      </c>
      <c r="D265" s="315" t="s">
        <v>24</v>
      </c>
      <c r="E265" s="317">
        <v>1611.9942857142855</v>
      </c>
      <c r="F265" s="318">
        <v>13.55</v>
      </c>
      <c r="G265" s="318">
        <v>2.1078999999999999</v>
      </c>
      <c r="H265" s="319">
        <v>4.6108501999999998</v>
      </c>
      <c r="I265" s="319">
        <v>90.739866489999997</v>
      </c>
      <c r="J265" s="319">
        <v>6.1382119999999998E-2</v>
      </c>
      <c r="K265" s="315">
        <v>6</v>
      </c>
      <c r="L265" s="319">
        <v>3010470.6199894818</v>
      </c>
      <c r="M265" s="319">
        <v>102646.12999581629</v>
      </c>
      <c r="N265" s="320">
        <v>4.956079191810645E-3</v>
      </c>
      <c r="O265" s="320">
        <v>1.7068075528310312E-3</v>
      </c>
      <c r="P265" s="315">
        <v>1</v>
      </c>
      <c r="Q265" s="319">
        <v>306.24000000245866</v>
      </c>
      <c r="R265" s="320">
        <v>9.5832841649296402E-7</v>
      </c>
    </row>
    <row r="266" spans="2:18" x14ac:dyDescent="0.2">
      <c r="B266" s="315" t="s">
        <v>1392</v>
      </c>
      <c r="C266" s="316" t="s">
        <v>10040</v>
      </c>
      <c r="D266" s="315" t="s">
        <v>24</v>
      </c>
      <c r="E266" s="317">
        <v>2139.1999999999998</v>
      </c>
      <c r="F266" s="318">
        <v>4.1980000000000004</v>
      </c>
      <c r="G266" s="318">
        <v>0.40190000000000003</v>
      </c>
      <c r="H266" s="319">
        <v>5.5825582999999996</v>
      </c>
      <c r="I266" s="319">
        <v>148.90469745999999</v>
      </c>
      <c r="J266" s="319">
        <v>6.1983450000000002E-2</v>
      </c>
      <c r="K266" s="315">
        <v>3</v>
      </c>
      <c r="L266" s="319">
        <v>5787468.0599968769</v>
      </c>
      <c r="M266" s="319">
        <v>6099.0599998615453</v>
      </c>
      <c r="N266" s="320">
        <v>2.2269585483590737E-3</v>
      </c>
      <c r="O266" s="320">
        <v>6.6998356733754188E-5</v>
      </c>
      <c r="P266" s="315">
        <v>2</v>
      </c>
      <c r="Q266" s="319">
        <v>1420.3199999978765</v>
      </c>
      <c r="R266" s="320">
        <v>8.293812708794439E-6</v>
      </c>
    </row>
    <row r="267" spans="2:18" x14ac:dyDescent="0.2">
      <c r="B267" s="315" t="s">
        <v>2305</v>
      </c>
      <c r="C267" s="316" t="s">
        <v>7664</v>
      </c>
      <c r="D267" s="315" t="s">
        <v>24</v>
      </c>
      <c r="E267" s="317">
        <v>1765.21</v>
      </c>
      <c r="F267" s="318">
        <v>7.0569000000000006</v>
      </c>
      <c r="G267" s="318">
        <v>3.3605</v>
      </c>
      <c r="H267" s="319">
        <v>4.3060006</v>
      </c>
      <c r="I267" s="319">
        <v>4.6952609999999999E-2</v>
      </c>
      <c r="J267" s="319">
        <v>9.0324119999999994E-2</v>
      </c>
      <c r="K267" s="315">
        <v>0</v>
      </c>
      <c r="L267" s="319">
        <v>0</v>
      </c>
      <c r="M267" s="319">
        <v>0</v>
      </c>
      <c r="N267" s="320">
        <v>0</v>
      </c>
      <c r="O267" s="320">
        <v>0</v>
      </c>
      <c r="P267" s="315">
        <v>2</v>
      </c>
      <c r="Q267" s="319">
        <v>7235.7599998483438</v>
      </c>
      <c r="R267" s="320">
        <v>3.673298437671328E-5</v>
      </c>
    </row>
    <row r="268" spans="2:18" x14ac:dyDescent="0.2">
      <c r="B268" s="315" t="s">
        <v>1846</v>
      </c>
      <c r="C268" s="316" t="s">
        <v>7665</v>
      </c>
      <c r="D268" s="315" t="s">
        <v>24</v>
      </c>
      <c r="E268" s="317">
        <v>861.54666666666662</v>
      </c>
      <c r="F268" s="318">
        <v>4.6756000000000002</v>
      </c>
      <c r="G268" s="318">
        <v>2.2336</v>
      </c>
      <c r="H268" s="319">
        <v>5.0871776999999989</v>
      </c>
      <c r="I268" s="319">
        <v>3.5454431500000001</v>
      </c>
      <c r="J268" s="319">
        <v>0.22903886000000001</v>
      </c>
      <c r="K268" s="315">
        <v>1</v>
      </c>
      <c r="L268" s="319">
        <v>71305.299998399802</v>
      </c>
      <c r="M268" s="319">
        <v>71305.299998399802</v>
      </c>
      <c r="N268" s="320">
        <v>8.6354438662374869E-4</v>
      </c>
      <c r="O268" s="320">
        <v>8.6354438662374869E-4</v>
      </c>
      <c r="P268" s="315">
        <v>2</v>
      </c>
      <c r="Q268" s="319">
        <v>4280.6549999217796</v>
      </c>
      <c r="R268" s="320">
        <v>1.8752791890528218E-5</v>
      </c>
    </row>
    <row r="269" spans="2:18" x14ac:dyDescent="0.2">
      <c r="B269" s="315" t="s">
        <v>1847</v>
      </c>
      <c r="C269" s="316" t="s">
        <v>7654</v>
      </c>
      <c r="D269" s="315" t="s">
        <v>24</v>
      </c>
      <c r="E269" s="317">
        <v>21</v>
      </c>
      <c r="F269" s="318">
        <v>0</v>
      </c>
      <c r="G269" s="318">
        <v>0.48119999999999996</v>
      </c>
      <c r="H269" s="319">
        <v>5.7159300000000002</v>
      </c>
      <c r="I269" s="319">
        <v>2.5286810599999998</v>
      </c>
      <c r="J269" s="319">
        <v>0</v>
      </c>
      <c r="K269" s="315">
        <v>1</v>
      </c>
      <c r="L269" s="319">
        <v>2666.9999998924322</v>
      </c>
      <c r="M269" s="319">
        <v>2666.9999998924322</v>
      </c>
      <c r="N269" s="320">
        <v>2.1108639412290448E-5</v>
      </c>
      <c r="O269" s="320">
        <v>2.1108639412290448E-5</v>
      </c>
      <c r="P269" s="315">
        <v>0</v>
      </c>
      <c r="Q269" s="319">
        <v>0</v>
      </c>
      <c r="R269" s="320">
        <v>0</v>
      </c>
    </row>
    <row r="270" spans="2:18" x14ac:dyDescent="0.2">
      <c r="B270" s="315" t="s">
        <v>7666</v>
      </c>
      <c r="C270" s="316" t="s">
        <v>7462</v>
      </c>
      <c r="D270" s="315" t="s">
        <v>23</v>
      </c>
      <c r="E270" s="317">
        <v>2</v>
      </c>
      <c r="F270" s="318">
        <v>0</v>
      </c>
      <c r="G270" s="318">
        <v>0.27110000000000001</v>
      </c>
      <c r="H270" s="319"/>
      <c r="I270" s="319"/>
      <c r="J270" s="319"/>
      <c r="K270" s="315"/>
      <c r="L270" s="319"/>
      <c r="M270" s="319"/>
      <c r="N270" s="320"/>
      <c r="O270" s="320"/>
      <c r="P270" s="315"/>
      <c r="Q270" s="319"/>
      <c r="R270" s="320"/>
    </row>
    <row r="271" spans="2:18" x14ac:dyDescent="0.2">
      <c r="B271" s="315" t="s">
        <v>7667</v>
      </c>
      <c r="C271" s="316" t="s">
        <v>7668</v>
      </c>
      <c r="D271" s="315" t="s">
        <v>25</v>
      </c>
      <c r="E271" s="317">
        <v>348</v>
      </c>
      <c r="F271" s="318">
        <v>4.3253999999999992</v>
      </c>
      <c r="G271" s="318">
        <v>2.6662000000000003</v>
      </c>
      <c r="H271" s="319">
        <v>1.2765576999999999</v>
      </c>
      <c r="I271" s="319">
        <v>9.711475E-2</v>
      </c>
      <c r="J271" s="319">
        <v>0</v>
      </c>
      <c r="K271" s="315"/>
      <c r="L271" s="319"/>
      <c r="M271" s="319"/>
      <c r="N271" s="320"/>
      <c r="O271" s="320"/>
      <c r="P271" s="315"/>
      <c r="Q271" s="319"/>
      <c r="R271" s="320"/>
    </row>
    <row r="272" spans="2:18" x14ac:dyDescent="0.2">
      <c r="B272" s="315" t="s">
        <v>830</v>
      </c>
      <c r="C272" s="316" t="s">
        <v>7669</v>
      </c>
      <c r="D272" s="315" t="s">
        <v>25</v>
      </c>
      <c r="E272" s="317">
        <v>967.16250000000002</v>
      </c>
      <c r="F272" s="318">
        <v>14.506300000000001</v>
      </c>
      <c r="G272" s="318">
        <v>8.2971000000000004</v>
      </c>
      <c r="H272" s="319">
        <v>4.0202040999999999</v>
      </c>
      <c r="I272" s="319">
        <v>75.454767320000002</v>
      </c>
      <c r="J272" s="319">
        <v>1.1361460800000001</v>
      </c>
      <c r="K272" s="315">
        <v>9</v>
      </c>
      <c r="L272" s="319">
        <v>1566022.4850057738</v>
      </c>
      <c r="M272" s="319">
        <v>14514.985000449198</v>
      </c>
      <c r="N272" s="320">
        <v>7.5792713590230234E-3</v>
      </c>
      <c r="O272" s="320">
        <v>4.1354194245472523E-4</v>
      </c>
      <c r="P272" s="315">
        <v>3</v>
      </c>
      <c r="Q272" s="319">
        <v>23756.800000276649</v>
      </c>
      <c r="R272" s="320">
        <v>1.9420226095958208E-4</v>
      </c>
    </row>
    <row r="273" spans="2:18" x14ac:dyDescent="0.2">
      <c r="B273" s="315" t="s">
        <v>884</v>
      </c>
      <c r="C273" s="316" t="s">
        <v>7670</v>
      </c>
      <c r="D273" s="315" t="s">
        <v>24</v>
      </c>
      <c r="E273" s="317">
        <v>2526.2777777777778</v>
      </c>
      <c r="F273" s="318">
        <v>4.8106</v>
      </c>
      <c r="G273" s="318">
        <v>15.98</v>
      </c>
      <c r="H273" s="319">
        <v>6.1922575000000002</v>
      </c>
      <c r="I273" s="319">
        <v>7.4009916499999999</v>
      </c>
      <c r="J273" s="319">
        <v>0.83256971999999996</v>
      </c>
      <c r="K273" s="315">
        <v>3</v>
      </c>
      <c r="L273" s="319">
        <v>175292.19999756245</v>
      </c>
      <c r="M273" s="319">
        <v>175292.19999756245</v>
      </c>
      <c r="N273" s="320">
        <v>2.6320918788497981E-3</v>
      </c>
      <c r="O273" s="320">
        <v>2.6320918788497981E-3</v>
      </c>
      <c r="P273" s="315">
        <v>6</v>
      </c>
      <c r="Q273" s="319">
        <v>8548.0649998675453</v>
      </c>
      <c r="R273" s="320">
        <v>4.6319216013154014E-5</v>
      </c>
    </row>
    <row r="274" spans="2:18" x14ac:dyDescent="0.2">
      <c r="B274" s="315" t="s">
        <v>5124</v>
      </c>
      <c r="C274" s="316" t="s">
        <v>7671</v>
      </c>
      <c r="D274" s="315" t="s">
        <v>24</v>
      </c>
      <c r="E274" s="317">
        <v>140</v>
      </c>
      <c r="F274" s="318">
        <v>1.5492999999999999</v>
      </c>
      <c r="G274" s="318">
        <v>2.3119999999999998</v>
      </c>
      <c r="H274" s="319">
        <v>5.3539211</v>
      </c>
      <c r="I274" s="319">
        <v>5.1968630000000002E-2</v>
      </c>
      <c r="J274" s="319">
        <v>1.1584063</v>
      </c>
      <c r="K274" s="315">
        <v>0</v>
      </c>
      <c r="L274" s="319">
        <v>0</v>
      </c>
      <c r="M274" s="319">
        <v>0</v>
      </c>
      <c r="N274" s="320">
        <v>0</v>
      </c>
      <c r="O274" s="320">
        <v>0</v>
      </c>
      <c r="P274" s="315">
        <v>1</v>
      </c>
      <c r="Q274" s="319">
        <v>258.99999999557622</v>
      </c>
      <c r="R274" s="320">
        <v>1.0088726312427272E-6</v>
      </c>
    </row>
    <row r="275" spans="2:18" x14ac:dyDescent="0.2">
      <c r="B275" s="315" t="s">
        <v>7672</v>
      </c>
      <c r="C275" s="316" t="s">
        <v>7671</v>
      </c>
      <c r="D275" s="315" t="s">
        <v>24</v>
      </c>
      <c r="E275" s="317">
        <v>3</v>
      </c>
      <c r="F275" s="318">
        <v>0</v>
      </c>
      <c r="G275" s="318">
        <v>0.81299999999999994</v>
      </c>
      <c r="H275" s="319">
        <v>2.2542927056117574</v>
      </c>
      <c r="I275" s="319"/>
      <c r="J275" s="319"/>
      <c r="K275" s="315"/>
      <c r="L275" s="319"/>
      <c r="M275" s="319"/>
      <c r="N275" s="320"/>
      <c r="O275" s="320"/>
      <c r="P275" s="315"/>
      <c r="Q275" s="319"/>
      <c r="R275" s="320"/>
    </row>
    <row r="276" spans="2:18" x14ac:dyDescent="0.2">
      <c r="B276" s="315" t="s">
        <v>7673</v>
      </c>
      <c r="C276" s="316" t="s">
        <v>7671</v>
      </c>
      <c r="D276" s="315" t="s">
        <v>24</v>
      </c>
      <c r="E276" s="317">
        <v>197.5</v>
      </c>
      <c r="F276" s="318">
        <v>1.6231000000000002</v>
      </c>
      <c r="G276" s="318">
        <v>1.4246000000000001</v>
      </c>
      <c r="H276" s="319">
        <v>2.6688004447176055</v>
      </c>
      <c r="I276" s="319"/>
      <c r="J276" s="319"/>
      <c r="K276" s="315"/>
      <c r="L276" s="319"/>
      <c r="M276" s="319"/>
      <c r="N276" s="320"/>
      <c r="O276" s="320"/>
      <c r="P276" s="315"/>
      <c r="Q276" s="319"/>
      <c r="R276" s="320"/>
    </row>
    <row r="277" spans="2:18" x14ac:dyDescent="0.2">
      <c r="B277" s="315" t="s">
        <v>1462</v>
      </c>
      <c r="C277" s="316" t="s">
        <v>7674</v>
      </c>
      <c r="D277" s="315" t="s">
        <v>24</v>
      </c>
      <c r="E277" s="317">
        <v>1760.875</v>
      </c>
      <c r="F277" s="318">
        <v>1.8819999999999999</v>
      </c>
      <c r="G277" s="318">
        <v>9.7217000000000002</v>
      </c>
      <c r="H277" s="319">
        <v>5.8493016999999989</v>
      </c>
      <c r="I277" s="319">
        <v>0.12523303999999999</v>
      </c>
      <c r="J277" s="319">
        <v>0.11216149</v>
      </c>
      <c r="K277" s="315">
        <v>2</v>
      </c>
      <c r="L277" s="319">
        <v>6195.9999999700813</v>
      </c>
      <c r="M277" s="319">
        <v>6195.9999999700813</v>
      </c>
      <c r="N277" s="320">
        <v>1.4077743238790581E-4</v>
      </c>
      <c r="O277" s="320">
        <v>1.4077743238790581E-4</v>
      </c>
      <c r="P277" s="315">
        <v>2</v>
      </c>
      <c r="Q277" s="319">
        <v>5706.1999998925257</v>
      </c>
      <c r="R277" s="320">
        <v>1.7013224859232113E-5</v>
      </c>
    </row>
    <row r="278" spans="2:18" x14ac:dyDescent="0.2">
      <c r="B278" s="315" t="s">
        <v>504</v>
      </c>
      <c r="C278" s="316" t="s">
        <v>7675</v>
      </c>
      <c r="D278" s="315" t="s">
        <v>25</v>
      </c>
      <c r="E278" s="317">
        <v>1737.6862500000004</v>
      </c>
      <c r="F278" s="318">
        <v>14.420059999999999</v>
      </c>
      <c r="G278" s="318">
        <v>9.4913000000000007</v>
      </c>
      <c r="H278" s="319">
        <v>5.4872927999999996</v>
      </c>
      <c r="I278" s="319">
        <v>84.223428810000001</v>
      </c>
      <c r="J278" s="319">
        <v>3.0115753700000001</v>
      </c>
      <c r="K278" s="315">
        <v>9</v>
      </c>
      <c r="L278" s="319">
        <v>1863403.6000069457</v>
      </c>
      <c r="M278" s="319">
        <v>307116.20999627275</v>
      </c>
      <c r="N278" s="320">
        <v>1.5312594770623805E-2</v>
      </c>
      <c r="O278" s="320">
        <v>1.0486229347352195E-2</v>
      </c>
      <c r="P278" s="315">
        <v>6</v>
      </c>
      <c r="Q278" s="319">
        <v>15339.849999821128</v>
      </c>
      <c r="R278" s="320">
        <v>1.1914499806448368E-4</v>
      </c>
    </row>
    <row r="279" spans="2:18" x14ac:dyDescent="0.2">
      <c r="B279" s="315" t="s">
        <v>991</v>
      </c>
      <c r="C279" s="316" t="s">
        <v>7676</v>
      </c>
      <c r="D279" s="315" t="s">
        <v>25</v>
      </c>
      <c r="E279" s="317">
        <v>1019.4587499999999</v>
      </c>
      <c r="F279" s="318">
        <v>36.657499999999999</v>
      </c>
      <c r="G279" s="318">
        <v>2.0905</v>
      </c>
      <c r="H279" s="319">
        <v>3.3914518000000005</v>
      </c>
      <c r="I279" s="319">
        <v>75.444117169999998</v>
      </c>
      <c r="J279" s="319">
        <v>5.5793060099999998</v>
      </c>
      <c r="K279" s="315">
        <v>10</v>
      </c>
      <c r="L279" s="319">
        <v>1413638.2699963455</v>
      </c>
      <c r="M279" s="319">
        <v>97850.850001129962</v>
      </c>
      <c r="N279" s="320">
        <v>1.0412218681854584E-2</v>
      </c>
      <c r="O279" s="320">
        <v>7.3178539818687703E-3</v>
      </c>
      <c r="P279" s="315">
        <v>6</v>
      </c>
      <c r="Q279" s="319">
        <v>100924.21999890366</v>
      </c>
      <c r="R279" s="320">
        <v>6.631457628525374E-4</v>
      </c>
    </row>
    <row r="280" spans="2:18" x14ac:dyDescent="0.2">
      <c r="B280" s="315" t="s">
        <v>1741</v>
      </c>
      <c r="C280" s="316" t="s">
        <v>7677</v>
      </c>
      <c r="D280" s="315" t="s">
        <v>24</v>
      </c>
      <c r="E280" s="317">
        <v>1059.4285714285713</v>
      </c>
      <c r="F280" s="318">
        <v>4.4626999999999999</v>
      </c>
      <c r="G280" s="318">
        <v>0.48649999999999999</v>
      </c>
      <c r="H280" s="319">
        <v>1.7999976844372614</v>
      </c>
      <c r="I280" s="319">
        <v>0.40935660000000001</v>
      </c>
      <c r="J280" s="319">
        <v>0.33561176999999998</v>
      </c>
      <c r="K280" s="315">
        <v>2</v>
      </c>
      <c r="L280" s="319">
        <v>28236.599999524748</v>
      </c>
      <c r="M280" s="319">
        <v>28236.599999524748</v>
      </c>
      <c r="N280" s="320">
        <v>1.0313446384983616E-4</v>
      </c>
      <c r="O280" s="320">
        <v>1.0313446384983616E-4</v>
      </c>
      <c r="P280" s="315">
        <v>5</v>
      </c>
      <c r="Q280" s="319">
        <v>21231.700000062054</v>
      </c>
      <c r="R280" s="320">
        <v>8.6646233869479403E-5</v>
      </c>
    </row>
    <row r="281" spans="2:18" x14ac:dyDescent="0.2">
      <c r="B281" s="315" t="s">
        <v>2023</v>
      </c>
      <c r="C281" s="316" t="s">
        <v>7678</v>
      </c>
      <c r="D281" s="315" t="s">
        <v>24</v>
      </c>
      <c r="E281" s="317">
        <v>1192.5350000000001</v>
      </c>
      <c r="F281" s="318">
        <v>4.3653000000000004</v>
      </c>
      <c r="G281" s="318">
        <v>0.80700000000000005</v>
      </c>
      <c r="H281" s="319">
        <v>2.5721685000000001</v>
      </c>
      <c r="I281" s="319">
        <v>0</v>
      </c>
      <c r="J281" s="319">
        <v>0.33997663</v>
      </c>
      <c r="K281" s="315">
        <v>0</v>
      </c>
      <c r="L281" s="319">
        <v>0</v>
      </c>
      <c r="M281" s="319">
        <v>0</v>
      </c>
      <c r="N281" s="320">
        <v>0</v>
      </c>
      <c r="O281" s="320">
        <v>0</v>
      </c>
      <c r="P281" s="315">
        <v>18</v>
      </c>
      <c r="Q281" s="319">
        <v>25042.344999743269</v>
      </c>
      <c r="R281" s="320">
        <v>1.4055928211424202E-4</v>
      </c>
    </row>
    <row r="282" spans="2:18" x14ac:dyDescent="0.2">
      <c r="B282" s="315" t="s">
        <v>868</v>
      </c>
      <c r="C282" s="316" t="s">
        <v>7677</v>
      </c>
      <c r="D282" s="315" t="s">
        <v>24</v>
      </c>
      <c r="E282" s="317">
        <v>1135.316</v>
      </c>
      <c r="F282" s="318">
        <v>6.7176999999999998</v>
      </c>
      <c r="G282" s="318">
        <v>0.83220000000000005</v>
      </c>
      <c r="H282" s="319">
        <v>2.5340623000000004</v>
      </c>
      <c r="I282" s="319">
        <v>2.7561258500000001</v>
      </c>
      <c r="J282" s="319">
        <v>0.59299617000000004</v>
      </c>
      <c r="K282" s="315">
        <v>1</v>
      </c>
      <c r="L282" s="319">
        <v>76941.999989988981</v>
      </c>
      <c r="M282" s="319">
        <v>76941.999989988981</v>
      </c>
      <c r="N282" s="320">
        <v>1.1393969781520554E-3</v>
      </c>
      <c r="O282" s="320">
        <v>1.1393969781520554E-3</v>
      </c>
      <c r="P282" s="315">
        <v>9</v>
      </c>
      <c r="Q282" s="319">
        <v>32493.899999603778</v>
      </c>
      <c r="R282" s="320">
        <v>1.6981691771752319E-4</v>
      </c>
    </row>
    <row r="283" spans="2:18" x14ac:dyDescent="0.2">
      <c r="B283" s="315" t="s">
        <v>1083</v>
      </c>
      <c r="C283" s="316" t="s">
        <v>7678</v>
      </c>
      <c r="D283" s="315" t="s">
        <v>24</v>
      </c>
      <c r="E283" s="317">
        <v>1238.2593750000001</v>
      </c>
      <c r="F283" s="318">
        <v>4.9512999999999998</v>
      </c>
      <c r="G283" s="318">
        <v>0.20899999999999999</v>
      </c>
      <c r="H283" s="319">
        <v>2.5276563228267883</v>
      </c>
      <c r="I283" s="319">
        <v>4.1988968800000004</v>
      </c>
      <c r="J283" s="319">
        <v>0.49653902999999999</v>
      </c>
      <c r="K283" s="315">
        <v>2</v>
      </c>
      <c r="L283" s="319">
        <v>243545.28000003102</v>
      </c>
      <c r="M283" s="319">
        <v>1583.9999999769498</v>
      </c>
      <c r="N283" s="320">
        <v>7.5193047076890031E-5</v>
      </c>
      <c r="O283" s="320">
        <v>1.6475290030506444E-5</v>
      </c>
      <c r="P283" s="315">
        <v>14</v>
      </c>
      <c r="Q283" s="319">
        <v>33068.064999829767</v>
      </c>
      <c r="R283" s="320">
        <v>1.611020529113386E-4</v>
      </c>
    </row>
    <row r="284" spans="2:18" x14ac:dyDescent="0.2">
      <c r="B284" s="315" t="s">
        <v>3631</v>
      </c>
      <c r="C284" s="316" t="s">
        <v>7679</v>
      </c>
      <c r="D284" s="315" t="s">
        <v>24</v>
      </c>
      <c r="E284" s="317">
        <v>12</v>
      </c>
      <c r="F284" s="318">
        <v>0.90570000000000006</v>
      </c>
      <c r="G284" s="318">
        <v>1.3123</v>
      </c>
      <c r="H284" s="319"/>
      <c r="I284" s="319">
        <v>0</v>
      </c>
      <c r="J284" s="319">
        <v>3.2528000000000001E-2</v>
      </c>
      <c r="K284" s="315">
        <v>0</v>
      </c>
      <c r="L284" s="319">
        <v>0</v>
      </c>
      <c r="M284" s="319">
        <v>0</v>
      </c>
      <c r="N284" s="320">
        <v>0</v>
      </c>
      <c r="O284" s="320">
        <v>0</v>
      </c>
      <c r="P284" s="315">
        <v>1</v>
      </c>
      <c r="Q284" s="319">
        <v>320.0000000372529</v>
      </c>
      <c r="R284" s="320">
        <v>8.0175431862458247E-6</v>
      </c>
    </row>
    <row r="285" spans="2:18" x14ac:dyDescent="0.2">
      <c r="B285" s="315" t="s">
        <v>1248</v>
      </c>
      <c r="C285" s="316" t="s">
        <v>7680</v>
      </c>
      <c r="D285" s="315" t="s">
        <v>24</v>
      </c>
      <c r="E285" s="317">
        <v>1664.6633333333332</v>
      </c>
      <c r="F285" s="318">
        <v>5.9329999999999998</v>
      </c>
      <c r="G285" s="318">
        <v>1.1628000000000001</v>
      </c>
      <c r="H285" s="319">
        <v>3.9439916999999998</v>
      </c>
      <c r="I285" s="319">
        <v>2.3762731600000002</v>
      </c>
      <c r="J285" s="319">
        <v>5.3120029999999999E-2</v>
      </c>
      <c r="K285" s="315">
        <v>3</v>
      </c>
      <c r="L285" s="319">
        <v>169198.64333945225</v>
      </c>
      <c r="M285" s="319">
        <v>76636.000005430542</v>
      </c>
      <c r="N285" s="320">
        <v>2.0011848627645599E-3</v>
      </c>
      <c r="O285" s="320">
        <v>1.6821335107146151E-3</v>
      </c>
      <c r="P285" s="315">
        <v>3</v>
      </c>
      <c r="Q285" s="319">
        <v>2697.7999999506051</v>
      </c>
      <c r="R285" s="320">
        <v>1.1867455239360076E-5</v>
      </c>
    </row>
    <row r="286" spans="2:18" x14ac:dyDescent="0.2">
      <c r="B286" s="315" t="s">
        <v>7681</v>
      </c>
      <c r="C286" s="316" t="s">
        <v>7682</v>
      </c>
      <c r="D286" s="315" t="s">
        <v>25</v>
      </c>
      <c r="E286" s="317">
        <v>56</v>
      </c>
      <c r="F286" s="318">
        <v>0</v>
      </c>
      <c r="G286" s="318">
        <v>0.42230000000000001</v>
      </c>
      <c r="H286" s="319"/>
      <c r="I286" s="319">
        <v>2.5975990000000001E-2</v>
      </c>
      <c r="J286" s="319">
        <v>0</v>
      </c>
      <c r="K286" s="315"/>
      <c r="L286" s="319"/>
      <c r="M286" s="319"/>
      <c r="N286" s="320"/>
      <c r="O286" s="320"/>
      <c r="P286" s="315"/>
      <c r="Q286" s="319"/>
      <c r="R286" s="320"/>
    </row>
    <row r="287" spans="2:18" x14ac:dyDescent="0.2">
      <c r="B287" s="315" t="s">
        <v>2724</v>
      </c>
      <c r="C287" s="316" t="s">
        <v>7683</v>
      </c>
      <c r="D287" s="315" t="s">
        <v>24</v>
      </c>
      <c r="E287" s="317">
        <v>1940</v>
      </c>
      <c r="F287" s="318">
        <v>5.4530000000000003</v>
      </c>
      <c r="G287" s="318">
        <v>2.8706</v>
      </c>
      <c r="H287" s="319">
        <v>4.4454226279073366</v>
      </c>
      <c r="I287" s="319">
        <v>2.5157760000000001E-2</v>
      </c>
      <c r="J287" s="319">
        <v>0.14751764000000001</v>
      </c>
      <c r="K287" s="315">
        <v>0</v>
      </c>
      <c r="L287" s="319">
        <v>0</v>
      </c>
      <c r="M287" s="319">
        <v>0</v>
      </c>
      <c r="N287" s="320">
        <v>0</v>
      </c>
      <c r="O287" s="320">
        <v>0</v>
      </c>
      <c r="P287" s="315">
        <v>2</v>
      </c>
      <c r="Q287" s="319">
        <v>6988.3999997867741</v>
      </c>
      <c r="R287" s="320">
        <v>1.0433202348739267E-4</v>
      </c>
    </row>
    <row r="288" spans="2:18" x14ac:dyDescent="0.2">
      <c r="B288" s="315" t="s">
        <v>640</v>
      </c>
      <c r="C288" s="316" t="s">
        <v>7684</v>
      </c>
      <c r="D288" s="315" t="s">
        <v>24</v>
      </c>
      <c r="E288" s="317">
        <v>1238.5</v>
      </c>
      <c r="F288" s="318">
        <v>8.9852000000000007</v>
      </c>
      <c r="G288" s="318">
        <v>1.2596000000000001</v>
      </c>
      <c r="H288" s="319">
        <v>3.0294429000000003</v>
      </c>
      <c r="I288" s="319">
        <v>0.80386438999999998</v>
      </c>
      <c r="J288" s="319">
        <v>0.20375444000000001</v>
      </c>
      <c r="K288" s="315">
        <v>2</v>
      </c>
      <c r="L288" s="319">
        <v>24705.341666309105</v>
      </c>
      <c r="M288" s="319">
        <v>24705.341666309105</v>
      </c>
      <c r="N288" s="320">
        <v>1.3064125494114895E-3</v>
      </c>
      <c r="O288" s="320">
        <v>1.3064125494114895E-3</v>
      </c>
      <c r="P288" s="315">
        <v>4</v>
      </c>
      <c r="Q288" s="319">
        <v>7969.6799999786363</v>
      </c>
      <c r="R288" s="320">
        <v>2.9539598586957144E-5</v>
      </c>
    </row>
    <row r="289" spans="2:18" x14ac:dyDescent="0.2">
      <c r="B289" s="315" t="s">
        <v>726</v>
      </c>
      <c r="C289" s="316" t="s">
        <v>7685</v>
      </c>
      <c r="D289" s="315" t="s">
        <v>25</v>
      </c>
      <c r="E289" s="317">
        <v>1102</v>
      </c>
      <c r="F289" s="318">
        <v>8.2052999999999994</v>
      </c>
      <c r="G289" s="318">
        <v>1.3925000000000001</v>
      </c>
      <c r="H289" s="319">
        <v>2.6172185168631863</v>
      </c>
      <c r="I289" s="319"/>
      <c r="J289" s="319"/>
      <c r="K289" s="315"/>
      <c r="L289" s="319"/>
      <c r="M289" s="319"/>
      <c r="N289" s="320"/>
      <c r="O289" s="320"/>
      <c r="P289" s="315"/>
      <c r="Q289" s="319"/>
      <c r="R289" s="320"/>
    </row>
    <row r="290" spans="2:18" x14ac:dyDescent="0.2">
      <c r="B290" s="315" t="s">
        <v>936</v>
      </c>
      <c r="C290" s="316" t="s">
        <v>7686</v>
      </c>
      <c r="D290" s="315" t="s">
        <v>25</v>
      </c>
      <c r="E290" s="317">
        <v>791.5</v>
      </c>
      <c r="F290" s="318">
        <v>4.5614300000000005</v>
      </c>
      <c r="G290" s="318">
        <v>6.1368</v>
      </c>
      <c r="H290" s="319">
        <v>2.7245933000000004</v>
      </c>
      <c r="I290" s="319">
        <v>2.4737443300000002</v>
      </c>
      <c r="J290" s="319">
        <v>0</v>
      </c>
      <c r="K290" s="315">
        <v>1</v>
      </c>
      <c r="L290" s="319">
        <v>79260.000004931353</v>
      </c>
      <c r="M290" s="319">
        <v>79260.000004931353</v>
      </c>
      <c r="N290" s="320">
        <v>2.2626363667211272E-3</v>
      </c>
      <c r="O290" s="320">
        <v>2.2626363667211272E-3</v>
      </c>
      <c r="P290" s="315">
        <v>0</v>
      </c>
      <c r="Q290" s="319">
        <v>0</v>
      </c>
      <c r="R290" s="320">
        <v>0</v>
      </c>
    </row>
    <row r="291" spans="2:18" x14ac:dyDescent="0.2">
      <c r="B291" s="315" t="s">
        <v>837</v>
      </c>
      <c r="C291" s="316" t="s">
        <v>7687</v>
      </c>
      <c r="D291" s="315" t="s">
        <v>25</v>
      </c>
      <c r="E291" s="317">
        <v>1691.6176470588234</v>
      </c>
      <c r="F291" s="318">
        <v>25.631700000000002</v>
      </c>
      <c r="G291" s="318">
        <v>9.656600000000001</v>
      </c>
      <c r="H291" s="319">
        <v>4.0392571999999998</v>
      </c>
      <c r="I291" s="319">
        <v>143.82692947999999</v>
      </c>
      <c r="J291" s="319">
        <v>0.77083321999999999</v>
      </c>
      <c r="K291" s="315">
        <v>10</v>
      </c>
      <c r="L291" s="319">
        <v>6059876.2499964442</v>
      </c>
      <c r="M291" s="319">
        <v>185841.7500063224</v>
      </c>
      <c r="N291" s="320">
        <v>1.9937770543340335E-2</v>
      </c>
      <c r="O291" s="320">
        <v>1.0038823538132801E-2</v>
      </c>
      <c r="P291" s="315">
        <v>6</v>
      </c>
      <c r="Q291" s="319">
        <v>38919.059999652905</v>
      </c>
      <c r="R291" s="320">
        <v>3.1736338533175579E-4</v>
      </c>
    </row>
    <row r="292" spans="2:18" x14ac:dyDescent="0.2">
      <c r="B292" s="315" t="s">
        <v>1327</v>
      </c>
      <c r="C292" s="316" t="s">
        <v>7688</v>
      </c>
      <c r="D292" s="315" t="s">
        <v>24</v>
      </c>
      <c r="E292" s="317">
        <v>27</v>
      </c>
      <c r="F292" s="318">
        <v>4.7796000000000003</v>
      </c>
      <c r="G292" s="318">
        <v>0</v>
      </c>
      <c r="H292" s="319">
        <v>3.2390270000000001</v>
      </c>
      <c r="I292" s="319">
        <v>0.23025333000000001</v>
      </c>
      <c r="J292" s="319">
        <v>0</v>
      </c>
      <c r="K292" s="315">
        <v>2</v>
      </c>
      <c r="L292" s="319">
        <v>2045.9999999846332</v>
      </c>
      <c r="M292" s="319">
        <v>2045.9999999846332</v>
      </c>
      <c r="N292" s="320">
        <v>5.4549825553655956E-5</v>
      </c>
      <c r="O292" s="320">
        <v>5.4549825553655956E-5</v>
      </c>
      <c r="P292" s="315">
        <v>0</v>
      </c>
      <c r="Q292" s="319">
        <v>0</v>
      </c>
      <c r="R292" s="320">
        <v>0</v>
      </c>
    </row>
    <row r="293" spans="2:18" x14ac:dyDescent="0.2">
      <c r="B293" s="315" t="s">
        <v>1328</v>
      </c>
      <c r="C293" s="316" t="s">
        <v>7689</v>
      </c>
      <c r="D293" s="315" t="s">
        <v>25</v>
      </c>
      <c r="E293" s="317">
        <v>154.52631578947367</v>
      </c>
      <c r="F293" s="318">
        <v>50.4253</v>
      </c>
      <c r="G293" s="318">
        <v>0.79930000000000012</v>
      </c>
      <c r="H293" s="319">
        <v>0.97170809999999985</v>
      </c>
      <c r="I293" s="319">
        <v>2.7395022099999999</v>
      </c>
      <c r="J293" s="319">
        <v>4.9375523499999998</v>
      </c>
      <c r="K293" s="315">
        <v>5</v>
      </c>
      <c r="L293" s="319">
        <v>5754.4999998395797</v>
      </c>
      <c r="M293" s="319">
        <v>5754.4999998395797</v>
      </c>
      <c r="N293" s="320">
        <v>6.5076358932447437E-4</v>
      </c>
      <c r="O293" s="320">
        <v>6.5076358932447437E-4</v>
      </c>
      <c r="P293" s="315">
        <v>13</v>
      </c>
      <c r="Q293" s="319">
        <v>27070.54999999957</v>
      </c>
      <c r="R293" s="320">
        <v>4.1837609850714367E-4</v>
      </c>
    </row>
    <row r="294" spans="2:18" x14ac:dyDescent="0.2">
      <c r="B294" s="315" t="s">
        <v>1004</v>
      </c>
      <c r="C294" s="316" t="s">
        <v>7690</v>
      </c>
      <c r="D294" s="315" t="s">
        <v>25</v>
      </c>
      <c r="E294" s="317">
        <v>895.91499999999996</v>
      </c>
      <c r="F294" s="318">
        <v>36.660700000000006</v>
      </c>
      <c r="G294" s="318">
        <v>4.3639999999999999</v>
      </c>
      <c r="H294" s="319">
        <v>1.9051811262460008</v>
      </c>
      <c r="I294" s="319">
        <v>6.6579901799999996</v>
      </c>
      <c r="J294" s="319">
        <v>0</v>
      </c>
      <c r="K294" s="315">
        <v>4</v>
      </c>
      <c r="L294" s="319">
        <v>319955.51000059815</v>
      </c>
      <c r="M294" s="319">
        <v>319955.51000059815</v>
      </c>
      <c r="N294" s="320">
        <v>1.0289906386622256E-2</v>
      </c>
      <c r="O294" s="320">
        <v>1.0289906386622256E-2</v>
      </c>
      <c r="P294" s="315">
        <v>0</v>
      </c>
      <c r="Q294" s="319">
        <v>0</v>
      </c>
      <c r="R294" s="320">
        <v>0</v>
      </c>
    </row>
    <row r="295" spans="2:18" x14ac:dyDescent="0.2">
      <c r="B295" s="315" t="s">
        <v>1324</v>
      </c>
      <c r="C295" s="316" t="s">
        <v>7691</v>
      </c>
      <c r="D295" s="315" t="s">
        <v>24</v>
      </c>
      <c r="E295" s="317">
        <v>7.7700000000000005</v>
      </c>
      <c r="F295" s="318">
        <v>1.9967999999999999</v>
      </c>
      <c r="G295" s="318">
        <v>0.30969999999999998</v>
      </c>
      <c r="H295" s="319">
        <v>2.6102746999999997</v>
      </c>
      <c r="I295" s="319">
        <v>0.36736290999999999</v>
      </c>
      <c r="J295" s="319">
        <v>8.1509020000000001E-2</v>
      </c>
      <c r="K295" s="315">
        <v>2</v>
      </c>
      <c r="L295" s="319">
        <v>458.97999995362483</v>
      </c>
      <c r="M295" s="319">
        <v>458.97999995362483</v>
      </c>
      <c r="N295" s="320">
        <v>1.7488835821917933E-5</v>
      </c>
      <c r="O295" s="320">
        <v>1.7488835821917933E-5</v>
      </c>
      <c r="P295" s="315">
        <v>1</v>
      </c>
      <c r="Q295" s="319">
        <v>444.00000000139698</v>
      </c>
      <c r="R295" s="320">
        <v>2.0073447338670883E-6</v>
      </c>
    </row>
    <row r="296" spans="2:18" x14ac:dyDescent="0.2">
      <c r="B296" s="315" t="s">
        <v>1325</v>
      </c>
      <c r="C296" s="316" t="s">
        <v>7692</v>
      </c>
      <c r="D296" s="315" t="s">
        <v>24</v>
      </c>
      <c r="E296" s="317">
        <v>7.333333333333333</v>
      </c>
      <c r="F296" s="318">
        <v>0.72380000000000011</v>
      </c>
      <c r="G296" s="318">
        <v>0.13250000000000001</v>
      </c>
      <c r="H296" s="319">
        <v>0.91454879999999994</v>
      </c>
      <c r="I296" s="319">
        <v>0.23035199000000001</v>
      </c>
      <c r="J296" s="319">
        <v>0.32917998999999998</v>
      </c>
      <c r="K296" s="315">
        <v>2</v>
      </c>
      <c r="L296" s="319">
        <v>1231.9999999087304</v>
      </c>
      <c r="M296" s="319">
        <v>1231.9999999087304</v>
      </c>
      <c r="N296" s="320">
        <v>1.413647237337477E-5</v>
      </c>
      <c r="O296" s="320">
        <v>1.413647237337477E-5</v>
      </c>
      <c r="P296" s="315">
        <v>1</v>
      </c>
      <c r="Q296" s="319">
        <v>2275.0000000081491</v>
      </c>
      <c r="R296" s="320">
        <v>7.0631036040051188E-6</v>
      </c>
    </row>
    <row r="297" spans="2:18" x14ac:dyDescent="0.2">
      <c r="B297" s="315" t="s">
        <v>1037</v>
      </c>
      <c r="C297" s="316" t="s">
        <v>7693</v>
      </c>
      <c r="D297" s="315" t="s">
        <v>25</v>
      </c>
      <c r="E297" s="317">
        <v>70.98571428571428</v>
      </c>
      <c r="F297" s="318">
        <v>25.471499999999999</v>
      </c>
      <c r="G297" s="318">
        <v>0.48119999999999996</v>
      </c>
      <c r="H297" s="319">
        <v>3.8628001005079242</v>
      </c>
      <c r="I297" s="319">
        <v>19.93975511</v>
      </c>
      <c r="J297" s="319">
        <v>1.54810888</v>
      </c>
      <c r="K297" s="315">
        <v>4</v>
      </c>
      <c r="L297" s="319">
        <v>58567.350001236468</v>
      </c>
      <c r="M297" s="319">
        <v>12228.960001000436</v>
      </c>
      <c r="N297" s="320">
        <v>8.4467123103013531E-4</v>
      </c>
      <c r="O297" s="320">
        <v>6.548626434556917E-4</v>
      </c>
      <c r="P297" s="315">
        <v>3</v>
      </c>
      <c r="Q297" s="319">
        <v>917.39699998952267</v>
      </c>
      <c r="R297" s="320">
        <v>1.2212420427321125E-5</v>
      </c>
    </row>
    <row r="298" spans="2:18" x14ac:dyDescent="0.2">
      <c r="B298" s="315" t="s">
        <v>825</v>
      </c>
      <c r="C298" s="316" t="s">
        <v>7694</v>
      </c>
      <c r="D298" s="315" t="s">
        <v>24</v>
      </c>
      <c r="E298" s="317">
        <v>769.4028571428571</v>
      </c>
      <c r="F298" s="318">
        <v>1.7464999999999999</v>
      </c>
      <c r="G298" s="318">
        <v>0.50209999999999999</v>
      </c>
      <c r="H298" s="319">
        <v>1.8672038</v>
      </c>
      <c r="I298" s="319">
        <v>0.25663728000000002</v>
      </c>
      <c r="J298" s="319">
        <v>0.43801271000000003</v>
      </c>
      <c r="K298" s="315">
        <v>1</v>
      </c>
      <c r="L298" s="319">
        <v>15353.592000069413</v>
      </c>
      <c r="M298" s="319">
        <v>15353.592000069413</v>
      </c>
      <c r="N298" s="320">
        <v>1.4966421786926946E-4</v>
      </c>
      <c r="O298" s="320">
        <v>1.4966421786926946E-4</v>
      </c>
      <c r="P298" s="315">
        <v>6</v>
      </c>
      <c r="Q298" s="319">
        <v>16841.294599899258</v>
      </c>
      <c r="R298" s="320">
        <v>7.9810439406044926E-5</v>
      </c>
    </row>
    <row r="299" spans="2:18" x14ac:dyDescent="0.2">
      <c r="B299" s="315" t="s">
        <v>855</v>
      </c>
      <c r="C299" s="316" t="s">
        <v>7695</v>
      </c>
      <c r="D299" s="315" t="s">
        <v>24</v>
      </c>
      <c r="E299" s="317">
        <v>1401.3018750000001</v>
      </c>
      <c r="F299" s="318">
        <v>5.9901</v>
      </c>
      <c r="G299" s="318">
        <v>0.74120000000000008</v>
      </c>
      <c r="H299" s="319">
        <v>3.8487262000000002</v>
      </c>
      <c r="I299" s="319">
        <v>0.17641560000000001</v>
      </c>
      <c r="J299" s="319">
        <v>1.0633011699999999</v>
      </c>
      <c r="K299" s="315">
        <v>3</v>
      </c>
      <c r="L299" s="319">
        <v>16239.569999504427</v>
      </c>
      <c r="M299" s="319">
        <v>16239.569999504427</v>
      </c>
      <c r="N299" s="320">
        <v>1.4336150590423642E-4</v>
      </c>
      <c r="O299" s="320">
        <v>1.4336150590423642E-4</v>
      </c>
      <c r="P299" s="315">
        <v>12</v>
      </c>
      <c r="Q299" s="319">
        <v>51551.674999845876</v>
      </c>
      <c r="R299" s="320">
        <v>2.2430079144952959E-4</v>
      </c>
    </row>
    <row r="300" spans="2:18" x14ac:dyDescent="0.2">
      <c r="B300" s="315" t="s">
        <v>6825</v>
      </c>
      <c r="C300" s="316" t="s">
        <v>7696</v>
      </c>
      <c r="D300" s="315" t="s">
        <v>24</v>
      </c>
      <c r="E300" s="317">
        <v>479.5</v>
      </c>
      <c r="F300" s="318">
        <v>1.6495</v>
      </c>
      <c r="G300" s="318">
        <v>1.2067999999999999</v>
      </c>
      <c r="H300" s="319">
        <v>4.7632750000000001</v>
      </c>
      <c r="I300" s="319">
        <v>0</v>
      </c>
      <c r="J300" s="319">
        <v>0.57824841999999999</v>
      </c>
      <c r="K300" s="315">
        <v>0</v>
      </c>
      <c r="L300" s="319">
        <v>0</v>
      </c>
      <c r="M300" s="319">
        <v>0</v>
      </c>
      <c r="N300" s="320">
        <v>0</v>
      </c>
      <c r="O300" s="320">
        <v>0</v>
      </c>
      <c r="P300" s="315">
        <v>3</v>
      </c>
      <c r="Q300" s="319">
        <v>8941.1700000917535</v>
      </c>
      <c r="R300" s="320">
        <v>4.7533373758909964E-5</v>
      </c>
    </row>
    <row r="301" spans="2:18" x14ac:dyDescent="0.2">
      <c r="B301" s="315" t="s">
        <v>1024</v>
      </c>
      <c r="C301" s="316" t="s">
        <v>7697</v>
      </c>
      <c r="D301" s="315" t="s">
        <v>24</v>
      </c>
      <c r="E301" s="317">
        <v>1673.0628571428572</v>
      </c>
      <c r="F301" s="318">
        <v>7.4337999999999997</v>
      </c>
      <c r="G301" s="318">
        <v>1.6399999999999998E-2</v>
      </c>
      <c r="H301" s="319">
        <v>3.4423657910125591</v>
      </c>
      <c r="I301" s="319">
        <v>0.16528205000000001</v>
      </c>
      <c r="J301" s="319">
        <v>4.4109620300000003</v>
      </c>
      <c r="K301" s="315">
        <v>2</v>
      </c>
      <c r="L301" s="319">
        <v>13218.43000030825</v>
      </c>
      <c r="M301" s="319">
        <v>13218.43000030825</v>
      </c>
      <c r="N301" s="320">
        <v>2.1597008410355583E-4</v>
      </c>
      <c r="O301" s="320">
        <v>2.1597008410355583E-4</v>
      </c>
      <c r="P301" s="315">
        <v>5</v>
      </c>
      <c r="Q301" s="319">
        <v>15584.69420000056</v>
      </c>
      <c r="R301" s="320">
        <v>7.4170759379343332E-5</v>
      </c>
    </row>
    <row r="302" spans="2:18" x14ac:dyDescent="0.2">
      <c r="B302" s="315" t="s">
        <v>1237</v>
      </c>
      <c r="C302" s="316" t="s">
        <v>7698</v>
      </c>
      <c r="D302" s="315" t="s">
        <v>24</v>
      </c>
      <c r="E302" s="317">
        <v>1226.0907142857143</v>
      </c>
      <c r="F302" s="318">
        <v>6.2846000000000002</v>
      </c>
      <c r="G302" s="318">
        <v>0.30280000000000001</v>
      </c>
      <c r="H302" s="319">
        <v>2.751928293466444</v>
      </c>
      <c r="I302" s="319">
        <v>3.0138722200000001</v>
      </c>
      <c r="J302" s="319">
        <v>0.94781968999999999</v>
      </c>
      <c r="K302" s="315">
        <v>1</v>
      </c>
      <c r="L302" s="319">
        <v>162674.55999305876</v>
      </c>
      <c r="M302" s="319">
        <v>0</v>
      </c>
      <c r="N302" s="320">
        <v>1.2292876373418389E-3</v>
      </c>
      <c r="O302" s="320">
        <v>0</v>
      </c>
      <c r="P302" s="315">
        <v>13</v>
      </c>
      <c r="Q302" s="319">
        <v>46940.452400317816</v>
      </c>
      <c r="R302" s="320">
        <v>1.5907349447108287E-4</v>
      </c>
    </row>
    <row r="303" spans="2:18" x14ac:dyDescent="0.2">
      <c r="B303" s="315" t="s">
        <v>605</v>
      </c>
      <c r="C303" s="316" t="s">
        <v>7699</v>
      </c>
      <c r="D303" s="315" t="s">
        <v>24</v>
      </c>
      <c r="E303" s="317">
        <v>1874.2309999999998</v>
      </c>
      <c r="F303" s="318">
        <v>11.502300000000002</v>
      </c>
      <c r="G303" s="318">
        <v>1.5820000000000001</v>
      </c>
      <c r="H303" s="319">
        <v>4.7442218999999994</v>
      </c>
      <c r="I303" s="319">
        <v>75.310316169999993</v>
      </c>
      <c r="J303" s="319">
        <v>0.32473678</v>
      </c>
      <c r="K303" s="315">
        <v>5</v>
      </c>
      <c r="L303" s="319">
        <v>2482637.2600163869</v>
      </c>
      <c r="M303" s="319">
        <v>182115.26000655445</v>
      </c>
      <c r="N303" s="320">
        <v>5.7502268667869718E-3</v>
      </c>
      <c r="O303" s="320">
        <v>2.0409542033782212E-3</v>
      </c>
      <c r="P303" s="315">
        <v>5</v>
      </c>
      <c r="Q303" s="319">
        <v>25098.349999914928</v>
      </c>
      <c r="R303" s="320">
        <v>8.6268997252157069E-5</v>
      </c>
    </row>
    <row r="304" spans="2:18" x14ac:dyDescent="0.2">
      <c r="B304" s="315" t="s">
        <v>7700</v>
      </c>
      <c r="C304" s="316" t="s">
        <v>7701</v>
      </c>
      <c r="D304" s="315" t="s">
        <v>24</v>
      </c>
      <c r="E304" s="317">
        <v>457</v>
      </c>
      <c r="F304" s="318">
        <v>3.4629000000000003</v>
      </c>
      <c r="G304" s="318">
        <v>0</v>
      </c>
      <c r="H304" s="319">
        <v>0.98145694382369841</v>
      </c>
      <c r="I304" s="319"/>
      <c r="J304" s="319"/>
      <c r="K304" s="315"/>
      <c r="L304" s="319"/>
      <c r="M304" s="319"/>
      <c r="N304" s="320"/>
      <c r="O304" s="320"/>
      <c r="P304" s="315"/>
      <c r="Q304" s="319"/>
      <c r="R304" s="320"/>
    </row>
    <row r="305" spans="2:18" x14ac:dyDescent="0.2">
      <c r="B305" s="315" t="s">
        <v>1862</v>
      </c>
      <c r="C305" s="316" t="s">
        <v>7702</v>
      </c>
      <c r="D305" s="315" t="s">
        <v>24</v>
      </c>
      <c r="E305" s="317">
        <v>1291.415</v>
      </c>
      <c r="F305" s="318">
        <v>9.6365999999999996</v>
      </c>
      <c r="G305" s="318">
        <v>1.3748</v>
      </c>
      <c r="H305" s="319">
        <v>4.3441067999999996</v>
      </c>
      <c r="I305" s="319">
        <v>0.20584357</v>
      </c>
      <c r="J305" s="319">
        <v>6.1516170000000002E-2</v>
      </c>
      <c r="K305" s="315">
        <v>1</v>
      </c>
      <c r="L305" s="319">
        <v>1313.9999999455176</v>
      </c>
      <c r="M305" s="319">
        <v>1313.9999999455176</v>
      </c>
      <c r="N305" s="320">
        <v>1.8054065969737594E-5</v>
      </c>
      <c r="O305" s="320">
        <v>1.8054065969737594E-5</v>
      </c>
      <c r="P305" s="315">
        <v>1</v>
      </c>
      <c r="Q305" s="319">
        <v>980.92500000787561</v>
      </c>
      <c r="R305" s="320">
        <v>6.7925171662923674E-6</v>
      </c>
    </row>
    <row r="306" spans="2:18" x14ac:dyDescent="0.2">
      <c r="B306" s="315" t="s">
        <v>1398</v>
      </c>
      <c r="C306" s="316" t="s">
        <v>7703</v>
      </c>
      <c r="D306" s="315" t="s">
        <v>25</v>
      </c>
      <c r="E306" s="317">
        <v>650.29476190476191</v>
      </c>
      <c r="F306" s="318">
        <v>42.993900000000004</v>
      </c>
      <c r="G306" s="318">
        <v>2.3158000000000003</v>
      </c>
      <c r="H306" s="319">
        <v>2.0196285999999999</v>
      </c>
      <c r="I306" s="319">
        <v>167.58728346000001</v>
      </c>
      <c r="J306" s="319">
        <v>3.9945535599999999</v>
      </c>
      <c r="K306" s="315">
        <v>10</v>
      </c>
      <c r="L306" s="319">
        <v>1526153.0799979786</v>
      </c>
      <c r="M306" s="319">
        <v>89422.439996593108</v>
      </c>
      <c r="N306" s="320">
        <v>3.2227881969379745E-3</v>
      </c>
      <c r="O306" s="320">
        <v>2.0329366495994718E-3</v>
      </c>
      <c r="P306" s="315">
        <v>11</v>
      </c>
      <c r="Q306" s="319">
        <v>111197.32999960944</v>
      </c>
      <c r="R306" s="320">
        <v>1.1299039010769598E-3</v>
      </c>
    </row>
    <row r="307" spans="2:18" x14ac:dyDescent="0.2">
      <c r="B307" s="315" t="s">
        <v>590</v>
      </c>
      <c r="C307" s="316" t="s">
        <v>7704</v>
      </c>
      <c r="D307" s="315" t="s">
        <v>25</v>
      </c>
      <c r="E307" s="317">
        <v>653.38882352941175</v>
      </c>
      <c r="F307" s="318">
        <v>53.057900000000004</v>
      </c>
      <c r="G307" s="318">
        <v>0.9002</v>
      </c>
      <c r="H307" s="319">
        <v>1.3730784896735468</v>
      </c>
      <c r="I307" s="319">
        <v>172.85503238999999</v>
      </c>
      <c r="J307" s="319">
        <v>2.1524108200000001</v>
      </c>
      <c r="K307" s="315">
        <v>8</v>
      </c>
      <c r="L307" s="319">
        <v>4224422.070000059</v>
      </c>
      <c r="M307" s="319">
        <v>55413.049998815797</v>
      </c>
      <c r="N307" s="320">
        <v>6.2817418671946854E-3</v>
      </c>
      <c r="O307" s="320">
        <v>2.13004014998115E-3</v>
      </c>
      <c r="P307" s="315">
        <v>9</v>
      </c>
      <c r="Q307" s="319">
        <v>35834.020000811179</v>
      </c>
      <c r="R307" s="320">
        <v>3.6199274321252592E-4</v>
      </c>
    </row>
    <row r="308" spans="2:18" x14ac:dyDescent="0.2">
      <c r="B308" s="315" t="s">
        <v>1165</v>
      </c>
      <c r="C308" s="316" t="s">
        <v>7705</v>
      </c>
      <c r="D308" s="315" t="s">
        <v>25</v>
      </c>
      <c r="E308" s="317">
        <v>1553.6775862068957</v>
      </c>
      <c r="F308" s="318">
        <v>36.248700000000007</v>
      </c>
      <c r="G308" s="318">
        <v>3.4889999999999999</v>
      </c>
      <c r="H308" s="319">
        <v>4.7632750000000001</v>
      </c>
      <c r="I308" s="319">
        <v>58.08330746</v>
      </c>
      <c r="J308" s="319">
        <v>3.4744907199999999</v>
      </c>
      <c r="K308" s="315">
        <v>7</v>
      </c>
      <c r="L308" s="319">
        <v>1302602.1400021834</v>
      </c>
      <c r="M308" s="319">
        <v>20831.400001998663</v>
      </c>
      <c r="N308" s="320">
        <v>2.7219722708629003E-3</v>
      </c>
      <c r="O308" s="320">
        <v>9.1120777605828603E-4</v>
      </c>
      <c r="P308" s="315">
        <v>20</v>
      </c>
      <c r="Q308" s="319">
        <v>68095.480400155531</v>
      </c>
      <c r="R308" s="320">
        <v>8.9328367420811623E-4</v>
      </c>
    </row>
    <row r="309" spans="2:18" x14ac:dyDescent="0.2">
      <c r="B309" s="315" t="s">
        <v>1516</v>
      </c>
      <c r="C309" s="316" t="s">
        <v>7706</v>
      </c>
      <c r="D309" s="315" t="s">
        <v>25</v>
      </c>
      <c r="E309" s="317">
        <v>1100.966923076923</v>
      </c>
      <c r="F309" s="318">
        <v>26.900100000000002</v>
      </c>
      <c r="G309" s="318">
        <v>3.2216</v>
      </c>
      <c r="H309" s="319">
        <v>3.9820978999999999</v>
      </c>
      <c r="I309" s="319">
        <v>152.10905249000001</v>
      </c>
      <c r="J309" s="319">
        <v>1.0866187899999999</v>
      </c>
      <c r="K309" s="315">
        <v>8</v>
      </c>
      <c r="L309" s="319">
        <v>1817609.9700012016</v>
      </c>
      <c r="M309" s="319">
        <v>11668.960000107949</v>
      </c>
      <c r="N309" s="320">
        <v>3.7139407910554059E-3</v>
      </c>
      <c r="O309" s="320">
        <v>3.0731904638731572E-4</v>
      </c>
      <c r="P309" s="315">
        <v>4</v>
      </c>
      <c r="Q309" s="319">
        <v>19287.234999865399</v>
      </c>
      <c r="R309" s="320">
        <v>2.4208971140364272E-4</v>
      </c>
    </row>
    <row r="310" spans="2:18" x14ac:dyDescent="0.2">
      <c r="B310" s="315" t="s">
        <v>517</v>
      </c>
      <c r="C310" s="316" t="s">
        <v>7707</v>
      </c>
      <c r="D310" s="315" t="s">
        <v>25</v>
      </c>
      <c r="E310" s="317">
        <v>1267.3537500000002</v>
      </c>
      <c r="F310" s="318">
        <v>23.244199999999999</v>
      </c>
      <c r="G310" s="318">
        <v>3.0044</v>
      </c>
      <c r="H310" s="319">
        <v>2.4108940254465754</v>
      </c>
      <c r="I310" s="319">
        <v>2.4929036999999998</v>
      </c>
      <c r="J310" s="319">
        <v>9.0419060400000006</v>
      </c>
      <c r="K310" s="315">
        <v>7</v>
      </c>
      <c r="L310" s="319">
        <v>28682.849999387105</v>
      </c>
      <c r="M310" s="319">
        <v>28682.849999387105</v>
      </c>
      <c r="N310" s="320">
        <v>7.8287927137834232E-4</v>
      </c>
      <c r="O310" s="320">
        <v>7.8287927137834232E-4</v>
      </c>
      <c r="P310" s="315">
        <v>9</v>
      </c>
      <c r="Q310" s="319">
        <v>74864.332999362829</v>
      </c>
      <c r="R310" s="320">
        <v>4.7892446384219592E-4</v>
      </c>
    </row>
    <row r="311" spans="2:18" x14ac:dyDescent="0.2">
      <c r="B311" s="315" t="s">
        <v>875</v>
      </c>
      <c r="C311" s="316" t="s">
        <v>7708</v>
      </c>
      <c r="D311" s="315" t="s">
        <v>25</v>
      </c>
      <c r="E311" s="317">
        <v>1597.1071428571427</v>
      </c>
      <c r="F311" s="318">
        <v>56.555200000000006</v>
      </c>
      <c r="G311" s="318">
        <v>4.4586000000000006</v>
      </c>
      <c r="H311" s="319">
        <v>4.2488412999999996</v>
      </c>
      <c r="I311" s="319">
        <v>195.51085272</v>
      </c>
      <c r="J311" s="319">
        <v>3.4207486299999998</v>
      </c>
      <c r="K311" s="315">
        <v>9</v>
      </c>
      <c r="L311" s="319">
        <v>2252536.2666728161</v>
      </c>
      <c r="M311" s="319">
        <v>24837.686667524209</v>
      </c>
      <c r="N311" s="320">
        <v>7.2785758629899198E-3</v>
      </c>
      <c r="O311" s="320">
        <v>2.6502277016178088E-3</v>
      </c>
      <c r="P311" s="315">
        <v>4</v>
      </c>
      <c r="Q311" s="319">
        <v>49265.999999782071</v>
      </c>
      <c r="R311" s="320">
        <v>3.0444579119228029E-4</v>
      </c>
    </row>
    <row r="312" spans="2:18" x14ac:dyDescent="0.2">
      <c r="B312" s="315" t="s">
        <v>835</v>
      </c>
      <c r="C312" s="316" t="s">
        <v>7709</v>
      </c>
      <c r="D312" s="315" t="s">
        <v>24</v>
      </c>
      <c r="E312" s="317">
        <v>1381.9844444444443</v>
      </c>
      <c r="F312" s="318">
        <v>1.7075</v>
      </c>
      <c r="G312" s="318">
        <v>8.825899999999999</v>
      </c>
      <c r="H312" s="319">
        <v>4.3060006</v>
      </c>
      <c r="I312" s="319">
        <v>0.18299628000000001</v>
      </c>
      <c r="J312" s="319">
        <v>1.2841147500000001</v>
      </c>
      <c r="K312" s="315">
        <v>1</v>
      </c>
      <c r="L312" s="319">
        <v>1531.3775002124139</v>
      </c>
      <c r="M312" s="319">
        <v>1531.3775002124139</v>
      </c>
      <c r="N312" s="320">
        <v>3.2716314305794705E-5</v>
      </c>
      <c r="O312" s="320">
        <v>3.2716314305794705E-5</v>
      </c>
      <c r="P312" s="315">
        <v>8</v>
      </c>
      <c r="Q312" s="319">
        <v>18150.760000288159</v>
      </c>
      <c r="R312" s="320">
        <v>8.5748879554665882E-5</v>
      </c>
    </row>
    <row r="313" spans="2:18" x14ac:dyDescent="0.2">
      <c r="B313" s="315" t="s">
        <v>6910</v>
      </c>
      <c r="C313" s="316" t="s">
        <v>7709</v>
      </c>
      <c r="D313" s="315" t="s">
        <v>24</v>
      </c>
      <c r="E313" s="317">
        <v>862.99</v>
      </c>
      <c r="F313" s="318">
        <v>4.6833</v>
      </c>
      <c r="G313" s="318">
        <v>7.0630699999999997</v>
      </c>
      <c r="H313" s="319">
        <v>3.0103898000000004</v>
      </c>
      <c r="I313" s="319">
        <v>0</v>
      </c>
      <c r="J313" s="319">
        <v>0.59858880000000003</v>
      </c>
      <c r="K313" s="315">
        <v>0</v>
      </c>
      <c r="L313" s="319">
        <v>0</v>
      </c>
      <c r="M313" s="319">
        <v>0</v>
      </c>
      <c r="N313" s="320">
        <v>0</v>
      </c>
      <c r="O313" s="320">
        <v>0</v>
      </c>
      <c r="P313" s="315">
        <v>1</v>
      </c>
      <c r="Q313" s="319">
        <v>5356.0000000242144</v>
      </c>
      <c r="R313" s="320">
        <v>1.3062813321625837E-5</v>
      </c>
    </row>
    <row r="314" spans="2:18" x14ac:dyDescent="0.2">
      <c r="B314" s="315" t="s">
        <v>2116</v>
      </c>
      <c r="C314" s="316" t="s">
        <v>7709</v>
      </c>
      <c r="D314" s="315" t="s">
        <v>24</v>
      </c>
      <c r="E314" s="317">
        <v>1115.31</v>
      </c>
      <c r="F314" s="318">
        <v>6.5244000000000009</v>
      </c>
      <c r="G314" s="318">
        <v>1.5791000000000002</v>
      </c>
      <c r="H314" s="319">
        <v>4.2107351000000008</v>
      </c>
      <c r="I314" s="319">
        <v>0</v>
      </c>
      <c r="J314" s="319">
        <v>6.3487730000000006E-2</v>
      </c>
      <c r="K314" s="315">
        <v>0</v>
      </c>
      <c r="L314" s="319">
        <v>0</v>
      </c>
      <c r="M314" s="319">
        <v>0</v>
      </c>
      <c r="N314" s="320">
        <v>0</v>
      </c>
      <c r="O314" s="320">
        <v>0</v>
      </c>
      <c r="P314" s="315">
        <v>2</v>
      </c>
      <c r="Q314" s="319">
        <v>1534.7155000136022</v>
      </c>
      <c r="R314" s="320">
        <v>5.855444595933249E-6</v>
      </c>
    </row>
    <row r="315" spans="2:18" x14ac:dyDescent="0.2">
      <c r="B315" s="315" t="s">
        <v>619</v>
      </c>
      <c r="C315" s="316" t="s">
        <v>7710</v>
      </c>
      <c r="D315" s="315" t="s">
        <v>25</v>
      </c>
      <c r="E315" s="317">
        <v>1422.3607692307694</v>
      </c>
      <c r="F315" s="318">
        <v>44.899700000000003</v>
      </c>
      <c r="G315" s="318">
        <v>3.7345000000000002</v>
      </c>
      <c r="H315" s="319">
        <v>3.8487262000000002</v>
      </c>
      <c r="I315" s="319">
        <v>14.09440631</v>
      </c>
      <c r="J315" s="319">
        <v>2.0957387700000001</v>
      </c>
      <c r="K315" s="315">
        <v>5</v>
      </c>
      <c r="L315" s="319">
        <v>200668.69000783833</v>
      </c>
      <c r="M315" s="319">
        <v>200668.69000783833</v>
      </c>
      <c r="N315" s="320">
        <v>1.2740807959114524E-2</v>
      </c>
      <c r="O315" s="320">
        <v>1.2740807959114524E-2</v>
      </c>
      <c r="P315" s="315">
        <v>8</v>
      </c>
      <c r="Q315" s="319">
        <v>18557.207400098439</v>
      </c>
      <c r="R315" s="320">
        <v>1.9749689111990101E-4</v>
      </c>
    </row>
    <row r="316" spans="2:18" x14ac:dyDescent="0.2">
      <c r="B316" s="315" t="s">
        <v>1559</v>
      </c>
      <c r="C316" s="316" t="s">
        <v>7711</v>
      </c>
      <c r="D316" s="315" t="s">
        <v>25</v>
      </c>
      <c r="E316" s="317">
        <v>1053.2142857142858</v>
      </c>
      <c r="F316" s="318">
        <v>12.977399999999999</v>
      </c>
      <c r="G316" s="318">
        <v>3.3273999999999999</v>
      </c>
      <c r="H316" s="319">
        <v>2.2292127000000002</v>
      </c>
      <c r="I316" s="319">
        <v>5.1285548500000004</v>
      </c>
      <c r="J316" s="319">
        <v>0.48586991000000002</v>
      </c>
      <c r="K316" s="315">
        <v>2</v>
      </c>
      <c r="L316" s="319">
        <v>226582.00000102865</v>
      </c>
      <c r="M316" s="319">
        <v>2035.0000000430737</v>
      </c>
      <c r="N316" s="320">
        <v>3.1028541107743293E-3</v>
      </c>
      <c r="O316" s="320">
        <v>1.058768459985792E-4</v>
      </c>
      <c r="P316" s="315">
        <v>4</v>
      </c>
      <c r="Q316" s="319">
        <v>27766.099999624304</v>
      </c>
      <c r="R316" s="320">
        <v>2.2795685339368636E-4</v>
      </c>
    </row>
    <row r="317" spans="2:18" x14ac:dyDescent="0.2">
      <c r="B317" s="315" t="s">
        <v>524</v>
      </c>
      <c r="C317" s="316" t="s">
        <v>7712</v>
      </c>
      <c r="D317" s="315" t="s">
        <v>25</v>
      </c>
      <c r="E317" s="317">
        <v>1771.8310909090912</v>
      </c>
      <c r="F317" s="318">
        <v>54.393050000000002</v>
      </c>
      <c r="G317" s="318">
        <v>2.6603000000000003</v>
      </c>
      <c r="H317" s="319">
        <v>4.8585405000000002</v>
      </c>
      <c r="I317" s="319">
        <v>43.674133910000002</v>
      </c>
      <c r="J317" s="319">
        <v>4.5372437000000003</v>
      </c>
      <c r="K317" s="315">
        <v>18</v>
      </c>
      <c r="L317" s="319">
        <v>1619894.2873817496</v>
      </c>
      <c r="M317" s="319">
        <v>399980.82999864884</v>
      </c>
      <c r="N317" s="320">
        <v>2.6581624093958669E-2</v>
      </c>
      <c r="O317" s="320">
        <v>1.044238441142673E-2</v>
      </c>
      <c r="P317" s="315">
        <v>36</v>
      </c>
      <c r="Q317" s="319">
        <v>113675.13999988594</v>
      </c>
      <c r="R317" s="320">
        <v>1.26285361864219E-3</v>
      </c>
    </row>
    <row r="318" spans="2:18" x14ac:dyDescent="0.2">
      <c r="B318" s="315" t="s">
        <v>662</v>
      </c>
      <c r="C318" s="316" t="s">
        <v>7713</v>
      </c>
      <c r="D318" s="315" t="s">
        <v>24</v>
      </c>
      <c r="E318" s="317">
        <v>931.01666666666665</v>
      </c>
      <c r="F318" s="318">
        <v>4.5175000000000001</v>
      </c>
      <c r="G318" s="318">
        <v>1.4667999999999999</v>
      </c>
      <c r="H318" s="319">
        <v>2.7817525999999995</v>
      </c>
      <c r="I318" s="319">
        <v>0.81246032000000001</v>
      </c>
      <c r="J318" s="319">
        <v>7.4394329999999995E-2</v>
      </c>
      <c r="K318" s="315">
        <v>5</v>
      </c>
      <c r="L318" s="319">
        <v>38658.378992418366</v>
      </c>
      <c r="M318" s="319">
        <v>28506.258998005353</v>
      </c>
      <c r="N318" s="320">
        <v>1.3837102043660833E-3</v>
      </c>
      <c r="O318" s="320">
        <v>4.5065592865588472E-4</v>
      </c>
      <c r="P318" s="315">
        <v>4</v>
      </c>
      <c r="Q318" s="319">
        <v>7064.6294999799338</v>
      </c>
      <c r="R318" s="320">
        <v>2.4015877120837336E-5</v>
      </c>
    </row>
    <row r="319" spans="2:18" x14ac:dyDescent="0.2">
      <c r="B319" s="315" t="s">
        <v>1135</v>
      </c>
      <c r="C319" s="316" t="s">
        <v>7714</v>
      </c>
      <c r="D319" s="315" t="s">
        <v>25</v>
      </c>
      <c r="E319" s="317">
        <v>317.69230769230768</v>
      </c>
      <c r="F319" s="318">
        <v>9.5778000000000016</v>
      </c>
      <c r="G319" s="318">
        <v>4.0490000000000004</v>
      </c>
      <c r="H319" s="319">
        <v>0.95265500000000003</v>
      </c>
      <c r="I319" s="319">
        <v>1.6457251500000001</v>
      </c>
      <c r="J319" s="319">
        <v>0.83554174999999997</v>
      </c>
      <c r="K319" s="315">
        <v>4</v>
      </c>
      <c r="L319" s="319">
        <v>43355.426667435095</v>
      </c>
      <c r="M319" s="319">
        <v>39868.426669354085</v>
      </c>
      <c r="N319" s="320">
        <v>1.9300747276927844E-3</v>
      </c>
      <c r="O319" s="320">
        <v>1.021812975365908E-3</v>
      </c>
      <c r="P319" s="315">
        <v>9</v>
      </c>
      <c r="Q319" s="319">
        <v>25430.249999891174</v>
      </c>
      <c r="R319" s="320">
        <v>3.5046879922132426E-4</v>
      </c>
    </row>
    <row r="320" spans="2:18" x14ac:dyDescent="0.2">
      <c r="B320" s="315" t="s">
        <v>1602</v>
      </c>
      <c r="C320" s="316" t="s">
        <v>7709</v>
      </c>
      <c r="D320" s="315" t="s">
        <v>24</v>
      </c>
      <c r="E320" s="317">
        <v>568.60500000000002</v>
      </c>
      <c r="F320" s="318">
        <v>3.4982000000000002</v>
      </c>
      <c r="G320" s="318">
        <v>0.8115</v>
      </c>
      <c r="H320" s="319">
        <v>1.3718231999999999</v>
      </c>
      <c r="I320" s="319">
        <v>0.19610718999999999</v>
      </c>
      <c r="J320" s="319">
        <v>0.13983319</v>
      </c>
      <c r="K320" s="315">
        <v>1</v>
      </c>
      <c r="L320" s="319">
        <v>6117.8699966331715</v>
      </c>
      <c r="M320" s="319">
        <v>0</v>
      </c>
      <c r="N320" s="320">
        <v>5.6227711667505441E-4</v>
      </c>
      <c r="O320" s="320">
        <v>0</v>
      </c>
      <c r="P320" s="315">
        <v>1</v>
      </c>
      <c r="Q320" s="319">
        <v>10329.509999922419</v>
      </c>
      <c r="R320" s="320">
        <v>2.7725915839646223E-5</v>
      </c>
    </row>
    <row r="321" spans="2:18" x14ac:dyDescent="0.2">
      <c r="B321" s="315" t="s">
        <v>1603</v>
      </c>
      <c r="C321" s="316" t="s">
        <v>7713</v>
      </c>
      <c r="D321" s="315" t="s">
        <v>24</v>
      </c>
      <c r="E321" s="317">
        <v>88.5</v>
      </c>
      <c r="F321" s="318">
        <v>0.22059999999999999</v>
      </c>
      <c r="G321" s="318">
        <v>0.90989999999999993</v>
      </c>
      <c r="H321" s="319">
        <v>3.5819828</v>
      </c>
      <c r="I321" s="319">
        <v>0.20918822000000001</v>
      </c>
      <c r="J321" s="319">
        <v>0</v>
      </c>
      <c r="K321" s="315">
        <v>1</v>
      </c>
      <c r="L321" s="319">
        <v>973.49999946425669</v>
      </c>
      <c r="M321" s="319">
        <v>0</v>
      </c>
      <c r="N321" s="320">
        <v>8.9471788887826237E-5</v>
      </c>
      <c r="O321" s="320">
        <v>0</v>
      </c>
      <c r="P321" s="315">
        <v>0</v>
      </c>
      <c r="Q321" s="319">
        <v>0</v>
      </c>
      <c r="R321" s="320">
        <v>0</v>
      </c>
    </row>
    <row r="322" spans="2:18" x14ac:dyDescent="0.2">
      <c r="B322" s="315" t="s">
        <v>559</v>
      </c>
      <c r="C322" s="316" t="s">
        <v>7709</v>
      </c>
      <c r="D322" s="315" t="s">
        <v>24</v>
      </c>
      <c r="E322" s="317">
        <v>770.25</v>
      </c>
      <c r="F322" s="318">
        <v>4.8271999999999995</v>
      </c>
      <c r="G322" s="318">
        <v>0.49980000000000002</v>
      </c>
      <c r="H322" s="319">
        <v>2.3054250999999999</v>
      </c>
      <c r="I322" s="319">
        <v>3.26236426</v>
      </c>
      <c r="J322" s="319">
        <v>0.18752721999999999</v>
      </c>
      <c r="K322" s="315">
        <v>5</v>
      </c>
      <c r="L322" s="319">
        <v>137220.99000519433</v>
      </c>
      <c r="M322" s="319">
        <v>128907.74000976932</v>
      </c>
      <c r="N322" s="320">
        <v>2.3900417083209083E-3</v>
      </c>
      <c r="O322" s="320">
        <v>1.6259930704454885E-3</v>
      </c>
      <c r="P322" s="315">
        <v>2</v>
      </c>
      <c r="Q322" s="319">
        <v>17109.468000377601</v>
      </c>
      <c r="R322" s="320">
        <v>4.8855165231926081E-5</v>
      </c>
    </row>
    <row r="323" spans="2:18" x14ac:dyDescent="0.2">
      <c r="B323" s="315" t="s">
        <v>841</v>
      </c>
      <c r="C323" s="316" t="s">
        <v>7715</v>
      </c>
      <c r="D323" s="315" t="s">
        <v>25</v>
      </c>
      <c r="E323" s="317">
        <v>2204.2950000000001</v>
      </c>
      <c r="F323" s="318">
        <v>47.368700000000004</v>
      </c>
      <c r="G323" s="318">
        <v>7.3624999999999998</v>
      </c>
      <c r="H323" s="319">
        <v>5.3348680000000002</v>
      </c>
      <c r="I323" s="319">
        <v>56.382125440000003</v>
      </c>
      <c r="J323" s="319">
        <v>0.25105024999999997</v>
      </c>
      <c r="K323" s="315">
        <v>10</v>
      </c>
      <c r="L323" s="319">
        <v>2538392.2199687678</v>
      </c>
      <c r="M323" s="319">
        <v>319620.39998219814</v>
      </c>
      <c r="N323" s="320">
        <v>3.7232697201430548E-2</v>
      </c>
      <c r="O323" s="320">
        <v>1.262444518882536E-2</v>
      </c>
      <c r="P323" s="315">
        <v>7</v>
      </c>
      <c r="Q323" s="319">
        <v>17875.413899795716</v>
      </c>
      <c r="R323" s="320">
        <v>2.794772449717815E-4</v>
      </c>
    </row>
    <row r="324" spans="2:18" x14ac:dyDescent="0.2">
      <c r="B324" s="315" t="s">
        <v>500</v>
      </c>
      <c r="C324" s="316" t="s">
        <v>7716</v>
      </c>
      <c r="D324" s="315" t="s">
        <v>25</v>
      </c>
      <c r="E324" s="317">
        <v>1365.5682352941178</v>
      </c>
      <c r="F324" s="318">
        <v>18.908200000000001</v>
      </c>
      <c r="G324" s="318">
        <v>1.0620000000000001</v>
      </c>
      <c r="H324" s="319">
        <v>3.1628145999999995</v>
      </c>
      <c r="I324" s="319">
        <v>2.0596142300000002</v>
      </c>
      <c r="J324" s="319">
        <v>0.40453726000000001</v>
      </c>
      <c r="K324" s="315">
        <v>8</v>
      </c>
      <c r="L324" s="319">
        <v>130928.95999050315</v>
      </c>
      <c r="M324" s="319">
        <v>65790.959998370032</v>
      </c>
      <c r="N324" s="320">
        <v>8.5418998165113589E-3</v>
      </c>
      <c r="O324" s="320">
        <v>4.2283727877160514E-3</v>
      </c>
      <c r="P324" s="315">
        <v>9</v>
      </c>
      <c r="Q324" s="319">
        <v>16177.109999743605</v>
      </c>
      <c r="R324" s="320">
        <v>2.4547483662133002E-4</v>
      </c>
    </row>
    <row r="325" spans="2:18" x14ac:dyDescent="0.2">
      <c r="B325" s="315" t="s">
        <v>1360</v>
      </c>
      <c r="C325" s="316" t="s">
        <v>7709</v>
      </c>
      <c r="D325" s="315" t="s">
        <v>25</v>
      </c>
      <c r="E325" s="317">
        <v>147</v>
      </c>
      <c r="F325" s="318">
        <v>2.5432000000000001</v>
      </c>
      <c r="G325" s="318">
        <v>0.25120000000000003</v>
      </c>
      <c r="H325" s="319">
        <v>0.66685850000000002</v>
      </c>
      <c r="I325" s="319"/>
      <c r="J325" s="319"/>
      <c r="K325" s="315"/>
      <c r="L325" s="319"/>
      <c r="M325" s="319"/>
      <c r="N325" s="320"/>
      <c r="O325" s="320"/>
      <c r="P325" s="315"/>
      <c r="Q325" s="319"/>
      <c r="R325" s="320"/>
    </row>
    <row r="326" spans="2:18" x14ac:dyDescent="0.2">
      <c r="B326" s="315" t="s">
        <v>1361</v>
      </c>
      <c r="C326" s="316" t="s">
        <v>7709</v>
      </c>
      <c r="D326" s="315" t="s">
        <v>25</v>
      </c>
      <c r="E326" s="317">
        <v>421</v>
      </c>
      <c r="F326" s="318">
        <v>4.7451999999999996</v>
      </c>
      <c r="G326" s="318">
        <v>2.5991</v>
      </c>
      <c r="H326" s="319">
        <v>1.7076879835295267</v>
      </c>
      <c r="I326" s="319"/>
      <c r="J326" s="319"/>
      <c r="K326" s="315"/>
      <c r="L326" s="319"/>
      <c r="M326" s="319"/>
      <c r="N326" s="320"/>
      <c r="O326" s="320"/>
      <c r="P326" s="315"/>
      <c r="Q326" s="319"/>
      <c r="R326" s="320"/>
    </row>
    <row r="327" spans="2:18" x14ac:dyDescent="0.2">
      <c r="B327" s="315" t="s">
        <v>7717</v>
      </c>
      <c r="C327" s="316" t="s">
        <v>7718</v>
      </c>
      <c r="D327" s="315" t="s">
        <v>24</v>
      </c>
      <c r="E327" s="317">
        <v>1301.08</v>
      </c>
      <c r="F327" s="318">
        <v>1.7267000000000001</v>
      </c>
      <c r="G327" s="318">
        <v>6.4741999999999997</v>
      </c>
      <c r="H327" s="319">
        <v>2.9782265832355836</v>
      </c>
      <c r="I327" s="319"/>
      <c r="J327" s="319"/>
      <c r="K327" s="315"/>
      <c r="L327" s="319"/>
      <c r="M327" s="319"/>
      <c r="N327" s="320"/>
      <c r="O327" s="320"/>
      <c r="P327" s="315"/>
      <c r="Q327" s="319"/>
      <c r="R327" s="320"/>
    </row>
    <row r="328" spans="2:18" x14ac:dyDescent="0.2">
      <c r="B328" s="315" t="s">
        <v>882</v>
      </c>
      <c r="C328" s="316" t="s">
        <v>7719</v>
      </c>
      <c r="D328" s="315" t="s">
        <v>24</v>
      </c>
      <c r="E328" s="317">
        <v>1278.55</v>
      </c>
      <c r="F328" s="318">
        <v>6.3479999999999999</v>
      </c>
      <c r="G328" s="318">
        <v>4.5987999999999998</v>
      </c>
      <c r="H328" s="319">
        <v>3.9439916999999998</v>
      </c>
      <c r="I328" s="319">
        <v>0.49788170999999998</v>
      </c>
      <c r="J328" s="319">
        <v>1.1170271000000001</v>
      </c>
      <c r="K328" s="315">
        <v>4</v>
      </c>
      <c r="L328" s="319">
        <v>13741.099999901868</v>
      </c>
      <c r="M328" s="319">
        <v>13741.099999901868</v>
      </c>
      <c r="N328" s="320">
        <v>8.1729980922041676E-5</v>
      </c>
      <c r="O328" s="320">
        <v>8.1729980922041676E-5</v>
      </c>
      <c r="P328" s="315">
        <v>6</v>
      </c>
      <c r="Q328" s="319">
        <v>27774.240000066373</v>
      </c>
      <c r="R328" s="320">
        <v>1.0231670706634468E-4</v>
      </c>
    </row>
    <row r="329" spans="2:18" x14ac:dyDescent="0.2">
      <c r="B329" s="315" t="s">
        <v>7720</v>
      </c>
      <c r="C329" s="316" t="s">
        <v>7719</v>
      </c>
      <c r="D329" s="315" t="s">
        <v>24</v>
      </c>
      <c r="E329" s="317">
        <v>774</v>
      </c>
      <c r="F329" s="318">
        <v>0</v>
      </c>
      <c r="G329" s="318">
        <v>9.3625000000000007</v>
      </c>
      <c r="H329" s="319">
        <v>3.3533455999999999</v>
      </c>
      <c r="I329" s="319">
        <v>0</v>
      </c>
      <c r="J329" s="319"/>
      <c r="K329" s="315">
        <v>0</v>
      </c>
      <c r="L329" s="319">
        <v>0</v>
      </c>
      <c r="M329" s="319">
        <v>0</v>
      </c>
      <c r="N329" s="320">
        <v>0</v>
      </c>
      <c r="O329" s="320">
        <v>0</v>
      </c>
      <c r="P329" s="315">
        <v>0</v>
      </c>
      <c r="Q329" s="319">
        <v>0</v>
      </c>
      <c r="R329" s="320">
        <v>0</v>
      </c>
    </row>
    <row r="330" spans="2:18" x14ac:dyDescent="0.2">
      <c r="B330" s="315" t="s">
        <v>2634</v>
      </c>
      <c r="C330" s="316" t="s">
        <v>7719</v>
      </c>
      <c r="D330" s="315" t="s">
        <v>24</v>
      </c>
      <c r="E330" s="317">
        <v>1</v>
      </c>
      <c r="F330" s="318">
        <v>0</v>
      </c>
      <c r="G330" s="318">
        <v>4.9998000000000005</v>
      </c>
      <c r="H330" s="319">
        <v>2.0958410000000001</v>
      </c>
      <c r="I330" s="319">
        <v>0</v>
      </c>
      <c r="J330" s="319">
        <v>1.8244338</v>
      </c>
      <c r="K330" s="315">
        <v>0</v>
      </c>
      <c r="L330" s="319">
        <v>0</v>
      </c>
      <c r="M330" s="319">
        <v>0</v>
      </c>
      <c r="N330" s="320">
        <v>0</v>
      </c>
      <c r="O330" s="320">
        <v>0</v>
      </c>
      <c r="P330" s="315">
        <v>1</v>
      </c>
      <c r="Q330" s="319">
        <v>96.000000002793968</v>
      </c>
      <c r="R330" s="320">
        <v>8.0326171649337587E-7</v>
      </c>
    </row>
    <row r="331" spans="2:18" x14ac:dyDescent="0.2">
      <c r="B331" s="315" t="s">
        <v>7721</v>
      </c>
      <c r="C331" s="316" t="s">
        <v>7722</v>
      </c>
      <c r="D331" s="315" t="s">
        <v>24</v>
      </c>
      <c r="E331" s="317">
        <v>1.72</v>
      </c>
      <c r="F331" s="318">
        <v>0</v>
      </c>
      <c r="G331" s="318">
        <v>2.2377000000000002</v>
      </c>
      <c r="H331" s="319">
        <v>1.3146639</v>
      </c>
      <c r="I331" s="319"/>
      <c r="J331" s="319"/>
      <c r="K331" s="315"/>
      <c r="L331" s="319"/>
      <c r="M331" s="319"/>
      <c r="N331" s="320"/>
      <c r="O331" s="320"/>
      <c r="P331" s="315"/>
      <c r="Q331" s="319"/>
      <c r="R331" s="320"/>
    </row>
    <row r="332" spans="2:18" x14ac:dyDescent="0.2">
      <c r="B332" s="315" t="s">
        <v>1313</v>
      </c>
      <c r="C332" s="316" t="s">
        <v>7723</v>
      </c>
      <c r="D332" s="315" t="s">
        <v>24</v>
      </c>
      <c r="E332" s="317">
        <v>846.91666666666663</v>
      </c>
      <c r="F332" s="318">
        <v>4.6499000000000006</v>
      </c>
      <c r="G332" s="318">
        <v>4.5506000000000002</v>
      </c>
      <c r="H332" s="319">
        <v>5.2205493999999995</v>
      </c>
      <c r="I332" s="319">
        <v>10.978099050000001</v>
      </c>
      <c r="J332" s="319">
        <v>1.5214725</v>
      </c>
      <c r="K332" s="315">
        <v>3</v>
      </c>
      <c r="L332" s="319">
        <v>327307.55000017199</v>
      </c>
      <c r="M332" s="319">
        <v>353.04999997629784</v>
      </c>
      <c r="N332" s="320">
        <v>8.5816156698706708E-4</v>
      </c>
      <c r="O332" s="320">
        <v>8.4323177190675502E-6</v>
      </c>
      <c r="P332" s="315">
        <v>3</v>
      </c>
      <c r="Q332" s="319">
        <v>117235.5400000988</v>
      </c>
      <c r="R332" s="320">
        <v>2.0355863070671771E-4</v>
      </c>
    </row>
    <row r="333" spans="2:18" x14ac:dyDescent="0.2">
      <c r="B333" s="315" t="s">
        <v>7724</v>
      </c>
      <c r="C333" s="316" t="s">
        <v>7722</v>
      </c>
      <c r="D333" s="315" t="s">
        <v>24</v>
      </c>
      <c r="E333" s="317">
        <v>1.48</v>
      </c>
      <c r="F333" s="318">
        <v>0</v>
      </c>
      <c r="G333" s="318">
        <v>1.6795</v>
      </c>
      <c r="H333" s="319">
        <v>2.5721685000000001</v>
      </c>
      <c r="I333" s="319"/>
      <c r="J333" s="319"/>
      <c r="K333" s="315"/>
      <c r="L333" s="319"/>
      <c r="M333" s="319"/>
      <c r="N333" s="320"/>
      <c r="O333" s="320"/>
      <c r="P333" s="315"/>
      <c r="Q333" s="319"/>
      <c r="R333" s="320"/>
    </row>
    <row r="334" spans="2:18" x14ac:dyDescent="0.2">
      <c r="B334" s="315" t="s">
        <v>7725</v>
      </c>
      <c r="C334" s="316" t="s">
        <v>7726</v>
      </c>
      <c r="D334" s="315" t="s">
        <v>24</v>
      </c>
      <c r="E334" s="317">
        <v>451</v>
      </c>
      <c r="F334" s="318">
        <v>4.0127000000000006</v>
      </c>
      <c r="G334" s="318">
        <v>2.0183</v>
      </c>
      <c r="H334" s="319">
        <v>0</v>
      </c>
      <c r="I334" s="319"/>
      <c r="J334" s="319"/>
      <c r="K334" s="315"/>
      <c r="L334" s="319"/>
      <c r="M334" s="319"/>
      <c r="N334" s="320"/>
      <c r="O334" s="320"/>
      <c r="P334" s="315"/>
      <c r="Q334" s="319"/>
      <c r="R334" s="320"/>
    </row>
    <row r="335" spans="2:18" x14ac:dyDescent="0.2">
      <c r="B335" s="315" t="s">
        <v>775</v>
      </c>
      <c r="C335" s="316" t="s">
        <v>7718</v>
      </c>
      <c r="D335" s="315" t="s">
        <v>24</v>
      </c>
      <c r="E335" s="317">
        <v>1864.83</v>
      </c>
      <c r="F335" s="318">
        <v>0</v>
      </c>
      <c r="G335" s="318">
        <v>12.960899999999999</v>
      </c>
      <c r="H335" s="319">
        <v>4.5727440000000001</v>
      </c>
      <c r="I335" s="319">
        <v>4.7747129999999999E-2</v>
      </c>
      <c r="J335" s="319">
        <v>0</v>
      </c>
      <c r="K335" s="315">
        <v>1</v>
      </c>
      <c r="L335" s="319">
        <v>857.65000004698527</v>
      </c>
      <c r="M335" s="319">
        <v>857.65000004698527</v>
      </c>
      <c r="N335" s="320">
        <v>1.0133203215907117E-5</v>
      </c>
      <c r="O335" s="320">
        <v>1.0133203215907117E-5</v>
      </c>
      <c r="P335" s="315">
        <v>0</v>
      </c>
      <c r="Q335" s="319">
        <v>0</v>
      </c>
      <c r="R335" s="320">
        <v>0</v>
      </c>
    </row>
    <row r="336" spans="2:18" x14ac:dyDescent="0.2">
      <c r="B336" s="315" t="s">
        <v>3726</v>
      </c>
      <c r="C336" s="316" t="s">
        <v>7727</v>
      </c>
      <c r="D336" s="315" t="s">
        <v>25</v>
      </c>
      <c r="E336" s="317">
        <v>1587</v>
      </c>
      <c r="F336" s="318">
        <v>7.0196000000000005</v>
      </c>
      <c r="G336" s="318">
        <v>10.198600000000001</v>
      </c>
      <c r="H336" s="319">
        <v>4.7442218999999994</v>
      </c>
      <c r="I336" s="319"/>
      <c r="J336" s="319"/>
      <c r="K336" s="315"/>
      <c r="L336" s="319"/>
      <c r="M336" s="319"/>
      <c r="N336" s="320"/>
      <c r="O336" s="320"/>
      <c r="P336" s="315"/>
      <c r="Q336" s="319"/>
      <c r="R336" s="320"/>
    </row>
    <row r="337" spans="2:18" x14ac:dyDescent="0.2">
      <c r="B337" s="315" t="s">
        <v>766</v>
      </c>
      <c r="C337" s="316" t="s">
        <v>7719</v>
      </c>
      <c r="D337" s="315" t="s">
        <v>24</v>
      </c>
      <c r="E337" s="317">
        <v>1227.798</v>
      </c>
      <c r="F337" s="318">
        <v>1.4097</v>
      </c>
      <c r="G337" s="318">
        <v>7.0809000000000006</v>
      </c>
      <c r="H337" s="319">
        <v>3.5819828</v>
      </c>
      <c r="I337" s="319">
        <v>2.6264885200000001</v>
      </c>
      <c r="J337" s="319">
        <v>0.17071368000000001</v>
      </c>
      <c r="K337" s="315">
        <v>3</v>
      </c>
      <c r="L337" s="319">
        <v>69742.786995218834</v>
      </c>
      <c r="M337" s="319">
        <v>69742.786995218834</v>
      </c>
      <c r="N337" s="320">
        <v>1.2723624316526435E-3</v>
      </c>
      <c r="O337" s="320">
        <v>1.2723624316526435E-3</v>
      </c>
      <c r="P337" s="315">
        <v>2</v>
      </c>
      <c r="Q337" s="319">
        <v>6595.7700000847344</v>
      </c>
      <c r="R337" s="320">
        <v>7.8018353404698867E-5</v>
      </c>
    </row>
    <row r="338" spans="2:18" x14ac:dyDescent="0.2">
      <c r="B338" s="315" t="s">
        <v>7728</v>
      </c>
      <c r="C338" s="316" t="s">
        <v>7729</v>
      </c>
      <c r="D338" s="315" t="s">
        <v>24</v>
      </c>
      <c r="E338" s="317">
        <v>3.56</v>
      </c>
      <c r="F338" s="318">
        <v>0</v>
      </c>
      <c r="G338" s="318">
        <v>3.2475999999999998</v>
      </c>
      <c r="H338" s="319">
        <v>2.9341773999999998</v>
      </c>
      <c r="I338" s="319"/>
      <c r="J338" s="319"/>
      <c r="K338" s="315"/>
      <c r="L338" s="319"/>
      <c r="M338" s="319"/>
      <c r="N338" s="320"/>
      <c r="O338" s="320"/>
      <c r="P338" s="315"/>
      <c r="Q338" s="319"/>
      <c r="R338" s="320"/>
    </row>
    <row r="339" spans="2:18" x14ac:dyDescent="0.2">
      <c r="B339" s="315" t="s">
        <v>7730</v>
      </c>
      <c r="C339" s="316" t="s">
        <v>7731</v>
      </c>
      <c r="D339" s="315" t="s">
        <v>24</v>
      </c>
      <c r="E339" s="317">
        <v>624.99</v>
      </c>
      <c r="F339" s="318">
        <v>5.0188000000000006</v>
      </c>
      <c r="G339" s="318">
        <v>1.8454000000000002</v>
      </c>
      <c r="H339" s="319">
        <v>6.1922575000000002</v>
      </c>
      <c r="I339" s="319"/>
      <c r="J339" s="319"/>
      <c r="K339" s="315"/>
      <c r="L339" s="319"/>
      <c r="M339" s="319"/>
      <c r="N339" s="320"/>
      <c r="O339" s="320"/>
      <c r="P339" s="315"/>
      <c r="Q339" s="319"/>
      <c r="R339" s="320"/>
    </row>
    <row r="340" spans="2:18" x14ac:dyDescent="0.2">
      <c r="B340" s="315" t="s">
        <v>4409</v>
      </c>
      <c r="C340" s="316" t="s">
        <v>7727</v>
      </c>
      <c r="D340" s="315" t="s">
        <v>25</v>
      </c>
      <c r="E340" s="317">
        <v>1247</v>
      </c>
      <c r="F340" s="318">
        <v>4.6556000000000006</v>
      </c>
      <c r="G340" s="318">
        <v>10.7743</v>
      </c>
      <c r="H340" s="319">
        <v>3.5438765999999995</v>
      </c>
      <c r="I340" s="319">
        <v>3.075487E-2</v>
      </c>
      <c r="J340" s="319">
        <v>4.392836E-2</v>
      </c>
      <c r="K340" s="315">
        <v>0</v>
      </c>
      <c r="L340" s="319">
        <v>0</v>
      </c>
      <c r="M340" s="319">
        <v>0</v>
      </c>
      <c r="N340" s="320">
        <v>0</v>
      </c>
      <c r="O340" s="320">
        <v>0</v>
      </c>
      <c r="P340" s="315">
        <v>2</v>
      </c>
      <c r="Q340" s="319">
        <v>499.36000000499189</v>
      </c>
      <c r="R340" s="320">
        <v>5.5543102829815589E-6</v>
      </c>
    </row>
    <row r="341" spans="2:18" x14ac:dyDescent="0.2">
      <c r="B341" s="315" t="s">
        <v>762</v>
      </c>
      <c r="C341" s="316" t="s">
        <v>7732</v>
      </c>
      <c r="D341" s="315" t="s">
        <v>25</v>
      </c>
      <c r="E341" s="317">
        <v>872.2</v>
      </c>
      <c r="F341" s="318">
        <v>5.7525000000000004</v>
      </c>
      <c r="G341" s="318">
        <v>8.3148999999999997</v>
      </c>
      <c r="H341" s="319">
        <v>2.3625843999999998</v>
      </c>
      <c r="I341" s="319">
        <v>1.87656E-2</v>
      </c>
      <c r="J341" s="319">
        <v>1.4588580499999999</v>
      </c>
      <c r="K341" s="315">
        <v>1</v>
      </c>
      <c r="L341" s="319">
        <v>442.00000001583248</v>
      </c>
      <c r="M341" s="319">
        <v>442.00000001583248</v>
      </c>
      <c r="N341" s="320">
        <v>9.9196285437544766E-6</v>
      </c>
      <c r="O341" s="320">
        <v>9.9196285437544766E-6</v>
      </c>
      <c r="P341" s="315">
        <v>7</v>
      </c>
      <c r="Q341" s="319">
        <v>17877.380000223708</v>
      </c>
      <c r="R341" s="320">
        <v>1.7306565181592106E-4</v>
      </c>
    </row>
    <row r="342" spans="2:18" x14ac:dyDescent="0.2">
      <c r="B342" s="315" t="s">
        <v>1822</v>
      </c>
      <c r="C342" s="316" t="s">
        <v>7733</v>
      </c>
      <c r="D342" s="315" t="s">
        <v>25</v>
      </c>
      <c r="E342" s="317">
        <v>1753.08</v>
      </c>
      <c r="F342" s="318">
        <v>5.4946000000000002</v>
      </c>
      <c r="G342" s="318">
        <v>11.1739</v>
      </c>
      <c r="H342" s="319">
        <v>4.2488412999999996</v>
      </c>
      <c r="I342" s="319"/>
      <c r="J342" s="319"/>
      <c r="K342" s="315"/>
      <c r="L342" s="319"/>
      <c r="M342" s="319"/>
      <c r="N342" s="320"/>
      <c r="O342" s="320"/>
      <c r="P342" s="315"/>
      <c r="Q342" s="319"/>
      <c r="R342" s="320"/>
    </row>
    <row r="343" spans="2:18" x14ac:dyDescent="0.2">
      <c r="B343" s="315" t="s">
        <v>1307</v>
      </c>
      <c r="C343" s="316" t="s">
        <v>7734</v>
      </c>
      <c r="D343" s="315" t="s">
        <v>24</v>
      </c>
      <c r="E343" s="317">
        <v>528.5</v>
      </c>
      <c r="F343" s="318">
        <v>4.7431999999999999</v>
      </c>
      <c r="G343" s="318">
        <v>3.0139</v>
      </c>
      <c r="H343" s="319">
        <v>3.4676641999999998</v>
      </c>
      <c r="I343" s="319">
        <v>1.5671886399999999</v>
      </c>
      <c r="J343" s="319">
        <v>2.7786653000000001</v>
      </c>
      <c r="K343" s="315">
        <v>1</v>
      </c>
      <c r="L343" s="319">
        <v>17968.999997662031</v>
      </c>
      <c r="M343" s="319">
        <v>17968.999997662031</v>
      </c>
      <c r="N343" s="320">
        <v>5.3372402133672098E-4</v>
      </c>
      <c r="O343" s="320">
        <v>5.3372402133672098E-4</v>
      </c>
      <c r="P343" s="315">
        <v>3</v>
      </c>
      <c r="Q343" s="319">
        <v>44772.619999398805</v>
      </c>
      <c r="R343" s="320">
        <v>1.4031016811777918E-4</v>
      </c>
    </row>
    <row r="344" spans="2:18" x14ac:dyDescent="0.2">
      <c r="B344" s="315" t="s">
        <v>3976</v>
      </c>
      <c r="C344" s="316" t="s">
        <v>7448</v>
      </c>
      <c r="D344" s="315" t="s">
        <v>24</v>
      </c>
      <c r="E344" s="317">
        <v>4</v>
      </c>
      <c r="F344" s="318">
        <v>0</v>
      </c>
      <c r="G344" s="318">
        <v>2.1318999999999999</v>
      </c>
      <c r="H344" s="319">
        <v>2.3435313</v>
      </c>
      <c r="I344" s="319">
        <v>0</v>
      </c>
      <c r="J344" s="319">
        <v>0.10010629</v>
      </c>
      <c r="K344" s="315">
        <v>0</v>
      </c>
      <c r="L344" s="319">
        <v>0</v>
      </c>
      <c r="M344" s="319">
        <v>0</v>
      </c>
      <c r="N344" s="320">
        <v>0</v>
      </c>
      <c r="O344" s="320">
        <v>0</v>
      </c>
      <c r="P344" s="315">
        <v>1</v>
      </c>
      <c r="Q344" s="319">
        <v>21.779999998386483</v>
      </c>
      <c r="R344" s="320">
        <v>9.8876823208719497E-7</v>
      </c>
    </row>
    <row r="345" spans="2:18" x14ac:dyDescent="0.2">
      <c r="B345" s="315" t="s">
        <v>1406</v>
      </c>
      <c r="C345" s="316" t="s">
        <v>7542</v>
      </c>
      <c r="D345" s="315" t="s">
        <v>24</v>
      </c>
      <c r="E345" s="317">
        <v>1581.3333333333333</v>
      </c>
      <c r="F345" s="318">
        <v>2.1335999999999999</v>
      </c>
      <c r="G345" s="318">
        <v>0.58050000000000002</v>
      </c>
      <c r="H345" s="319">
        <v>2.2292127000000002</v>
      </c>
      <c r="I345" s="319">
        <v>1.4498783799999999</v>
      </c>
      <c r="J345" s="319">
        <v>0.32681953000000002</v>
      </c>
      <c r="K345" s="315">
        <v>2</v>
      </c>
      <c r="L345" s="319">
        <v>134355.08000516522</v>
      </c>
      <c r="M345" s="319">
        <v>134355.08000516522</v>
      </c>
      <c r="N345" s="320">
        <v>1.6142443241100592E-3</v>
      </c>
      <c r="O345" s="320">
        <v>1.6142443241100592E-3</v>
      </c>
      <c r="P345" s="315">
        <v>3</v>
      </c>
      <c r="Q345" s="319">
        <v>37386.630000177967</v>
      </c>
      <c r="R345" s="320">
        <v>1.6141618312635149E-4</v>
      </c>
    </row>
    <row r="346" spans="2:18" x14ac:dyDescent="0.2">
      <c r="B346" s="315" t="s">
        <v>1705</v>
      </c>
      <c r="C346" s="316" t="s">
        <v>7542</v>
      </c>
      <c r="D346" s="315" t="s">
        <v>24</v>
      </c>
      <c r="E346" s="317">
        <v>762.83333333333337</v>
      </c>
      <c r="F346" s="318">
        <v>1.0415000000000001</v>
      </c>
      <c r="G346" s="318">
        <v>2.7188000000000003</v>
      </c>
      <c r="H346" s="319">
        <v>3.0829747573872166</v>
      </c>
      <c r="I346" s="319">
        <v>0.32902309000000002</v>
      </c>
      <c r="J346" s="319">
        <v>0</v>
      </c>
      <c r="K346" s="315">
        <v>1</v>
      </c>
      <c r="L346" s="319">
        <v>11417.000000250991</v>
      </c>
      <c r="M346" s="319">
        <v>11417.000000250991</v>
      </c>
      <c r="N346" s="320">
        <v>4.9502008281322298E-5</v>
      </c>
      <c r="O346" s="320">
        <v>4.9502008281322298E-5</v>
      </c>
      <c r="P346" s="315">
        <v>0</v>
      </c>
      <c r="Q346" s="319">
        <v>0</v>
      </c>
      <c r="R346" s="320">
        <v>0</v>
      </c>
    </row>
    <row r="347" spans="2:18" x14ac:dyDescent="0.2">
      <c r="B347" s="315" t="s">
        <v>7735</v>
      </c>
      <c r="C347" s="316" t="s">
        <v>7736</v>
      </c>
      <c r="D347" s="315" t="s">
        <v>24</v>
      </c>
      <c r="E347" s="317">
        <v>6</v>
      </c>
      <c r="F347" s="318">
        <v>0</v>
      </c>
      <c r="G347" s="318">
        <v>2.4932000000000003</v>
      </c>
      <c r="H347" s="319">
        <v>2.6864870999999999</v>
      </c>
      <c r="I347" s="319"/>
      <c r="J347" s="319"/>
      <c r="K347" s="315"/>
      <c r="L347" s="319"/>
      <c r="M347" s="319"/>
      <c r="N347" s="320"/>
      <c r="O347" s="320"/>
      <c r="P347" s="315"/>
      <c r="Q347" s="319"/>
      <c r="R347" s="320"/>
    </row>
    <row r="348" spans="2:18" x14ac:dyDescent="0.2">
      <c r="B348" s="315" t="s">
        <v>2488</v>
      </c>
      <c r="C348" s="316" t="s">
        <v>7736</v>
      </c>
      <c r="D348" s="315" t="s">
        <v>24</v>
      </c>
      <c r="E348" s="317">
        <v>435</v>
      </c>
      <c r="F348" s="318">
        <v>0</v>
      </c>
      <c r="G348" s="318">
        <v>3.9674</v>
      </c>
      <c r="H348" s="319">
        <v>3.4676641999999998</v>
      </c>
      <c r="I348" s="319">
        <v>0</v>
      </c>
      <c r="J348" s="319">
        <v>0.4317069</v>
      </c>
      <c r="K348" s="315">
        <v>0</v>
      </c>
      <c r="L348" s="319">
        <v>0</v>
      </c>
      <c r="M348" s="319">
        <v>0</v>
      </c>
      <c r="N348" s="320">
        <v>0</v>
      </c>
      <c r="O348" s="320">
        <v>0</v>
      </c>
      <c r="P348" s="315">
        <v>2</v>
      </c>
      <c r="Q348" s="319">
        <v>1403.3499999706401</v>
      </c>
      <c r="R348" s="320">
        <v>8.6576436970773014E-6</v>
      </c>
    </row>
    <row r="349" spans="2:18" x14ac:dyDescent="0.2">
      <c r="B349" s="315" t="s">
        <v>7737</v>
      </c>
      <c r="C349" s="316" t="s">
        <v>7738</v>
      </c>
      <c r="D349" s="315" t="s">
        <v>24</v>
      </c>
      <c r="E349" s="317">
        <v>146.5</v>
      </c>
      <c r="F349" s="318">
        <v>0</v>
      </c>
      <c r="G349" s="318">
        <v>1.2482</v>
      </c>
      <c r="H349" s="319">
        <v>4.0392571999999998</v>
      </c>
      <c r="I349" s="319"/>
      <c r="J349" s="319"/>
      <c r="K349" s="315"/>
      <c r="L349" s="319"/>
      <c r="M349" s="319"/>
      <c r="N349" s="320"/>
      <c r="O349" s="320"/>
      <c r="P349" s="315"/>
      <c r="Q349" s="319"/>
      <c r="R349" s="320"/>
    </row>
    <row r="350" spans="2:18" x14ac:dyDescent="0.2">
      <c r="B350" s="315" t="s">
        <v>7739</v>
      </c>
      <c r="C350" s="316" t="s">
        <v>7740</v>
      </c>
      <c r="D350" s="315" t="s">
        <v>24</v>
      </c>
      <c r="E350" s="317">
        <v>2</v>
      </c>
      <c r="F350" s="318">
        <v>0</v>
      </c>
      <c r="G350" s="318">
        <v>0.39200000000000002</v>
      </c>
      <c r="H350" s="319"/>
      <c r="I350" s="319"/>
      <c r="J350" s="319"/>
      <c r="K350" s="315"/>
      <c r="L350" s="319"/>
      <c r="M350" s="319"/>
      <c r="N350" s="320"/>
      <c r="O350" s="320"/>
      <c r="P350" s="315"/>
      <c r="Q350" s="319"/>
      <c r="R350" s="320"/>
    </row>
    <row r="351" spans="2:18" x14ac:dyDescent="0.2">
      <c r="B351" s="315" t="s">
        <v>7741</v>
      </c>
      <c r="C351" s="316" t="s">
        <v>7740</v>
      </c>
      <c r="D351" s="315" t="s">
        <v>24</v>
      </c>
      <c r="E351" s="317">
        <v>2</v>
      </c>
      <c r="F351" s="318">
        <v>0</v>
      </c>
      <c r="G351" s="318">
        <v>0.17880000000000001</v>
      </c>
      <c r="H351" s="319"/>
      <c r="I351" s="319"/>
      <c r="J351" s="319"/>
      <c r="K351" s="315"/>
      <c r="L351" s="319"/>
      <c r="M351" s="319"/>
      <c r="N351" s="320"/>
      <c r="O351" s="320"/>
      <c r="P351" s="315"/>
      <c r="Q351" s="319"/>
      <c r="R351" s="320"/>
    </row>
    <row r="352" spans="2:18" x14ac:dyDescent="0.2">
      <c r="B352" s="315" t="s">
        <v>1212</v>
      </c>
      <c r="C352" s="316" t="s">
        <v>7742</v>
      </c>
      <c r="D352" s="315" t="s">
        <v>24</v>
      </c>
      <c r="E352" s="317">
        <v>1635.2930000000001</v>
      </c>
      <c r="F352" s="318">
        <v>4.1643999999999997</v>
      </c>
      <c r="G352" s="318">
        <v>0.40360000000000001</v>
      </c>
      <c r="H352" s="319">
        <v>4.0978670688252592</v>
      </c>
      <c r="I352" s="319">
        <v>11.92868058</v>
      </c>
      <c r="J352" s="319">
        <v>2.9224785199999999</v>
      </c>
      <c r="K352" s="315">
        <v>3</v>
      </c>
      <c r="L352" s="319">
        <v>376984.76000291959</v>
      </c>
      <c r="M352" s="319">
        <v>30851.25000021276</v>
      </c>
      <c r="N352" s="320">
        <v>1.8542858766302094E-3</v>
      </c>
      <c r="O352" s="320">
        <v>1.4230292195502713E-4</v>
      </c>
      <c r="P352" s="315">
        <v>23</v>
      </c>
      <c r="Q352" s="319">
        <v>104093.47000028126</v>
      </c>
      <c r="R352" s="320">
        <v>3.332545617627695E-4</v>
      </c>
    </row>
    <row r="353" spans="2:18" x14ac:dyDescent="0.2">
      <c r="B353" s="315" t="s">
        <v>1247</v>
      </c>
      <c r="C353" s="316" t="s">
        <v>7743</v>
      </c>
      <c r="D353" s="315" t="s">
        <v>24</v>
      </c>
      <c r="E353" s="317">
        <v>1385.3618181818183</v>
      </c>
      <c r="F353" s="318">
        <v>4.2942999999999998</v>
      </c>
      <c r="G353" s="318">
        <v>0.40990000000000004</v>
      </c>
      <c r="H353" s="319">
        <v>2.5659541458999322</v>
      </c>
      <c r="I353" s="319">
        <v>1.6119445699999999</v>
      </c>
      <c r="J353" s="319">
        <v>1.8114033599999999</v>
      </c>
      <c r="K353" s="315">
        <v>5</v>
      </c>
      <c r="L353" s="319">
        <v>70832.490002095947</v>
      </c>
      <c r="M353" s="319">
        <v>44559.489999677535</v>
      </c>
      <c r="N353" s="320">
        <v>1.0413923922549984E-3</v>
      </c>
      <c r="O353" s="320">
        <v>4.2439063725359079E-4</v>
      </c>
      <c r="P353" s="315">
        <v>27</v>
      </c>
      <c r="Q353" s="319">
        <v>122827.49999898743</v>
      </c>
      <c r="R353" s="320">
        <v>4.7587132853331806E-4</v>
      </c>
    </row>
    <row r="354" spans="2:18" x14ac:dyDescent="0.2">
      <c r="B354" s="315" t="s">
        <v>1213</v>
      </c>
      <c r="C354" s="316" t="s">
        <v>10041</v>
      </c>
      <c r="D354" s="315" t="s">
        <v>24</v>
      </c>
      <c r="E354" s="317">
        <v>2199.6981249999994</v>
      </c>
      <c r="F354" s="318">
        <v>6.1158000000000001</v>
      </c>
      <c r="G354" s="318">
        <v>0.65389999999999993</v>
      </c>
      <c r="H354" s="319">
        <v>3.8677793</v>
      </c>
      <c r="I354" s="319">
        <v>61.756172620000001</v>
      </c>
      <c r="J354" s="319">
        <v>0.33656100999999999</v>
      </c>
      <c r="K354" s="315">
        <v>9</v>
      </c>
      <c r="L354" s="319">
        <v>3295965.5200084304</v>
      </c>
      <c r="M354" s="319">
        <v>63024.519999396274</v>
      </c>
      <c r="N354" s="320">
        <v>6.9582082194654064E-3</v>
      </c>
      <c r="O354" s="320">
        <v>2.589552256257956E-3</v>
      </c>
      <c r="P354" s="315">
        <v>7</v>
      </c>
      <c r="Q354" s="319">
        <v>24969.154999832324</v>
      </c>
      <c r="R354" s="320">
        <v>9.5854582135207112E-5</v>
      </c>
    </row>
    <row r="355" spans="2:18" x14ac:dyDescent="0.2">
      <c r="B355" s="315" t="s">
        <v>1435</v>
      </c>
      <c r="C355" s="316" t="s">
        <v>7744</v>
      </c>
      <c r="D355" s="315" t="s">
        <v>24</v>
      </c>
      <c r="E355" s="317">
        <v>1252.7474999999999</v>
      </c>
      <c r="F355" s="318">
        <v>3.2082800000000002</v>
      </c>
      <c r="G355" s="318">
        <v>1.70801</v>
      </c>
      <c r="H355" s="319">
        <v>4.1154696</v>
      </c>
      <c r="I355" s="319">
        <v>5.2113854100000001</v>
      </c>
      <c r="J355" s="319">
        <v>6.8706890000000007E-2</v>
      </c>
      <c r="K355" s="315">
        <v>5</v>
      </c>
      <c r="L355" s="319">
        <v>98578.015000305735</v>
      </c>
      <c r="M355" s="319">
        <v>98578.015000305735</v>
      </c>
      <c r="N355" s="320">
        <v>1.4705436905014082E-3</v>
      </c>
      <c r="O355" s="320">
        <v>1.4705436905014082E-3</v>
      </c>
      <c r="P355" s="315">
        <v>3</v>
      </c>
      <c r="Q355" s="319">
        <v>2691.3749999923166</v>
      </c>
      <c r="R355" s="320">
        <v>1.7787667573999821E-5</v>
      </c>
    </row>
    <row r="356" spans="2:18" x14ac:dyDescent="0.2">
      <c r="B356" s="315" t="s">
        <v>552</v>
      </c>
      <c r="C356" s="316" t="s">
        <v>7745</v>
      </c>
      <c r="D356" s="315" t="s">
        <v>24</v>
      </c>
      <c r="E356" s="317">
        <v>5.83</v>
      </c>
      <c r="F356" s="318">
        <v>0</v>
      </c>
      <c r="G356" s="318">
        <v>2.7856000000000001</v>
      </c>
      <c r="H356" s="319">
        <v>2.5340623000000004</v>
      </c>
      <c r="I356" s="319">
        <v>1.85493569</v>
      </c>
      <c r="J356" s="319">
        <v>0</v>
      </c>
      <c r="K356" s="315">
        <v>1</v>
      </c>
      <c r="L356" s="319">
        <v>413.93000000542963</v>
      </c>
      <c r="M356" s="319">
        <v>413.93000000542963</v>
      </c>
      <c r="N356" s="320">
        <v>5.8556089200509512E-6</v>
      </c>
      <c r="O356" s="320">
        <v>5.8556089200509512E-6</v>
      </c>
      <c r="P356" s="315">
        <v>0</v>
      </c>
      <c r="Q356" s="319">
        <v>0</v>
      </c>
      <c r="R356" s="320">
        <v>0</v>
      </c>
    </row>
    <row r="357" spans="2:18" x14ac:dyDescent="0.2">
      <c r="B357" s="315" t="s">
        <v>1250</v>
      </c>
      <c r="C357" s="316" t="s">
        <v>7746</v>
      </c>
      <c r="D357" s="315" t="s">
        <v>24</v>
      </c>
      <c r="E357" s="317">
        <v>509.67</v>
      </c>
      <c r="F357" s="318">
        <v>0.24209999999999998</v>
      </c>
      <c r="G357" s="318">
        <v>1.2034</v>
      </c>
      <c r="H357" s="319"/>
      <c r="I357" s="319">
        <v>0.11703871</v>
      </c>
      <c r="J357" s="319">
        <v>0</v>
      </c>
      <c r="K357" s="315">
        <v>1</v>
      </c>
      <c r="L357" s="319">
        <v>242.88000001721085</v>
      </c>
      <c r="M357" s="319">
        <v>0</v>
      </c>
      <c r="N357" s="320">
        <v>2.6659322965690935E-6</v>
      </c>
      <c r="O357" s="320">
        <v>0</v>
      </c>
      <c r="P357" s="315">
        <v>0</v>
      </c>
      <c r="Q357" s="319">
        <v>0</v>
      </c>
      <c r="R357" s="320">
        <v>0</v>
      </c>
    </row>
    <row r="358" spans="2:18" x14ac:dyDescent="0.2">
      <c r="B358" s="315" t="s">
        <v>2737</v>
      </c>
      <c r="C358" s="316" t="s">
        <v>7747</v>
      </c>
      <c r="D358" s="315" t="s">
        <v>24</v>
      </c>
      <c r="E358" s="317">
        <v>141.49</v>
      </c>
      <c r="F358" s="318">
        <v>0.55700000000000005</v>
      </c>
      <c r="G358" s="318">
        <v>1.7052</v>
      </c>
      <c r="H358" s="319"/>
      <c r="I358" s="319">
        <v>0</v>
      </c>
      <c r="J358" s="319">
        <v>8.6985799999999992E-3</v>
      </c>
      <c r="K358" s="315">
        <v>0</v>
      </c>
      <c r="L358" s="319">
        <v>0</v>
      </c>
      <c r="M358" s="319">
        <v>0</v>
      </c>
      <c r="N358" s="320">
        <v>0</v>
      </c>
      <c r="O358" s="320">
        <v>0</v>
      </c>
      <c r="P358" s="315">
        <v>1</v>
      </c>
      <c r="Q358" s="319">
        <v>121.50000000141445</v>
      </c>
      <c r="R358" s="320">
        <v>1.2201355627851182E-6</v>
      </c>
    </row>
    <row r="359" spans="2:18" x14ac:dyDescent="0.2">
      <c r="B359" s="315" t="s">
        <v>7748</v>
      </c>
      <c r="C359" s="316" t="s">
        <v>7749</v>
      </c>
      <c r="D359" s="315" t="s">
        <v>24</v>
      </c>
      <c r="E359" s="317">
        <v>229</v>
      </c>
      <c r="F359" s="318">
        <v>0</v>
      </c>
      <c r="G359" s="318">
        <v>3.1490999999999998</v>
      </c>
      <c r="H359" s="319">
        <v>2.9722835999999999</v>
      </c>
      <c r="I359" s="319"/>
      <c r="J359" s="319"/>
      <c r="K359" s="315"/>
      <c r="L359" s="319"/>
      <c r="M359" s="319"/>
      <c r="N359" s="320"/>
      <c r="O359" s="320"/>
      <c r="P359" s="315"/>
      <c r="Q359" s="319"/>
      <c r="R359" s="320"/>
    </row>
    <row r="360" spans="2:18" x14ac:dyDescent="0.2">
      <c r="B360" s="315" t="s">
        <v>1626</v>
      </c>
      <c r="C360" s="316" t="s">
        <v>7750</v>
      </c>
      <c r="D360" s="315" t="s">
        <v>24</v>
      </c>
      <c r="E360" s="317">
        <v>1019.9914285714285</v>
      </c>
      <c r="F360" s="318">
        <v>3.7272000000000003</v>
      </c>
      <c r="G360" s="318">
        <v>0.35570000000000002</v>
      </c>
      <c r="H360" s="319">
        <v>2.2820177715701293</v>
      </c>
      <c r="I360" s="319">
        <v>10.237801429999999</v>
      </c>
      <c r="J360" s="319">
        <v>0.21943155</v>
      </c>
      <c r="K360" s="315">
        <v>1</v>
      </c>
      <c r="L360" s="319">
        <v>464503.40999787941</v>
      </c>
      <c r="M360" s="319">
        <v>0</v>
      </c>
      <c r="N360" s="320">
        <v>1.0230278567577016E-3</v>
      </c>
      <c r="O360" s="320">
        <v>0</v>
      </c>
      <c r="P360" s="315">
        <v>6</v>
      </c>
      <c r="Q360" s="319">
        <v>8594.1645001074103</v>
      </c>
      <c r="R360" s="320">
        <v>3.2999430830301698E-5</v>
      </c>
    </row>
    <row r="361" spans="2:18" x14ac:dyDescent="0.2">
      <c r="B361" s="315" t="s">
        <v>656</v>
      </c>
      <c r="C361" s="316" t="s">
        <v>7751</v>
      </c>
      <c r="D361" s="315" t="s">
        <v>24</v>
      </c>
      <c r="E361" s="317">
        <v>1872</v>
      </c>
      <c r="F361" s="318">
        <v>7.0833000000000004</v>
      </c>
      <c r="G361" s="318">
        <v>3.1502000000000003</v>
      </c>
      <c r="H361" s="319">
        <v>4.1579137363353977</v>
      </c>
      <c r="I361" s="319"/>
      <c r="J361" s="319"/>
      <c r="K361" s="315"/>
      <c r="L361" s="319"/>
      <c r="M361" s="319"/>
      <c r="N361" s="320"/>
      <c r="O361" s="320"/>
      <c r="P361" s="315"/>
      <c r="Q361" s="319"/>
      <c r="R361" s="320"/>
    </row>
    <row r="362" spans="2:18" x14ac:dyDescent="0.2">
      <c r="B362" s="315" t="s">
        <v>1703</v>
      </c>
      <c r="C362" s="316" t="s">
        <v>7752</v>
      </c>
      <c r="D362" s="315" t="s">
        <v>24</v>
      </c>
      <c r="E362" s="317">
        <v>1425.896</v>
      </c>
      <c r="F362" s="318">
        <v>5.1579000000000006</v>
      </c>
      <c r="G362" s="318">
        <v>0.28770000000000001</v>
      </c>
      <c r="H362" s="319">
        <v>2.9532305000000001</v>
      </c>
      <c r="I362" s="319">
        <v>0.12922247000000001</v>
      </c>
      <c r="J362" s="319">
        <v>0.21188687</v>
      </c>
      <c r="K362" s="315">
        <v>2</v>
      </c>
      <c r="L362" s="319">
        <v>3805.6499994216488</v>
      </c>
      <c r="M362" s="319">
        <v>3805.6499994216488</v>
      </c>
      <c r="N362" s="320">
        <v>1.2241446835936214E-4</v>
      </c>
      <c r="O362" s="320">
        <v>1.2241446835936214E-4</v>
      </c>
      <c r="P362" s="315">
        <v>3</v>
      </c>
      <c r="Q362" s="319">
        <v>12096.234999906157</v>
      </c>
      <c r="R362" s="320">
        <v>4.3540624411608844E-5</v>
      </c>
    </row>
    <row r="363" spans="2:18" x14ac:dyDescent="0.2">
      <c r="B363" s="315" t="s">
        <v>1420</v>
      </c>
      <c r="C363" s="316" t="s">
        <v>7753</v>
      </c>
      <c r="D363" s="315" t="s">
        <v>24</v>
      </c>
      <c r="E363" s="317">
        <v>1795.3461538461538</v>
      </c>
      <c r="F363" s="318">
        <v>6.2984000000000009</v>
      </c>
      <c r="G363" s="318">
        <v>0.33160000000000001</v>
      </c>
      <c r="H363" s="319">
        <v>3.6744353949010375</v>
      </c>
      <c r="I363" s="319">
        <v>0.55182803999999996</v>
      </c>
      <c r="J363" s="319">
        <v>0.53929808000000001</v>
      </c>
      <c r="K363" s="315">
        <v>3</v>
      </c>
      <c r="L363" s="319">
        <v>20834.600000220817</v>
      </c>
      <c r="M363" s="319">
        <v>20834.600000220817</v>
      </c>
      <c r="N363" s="320">
        <v>1.899519749043299E-4</v>
      </c>
      <c r="O363" s="320">
        <v>1.899519749043299E-4</v>
      </c>
      <c r="P363" s="315">
        <v>10</v>
      </c>
      <c r="Q363" s="319">
        <v>30371.055000275428</v>
      </c>
      <c r="R363" s="320">
        <v>1.1291865083043374E-4</v>
      </c>
    </row>
    <row r="364" spans="2:18" x14ac:dyDescent="0.2">
      <c r="B364" s="315" t="s">
        <v>979</v>
      </c>
      <c r="C364" s="316" t="s">
        <v>7754</v>
      </c>
      <c r="D364" s="315" t="s">
        <v>24</v>
      </c>
      <c r="E364" s="317">
        <v>1399.1363636363637</v>
      </c>
      <c r="F364" s="318">
        <v>5.7084000000000001</v>
      </c>
      <c r="G364" s="318">
        <v>1.6426000000000001</v>
      </c>
      <c r="H364" s="319">
        <v>3.0362439842076983</v>
      </c>
      <c r="I364" s="319">
        <v>4.2624822</v>
      </c>
      <c r="J364" s="319">
        <v>8.2849759999999995E-2</v>
      </c>
      <c r="K364" s="315">
        <v>8</v>
      </c>
      <c r="L364" s="319">
        <v>240357.27999742332</v>
      </c>
      <c r="M364" s="319">
        <v>92955.999997967854</v>
      </c>
      <c r="N364" s="320">
        <v>4.5874303587187049E-3</v>
      </c>
      <c r="O364" s="320">
        <v>3.0782151049993339E-3</v>
      </c>
      <c r="P364" s="315">
        <v>3</v>
      </c>
      <c r="Q364" s="319">
        <v>4768.034999987256</v>
      </c>
      <c r="R364" s="320">
        <v>1.5119077619092518E-5</v>
      </c>
    </row>
    <row r="365" spans="2:18" x14ac:dyDescent="0.2">
      <c r="B365" s="315" t="s">
        <v>987</v>
      </c>
      <c r="C365" s="316" t="s">
        <v>7755</v>
      </c>
      <c r="D365" s="315" t="s">
        <v>24</v>
      </c>
      <c r="E365" s="317">
        <v>2034.3985714285716</v>
      </c>
      <c r="F365" s="318">
        <v>5.7563000000000004</v>
      </c>
      <c r="G365" s="318">
        <v>0.75290000000000001</v>
      </c>
      <c r="H365" s="319">
        <v>4.0225398007337647</v>
      </c>
      <c r="I365" s="319">
        <v>5.3011060499999996</v>
      </c>
      <c r="J365" s="319">
        <v>0.46861475000000002</v>
      </c>
      <c r="K365" s="315">
        <v>3</v>
      </c>
      <c r="L365" s="319">
        <v>296510.20999777032</v>
      </c>
      <c r="M365" s="319">
        <v>296510.20999777032</v>
      </c>
      <c r="N365" s="320">
        <v>2.2095182565150424E-3</v>
      </c>
      <c r="O365" s="320">
        <v>2.2095182565150424E-3</v>
      </c>
      <c r="P365" s="315">
        <v>4</v>
      </c>
      <c r="Q365" s="319">
        <v>19844.529999735645</v>
      </c>
      <c r="R365" s="320">
        <v>7.269497495161989E-5</v>
      </c>
    </row>
    <row r="366" spans="2:18" x14ac:dyDescent="0.2">
      <c r="B366" s="315" t="s">
        <v>1373</v>
      </c>
      <c r="C366" s="316" t="s">
        <v>7756</v>
      </c>
      <c r="D366" s="315" t="s">
        <v>24</v>
      </c>
      <c r="E366" s="317">
        <v>1885.4360000000001</v>
      </c>
      <c r="F366" s="318">
        <v>5.3113000000000001</v>
      </c>
      <c r="G366" s="318">
        <v>1.98281</v>
      </c>
      <c r="H366" s="319">
        <v>3.9258441324469007</v>
      </c>
      <c r="I366" s="319">
        <v>0.41939837000000002</v>
      </c>
      <c r="J366" s="319">
        <v>0.12316984</v>
      </c>
      <c r="K366" s="315">
        <v>2</v>
      </c>
      <c r="L366" s="319">
        <v>18923.020000923811</v>
      </c>
      <c r="M366" s="319">
        <v>18923.020000923811</v>
      </c>
      <c r="N366" s="320">
        <v>2.1027713602798329E-4</v>
      </c>
      <c r="O366" s="320">
        <v>2.1027713602798329E-4</v>
      </c>
      <c r="P366" s="315">
        <v>3</v>
      </c>
      <c r="Q366" s="319">
        <v>6276.8699999907167</v>
      </c>
      <c r="R366" s="320">
        <v>2.0135629347368117E-5</v>
      </c>
    </row>
    <row r="367" spans="2:18" x14ac:dyDescent="0.2">
      <c r="B367" s="315" t="s">
        <v>1717</v>
      </c>
      <c r="C367" s="316" t="s">
        <v>7757</v>
      </c>
      <c r="D367" s="315" t="s">
        <v>24</v>
      </c>
      <c r="E367" s="317">
        <v>1511.5</v>
      </c>
      <c r="F367" s="318">
        <v>5.9769000000000005</v>
      </c>
      <c r="G367" s="318">
        <v>2.5938000000000003</v>
      </c>
      <c r="H367" s="319">
        <v>4.3060006</v>
      </c>
      <c r="I367" s="319">
        <v>6.3634822700000004</v>
      </c>
      <c r="J367" s="319">
        <v>0.33486927</v>
      </c>
      <c r="K367" s="315">
        <v>4</v>
      </c>
      <c r="L367" s="319">
        <v>161325.56999039798</v>
      </c>
      <c r="M367" s="319">
        <v>161325.56999039798</v>
      </c>
      <c r="N367" s="320">
        <v>3.1494199616917276E-3</v>
      </c>
      <c r="O367" s="320">
        <v>3.1494199616917276E-3</v>
      </c>
      <c r="P367" s="315">
        <v>7</v>
      </c>
      <c r="Q367" s="319">
        <v>16695.175000063697</v>
      </c>
      <c r="R367" s="320">
        <v>5.6914032245481002E-5</v>
      </c>
    </row>
    <row r="368" spans="2:18" x14ac:dyDescent="0.2">
      <c r="B368" s="315" t="s">
        <v>631</v>
      </c>
      <c r="C368" s="316" t="s">
        <v>7758</v>
      </c>
      <c r="D368" s="315" t="s">
        <v>24</v>
      </c>
      <c r="E368" s="317">
        <v>530.38</v>
      </c>
      <c r="F368" s="318">
        <v>2.5662000000000003</v>
      </c>
      <c r="G368" s="318">
        <v>5.9000000000000007E-3</v>
      </c>
      <c r="H368" s="319">
        <v>1.643826360876782</v>
      </c>
      <c r="I368" s="319">
        <v>2.1275524899999998</v>
      </c>
      <c r="J368" s="319">
        <v>0.67382940999999996</v>
      </c>
      <c r="K368" s="315">
        <v>2</v>
      </c>
      <c r="L368" s="319">
        <v>50022.900000104564</v>
      </c>
      <c r="M368" s="319">
        <v>50022.900000104564</v>
      </c>
      <c r="N368" s="320">
        <v>5.9081162737647489E-4</v>
      </c>
      <c r="O368" s="320">
        <v>5.9081162737647489E-4</v>
      </c>
      <c r="P368" s="315">
        <v>4</v>
      </c>
      <c r="Q368" s="319">
        <v>39810.545000138431</v>
      </c>
      <c r="R368" s="320">
        <v>9.4708587612302866E-5</v>
      </c>
    </row>
    <row r="369" spans="2:18" x14ac:dyDescent="0.2">
      <c r="B369" s="315" t="s">
        <v>1788</v>
      </c>
      <c r="C369" s="316" t="s">
        <v>7759</v>
      </c>
      <c r="D369" s="315" t="s">
        <v>25</v>
      </c>
      <c r="E369" s="317">
        <v>273.84000000000003</v>
      </c>
      <c r="F369" s="318">
        <v>1.7503</v>
      </c>
      <c r="G369" s="318">
        <v>2.1286</v>
      </c>
      <c r="H369" s="319">
        <v>0.74307089999999998</v>
      </c>
      <c r="I369" s="319">
        <v>0.21856519999999999</v>
      </c>
      <c r="J369" s="319">
        <v>0.13497861</v>
      </c>
      <c r="K369" s="315">
        <v>1</v>
      </c>
      <c r="L369" s="319">
        <v>12229.799999916251</v>
      </c>
      <c r="M369" s="319">
        <v>0</v>
      </c>
      <c r="N369" s="320">
        <v>1.0346135619113101E-4</v>
      </c>
      <c r="O369" s="320">
        <v>0</v>
      </c>
      <c r="P369" s="315">
        <v>1</v>
      </c>
      <c r="Q369" s="319">
        <v>2497.1870000263361</v>
      </c>
      <c r="R369" s="320">
        <v>2.5077172613779208E-5</v>
      </c>
    </row>
    <row r="370" spans="2:18" x14ac:dyDescent="0.2">
      <c r="B370" s="315" t="s">
        <v>796</v>
      </c>
      <c r="C370" s="316" t="s">
        <v>7760</v>
      </c>
      <c r="D370" s="315" t="s">
        <v>25</v>
      </c>
      <c r="E370" s="317">
        <v>1569.4071428571428</v>
      </c>
      <c r="F370" s="318">
        <v>10.1755</v>
      </c>
      <c r="G370" s="318">
        <v>10.6997</v>
      </c>
      <c r="H370" s="319">
        <v>4.2144915823017683</v>
      </c>
      <c r="I370" s="319">
        <v>5.2546846599999997</v>
      </c>
      <c r="J370" s="319">
        <v>0.13305475999999999</v>
      </c>
      <c r="K370" s="315">
        <v>6</v>
      </c>
      <c r="L370" s="319">
        <v>179042.98000171452</v>
      </c>
      <c r="M370" s="319">
        <v>179042.98000171452</v>
      </c>
      <c r="N370" s="320">
        <v>4.6077106945520922E-3</v>
      </c>
      <c r="O370" s="320">
        <v>4.6077106945520922E-3</v>
      </c>
      <c r="P370" s="315">
        <v>1</v>
      </c>
      <c r="Q370" s="319">
        <v>8159.9999997764826</v>
      </c>
      <c r="R370" s="320">
        <v>1.1467417797822315E-4</v>
      </c>
    </row>
    <row r="371" spans="2:18" x14ac:dyDescent="0.2">
      <c r="B371" s="315" t="s">
        <v>2937</v>
      </c>
      <c r="C371" s="316" t="s">
        <v>7761</v>
      </c>
      <c r="D371" s="315" t="s">
        <v>24</v>
      </c>
      <c r="E371" s="317">
        <v>167.5</v>
      </c>
      <c r="F371" s="318">
        <v>4.3536999999999999</v>
      </c>
      <c r="G371" s="318">
        <v>1.0746</v>
      </c>
      <c r="H371" s="319">
        <v>1.8481506999999999</v>
      </c>
      <c r="I371" s="319">
        <v>0</v>
      </c>
      <c r="J371" s="319">
        <v>0.38253888000000003</v>
      </c>
      <c r="K371" s="315">
        <v>0</v>
      </c>
      <c r="L371" s="319">
        <v>0</v>
      </c>
      <c r="M371" s="319">
        <v>0</v>
      </c>
      <c r="N371" s="320">
        <v>0</v>
      </c>
      <c r="O371" s="320">
        <v>0</v>
      </c>
      <c r="P371" s="315">
        <v>1</v>
      </c>
      <c r="Q371" s="319">
        <v>4600.2000000243424</v>
      </c>
      <c r="R371" s="320">
        <v>1.7495233916749436E-5</v>
      </c>
    </row>
    <row r="372" spans="2:18" x14ac:dyDescent="0.2">
      <c r="B372" s="315" t="s">
        <v>650</v>
      </c>
      <c r="C372" s="316" t="s">
        <v>7762</v>
      </c>
      <c r="D372" s="315" t="s">
        <v>24</v>
      </c>
      <c r="E372" s="317">
        <v>1722.8745454545453</v>
      </c>
      <c r="F372" s="318">
        <v>5.7464000000000004</v>
      </c>
      <c r="G372" s="318">
        <v>0.49030000000000001</v>
      </c>
      <c r="H372" s="319">
        <v>3.8871658651321512</v>
      </c>
      <c r="I372" s="319">
        <v>14.25292005</v>
      </c>
      <c r="J372" s="319">
        <v>1.1258048300000001</v>
      </c>
      <c r="K372" s="315">
        <v>6</v>
      </c>
      <c r="L372" s="319">
        <v>744897.23967671115</v>
      </c>
      <c r="M372" s="319">
        <v>219602.58967982876</v>
      </c>
      <c r="N372" s="320">
        <v>3.7318078511930225E-3</v>
      </c>
      <c r="O372" s="320">
        <v>2.0807247774963741E-3</v>
      </c>
      <c r="P372" s="315">
        <v>5</v>
      </c>
      <c r="Q372" s="319">
        <v>52740.21979962632</v>
      </c>
      <c r="R372" s="320">
        <v>1.6089906658904867E-4</v>
      </c>
    </row>
    <row r="373" spans="2:18" x14ac:dyDescent="0.2">
      <c r="B373" s="315" t="s">
        <v>1734</v>
      </c>
      <c r="C373" s="316" t="s">
        <v>7763</v>
      </c>
      <c r="D373" s="315" t="s">
        <v>25</v>
      </c>
      <c r="E373" s="317">
        <v>41.35</v>
      </c>
      <c r="F373" s="318">
        <v>9.7898000000000014</v>
      </c>
      <c r="G373" s="318">
        <v>10.3916</v>
      </c>
      <c r="H373" s="319">
        <v>2.4006905999999999</v>
      </c>
      <c r="I373" s="319">
        <v>0.21520726000000001</v>
      </c>
      <c r="J373" s="319">
        <v>0.34427643000000002</v>
      </c>
      <c r="K373" s="315">
        <v>1</v>
      </c>
      <c r="L373" s="319">
        <v>534.00000000139698</v>
      </c>
      <c r="M373" s="319">
        <v>534.00000000139698</v>
      </c>
      <c r="N373" s="320">
        <v>5.7198087616259402E-6</v>
      </c>
      <c r="O373" s="320">
        <v>5.7198087616259402E-6</v>
      </c>
      <c r="P373" s="315">
        <v>3</v>
      </c>
      <c r="Q373" s="319">
        <v>881.00000000093132</v>
      </c>
      <c r="R373" s="320">
        <v>1.1472820157397037E-5</v>
      </c>
    </row>
    <row r="374" spans="2:18" x14ac:dyDescent="0.2">
      <c r="B374" s="315" t="s">
        <v>4958</v>
      </c>
      <c r="C374" s="316" t="s">
        <v>7764</v>
      </c>
      <c r="D374" s="315" t="s">
        <v>24</v>
      </c>
      <c r="E374" s="317">
        <v>1322</v>
      </c>
      <c r="F374" s="318">
        <v>3.5457000000000001</v>
      </c>
      <c r="G374" s="318">
        <v>7.9175000000000004</v>
      </c>
      <c r="H374" s="319">
        <v>3.6729424255226051</v>
      </c>
      <c r="I374" s="319">
        <v>0</v>
      </c>
      <c r="J374" s="319">
        <v>0.35051081000000001</v>
      </c>
      <c r="K374" s="315">
        <v>0</v>
      </c>
      <c r="L374" s="319">
        <v>0</v>
      </c>
      <c r="M374" s="319">
        <v>0</v>
      </c>
      <c r="N374" s="320">
        <v>0</v>
      </c>
      <c r="O374" s="320">
        <v>0</v>
      </c>
      <c r="P374" s="315">
        <v>1</v>
      </c>
      <c r="Q374" s="319">
        <v>18766.999998974497</v>
      </c>
      <c r="R374" s="320">
        <v>1.9333993105427388E-4</v>
      </c>
    </row>
    <row r="375" spans="2:18" x14ac:dyDescent="0.2">
      <c r="B375" s="315" t="s">
        <v>646</v>
      </c>
      <c r="C375" s="316" t="s">
        <v>7765</v>
      </c>
      <c r="D375" s="315" t="s">
        <v>24</v>
      </c>
      <c r="E375" s="317">
        <v>2099.9414285714288</v>
      </c>
      <c r="F375" s="318">
        <v>7.2746000000000004</v>
      </c>
      <c r="G375" s="318">
        <v>3.8108</v>
      </c>
      <c r="H375" s="319">
        <v>4.7767660133713523</v>
      </c>
      <c r="I375" s="319">
        <v>0.75005332000000002</v>
      </c>
      <c r="J375" s="319">
        <v>5.020761E-2</v>
      </c>
      <c r="K375" s="315">
        <v>4</v>
      </c>
      <c r="L375" s="319">
        <v>33752.12199952385</v>
      </c>
      <c r="M375" s="319">
        <v>33752.12199952385</v>
      </c>
      <c r="N375" s="320">
        <v>3.1380188475419314E-4</v>
      </c>
      <c r="O375" s="320">
        <v>3.1380188475419314E-4</v>
      </c>
      <c r="P375" s="315">
        <v>3</v>
      </c>
      <c r="Q375" s="319">
        <v>4194.3259999647435</v>
      </c>
      <c r="R375" s="320">
        <v>3.169558980132799E-5</v>
      </c>
    </row>
    <row r="376" spans="2:18" x14ac:dyDescent="0.2">
      <c r="B376" s="315" t="s">
        <v>858</v>
      </c>
      <c r="C376" s="316" t="s">
        <v>7766</v>
      </c>
      <c r="D376" s="315" t="s">
        <v>24</v>
      </c>
      <c r="E376" s="317">
        <v>1404</v>
      </c>
      <c r="F376" s="318">
        <v>7.6624000000000008</v>
      </c>
      <c r="G376" s="318">
        <v>3.0476000000000001</v>
      </c>
      <c r="H376" s="319">
        <v>3.8867115613995908</v>
      </c>
      <c r="I376" s="319"/>
      <c r="J376" s="319"/>
      <c r="K376" s="315"/>
      <c r="L376" s="319"/>
      <c r="M376" s="319"/>
      <c r="N376" s="320"/>
      <c r="O376" s="320"/>
      <c r="P376" s="315"/>
      <c r="Q376" s="319"/>
      <c r="R376" s="320"/>
    </row>
    <row r="377" spans="2:18" x14ac:dyDescent="0.2">
      <c r="B377" s="315" t="s">
        <v>2404</v>
      </c>
      <c r="C377" s="316" t="s">
        <v>7767</v>
      </c>
      <c r="D377" s="315" t="s">
        <v>25</v>
      </c>
      <c r="E377" s="317">
        <v>1081</v>
      </c>
      <c r="F377" s="318">
        <v>0</v>
      </c>
      <c r="G377" s="318">
        <v>14.4879</v>
      </c>
      <c r="H377" s="319">
        <v>3.7723355727036196</v>
      </c>
      <c r="I377" s="319">
        <v>0</v>
      </c>
      <c r="J377" s="319">
        <v>4.0046079999999998E-2</v>
      </c>
      <c r="K377" s="315">
        <v>0</v>
      </c>
      <c r="L377" s="319">
        <v>0</v>
      </c>
      <c r="M377" s="319">
        <v>0</v>
      </c>
      <c r="N377" s="320">
        <v>0</v>
      </c>
      <c r="O377" s="320">
        <v>0</v>
      </c>
      <c r="P377" s="315">
        <v>1</v>
      </c>
      <c r="Q377" s="319">
        <v>764.40000015572878</v>
      </c>
      <c r="R377" s="320">
        <v>9.3266932743413876E-5</v>
      </c>
    </row>
    <row r="378" spans="2:18" x14ac:dyDescent="0.2">
      <c r="B378" s="315" t="s">
        <v>1702</v>
      </c>
      <c r="C378" s="316" t="s">
        <v>7768</v>
      </c>
      <c r="D378" s="315" t="s">
        <v>24</v>
      </c>
      <c r="E378" s="317">
        <v>1852.6042857142857</v>
      </c>
      <c r="F378" s="318">
        <v>2.1083000000000003</v>
      </c>
      <c r="G378" s="318">
        <v>2.4904000000000002</v>
      </c>
      <c r="H378" s="319">
        <v>3.3620055006106329</v>
      </c>
      <c r="I378" s="319">
        <v>6.5012200000000003E-3</v>
      </c>
      <c r="J378" s="319">
        <v>0.20062956000000001</v>
      </c>
      <c r="K378" s="315">
        <v>1</v>
      </c>
      <c r="L378" s="319">
        <v>552.16279997293464</v>
      </c>
      <c r="M378" s="319">
        <v>552.16279997293464</v>
      </c>
      <c r="N378" s="320">
        <v>4.1950559553834233E-6</v>
      </c>
      <c r="O378" s="320">
        <v>4.1950559553834233E-6</v>
      </c>
      <c r="P378" s="315">
        <v>6</v>
      </c>
      <c r="Q378" s="319">
        <v>1927.6180000955683</v>
      </c>
      <c r="R378" s="320">
        <v>4.011336055100006E-5</v>
      </c>
    </row>
    <row r="379" spans="2:18" x14ac:dyDescent="0.2">
      <c r="B379" s="315" t="s">
        <v>1620</v>
      </c>
      <c r="C379" s="316" t="s">
        <v>7769</v>
      </c>
      <c r="D379" s="315" t="s">
        <v>24</v>
      </c>
      <c r="E379" s="317">
        <v>1018.5783333333334</v>
      </c>
      <c r="F379" s="318">
        <v>2.7605999999999997</v>
      </c>
      <c r="G379" s="318">
        <v>0.65439999999999998</v>
      </c>
      <c r="H379" s="319">
        <v>2.9733343444706879</v>
      </c>
      <c r="I379" s="319">
        <v>0.91463545000000002</v>
      </c>
      <c r="J379" s="319">
        <v>0.97233033000000002</v>
      </c>
      <c r="K379" s="315">
        <v>1</v>
      </c>
      <c r="L379" s="319">
        <v>26957.040001212492</v>
      </c>
      <c r="M379" s="319">
        <v>0</v>
      </c>
      <c r="N379" s="320">
        <v>3.0967116607929596E-4</v>
      </c>
      <c r="O379" s="320">
        <v>0</v>
      </c>
      <c r="P379" s="315">
        <v>5</v>
      </c>
      <c r="Q379" s="319">
        <v>26107.201499905648</v>
      </c>
      <c r="R379" s="320">
        <v>6.593896022653303E-5</v>
      </c>
    </row>
    <row r="380" spans="2:18" x14ac:dyDescent="0.2">
      <c r="B380" s="315" t="s">
        <v>7770</v>
      </c>
      <c r="C380" s="316" t="s">
        <v>7771</v>
      </c>
      <c r="D380" s="315" t="s">
        <v>24</v>
      </c>
      <c r="E380" s="317">
        <v>230</v>
      </c>
      <c r="F380" s="318">
        <v>1.8437000000000001</v>
      </c>
      <c r="G380" s="318">
        <v>0.57050000000000001</v>
      </c>
      <c r="H380" s="319">
        <v>3.2390270000000001</v>
      </c>
      <c r="I380" s="319">
        <v>2.9110609999999999E-2</v>
      </c>
      <c r="J380" s="319">
        <v>0</v>
      </c>
      <c r="K380" s="315"/>
      <c r="L380" s="319"/>
      <c r="M380" s="319"/>
      <c r="N380" s="320"/>
      <c r="O380" s="320"/>
      <c r="P380" s="315"/>
      <c r="Q380" s="319"/>
      <c r="R380" s="320"/>
    </row>
    <row r="381" spans="2:18" x14ac:dyDescent="0.2">
      <c r="B381" s="315" t="s">
        <v>877</v>
      </c>
      <c r="C381" s="316" t="s">
        <v>7772</v>
      </c>
      <c r="D381" s="315" t="s">
        <v>25</v>
      </c>
      <c r="E381" s="317">
        <v>1401.5472727272727</v>
      </c>
      <c r="F381" s="318">
        <v>25.092299999999998</v>
      </c>
      <c r="G381" s="318">
        <v>12.6568</v>
      </c>
      <c r="H381" s="319">
        <v>4.56403554314024</v>
      </c>
      <c r="I381" s="319">
        <v>54.624166119999998</v>
      </c>
      <c r="J381" s="319">
        <v>1.0851187900000001</v>
      </c>
      <c r="K381" s="315">
        <v>7</v>
      </c>
      <c r="L381" s="319">
        <v>419648.48000065965</v>
      </c>
      <c r="M381" s="319">
        <v>35202.50000051978</v>
      </c>
      <c r="N381" s="320">
        <v>1.0960342092404265E-3</v>
      </c>
      <c r="O381" s="320">
        <v>4.6469804287393074E-4</v>
      </c>
      <c r="P381" s="315">
        <v>3</v>
      </c>
      <c r="Q381" s="319">
        <v>21717.009999996</v>
      </c>
      <c r="R381" s="320">
        <v>1.5180306596350348E-4</v>
      </c>
    </row>
    <row r="382" spans="2:18" x14ac:dyDescent="0.2">
      <c r="B382" s="315" t="s">
        <v>5560</v>
      </c>
      <c r="C382" s="316" t="s">
        <v>7773</v>
      </c>
      <c r="D382" s="315" t="s">
        <v>24</v>
      </c>
      <c r="E382" s="317">
        <v>209.5</v>
      </c>
      <c r="F382" s="318">
        <v>4.3804000000000007</v>
      </c>
      <c r="G382" s="318">
        <v>0.90300000000000002</v>
      </c>
      <c r="H382" s="319">
        <v>3.4867173</v>
      </c>
      <c r="I382" s="319">
        <v>0</v>
      </c>
      <c r="J382" s="319">
        <v>0.3198126</v>
      </c>
      <c r="K382" s="315">
        <v>0</v>
      </c>
      <c r="L382" s="319">
        <v>0</v>
      </c>
      <c r="M382" s="319">
        <v>0</v>
      </c>
      <c r="N382" s="320">
        <v>0</v>
      </c>
      <c r="O382" s="320">
        <v>0</v>
      </c>
      <c r="P382" s="315">
        <v>1</v>
      </c>
      <c r="Q382" s="319">
        <v>6527.9999999050051</v>
      </c>
      <c r="R382" s="320">
        <v>2.4261103576746772E-5</v>
      </c>
    </row>
    <row r="383" spans="2:18" x14ac:dyDescent="0.2">
      <c r="B383" s="315" t="s">
        <v>618</v>
      </c>
      <c r="C383" s="316" t="s">
        <v>7774</v>
      </c>
      <c r="D383" s="315" t="s">
        <v>24</v>
      </c>
      <c r="E383" s="317">
        <v>1076.6363636363637</v>
      </c>
      <c r="F383" s="318">
        <v>4.0839999999999996</v>
      </c>
      <c r="G383" s="318">
        <v>1.9124000000000001</v>
      </c>
      <c r="H383" s="319">
        <v>2.4825087402599473</v>
      </c>
      <c r="I383" s="319">
        <v>4.4197577600000004</v>
      </c>
      <c r="J383" s="319">
        <v>0.87738046000000003</v>
      </c>
      <c r="K383" s="315">
        <v>5</v>
      </c>
      <c r="L383" s="319">
        <v>136182.7999999052</v>
      </c>
      <c r="M383" s="319">
        <v>136182.7999999052</v>
      </c>
      <c r="N383" s="320">
        <v>4.3085017497674087E-4</v>
      </c>
      <c r="O383" s="320">
        <v>4.3085017497674087E-4</v>
      </c>
      <c r="P383" s="315">
        <v>6</v>
      </c>
      <c r="Q383" s="319">
        <v>67083.190000329167</v>
      </c>
      <c r="R383" s="320">
        <v>1.9286613679492744E-4</v>
      </c>
    </row>
    <row r="384" spans="2:18" x14ac:dyDescent="0.2">
      <c r="B384" s="315" t="s">
        <v>2291</v>
      </c>
      <c r="C384" s="316" t="s">
        <v>7775</v>
      </c>
      <c r="D384" s="315" t="s">
        <v>24</v>
      </c>
      <c r="E384" s="317">
        <v>1551.3</v>
      </c>
      <c r="F384" s="318">
        <v>0.84289999999999998</v>
      </c>
      <c r="G384" s="318">
        <v>2.3502000000000001</v>
      </c>
      <c r="H384" s="319">
        <v>3.4867173</v>
      </c>
      <c r="I384" s="319">
        <v>0</v>
      </c>
      <c r="J384" s="319">
        <v>0.12762850000000001</v>
      </c>
      <c r="K384" s="315">
        <v>0</v>
      </c>
      <c r="L384" s="319">
        <v>0</v>
      </c>
      <c r="M384" s="319">
        <v>0</v>
      </c>
      <c r="N384" s="320">
        <v>0</v>
      </c>
      <c r="O384" s="320">
        <v>0</v>
      </c>
      <c r="P384" s="315">
        <v>3</v>
      </c>
      <c r="Q384" s="319">
        <v>7221.2445999465854</v>
      </c>
      <c r="R384" s="320">
        <v>4.7183323637285196E-5</v>
      </c>
    </row>
    <row r="385" spans="2:18" x14ac:dyDescent="0.2">
      <c r="B385" s="315" t="s">
        <v>5287</v>
      </c>
      <c r="C385" s="316" t="s">
        <v>7771</v>
      </c>
      <c r="D385" s="315" t="s">
        <v>24</v>
      </c>
      <c r="E385" s="317">
        <v>672.33</v>
      </c>
      <c r="F385" s="318">
        <v>1.2081999999999999</v>
      </c>
      <c r="G385" s="318">
        <v>1.5334000000000001</v>
      </c>
      <c r="H385" s="319">
        <v>3.3533455999999999</v>
      </c>
      <c r="I385" s="319">
        <v>0</v>
      </c>
      <c r="J385" s="319">
        <v>0.20853024000000001</v>
      </c>
      <c r="K385" s="315">
        <v>0</v>
      </c>
      <c r="L385" s="319">
        <v>0</v>
      </c>
      <c r="M385" s="319">
        <v>0</v>
      </c>
      <c r="N385" s="320">
        <v>0</v>
      </c>
      <c r="O385" s="320">
        <v>0</v>
      </c>
      <c r="P385" s="315">
        <v>1</v>
      </c>
      <c r="Q385" s="319">
        <v>4170.2699999516717</v>
      </c>
      <c r="R385" s="320">
        <v>1.9043481738638195E-5</v>
      </c>
    </row>
    <row r="386" spans="2:18" x14ac:dyDescent="0.2">
      <c r="B386" s="315" t="s">
        <v>3577</v>
      </c>
      <c r="C386" s="316" t="s">
        <v>7776</v>
      </c>
      <c r="D386" s="315" t="s">
        <v>24</v>
      </c>
      <c r="E386" s="317">
        <v>1220.2550000000001</v>
      </c>
      <c r="F386" s="318">
        <v>4.5371000000000006</v>
      </c>
      <c r="G386" s="318">
        <v>1.2112000000000001</v>
      </c>
      <c r="H386" s="319">
        <v>3.6744353949010375</v>
      </c>
      <c r="I386" s="319">
        <v>0</v>
      </c>
      <c r="J386" s="319">
        <v>5.9638249999999997E-2</v>
      </c>
      <c r="K386" s="315">
        <v>0</v>
      </c>
      <c r="L386" s="319">
        <v>0</v>
      </c>
      <c r="M386" s="319">
        <v>0</v>
      </c>
      <c r="N386" s="320">
        <v>0</v>
      </c>
      <c r="O386" s="320">
        <v>0</v>
      </c>
      <c r="P386" s="315">
        <v>2</v>
      </c>
      <c r="Q386" s="319">
        <v>6303.4200000710789</v>
      </c>
      <c r="R386" s="320">
        <v>3.4743805345949477E-5</v>
      </c>
    </row>
    <row r="387" spans="2:18" x14ac:dyDescent="0.2">
      <c r="B387" s="315" t="s">
        <v>728</v>
      </c>
      <c r="C387" s="316" t="s">
        <v>7777</v>
      </c>
      <c r="D387" s="315" t="s">
        <v>25</v>
      </c>
      <c r="E387" s="317">
        <v>1696.2593750000003</v>
      </c>
      <c r="F387" s="318">
        <v>45.173499999999997</v>
      </c>
      <c r="G387" s="318">
        <v>13.888</v>
      </c>
      <c r="H387" s="319">
        <v>3.8106200000000001</v>
      </c>
      <c r="I387" s="319">
        <v>1.49812821</v>
      </c>
      <c r="J387" s="319">
        <v>2.7488927699999999</v>
      </c>
      <c r="K387" s="315">
        <v>5</v>
      </c>
      <c r="L387" s="319">
        <v>47620.129999752855</v>
      </c>
      <c r="M387" s="319">
        <v>5050.1299997947644</v>
      </c>
      <c r="N387" s="320">
        <v>4.7352446601519265E-4</v>
      </c>
      <c r="O387" s="320">
        <v>4.4773785475039175E-4</v>
      </c>
      <c r="P387" s="315">
        <v>10</v>
      </c>
      <c r="Q387" s="319">
        <v>40246.619999455703</v>
      </c>
      <c r="R387" s="320">
        <v>4.0893497839945684E-4</v>
      </c>
    </row>
    <row r="388" spans="2:18" x14ac:dyDescent="0.2">
      <c r="B388" s="315" t="s">
        <v>580</v>
      </c>
      <c r="C388" s="316" t="s">
        <v>7778</v>
      </c>
      <c r="D388" s="315" t="s">
        <v>24</v>
      </c>
      <c r="E388" s="317">
        <v>680.21428571428567</v>
      </c>
      <c r="F388" s="318">
        <v>2.7239</v>
      </c>
      <c r="G388" s="318">
        <v>3.6915999999999998</v>
      </c>
      <c r="H388" s="319">
        <v>2.3816375000000001</v>
      </c>
      <c r="I388" s="319">
        <v>2.4447055199999999</v>
      </c>
      <c r="J388" s="319">
        <v>0.77052646999999996</v>
      </c>
      <c r="K388" s="315">
        <v>2</v>
      </c>
      <c r="L388" s="319">
        <v>26755.499998731539</v>
      </c>
      <c r="M388" s="319">
        <v>26755.499998731539</v>
      </c>
      <c r="N388" s="320">
        <v>7.0361807701099636E-4</v>
      </c>
      <c r="O388" s="320">
        <v>7.0361807701099636E-4</v>
      </c>
      <c r="P388" s="315">
        <v>5</v>
      </c>
      <c r="Q388" s="319">
        <v>20965.740000223948</v>
      </c>
      <c r="R388" s="320">
        <v>9.5479596659667296E-5</v>
      </c>
    </row>
    <row r="389" spans="2:18" x14ac:dyDescent="0.2">
      <c r="B389" s="315" t="s">
        <v>900</v>
      </c>
      <c r="C389" s="316" t="s">
        <v>7779</v>
      </c>
      <c r="D389" s="315" t="s">
        <v>24</v>
      </c>
      <c r="E389" s="317">
        <v>1833.3684210526317</v>
      </c>
      <c r="F389" s="318">
        <v>5.3239999999999998</v>
      </c>
      <c r="G389" s="318">
        <v>1.8697999999999999</v>
      </c>
      <c r="H389" s="319">
        <v>4.0990260594989643</v>
      </c>
      <c r="I389" s="319">
        <v>2.22172869</v>
      </c>
      <c r="J389" s="319">
        <v>1.1430092999999999</v>
      </c>
      <c r="K389" s="315">
        <v>6</v>
      </c>
      <c r="L389" s="319">
        <v>138567.00000583834</v>
      </c>
      <c r="M389" s="319">
        <v>91005.000006361515</v>
      </c>
      <c r="N389" s="320">
        <v>2.6279269634528176E-3</v>
      </c>
      <c r="O389" s="320">
        <v>2.4100764875278728E-3</v>
      </c>
      <c r="P389" s="315">
        <v>12</v>
      </c>
      <c r="Q389" s="319">
        <v>70188.554999809712</v>
      </c>
      <c r="R389" s="320">
        <v>2.4548422158033966E-4</v>
      </c>
    </row>
    <row r="390" spans="2:18" x14ac:dyDescent="0.2">
      <c r="B390" s="315" t="s">
        <v>1190</v>
      </c>
      <c r="C390" s="316" t="s">
        <v>7780</v>
      </c>
      <c r="D390" s="315" t="s">
        <v>24</v>
      </c>
      <c r="E390" s="317">
        <v>1814.025625</v>
      </c>
      <c r="F390" s="318">
        <v>11.945200000000002</v>
      </c>
      <c r="G390" s="318">
        <v>1.6172</v>
      </c>
      <c r="H390" s="319">
        <v>3.9838615334190153</v>
      </c>
      <c r="I390" s="319">
        <v>5.9347142599999998</v>
      </c>
      <c r="J390" s="319">
        <v>0.99699267999999996</v>
      </c>
      <c r="K390" s="315">
        <v>3</v>
      </c>
      <c r="L390" s="319">
        <v>128506.34999185787</v>
      </c>
      <c r="M390" s="319">
        <v>128506.34999185787</v>
      </c>
      <c r="N390" s="320">
        <v>2.4368083103367272E-3</v>
      </c>
      <c r="O390" s="320">
        <v>2.4368083103367272E-3</v>
      </c>
      <c r="P390" s="315">
        <v>11</v>
      </c>
      <c r="Q390" s="319">
        <v>74564.960000910884</v>
      </c>
      <c r="R390" s="320">
        <v>3.0930599094884068E-4</v>
      </c>
    </row>
    <row r="391" spans="2:18" x14ac:dyDescent="0.2">
      <c r="B391" s="315" t="s">
        <v>2814</v>
      </c>
      <c r="C391" s="316" t="s">
        <v>7781</v>
      </c>
      <c r="D391" s="315" t="s">
        <v>24</v>
      </c>
      <c r="E391" s="317">
        <v>1028.25</v>
      </c>
      <c r="F391" s="318">
        <v>3.0059</v>
      </c>
      <c r="G391" s="318">
        <v>0.64749999999999996</v>
      </c>
      <c r="H391" s="319">
        <v>2.1079655686537468</v>
      </c>
      <c r="I391" s="319">
        <v>0.10354877</v>
      </c>
      <c r="J391" s="319">
        <v>0.50375725000000005</v>
      </c>
      <c r="K391" s="315">
        <v>0</v>
      </c>
      <c r="L391" s="319">
        <v>0</v>
      </c>
      <c r="M391" s="319">
        <v>0</v>
      </c>
      <c r="N391" s="320">
        <v>0</v>
      </c>
      <c r="O391" s="320">
        <v>0</v>
      </c>
      <c r="P391" s="315">
        <v>10</v>
      </c>
      <c r="Q391" s="319">
        <v>33853.355000170894</v>
      </c>
      <c r="R391" s="320">
        <v>1.5710566573714873E-4</v>
      </c>
    </row>
    <row r="392" spans="2:18" x14ac:dyDescent="0.2">
      <c r="B392" s="315" t="s">
        <v>930</v>
      </c>
      <c r="C392" s="316" t="s">
        <v>7778</v>
      </c>
      <c r="D392" s="315" t="s">
        <v>24</v>
      </c>
      <c r="E392" s="317">
        <v>1416.1388888888889</v>
      </c>
      <c r="F392" s="318">
        <v>6.1666999999999996</v>
      </c>
      <c r="G392" s="318">
        <v>1.6369</v>
      </c>
      <c r="H392" s="319">
        <v>2.9782265832355836</v>
      </c>
      <c r="I392" s="319">
        <v>0.82654369999999999</v>
      </c>
      <c r="J392" s="319">
        <v>0.76889109</v>
      </c>
      <c r="K392" s="315">
        <v>5</v>
      </c>
      <c r="L392" s="319">
        <v>62043.699998602679</v>
      </c>
      <c r="M392" s="319">
        <v>56591.699999061821</v>
      </c>
      <c r="N392" s="320">
        <v>4.3209113113211255E-4</v>
      </c>
      <c r="O392" s="320">
        <v>3.148260282966828E-4</v>
      </c>
      <c r="P392" s="315">
        <v>11</v>
      </c>
      <c r="Q392" s="319">
        <v>56808.315000194183</v>
      </c>
      <c r="R392" s="320">
        <v>2.3376272564565542E-4</v>
      </c>
    </row>
    <row r="393" spans="2:18" x14ac:dyDescent="0.2">
      <c r="B393" s="315" t="s">
        <v>881</v>
      </c>
      <c r="C393" s="316" t="s">
        <v>7782</v>
      </c>
      <c r="D393" s="315" t="s">
        <v>24</v>
      </c>
      <c r="E393" s="317">
        <v>2036.1</v>
      </c>
      <c r="F393" s="318">
        <v>8.5932999999999993</v>
      </c>
      <c r="G393" s="318">
        <v>6.1174999999999997</v>
      </c>
      <c r="H393" s="319">
        <v>4.5060181421681254</v>
      </c>
      <c r="I393" s="319">
        <v>0.22877533999999999</v>
      </c>
      <c r="J393" s="319">
        <v>3.16365484</v>
      </c>
      <c r="K393" s="315">
        <v>3</v>
      </c>
      <c r="L393" s="319">
        <v>1994.3000000728061</v>
      </c>
      <c r="M393" s="319">
        <v>1994.3000000728061</v>
      </c>
      <c r="N393" s="320">
        <v>9.939027535074616E-5</v>
      </c>
      <c r="O393" s="320">
        <v>9.939027535074616E-5</v>
      </c>
      <c r="P393" s="315">
        <v>12</v>
      </c>
      <c r="Q393" s="319">
        <v>190936.26499915711</v>
      </c>
      <c r="R393" s="320">
        <v>5.1908839057887655E-4</v>
      </c>
    </row>
    <row r="394" spans="2:18" x14ac:dyDescent="0.2">
      <c r="B394" s="315" t="s">
        <v>691</v>
      </c>
      <c r="C394" s="316" t="s">
        <v>7783</v>
      </c>
      <c r="D394" s="315" t="s">
        <v>25</v>
      </c>
      <c r="E394" s="317">
        <v>180.43400000000003</v>
      </c>
      <c r="F394" s="318">
        <v>5.5406000000000004</v>
      </c>
      <c r="G394" s="318">
        <v>0.1731</v>
      </c>
      <c r="H394" s="319"/>
      <c r="I394" s="319">
        <v>1.8391542299999999</v>
      </c>
      <c r="J394" s="319">
        <v>6.5189369999999996E-2</v>
      </c>
      <c r="K394" s="315">
        <v>3</v>
      </c>
      <c r="L394" s="319">
        <v>34233.950001156409</v>
      </c>
      <c r="M394" s="319">
        <v>3690.0499994831043</v>
      </c>
      <c r="N394" s="320">
        <v>1.1078593684604003E-3</v>
      </c>
      <c r="O394" s="320">
        <v>5.9307265224409135E-4</v>
      </c>
      <c r="P394" s="315">
        <v>2</v>
      </c>
      <c r="Q394" s="319">
        <v>2536.0000000085683</v>
      </c>
      <c r="R394" s="320">
        <v>4.3934076031795344E-5</v>
      </c>
    </row>
    <row r="395" spans="2:18" x14ac:dyDescent="0.2">
      <c r="B395" s="315" t="s">
        <v>1059</v>
      </c>
      <c r="C395" s="316" t="s">
        <v>7784</v>
      </c>
      <c r="D395" s="315" t="s">
        <v>25</v>
      </c>
      <c r="E395" s="317">
        <v>58.99</v>
      </c>
      <c r="F395" s="318">
        <v>1.4964999999999999</v>
      </c>
      <c r="G395" s="318">
        <v>1.5285</v>
      </c>
      <c r="H395" s="319"/>
      <c r="I395" s="319">
        <v>0.41966593000000002</v>
      </c>
      <c r="J395" s="319">
        <v>0</v>
      </c>
      <c r="K395" s="315">
        <v>1</v>
      </c>
      <c r="L395" s="319">
        <v>4955.1599994643475</v>
      </c>
      <c r="M395" s="319">
        <v>4955.1599994643475</v>
      </c>
      <c r="N395" s="320">
        <v>1.6980292095566087E-4</v>
      </c>
      <c r="O395" s="320">
        <v>1.6980292095566087E-4</v>
      </c>
      <c r="P395" s="315">
        <v>0</v>
      </c>
      <c r="Q395" s="319">
        <v>0</v>
      </c>
      <c r="R395" s="320">
        <v>0</v>
      </c>
    </row>
    <row r="396" spans="2:18" x14ac:dyDescent="0.2">
      <c r="B396" s="315" t="s">
        <v>525</v>
      </c>
      <c r="C396" s="316" t="s">
        <v>7785</v>
      </c>
      <c r="D396" s="315" t="s">
        <v>24</v>
      </c>
      <c r="E396" s="317">
        <v>762.1</v>
      </c>
      <c r="F396" s="318">
        <v>9.0248000000000008</v>
      </c>
      <c r="G396" s="318">
        <v>2.4546000000000001</v>
      </c>
      <c r="H396" s="319">
        <v>4.3060006</v>
      </c>
      <c r="I396" s="319">
        <v>3.59121661</v>
      </c>
      <c r="J396" s="319">
        <v>0.11162675</v>
      </c>
      <c r="K396" s="315">
        <v>4</v>
      </c>
      <c r="L396" s="319">
        <v>135804.08000006547</v>
      </c>
      <c r="M396" s="319">
        <v>8085.0800001618572</v>
      </c>
      <c r="N396" s="320">
        <v>1.5046130521339992E-4</v>
      </c>
      <c r="O396" s="320">
        <v>8.0708716634183311E-5</v>
      </c>
      <c r="P396" s="315">
        <v>2</v>
      </c>
      <c r="Q396" s="319">
        <v>5085.299999948591</v>
      </c>
      <c r="R396" s="320">
        <v>1.3869231539456188E-5</v>
      </c>
    </row>
    <row r="397" spans="2:18" x14ac:dyDescent="0.2">
      <c r="B397" s="315" t="s">
        <v>1137</v>
      </c>
      <c r="C397" s="316" t="s">
        <v>7786</v>
      </c>
      <c r="D397" s="315" t="s">
        <v>25</v>
      </c>
      <c r="E397" s="317">
        <v>815</v>
      </c>
      <c r="F397" s="318">
        <v>2.5655999999999999</v>
      </c>
      <c r="G397" s="318">
        <v>14.9473</v>
      </c>
      <c r="H397" s="319">
        <v>3.4295580000000001</v>
      </c>
      <c r="I397" s="319">
        <v>5.2180372200000003</v>
      </c>
      <c r="J397" s="319">
        <v>5.0573269999999997E-2</v>
      </c>
      <c r="K397" s="315">
        <v>1</v>
      </c>
      <c r="L397" s="319">
        <v>43141.999995640945</v>
      </c>
      <c r="M397" s="319">
        <v>43141.999995640945</v>
      </c>
      <c r="N397" s="320">
        <v>2.3218816551753021E-3</v>
      </c>
      <c r="O397" s="320">
        <v>2.3218816551753021E-3</v>
      </c>
      <c r="P397" s="315">
        <v>1</v>
      </c>
      <c r="Q397" s="319">
        <v>1404.0000000163448</v>
      </c>
      <c r="R397" s="320">
        <v>4.0563969770366039E-5</v>
      </c>
    </row>
    <row r="398" spans="2:18" x14ac:dyDescent="0.2">
      <c r="B398" s="315" t="s">
        <v>1138</v>
      </c>
      <c r="C398" s="316" t="s">
        <v>7787</v>
      </c>
      <c r="D398" s="315" t="s">
        <v>24</v>
      </c>
      <c r="E398" s="317">
        <v>534</v>
      </c>
      <c r="F398" s="318">
        <v>2.6258000000000004</v>
      </c>
      <c r="G398" s="318">
        <v>5.5901000000000005</v>
      </c>
      <c r="H398" s="319">
        <v>2.5340623000000004</v>
      </c>
      <c r="I398" s="319">
        <v>3.4545603599999999</v>
      </c>
      <c r="J398" s="319">
        <v>0.18217749</v>
      </c>
      <c r="K398" s="315">
        <v>1</v>
      </c>
      <c r="L398" s="319">
        <v>28460.999997124309</v>
      </c>
      <c r="M398" s="319">
        <v>28460.999997124309</v>
      </c>
      <c r="N398" s="320">
        <v>5.3742256999255952E-4</v>
      </c>
      <c r="O398" s="320">
        <v>5.3742256999255952E-4</v>
      </c>
      <c r="P398" s="315">
        <v>1</v>
      </c>
      <c r="Q398" s="319">
        <v>194.00000000372529</v>
      </c>
      <c r="R398" s="320">
        <v>2.0213168887615549E-6</v>
      </c>
    </row>
    <row r="399" spans="2:18" x14ac:dyDescent="0.2">
      <c r="B399" s="315" t="s">
        <v>1139</v>
      </c>
      <c r="C399" s="316" t="s">
        <v>7788</v>
      </c>
      <c r="D399" s="315" t="s">
        <v>24</v>
      </c>
      <c r="E399" s="317">
        <v>1698</v>
      </c>
      <c r="F399" s="318">
        <v>3.5933999999999999</v>
      </c>
      <c r="G399" s="318">
        <v>13.19922</v>
      </c>
      <c r="H399" s="319">
        <v>6.0017265000000002</v>
      </c>
      <c r="I399" s="319">
        <v>7.1629741600000001</v>
      </c>
      <c r="J399" s="319">
        <v>0</v>
      </c>
      <c r="K399" s="315">
        <v>2</v>
      </c>
      <c r="L399" s="319">
        <v>91005.999990957789</v>
      </c>
      <c r="M399" s="319">
        <v>91005.999990957789</v>
      </c>
      <c r="N399" s="320">
        <v>1.7134807537313688E-3</v>
      </c>
      <c r="O399" s="320">
        <v>1.7134807537313688E-3</v>
      </c>
      <c r="P399" s="315">
        <v>0</v>
      </c>
      <c r="Q399" s="319">
        <v>0</v>
      </c>
      <c r="R399" s="320">
        <v>0</v>
      </c>
    </row>
    <row r="400" spans="2:18" x14ac:dyDescent="0.2">
      <c r="B400" s="315" t="s">
        <v>1140</v>
      </c>
      <c r="C400" s="316" t="s">
        <v>7788</v>
      </c>
      <c r="D400" s="315" t="s">
        <v>24</v>
      </c>
      <c r="E400" s="317">
        <v>1335.25</v>
      </c>
      <c r="F400" s="318">
        <v>0.8408000000000001</v>
      </c>
      <c r="G400" s="318">
        <v>8.5057999999999989</v>
      </c>
      <c r="H400" s="319">
        <v>4.0392571999999998</v>
      </c>
      <c r="I400" s="319">
        <v>3.9920299799999999</v>
      </c>
      <c r="J400" s="319">
        <v>0.23309893000000001</v>
      </c>
      <c r="K400" s="315">
        <v>1</v>
      </c>
      <c r="L400" s="319">
        <v>70807.99999284558</v>
      </c>
      <c r="M400" s="319">
        <v>70807.99999284558</v>
      </c>
      <c r="N400" s="320">
        <v>1.3370513100745985E-3</v>
      </c>
      <c r="O400" s="320">
        <v>1.3370513100745985E-3</v>
      </c>
      <c r="P400" s="315">
        <v>2</v>
      </c>
      <c r="Q400" s="319">
        <v>4187.8999999905936</v>
      </c>
      <c r="R400" s="320">
        <v>5.1876541014622956E-5</v>
      </c>
    </row>
    <row r="401" spans="2:18" x14ac:dyDescent="0.2">
      <c r="B401" s="315" t="s">
        <v>655</v>
      </c>
      <c r="C401" s="316" t="s">
        <v>7789</v>
      </c>
      <c r="D401" s="315" t="s">
        <v>25</v>
      </c>
      <c r="E401" s="317">
        <v>1898.6744000000001</v>
      </c>
      <c r="F401" s="318">
        <v>19.270600000000002</v>
      </c>
      <c r="G401" s="318">
        <v>16.4755</v>
      </c>
      <c r="H401" s="319">
        <v>5.2967617999999996</v>
      </c>
      <c r="I401" s="319">
        <v>7.1414408500000004</v>
      </c>
      <c r="J401" s="319">
        <v>2.6800804299999998</v>
      </c>
      <c r="K401" s="315">
        <v>10</v>
      </c>
      <c r="L401" s="319">
        <v>150942.31415778366</v>
      </c>
      <c r="M401" s="319">
        <v>150942.31415778366</v>
      </c>
      <c r="N401" s="320">
        <v>6.2657558821075064E-3</v>
      </c>
      <c r="O401" s="320">
        <v>6.2657558821075064E-3</v>
      </c>
      <c r="P401" s="315">
        <v>14</v>
      </c>
      <c r="Q401" s="319">
        <v>72259.029999891223</v>
      </c>
      <c r="R401" s="320">
        <v>6.3401521830250068E-4</v>
      </c>
    </row>
    <row r="402" spans="2:18" x14ac:dyDescent="0.2">
      <c r="B402" s="315" t="s">
        <v>1141</v>
      </c>
      <c r="C402" s="316" t="s">
        <v>7788</v>
      </c>
      <c r="D402" s="315" t="s">
        <v>24</v>
      </c>
      <c r="E402" s="317">
        <v>1298</v>
      </c>
      <c r="F402" s="318">
        <v>1.0946000000000002</v>
      </c>
      <c r="G402" s="318">
        <v>7.7416999999999998</v>
      </c>
      <c r="H402" s="319">
        <v>3.2580800999999999</v>
      </c>
      <c r="I402" s="319">
        <v>4.5932888199999997</v>
      </c>
      <c r="J402" s="319">
        <v>0.37602224000000001</v>
      </c>
      <c r="K402" s="315">
        <v>1</v>
      </c>
      <c r="L402" s="319">
        <v>68873.499993041041</v>
      </c>
      <c r="M402" s="319">
        <v>68873.499993041041</v>
      </c>
      <c r="N402" s="320">
        <v>1.3005225879056442E-3</v>
      </c>
      <c r="O402" s="320">
        <v>1.3005225879056442E-3</v>
      </c>
      <c r="P402" s="315">
        <v>1</v>
      </c>
      <c r="Q402" s="319">
        <v>731.99999999720603</v>
      </c>
      <c r="R402" s="320">
        <v>3.0291745862753349E-6</v>
      </c>
    </row>
    <row r="403" spans="2:18" x14ac:dyDescent="0.2">
      <c r="B403" s="315" t="s">
        <v>520</v>
      </c>
      <c r="C403" s="316" t="s">
        <v>7790</v>
      </c>
      <c r="D403" s="315" t="s">
        <v>25</v>
      </c>
      <c r="E403" s="317">
        <v>2254.4916666666672</v>
      </c>
      <c r="F403" s="318">
        <v>6.6721000000000004</v>
      </c>
      <c r="G403" s="318">
        <v>12.365399999999999</v>
      </c>
      <c r="H403" s="319">
        <v>5.0138579142054605</v>
      </c>
      <c r="I403" s="319">
        <v>9.4590373999999997</v>
      </c>
      <c r="J403" s="319">
        <v>0.89444937000000002</v>
      </c>
      <c r="K403" s="315">
        <v>7</v>
      </c>
      <c r="L403" s="319">
        <v>308338.96015005623</v>
      </c>
      <c r="M403" s="319">
        <v>308338.96015005623</v>
      </c>
      <c r="N403" s="320">
        <v>1.3474564322358204E-2</v>
      </c>
      <c r="O403" s="320">
        <v>1.3474564322358204E-2</v>
      </c>
      <c r="P403" s="315">
        <v>4</v>
      </c>
      <c r="Q403" s="319">
        <v>40162.702998460714</v>
      </c>
      <c r="R403" s="320">
        <v>1.0418987011256082E-3</v>
      </c>
    </row>
    <row r="404" spans="2:18" x14ac:dyDescent="0.2">
      <c r="B404" s="315" t="s">
        <v>1522</v>
      </c>
      <c r="C404" s="316" t="s">
        <v>7791</v>
      </c>
      <c r="D404" s="315" t="s">
        <v>24</v>
      </c>
      <c r="E404" s="317">
        <v>1212.2647058823529</v>
      </c>
      <c r="F404" s="318">
        <v>3.4144000000000001</v>
      </c>
      <c r="G404" s="318">
        <v>2.5302000000000002</v>
      </c>
      <c r="H404" s="319">
        <v>2.6040967461377162</v>
      </c>
      <c r="I404" s="319">
        <v>1.6394510600000001</v>
      </c>
      <c r="J404" s="319">
        <v>1.0942448499999999</v>
      </c>
      <c r="K404" s="315">
        <v>3</v>
      </c>
      <c r="L404" s="319">
        <v>89344.999999975087</v>
      </c>
      <c r="M404" s="319">
        <v>82248.679999857064</v>
      </c>
      <c r="N404" s="320">
        <v>1.3954215305284502E-3</v>
      </c>
      <c r="O404" s="320">
        <v>1.3100138839155285E-3</v>
      </c>
      <c r="P404" s="315">
        <v>14</v>
      </c>
      <c r="Q404" s="319">
        <v>81871.861999988789</v>
      </c>
      <c r="R404" s="320">
        <v>3.3021717252029959E-4</v>
      </c>
    </row>
    <row r="405" spans="2:18" x14ac:dyDescent="0.2">
      <c r="B405" s="315" t="s">
        <v>1002</v>
      </c>
      <c r="C405" s="316" t="s">
        <v>7792</v>
      </c>
      <c r="D405" s="315" t="s">
        <v>24</v>
      </c>
      <c r="E405" s="317">
        <v>1357.6428571428571</v>
      </c>
      <c r="F405" s="318">
        <v>6.7083000000000004</v>
      </c>
      <c r="G405" s="318">
        <v>1.8506000000000002</v>
      </c>
      <c r="H405" s="319">
        <v>2.9344672288566813</v>
      </c>
      <c r="I405" s="319">
        <v>2.00377983</v>
      </c>
      <c r="J405" s="319">
        <v>1.99762902</v>
      </c>
      <c r="K405" s="315">
        <v>6</v>
      </c>
      <c r="L405" s="319">
        <v>103953.86000423665</v>
      </c>
      <c r="M405" s="319">
        <v>103953.86000423665</v>
      </c>
      <c r="N405" s="320">
        <v>1.0176820978640209E-3</v>
      </c>
      <c r="O405" s="320">
        <v>1.0176820978640209E-3</v>
      </c>
      <c r="P405" s="315">
        <v>15</v>
      </c>
      <c r="Q405" s="319">
        <v>137546.29000010164</v>
      </c>
      <c r="R405" s="320">
        <v>4.8261478761158112E-4</v>
      </c>
    </row>
    <row r="406" spans="2:18" x14ac:dyDescent="0.2">
      <c r="B406" s="315" t="s">
        <v>7793</v>
      </c>
      <c r="C406" s="316" t="s">
        <v>7794</v>
      </c>
      <c r="D406" s="315" t="s">
        <v>25</v>
      </c>
      <c r="E406" s="317">
        <v>4</v>
      </c>
      <c r="F406" s="318">
        <v>0</v>
      </c>
      <c r="G406" s="318">
        <v>2.9477000000000002</v>
      </c>
      <c r="H406" s="319">
        <v>0.15403838930028743</v>
      </c>
      <c r="I406" s="319"/>
      <c r="J406" s="319"/>
      <c r="K406" s="315"/>
      <c r="L406" s="319"/>
      <c r="M406" s="319"/>
      <c r="N406" s="320"/>
      <c r="O406" s="320"/>
      <c r="P406" s="315"/>
      <c r="Q406" s="319"/>
      <c r="R406" s="320"/>
    </row>
    <row r="407" spans="2:18" x14ac:dyDescent="0.2">
      <c r="B407" s="315" t="s">
        <v>1175</v>
      </c>
      <c r="C407" s="316" t="s">
        <v>7795</v>
      </c>
      <c r="D407" s="315" t="s">
        <v>25</v>
      </c>
      <c r="E407" s="317">
        <v>2495.9900000000002</v>
      </c>
      <c r="F407" s="318">
        <v>4.8513000000000002</v>
      </c>
      <c r="G407" s="318">
        <v>15.285500000000001</v>
      </c>
      <c r="H407" s="319">
        <v>5.3442283969244251</v>
      </c>
      <c r="I407" s="319">
        <v>11.84545984</v>
      </c>
      <c r="J407" s="319">
        <v>0</v>
      </c>
      <c r="K407" s="315">
        <v>1</v>
      </c>
      <c r="L407" s="319">
        <v>194635.10999091007</v>
      </c>
      <c r="M407" s="319">
        <v>194635.10999091007</v>
      </c>
      <c r="N407" s="320">
        <v>7.115374752981336E-3</v>
      </c>
      <c r="O407" s="320">
        <v>7.115374752981336E-3</v>
      </c>
      <c r="P407" s="315">
        <v>0</v>
      </c>
      <c r="Q407" s="319">
        <v>0</v>
      </c>
      <c r="R407" s="320">
        <v>0</v>
      </c>
    </row>
    <row r="408" spans="2:18" x14ac:dyDescent="0.2">
      <c r="B408" s="315" t="s">
        <v>1408</v>
      </c>
      <c r="C408" s="316" t="s">
        <v>7796</v>
      </c>
      <c r="D408" s="315" t="s">
        <v>24</v>
      </c>
      <c r="E408" s="317">
        <v>1569.0445454545456</v>
      </c>
      <c r="F408" s="318">
        <v>5.7399000000000004</v>
      </c>
      <c r="G408" s="318">
        <v>1.0707</v>
      </c>
      <c r="H408" s="319">
        <v>3.1093692491196609</v>
      </c>
      <c r="I408" s="319">
        <v>0.20686303</v>
      </c>
      <c r="J408" s="319">
        <v>3.03136538</v>
      </c>
      <c r="K408" s="315">
        <v>2</v>
      </c>
      <c r="L408" s="319">
        <v>10591.87499892083</v>
      </c>
      <c r="M408" s="319">
        <v>10591.87499892083</v>
      </c>
      <c r="N408" s="320">
        <v>1.2126623707109191E-4</v>
      </c>
      <c r="O408" s="320">
        <v>1.2126623707109191E-4</v>
      </c>
      <c r="P408" s="315">
        <v>20</v>
      </c>
      <c r="Q408" s="319">
        <v>172530.15349920286</v>
      </c>
      <c r="R408" s="320">
        <v>5.442873598164676E-4</v>
      </c>
    </row>
    <row r="409" spans="2:18" x14ac:dyDescent="0.2">
      <c r="B409" s="315" t="s">
        <v>1179</v>
      </c>
      <c r="C409" s="316" t="s">
        <v>7797</v>
      </c>
      <c r="D409" s="315" t="s">
        <v>25</v>
      </c>
      <c r="E409" s="317">
        <v>1284.7222222222222</v>
      </c>
      <c r="F409" s="318">
        <v>4.7246999999999995</v>
      </c>
      <c r="G409" s="318">
        <v>5.9829999999999997</v>
      </c>
      <c r="H409" s="319">
        <v>2.8960712000000002</v>
      </c>
      <c r="I409" s="319">
        <v>4.7367979699999996</v>
      </c>
      <c r="J409" s="319">
        <v>0.93420864000000003</v>
      </c>
      <c r="K409" s="315">
        <v>3</v>
      </c>
      <c r="L409" s="319">
        <v>117926.00001023733</v>
      </c>
      <c r="M409" s="319">
        <v>117926.00001023733</v>
      </c>
      <c r="N409" s="320">
        <v>7.3903597959941083E-3</v>
      </c>
      <c r="O409" s="320">
        <v>7.3903597959941083E-3</v>
      </c>
      <c r="P409" s="315">
        <v>6</v>
      </c>
      <c r="Q409" s="319">
        <v>27511.689999718605</v>
      </c>
      <c r="R409" s="320">
        <v>2.4502963796834809E-4</v>
      </c>
    </row>
    <row r="410" spans="2:18" x14ac:dyDescent="0.2">
      <c r="B410" s="315" t="s">
        <v>7798</v>
      </c>
      <c r="C410" s="316" t="s">
        <v>7799</v>
      </c>
      <c r="D410" s="315" t="s">
        <v>24</v>
      </c>
      <c r="E410" s="317">
        <v>311</v>
      </c>
      <c r="F410" s="318">
        <v>0</v>
      </c>
      <c r="G410" s="318">
        <v>3.1392000000000002</v>
      </c>
      <c r="H410" s="319">
        <v>4.6489564000000003</v>
      </c>
      <c r="I410" s="319"/>
      <c r="J410" s="319"/>
      <c r="K410" s="315"/>
      <c r="L410" s="319"/>
      <c r="M410" s="319"/>
      <c r="N410" s="320"/>
      <c r="O410" s="320"/>
      <c r="P410" s="315"/>
      <c r="Q410" s="319"/>
      <c r="R410" s="320"/>
    </row>
    <row r="411" spans="2:18" x14ac:dyDescent="0.2">
      <c r="B411" s="315" t="s">
        <v>833</v>
      </c>
      <c r="C411" s="316" t="s">
        <v>7800</v>
      </c>
      <c r="D411" s="315" t="s">
        <v>24</v>
      </c>
      <c r="E411" s="317">
        <v>1427.0971428571429</v>
      </c>
      <c r="F411" s="318">
        <v>2.9393000000000002</v>
      </c>
      <c r="G411" s="318">
        <v>6.5726000000000004</v>
      </c>
      <c r="H411" s="319">
        <v>3.5819828</v>
      </c>
      <c r="I411" s="319">
        <v>27.694900860000001</v>
      </c>
      <c r="J411" s="319">
        <v>0</v>
      </c>
      <c r="K411" s="315">
        <v>7</v>
      </c>
      <c r="L411" s="319">
        <v>1413433.9099936229</v>
      </c>
      <c r="M411" s="319">
        <v>66178.909997525756</v>
      </c>
      <c r="N411" s="320">
        <v>5.2073591480145814E-3</v>
      </c>
      <c r="O411" s="320">
        <v>3.1502590304626826E-3</v>
      </c>
      <c r="P411" s="315">
        <v>0</v>
      </c>
      <c r="Q411" s="319">
        <v>0</v>
      </c>
      <c r="R411" s="320">
        <v>0</v>
      </c>
    </row>
    <row r="412" spans="2:18" x14ac:dyDescent="0.2">
      <c r="B412" s="315" t="s">
        <v>774</v>
      </c>
      <c r="C412" s="316" t="s">
        <v>7800</v>
      </c>
      <c r="D412" s="315" t="s">
        <v>24</v>
      </c>
      <c r="E412" s="317">
        <v>971.67000000000007</v>
      </c>
      <c r="F412" s="318">
        <v>0.14649999999999999</v>
      </c>
      <c r="G412" s="318">
        <v>8.0480999999999998</v>
      </c>
      <c r="H412" s="319">
        <v>2.7817525999999995</v>
      </c>
      <c r="I412" s="319">
        <v>0.16814688</v>
      </c>
      <c r="J412" s="319">
        <v>1.1685549999999999E-2</v>
      </c>
      <c r="K412" s="315">
        <v>4</v>
      </c>
      <c r="L412" s="319">
        <v>5993.7000006297603</v>
      </c>
      <c r="M412" s="319">
        <v>5993.7000006297603</v>
      </c>
      <c r="N412" s="320">
        <v>2.3989743847877855E-4</v>
      </c>
      <c r="O412" s="320">
        <v>2.3989743847877855E-4</v>
      </c>
      <c r="P412" s="315">
        <v>1</v>
      </c>
      <c r="Q412" s="319">
        <v>1868.3699997754768</v>
      </c>
      <c r="R412" s="320">
        <v>6.0542792503606905E-5</v>
      </c>
    </row>
    <row r="413" spans="2:18" x14ac:dyDescent="0.2">
      <c r="B413" s="315" t="s">
        <v>7801</v>
      </c>
      <c r="C413" s="316" t="s">
        <v>7800</v>
      </c>
      <c r="D413" s="315" t="s">
        <v>24</v>
      </c>
      <c r="E413" s="317">
        <v>2181</v>
      </c>
      <c r="F413" s="318">
        <v>0</v>
      </c>
      <c r="G413" s="318">
        <v>14.7319</v>
      </c>
      <c r="H413" s="319">
        <v>5.4110804000000003</v>
      </c>
      <c r="I413" s="319">
        <v>5.5679590000000001E-2</v>
      </c>
      <c r="J413" s="319">
        <v>0</v>
      </c>
      <c r="K413" s="315"/>
      <c r="L413" s="319"/>
      <c r="M413" s="319"/>
      <c r="N413" s="320"/>
      <c r="O413" s="320"/>
      <c r="P413" s="315"/>
      <c r="Q413" s="319"/>
      <c r="R413" s="320"/>
    </row>
    <row r="414" spans="2:18" x14ac:dyDescent="0.2">
      <c r="B414" s="315" t="s">
        <v>1751</v>
      </c>
      <c r="C414" s="316" t="s">
        <v>7802</v>
      </c>
      <c r="D414" s="315" t="s">
        <v>24</v>
      </c>
      <c r="E414" s="317">
        <v>1592.5433333333333</v>
      </c>
      <c r="F414" s="318">
        <v>0.71960000000000002</v>
      </c>
      <c r="G414" s="318">
        <v>7.5504000000000007</v>
      </c>
      <c r="H414" s="319">
        <v>4.2297881999999998</v>
      </c>
      <c r="I414" s="319">
        <v>4.9495900000000002E-3</v>
      </c>
      <c r="J414" s="319">
        <v>1.4733370000000001E-2</v>
      </c>
      <c r="K414" s="315">
        <v>1</v>
      </c>
      <c r="L414" s="319">
        <v>200.60850003571775</v>
      </c>
      <c r="M414" s="319">
        <v>200.60850003571775</v>
      </c>
      <c r="N414" s="320">
        <v>1.1900601312913507E-5</v>
      </c>
      <c r="O414" s="320">
        <v>1.1900601312913507E-5</v>
      </c>
      <c r="P414" s="315">
        <v>2</v>
      </c>
      <c r="Q414" s="319">
        <v>526.2875999995465</v>
      </c>
      <c r="R414" s="320">
        <v>4.2903504470854927E-6</v>
      </c>
    </row>
    <row r="415" spans="2:18" x14ac:dyDescent="0.2">
      <c r="B415" s="315" t="s">
        <v>1124</v>
      </c>
      <c r="C415" s="316" t="s">
        <v>7803</v>
      </c>
      <c r="D415" s="315" t="s">
        <v>24</v>
      </c>
      <c r="E415" s="317">
        <v>1192.8125</v>
      </c>
      <c r="F415" s="318">
        <v>1.9695</v>
      </c>
      <c r="G415" s="318">
        <v>5.7068000000000003</v>
      </c>
      <c r="H415" s="319">
        <v>3.0103898000000004</v>
      </c>
      <c r="I415" s="319">
        <v>64.930301439999994</v>
      </c>
      <c r="J415" s="319">
        <v>0.30170775</v>
      </c>
      <c r="K415" s="315">
        <v>5</v>
      </c>
      <c r="L415" s="319">
        <v>2380522.999995633</v>
      </c>
      <c r="M415" s="319">
        <v>57800.499997285078</v>
      </c>
      <c r="N415" s="320">
        <v>3.6935430325678647E-3</v>
      </c>
      <c r="O415" s="320">
        <v>1.2955683808955247E-3</v>
      </c>
      <c r="P415" s="315">
        <v>3</v>
      </c>
      <c r="Q415" s="319">
        <v>11602.599999824271</v>
      </c>
      <c r="R415" s="320">
        <v>4.0045324918182827E-5</v>
      </c>
    </row>
    <row r="416" spans="2:18" x14ac:dyDescent="0.2">
      <c r="B416" s="315" t="s">
        <v>1558</v>
      </c>
      <c r="C416" s="316" t="s">
        <v>7803</v>
      </c>
      <c r="D416" s="315" t="s">
        <v>24</v>
      </c>
      <c r="E416" s="317">
        <v>1689.375</v>
      </c>
      <c r="F416" s="318">
        <v>3.3447000000000005</v>
      </c>
      <c r="G416" s="318">
        <v>5.7961</v>
      </c>
      <c r="H416" s="319">
        <v>4.0392571999999998</v>
      </c>
      <c r="I416" s="319">
        <v>76.653152469999995</v>
      </c>
      <c r="J416" s="319">
        <v>5.3858099999999999E-2</v>
      </c>
      <c r="K416" s="315">
        <v>2</v>
      </c>
      <c r="L416" s="319">
        <v>3454366.0000135433</v>
      </c>
      <c r="M416" s="319">
        <v>477.00000001466833</v>
      </c>
      <c r="N416" s="320">
        <v>1.7307747931254692E-3</v>
      </c>
      <c r="O416" s="320">
        <v>3.0088359582936423E-6</v>
      </c>
      <c r="P416" s="315">
        <v>1</v>
      </c>
      <c r="Q416" s="319">
        <v>1001.2200001449091</v>
      </c>
      <c r="R416" s="320">
        <v>2.7165924012613783E-5</v>
      </c>
    </row>
    <row r="417" spans="2:18" x14ac:dyDescent="0.2">
      <c r="B417" s="315" t="s">
        <v>1640</v>
      </c>
      <c r="C417" s="316" t="s">
        <v>7804</v>
      </c>
      <c r="D417" s="315" t="s">
        <v>24</v>
      </c>
      <c r="E417" s="317">
        <v>951.90666666666675</v>
      </c>
      <c r="F417" s="318">
        <v>2.6337000000000002</v>
      </c>
      <c r="G417" s="318">
        <v>4.4551000000000007</v>
      </c>
      <c r="H417" s="319">
        <v>4.3441067999999996</v>
      </c>
      <c r="I417" s="319">
        <v>77.623269500000006</v>
      </c>
      <c r="J417" s="319">
        <v>5.640593E-2</v>
      </c>
      <c r="K417" s="315">
        <v>1</v>
      </c>
      <c r="L417" s="319">
        <v>2303800.9600040847</v>
      </c>
      <c r="M417" s="319">
        <v>0</v>
      </c>
      <c r="N417" s="320">
        <v>9.6264637681804058E-4</v>
      </c>
      <c r="O417" s="320">
        <v>0</v>
      </c>
      <c r="P417" s="315">
        <v>2</v>
      </c>
      <c r="Q417" s="319">
        <v>410.76200000086567</v>
      </c>
      <c r="R417" s="320">
        <v>3.08873699846385E-6</v>
      </c>
    </row>
    <row r="418" spans="2:18" x14ac:dyDescent="0.2">
      <c r="B418" s="315" t="s">
        <v>1073</v>
      </c>
      <c r="C418" s="316" t="s">
        <v>7805</v>
      </c>
      <c r="D418" s="315" t="s">
        <v>24</v>
      </c>
      <c r="E418" s="317">
        <v>1472.2016666666666</v>
      </c>
      <c r="F418" s="318">
        <v>0.48480000000000001</v>
      </c>
      <c r="G418" s="318">
        <v>7.5498000000000003</v>
      </c>
      <c r="H418" s="319">
        <v>2.9636902544770076</v>
      </c>
      <c r="I418" s="319">
        <v>4.7220776000000004</v>
      </c>
      <c r="J418" s="319">
        <v>8.8731169999999998E-2</v>
      </c>
      <c r="K418" s="315">
        <v>2</v>
      </c>
      <c r="L418" s="319">
        <v>212660.51800177273</v>
      </c>
      <c r="M418" s="319">
        <v>212660.51800177273</v>
      </c>
      <c r="N418" s="320">
        <v>1.4773167809164539E-3</v>
      </c>
      <c r="O418" s="320">
        <v>1.4773167809164539E-3</v>
      </c>
      <c r="P418" s="315">
        <v>4</v>
      </c>
      <c r="Q418" s="319">
        <v>5382.5000000285572</v>
      </c>
      <c r="R418" s="320">
        <v>1.7450003173596284E-5</v>
      </c>
    </row>
    <row r="419" spans="2:18" x14ac:dyDescent="0.2">
      <c r="B419" s="315" t="s">
        <v>1074</v>
      </c>
      <c r="C419" s="316" t="s">
        <v>7806</v>
      </c>
      <c r="D419" s="315" t="s">
        <v>24</v>
      </c>
      <c r="E419" s="317">
        <v>1011</v>
      </c>
      <c r="F419" s="318">
        <v>0</v>
      </c>
      <c r="G419" s="318">
        <v>6.2821000000000007</v>
      </c>
      <c r="H419" s="319">
        <v>2.4440202326590188</v>
      </c>
      <c r="I419" s="319">
        <v>1.5483854399999999</v>
      </c>
      <c r="J419" s="319">
        <v>5.518431E-2</v>
      </c>
      <c r="K419" s="315">
        <v>2</v>
      </c>
      <c r="L419" s="319">
        <v>88678.410000726377</v>
      </c>
      <c r="M419" s="319">
        <v>88678.410000726377</v>
      </c>
      <c r="N419" s="320">
        <v>1.0147619533613255E-3</v>
      </c>
      <c r="O419" s="320">
        <v>1.0147619533613255E-3</v>
      </c>
      <c r="P419" s="315">
        <v>1</v>
      </c>
      <c r="Q419" s="319">
        <v>441.00000011734664</v>
      </c>
      <c r="R419" s="320">
        <v>2.1225661683470905E-5</v>
      </c>
    </row>
    <row r="420" spans="2:18" x14ac:dyDescent="0.2">
      <c r="B420" s="315" t="s">
        <v>515</v>
      </c>
      <c r="C420" s="316" t="s">
        <v>7807</v>
      </c>
      <c r="D420" s="315" t="s">
        <v>25</v>
      </c>
      <c r="E420" s="317">
        <v>283.53818181818184</v>
      </c>
      <c r="F420" s="318">
        <v>70.131</v>
      </c>
      <c r="G420" s="318">
        <v>1.0138</v>
      </c>
      <c r="H420" s="319">
        <v>1.6576196999999999</v>
      </c>
      <c r="I420" s="319">
        <v>1.18696728</v>
      </c>
      <c r="J420" s="319">
        <v>0.44048071</v>
      </c>
      <c r="K420" s="315">
        <v>6</v>
      </c>
      <c r="L420" s="319">
        <v>39459.700000049146</v>
      </c>
      <c r="M420" s="319">
        <v>7965.2999999182066</v>
      </c>
      <c r="N420" s="320">
        <v>5.5691686355255191E-4</v>
      </c>
      <c r="O420" s="320">
        <v>2.3188904850551524E-4</v>
      </c>
      <c r="P420" s="315">
        <v>5</v>
      </c>
      <c r="Q420" s="319">
        <v>18448.934000417255</v>
      </c>
      <c r="R420" s="320">
        <v>2.472803632289582E-4</v>
      </c>
    </row>
    <row r="421" spans="2:18" x14ac:dyDescent="0.2">
      <c r="B421" s="315" t="s">
        <v>1239</v>
      </c>
      <c r="C421" s="316" t="s">
        <v>7808</v>
      </c>
      <c r="D421" s="315" t="s">
        <v>24</v>
      </c>
      <c r="E421" s="317">
        <v>2</v>
      </c>
      <c r="F421" s="318">
        <v>0.33629999999999999</v>
      </c>
      <c r="G421" s="318">
        <v>0.114</v>
      </c>
      <c r="H421" s="319">
        <v>1.6576196999999999</v>
      </c>
      <c r="I421" s="319">
        <v>3.6730790600000001</v>
      </c>
      <c r="J421" s="319">
        <v>0</v>
      </c>
      <c r="K421" s="315">
        <v>1</v>
      </c>
      <c r="L421" s="319">
        <v>1937.9999999888241</v>
      </c>
      <c r="M421" s="319">
        <v>0</v>
      </c>
      <c r="N421" s="320">
        <v>2.0196456792190104E-6</v>
      </c>
      <c r="O421" s="320">
        <v>0</v>
      </c>
      <c r="P421" s="315">
        <v>0</v>
      </c>
      <c r="Q421" s="319">
        <v>0</v>
      </c>
      <c r="R421" s="320">
        <v>0</v>
      </c>
    </row>
    <row r="422" spans="2:18" x14ac:dyDescent="0.2">
      <c r="B422" s="315" t="s">
        <v>1254</v>
      </c>
      <c r="C422" s="316" t="s">
        <v>7809</v>
      </c>
      <c r="D422" s="315" t="s">
        <v>25</v>
      </c>
      <c r="E422" s="317">
        <v>689.90375000000006</v>
      </c>
      <c r="F422" s="318">
        <v>99.905600000000007</v>
      </c>
      <c r="G422" s="318">
        <v>8.8600000000000012E-2</v>
      </c>
      <c r="H422" s="319">
        <v>2.1148940999999999</v>
      </c>
      <c r="I422" s="319">
        <v>2.9617259100000002</v>
      </c>
      <c r="J422" s="319">
        <v>0.53716074999999996</v>
      </c>
      <c r="K422" s="315">
        <v>6</v>
      </c>
      <c r="L422" s="319">
        <v>67150.56499619066</v>
      </c>
      <c r="M422" s="319">
        <v>65652.364996216784</v>
      </c>
      <c r="N422" s="320">
        <v>2.5696763222381991E-3</v>
      </c>
      <c r="O422" s="320">
        <v>2.5506046332329497E-3</v>
      </c>
      <c r="P422" s="315">
        <v>2</v>
      </c>
      <c r="Q422" s="319">
        <v>8502.0800000181953</v>
      </c>
      <c r="R422" s="320">
        <v>7.9810246276381351E-5</v>
      </c>
    </row>
    <row r="423" spans="2:18" x14ac:dyDescent="0.2">
      <c r="B423" s="315" t="s">
        <v>1296</v>
      </c>
      <c r="C423" s="316" t="s">
        <v>7810</v>
      </c>
      <c r="D423" s="315" t="s">
        <v>25</v>
      </c>
      <c r="E423" s="317">
        <v>642.25</v>
      </c>
      <c r="F423" s="318">
        <v>6.7341999999999995</v>
      </c>
      <c r="G423" s="318">
        <v>0.7703000000000001</v>
      </c>
      <c r="H423" s="319">
        <v>1.8100445000000001</v>
      </c>
      <c r="I423" s="319">
        <v>3.9249698199999998</v>
      </c>
      <c r="J423" s="319">
        <v>0.68305738000000005</v>
      </c>
      <c r="K423" s="315">
        <v>3</v>
      </c>
      <c r="L423" s="319">
        <v>218373.37000087363</v>
      </c>
      <c r="M423" s="319">
        <v>655.37000063799792</v>
      </c>
      <c r="N423" s="320">
        <v>4.4793873948389073E-4</v>
      </c>
      <c r="O423" s="320">
        <v>3.1614050413046385E-4</v>
      </c>
      <c r="P423" s="315">
        <v>1</v>
      </c>
      <c r="Q423" s="319">
        <v>5640.0000000488944</v>
      </c>
      <c r="R423" s="320">
        <v>2.8685514139505859E-5</v>
      </c>
    </row>
    <row r="424" spans="2:18" x14ac:dyDescent="0.2">
      <c r="B424" s="315" t="s">
        <v>1631</v>
      </c>
      <c r="C424" s="316" t="s">
        <v>10042</v>
      </c>
      <c r="D424" s="315" t="s">
        <v>25</v>
      </c>
      <c r="E424" s="317">
        <v>111.992</v>
      </c>
      <c r="F424" s="318">
        <v>38.063000000000002</v>
      </c>
      <c r="G424" s="318">
        <v>0.32740000000000002</v>
      </c>
      <c r="H424" s="319">
        <v>0.97170809999999985</v>
      </c>
      <c r="I424" s="319">
        <v>19.702015469999999</v>
      </c>
      <c r="J424" s="319">
        <v>0.85597228000000003</v>
      </c>
      <c r="K424" s="315">
        <v>1</v>
      </c>
      <c r="L424" s="319">
        <v>42716.000000769272</v>
      </c>
      <c r="M424" s="319">
        <v>0</v>
      </c>
      <c r="N424" s="320">
        <v>3.3807368992219233E-4</v>
      </c>
      <c r="O424" s="320">
        <v>0</v>
      </c>
      <c r="P424" s="315">
        <v>4</v>
      </c>
      <c r="Q424" s="319">
        <v>8456.0000000183936</v>
      </c>
      <c r="R424" s="320">
        <v>8.428913871235442E-5</v>
      </c>
    </row>
    <row r="425" spans="2:18" x14ac:dyDescent="0.2">
      <c r="B425" s="315" t="s">
        <v>1737</v>
      </c>
      <c r="C425" s="316" t="s">
        <v>7811</v>
      </c>
      <c r="D425" s="315" t="s">
        <v>25</v>
      </c>
      <c r="E425" s="317">
        <v>194.25</v>
      </c>
      <c r="F425" s="318">
        <v>15.9565</v>
      </c>
      <c r="G425" s="318">
        <v>1.1739999999999999</v>
      </c>
      <c r="H425" s="319">
        <v>1.3908762999999997</v>
      </c>
      <c r="I425" s="319">
        <v>3.6106121500000001</v>
      </c>
      <c r="J425" s="319">
        <v>2.0680173700000002</v>
      </c>
      <c r="K425" s="315">
        <v>2</v>
      </c>
      <c r="L425" s="319">
        <v>24177.999999518506</v>
      </c>
      <c r="M425" s="319">
        <v>24177.999999518506</v>
      </c>
      <c r="N425" s="320">
        <v>5.3780868375209918E-4</v>
      </c>
      <c r="O425" s="320">
        <v>5.3780868375209918E-4</v>
      </c>
      <c r="P425" s="315">
        <v>2</v>
      </c>
      <c r="Q425" s="319">
        <v>2712.9999999690335</v>
      </c>
      <c r="R425" s="320">
        <v>1.8717836623182825E-5</v>
      </c>
    </row>
    <row r="426" spans="2:18" x14ac:dyDescent="0.2">
      <c r="B426" s="315" t="s">
        <v>1112</v>
      </c>
      <c r="C426" s="316" t="s">
        <v>7812</v>
      </c>
      <c r="D426" s="315" t="s">
        <v>24</v>
      </c>
      <c r="E426" s="317">
        <v>1453.2049999999999</v>
      </c>
      <c r="F426" s="318">
        <v>5.7874999999999996</v>
      </c>
      <c r="G426" s="318">
        <v>5.6787000000000001</v>
      </c>
      <c r="H426" s="319">
        <v>4.3513050729091267</v>
      </c>
      <c r="I426" s="319">
        <v>6.3385124399999997</v>
      </c>
      <c r="J426" s="319">
        <v>2.5771840000000001E-2</v>
      </c>
      <c r="K426" s="315">
        <v>2</v>
      </c>
      <c r="L426" s="319">
        <v>178266.75000314339</v>
      </c>
      <c r="M426" s="319">
        <v>178266.75000314339</v>
      </c>
      <c r="N426" s="320">
        <v>1.4103944273527519E-3</v>
      </c>
      <c r="O426" s="320">
        <v>1.4103944273527519E-3</v>
      </c>
      <c r="P426" s="315">
        <v>2</v>
      </c>
      <c r="Q426" s="319">
        <v>786.94000000844244</v>
      </c>
      <c r="R426" s="320">
        <v>2.9529565835729628E-6</v>
      </c>
    </row>
    <row r="427" spans="2:18" x14ac:dyDescent="0.2">
      <c r="B427" s="315" t="s">
        <v>1312</v>
      </c>
      <c r="C427" s="316" t="s">
        <v>7813</v>
      </c>
      <c r="D427" s="315" t="s">
        <v>25</v>
      </c>
      <c r="E427" s="317">
        <v>1136.1615686274513</v>
      </c>
      <c r="F427" s="318">
        <v>23.9313</v>
      </c>
      <c r="G427" s="318">
        <v>5.9664999999999999</v>
      </c>
      <c r="H427" s="319">
        <v>2.8815309149487192</v>
      </c>
      <c r="I427" s="319">
        <v>7.5796722900000004</v>
      </c>
      <c r="J427" s="319">
        <v>12.196242740000001</v>
      </c>
      <c r="K427" s="315">
        <v>13</v>
      </c>
      <c r="L427" s="319">
        <v>201227.65040629357</v>
      </c>
      <c r="M427" s="319">
        <v>201227.65040629357</v>
      </c>
      <c r="N427" s="320">
        <v>1.2982094408527102E-2</v>
      </c>
      <c r="O427" s="320">
        <v>1.2982094408527102E-2</v>
      </c>
      <c r="P427" s="315">
        <v>37</v>
      </c>
      <c r="Q427" s="319">
        <v>220551.10159975884</v>
      </c>
      <c r="R427" s="320">
        <v>1.5565860795419099E-3</v>
      </c>
    </row>
    <row r="428" spans="2:18" x14ac:dyDescent="0.2">
      <c r="B428" s="315" t="s">
        <v>1197</v>
      </c>
      <c r="C428" s="316" t="s">
        <v>7814</v>
      </c>
      <c r="D428" s="315" t="s">
        <v>24</v>
      </c>
      <c r="E428" s="317">
        <v>688.83</v>
      </c>
      <c r="F428" s="318">
        <v>3.6820999999999997</v>
      </c>
      <c r="G428" s="318">
        <v>2.1105999999999998</v>
      </c>
      <c r="H428" s="319">
        <v>1.9145742320800179</v>
      </c>
      <c r="I428" s="319">
        <v>0.13717146999999999</v>
      </c>
      <c r="J428" s="319">
        <v>0</v>
      </c>
      <c r="K428" s="315">
        <v>1</v>
      </c>
      <c r="L428" s="319">
        <v>3589.7400000112943</v>
      </c>
      <c r="M428" s="319">
        <v>3589.7400000112943</v>
      </c>
      <c r="N428" s="320">
        <v>4.8542432169781275E-5</v>
      </c>
      <c r="O428" s="320">
        <v>4.8542432169781275E-5</v>
      </c>
      <c r="P428" s="315">
        <v>0</v>
      </c>
      <c r="Q428" s="319">
        <v>0</v>
      </c>
      <c r="R428" s="320">
        <v>0</v>
      </c>
    </row>
    <row r="429" spans="2:18" x14ac:dyDescent="0.2">
      <c r="B429" s="315" t="s">
        <v>603</v>
      </c>
      <c r="C429" s="316" t="s">
        <v>7815</v>
      </c>
      <c r="D429" s="315" t="s">
        <v>25</v>
      </c>
      <c r="E429" s="317">
        <v>454.43555555555554</v>
      </c>
      <c r="F429" s="318">
        <v>23.2697</v>
      </c>
      <c r="G429" s="318">
        <v>0.67270000000000008</v>
      </c>
      <c r="H429" s="319">
        <v>2.9913367000000002</v>
      </c>
      <c r="I429" s="319">
        <v>389.34937859000001</v>
      </c>
      <c r="J429" s="319">
        <v>0.12060182999999999</v>
      </c>
      <c r="K429" s="315">
        <v>7</v>
      </c>
      <c r="L429" s="319">
        <v>3273682.6099975207</v>
      </c>
      <c r="M429" s="319">
        <v>70095.079998818343</v>
      </c>
      <c r="N429" s="320">
        <v>4.1456481894618907E-3</v>
      </c>
      <c r="O429" s="320">
        <v>1.4839541747091413E-3</v>
      </c>
      <c r="P429" s="315">
        <v>2</v>
      </c>
      <c r="Q429" s="319">
        <v>776.25000001414446</v>
      </c>
      <c r="R429" s="320">
        <v>4.9059269336772875E-5</v>
      </c>
    </row>
    <row r="430" spans="2:18" x14ac:dyDescent="0.2">
      <c r="B430" s="315" t="s">
        <v>1877</v>
      </c>
      <c r="C430" s="316" t="s">
        <v>7816</v>
      </c>
      <c r="D430" s="315" t="s">
        <v>25</v>
      </c>
      <c r="E430" s="317">
        <v>720.5354545454544</v>
      </c>
      <c r="F430" s="318">
        <v>38.528800000000004</v>
      </c>
      <c r="G430" s="318">
        <v>1.1466000000000001</v>
      </c>
      <c r="H430" s="319">
        <v>1.2718428399858599</v>
      </c>
      <c r="I430" s="319">
        <v>3.1594410000000003E-2</v>
      </c>
      <c r="J430" s="319">
        <v>1.27673956</v>
      </c>
      <c r="K430" s="315">
        <v>1</v>
      </c>
      <c r="L430" s="319">
        <v>174.99999999417923</v>
      </c>
      <c r="M430" s="319">
        <v>174.99999999417923</v>
      </c>
      <c r="N430" s="320">
        <v>2.897856582991251E-6</v>
      </c>
      <c r="O430" s="320">
        <v>2.897856582991251E-6</v>
      </c>
      <c r="P430" s="315">
        <v>10</v>
      </c>
      <c r="Q430" s="319">
        <v>28709.255000056248</v>
      </c>
      <c r="R430" s="320">
        <v>4.9256351129878945E-4</v>
      </c>
    </row>
    <row r="431" spans="2:18" x14ac:dyDescent="0.2">
      <c r="B431" s="315" t="s">
        <v>1814</v>
      </c>
      <c r="C431" s="316" t="s">
        <v>7817</v>
      </c>
      <c r="D431" s="315" t="s">
        <v>25</v>
      </c>
      <c r="E431" s="317">
        <v>925.83615384615382</v>
      </c>
      <c r="F431" s="318">
        <v>112.069</v>
      </c>
      <c r="G431" s="318">
        <v>9.8699999999999996E-2</v>
      </c>
      <c r="H431" s="319">
        <v>1.4480356000000001</v>
      </c>
      <c r="I431" s="319">
        <v>5.5974356900000002</v>
      </c>
      <c r="J431" s="319">
        <v>5.0766217500000002</v>
      </c>
      <c r="K431" s="315">
        <v>3</v>
      </c>
      <c r="L431" s="319">
        <v>82017.210002499443</v>
      </c>
      <c r="M431" s="319">
        <v>82017.210002499443</v>
      </c>
      <c r="N431" s="320">
        <v>2.2422160428053647E-3</v>
      </c>
      <c r="O431" s="320">
        <v>2.2422160428053647E-3</v>
      </c>
      <c r="P431" s="315">
        <v>10</v>
      </c>
      <c r="Q431" s="319">
        <v>85220.441001488696</v>
      </c>
      <c r="R431" s="320">
        <v>1.1248103146741931E-3</v>
      </c>
    </row>
    <row r="432" spans="2:18" x14ac:dyDescent="0.2">
      <c r="B432" s="315" t="s">
        <v>1829</v>
      </c>
      <c r="C432" s="316" t="s">
        <v>7818</v>
      </c>
      <c r="D432" s="315" t="s">
        <v>25</v>
      </c>
      <c r="E432" s="317">
        <v>834.25</v>
      </c>
      <c r="F432" s="318">
        <v>29.143600000000003</v>
      </c>
      <c r="G432" s="318">
        <v>0.35410000000000003</v>
      </c>
      <c r="H432" s="319">
        <v>1.8684668442263517</v>
      </c>
      <c r="I432" s="319">
        <v>8.8301969999999994E-2</v>
      </c>
      <c r="J432" s="319">
        <v>4.3876529999999997E-2</v>
      </c>
      <c r="K432" s="315">
        <v>2</v>
      </c>
      <c r="L432" s="319">
        <v>2090.8800000318092</v>
      </c>
      <c r="M432" s="319">
        <v>2090.8800000318092</v>
      </c>
      <c r="N432" s="320">
        <v>6.2938281461911462E-5</v>
      </c>
      <c r="O432" s="320">
        <v>6.2938281461911462E-5</v>
      </c>
      <c r="P432" s="315">
        <v>2</v>
      </c>
      <c r="Q432" s="319">
        <v>974.99999988824129</v>
      </c>
      <c r="R432" s="320">
        <v>4.6126626122131083E-5</v>
      </c>
    </row>
    <row r="433" spans="2:18" x14ac:dyDescent="0.2">
      <c r="B433" s="315" t="s">
        <v>1849</v>
      </c>
      <c r="C433" s="316" t="s">
        <v>7819</v>
      </c>
      <c r="D433" s="315" t="s">
        <v>25</v>
      </c>
      <c r="E433" s="317">
        <v>943.5859999999999</v>
      </c>
      <c r="F433" s="318">
        <v>68.826399999999992</v>
      </c>
      <c r="G433" s="318">
        <v>3.3719000000000001</v>
      </c>
      <c r="H433" s="319">
        <v>1.5232205790871447</v>
      </c>
      <c r="I433" s="319">
        <v>2.1553650000000001E-2</v>
      </c>
      <c r="J433" s="319">
        <v>4.356177E-2</v>
      </c>
      <c r="K433" s="315">
        <v>2</v>
      </c>
      <c r="L433" s="319">
        <v>647.99999997485429</v>
      </c>
      <c r="M433" s="319">
        <v>647.99999997485429</v>
      </c>
      <c r="N433" s="320">
        <v>3.4824027657554846E-5</v>
      </c>
      <c r="O433" s="320">
        <v>3.4824027657554846E-5</v>
      </c>
      <c r="P433" s="315">
        <v>2</v>
      </c>
      <c r="Q433" s="319">
        <v>1546.0000000102445</v>
      </c>
      <c r="R433" s="320">
        <v>2.025719373564388E-5</v>
      </c>
    </row>
    <row r="434" spans="2:18" x14ac:dyDescent="0.2">
      <c r="B434" s="315" t="s">
        <v>7820</v>
      </c>
      <c r="C434" s="316" t="s">
        <v>7821</v>
      </c>
      <c r="D434" s="315" t="s">
        <v>24</v>
      </c>
      <c r="E434" s="317">
        <v>1.8</v>
      </c>
      <c r="F434" s="318">
        <v>0</v>
      </c>
      <c r="G434" s="318">
        <v>0.98030000000000006</v>
      </c>
      <c r="H434" s="319">
        <v>4.5917971000000009</v>
      </c>
      <c r="I434" s="319"/>
      <c r="J434" s="319"/>
      <c r="K434" s="315"/>
      <c r="L434" s="319"/>
      <c r="M434" s="319"/>
      <c r="N434" s="320"/>
      <c r="O434" s="320"/>
      <c r="P434" s="315"/>
      <c r="Q434" s="319"/>
      <c r="R434" s="320"/>
    </row>
    <row r="435" spans="2:18" x14ac:dyDescent="0.2">
      <c r="B435" s="315" t="s">
        <v>842</v>
      </c>
      <c r="C435" s="316" t="s">
        <v>7821</v>
      </c>
      <c r="D435" s="315" t="s">
        <v>24</v>
      </c>
      <c r="E435" s="317">
        <v>650.11374999999998</v>
      </c>
      <c r="F435" s="318">
        <v>6.1600000000000002E-2</v>
      </c>
      <c r="G435" s="318">
        <v>2.2877000000000001</v>
      </c>
      <c r="H435" s="319">
        <v>6.2494167999999997</v>
      </c>
      <c r="I435" s="319">
        <v>3.4393646000000002</v>
      </c>
      <c r="J435" s="319">
        <v>0.19254452999999999</v>
      </c>
      <c r="K435" s="315">
        <v>5</v>
      </c>
      <c r="L435" s="319">
        <v>41618.139999957159</v>
      </c>
      <c r="M435" s="319">
        <v>41618.139999957159</v>
      </c>
      <c r="N435" s="320">
        <v>1.6677484513139115E-4</v>
      </c>
      <c r="O435" s="320">
        <v>1.6677484513139115E-4</v>
      </c>
      <c r="P435" s="315">
        <v>3</v>
      </c>
      <c r="Q435" s="319">
        <v>2627.4399999576267</v>
      </c>
      <c r="R435" s="320">
        <v>1.3376144127844732E-5</v>
      </c>
    </row>
    <row r="436" spans="2:18" x14ac:dyDescent="0.2">
      <c r="B436" s="315" t="s">
        <v>639</v>
      </c>
      <c r="C436" s="316" t="s">
        <v>7822</v>
      </c>
      <c r="D436" s="315" t="s">
        <v>25</v>
      </c>
      <c r="E436" s="317">
        <v>922.5</v>
      </c>
      <c r="F436" s="318">
        <v>5.3768000000000002</v>
      </c>
      <c r="G436" s="318">
        <v>0.59030000000000005</v>
      </c>
      <c r="H436" s="319">
        <v>1.8548253267842745</v>
      </c>
      <c r="I436" s="319"/>
      <c r="J436" s="319"/>
      <c r="K436" s="315"/>
      <c r="L436" s="319"/>
      <c r="M436" s="319"/>
      <c r="N436" s="320"/>
      <c r="O436" s="320"/>
      <c r="P436" s="315"/>
      <c r="Q436" s="319"/>
      <c r="R436" s="320"/>
    </row>
    <row r="437" spans="2:18" x14ac:dyDescent="0.2">
      <c r="B437" s="315" t="s">
        <v>1032</v>
      </c>
      <c r="C437" s="316" t="s">
        <v>7821</v>
      </c>
      <c r="D437" s="315" t="s">
        <v>24</v>
      </c>
      <c r="E437" s="317">
        <v>2443.0350000000003</v>
      </c>
      <c r="F437" s="318">
        <v>9.3583000000000016</v>
      </c>
      <c r="G437" s="318">
        <v>0.37630000000000002</v>
      </c>
      <c r="H437" s="319">
        <v>5.3348680000000002</v>
      </c>
      <c r="I437" s="319">
        <v>24.428580889999999</v>
      </c>
      <c r="J437" s="319">
        <v>0.62644586999999996</v>
      </c>
      <c r="K437" s="315">
        <v>5</v>
      </c>
      <c r="L437" s="319">
        <v>1041238.8500093507</v>
      </c>
      <c r="M437" s="319">
        <v>16721.000000241911</v>
      </c>
      <c r="N437" s="320">
        <v>2.6720130629263642E-3</v>
      </c>
      <c r="O437" s="320">
        <v>2.0019361416590811E-4</v>
      </c>
      <c r="P437" s="315">
        <v>7</v>
      </c>
      <c r="Q437" s="319">
        <v>44893.975000030492</v>
      </c>
      <c r="R437" s="320">
        <v>1.6828353448278935E-4</v>
      </c>
    </row>
    <row r="438" spans="2:18" x14ac:dyDescent="0.2">
      <c r="B438" s="315" t="s">
        <v>1706</v>
      </c>
      <c r="C438" s="316" t="s">
        <v>7821</v>
      </c>
      <c r="D438" s="315" t="s">
        <v>24</v>
      </c>
      <c r="E438" s="317">
        <v>894.99000000000012</v>
      </c>
      <c r="F438" s="318">
        <v>0.18470000000000003</v>
      </c>
      <c r="G438" s="318">
        <v>0.95430000000000004</v>
      </c>
      <c r="H438" s="319">
        <v>4.6299032999999996</v>
      </c>
      <c r="I438" s="319">
        <v>4.6594398799999999</v>
      </c>
      <c r="J438" s="319">
        <v>0</v>
      </c>
      <c r="K438" s="315">
        <v>3</v>
      </c>
      <c r="L438" s="319">
        <v>88482.160005948768</v>
      </c>
      <c r="M438" s="319">
        <v>88482.160005948768</v>
      </c>
      <c r="N438" s="320">
        <v>1.0388183427868566E-3</v>
      </c>
      <c r="O438" s="320">
        <v>1.0388183427868566E-3</v>
      </c>
      <c r="P438" s="315">
        <v>0</v>
      </c>
      <c r="Q438" s="319">
        <v>0</v>
      </c>
      <c r="R438" s="320">
        <v>0</v>
      </c>
    </row>
    <row r="439" spans="2:18" x14ac:dyDescent="0.2">
      <c r="B439" s="315" t="s">
        <v>1000</v>
      </c>
      <c r="C439" s="316" t="s">
        <v>7823</v>
      </c>
      <c r="D439" s="315" t="s">
        <v>24</v>
      </c>
      <c r="E439" s="317">
        <v>385.85142857142858</v>
      </c>
      <c r="F439" s="318">
        <v>9.2750000000000004</v>
      </c>
      <c r="G439" s="318">
        <v>0.69580000000000009</v>
      </c>
      <c r="H439" s="319">
        <v>3.0294429000000003</v>
      </c>
      <c r="I439" s="319">
        <v>48.487123580000002</v>
      </c>
      <c r="J439" s="319">
        <v>2.7839730199999999</v>
      </c>
      <c r="K439" s="315">
        <v>6</v>
      </c>
      <c r="L439" s="319">
        <v>762219.24999882875</v>
      </c>
      <c r="M439" s="319">
        <v>98834.010001004353</v>
      </c>
      <c r="N439" s="320">
        <v>1.2686350438375418E-3</v>
      </c>
      <c r="O439" s="320">
        <v>7.681079438598378E-4</v>
      </c>
      <c r="P439" s="315">
        <v>1</v>
      </c>
      <c r="Q439" s="319">
        <v>55679.999999944121</v>
      </c>
      <c r="R439" s="320">
        <v>4.8134759516785982E-5</v>
      </c>
    </row>
    <row r="440" spans="2:18" x14ac:dyDescent="0.2">
      <c r="B440" s="315" t="s">
        <v>1451</v>
      </c>
      <c r="C440" s="316" t="s">
        <v>7824</v>
      </c>
      <c r="D440" s="315" t="s">
        <v>25</v>
      </c>
      <c r="E440" s="317">
        <v>338.21307692307687</v>
      </c>
      <c r="F440" s="318">
        <v>13.237200000000001</v>
      </c>
      <c r="G440" s="318">
        <v>1.0992</v>
      </c>
      <c r="H440" s="319">
        <v>1.4480356000000001</v>
      </c>
      <c r="I440" s="319">
        <v>22.436052029999999</v>
      </c>
      <c r="J440" s="319">
        <v>0.56065233999999997</v>
      </c>
      <c r="K440" s="315">
        <v>7</v>
      </c>
      <c r="L440" s="319">
        <v>414951.36000230699</v>
      </c>
      <c r="M440" s="319">
        <v>18214.130001699097</v>
      </c>
      <c r="N440" s="320">
        <v>2.1244306715114832E-3</v>
      </c>
      <c r="O440" s="320">
        <v>1.1216466630039647E-3</v>
      </c>
      <c r="P440" s="315">
        <v>6</v>
      </c>
      <c r="Q440" s="319">
        <v>9601.4699999450877</v>
      </c>
      <c r="R440" s="320">
        <v>9.8667117505077224E-5</v>
      </c>
    </row>
    <row r="441" spans="2:18" x14ac:dyDescent="0.2">
      <c r="B441" s="315" t="s">
        <v>1707</v>
      </c>
      <c r="C441" s="316" t="s">
        <v>7821</v>
      </c>
      <c r="D441" s="315" t="s">
        <v>24</v>
      </c>
      <c r="E441" s="317">
        <v>2021.6366666666665</v>
      </c>
      <c r="F441" s="318">
        <v>7.3022999999999998</v>
      </c>
      <c r="G441" s="318">
        <v>4.6105</v>
      </c>
      <c r="H441" s="319">
        <v>4.7961051470287366</v>
      </c>
      <c r="I441" s="319">
        <v>0.20937412</v>
      </c>
      <c r="J441" s="319">
        <v>0.47058700999999997</v>
      </c>
      <c r="K441" s="315">
        <v>2</v>
      </c>
      <c r="L441" s="319">
        <v>6442.9200000142919</v>
      </c>
      <c r="M441" s="319">
        <v>6442.9200000142919</v>
      </c>
      <c r="N441" s="320">
        <v>1.0048125212469881E-4</v>
      </c>
      <c r="O441" s="320">
        <v>1.0048125212469881E-4</v>
      </c>
      <c r="P441" s="315">
        <v>4</v>
      </c>
      <c r="Q441" s="319">
        <v>29104.710000387338</v>
      </c>
      <c r="R441" s="320">
        <v>1.1633182313813253E-4</v>
      </c>
    </row>
    <row r="442" spans="2:18" x14ac:dyDescent="0.2">
      <c r="B442" s="315" t="s">
        <v>6823</v>
      </c>
      <c r="C442" s="316" t="s">
        <v>7825</v>
      </c>
      <c r="D442" s="315" t="s">
        <v>24</v>
      </c>
      <c r="E442" s="317">
        <v>25</v>
      </c>
      <c r="F442" s="318">
        <v>0</v>
      </c>
      <c r="G442" s="318">
        <v>2.1850000000000001</v>
      </c>
      <c r="H442" s="319">
        <v>4.2488412999999996</v>
      </c>
      <c r="I442" s="319">
        <v>0</v>
      </c>
      <c r="J442" s="319">
        <v>6.1997900000000002E-3</v>
      </c>
      <c r="K442" s="315">
        <v>0</v>
      </c>
      <c r="L442" s="319">
        <v>0</v>
      </c>
      <c r="M442" s="319">
        <v>0</v>
      </c>
      <c r="N442" s="320">
        <v>0</v>
      </c>
      <c r="O442" s="320">
        <v>0</v>
      </c>
      <c r="P442" s="315">
        <v>1</v>
      </c>
      <c r="Q442" s="319">
        <v>20.000000002328306</v>
      </c>
      <c r="R442" s="320">
        <v>1.0052647019284103E-6</v>
      </c>
    </row>
    <row r="443" spans="2:18" x14ac:dyDescent="0.2">
      <c r="B443" s="315" t="s">
        <v>6961</v>
      </c>
      <c r="C443" s="316" t="s">
        <v>7825</v>
      </c>
      <c r="D443" s="315" t="s">
        <v>24</v>
      </c>
      <c r="E443" s="317">
        <v>33</v>
      </c>
      <c r="F443" s="318">
        <v>0</v>
      </c>
      <c r="G443" s="318">
        <v>2.2986</v>
      </c>
      <c r="H443" s="319">
        <v>3.6391420999999999</v>
      </c>
      <c r="I443" s="319">
        <v>0</v>
      </c>
      <c r="J443" s="319">
        <v>1.47957E-2</v>
      </c>
      <c r="K443" s="315">
        <v>0</v>
      </c>
      <c r="L443" s="319">
        <v>0</v>
      </c>
      <c r="M443" s="319">
        <v>0</v>
      </c>
      <c r="N443" s="320">
        <v>0</v>
      </c>
      <c r="O443" s="320">
        <v>0</v>
      </c>
      <c r="P443" s="315">
        <v>2</v>
      </c>
      <c r="Q443" s="319">
        <v>68.310000004840546</v>
      </c>
      <c r="R443" s="320">
        <v>1.9859799843308184E-6</v>
      </c>
    </row>
    <row r="444" spans="2:18" x14ac:dyDescent="0.2">
      <c r="B444" s="315" t="s">
        <v>7826</v>
      </c>
      <c r="C444" s="316" t="s">
        <v>7825</v>
      </c>
      <c r="D444" s="315" t="s">
        <v>24</v>
      </c>
      <c r="E444" s="317">
        <v>4</v>
      </c>
      <c r="F444" s="318">
        <v>0</v>
      </c>
      <c r="G444" s="318">
        <v>0.29680000000000001</v>
      </c>
      <c r="H444" s="319">
        <v>3.1056553</v>
      </c>
      <c r="I444" s="319"/>
      <c r="J444" s="319"/>
      <c r="K444" s="315"/>
      <c r="L444" s="319"/>
      <c r="M444" s="319"/>
      <c r="N444" s="320"/>
      <c r="O444" s="320"/>
      <c r="P444" s="315"/>
      <c r="Q444" s="319"/>
      <c r="R444" s="320"/>
    </row>
    <row r="445" spans="2:18" x14ac:dyDescent="0.2">
      <c r="B445" s="315" t="s">
        <v>7827</v>
      </c>
      <c r="C445" s="316" t="s">
        <v>7825</v>
      </c>
      <c r="D445" s="315" t="s">
        <v>24</v>
      </c>
      <c r="E445" s="317">
        <v>6</v>
      </c>
      <c r="F445" s="318">
        <v>0</v>
      </c>
      <c r="G445" s="318">
        <v>1.4524000000000001</v>
      </c>
      <c r="H445" s="319">
        <v>1.8862569000000002</v>
      </c>
      <c r="I445" s="319"/>
      <c r="J445" s="319"/>
      <c r="K445" s="315"/>
      <c r="L445" s="319"/>
      <c r="M445" s="319"/>
      <c r="N445" s="320"/>
      <c r="O445" s="320"/>
      <c r="P445" s="315"/>
      <c r="Q445" s="319"/>
      <c r="R445" s="320"/>
    </row>
    <row r="446" spans="2:18" x14ac:dyDescent="0.2">
      <c r="B446" s="315" t="s">
        <v>1842</v>
      </c>
      <c r="C446" s="316" t="s">
        <v>7825</v>
      </c>
      <c r="D446" s="315" t="s">
        <v>24</v>
      </c>
      <c r="E446" s="317">
        <v>32.656666666666666</v>
      </c>
      <c r="F446" s="318">
        <v>2.0563000000000002</v>
      </c>
      <c r="G446" s="318">
        <v>0.85260000000000002</v>
      </c>
      <c r="H446" s="319">
        <v>4.0011510000000001</v>
      </c>
      <c r="I446" s="319">
        <v>1.00601293</v>
      </c>
      <c r="J446" s="319">
        <v>0.48450852999999999</v>
      </c>
      <c r="K446" s="315">
        <v>2</v>
      </c>
      <c r="L446" s="319">
        <v>1566.0000000125729</v>
      </c>
      <c r="M446" s="319">
        <v>1566.0000000125729</v>
      </c>
      <c r="N446" s="320">
        <v>1.2060515547531865E-5</v>
      </c>
      <c r="O446" s="320">
        <v>1.2060515547531865E-5</v>
      </c>
      <c r="P446" s="315">
        <v>1</v>
      </c>
      <c r="Q446" s="319">
        <v>124.99999999883585</v>
      </c>
      <c r="R446" s="320">
        <v>9.9877490270434293E-7</v>
      </c>
    </row>
    <row r="447" spans="2:18" x14ac:dyDescent="0.2">
      <c r="B447" s="315" t="s">
        <v>810</v>
      </c>
      <c r="C447" s="316" t="s">
        <v>7828</v>
      </c>
      <c r="D447" s="315" t="s">
        <v>24</v>
      </c>
      <c r="E447" s="317">
        <v>1451</v>
      </c>
      <c r="F447" s="318">
        <v>5.7134000000000009</v>
      </c>
      <c r="G447" s="318">
        <v>7.0764000000000005</v>
      </c>
      <c r="H447" s="319">
        <v>4.3492013589050069</v>
      </c>
      <c r="I447" s="319"/>
      <c r="J447" s="319"/>
      <c r="K447" s="315"/>
      <c r="L447" s="319"/>
      <c r="M447" s="319"/>
      <c r="N447" s="320"/>
      <c r="O447" s="320"/>
      <c r="P447" s="315"/>
      <c r="Q447" s="319"/>
      <c r="R447" s="320"/>
    </row>
    <row r="448" spans="2:18" x14ac:dyDescent="0.2">
      <c r="B448" s="315" t="s">
        <v>811</v>
      </c>
      <c r="C448" s="316" t="s">
        <v>7829</v>
      </c>
      <c r="D448" s="315" t="s">
        <v>24</v>
      </c>
      <c r="E448" s="317">
        <v>1770.7025000000001</v>
      </c>
      <c r="F448" s="318">
        <v>12.8597</v>
      </c>
      <c r="G448" s="318">
        <v>0.99770000000000003</v>
      </c>
      <c r="H448" s="319">
        <v>4.6378651659119772</v>
      </c>
      <c r="I448" s="319">
        <v>13.50565029</v>
      </c>
      <c r="J448" s="319">
        <v>0.25040161999999999</v>
      </c>
      <c r="K448" s="315">
        <v>11</v>
      </c>
      <c r="L448" s="319">
        <v>397758.29000876931</v>
      </c>
      <c r="M448" s="319">
        <v>229176.29000889783</v>
      </c>
      <c r="N448" s="320">
        <v>7.6522252265597635E-3</v>
      </c>
      <c r="O448" s="320">
        <v>7.2336964498670928E-3</v>
      </c>
      <c r="P448" s="315">
        <v>1</v>
      </c>
      <c r="Q448" s="319">
        <v>12120.150000023716</v>
      </c>
      <c r="R448" s="320">
        <v>3.4023459370658004E-5</v>
      </c>
    </row>
    <row r="449" spans="2:18" x14ac:dyDescent="0.2">
      <c r="B449" s="315" t="s">
        <v>1818</v>
      </c>
      <c r="C449" s="316" t="s">
        <v>7825</v>
      </c>
      <c r="D449" s="315" t="s">
        <v>24</v>
      </c>
      <c r="E449" s="317">
        <v>5</v>
      </c>
      <c r="F449" s="318">
        <v>0</v>
      </c>
      <c r="G449" s="318">
        <v>1.2001000000000002</v>
      </c>
      <c r="H449" s="319">
        <v>2.5527656427733576</v>
      </c>
      <c r="I449" s="319">
        <v>1.3129015100000001</v>
      </c>
      <c r="J449" s="319">
        <v>0</v>
      </c>
      <c r="K449" s="315">
        <v>1</v>
      </c>
      <c r="L449" s="319">
        <v>130.00000000465661</v>
      </c>
      <c r="M449" s="319">
        <v>130.00000000465661</v>
      </c>
      <c r="N449" s="320">
        <v>5.0337563195412808E-6</v>
      </c>
      <c r="O449" s="320">
        <v>5.0337563195412808E-6</v>
      </c>
      <c r="P449" s="315">
        <v>0</v>
      </c>
      <c r="Q449" s="319">
        <v>0</v>
      </c>
      <c r="R449" s="320">
        <v>0</v>
      </c>
    </row>
    <row r="450" spans="2:18" x14ac:dyDescent="0.2">
      <c r="B450" s="315" t="s">
        <v>1819</v>
      </c>
      <c r="C450" s="316" t="s">
        <v>7825</v>
      </c>
      <c r="D450" s="315" t="s">
        <v>24</v>
      </c>
      <c r="E450" s="317">
        <v>34.25</v>
      </c>
      <c r="F450" s="318">
        <v>0.59370000000000001</v>
      </c>
      <c r="G450" s="318">
        <v>3.2603</v>
      </c>
      <c r="H450" s="319">
        <v>3.5057703999999998</v>
      </c>
      <c r="I450" s="319">
        <v>6.6564419800000003</v>
      </c>
      <c r="J450" s="319">
        <v>3.2360272499999998</v>
      </c>
      <c r="K450" s="315">
        <v>2</v>
      </c>
      <c r="L450" s="319">
        <v>1872.0000000356231</v>
      </c>
      <c r="M450" s="319">
        <v>1872.0000000356231</v>
      </c>
      <c r="N450" s="320">
        <v>3.5232317187857411E-5</v>
      </c>
      <c r="O450" s="320">
        <v>3.5232317187857411E-5</v>
      </c>
      <c r="P450" s="315">
        <v>2</v>
      </c>
      <c r="Q450" s="319">
        <v>938.61000000138301</v>
      </c>
      <c r="R450" s="320">
        <v>3.010247152577233E-6</v>
      </c>
    </row>
    <row r="451" spans="2:18" x14ac:dyDescent="0.2">
      <c r="B451" s="315" t="s">
        <v>7830</v>
      </c>
      <c r="C451" s="316" t="s">
        <v>7825</v>
      </c>
      <c r="D451" s="315" t="s">
        <v>24</v>
      </c>
      <c r="E451" s="317">
        <v>4</v>
      </c>
      <c r="F451" s="318">
        <v>0</v>
      </c>
      <c r="G451" s="318">
        <v>1.2843</v>
      </c>
      <c r="H451" s="319">
        <v>0.42337358361022226</v>
      </c>
      <c r="I451" s="319"/>
      <c r="J451" s="319"/>
      <c r="K451" s="315"/>
      <c r="L451" s="319"/>
      <c r="M451" s="319"/>
      <c r="N451" s="320"/>
      <c r="O451" s="320"/>
      <c r="P451" s="315"/>
      <c r="Q451" s="319"/>
      <c r="R451" s="320"/>
    </row>
    <row r="452" spans="2:18" x14ac:dyDescent="0.2">
      <c r="B452" s="315" t="s">
        <v>972</v>
      </c>
      <c r="C452" s="316" t="s">
        <v>7831</v>
      </c>
      <c r="D452" s="315" t="s">
        <v>25</v>
      </c>
      <c r="E452" s="317">
        <v>406.00157894736844</v>
      </c>
      <c r="F452" s="318">
        <v>89.540580000000006</v>
      </c>
      <c r="G452" s="318">
        <v>0.59030000000000005</v>
      </c>
      <c r="H452" s="319">
        <v>1.0098142999999999</v>
      </c>
      <c r="I452" s="319">
        <v>2.4893677599999999</v>
      </c>
      <c r="J452" s="319">
        <v>0.43469946999999998</v>
      </c>
      <c r="K452" s="315">
        <v>16</v>
      </c>
      <c r="L452" s="319">
        <v>151590.63333352236</v>
      </c>
      <c r="M452" s="319">
        <v>148248.6333335042</v>
      </c>
      <c r="N452" s="320">
        <v>1.5052592045844296E-3</v>
      </c>
      <c r="O452" s="320">
        <v>1.496590255036589E-3</v>
      </c>
      <c r="P452" s="315">
        <v>22</v>
      </c>
      <c r="Q452" s="319">
        <v>20849.950000172048</v>
      </c>
      <c r="R452" s="320">
        <v>2.7924297049203262E-4</v>
      </c>
    </row>
    <row r="453" spans="2:18" x14ac:dyDescent="0.2">
      <c r="B453" s="315" t="s">
        <v>666</v>
      </c>
      <c r="C453" s="316" t="s">
        <v>7832</v>
      </c>
      <c r="D453" s="315" t="s">
        <v>25</v>
      </c>
      <c r="E453" s="317">
        <v>215.96111111111111</v>
      </c>
      <c r="F453" s="318">
        <v>50.128500000000003</v>
      </c>
      <c r="G453" s="318">
        <v>0.16120000000000001</v>
      </c>
      <c r="H453" s="319">
        <v>0.72401780000000004</v>
      </c>
      <c r="I453" s="319">
        <v>10.38170043</v>
      </c>
      <c r="J453" s="319">
        <v>1.95228102</v>
      </c>
      <c r="K453" s="315">
        <v>12</v>
      </c>
      <c r="L453" s="319">
        <v>60344.039997146705</v>
      </c>
      <c r="M453" s="319">
        <v>27520.039999065</v>
      </c>
      <c r="N453" s="320">
        <v>1.7250149653550693E-3</v>
      </c>
      <c r="O453" s="320">
        <v>1.0892919985134254E-3</v>
      </c>
      <c r="P453" s="315">
        <v>14</v>
      </c>
      <c r="Q453" s="319">
        <v>24620.764999758532</v>
      </c>
      <c r="R453" s="320">
        <v>2.5997315103291012E-4</v>
      </c>
    </row>
    <row r="454" spans="2:18" x14ac:dyDescent="0.2">
      <c r="B454" s="315" t="s">
        <v>1651</v>
      </c>
      <c r="C454" s="316" t="s">
        <v>7833</v>
      </c>
      <c r="D454" s="315" t="s">
        <v>24</v>
      </c>
      <c r="E454" s="317">
        <v>888.75</v>
      </c>
      <c r="F454" s="318">
        <v>4.4093</v>
      </c>
      <c r="G454" s="318">
        <v>3.0292000000000003</v>
      </c>
      <c r="H454" s="319">
        <v>2.5912215999999999</v>
      </c>
      <c r="I454" s="319">
        <v>0.24407414999999999</v>
      </c>
      <c r="J454" s="319">
        <v>1.142747E-2</v>
      </c>
      <c r="K454" s="315">
        <v>1</v>
      </c>
      <c r="L454" s="319">
        <v>9735.0000002060551</v>
      </c>
      <c r="M454" s="319">
        <v>0</v>
      </c>
      <c r="N454" s="320">
        <v>5.9643517770634484E-5</v>
      </c>
      <c r="O454" s="320">
        <v>0</v>
      </c>
      <c r="P454" s="315">
        <v>1</v>
      </c>
      <c r="Q454" s="319">
        <v>1062.1499999864493</v>
      </c>
      <c r="R454" s="320">
        <v>2.9229987508248429E-6</v>
      </c>
    </row>
    <row r="455" spans="2:18" x14ac:dyDescent="0.2">
      <c r="B455" s="315" t="s">
        <v>1821</v>
      </c>
      <c r="C455" s="316" t="s">
        <v>7829</v>
      </c>
      <c r="D455" s="315" t="s">
        <v>24</v>
      </c>
      <c r="E455" s="317">
        <v>34.25</v>
      </c>
      <c r="F455" s="318">
        <v>1.0395000000000001</v>
      </c>
      <c r="G455" s="318">
        <v>3.2210000000000001</v>
      </c>
      <c r="H455" s="319">
        <v>2.1530003</v>
      </c>
      <c r="I455" s="319">
        <v>8.3528313999999995</v>
      </c>
      <c r="J455" s="319">
        <v>1.1305760600000001</v>
      </c>
      <c r="K455" s="315">
        <v>1</v>
      </c>
      <c r="L455" s="319">
        <v>4011.9999998970889</v>
      </c>
      <c r="M455" s="319">
        <v>4011.9999998970889</v>
      </c>
      <c r="N455" s="320">
        <v>3.4229542972880708E-5</v>
      </c>
      <c r="O455" s="320">
        <v>3.4229542972880708E-5</v>
      </c>
      <c r="P455" s="315">
        <v>3</v>
      </c>
      <c r="Q455" s="319">
        <v>1147.5600000136064</v>
      </c>
      <c r="R455" s="320">
        <v>1.4160774654382609E-5</v>
      </c>
    </row>
    <row r="456" spans="2:18" x14ac:dyDescent="0.2">
      <c r="B456" s="315" t="s">
        <v>7834</v>
      </c>
      <c r="C456" s="316" t="s">
        <v>7825</v>
      </c>
      <c r="D456" s="315" t="s">
        <v>24</v>
      </c>
      <c r="E456" s="317">
        <v>2</v>
      </c>
      <c r="F456" s="318">
        <v>1.1368</v>
      </c>
      <c r="G456" s="318">
        <v>0.78810000000000002</v>
      </c>
      <c r="H456" s="319">
        <v>3.8677793</v>
      </c>
      <c r="I456" s="319"/>
      <c r="J456" s="319"/>
      <c r="K456" s="315"/>
      <c r="L456" s="319"/>
      <c r="M456" s="319"/>
      <c r="N456" s="320"/>
      <c r="O456" s="320"/>
      <c r="P456" s="315"/>
      <c r="Q456" s="319"/>
      <c r="R456" s="320"/>
    </row>
    <row r="457" spans="2:18" x14ac:dyDescent="0.2">
      <c r="B457" s="315" t="s">
        <v>733</v>
      </c>
      <c r="C457" s="316" t="s">
        <v>7835</v>
      </c>
      <c r="D457" s="315" t="s">
        <v>25</v>
      </c>
      <c r="E457" s="317">
        <v>1873.9199999999998</v>
      </c>
      <c r="F457" s="318">
        <v>12.338800000000001</v>
      </c>
      <c r="G457" s="318">
        <v>2.4258999999999999</v>
      </c>
      <c r="H457" s="319">
        <v>3.7711310631879016</v>
      </c>
      <c r="I457" s="319">
        <v>20.630081189999999</v>
      </c>
      <c r="J457" s="319">
        <v>8.7967690000000001E-2</v>
      </c>
      <c r="K457" s="315">
        <v>10</v>
      </c>
      <c r="L457" s="319">
        <v>869146.78322276974</v>
      </c>
      <c r="M457" s="319">
        <v>453420.78321330884</v>
      </c>
      <c r="N457" s="320">
        <v>2.280292935855115E-2</v>
      </c>
      <c r="O457" s="320">
        <v>1.7149936083423901E-2</v>
      </c>
      <c r="P457" s="315">
        <v>3</v>
      </c>
      <c r="Q457" s="319">
        <v>10708.319999831914</v>
      </c>
      <c r="R457" s="320">
        <v>1.1450777873883811E-4</v>
      </c>
    </row>
    <row r="458" spans="2:18" x14ac:dyDescent="0.2">
      <c r="B458" s="315" t="s">
        <v>7836</v>
      </c>
      <c r="C458" s="316" t="s">
        <v>7825</v>
      </c>
      <c r="D458" s="315" t="s">
        <v>24</v>
      </c>
      <c r="E458" s="317">
        <v>19</v>
      </c>
      <c r="F458" s="318">
        <v>0.42019999999999996</v>
      </c>
      <c r="G458" s="318">
        <v>2.9590999999999998</v>
      </c>
      <c r="H458" s="319">
        <v>2.9636150852715577</v>
      </c>
      <c r="I458" s="319"/>
      <c r="J458" s="319"/>
      <c r="K458" s="315"/>
      <c r="L458" s="319"/>
      <c r="M458" s="319"/>
      <c r="N458" s="320"/>
      <c r="O458" s="320"/>
      <c r="P458" s="315"/>
      <c r="Q458" s="319"/>
      <c r="R458" s="320"/>
    </row>
    <row r="459" spans="2:18" x14ac:dyDescent="0.2">
      <c r="B459" s="315" t="s">
        <v>1775</v>
      </c>
      <c r="C459" s="316" t="s">
        <v>7837</v>
      </c>
      <c r="D459" s="315" t="s">
        <v>24</v>
      </c>
      <c r="E459" s="317">
        <v>883.48</v>
      </c>
      <c r="F459" s="318">
        <v>6.2444000000000006</v>
      </c>
      <c r="G459" s="318">
        <v>0.66959999999999997</v>
      </c>
      <c r="H459" s="319">
        <v>3.6010358999999998</v>
      </c>
      <c r="I459" s="319">
        <v>0.37979907000000002</v>
      </c>
      <c r="J459" s="319">
        <v>6.7868399999999997E-3</v>
      </c>
      <c r="K459" s="315">
        <v>1</v>
      </c>
      <c r="L459" s="319">
        <v>19640.989700132075</v>
      </c>
      <c r="M459" s="319">
        <v>19640.989700132075</v>
      </c>
      <c r="N459" s="320">
        <v>7.1469418382217722E-5</v>
      </c>
      <c r="O459" s="320">
        <v>7.1469418382217722E-5</v>
      </c>
      <c r="P459" s="315">
        <v>1</v>
      </c>
      <c r="Q459" s="319">
        <v>92.000000006519258</v>
      </c>
      <c r="R459" s="320">
        <v>2.014513684712331E-6</v>
      </c>
    </row>
    <row r="460" spans="2:18" x14ac:dyDescent="0.2">
      <c r="B460" s="315" t="s">
        <v>7838</v>
      </c>
      <c r="C460" s="316" t="s">
        <v>7829</v>
      </c>
      <c r="D460" s="315" t="s">
        <v>24</v>
      </c>
      <c r="E460" s="317">
        <v>15</v>
      </c>
      <c r="F460" s="318">
        <v>1.1241000000000001</v>
      </c>
      <c r="G460" s="318">
        <v>1.7074</v>
      </c>
      <c r="H460" s="319">
        <v>4.2127605380446536</v>
      </c>
      <c r="I460" s="319"/>
      <c r="J460" s="319"/>
      <c r="K460" s="315"/>
      <c r="L460" s="319"/>
      <c r="M460" s="319"/>
      <c r="N460" s="320"/>
      <c r="O460" s="320"/>
      <c r="P460" s="315"/>
      <c r="Q460" s="319"/>
      <c r="R460" s="320"/>
    </row>
    <row r="461" spans="2:18" x14ac:dyDescent="0.2">
      <c r="B461" s="315" t="s">
        <v>601</v>
      </c>
      <c r="C461" s="316" t="s">
        <v>7835</v>
      </c>
      <c r="D461" s="315" t="s">
        <v>25</v>
      </c>
      <c r="E461" s="317">
        <v>746.75</v>
      </c>
      <c r="F461" s="318">
        <v>6.0284000000000004</v>
      </c>
      <c r="G461" s="318">
        <v>2.1495000000000002</v>
      </c>
      <c r="H461" s="319">
        <v>1.8862569000000002</v>
      </c>
      <c r="I461" s="319">
        <v>3.3942278300000002</v>
      </c>
      <c r="J461" s="319">
        <v>3.8785321700000002</v>
      </c>
      <c r="K461" s="315">
        <v>8</v>
      </c>
      <c r="L461" s="319">
        <v>149544.22001233196</v>
      </c>
      <c r="M461" s="319">
        <v>124916.22001281346</v>
      </c>
      <c r="N461" s="320">
        <v>5.9281857674418756E-3</v>
      </c>
      <c r="O461" s="320">
        <v>5.658872828012332E-3</v>
      </c>
      <c r="P461" s="315">
        <v>4</v>
      </c>
      <c r="Q461" s="319">
        <v>1694.4599999791012</v>
      </c>
      <c r="R461" s="320">
        <v>3.9323039741300829E-5</v>
      </c>
    </row>
    <row r="462" spans="2:18" x14ac:dyDescent="0.2">
      <c r="B462" s="315" t="s">
        <v>1438</v>
      </c>
      <c r="C462" s="316" t="s">
        <v>7839</v>
      </c>
      <c r="D462" s="315" t="s">
        <v>25</v>
      </c>
      <c r="E462" s="317">
        <v>928.49461538461537</v>
      </c>
      <c r="F462" s="318">
        <v>10.2455</v>
      </c>
      <c r="G462" s="318">
        <v>2.4092000000000002</v>
      </c>
      <c r="H462" s="319">
        <v>2.1746006794525035</v>
      </c>
      <c r="I462" s="319">
        <v>127.59240859000001</v>
      </c>
      <c r="J462" s="319">
        <v>4.3737969200000002</v>
      </c>
      <c r="K462" s="315">
        <v>3</v>
      </c>
      <c r="L462" s="319">
        <v>2684023.0099888318</v>
      </c>
      <c r="M462" s="319">
        <v>110700.82999357022</v>
      </c>
      <c r="N462" s="320">
        <v>5.5050779571609119E-3</v>
      </c>
      <c r="O462" s="320">
        <v>2.8548160067355579E-3</v>
      </c>
      <c r="P462" s="315">
        <v>10</v>
      </c>
      <c r="Q462" s="319">
        <v>59162.11000017172</v>
      </c>
      <c r="R462" s="320">
        <v>4.4246794347077773E-4</v>
      </c>
    </row>
    <row r="463" spans="2:18" x14ac:dyDescent="0.2">
      <c r="B463" s="315" t="s">
        <v>6818</v>
      </c>
      <c r="C463" s="316" t="s">
        <v>7477</v>
      </c>
      <c r="D463" s="315" t="s">
        <v>24</v>
      </c>
      <c r="E463" s="317">
        <v>320</v>
      </c>
      <c r="F463" s="318">
        <v>1.5668</v>
      </c>
      <c r="G463" s="318">
        <v>0.35510000000000003</v>
      </c>
      <c r="H463" s="319">
        <v>0.65430462921579846</v>
      </c>
      <c r="I463" s="319">
        <v>2.4354509999999999E-2</v>
      </c>
      <c r="J463" s="319">
        <v>3.4576490000000001E-2</v>
      </c>
      <c r="K463" s="315">
        <v>0</v>
      </c>
      <c r="L463" s="319">
        <v>0</v>
      </c>
      <c r="M463" s="319">
        <v>0</v>
      </c>
      <c r="N463" s="320">
        <v>0</v>
      </c>
      <c r="O463" s="320">
        <v>0</v>
      </c>
      <c r="P463" s="315">
        <v>1</v>
      </c>
      <c r="Q463" s="319">
        <v>881.67999998177402</v>
      </c>
      <c r="R463" s="320">
        <v>4.1416905719450502E-6</v>
      </c>
    </row>
    <row r="464" spans="2:18" x14ac:dyDescent="0.2">
      <c r="B464" s="315" t="s">
        <v>1433</v>
      </c>
      <c r="C464" s="316" t="s">
        <v>7840</v>
      </c>
      <c r="D464" s="315" t="s">
        <v>24</v>
      </c>
      <c r="E464" s="317">
        <v>223.12333333333333</v>
      </c>
      <c r="F464" s="318">
        <v>2.2494000000000001</v>
      </c>
      <c r="G464" s="318">
        <v>1.8127</v>
      </c>
      <c r="H464" s="319">
        <v>4.2869475000000001</v>
      </c>
      <c r="I464" s="319">
        <v>0.86299733999999995</v>
      </c>
      <c r="J464" s="319">
        <v>5.1401399999999996E-3</v>
      </c>
      <c r="K464" s="315">
        <v>2</v>
      </c>
      <c r="L464" s="319">
        <v>5206.4999998564599</v>
      </c>
      <c r="M464" s="319">
        <v>5206.4999998564599</v>
      </c>
      <c r="N464" s="320">
        <v>2.6037820837784369E-5</v>
      </c>
      <c r="O464" s="320">
        <v>2.6037820837784369E-5</v>
      </c>
      <c r="P464" s="315">
        <v>1</v>
      </c>
      <c r="Q464" s="319">
        <v>57.182399997197095</v>
      </c>
      <c r="R464" s="320">
        <v>3.0054268446091865E-6</v>
      </c>
    </row>
    <row r="465" spans="2:18" x14ac:dyDescent="0.2">
      <c r="B465" s="315" t="s">
        <v>1222</v>
      </c>
      <c r="C465" s="316" t="s">
        <v>7841</v>
      </c>
      <c r="D465" s="315" t="s">
        <v>24</v>
      </c>
      <c r="E465" s="317">
        <v>422.82666666666665</v>
      </c>
      <c r="F465" s="318">
        <v>2.4020999999999999</v>
      </c>
      <c r="G465" s="318">
        <v>4.1131000000000002</v>
      </c>
      <c r="H465" s="319">
        <v>3.4867173</v>
      </c>
      <c r="I465" s="319">
        <v>5.6895289499999997</v>
      </c>
      <c r="J465" s="319">
        <v>0.99901775999999998</v>
      </c>
      <c r="K465" s="315">
        <v>3</v>
      </c>
      <c r="L465" s="319">
        <v>73474.684999331454</v>
      </c>
      <c r="M465" s="319">
        <v>57086.624999369094</v>
      </c>
      <c r="N465" s="320">
        <v>7.6884663909983339E-4</v>
      </c>
      <c r="O465" s="320">
        <v>4.3364604571985421E-4</v>
      </c>
      <c r="P465" s="315">
        <v>2</v>
      </c>
      <c r="Q465" s="319">
        <v>9394.3599998140253</v>
      </c>
      <c r="R465" s="320">
        <v>3.1328153957228865E-5</v>
      </c>
    </row>
    <row r="466" spans="2:18" x14ac:dyDescent="0.2">
      <c r="B466" s="315" t="s">
        <v>898</v>
      </c>
      <c r="C466" s="316" t="s">
        <v>7842</v>
      </c>
      <c r="D466" s="315" t="s">
        <v>24</v>
      </c>
      <c r="E466" s="317">
        <v>299.37750000000005</v>
      </c>
      <c r="F466" s="318">
        <v>3.8504</v>
      </c>
      <c r="G466" s="318">
        <v>1.099</v>
      </c>
      <c r="H466" s="319">
        <v>4.0011510000000001</v>
      </c>
      <c r="I466" s="319">
        <v>223.82954097000001</v>
      </c>
      <c r="J466" s="319">
        <v>2.47211771</v>
      </c>
      <c r="K466" s="315">
        <v>3</v>
      </c>
      <c r="L466" s="319">
        <v>924364.41619861836</v>
      </c>
      <c r="M466" s="319">
        <v>4920.436199932863</v>
      </c>
      <c r="N466" s="320">
        <v>6.0100853857163791E-4</v>
      </c>
      <c r="O466" s="320">
        <v>3.0057541423496759E-4</v>
      </c>
      <c r="P466" s="315">
        <v>1</v>
      </c>
      <c r="Q466" s="319">
        <v>963.02000002583952</v>
      </c>
      <c r="R466" s="320">
        <v>3.6084415559216973E-6</v>
      </c>
    </row>
    <row r="467" spans="2:18" x14ac:dyDescent="0.2">
      <c r="B467" s="315" t="s">
        <v>1696</v>
      </c>
      <c r="C467" s="316" t="s">
        <v>7477</v>
      </c>
      <c r="D467" s="315" t="s">
        <v>24</v>
      </c>
      <c r="E467" s="317">
        <v>422.29</v>
      </c>
      <c r="F467" s="318">
        <v>1.9082999999999999</v>
      </c>
      <c r="G467" s="318">
        <v>5.8040000000000003</v>
      </c>
      <c r="H467" s="319">
        <v>4.5917971000000009</v>
      </c>
      <c r="I467" s="319">
        <v>4.4433968699999999</v>
      </c>
      <c r="J467" s="319">
        <v>0.74915631000000005</v>
      </c>
      <c r="K467" s="315">
        <v>2</v>
      </c>
      <c r="L467" s="319">
        <v>11975.999999828346</v>
      </c>
      <c r="M467" s="319">
        <v>11975.999999828346</v>
      </c>
      <c r="N467" s="320">
        <v>7.9558679928218599E-5</v>
      </c>
      <c r="O467" s="320">
        <v>7.9558679928218599E-5</v>
      </c>
      <c r="P467" s="315">
        <v>4</v>
      </c>
      <c r="Q467" s="319">
        <v>2326.0899998950426</v>
      </c>
      <c r="R467" s="320">
        <v>1.400816023808335E-5</v>
      </c>
    </row>
    <row r="468" spans="2:18" x14ac:dyDescent="0.2">
      <c r="B468" s="315" t="s">
        <v>1453</v>
      </c>
      <c r="C468" s="316" t="s">
        <v>7843</v>
      </c>
      <c r="D468" s="315" t="s">
        <v>24</v>
      </c>
      <c r="E468" s="317">
        <v>129</v>
      </c>
      <c r="F468" s="318">
        <v>1.8231000000000002</v>
      </c>
      <c r="G468" s="318">
        <v>0.80700000000000005</v>
      </c>
      <c r="H468" s="319">
        <v>3.4867173</v>
      </c>
      <c r="I468" s="319">
        <v>0.38669814000000002</v>
      </c>
      <c r="J468" s="319">
        <v>1.2847303000000001</v>
      </c>
      <c r="K468" s="315">
        <v>1</v>
      </c>
      <c r="L468" s="319">
        <v>5704.9999998940621</v>
      </c>
      <c r="M468" s="319">
        <v>5704.9999998940621</v>
      </c>
      <c r="N468" s="320">
        <v>1.7653927773968228E-5</v>
      </c>
      <c r="O468" s="320">
        <v>1.7653927773968228E-5</v>
      </c>
      <c r="P468" s="315">
        <v>3</v>
      </c>
      <c r="Q468" s="319">
        <v>6344.4800000343475</v>
      </c>
      <c r="R468" s="320">
        <v>3.0369705040276707E-5</v>
      </c>
    </row>
    <row r="469" spans="2:18" x14ac:dyDescent="0.2">
      <c r="B469" s="315" t="s">
        <v>3832</v>
      </c>
      <c r="C469" s="316" t="s">
        <v>7843</v>
      </c>
      <c r="D469" s="315" t="s">
        <v>24</v>
      </c>
      <c r="E469" s="317">
        <v>312.16000000000003</v>
      </c>
      <c r="F469" s="318">
        <v>3.2619000000000002</v>
      </c>
      <c r="G469" s="318">
        <v>0.4642</v>
      </c>
      <c r="H469" s="319">
        <v>4.2678944000000003</v>
      </c>
      <c r="I469" s="319">
        <v>9.5177559999999994E-2</v>
      </c>
      <c r="J469" s="319">
        <v>1.081149E-2</v>
      </c>
      <c r="K469" s="315">
        <v>0</v>
      </c>
      <c r="L469" s="319">
        <v>0</v>
      </c>
      <c r="M469" s="319">
        <v>0</v>
      </c>
      <c r="N469" s="320">
        <v>0</v>
      </c>
      <c r="O469" s="320">
        <v>0</v>
      </c>
      <c r="P469" s="315">
        <v>1</v>
      </c>
      <c r="Q469" s="319">
        <v>459.37499999572179</v>
      </c>
      <c r="R469" s="320">
        <v>1.2233367880031347E-6</v>
      </c>
    </row>
    <row r="470" spans="2:18" x14ac:dyDescent="0.2">
      <c r="B470" s="315" t="s">
        <v>1738</v>
      </c>
      <c r="C470" s="316" t="s">
        <v>7844</v>
      </c>
      <c r="D470" s="315" t="s">
        <v>24</v>
      </c>
      <c r="E470" s="317">
        <v>944.34300000000007</v>
      </c>
      <c r="F470" s="318">
        <v>3.7814000000000001</v>
      </c>
      <c r="G470" s="318">
        <v>0.44190000000000002</v>
      </c>
      <c r="H470" s="319">
        <v>3.3533455999999999</v>
      </c>
      <c r="I470" s="319">
        <v>6.6463357700000003</v>
      </c>
      <c r="J470" s="319">
        <v>0.58113630999999999</v>
      </c>
      <c r="K470" s="315">
        <v>2</v>
      </c>
      <c r="L470" s="319">
        <v>99059.839997867821</v>
      </c>
      <c r="M470" s="319">
        <v>99059.839997867821</v>
      </c>
      <c r="N470" s="320">
        <v>7.7783864879222859E-4</v>
      </c>
      <c r="O470" s="320">
        <v>7.7783864879222859E-4</v>
      </c>
      <c r="P470" s="315">
        <v>7</v>
      </c>
      <c r="Q470" s="319">
        <v>25956.660200113092</v>
      </c>
      <c r="R470" s="320">
        <v>1.1104078821850393E-4</v>
      </c>
    </row>
    <row r="471" spans="2:18" x14ac:dyDescent="0.2">
      <c r="B471" s="315" t="s">
        <v>617</v>
      </c>
      <c r="C471" s="316" t="s">
        <v>7845</v>
      </c>
      <c r="D471" s="315" t="s">
        <v>24</v>
      </c>
      <c r="E471" s="317">
        <v>2821.3363636363638</v>
      </c>
      <c r="F471" s="318">
        <v>7.9256000000000002</v>
      </c>
      <c r="G471" s="318">
        <v>0.58399999999999996</v>
      </c>
      <c r="H471" s="319">
        <v>8.3895854486868338</v>
      </c>
      <c r="I471" s="319">
        <v>8.3004989600000005</v>
      </c>
      <c r="J471" s="319">
        <v>0.60339704000000005</v>
      </c>
      <c r="K471" s="315">
        <v>5</v>
      </c>
      <c r="L471" s="319">
        <v>444826.10999523586</v>
      </c>
      <c r="M471" s="319">
        <v>436456.10999482725</v>
      </c>
      <c r="N471" s="320">
        <v>3.2773336745768548E-3</v>
      </c>
      <c r="O471" s="320">
        <v>3.1408512847479675E-3</v>
      </c>
      <c r="P471" s="315">
        <v>6</v>
      </c>
      <c r="Q471" s="319">
        <v>26619.0997999141</v>
      </c>
      <c r="R471" s="320">
        <v>8.4773090791662542E-5</v>
      </c>
    </row>
    <row r="472" spans="2:18" x14ac:dyDescent="0.2">
      <c r="B472" s="315" t="s">
        <v>1634</v>
      </c>
      <c r="C472" s="316" t="s">
        <v>7846</v>
      </c>
      <c r="D472" s="315" t="s">
        <v>24</v>
      </c>
      <c r="E472" s="317">
        <v>1329.1010000000001</v>
      </c>
      <c r="F472" s="318">
        <v>2.8033999999999999</v>
      </c>
      <c r="G472" s="318">
        <v>0.57430000000000003</v>
      </c>
      <c r="H472" s="319">
        <v>2.3593743061996091</v>
      </c>
      <c r="I472" s="319">
        <v>59.422588140000002</v>
      </c>
      <c r="J472" s="319">
        <v>7.1719649999999996E-2</v>
      </c>
      <c r="K472" s="315">
        <v>5</v>
      </c>
      <c r="L472" s="319">
        <v>2924200.000003024</v>
      </c>
      <c r="M472" s="319">
        <v>134672.99999926938</v>
      </c>
      <c r="N472" s="320">
        <v>2.1503610413449452E-3</v>
      </c>
      <c r="O472" s="320">
        <v>7.4358663059188184E-4</v>
      </c>
      <c r="P472" s="315">
        <v>5</v>
      </c>
      <c r="Q472" s="319">
        <v>11341.20499983519</v>
      </c>
      <c r="R472" s="320">
        <v>5.5945087862585135E-5</v>
      </c>
    </row>
    <row r="473" spans="2:18" x14ac:dyDescent="0.2">
      <c r="B473" s="315" t="s">
        <v>795</v>
      </c>
      <c r="C473" s="316" t="s">
        <v>7845</v>
      </c>
      <c r="D473" s="315" t="s">
        <v>24</v>
      </c>
      <c r="E473" s="317">
        <v>2140.8022222222226</v>
      </c>
      <c r="F473" s="318">
        <v>4.6521999999999997</v>
      </c>
      <c r="G473" s="318">
        <v>0.61759000000000008</v>
      </c>
      <c r="H473" s="319">
        <v>3.5438765999999995</v>
      </c>
      <c r="I473" s="319">
        <v>16.23241775</v>
      </c>
      <c r="J473" s="319">
        <v>1.6064199999999999E-3</v>
      </c>
      <c r="K473" s="315">
        <v>8</v>
      </c>
      <c r="L473" s="319">
        <v>963367.4178130884</v>
      </c>
      <c r="M473" s="319">
        <v>366882.41781355458</v>
      </c>
      <c r="N473" s="320">
        <v>5.2924285016314127E-3</v>
      </c>
      <c r="O473" s="320">
        <v>5.1535220687601536E-3</v>
      </c>
      <c r="P473" s="315">
        <v>1</v>
      </c>
      <c r="Q473" s="319">
        <v>127.8000000148779</v>
      </c>
      <c r="R473" s="320">
        <v>6.4481685415229663E-6</v>
      </c>
    </row>
    <row r="474" spans="2:18" x14ac:dyDescent="0.2">
      <c r="B474" s="315" t="s">
        <v>7847</v>
      </c>
      <c r="C474" s="316" t="s">
        <v>7844</v>
      </c>
      <c r="D474" s="315" t="s">
        <v>24</v>
      </c>
      <c r="E474" s="317">
        <v>10</v>
      </c>
      <c r="F474" s="318">
        <v>0</v>
      </c>
      <c r="G474" s="318">
        <v>1.4604000000000001</v>
      </c>
      <c r="H474" s="319">
        <v>2.2482658</v>
      </c>
      <c r="I474" s="319"/>
      <c r="J474" s="319"/>
      <c r="K474" s="315"/>
      <c r="L474" s="319"/>
      <c r="M474" s="319"/>
      <c r="N474" s="320"/>
      <c r="O474" s="320"/>
      <c r="P474" s="315"/>
      <c r="Q474" s="319"/>
      <c r="R474" s="320"/>
    </row>
    <row r="475" spans="2:18" x14ac:dyDescent="0.2">
      <c r="B475" s="315" t="s">
        <v>3072</v>
      </c>
      <c r="C475" s="316" t="s">
        <v>7848</v>
      </c>
      <c r="D475" s="315" t="s">
        <v>24</v>
      </c>
      <c r="E475" s="317">
        <v>365.608</v>
      </c>
      <c r="F475" s="318">
        <v>1.8861000000000001</v>
      </c>
      <c r="G475" s="318">
        <v>0.8217000000000001</v>
      </c>
      <c r="H475" s="319">
        <v>2.0958410000000001</v>
      </c>
      <c r="I475" s="319">
        <v>0</v>
      </c>
      <c r="J475" s="319">
        <v>2.3660361399999998</v>
      </c>
      <c r="K475" s="315">
        <v>0</v>
      </c>
      <c r="L475" s="319">
        <v>0</v>
      </c>
      <c r="M475" s="319">
        <v>0</v>
      </c>
      <c r="N475" s="320">
        <v>0</v>
      </c>
      <c r="O475" s="320">
        <v>0</v>
      </c>
      <c r="P475" s="315">
        <v>10</v>
      </c>
      <c r="Q475" s="319">
        <v>29087.07579972142</v>
      </c>
      <c r="R475" s="320">
        <v>1.0665772577396895E-4</v>
      </c>
    </row>
    <row r="476" spans="2:18" x14ac:dyDescent="0.2">
      <c r="B476" s="315" t="s">
        <v>7849</v>
      </c>
      <c r="C476" s="316" t="s">
        <v>7848</v>
      </c>
      <c r="D476" s="315" t="s">
        <v>24</v>
      </c>
      <c r="E476" s="317">
        <v>5</v>
      </c>
      <c r="F476" s="318">
        <v>0.12660000000000002</v>
      </c>
      <c r="G476" s="318">
        <v>2.1124999999999998</v>
      </c>
      <c r="H476" s="319">
        <v>2.7461569793470861</v>
      </c>
      <c r="I476" s="319"/>
      <c r="J476" s="319"/>
      <c r="K476" s="315"/>
      <c r="L476" s="319"/>
      <c r="M476" s="319"/>
      <c r="N476" s="320"/>
      <c r="O476" s="320"/>
      <c r="P476" s="315"/>
      <c r="Q476" s="319"/>
      <c r="R476" s="320"/>
    </row>
    <row r="477" spans="2:18" x14ac:dyDescent="0.2">
      <c r="B477" s="315" t="s">
        <v>7850</v>
      </c>
      <c r="C477" s="316" t="s">
        <v>7848</v>
      </c>
      <c r="D477" s="315" t="s">
        <v>24</v>
      </c>
      <c r="E477" s="317">
        <v>130</v>
      </c>
      <c r="F477" s="318">
        <v>1.9872999999999998</v>
      </c>
      <c r="G477" s="318">
        <v>5.0500000000000003E-2</v>
      </c>
      <c r="H477" s="319">
        <v>2.2863720000000001</v>
      </c>
      <c r="I477" s="319"/>
      <c r="J477" s="319"/>
      <c r="K477" s="315"/>
      <c r="L477" s="319"/>
      <c r="M477" s="319"/>
      <c r="N477" s="320"/>
      <c r="O477" s="320"/>
      <c r="P477" s="315"/>
      <c r="Q477" s="319"/>
      <c r="R477" s="320"/>
    </row>
    <row r="478" spans="2:18" x14ac:dyDescent="0.2">
      <c r="B478" s="315" t="s">
        <v>2265</v>
      </c>
      <c r="C478" s="316" t="s">
        <v>7848</v>
      </c>
      <c r="D478" s="315" t="s">
        <v>24</v>
      </c>
      <c r="E478" s="317">
        <v>1840.7785714285715</v>
      </c>
      <c r="F478" s="318">
        <v>3.411</v>
      </c>
      <c r="G478" s="318">
        <v>6.2779000000000007</v>
      </c>
      <c r="H478" s="319">
        <v>3.848850760092942</v>
      </c>
      <c r="I478" s="319">
        <v>0.15816616999999999</v>
      </c>
      <c r="J478" s="319">
        <v>1.18710315</v>
      </c>
      <c r="K478" s="315">
        <v>0</v>
      </c>
      <c r="L478" s="319">
        <v>0</v>
      </c>
      <c r="M478" s="319">
        <v>0</v>
      </c>
      <c r="N478" s="320">
        <v>0</v>
      </c>
      <c r="O478" s="320">
        <v>0</v>
      </c>
      <c r="P478" s="315">
        <v>7</v>
      </c>
      <c r="Q478" s="319">
        <v>25032.960000178347</v>
      </c>
      <c r="R478" s="320">
        <v>1.0378201267942178E-4</v>
      </c>
    </row>
    <row r="479" spans="2:18" x14ac:dyDescent="0.2">
      <c r="B479" s="315" t="s">
        <v>1556</v>
      </c>
      <c r="C479" s="316" t="s">
        <v>7851</v>
      </c>
      <c r="D479" s="315" t="s">
        <v>24</v>
      </c>
      <c r="E479" s="317">
        <v>2166.5337931034492</v>
      </c>
      <c r="F479" s="318">
        <v>6.4882</v>
      </c>
      <c r="G479" s="318">
        <v>2.0983000000000001</v>
      </c>
      <c r="H479" s="319">
        <v>5.3091504963400551</v>
      </c>
      <c r="I479" s="319">
        <v>81.305391569999998</v>
      </c>
      <c r="J479" s="319">
        <v>12.311660740000001</v>
      </c>
      <c r="K479" s="315">
        <v>4</v>
      </c>
      <c r="L479" s="319">
        <v>2997020.3400041228</v>
      </c>
      <c r="M479" s="319">
        <v>92469.340000863434</v>
      </c>
      <c r="N479" s="320">
        <v>3.4264590155613315E-3</v>
      </c>
      <c r="O479" s="320">
        <v>8.1106182091763418E-4</v>
      </c>
      <c r="P479" s="315">
        <v>25</v>
      </c>
      <c r="Q479" s="319">
        <v>468703.16270002758</v>
      </c>
      <c r="R479" s="320">
        <v>1.1071185869625316E-3</v>
      </c>
    </row>
    <row r="480" spans="2:18" x14ac:dyDescent="0.2">
      <c r="B480" s="315" t="s">
        <v>1164</v>
      </c>
      <c r="C480" s="316" t="s">
        <v>7852</v>
      </c>
      <c r="D480" s="315" t="s">
        <v>25</v>
      </c>
      <c r="E480" s="317">
        <v>1193.4801999999986</v>
      </c>
      <c r="F480" s="318">
        <v>51.084400000000002</v>
      </c>
      <c r="G480" s="318">
        <v>2.7490999999999999</v>
      </c>
      <c r="H480" s="319">
        <v>3.3893573419722927</v>
      </c>
      <c r="I480" s="319">
        <v>98.1148448</v>
      </c>
      <c r="J480" s="319">
        <v>34.079318030000003</v>
      </c>
      <c r="K480" s="315">
        <v>14</v>
      </c>
      <c r="L480" s="319">
        <v>1485753.6599992421</v>
      </c>
      <c r="M480" s="319">
        <v>94898.99999930842</v>
      </c>
      <c r="N480" s="320">
        <v>3.1702437549308181E-3</v>
      </c>
      <c r="O480" s="320">
        <v>2.1569531668638375E-3</v>
      </c>
      <c r="P480" s="315">
        <v>86</v>
      </c>
      <c r="Q480" s="319">
        <v>703450.6836007908</v>
      </c>
      <c r="R480" s="320">
        <v>5.3772750251719756E-3</v>
      </c>
    </row>
    <row r="481" spans="2:18" x14ac:dyDescent="0.2">
      <c r="B481" s="315" t="s">
        <v>570</v>
      </c>
      <c r="C481" s="316" t="s">
        <v>7853</v>
      </c>
      <c r="D481" s="315" t="s">
        <v>24</v>
      </c>
      <c r="E481" s="317">
        <v>1663.9204</v>
      </c>
      <c r="F481" s="318">
        <v>6.6259899999999998</v>
      </c>
      <c r="G481" s="318">
        <v>3.4581</v>
      </c>
      <c r="H481" s="319">
        <v>3.5715269836722303</v>
      </c>
      <c r="I481" s="319">
        <v>175.55929624999999</v>
      </c>
      <c r="J481" s="319">
        <v>6.2021759799999998</v>
      </c>
      <c r="K481" s="315">
        <v>5</v>
      </c>
      <c r="L481" s="319">
        <v>5168270.9999967348</v>
      </c>
      <c r="M481" s="319">
        <v>593490.02000334021</v>
      </c>
      <c r="N481" s="320">
        <v>3.2906575790671794E-3</v>
      </c>
      <c r="O481" s="320">
        <v>1.8487615051126897E-3</v>
      </c>
      <c r="P481" s="315">
        <v>18</v>
      </c>
      <c r="Q481" s="319">
        <v>344147.57409913623</v>
      </c>
      <c r="R481" s="320">
        <v>8.2308613354254031E-4</v>
      </c>
    </row>
    <row r="482" spans="2:18" x14ac:dyDescent="0.2">
      <c r="B482" s="315" t="s">
        <v>1628</v>
      </c>
      <c r="C482" s="316" t="s">
        <v>7854</v>
      </c>
      <c r="D482" s="315" t="s">
        <v>24</v>
      </c>
      <c r="E482" s="317">
        <v>1114.6991666666665</v>
      </c>
      <c r="F482" s="318">
        <v>3.9712000000000001</v>
      </c>
      <c r="G482" s="318">
        <v>1.7597</v>
      </c>
      <c r="H482" s="319">
        <v>3.7904701968452867</v>
      </c>
      <c r="I482" s="319">
        <v>16.7244256</v>
      </c>
      <c r="J482" s="319">
        <v>1.43001712</v>
      </c>
      <c r="K482" s="315">
        <v>1</v>
      </c>
      <c r="L482" s="319">
        <v>1342373.4999925119</v>
      </c>
      <c r="M482" s="319">
        <v>0</v>
      </c>
      <c r="N482" s="320">
        <v>1.1221068597526149E-3</v>
      </c>
      <c r="O482" s="320">
        <v>0</v>
      </c>
      <c r="P482" s="315">
        <v>11</v>
      </c>
      <c r="Q482" s="319">
        <v>182201.36189916273</v>
      </c>
      <c r="R482" s="320">
        <v>4.3713865174374979E-4</v>
      </c>
    </row>
    <row r="483" spans="2:18" x14ac:dyDescent="0.2">
      <c r="B483" s="315" t="s">
        <v>7855</v>
      </c>
      <c r="C483" s="316" t="s">
        <v>7856</v>
      </c>
      <c r="D483" s="315" t="s">
        <v>24</v>
      </c>
      <c r="E483" s="317">
        <v>26</v>
      </c>
      <c r="F483" s="318">
        <v>1.4454</v>
      </c>
      <c r="G483" s="318">
        <v>0.91489999999999994</v>
      </c>
      <c r="H483" s="319">
        <v>3.6581951999999998</v>
      </c>
      <c r="I483" s="319">
        <v>5.2887650000000001E-2</v>
      </c>
      <c r="J483" s="319">
        <v>0</v>
      </c>
      <c r="K483" s="315"/>
      <c r="L483" s="319"/>
      <c r="M483" s="319"/>
      <c r="N483" s="320"/>
      <c r="O483" s="320"/>
      <c r="P483" s="315"/>
      <c r="Q483" s="319"/>
      <c r="R483" s="320"/>
    </row>
    <row r="484" spans="2:18" x14ac:dyDescent="0.2">
      <c r="B484" s="315" t="s">
        <v>744</v>
      </c>
      <c r="C484" s="316" t="s">
        <v>7857</v>
      </c>
      <c r="D484" s="315" t="s">
        <v>24</v>
      </c>
      <c r="E484" s="317">
        <v>1787.1991666666665</v>
      </c>
      <c r="F484" s="318">
        <v>8.4580000000000002</v>
      </c>
      <c r="G484" s="318">
        <v>2.7028000000000003</v>
      </c>
      <c r="H484" s="319">
        <v>4.547452526837521</v>
      </c>
      <c r="I484" s="319">
        <v>107.22531804</v>
      </c>
      <c r="J484" s="319">
        <v>2.1186047100000001</v>
      </c>
      <c r="K484" s="315">
        <v>7</v>
      </c>
      <c r="L484" s="319">
        <v>3874687.5482030343</v>
      </c>
      <c r="M484" s="319">
        <v>200453.29819903881</v>
      </c>
      <c r="N484" s="320">
        <v>7.3570234737616643E-3</v>
      </c>
      <c r="O484" s="320">
        <v>3.6896476910734761E-3</v>
      </c>
      <c r="P484" s="315">
        <v>4</v>
      </c>
      <c r="Q484" s="319">
        <v>66827.990000170161</v>
      </c>
      <c r="R484" s="320">
        <v>2.8131275230262951E-4</v>
      </c>
    </row>
    <row r="485" spans="2:18" x14ac:dyDescent="0.2">
      <c r="B485" s="315" t="s">
        <v>745</v>
      </c>
      <c r="C485" s="316" t="s">
        <v>7856</v>
      </c>
      <c r="D485" s="315" t="s">
        <v>24</v>
      </c>
      <c r="E485" s="317">
        <v>23.89</v>
      </c>
      <c r="F485" s="318">
        <v>1.1272</v>
      </c>
      <c r="G485" s="318">
        <v>2.02536</v>
      </c>
      <c r="H485" s="319">
        <v>4.0011510000000001</v>
      </c>
      <c r="I485" s="319">
        <v>198.19332029</v>
      </c>
      <c r="J485" s="319">
        <v>0</v>
      </c>
      <c r="K485" s="315">
        <v>6</v>
      </c>
      <c r="L485" s="319">
        <v>51660.240000082085</v>
      </c>
      <c r="M485" s="319">
        <v>3886.2400000189896</v>
      </c>
      <c r="N485" s="320">
        <v>1.0702014523818448E-4</v>
      </c>
      <c r="O485" s="320">
        <v>5.856622439286782E-5</v>
      </c>
      <c r="P485" s="315">
        <v>0</v>
      </c>
      <c r="Q485" s="319">
        <v>0</v>
      </c>
      <c r="R485" s="320">
        <v>0</v>
      </c>
    </row>
    <row r="486" spans="2:18" x14ac:dyDescent="0.2">
      <c r="B486" s="315" t="s">
        <v>1285</v>
      </c>
      <c r="C486" s="316" t="s">
        <v>7664</v>
      </c>
      <c r="D486" s="315" t="s">
        <v>24</v>
      </c>
      <c r="E486" s="317">
        <v>1566.2866666666666</v>
      </c>
      <c r="F486" s="318">
        <v>10.240399999999999</v>
      </c>
      <c r="G486" s="318">
        <v>1.1335</v>
      </c>
      <c r="H486" s="319">
        <v>3.7904701968452867</v>
      </c>
      <c r="I486" s="319">
        <v>0.52913801999999999</v>
      </c>
      <c r="J486" s="319">
        <v>0.21628222</v>
      </c>
      <c r="K486" s="315">
        <v>4</v>
      </c>
      <c r="L486" s="319">
        <v>25062.060001298203</v>
      </c>
      <c r="M486" s="319">
        <v>25062.060001298203</v>
      </c>
      <c r="N486" s="320">
        <v>4.3370833079520903E-4</v>
      </c>
      <c r="O486" s="320">
        <v>4.3370833079520903E-4</v>
      </c>
      <c r="P486" s="315">
        <v>1</v>
      </c>
      <c r="Q486" s="319">
        <v>3538.4999999828869</v>
      </c>
      <c r="R486" s="320">
        <v>1.0522966374111498E-5</v>
      </c>
    </row>
    <row r="487" spans="2:18" x14ac:dyDescent="0.2">
      <c r="B487" s="315" t="s">
        <v>902</v>
      </c>
      <c r="C487" s="316" t="s">
        <v>7858</v>
      </c>
      <c r="D487" s="315" t="s">
        <v>24</v>
      </c>
      <c r="E487" s="317">
        <v>1935</v>
      </c>
      <c r="F487" s="318">
        <v>11.756</v>
      </c>
      <c r="G487" s="318">
        <v>5.6212999999999997</v>
      </c>
      <c r="H487" s="319">
        <v>6.1410042670113487</v>
      </c>
      <c r="I487" s="319"/>
      <c r="J487" s="319"/>
      <c r="K487" s="315"/>
      <c r="L487" s="319"/>
      <c r="M487" s="319"/>
      <c r="N487" s="320"/>
      <c r="O487" s="320"/>
      <c r="P487" s="315"/>
      <c r="Q487" s="319"/>
      <c r="R487" s="320"/>
    </row>
    <row r="488" spans="2:18" x14ac:dyDescent="0.2">
      <c r="B488" s="315" t="s">
        <v>7859</v>
      </c>
      <c r="C488" s="316" t="s">
        <v>7856</v>
      </c>
      <c r="D488" s="315" t="s">
        <v>24</v>
      </c>
      <c r="E488" s="317">
        <v>17</v>
      </c>
      <c r="F488" s="318">
        <v>0.94230000000000003</v>
      </c>
      <c r="G488" s="318">
        <v>0.90189999999999992</v>
      </c>
      <c r="H488" s="319">
        <v>4.6108501999999998</v>
      </c>
      <c r="I488" s="319"/>
      <c r="J488" s="319"/>
      <c r="K488" s="315"/>
      <c r="L488" s="319"/>
      <c r="M488" s="319"/>
      <c r="N488" s="320"/>
      <c r="O488" s="320"/>
      <c r="P488" s="315"/>
      <c r="Q488" s="319"/>
      <c r="R488" s="320"/>
    </row>
    <row r="489" spans="2:18" x14ac:dyDescent="0.2">
      <c r="B489" s="315" t="s">
        <v>7860</v>
      </c>
      <c r="C489" s="316" t="s">
        <v>7856</v>
      </c>
      <c r="D489" s="315" t="s">
        <v>24</v>
      </c>
      <c r="E489" s="317">
        <v>20</v>
      </c>
      <c r="F489" s="318">
        <v>1.6161000000000001</v>
      </c>
      <c r="G489" s="318">
        <v>1.77779</v>
      </c>
      <c r="H489" s="319">
        <v>3.1247083999999998</v>
      </c>
      <c r="I489" s="319">
        <v>0.13297055999999999</v>
      </c>
      <c r="J489" s="319">
        <v>0</v>
      </c>
      <c r="K489" s="315"/>
      <c r="L489" s="319"/>
      <c r="M489" s="319"/>
      <c r="N489" s="320"/>
      <c r="O489" s="320"/>
      <c r="P489" s="315"/>
      <c r="Q489" s="319"/>
      <c r="R489" s="320"/>
    </row>
    <row r="490" spans="2:18" x14ac:dyDescent="0.2">
      <c r="B490" s="315" t="s">
        <v>746</v>
      </c>
      <c r="C490" s="316" t="s">
        <v>7861</v>
      </c>
      <c r="D490" s="315" t="s">
        <v>24</v>
      </c>
      <c r="E490" s="317">
        <v>1085.1600000000001</v>
      </c>
      <c r="F490" s="318">
        <v>6.3132000000000001</v>
      </c>
      <c r="G490" s="318">
        <v>4.9071999999999996</v>
      </c>
      <c r="H490" s="319">
        <v>3.3723987000000002</v>
      </c>
      <c r="I490" s="319">
        <v>2.66404687</v>
      </c>
      <c r="J490" s="319">
        <v>0.17309379</v>
      </c>
      <c r="K490" s="315">
        <v>4</v>
      </c>
      <c r="L490" s="319">
        <v>43917.870002598465</v>
      </c>
      <c r="M490" s="319">
        <v>41781.120002634962</v>
      </c>
      <c r="N490" s="320">
        <v>1.1465323971891319E-3</v>
      </c>
      <c r="O490" s="320">
        <v>1.1382168544974128E-3</v>
      </c>
      <c r="P490" s="315">
        <v>1</v>
      </c>
      <c r="Q490" s="319">
        <v>4697.5499997475999</v>
      </c>
      <c r="R490" s="320">
        <v>4.0522219685476322E-5</v>
      </c>
    </row>
    <row r="491" spans="2:18" x14ac:dyDescent="0.2">
      <c r="B491" s="315" t="s">
        <v>747</v>
      </c>
      <c r="C491" s="316" t="s">
        <v>7856</v>
      </c>
      <c r="D491" s="315" t="s">
        <v>24</v>
      </c>
      <c r="E491" s="317">
        <v>31.16</v>
      </c>
      <c r="F491" s="318">
        <v>0.9889</v>
      </c>
      <c r="G491" s="318">
        <v>0.96920000000000006</v>
      </c>
      <c r="H491" s="319">
        <v>0.68591159999999995</v>
      </c>
      <c r="I491" s="319">
        <v>1.01901738</v>
      </c>
      <c r="J491" s="319">
        <v>0</v>
      </c>
      <c r="K491" s="315">
        <v>1</v>
      </c>
      <c r="L491" s="319">
        <v>1121.7600000652951</v>
      </c>
      <c r="M491" s="319">
        <v>1121.7600000652951</v>
      </c>
      <c r="N491" s="320">
        <v>3.128674573564969E-5</v>
      </c>
      <c r="O491" s="320">
        <v>3.128674573564969E-5</v>
      </c>
      <c r="P491" s="315">
        <v>0</v>
      </c>
      <c r="Q491" s="319">
        <v>0</v>
      </c>
      <c r="R491" s="320">
        <v>0</v>
      </c>
    </row>
    <row r="492" spans="2:18" x14ac:dyDescent="0.2">
      <c r="B492" s="315" t="s">
        <v>7862</v>
      </c>
      <c r="C492" s="316" t="s">
        <v>7863</v>
      </c>
      <c r="D492" s="315" t="s">
        <v>24</v>
      </c>
      <c r="E492" s="317">
        <v>24</v>
      </c>
      <c r="F492" s="318">
        <v>3.1073000000000004</v>
      </c>
      <c r="G492" s="318">
        <v>0.25789999999999996</v>
      </c>
      <c r="H492" s="319">
        <v>1.7338320999999999</v>
      </c>
      <c r="I492" s="319">
        <v>0</v>
      </c>
      <c r="J492" s="319"/>
      <c r="K492" s="315">
        <v>0</v>
      </c>
      <c r="L492" s="319">
        <v>0</v>
      </c>
      <c r="M492" s="319">
        <v>0</v>
      </c>
      <c r="N492" s="320">
        <v>0</v>
      </c>
      <c r="O492" s="320">
        <v>0</v>
      </c>
      <c r="P492" s="315">
        <v>0</v>
      </c>
      <c r="Q492" s="319">
        <v>0</v>
      </c>
      <c r="R492" s="320">
        <v>0</v>
      </c>
    </row>
    <row r="493" spans="2:18" x14ac:dyDescent="0.2">
      <c r="B493" s="315" t="s">
        <v>531</v>
      </c>
      <c r="C493" s="316" t="s">
        <v>7864</v>
      </c>
      <c r="D493" s="315" t="s">
        <v>25</v>
      </c>
      <c r="E493" s="317">
        <v>711.80222222222221</v>
      </c>
      <c r="F493" s="318">
        <v>49.389900000000004</v>
      </c>
      <c r="G493" s="318">
        <v>2.1560000000000001</v>
      </c>
      <c r="H493" s="319">
        <v>2.029784622876067</v>
      </c>
      <c r="I493" s="319">
        <v>56.32377176</v>
      </c>
      <c r="J493" s="319">
        <v>0.78712793999999997</v>
      </c>
      <c r="K493" s="315">
        <v>14</v>
      </c>
      <c r="L493" s="319">
        <v>1001131.183342783</v>
      </c>
      <c r="M493" s="319">
        <v>25249.183338594812</v>
      </c>
      <c r="N493" s="320">
        <v>7.2063218267920384E-3</v>
      </c>
      <c r="O493" s="320">
        <v>2.4430643995215578E-3</v>
      </c>
      <c r="P493" s="315">
        <v>4</v>
      </c>
      <c r="Q493" s="319">
        <v>11423.980000091437</v>
      </c>
      <c r="R493" s="320">
        <v>1.7237784913724897E-4</v>
      </c>
    </row>
    <row r="494" spans="2:18" x14ac:dyDescent="0.2">
      <c r="B494" s="315" t="s">
        <v>532</v>
      </c>
      <c r="C494" s="316" t="s">
        <v>7865</v>
      </c>
      <c r="D494" s="315" t="s">
        <v>25</v>
      </c>
      <c r="E494" s="317">
        <v>970.35363636363661</v>
      </c>
      <c r="F494" s="318">
        <v>22.383299999999998</v>
      </c>
      <c r="G494" s="318">
        <v>0.85299999999999998</v>
      </c>
      <c r="H494" s="319">
        <v>2.489358499753664</v>
      </c>
      <c r="I494" s="319">
        <v>8.9998403200000006</v>
      </c>
      <c r="J494" s="319">
        <v>0.75091121999999999</v>
      </c>
      <c r="K494" s="315">
        <v>9</v>
      </c>
      <c r="L494" s="319">
        <v>179168.92000746008</v>
      </c>
      <c r="M494" s="319">
        <v>125450.97000632306</v>
      </c>
      <c r="N494" s="320">
        <v>1.4710665289523557E-2</v>
      </c>
      <c r="O494" s="320">
        <v>1.1912409880823241E-2</v>
      </c>
      <c r="P494" s="315">
        <v>2</v>
      </c>
      <c r="Q494" s="319">
        <v>15711.299999873223</v>
      </c>
      <c r="R494" s="320">
        <v>1.2020382685415871E-4</v>
      </c>
    </row>
    <row r="495" spans="2:18" x14ac:dyDescent="0.2">
      <c r="B495" s="315" t="s">
        <v>533</v>
      </c>
      <c r="C495" s="316" t="s">
        <v>7866</v>
      </c>
      <c r="D495" s="315" t="s">
        <v>25</v>
      </c>
      <c r="E495" s="317">
        <v>93.792000000000002</v>
      </c>
      <c r="F495" s="318">
        <v>16.223800000000001</v>
      </c>
      <c r="G495" s="318">
        <v>0.27890000000000004</v>
      </c>
      <c r="H495" s="319">
        <v>0.36200890000000002</v>
      </c>
      <c r="I495" s="319">
        <v>11.31158375</v>
      </c>
      <c r="J495" s="319">
        <v>6.1223936500000002</v>
      </c>
      <c r="K495" s="315">
        <v>6</v>
      </c>
      <c r="L495" s="319">
        <v>68141.840001763689</v>
      </c>
      <c r="M495" s="319">
        <v>62834.890001651358</v>
      </c>
      <c r="N495" s="320">
        <v>1.2062608965689582E-3</v>
      </c>
      <c r="O495" s="320">
        <v>9.2981323724461418E-4</v>
      </c>
      <c r="P495" s="315">
        <v>4</v>
      </c>
      <c r="Q495" s="319">
        <v>32048.33359962239</v>
      </c>
      <c r="R495" s="320">
        <v>3.2357262688007823E-4</v>
      </c>
    </row>
    <row r="496" spans="2:18" x14ac:dyDescent="0.2">
      <c r="B496" s="315" t="s">
        <v>534</v>
      </c>
      <c r="C496" s="316" t="s">
        <v>7867</v>
      </c>
      <c r="D496" s="315" t="s">
        <v>25</v>
      </c>
      <c r="E496" s="317">
        <v>678.18285714285719</v>
      </c>
      <c r="F496" s="318">
        <v>58.959600000000002</v>
      </c>
      <c r="G496" s="318">
        <v>2.3469000000000002</v>
      </c>
      <c r="H496" s="319">
        <v>1.3344002223587992</v>
      </c>
      <c r="I496" s="319">
        <v>58.045978130000002</v>
      </c>
      <c r="J496" s="319">
        <v>2.6865019299999999</v>
      </c>
      <c r="K496" s="315">
        <v>11</v>
      </c>
      <c r="L496" s="319">
        <v>1220059.6700010155</v>
      </c>
      <c r="M496" s="319">
        <v>103022.35000113049</v>
      </c>
      <c r="N496" s="320">
        <v>7.9857204993101193E-3</v>
      </c>
      <c r="O496" s="320">
        <v>5.0350266987379171E-3</v>
      </c>
      <c r="P496" s="315">
        <v>10</v>
      </c>
      <c r="Q496" s="319">
        <v>36494.39000002305</v>
      </c>
      <c r="R496" s="320">
        <v>3.5706883167951485E-4</v>
      </c>
    </row>
    <row r="497" spans="2:18" x14ac:dyDescent="0.2">
      <c r="B497" s="315" t="s">
        <v>3625</v>
      </c>
      <c r="C497" s="316" t="s">
        <v>7868</v>
      </c>
      <c r="D497" s="315" t="s">
        <v>24</v>
      </c>
      <c r="E497" s="317">
        <v>763.43499999999995</v>
      </c>
      <c r="F497" s="318">
        <v>2.4142000000000001</v>
      </c>
      <c r="G497" s="318">
        <v>2.9550000000000001</v>
      </c>
      <c r="H497" s="319">
        <v>3.3723987000000002</v>
      </c>
      <c r="I497" s="319">
        <v>0</v>
      </c>
      <c r="J497" s="319">
        <v>0.69071848999999996</v>
      </c>
      <c r="K497" s="315">
        <v>0</v>
      </c>
      <c r="L497" s="319">
        <v>0</v>
      </c>
      <c r="M497" s="319">
        <v>0</v>
      </c>
      <c r="N497" s="320">
        <v>0</v>
      </c>
      <c r="O497" s="320">
        <v>0</v>
      </c>
      <c r="P497" s="315">
        <v>6</v>
      </c>
      <c r="Q497" s="319">
        <v>42655.233400320081</v>
      </c>
      <c r="R497" s="320">
        <v>1.3913868700295531E-4</v>
      </c>
    </row>
    <row r="498" spans="2:18" x14ac:dyDescent="0.2">
      <c r="B498" s="315" t="s">
        <v>942</v>
      </c>
      <c r="C498" s="316" t="s">
        <v>7869</v>
      </c>
      <c r="D498" s="315" t="s">
        <v>24</v>
      </c>
      <c r="E498" s="317">
        <v>1121.6829411764709</v>
      </c>
      <c r="F498" s="318">
        <v>4.5632999999999999</v>
      </c>
      <c r="G498" s="318">
        <v>4.1917999999999997</v>
      </c>
      <c r="H498" s="319">
        <v>3.0866021999999997</v>
      </c>
      <c r="I498" s="319">
        <v>0.45186161000000002</v>
      </c>
      <c r="J498" s="319">
        <v>1.91979948</v>
      </c>
      <c r="K498" s="315">
        <v>4</v>
      </c>
      <c r="L498" s="319">
        <v>13515.350000007864</v>
      </c>
      <c r="M498" s="319">
        <v>13515.350000007864</v>
      </c>
      <c r="N498" s="320">
        <v>1.2043929556839129E-4</v>
      </c>
      <c r="O498" s="320">
        <v>1.2043929556839129E-4</v>
      </c>
      <c r="P498" s="315">
        <v>13</v>
      </c>
      <c r="Q498" s="319">
        <v>120820.46320078295</v>
      </c>
      <c r="R498" s="320">
        <v>3.1988095301688967E-4</v>
      </c>
    </row>
    <row r="499" spans="2:18" x14ac:dyDescent="0.2">
      <c r="B499" s="315" t="s">
        <v>4639</v>
      </c>
      <c r="C499" s="316" t="s">
        <v>7870</v>
      </c>
      <c r="D499" s="315" t="s">
        <v>24</v>
      </c>
      <c r="E499" s="317">
        <v>54.08</v>
      </c>
      <c r="F499" s="318">
        <v>0</v>
      </c>
      <c r="G499" s="318">
        <v>1.1364000000000001</v>
      </c>
      <c r="H499" s="319">
        <v>1.2575046000000001</v>
      </c>
      <c r="I499" s="319">
        <v>0</v>
      </c>
      <c r="J499" s="319">
        <v>0.19784183</v>
      </c>
      <c r="K499" s="315">
        <v>0</v>
      </c>
      <c r="L499" s="319">
        <v>0</v>
      </c>
      <c r="M499" s="319">
        <v>0</v>
      </c>
      <c r="N499" s="320">
        <v>0</v>
      </c>
      <c r="O499" s="320">
        <v>0</v>
      </c>
      <c r="P499" s="315">
        <v>1</v>
      </c>
      <c r="Q499" s="319">
        <v>788.65999992655031</v>
      </c>
      <c r="R499" s="320">
        <v>7.9644677248544529E-6</v>
      </c>
    </row>
    <row r="500" spans="2:18" x14ac:dyDescent="0.2">
      <c r="B500" s="315" t="s">
        <v>1699</v>
      </c>
      <c r="C500" s="316" t="s">
        <v>7870</v>
      </c>
      <c r="D500" s="315" t="s">
        <v>24</v>
      </c>
      <c r="E500" s="317">
        <v>134.75</v>
      </c>
      <c r="F500" s="318">
        <v>1.5067000000000002</v>
      </c>
      <c r="G500" s="318">
        <v>2.0771999999999999</v>
      </c>
      <c r="H500" s="319">
        <v>1.0479205</v>
      </c>
      <c r="I500" s="319">
        <v>1.5374372700000001</v>
      </c>
      <c r="J500" s="319">
        <v>0</v>
      </c>
      <c r="K500" s="315">
        <v>1</v>
      </c>
      <c r="L500" s="319">
        <v>30794.249999402091</v>
      </c>
      <c r="M500" s="319">
        <v>30794.249999402091</v>
      </c>
      <c r="N500" s="320">
        <v>1.3617849470626441E-4</v>
      </c>
      <c r="O500" s="320">
        <v>1.3617849470626441E-4</v>
      </c>
      <c r="P500" s="315">
        <v>0</v>
      </c>
      <c r="Q500" s="319">
        <v>0</v>
      </c>
      <c r="R500" s="320">
        <v>0</v>
      </c>
    </row>
    <row r="501" spans="2:18" x14ac:dyDescent="0.2">
      <c r="B501" s="315" t="s">
        <v>7871</v>
      </c>
      <c r="C501" s="316" t="s">
        <v>7870</v>
      </c>
      <c r="D501" s="315" t="s">
        <v>24</v>
      </c>
      <c r="E501" s="317">
        <v>9</v>
      </c>
      <c r="F501" s="318">
        <v>0</v>
      </c>
      <c r="G501" s="318">
        <v>1.6884000000000001</v>
      </c>
      <c r="H501" s="319">
        <v>1.8672038</v>
      </c>
      <c r="I501" s="319"/>
      <c r="J501" s="319"/>
      <c r="K501" s="315"/>
      <c r="L501" s="319"/>
      <c r="M501" s="319"/>
      <c r="N501" s="320"/>
      <c r="O501" s="320"/>
      <c r="P501" s="315"/>
      <c r="Q501" s="319"/>
      <c r="R501" s="320"/>
    </row>
    <row r="502" spans="2:18" x14ac:dyDescent="0.2">
      <c r="B502" s="315" t="s">
        <v>1732</v>
      </c>
      <c r="C502" s="316" t="s">
        <v>7870</v>
      </c>
      <c r="D502" s="315" t="s">
        <v>24</v>
      </c>
      <c r="E502" s="317">
        <v>556</v>
      </c>
      <c r="F502" s="318">
        <v>0.33929999999999999</v>
      </c>
      <c r="G502" s="318">
        <v>2.4797000000000002</v>
      </c>
      <c r="H502" s="319">
        <v>4.8966466999999998</v>
      </c>
      <c r="I502" s="319">
        <v>3.1654670000000003E-2</v>
      </c>
      <c r="J502" s="319">
        <v>0</v>
      </c>
      <c r="K502" s="315">
        <v>1</v>
      </c>
      <c r="L502" s="319">
        <v>2150.9999994991813</v>
      </c>
      <c r="M502" s="319">
        <v>2150.9999994991813</v>
      </c>
      <c r="N502" s="320">
        <v>1.2075061655062718E-4</v>
      </c>
      <c r="O502" s="320">
        <v>1.2075061655062718E-4</v>
      </c>
      <c r="P502" s="315">
        <v>0</v>
      </c>
      <c r="Q502" s="319">
        <v>0</v>
      </c>
      <c r="R502" s="320">
        <v>0</v>
      </c>
    </row>
    <row r="503" spans="2:18" x14ac:dyDescent="0.2">
      <c r="B503" s="315" t="s">
        <v>943</v>
      </c>
      <c r="C503" s="316" t="s">
        <v>7869</v>
      </c>
      <c r="D503" s="315" t="s">
        <v>24</v>
      </c>
      <c r="E503" s="317">
        <v>1824.846</v>
      </c>
      <c r="F503" s="318">
        <v>6.1832000000000003</v>
      </c>
      <c r="G503" s="318">
        <v>2.0303</v>
      </c>
      <c r="H503" s="319">
        <v>3.6200890000000001</v>
      </c>
      <c r="I503" s="319">
        <v>0.67231916999999997</v>
      </c>
      <c r="J503" s="319">
        <v>0.12013761000000001</v>
      </c>
      <c r="K503" s="315">
        <v>2</v>
      </c>
      <c r="L503" s="319">
        <v>28927.678999866741</v>
      </c>
      <c r="M503" s="319">
        <v>28927.678999866741</v>
      </c>
      <c r="N503" s="320">
        <v>1.279702917753158E-4</v>
      </c>
      <c r="O503" s="320">
        <v>1.279702917753158E-4</v>
      </c>
      <c r="P503" s="315">
        <v>3</v>
      </c>
      <c r="Q503" s="319">
        <v>17286.050000037743</v>
      </c>
      <c r="R503" s="320">
        <v>5.5756570133417026E-5</v>
      </c>
    </row>
    <row r="504" spans="2:18" x14ac:dyDescent="0.2">
      <c r="B504" s="315" t="s">
        <v>1372</v>
      </c>
      <c r="C504" s="316" t="s">
        <v>7872</v>
      </c>
      <c r="D504" s="315" t="s">
        <v>24</v>
      </c>
      <c r="E504" s="317">
        <v>1915.1937499999999</v>
      </c>
      <c r="F504" s="318">
        <v>6.5278</v>
      </c>
      <c r="G504" s="318">
        <v>0.98360000000000003</v>
      </c>
      <c r="H504" s="319">
        <v>3.7904701968452867</v>
      </c>
      <c r="I504" s="319">
        <v>0.59302562000000003</v>
      </c>
      <c r="J504" s="319">
        <v>0.37519614000000001</v>
      </c>
      <c r="K504" s="315">
        <v>2</v>
      </c>
      <c r="L504" s="319">
        <v>21197.479999681294</v>
      </c>
      <c r="M504" s="319">
        <v>21197.479999681294</v>
      </c>
      <c r="N504" s="320">
        <v>1.2252174201460853E-4</v>
      </c>
      <c r="O504" s="320">
        <v>1.2252174201460853E-4</v>
      </c>
      <c r="P504" s="315">
        <v>6</v>
      </c>
      <c r="Q504" s="319">
        <v>30400.580999941136</v>
      </c>
      <c r="R504" s="320">
        <v>1.0624706085221384E-4</v>
      </c>
    </row>
    <row r="505" spans="2:18" x14ac:dyDescent="0.2">
      <c r="B505" s="315" t="s">
        <v>1477</v>
      </c>
      <c r="C505" s="316" t="s">
        <v>7873</v>
      </c>
      <c r="D505" s="315" t="s">
        <v>24</v>
      </c>
      <c r="E505" s="317">
        <v>1097.4228571428571</v>
      </c>
      <c r="F505" s="318">
        <v>4.4996</v>
      </c>
      <c r="G505" s="318">
        <v>0.12340000000000001</v>
      </c>
      <c r="H505" s="319">
        <v>1.9918083444402999</v>
      </c>
      <c r="I505" s="319">
        <v>5.2105737999999997</v>
      </c>
      <c r="J505" s="319">
        <v>0.11323519999999999</v>
      </c>
      <c r="K505" s="315">
        <v>5</v>
      </c>
      <c r="L505" s="319">
        <v>222248.95959673059</v>
      </c>
      <c r="M505" s="319">
        <v>72399.879997070588</v>
      </c>
      <c r="N505" s="320">
        <v>1.8737501395627802E-3</v>
      </c>
      <c r="O505" s="320">
        <v>1.1356049973582337E-3</v>
      </c>
      <c r="P505" s="315">
        <v>2</v>
      </c>
      <c r="Q505" s="319">
        <v>6330.3000000715256</v>
      </c>
      <c r="R505" s="320">
        <v>2.0166588836332798E-5</v>
      </c>
    </row>
    <row r="506" spans="2:18" x14ac:dyDescent="0.2">
      <c r="B506" s="315" t="s">
        <v>4078</v>
      </c>
      <c r="C506" s="316" t="s">
        <v>7874</v>
      </c>
      <c r="D506" s="315" t="s">
        <v>24</v>
      </c>
      <c r="E506" s="317">
        <v>1995.2666666666667</v>
      </c>
      <c r="F506" s="318">
        <v>7.9901</v>
      </c>
      <c r="G506" s="318">
        <v>0.80230000000000001</v>
      </c>
      <c r="H506" s="319">
        <v>3.9450720290952526</v>
      </c>
      <c r="I506" s="319">
        <v>8.1662970000000001E-2</v>
      </c>
      <c r="J506" s="319">
        <v>0.15739701</v>
      </c>
      <c r="K506" s="315">
        <v>0</v>
      </c>
      <c r="L506" s="319">
        <v>0</v>
      </c>
      <c r="M506" s="319">
        <v>0</v>
      </c>
      <c r="N506" s="320">
        <v>0</v>
      </c>
      <c r="O506" s="320">
        <v>0</v>
      </c>
      <c r="P506" s="315">
        <v>3</v>
      </c>
      <c r="Q506" s="319">
        <v>5293.5494000033386</v>
      </c>
      <c r="R506" s="320">
        <v>2.5365619772342658E-5</v>
      </c>
    </row>
    <row r="507" spans="2:18" x14ac:dyDescent="0.2">
      <c r="B507" s="315" t="s">
        <v>2357</v>
      </c>
      <c r="C507" s="316" t="s">
        <v>7528</v>
      </c>
      <c r="D507" s="315" t="s">
        <v>24</v>
      </c>
      <c r="E507" s="317">
        <v>51</v>
      </c>
      <c r="F507" s="318">
        <v>0</v>
      </c>
      <c r="G507" s="318">
        <v>0.70650000000000002</v>
      </c>
      <c r="H507" s="319"/>
      <c r="I507" s="319">
        <v>0</v>
      </c>
      <c r="J507" s="319">
        <v>4.50715E-2</v>
      </c>
      <c r="K507" s="315">
        <v>0</v>
      </c>
      <c r="L507" s="319">
        <v>0</v>
      </c>
      <c r="M507" s="319">
        <v>0</v>
      </c>
      <c r="N507" s="320">
        <v>0</v>
      </c>
      <c r="O507" s="320">
        <v>0</v>
      </c>
      <c r="P507" s="315">
        <v>1</v>
      </c>
      <c r="Q507" s="319">
        <v>901.9999999855645</v>
      </c>
      <c r="R507" s="320">
        <v>2.0079060699131004E-6</v>
      </c>
    </row>
    <row r="508" spans="2:18" x14ac:dyDescent="0.2">
      <c r="B508" s="315" t="s">
        <v>7875</v>
      </c>
      <c r="C508" s="316" t="s">
        <v>7462</v>
      </c>
      <c r="D508" s="315" t="s">
        <v>23</v>
      </c>
      <c r="E508" s="317">
        <v>14.33</v>
      </c>
      <c r="F508" s="318">
        <v>0</v>
      </c>
      <c r="G508" s="318">
        <v>1.0389999999999999</v>
      </c>
      <c r="H508" s="319">
        <v>1.7338320999999999</v>
      </c>
      <c r="I508" s="319"/>
      <c r="J508" s="319"/>
      <c r="K508" s="315"/>
      <c r="L508" s="319"/>
      <c r="M508" s="319"/>
      <c r="N508" s="320"/>
      <c r="O508" s="320"/>
      <c r="P508" s="315"/>
      <c r="Q508" s="319"/>
      <c r="R508" s="320"/>
    </row>
    <row r="509" spans="2:18" x14ac:dyDescent="0.2">
      <c r="B509" s="315" t="s">
        <v>7876</v>
      </c>
      <c r="C509" s="316" t="s">
        <v>7877</v>
      </c>
      <c r="D509" s="315" t="s">
        <v>24</v>
      </c>
      <c r="E509" s="317">
        <v>62</v>
      </c>
      <c r="F509" s="318">
        <v>1.0387</v>
      </c>
      <c r="G509" s="318">
        <v>0.504</v>
      </c>
      <c r="H509" s="319">
        <v>4.2297881999999998</v>
      </c>
      <c r="I509" s="319"/>
      <c r="J509" s="319"/>
      <c r="K509" s="315"/>
      <c r="L509" s="319"/>
      <c r="M509" s="319"/>
      <c r="N509" s="320"/>
      <c r="O509" s="320"/>
      <c r="P509" s="315"/>
      <c r="Q509" s="319"/>
      <c r="R509" s="320"/>
    </row>
    <row r="510" spans="2:18" x14ac:dyDescent="0.2">
      <c r="B510" s="315" t="s">
        <v>7195</v>
      </c>
      <c r="C510" s="316" t="s">
        <v>7877</v>
      </c>
      <c r="D510" s="315" t="s">
        <v>24</v>
      </c>
      <c r="E510" s="317">
        <v>2</v>
      </c>
      <c r="F510" s="318">
        <v>0</v>
      </c>
      <c r="G510" s="318">
        <v>0.98560000000000003</v>
      </c>
      <c r="H510" s="319">
        <v>0.4953806</v>
      </c>
      <c r="I510" s="319">
        <v>0</v>
      </c>
      <c r="J510" s="319">
        <v>14.915448639999999</v>
      </c>
      <c r="K510" s="315">
        <v>0</v>
      </c>
      <c r="L510" s="319">
        <v>0</v>
      </c>
      <c r="M510" s="319">
        <v>0</v>
      </c>
      <c r="N510" s="320">
        <v>0</v>
      </c>
      <c r="O510" s="320">
        <v>0</v>
      </c>
      <c r="P510" s="315">
        <v>1</v>
      </c>
      <c r="Q510" s="319">
        <v>862.00000000186265</v>
      </c>
      <c r="R510" s="320">
        <v>2.0060667671779675E-6</v>
      </c>
    </row>
    <row r="511" spans="2:18" x14ac:dyDescent="0.2">
      <c r="B511" s="315" t="s">
        <v>1436</v>
      </c>
      <c r="C511" s="316" t="s">
        <v>7877</v>
      </c>
      <c r="D511" s="315" t="s">
        <v>24</v>
      </c>
      <c r="E511" s="317">
        <v>298.99199999999996</v>
      </c>
      <c r="F511" s="318">
        <v>0.96120000000000005</v>
      </c>
      <c r="G511" s="318">
        <v>1.4193</v>
      </c>
      <c r="H511" s="319">
        <v>5.2586556</v>
      </c>
      <c r="I511" s="319">
        <v>4.3803386399999997</v>
      </c>
      <c r="J511" s="319">
        <v>0</v>
      </c>
      <c r="K511" s="315">
        <v>3</v>
      </c>
      <c r="L511" s="319">
        <v>26688.470000312009</v>
      </c>
      <c r="M511" s="319">
        <v>26688.470000312009</v>
      </c>
      <c r="N511" s="320">
        <v>4.7278349432447307E-4</v>
      </c>
      <c r="O511" s="320">
        <v>4.7278349432447307E-4</v>
      </c>
      <c r="P511" s="315">
        <v>0</v>
      </c>
      <c r="Q511" s="319">
        <v>0</v>
      </c>
      <c r="R511" s="320">
        <v>0</v>
      </c>
    </row>
    <row r="512" spans="2:18" x14ac:dyDescent="0.2">
      <c r="B512" s="315" t="s">
        <v>1385</v>
      </c>
      <c r="C512" s="316" t="s">
        <v>7878</v>
      </c>
      <c r="D512" s="315" t="s">
        <v>24</v>
      </c>
      <c r="E512" s="317">
        <v>2145.7446153846154</v>
      </c>
      <c r="F512" s="318">
        <v>8.4347999999999992</v>
      </c>
      <c r="G512" s="318">
        <v>3.048</v>
      </c>
      <c r="H512" s="319">
        <v>5.3700715168733559</v>
      </c>
      <c r="I512" s="319">
        <v>8.5578838699999995</v>
      </c>
      <c r="J512" s="319">
        <v>0.75895648999999998</v>
      </c>
      <c r="K512" s="315">
        <v>4</v>
      </c>
      <c r="L512" s="319">
        <v>311185.06001106551</v>
      </c>
      <c r="M512" s="319">
        <v>60521.859994880782</v>
      </c>
      <c r="N512" s="320">
        <v>4.9720416905125533E-3</v>
      </c>
      <c r="O512" s="320">
        <v>2.6152735766245697E-3</v>
      </c>
      <c r="P512" s="315">
        <v>9</v>
      </c>
      <c r="Q512" s="319">
        <v>36451.724599855574</v>
      </c>
      <c r="R512" s="320">
        <v>2.3308691350924619E-4</v>
      </c>
    </row>
    <row r="513" spans="2:18" x14ac:dyDescent="0.2">
      <c r="B513" s="315" t="s">
        <v>7879</v>
      </c>
      <c r="C513" s="316" t="s">
        <v>7880</v>
      </c>
      <c r="D513" s="315" t="s">
        <v>24</v>
      </c>
      <c r="E513" s="317">
        <v>1370</v>
      </c>
      <c r="F513" s="318">
        <v>2.5752000000000002</v>
      </c>
      <c r="G513" s="318">
        <v>5.9366000000000003</v>
      </c>
      <c r="H513" s="319">
        <v>2.5912215999999999</v>
      </c>
      <c r="I513" s="319">
        <v>9.9930450000000004E-2</v>
      </c>
      <c r="J513" s="319">
        <v>0</v>
      </c>
      <c r="K513" s="315"/>
      <c r="L513" s="319"/>
      <c r="M513" s="319"/>
      <c r="N513" s="320"/>
      <c r="O513" s="320"/>
      <c r="P513" s="315"/>
      <c r="Q513" s="319"/>
      <c r="R513" s="320"/>
    </row>
    <row r="514" spans="2:18" x14ac:dyDescent="0.2">
      <c r="B514" s="315" t="s">
        <v>690</v>
      </c>
      <c r="C514" s="316" t="s">
        <v>7881</v>
      </c>
      <c r="D514" s="315" t="s">
        <v>24</v>
      </c>
      <c r="E514" s="317">
        <v>1801.1</v>
      </c>
      <c r="F514" s="318">
        <v>9.1393000000000004</v>
      </c>
      <c r="G514" s="318">
        <v>2.9429000000000003</v>
      </c>
      <c r="H514" s="319">
        <v>4.56403554314024</v>
      </c>
      <c r="I514" s="319">
        <v>2.5700685499999998</v>
      </c>
      <c r="J514" s="319">
        <v>0.81337872</v>
      </c>
      <c r="K514" s="315">
        <v>6</v>
      </c>
      <c r="L514" s="319">
        <v>141459.37999910361</v>
      </c>
      <c r="M514" s="319">
        <v>141459.37999910361</v>
      </c>
      <c r="N514" s="320">
        <v>2.1268010482867971E-3</v>
      </c>
      <c r="O514" s="320">
        <v>2.1268010482867971E-3</v>
      </c>
      <c r="P514" s="315">
        <v>4</v>
      </c>
      <c r="Q514" s="319">
        <v>41819.160000858785</v>
      </c>
      <c r="R514" s="320">
        <v>1.391987108691433E-4</v>
      </c>
    </row>
    <row r="515" spans="2:18" x14ac:dyDescent="0.2">
      <c r="B515" s="315" t="s">
        <v>814</v>
      </c>
      <c r="C515" s="316" t="s">
        <v>7882</v>
      </c>
      <c r="D515" s="315" t="s">
        <v>25</v>
      </c>
      <c r="E515" s="317">
        <v>1304.26</v>
      </c>
      <c r="F515" s="318">
        <v>6.0651999999999999</v>
      </c>
      <c r="G515" s="318">
        <v>1.4975000000000001</v>
      </c>
      <c r="H515" s="319">
        <v>3.8487262000000002</v>
      </c>
      <c r="I515" s="319">
        <v>39.683525959999997</v>
      </c>
      <c r="J515" s="319">
        <v>0.34372734999999999</v>
      </c>
      <c r="K515" s="315">
        <v>7</v>
      </c>
      <c r="L515" s="319">
        <v>1574796.6199868028</v>
      </c>
      <c r="M515" s="319">
        <v>145884.34999411742</v>
      </c>
      <c r="N515" s="320">
        <v>6.4885072520847993E-3</v>
      </c>
      <c r="O515" s="320">
        <v>3.3847329257847263E-3</v>
      </c>
      <c r="P515" s="315">
        <v>7</v>
      </c>
      <c r="Q515" s="319">
        <v>2716.6800001194347</v>
      </c>
      <c r="R515" s="320">
        <v>5.6937592299792072E-5</v>
      </c>
    </row>
    <row r="516" spans="2:18" x14ac:dyDescent="0.2">
      <c r="B516" s="315" t="s">
        <v>777</v>
      </c>
      <c r="C516" s="316" t="s">
        <v>7883</v>
      </c>
      <c r="D516" s="315" t="s">
        <v>25</v>
      </c>
      <c r="E516" s="317">
        <v>1722.1233333333334</v>
      </c>
      <c r="F516" s="318">
        <v>28.848400000000002</v>
      </c>
      <c r="G516" s="318">
        <v>2.2068000000000003</v>
      </c>
      <c r="H516" s="319">
        <v>5.4729748250368067</v>
      </c>
      <c r="I516" s="319">
        <v>21.68281575</v>
      </c>
      <c r="J516" s="319">
        <v>1.5282327099999999</v>
      </c>
      <c r="K516" s="315">
        <v>11</v>
      </c>
      <c r="L516" s="319">
        <v>696621.68000378588</v>
      </c>
      <c r="M516" s="319">
        <v>129622.68000574314</v>
      </c>
      <c r="N516" s="320">
        <v>7.994549791999447E-3</v>
      </c>
      <c r="O516" s="320">
        <v>5.6637266515643875E-3</v>
      </c>
      <c r="P516" s="315">
        <v>9</v>
      </c>
      <c r="Q516" s="319">
        <v>41579.460000423671</v>
      </c>
      <c r="R516" s="320">
        <v>4.467425880336325E-4</v>
      </c>
    </row>
    <row r="517" spans="2:18" x14ac:dyDescent="0.2">
      <c r="B517" s="315" t="s">
        <v>1683</v>
      </c>
      <c r="C517" s="316" t="s">
        <v>7880</v>
      </c>
      <c r="D517" s="315" t="s">
        <v>24</v>
      </c>
      <c r="E517" s="317">
        <v>985</v>
      </c>
      <c r="F517" s="318">
        <v>5.8674999999999997</v>
      </c>
      <c r="G517" s="318">
        <v>0.95989999999999998</v>
      </c>
      <c r="H517" s="319">
        <v>2.5914439100881066</v>
      </c>
      <c r="I517" s="319">
        <v>3.5576086199999999</v>
      </c>
      <c r="J517" s="319">
        <v>0</v>
      </c>
      <c r="K517" s="315">
        <v>3</v>
      </c>
      <c r="L517" s="319">
        <v>78542.999999568332</v>
      </c>
      <c r="M517" s="319">
        <v>78542.999999568332</v>
      </c>
      <c r="N517" s="320">
        <v>1.0369636639856317E-4</v>
      </c>
      <c r="O517" s="320">
        <v>1.0369636639856317E-4</v>
      </c>
      <c r="P517" s="315">
        <v>0</v>
      </c>
      <c r="Q517" s="319">
        <v>0</v>
      </c>
      <c r="R517" s="320">
        <v>0</v>
      </c>
    </row>
    <row r="518" spans="2:18" x14ac:dyDescent="0.2">
      <c r="B518" s="315" t="s">
        <v>7884</v>
      </c>
      <c r="C518" s="316" t="s">
        <v>7885</v>
      </c>
      <c r="D518" s="315" t="s">
        <v>24</v>
      </c>
      <c r="E518" s="317">
        <v>7</v>
      </c>
      <c r="F518" s="318">
        <v>0</v>
      </c>
      <c r="G518" s="318">
        <v>1.9239999999999999</v>
      </c>
      <c r="H518" s="319">
        <v>2.9151243000000004</v>
      </c>
      <c r="I518" s="319"/>
      <c r="J518" s="319"/>
      <c r="K518" s="315"/>
      <c r="L518" s="319"/>
      <c r="M518" s="319"/>
      <c r="N518" s="320"/>
      <c r="O518" s="320"/>
      <c r="P518" s="315"/>
      <c r="Q518" s="319"/>
      <c r="R518" s="320"/>
    </row>
    <row r="519" spans="2:18" x14ac:dyDescent="0.2">
      <c r="B519" s="315" t="s">
        <v>7886</v>
      </c>
      <c r="C519" s="316" t="s">
        <v>7450</v>
      </c>
      <c r="D519" s="315" t="s">
        <v>24</v>
      </c>
      <c r="E519" s="317">
        <v>44</v>
      </c>
      <c r="F519" s="318">
        <v>0</v>
      </c>
      <c r="G519" s="318">
        <v>2.6764000000000001</v>
      </c>
      <c r="H519" s="319">
        <v>1.6957259000000002</v>
      </c>
      <c r="I519" s="319"/>
      <c r="J519" s="319"/>
      <c r="K519" s="315"/>
      <c r="L519" s="319"/>
      <c r="M519" s="319"/>
      <c r="N519" s="320"/>
      <c r="O519" s="320"/>
      <c r="P519" s="315"/>
      <c r="Q519" s="319"/>
      <c r="R519" s="320"/>
    </row>
    <row r="520" spans="2:18" x14ac:dyDescent="0.2">
      <c r="B520" s="315" t="s">
        <v>1270</v>
      </c>
      <c r="C520" s="316" t="s">
        <v>7450</v>
      </c>
      <c r="D520" s="315" t="s">
        <v>24</v>
      </c>
      <c r="E520" s="317">
        <v>57.28</v>
      </c>
      <c r="F520" s="318">
        <v>0</v>
      </c>
      <c r="G520" s="318">
        <v>3.5270999999999999</v>
      </c>
      <c r="H520" s="319">
        <v>3.7725138000000005</v>
      </c>
      <c r="I520" s="319">
        <v>4.1776678399999998</v>
      </c>
      <c r="J520" s="319">
        <v>0.59255818000000005</v>
      </c>
      <c r="K520" s="315">
        <v>2</v>
      </c>
      <c r="L520" s="319">
        <v>4135.5400001019707</v>
      </c>
      <c r="M520" s="319">
        <v>4135.5400001019707</v>
      </c>
      <c r="N520" s="320">
        <v>1.156786908194135E-4</v>
      </c>
      <c r="O520" s="320">
        <v>1.156786908194135E-4</v>
      </c>
      <c r="P520" s="315">
        <v>2</v>
      </c>
      <c r="Q520" s="319">
        <v>1655.8400000338443</v>
      </c>
      <c r="R520" s="320">
        <v>6.3822874879788058E-6</v>
      </c>
    </row>
    <row r="521" spans="2:18" x14ac:dyDescent="0.2">
      <c r="B521" s="315" t="s">
        <v>7887</v>
      </c>
      <c r="C521" s="316" t="s">
        <v>7885</v>
      </c>
      <c r="D521" s="315" t="s">
        <v>24</v>
      </c>
      <c r="E521" s="317">
        <v>13</v>
      </c>
      <c r="F521" s="318">
        <v>0.68880000000000008</v>
      </c>
      <c r="G521" s="318">
        <v>0.79200000000000004</v>
      </c>
      <c r="H521" s="319">
        <v>1.5242479999999998</v>
      </c>
      <c r="I521" s="319">
        <v>0</v>
      </c>
      <c r="J521" s="319"/>
      <c r="K521" s="315">
        <v>0</v>
      </c>
      <c r="L521" s="319">
        <v>0</v>
      </c>
      <c r="M521" s="319">
        <v>0</v>
      </c>
      <c r="N521" s="320">
        <v>0</v>
      </c>
      <c r="O521" s="320">
        <v>0</v>
      </c>
      <c r="P521" s="315">
        <v>0</v>
      </c>
      <c r="Q521" s="319">
        <v>0</v>
      </c>
      <c r="R521" s="320">
        <v>0</v>
      </c>
    </row>
    <row r="522" spans="2:18" x14ac:dyDescent="0.2">
      <c r="B522" s="315" t="s">
        <v>1354</v>
      </c>
      <c r="C522" s="316" t="s">
        <v>7450</v>
      </c>
      <c r="D522" s="315" t="s">
        <v>24</v>
      </c>
      <c r="E522" s="317">
        <v>124.57142857142858</v>
      </c>
      <c r="F522" s="318">
        <v>3.2545000000000002</v>
      </c>
      <c r="G522" s="318">
        <v>2.1958000000000002</v>
      </c>
      <c r="H522" s="319">
        <v>4.8775936</v>
      </c>
      <c r="I522" s="319">
        <v>0.25864311000000001</v>
      </c>
      <c r="J522" s="319">
        <v>4.6927439499999997</v>
      </c>
      <c r="K522" s="315">
        <v>1</v>
      </c>
      <c r="L522" s="319">
        <v>102.75999998889165</v>
      </c>
      <c r="M522" s="319">
        <v>102.75999998889165</v>
      </c>
      <c r="N522" s="320">
        <v>3.7054147983685917E-6</v>
      </c>
      <c r="O522" s="320">
        <v>3.7054147983685917E-6</v>
      </c>
      <c r="P522" s="315">
        <v>6</v>
      </c>
      <c r="Q522" s="319">
        <v>13518.931600130853</v>
      </c>
      <c r="R522" s="320">
        <v>4.6916553706800811E-5</v>
      </c>
    </row>
    <row r="523" spans="2:18" x14ac:dyDescent="0.2">
      <c r="B523" s="315" t="s">
        <v>7888</v>
      </c>
      <c r="C523" s="316" t="s">
        <v>7450</v>
      </c>
      <c r="D523" s="315" t="s">
        <v>24</v>
      </c>
      <c r="E523" s="317">
        <v>127</v>
      </c>
      <c r="F523" s="318">
        <v>0.3725</v>
      </c>
      <c r="G523" s="318">
        <v>3.0933999999999999</v>
      </c>
      <c r="H523" s="319">
        <v>3.0484959999999997</v>
      </c>
      <c r="I523" s="319"/>
      <c r="J523" s="319"/>
      <c r="K523" s="315"/>
      <c r="L523" s="319"/>
      <c r="M523" s="319"/>
      <c r="N523" s="320"/>
      <c r="O523" s="320"/>
      <c r="P523" s="315"/>
      <c r="Q523" s="319"/>
      <c r="R523" s="320"/>
    </row>
    <row r="524" spans="2:18" x14ac:dyDescent="0.2">
      <c r="B524" s="315" t="s">
        <v>4397</v>
      </c>
      <c r="C524" s="316" t="s">
        <v>7889</v>
      </c>
      <c r="D524" s="315" t="s">
        <v>25</v>
      </c>
      <c r="E524" s="317">
        <v>299</v>
      </c>
      <c r="F524" s="318">
        <v>4.9771000000000001</v>
      </c>
      <c r="G524" s="318">
        <v>1.7802</v>
      </c>
      <c r="H524" s="319">
        <v>1.6195135000000001</v>
      </c>
      <c r="I524" s="319"/>
      <c r="J524" s="319"/>
      <c r="K524" s="315"/>
      <c r="L524" s="319"/>
      <c r="M524" s="319"/>
      <c r="N524" s="320"/>
      <c r="O524" s="320"/>
      <c r="P524" s="315"/>
      <c r="Q524" s="319"/>
      <c r="R524" s="320"/>
    </row>
    <row r="525" spans="2:18" x14ac:dyDescent="0.2">
      <c r="B525" s="315" t="s">
        <v>1400</v>
      </c>
      <c r="C525" s="316" t="s">
        <v>7890</v>
      </c>
      <c r="D525" s="315" t="s">
        <v>24</v>
      </c>
      <c r="E525" s="317">
        <v>1241.3333333333333</v>
      </c>
      <c r="F525" s="318">
        <v>7.6831000000000005</v>
      </c>
      <c r="G525" s="318">
        <v>0.80789999999999995</v>
      </c>
      <c r="H525" s="319">
        <v>2.9636150852715577</v>
      </c>
      <c r="I525" s="319">
        <v>0.21743936999999999</v>
      </c>
      <c r="J525" s="319">
        <v>0</v>
      </c>
      <c r="K525" s="315">
        <v>3</v>
      </c>
      <c r="L525" s="319">
        <v>3911.8200001310788</v>
      </c>
      <c r="M525" s="319">
        <v>3911.8200001310788</v>
      </c>
      <c r="N525" s="320">
        <v>8.1134507389990631E-5</v>
      </c>
      <c r="O525" s="320">
        <v>8.1134507389990631E-5</v>
      </c>
      <c r="P525" s="315">
        <v>0</v>
      </c>
      <c r="Q525" s="319">
        <v>0</v>
      </c>
      <c r="R525" s="320">
        <v>0</v>
      </c>
    </row>
    <row r="526" spans="2:18" x14ac:dyDescent="0.2">
      <c r="B526" s="315" t="s">
        <v>1111</v>
      </c>
      <c r="C526" s="316" t="s">
        <v>7889</v>
      </c>
      <c r="D526" s="315" t="s">
        <v>24</v>
      </c>
      <c r="E526" s="317">
        <v>217.75</v>
      </c>
      <c r="F526" s="318">
        <v>4.9491000000000005</v>
      </c>
      <c r="G526" s="318">
        <v>4.0979999999999999</v>
      </c>
      <c r="H526" s="319">
        <v>5.3920272999999996</v>
      </c>
      <c r="I526" s="319">
        <v>24.369299300000002</v>
      </c>
      <c r="J526" s="319">
        <v>0</v>
      </c>
      <c r="K526" s="315">
        <v>4</v>
      </c>
      <c r="L526" s="319">
        <v>25557.530000531428</v>
      </c>
      <c r="M526" s="319">
        <v>25557.530000531428</v>
      </c>
      <c r="N526" s="320">
        <v>4.3481371384075591E-4</v>
      </c>
      <c r="O526" s="320">
        <v>4.3481371384075591E-4</v>
      </c>
      <c r="P526" s="315">
        <v>0</v>
      </c>
      <c r="Q526" s="319">
        <v>0</v>
      </c>
      <c r="R526" s="320">
        <v>0</v>
      </c>
    </row>
    <row r="527" spans="2:18" x14ac:dyDescent="0.2">
      <c r="B527" s="315" t="s">
        <v>1624</v>
      </c>
      <c r="C527" s="316" t="s">
        <v>7890</v>
      </c>
      <c r="D527" s="315" t="s">
        <v>24</v>
      </c>
      <c r="E527" s="317">
        <v>295.33333333333331</v>
      </c>
      <c r="F527" s="318">
        <v>1.3391999999999999</v>
      </c>
      <c r="G527" s="318">
        <v>0.70689999999999997</v>
      </c>
      <c r="H527" s="319">
        <v>0.7155479453228345</v>
      </c>
      <c r="I527" s="319">
        <v>5.1058552700000002</v>
      </c>
      <c r="J527" s="319">
        <v>0</v>
      </c>
      <c r="K527" s="315">
        <v>2</v>
      </c>
      <c r="L527" s="319">
        <v>288213.94000096485</v>
      </c>
      <c r="M527" s="319">
        <v>0</v>
      </c>
      <c r="N527" s="320">
        <v>3.2224682689577835E-4</v>
      </c>
      <c r="O527" s="320">
        <v>0</v>
      </c>
      <c r="P527" s="315">
        <v>0</v>
      </c>
      <c r="Q527" s="319">
        <v>0</v>
      </c>
      <c r="R527" s="320">
        <v>0</v>
      </c>
    </row>
    <row r="528" spans="2:18" x14ac:dyDescent="0.2">
      <c r="B528" s="315" t="s">
        <v>671</v>
      </c>
      <c r="C528" s="316" t="s">
        <v>7890</v>
      </c>
      <c r="D528" s="315" t="s">
        <v>24</v>
      </c>
      <c r="E528" s="317">
        <v>2272.63</v>
      </c>
      <c r="F528" s="318">
        <v>11.748200000000001</v>
      </c>
      <c r="G528" s="318">
        <v>0.85909999999999997</v>
      </c>
      <c r="H528" s="319">
        <v>6.0398326999999998</v>
      </c>
      <c r="I528" s="319">
        <v>5.80871944</v>
      </c>
      <c r="J528" s="319">
        <v>0.10783553</v>
      </c>
      <c r="K528" s="315">
        <v>7</v>
      </c>
      <c r="L528" s="319">
        <v>332702.78165416943</v>
      </c>
      <c r="M528" s="319">
        <v>326857.78165436385</v>
      </c>
      <c r="N528" s="320">
        <v>4.9753384395485115E-3</v>
      </c>
      <c r="O528" s="320">
        <v>4.8909215539876807E-3</v>
      </c>
      <c r="P528" s="315">
        <v>3</v>
      </c>
      <c r="Q528" s="319">
        <v>8154.4999998240382</v>
      </c>
      <c r="R528" s="320">
        <v>2.9534150767702815E-5</v>
      </c>
    </row>
    <row r="529" spans="2:18" x14ac:dyDescent="0.2">
      <c r="B529" s="315" t="s">
        <v>4394</v>
      </c>
      <c r="C529" s="316" t="s">
        <v>7891</v>
      </c>
      <c r="D529" s="315" t="s">
        <v>24</v>
      </c>
      <c r="E529" s="317">
        <v>1857.8571428571429</v>
      </c>
      <c r="F529" s="318">
        <v>4.4328000000000003</v>
      </c>
      <c r="G529" s="318">
        <v>4.5034999999999998</v>
      </c>
      <c r="H529" s="319">
        <v>4.0032006670764</v>
      </c>
      <c r="I529" s="319">
        <v>0</v>
      </c>
      <c r="J529" s="319">
        <v>9.2597550000000001E-2</v>
      </c>
      <c r="K529" s="315">
        <v>0</v>
      </c>
      <c r="L529" s="319">
        <v>0</v>
      </c>
      <c r="M529" s="319">
        <v>0</v>
      </c>
      <c r="N529" s="320">
        <v>0</v>
      </c>
      <c r="O529" s="320">
        <v>0</v>
      </c>
      <c r="P529" s="315">
        <v>7</v>
      </c>
      <c r="Q529" s="319">
        <v>4634.3850005330241</v>
      </c>
      <c r="R529" s="320">
        <v>1.4484538562353587E-4</v>
      </c>
    </row>
    <row r="530" spans="2:18" x14ac:dyDescent="0.2">
      <c r="B530" s="315" t="s">
        <v>653</v>
      </c>
      <c r="C530" s="316" t="s">
        <v>7891</v>
      </c>
      <c r="D530" s="315" t="s">
        <v>24</v>
      </c>
      <c r="E530" s="317">
        <v>1923.7611111111109</v>
      </c>
      <c r="F530" s="318">
        <v>9.1533000000000015</v>
      </c>
      <c r="G530" s="318">
        <v>5.7538</v>
      </c>
      <c r="H530" s="319">
        <v>6.0779388999999995</v>
      </c>
      <c r="I530" s="319">
        <v>3.72576083</v>
      </c>
      <c r="J530" s="319">
        <v>4.0581739999999998E-2</v>
      </c>
      <c r="K530" s="315">
        <v>6</v>
      </c>
      <c r="L530" s="319">
        <v>116899.79998847833</v>
      </c>
      <c r="M530" s="319">
        <v>116899.79998847833</v>
      </c>
      <c r="N530" s="320">
        <v>2.3029751463305229E-3</v>
      </c>
      <c r="O530" s="320">
        <v>2.3029751463305229E-3</v>
      </c>
      <c r="P530" s="315">
        <v>2</v>
      </c>
      <c r="Q530" s="319">
        <v>2962.1000000257977</v>
      </c>
      <c r="R530" s="320">
        <v>1.203539610968941E-5</v>
      </c>
    </row>
    <row r="531" spans="2:18" x14ac:dyDescent="0.2">
      <c r="B531" s="315" t="s">
        <v>1431</v>
      </c>
      <c r="C531" s="316" t="s">
        <v>7892</v>
      </c>
      <c r="D531" s="315" t="s">
        <v>24</v>
      </c>
      <c r="E531" s="317">
        <v>256.03199999999998</v>
      </c>
      <c r="F531" s="318">
        <v>2.3155000000000001</v>
      </c>
      <c r="G531" s="318">
        <v>1.8583000000000001</v>
      </c>
      <c r="H531" s="319">
        <v>2.3816375000000001</v>
      </c>
      <c r="I531" s="319">
        <v>0.12971915000000001</v>
      </c>
      <c r="J531" s="319">
        <v>0.45763520000000002</v>
      </c>
      <c r="K531" s="315">
        <v>1</v>
      </c>
      <c r="L531" s="319">
        <v>1302.8400000216673</v>
      </c>
      <c r="M531" s="319">
        <v>1302.8400000216673</v>
      </c>
      <c r="N531" s="320">
        <v>3.1297755372809084E-5</v>
      </c>
      <c r="O531" s="320">
        <v>3.1297755372809084E-5</v>
      </c>
      <c r="P531" s="315">
        <v>4</v>
      </c>
      <c r="Q531" s="319">
        <v>6174.3700000326389</v>
      </c>
      <c r="R531" s="320">
        <v>1.5898720696682257E-5</v>
      </c>
    </row>
    <row r="532" spans="2:18" x14ac:dyDescent="0.2">
      <c r="B532" s="315" t="s">
        <v>1698</v>
      </c>
      <c r="C532" s="316" t="s">
        <v>7893</v>
      </c>
      <c r="D532" s="315" t="s">
        <v>24</v>
      </c>
      <c r="E532" s="317">
        <v>55</v>
      </c>
      <c r="F532" s="318">
        <v>1.0699000000000001</v>
      </c>
      <c r="G532" s="318">
        <v>2.1154999999999999</v>
      </c>
      <c r="H532" s="319">
        <v>3.1818676999999997</v>
      </c>
      <c r="I532" s="319">
        <v>8.6939589999999997E-2</v>
      </c>
      <c r="J532" s="319">
        <v>0</v>
      </c>
      <c r="K532" s="315">
        <v>1</v>
      </c>
      <c r="L532" s="319">
        <v>359.99999997904524</v>
      </c>
      <c r="M532" s="319">
        <v>359.99999997904524</v>
      </c>
      <c r="N532" s="320">
        <v>3.0318032216608031E-6</v>
      </c>
      <c r="O532" s="320">
        <v>3.0318032216608031E-6</v>
      </c>
      <c r="P532" s="315">
        <v>0</v>
      </c>
      <c r="Q532" s="319">
        <v>0</v>
      </c>
      <c r="R532" s="320">
        <v>0</v>
      </c>
    </row>
    <row r="533" spans="2:18" x14ac:dyDescent="0.2">
      <c r="B533" s="315" t="s">
        <v>1241</v>
      </c>
      <c r="C533" s="316" t="s">
        <v>7894</v>
      </c>
      <c r="D533" s="315" t="s">
        <v>24</v>
      </c>
      <c r="E533" s="317">
        <v>379.66666666666669</v>
      </c>
      <c r="F533" s="318">
        <v>3.5148999999999999</v>
      </c>
      <c r="G533" s="318">
        <v>2.7060999999999997</v>
      </c>
      <c r="H533" s="319">
        <v>5.4682396999999998</v>
      </c>
      <c r="I533" s="319">
        <v>16.345641669999999</v>
      </c>
      <c r="J533" s="319">
        <v>0.35993434000000002</v>
      </c>
      <c r="K533" s="315">
        <v>2</v>
      </c>
      <c r="L533" s="319">
        <v>117171.22000177306</v>
      </c>
      <c r="M533" s="319">
        <v>36525.719999989706</v>
      </c>
      <c r="N533" s="320">
        <v>4.2388459632872443E-4</v>
      </c>
      <c r="O533" s="320">
        <v>4.4696120055355265E-5</v>
      </c>
      <c r="P533" s="315">
        <v>3</v>
      </c>
      <c r="Q533" s="319">
        <v>9571.6000001388365</v>
      </c>
      <c r="R533" s="320">
        <v>2.5415625615288385E-5</v>
      </c>
    </row>
    <row r="534" spans="2:18" x14ac:dyDescent="0.2">
      <c r="B534" s="315" t="s">
        <v>7895</v>
      </c>
      <c r="C534" s="316" t="s">
        <v>7896</v>
      </c>
      <c r="D534" s="315" t="s">
        <v>24</v>
      </c>
      <c r="E534" s="317">
        <v>11.5</v>
      </c>
      <c r="F534" s="318">
        <v>0.63560000000000005</v>
      </c>
      <c r="G534" s="318">
        <v>1.9636000000000002</v>
      </c>
      <c r="H534" s="319">
        <v>0.74307089999999998</v>
      </c>
      <c r="I534" s="319"/>
      <c r="J534" s="319"/>
      <c r="K534" s="315"/>
      <c r="L534" s="319"/>
      <c r="M534" s="319"/>
      <c r="N534" s="320"/>
      <c r="O534" s="320"/>
      <c r="P534" s="315"/>
      <c r="Q534" s="319"/>
      <c r="R534" s="320"/>
    </row>
    <row r="535" spans="2:18" x14ac:dyDescent="0.2">
      <c r="B535" s="315" t="s">
        <v>1300</v>
      </c>
      <c r="C535" s="316" t="s">
        <v>7893</v>
      </c>
      <c r="D535" s="315" t="s">
        <v>24</v>
      </c>
      <c r="E535" s="317">
        <v>127.86750000000001</v>
      </c>
      <c r="F535" s="318">
        <v>0.42299999999999999</v>
      </c>
      <c r="G535" s="318">
        <v>2.8367000000000004</v>
      </c>
      <c r="H535" s="319">
        <v>3.4486110999999999</v>
      </c>
      <c r="I535" s="319">
        <v>0.16818957000000001</v>
      </c>
      <c r="J535" s="319">
        <v>0.36774529</v>
      </c>
      <c r="K535" s="315">
        <v>1</v>
      </c>
      <c r="L535" s="319">
        <v>2145.8249999412219</v>
      </c>
      <c r="M535" s="319">
        <v>2145.8249999412219</v>
      </c>
      <c r="N535" s="320">
        <v>1.4163225002990941E-5</v>
      </c>
      <c r="O535" s="320">
        <v>1.4163225002990941E-5</v>
      </c>
      <c r="P535" s="315">
        <v>3</v>
      </c>
      <c r="Q535" s="319">
        <v>3460.1829999940237</v>
      </c>
      <c r="R535" s="320">
        <v>1.3416252851261418E-5</v>
      </c>
    </row>
    <row r="536" spans="2:18" x14ac:dyDescent="0.2">
      <c r="B536" s="315" t="s">
        <v>889</v>
      </c>
      <c r="C536" s="316" t="s">
        <v>7892</v>
      </c>
      <c r="D536" s="315" t="s">
        <v>24</v>
      </c>
      <c r="E536" s="317">
        <v>806.22133333333329</v>
      </c>
      <c r="F536" s="318">
        <v>3.6617000000000002</v>
      </c>
      <c r="G536" s="318">
        <v>0.66510000000000002</v>
      </c>
      <c r="H536" s="319">
        <v>1.8178785637931478</v>
      </c>
      <c r="I536" s="319">
        <v>2.1616921100000002</v>
      </c>
      <c r="J536" s="319">
        <v>2.7309186599999999</v>
      </c>
      <c r="K536" s="315">
        <v>3</v>
      </c>
      <c r="L536" s="319">
        <v>57304.420003615756</v>
      </c>
      <c r="M536" s="319">
        <v>57304.420003615756</v>
      </c>
      <c r="N536" s="320">
        <v>9.3194218586273867E-4</v>
      </c>
      <c r="O536" s="320">
        <v>9.3194218586273867E-4</v>
      </c>
      <c r="P536" s="315">
        <v>12</v>
      </c>
      <c r="Q536" s="319">
        <v>40919.040000015433</v>
      </c>
      <c r="R536" s="320">
        <v>1.4988218117230177E-4</v>
      </c>
    </row>
    <row r="537" spans="2:18" x14ac:dyDescent="0.2">
      <c r="B537" s="315" t="s">
        <v>1605</v>
      </c>
      <c r="C537" s="316" t="s">
        <v>7894</v>
      </c>
      <c r="D537" s="315" t="s">
        <v>24</v>
      </c>
      <c r="E537" s="317">
        <v>210.42307692307693</v>
      </c>
      <c r="F537" s="318">
        <v>3.6810999999999998</v>
      </c>
      <c r="G537" s="318">
        <v>2.6364000000000001</v>
      </c>
      <c r="H537" s="319">
        <v>4.0583102999999996</v>
      </c>
      <c r="I537" s="319">
        <v>86.263609419999995</v>
      </c>
      <c r="J537" s="319">
        <v>3.5575931399999998</v>
      </c>
      <c r="K537" s="315">
        <v>2</v>
      </c>
      <c r="L537" s="319">
        <v>309202.99999874784</v>
      </c>
      <c r="M537" s="319">
        <v>0</v>
      </c>
      <c r="N537" s="320">
        <v>2.3100777643043121E-4</v>
      </c>
      <c r="O537" s="320">
        <v>0</v>
      </c>
      <c r="P537" s="315">
        <v>10</v>
      </c>
      <c r="Q537" s="319">
        <v>55229.564999987131</v>
      </c>
      <c r="R537" s="320">
        <v>2.2039223912538033E-4</v>
      </c>
    </row>
    <row r="538" spans="2:18" x14ac:dyDescent="0.2">
      <c r="B538" s="315" t="s">
        <v>1488</v>
      </c>
      <c r="C538" s="316" t="s">
        <v>7897</v>
      </c>
      <c r="D538" s="315" t="s">
        <v>24</v>
      </c>
      <c r="E538" s="317">
        <v>380.495</v>
      </c>
      <c r="F538" s="318">
        <v>2.5273000000000003</v>
      </c>
      <c r="G538" s="318">
        <v>2.6809000000000003</v>
      </c>
      <c r="H538" s="319">
        <v>1.4697741579604167</v>
      </c>
      <c r="I538" s="319">
        <v>1.9367480100000001</v>
      </c>
      <c r="J538" s="319">
        <v>4.76389043</v>
      </c>
      <c r="K538" s="315">
        <v>1</v>
      </c>
      <c r="L538" s="319">
        <v>15220.999999920605</v>
      </c>
      <c r="M538" s="319">
        <v>15220.999999920605</v>
      </c>
      <c r="N538" s="320">
        <v>3.1278686212845493E-5</v>
      </c>
      <c r="O538" s="320">
        <v>3.1278686212845493E-5</v>
      </c>
      <c r="P538" s="315">
        <v>7</v>
      </c>
      <c r="Q538" s="319">
        <v>26636.124000012995</v>
      </c>
      <c r="R538" s="320">
        <v>8.2724450880810121E-5</v>
      </c>
    </row>
    <row r="539" spans="2:18" x14ac:dyDescent="0.2">
      <c r="B539" s="315" t="s">
        <v>1502</v>
      </c>
      <c r="C539" s="316" t="s">
        <v>7898</v>
      </c>
      <c r="D539" s="315" t="s">
        <v>24</v>
      </c>
      <c r="E539" s="317">
        <v>1730.3169047619053</v>
      </c>
      <c r="F539" s="318">
        <v>8.315100000000001</v>
      </c>
      <c r="G539" s="318">
        <v>0.27279999999999999</v>
      </c>
      <c r="H539" s="319">
        <v>2.3170182959245622</v>
      </c>
      <c r="I539" s="319">
        <v>0.23006707000000001</v>
      </c>
      <c r="J539" s="319">
        <v>2.6469425100000001</v>
      </c>
      <c r="K539" s="315">
        <v>1</v>
      </c>
      <c r="L539" s="319">
        <v>4233.9999998244457</v>
      </c>
      <c r="M539" s="319">
        <v>4233.9999998244457</v>
      </c>
      <c r="N539" s="320">
        <v>5.8640443361384668E-5</v>
      </c>
      <c r="O539" s="320">
        <v>5.8640443361384668E-5</v>
      </c>
      <c r="P539" s="315">
        <v>39</v>
      </c>
      <c r="Q539" s="319">
        <v>141664.19179994005</v>
      </c>
      <c r="R539" s="320">
        <v>5.9857181385255653E-4</v>
      </c>
    </row>
    <row r="540" spans="2:18" x14ac:dyDescent="0.2">
      <c r="B540" s="315" t="s">
        <v>1085</v>
      </c>
      <c r="C540" s="316" t="s">
        <v>7899</v>
      </c>
      <c r="D540" s="315" t="s">
        <v>24</v>
      </c>
      <c r="E540" s="317">
        <v>2247.5264516129037</v>
      </c>
      <c r="F540" s="318">
        <v>8.4893999999999998</v>
      </c>
      <c r="G540" s="318">
        <v>1.0148999999999999</v>
      </c>
      <c r="H540" s="319">
        <v>4.9787169995073279</v>
      </c>
      <c r="I540" s="319">
        <v>1.4492301400000001</v>
      </c>
      <c r="J540" s="319">
        <v>3.0925218000000001</v>
      </c>
      <c r="K540" s="315">
        <v>6</v>
      </c>
      <c r="L540" s="319">
        <v>49599.009999793212</v>
      </c>
      <c r="M540" s="319">
        <v>49599.009999793212</v>
      </c>
      <c r="N540" s="320">
        <v>6.5005681967558022E-4</v>
      </c>
      <c r="O540" s="320">
        <v>6.5005681967558022E-4</v>
      </c>
      <c r="P540" s="315">
        <v>23</v>
      </c>
      <c r="Q540" s="319">
        <v>122194.95580018318</v>
      </c>
      <c r="R540" s="320">
        <v>5.9366477936416385E-4</v>
      </c>
    </row>
    <row r="541" spans="2:18" x14ac:dyDescent="0.2">
      <c r="B541" s="315" t="s">
        <v>1653</v>
      </c>
      <c r="C541" s="316" t="s">
        <v>7900</v>
      </c>
      <c r="D541" s="315" t="s">
        <v>24</v>
      </c>
      <c r="E541" s="317">
        <v>570.02714285714274</v>
      </c>
      <c r="F541" s="318">
        <v>5.0871000000000004</v>
      </c>
      <c r="G541" s="318">
        <v>0.48660000000000003</v>
      </c>
      <c r="H541" s="319">
        <v>3.4295580000000001</v>
      </c>
      <c r="I541" s="319">
        <v>16.504566879999999</v>
      </c>
      <c r="J541" s="319">
        <v>2.8371817799999999</v>
      </c>
      <c r="K541" s="315">
        <v>3</v>
      </c>
      <c r="L541" s="319">
        <v>146735.53999604171</v>
      </c>
      <c r="M541" s="319">
        <v>25365.539996072566</v>
      </c>
      <c r="N541" s="320">
        <v>5.7708440401396742E-4</v>
      </c>
      <c r="O541" s="320">
        <v>5.502934163808895E-4</v>
      </c>
      <c r="P541" s="315">
        <v>11</v>
      </c>
      <c r="Q541" s="319">
        <v>52118.943900011451</v>
      </c>
      <c r="R541" s="320">
        <v>1.8787746676370568E-4</v>
      </c>
    </row>
    <row r="542" spans="2:18" x14ac:dyDescent="0.2">
      <c r="B542" s="315" t="s">
        <v>799</v>
      </c>
      <c r="C542" s="316" t="s">
        <v>7901</v>
      </c>
      <c r="D542" s="315" t="s">
        <v>25</v>
      </c>
      <c r="E542" s="317">
        <v>1836.5399999999997</v>
      </c>
      <c r="F542" s="318">
        <v>5.9404000000000003</v>
      </c>
      <c r="G542" s="318">
        <v>7.9016999999999999</v>
      </c>
      <c r="H542" s="319">
        <v>3.7534607000000002</v>
      </c>
      <c r="I542" s="319">
        <v>33.861121310000001</v>
      </c>
      <c r="J542" s="319">
        <v>0.65612663999999998</v>
      </c>
      <c r="K542" s="315">
        <v>3</v>
      </c>
      <c r="L542" s="319">
        <v>621804.50000769342</v>
      </c>
      <c r="M542" s="319">
        <v>621804.50000769342</v>
      </c>
      <c r="N542" s="320">
        <v>1.0570606120780368E-2</v>
      </c>
      <c r="O542" s="320">
        <v>1.0570606120780368E-2</v>
      </c>
      <c r="P542" s="315">
        <v>4</v>
      </c>
      <c r="Q542" s="319">
        <v>5186.9496000682011</v>
      </c>
      <c r="R542" s="320">
        <v>7.1217016902634585E-5</v>
      </c>
    </row>
    <row r="543" spans="2:18" x14ac:dyDescent="0.2">
      <c r="B543" s="315" t="s">
        <v>907</v>
      </c>
      <c r="C543" s="316" t="s">
        <v>7900</v>
      </c>
      <c r="D543" s="315" t="s">
        <v>24</v>
      </c>
      <c r="E543" s="317">
        <v>1697.1020588235308</v>
      </c>
      <c r="F543" s="318">
        <v>8.6105999999999998</v>
      </c>
      <c r="G543" s="318">
        <v>1.2156000000000002</v>
      </c>
      <c r="H543" s="319">
        <v>3.7725138000000005</v>
      </c>
      <c r="I543" s="319">
        <v>0.42637159000000002</v>
      </c>
      <c r="J543" s="319">
        <v>4.0078270600000003</v>
      </c>
      <c r="K543" s="315">
        <v>3</v>
      </c>
      <c r="L543" s="319">
        <v>30262.120000539813</v>
      </c>
      <c r="M543" s="319">
        <v>30262.120000539813</v>
      </c>
      <c r="N543" s="320">
        <v>3.0297677414988585E-4</v>
      </c>
      <c r="O543" s="320">
        <v>3.0297677414988585E-4</v>
      </c>
      <c r="P543" s="315">
        <v>31</v>
      </c>
      <c r="Q543" s="319">
        <v>167343.56890046975</v>
      </c>
      <c r="R543" s="320">
        <v>5.9517050584029078E-4</v>
      </c>
    </row>
    <row r="544" spans="2:18" x14ac:dyDescent="0.2">
      <c r="B544" s="315" t="s">
        <v>1196</v>
      </c>
      <c r="C544" s="316" t="s">
        <v>7902</v>
      </c>
      <c r="D544" s="315" t="s">
        <v>24</v>
      </c>
      <c r="E544" s="317">
        <v>2663.832758620691</v>
      </c>
      <c r="F544" s="318">
        <v>9.3858000000000015</v>
      </c>
      <c r="G544" s="318">
        <v>0.44900000000000001</v>
      </c>
      <c r="H544" s="319">
        <v>4.3684456127054805</v>
      </c>
      <c r="I544" s="319">
        <v>2.5887254999999998</v>
      </c>
      <c r="J544" s="319">
        <v>1.58664749</v>
      </c>
      <c r="K544" s="315">
        <v>5</v>
      </c>
      <c r="L544" s="319">
        <v>260659.61359958907</v>
      </c>
      <c r="M544" s="319">
        <v>33624.919999720631</v>
      </c>
      <c r="N544" s="320">
        <v>6.4394614406847433E-4</v>
      </c>
      <c r="O544" s="320">
        <v>5.6232773035556026E-4</v>
      </c>
      <c r="P544" s="315">
        <v>24</v>
      </c>
      <c r="Q544" s="319">
        <v>103175.26930011775</v>
      </c>
      <c r="R544" s="320">
        <v>3.5831175404567561E-4</v>
      </c>
    </row>
    <row r="545" spans="2:18" x14ac:dyDescent="0.2">
      <c r="B545" s="315" t="s">
        <v>1343</v>
      </c>
      <c r="C545" s="316" t="s">
        <v>7903</v>
      </c>
      <c r="D545" s="315" t="s">
        <v>24</v>
      </c>
      <c r="E545" s="317">
        <v>4</v>
      </c>
      <c r="F545" s="318"/>
      <c r="G545" s="318"/>
      <c r="H545" s="319"/>
      <c r="I545" s="319">
        <v>1.1690280000000001E-2</v>
      </c>
      <c r="J545" s="319">
        <v>0</v>
      </c>
      <c r="K545" s="315">
        <v>1</v>
      </c>
      <c r="L545" s="319">
        <v>23.999999994412065</v>
      </c>
      <c r="M545" s="319">
        <v>23.999999994412065</v>
      </c>
      <c r="N545" s="320">
        <v>4.0387359200831099E-6</v>
      </c>
      <c r="O545" s="320">
        <v>4.0387359200831099E-6</v>
      </c>
      <c r="P545" s="315">
        <v>0</v>
      </c>
      <c r="Q545" s="319">
        <v>0</v>
      </c>
      <c r="R545" s="320">
        <v>0</v>
      </c>
    </row>
    <row r="546" spans="2:18" x14ac:dyDescent="0.2">
      <c r="B546" s="315" t="s">
        <v>1344</v>
      </c>
      <c r="C546" s="316" t="s">
        <v>7904</v>
      </c>
      <c r="D546" s="315" t="s">
        <v>24</v>
      </c>
      <c r="E546" s="317">
        <v>2</v>
      </c>
      <c r="F546" s="318">
        <v>0</v>
      </c>
      <c r="G546" s="318">
        <v>0.251</v>
      </c>
      <c r="H546" s="319"/>
      <c r="I546" s="319">
        <v>3.2565799999999998E-3</v>
      </c>
      <c r="J546" s="319">
        <v>0</v>
      </c>
      <c r="K546" s="315">
        <v>1</v>
      </c>
      <c r="L546" s="319">
        <v>11.999999997206032</v>
      </c>
      <c r="M546" s="319">
        <v>11.999999997206032</v>
      </c>
      <c r="N546" s="320">
        <v>2.0193679600415549E-6</v>
      </c>
      <c r="O546" s="320">
        <v>2.0193679600415549E-6</v>
      </c>
      <c r="P546" s="315">
        <v>0</v>
      </c>
      <c r="Q546" s="319">
        <v>0</v>
      </c>
      <c r="R546" s="320">
        <v>0</v>
      </c>
    </row>
    <row r="547" spans="2:18" x14ac:dyDescent="0.2">
      <c r="B547" s="315" t="s">
        <v>1345</v>
      </c>
      <c r="C547" s="316" t="s">
        <v>7905</v>
      </c>
      <c r="D547" s="315" t="s">
        <v>24</v>
      </c>
      <c r="E547" s="317">
        <v>17</v>
      </c>
      <c r="F547" s="318">
        <v>0.57199999999999995</v>
      </c>
      <c r="G547" s="318">
        <v>2.75</v>
      </c>
      <c r="H547" s="319"/>
      <c r="I547" s="319">
        <v>3.7459199999999998E-2</v>
      </c>
      <c r="J547" s="319">
        <v>0</v>
      </c>
      <c r="K547" s="315">
        <v>1</v>
      </c>
      <c r="L547" s="319">
        <v>95.999999977648258</v>
      </c>
      <c r="M547" s="319">
        <v>95.999999977648258</v>
      </c>
      <c r="N547" s="320">
        <v>1.6154943680332439E-5</v>
      </c>
      <c r="O547" s="320">
        <v>1.6154943680332439E-5</v>
      </c>
      <c r="P547" s="315">
        <v>0</v>
      </c>
      <c r="Q547" s="319">
        <v>0</v>
      </c>
      <c r="R547" s="320">
        <v>0</v>
      </c>
    </row>
    <row r="548" spans="2:18" x14ac:dyDescent="0.2">
      <c r="B548" s="315" t="s">
        <v>1346</v>
      </c>
      <c r="C548" s="316" t="s">
        <v>7906</v>
      </c>
      <c r="D548" s="315" t="s">
        <v>24</v>
      </c>
      <c r="E548" s="317">
        <v>13</v>
      </c>
      <c r="F548" s="318">
        <v>3.1259000000000001</v>
      </c>
      <c r="G548" s="318">
        <v>1.9984000000000002</v>
      </c>
      <c r="H548" s="319"/>
      <c r="I548" s="319">
        <v>2.279602E-2</v>
      </c>
      <c r="J548" s="319">
        <v>0</v>
      </c>
      <c r="K548" s="315">
        <v>1</v>
      </c>
      <c r="L548" s="319">
        <v>77.99999998183921</v>
      </c>
      <c r="M548" s="319">
        <v>77.99999998183921</v>
      </c>
      <c r="N548" s="320">
        <v>1.3125891740270104E-5</v>
      </c>
      <c r="O548" s="320">
        <v>1.3125891740270104E-5</v>
      </c>
      <c r="P548" s="315">
        <v>0</v>
      </c>
      <c r="Q548" s="319">
        <v>0</v>
      </c>
      <c r="R548" s="320">
        <v>0</v>
      </c>
    </row>
    <row r="549" spans="2:18" x14ac:dyDescent="0.2">
      <c r="B549" s="315" t="s">
        <v>1347</v>
      </c>
      <c r="C549" s="316" t="s">
        <v>7907</v>
      </c>
      <c r="D549" s="315" t="s">
        <v>24</v>
      </c>
      <c r="E549" s="317">
        <v>2</v>
      </c>
      <c r="F549" s="318">
        <v>0.63100000000000001</v>
      </c>
      <c r="G549" s="318">
        <v>0.26439999999999997</v>
      </c>
      <c r="H549" s="319"/>
      <c r="I549" s="319">
        <v>3.5905799999999999E-3</v>
      </c>
      <c r="J549" s="319">
        <v>0</v>
      </c>
      <c r="K549" s="315">
        <v>1</v>
      </c>
      <c r="L549" s="319">
        <v>11.999999997206032</v>
      </c>
      <c r="M549" s="319">
        <v>11.999999997206032</v>
      </c>
      <c r="N549" s="320">
        <v>2.0193679600415549E-6</v>
      </c>
      <c r="O549" s="320">
        <v>2.0193679600415549E-6</v>
      </c>
      <c r="P549" s="315">
        <v>0</v>
      </c>
      <c r="Q549" s="319">
        <v>0</v>
      </c>
      <c r="R549" s="320">
        <v>0</v>
      </c>
    </row>
    <row r="550" spans="2:18" x14ac:dyDescent="0.2">
      <c r="B550" s="315" t="s">
        <v>535</v>
      </c>
      <c r="C550" s="316" t="s">
        <v>7908</v>
      </c>
      <c r="D550" s="315" t="s">
        <v>25</v>
      </c>
      <c r="E550" s="317">
        <v>359.495</v>
      </c>
      <c r="F550" s="318">
        <v>11.6401</v>
      </c>
      <c r="G550" s="318">
        <v>1.5677999999999999</v>
      </c>
      <c r="H550" s="319">
        <v>0.8315827472670777</v>
      </c>
      <c r="I550" s="319">
        <v>8.7626188700000007</v>
      </c>
      <c r="J550" s="319">
        <v>0.44132844999999998</v>
      </c>
      <c r="K550" s="315">
        <v>7</v>
      </c>
      <c r="L550" s="319">
        <v>116309.56999747432</v>
      </c>
      <c r="M550" s="319">
        <v>116309.56999747432</v>
      </c>
      <c r="N550" s="320">
        <v>5.9201636100051054E-3</v>
      </c>
      <c r="O550" s="320">
        <v>5.9201636100051054E-3</v>
      </c>
      <c r="P550" s="315">
        <v>1</v>
      </c>
      <c r="Q550" s="319">
        <v>3136.729999965703</v>
      </c>
      <c r="R550" s="320">
        <v>2.5287589052659793E-5</v>
      </c>
    </row>
    <row r="551" spans="2:18" x14ac:dyDescent="0.2">
      <c r="B551" s="315" t="s">
        <v>536</v>
      </c>
      <c r="C551" s="316" t="s">
        <v>7909</v>
      </c>
      <c r="D551" s="315" t="s">
        <v>25</v>
      </c>
      <c r="E551" s="317">
        <v>495.86080000000004</v>
      </c>
      <c r="F551" s="318">
        <v>34.623899999999999</v>
      </c>
      <c r="G551" s="318">
        <v>1.0009999999999999</v>
      </c>
      <c r="H551" s="319">
        <v>0.95265500000000003</v>
      </c>
      <c r="I551" s="319">
        <v>15.43230992</v>
      </c>
      <c r="J551" s="319">
        <v>6.5762347700000001</v>
      </c>
      <c r="K551" s="315">
        <v>7</v>
      </c>
      <c r="L551" s="319">
        <v>405514.00000128779</v>
      </c>
      <c r="M551" s="319">
        <v>48206.000001523644</v>
      </c>
      <c r="N551" s="320">
        <v>3.6089802286951634E-3</v>
      </c>
      <c r="O551" s="320">
        <v>3.2938105354587081E-3</v>
      </c>
      <c r="P551" s="315">
        <v>18</v>
      </c>
      <c r="Q551" s="319">
        <v>200758.03000117192</v>
      </c>
      <c r="R551" s="320">
        <v>1.7324965433133312E-3</v>
      </c>
    </row>
    <row r="552" spans="2:18" x14ac:dyDescent="0.2">
      <c r="B552" s="315" t="s">
        <v>537</v>
      </c>
      <c r="C552" s="316" t="s">
        <v>7910</v>
      </c>
      <c r="D552" s="315" t="s">
        <v>25</v>
      </c>
      <c r="E552" s="317">
        <v>639.4204545454545</v>
      </c>
      <c r="F552" s="318">
        <v>42.224299999999999</v>
      </c>
      <c r="G552" s="318">
        <v>1.4821000000000002</v>
      </c>
      <c r="H552" s="319">
        <v>1.5664698262472871</v>
      </c>
      <c r="I552" s="319">
        <v>19.565817979999998</v>
      </c>
      <c r="J552" s="319">
        <v>7.2746432600000004</v>
      </c>
      <c r="K552" s="315">
        <v>12</v>
      </c>
      <c r="L552" s="319">
        <v>418805.77459060994</v>
      </c>
      <c r="M552" s="319">
        <v>81472.774591143883</v>
      </c>
      <c r="N552" s="320">
        <v>7.7945040633734088E-3</v>
      </c>
      <c r="O552" s="320">
        <v>7.5882113128054691E-3</v>
      </c>
      <c r="P552" s="315">
        <v>32</v>
      </c>
      <c r="Q552" s="319">
        <v>143416.52039949561</v>
      </c>
      <c r="R552" s="320">
        <v>1.6521817489098874E-3</v>
      </c>
    </row>
    <row r="553" spans="2:18" x14ac:dyDescent="0.2">
      <c r="B553" s="315" t="s">
        <v>7911</v>
      </c>
      <c r="C553" s="316" t="s">
        <v>7912</v>
      </c>
      <c r="D553" s="315" t="s">
        <v>24</v>
      </c>
      <c r="E553" s="317">
        <v>40.5</v>
      </c>
      <c r="F553" s="318">
        <v>0</v>
      </c>
      <c r="G553" s="318">
        <v>2.1649000000000003</v>
      </c>
      <c r="H553" s="319">
        <v>5.1252838999999994</v>
      </c>
      <c r="I553" s="319">
        <v>0</v>
      </c>
      <c r="J553" s="319"/>
      <c r="K553" s="315">
        <v>0</v>
      </c>
      <c r="L553" s="319">
        <v>0</v>
      </c>
      <c r="M553" s="319">
        <v>0</v>
      </c>
      <c r="N553" s="320">
        <v>0</v>
      </c>
      <c r="O553" s="320">
        <v>0</v>
      </c>
      <c r="P553" s="315">
        <v>0</v>
      </c>
      <c r="Q553" s="319">
        <v>0</v>
      </c>
      <c r="R553" s="320">
        <v>0</v>
      </c>
    </row>
    <row r="554" spans="2:18" x14ac:dyDescent="0.2">
      <c r="B554" s="315" t="s">
        <v>615</v>
      </c>
      <c r="C554" s="316" t="s">
        <v>7913</v>
      </c>
      <c r="D554" s="315" t="s">
        <v>25</v>
      </c>
      <c r="E554" s="317">
        <v>1660.8033333333335</v>
      </c>
      <c r="F554" s="318">
        <v>26.499389999999998</v>
      </c>
      <c r="G554" s="318">
        <v>5.0159000000000002</v>
      </c>
      <c r="H554" s="319">
        <v>3.7102312298397631</v>
      </c>
      <c r="I554" s="319">
        <v>79.045724809999996</v>
      </c>
      <c r="J554" s="319">
        <v>1.06817586</v>
      </c>
      <c r="K554" s="315">
        <v>9</v>
      </c>
      <c r="L554" s="319">
        <v>1125805.1899972903</v>
      </c>
      <c r="M554" s="319">
        <v>56658.820005698311</v>
      </c>
      <c r="N554" s="320">
        <v>1.4539755672871139E-2</v>
      </c>
      <c r="O554" s="320">
        <v>5.1377343159145633E-3</v>
      </c>
      <c r="P554" s="315">
        <v>11</v>
      </c>
      <c r="Q554" s="319">
        <v>27928.525000326834</v>
      </c>
      <c r="R554" s="320">
        <v>4.9615619041534439E-4</v>
      </c>
    </row>
    <row r="555" spans="2:18" x14ac:dyDescent="0.2">
      <c r="B555" s="315" t="s">
        <v>1781</v>
      </c>
      <c r="C555" s="316" t="s">
        <v>7914</v>
      </c>
      <c r="D555" s="315" t="s">
        <v>24</v>
      </c>
      <c r="E555" s="317">
        <v>73.739999999999995</v>
      </c>
      <c r="F555" s="318">
        <v>0</v>
      </c>
      <c r="G555" s="318">
        <v>2.0399000000000003</v>
      </c>
      <c r="H555" s="319">
        <v>4.2297881999999998</v>
      </c>
      <c r="I555" s="319">
        <v>8.6633140199999996</v>
      </c>
      <c r="J555" s="319">
        <v>0.24204982</v>
      </c>
      <c r="K555" s="315">
        <v>1</v>
      </c>
      <c r="L555" s="319">
        <v>7382.959999520669</v>
      </c>
      <c r="M555" s="319">
        <v>0</v>
      </c>
      <c r="N555" s="320">
        <v>7.155398493153108E-5</v>
      </c>
      <c r="O555" s="320">
        <v>0</v>
      </c>
      <c r="P555" s="315">
        <v>1</v>
      </c>
      <c r="Q555" s="319">
        <v>379.63800000269902</v>
      </c>
      <c r="R555" s="320">
        <v>9.7245549017867261E-7</v>
      </c>
    </row>
    <row r="556" spans="2:18" x14ac:dyDescent="0.2">
      <c r="B556" s="315" t="s">
        <v>751</v>
      </c>
      <c r="C556" s="316" t="s">
        <v>7915</v>
      </c>
      <c r="D556" s="315" t="s">
        <v>24</v>
      </c>
      <c r="E556" s="317">
        <v>1613.2650000000001</v>
      </c>
      <c r="F556" s="318">
        <v>1.607</v>
      </c>
      <c r="G556" s="318">
        <v>5.7063000000000006</v>
      </c>
      <c r="H556" s="319">
        <v>3.8098093305026515</v>
      </c>
      <c r="I556" s="319">
        <v>6.3766188699999997</v>
      </c>
      <c r="J556" s="319">
        <v>0.17207188000000001</v>
      </c>
      <c r="K556" s="315">
        <v>5</v>
      </c>
      <c r="L556" s="319">
        <v>173280.89999012835</v>
      </c>
      <c r="M556" s="319">
        <v>6152.9000009789597</v>
      </c>
      <c r="N556" s="320">
        <v>1.8828617006073848E-3</v>
      </c>
      <c r="O556" s="320">
        <v>2.6309477871739386E-4</v>
      </c>
      <c r="P556" s="315">
        <v>3</v>
      </c>
      <c r="Q556" s="319">
        <v>5126.4729999711435</v>
      </c>
      <c r="R556" s="320">
        <v>1.5134841673901436E-5</v>
      </c>
    </row>
    <row r="557" spans="2:18" x14ac:dyDescent="0.2">
      <c r="B557" s="315" t="s">
        <v>1057</v>
      </c>
      <c r="C557" s="316" t="s">
        <v>7916</v>
      </c>
      <c r="D557" s="315" t="s">
        <v>24</v>
      </c>
      <c r="E557" s="317">
        <v>721.61</v>
      </c>
      <c r="F557" s="318">
        <v>4.0465999999999998</v>
      </c>
      <c r="G557" s="318">
        <v>2.6068000000000002</v>
      </c>
      <c r="H557" s="319">
        <v>1.9434161999999997</v>
      </c>
      <c r="I557" s="319">
        <v>11.82696031</v>
      </c>
      <c r="J557" s="319">
        <v>0</v>
      </c>
      <c r="K557" s="315">
        <v>3</v>
      </c>
      <c r="L557" s="319">
        <v>275634.46239512612</v>
      </c>
      <c r="M557" s="319">
        <v>3444.962400200523</v>
      </c>
      <c r="N557" s="320">
        <v>8.1267770524703908E-4</v>
      </c>
      <c r="O557" s="320">
        <v>3.1860217368989368E-5</v>
      </c>
      <c r="P557" s="315">
        <v>0</v>
      </c>
      <c r="Q557" s="319">
        <v>0</v>
      </c>
      <c r="R557" s="320">
        <v>0</v>
      </c>
    </row>
    <row r="558" spans="2:18" x14ac:dyDescent="0.2">
      <c r="B558" s="315" t="s">
        <v>2944</v>
      </c>
      <c r="C558" s="316" t="s">
        <v>7912</v>
      </c>
      <c r="D558" s="315" t="s">
        <v>24</v>
      </c>
      <c r="E558" s="317">
        <v>1160</v>
      </c>
      <c r="F558" s="318">
        <v>1.6554599999999999</v>
      </c>
      <c r="G558" s="318">
        <v>4.4130600000000006</v>
      </c>
      <c r="H558" s="319">
        <v>3.3914518000000005</v>
      </c>
      <c r="I558" s="319">
        <v>0</v>
      </c>
      <c r="J558" s="319">
        <v>1.84646716</v>
      </c>
      <c r="K558" s="315">
        <v>0</v>
      </c>
      <c r="L558" s="319">
        <v>0</v>
      </c>
      <c r="M558" s="319">
        <v>0</v>
      </c>
      <c r="N558" s="320">
        <v>0</v>
      </c>
      <c r="O558" s="320">
        <v>0</v>
      </c>
      <c r="P558" s="315">
        <v>3</v>
      </c>
      <c r="Q558" s="319">
        <v>35075.519999821299</v>
      </c>
      <c r="R558" s="320">
        <v>1.3354923365969744E-4</v>
      </c>
    </row>
    <row r="559" spans="2:18" x14ac:dyDescent="0.2">
      <c r="B559" s="315" t="s">
        <v>2588</v>
      </c>
      <c r="C559" s="316" t="s">
        <v>7917</v>
      </c>
      <c r="D559" s="315" t="s">
        <v>24</v>
      </c>
      <c r="E559" s="317">
        <v>1025.32</v>
      </c>
      <c r="F559" s="318">
        <v>1.9797</v>
      </c>
      <c r="G559" s="318">
        <v>3.9303000000000003</v>
      </c>
      <c r="H559" s="319">
        <v>5.0300184000000003</v>
      </c>
      <c r="I559" s="319">
        <v>0</v>
      </c>
      <c r="J559" s="319">
        <v>3.1687130000000001E-2</v>
      </c>
      <c r="K559" s="315">
        <v>0</v>
      </c>
      <c r="L559" s="319">
        <v>0</v>
      </c>
      <c r="M559" s="319">
        <v>0</v>
      </c>
      <c r="N559" s="320">
        <v>0</v>
      </c>
      <c r="O559" s="320">
        <v>0</v>
      </c>
      <c r="P559" s="315">
        <v>1</v>
      </c>
      <c r="Q559" s="319">
        <v>1023.2768000534847</v>
      </c>
      <c r="R559" s="320">
        <v>1.0484693242543109E-5</v>
      </c>
    </row>
    <row r="560" spans="2:18" x14ac:dyDescent="0.2">
      <c r="B560" s="315" t="s">
        <v>1595</v>
      </c>
      <c r="C560" s="316" t="s">
        <v>7918</v>
      </c>
      <c r="D560" s="315" t="s">
        <v>24</v>
      </c>
      <c r="E560" s="317">
        <v>1311.4199999999998</v>
      </c>
      <c r="F560" s="318">
        <v>9.2717000000000009</v>
      </c>
      <c r="G560" s="318">
        <v>1.3237000000000001</v>
      </c>
      <c r="H560" s="319">
        <v>3.5735385003193545</v>
      </c>
      <c r="I560" s="319">
        <v>29.703627529999999</v>
      </c>
      <c r="J560" s="319">
        <v>0.21999705</v>
      </c>
      <c r="K560" s="315">
        <v>5</v>
      </c>
      <c r="L560" s="319">
        <v>1131364.8819908281</v>
      </c>
      <c r="M560" s="319">
        <v>73832.481998927775</v>
      </c>
      <c r="N560" s="320">
        <v>2.3540019214940565E-3</v>
      </c>
      <c r="O560" s="320">
        <v>9.4723243539777003E-4</v>
      </c>
      <c r="P560" s="315">
        <v>2</v>
      </c>
      <c r="Q560" s="319">
        <v>7515.2100000919427</v>
      </c>
      <c r="R560" s="320">
        <v>2.6123486602905014E-5</v>
      </c>
    </row>
    <row r="561" spans="2:18" x14ac:dyDescent="0.2">
      <c r="B561" s="315" t="s">
        <v>880</v>
      </c>
      <c r="C561" s="316" t="s">
        <v>7919</v>
      </c>
      <c r="D561" s="315" t="s">
        <v>24</v>
      </c>
      <c r="E561" s="317">
        <v>1713.2254545454546</v>
      </c>
      <c r="F561" s="318">
        <v>7.6828000000000003</v>
      </c>
      <c r="G561" s="318">
        <v>0.26850000000000002</v>
      </c>
      <c r="H561" s="319">
        <v>3.3843483900404254</v>
      </c>
      <c r="I561" s="319">
        <v>4.8820652500000001</v>
      </c>
      <c r="J561" s="319">
        <v>1.1683591900000001</v>
      </c>
      <c r="K561" s="315">
        <v>6</v>
      </c>
      <c r="L561" s="319">
        <v>529744.43999672274</v>
      </c>
      <c r="M561" s="319">
        <v>38803.439996722693</v>
      </c>
      <c r="N561" s="320">
        <v>2.1044564515012758E-3</v>
      </c>
      <c r="O561" s="320">
        <v>1.9776794760602203E-3</v>
      </c>
      <c r="P561" s="315">
        <v>16</v>
      </c>
      <c r="Q561" s="319">
        <v>58700.245000776253</v>
      </c>
      <c r="R561" s="320">
        <v>2.7232016354526668E-4</v>
      </c>
    </row>
    <row r="562" spans="2:18" x14ac:dyDescent="0.2">
      <c r="B562" s="315" t="s">
        <v>1114</v>
      </c>
      <c r="C562" s="316" t="s">
        <v>7920</v>
      </c>
      <c r="D562" s="315" t="s">
        <v>24</v>
      </c>
      <c r="E562" s="317">
        <v>655.5625</v>
      </c>
      <c r="F562" s="318">
        <v>3.3179000000000003</v>
      </c>
      <c r="G562" s="318">
        <v>0.56080000000000008</v>
      </c>
      <c r="H562" s="319">
        <v>2.3244782000000002</v>
      </c>
      <c r="I562" s="319">
        <v>0.32163114999999998</v>
      </c>
      <c r="J562" s="319">
        <v>2.16640539</v>
      </c>
      <c r="K562" s="315">
        <v>2</v>
      </c>
      <c r="L562" s="319">
        <v>11213.399999048794</v>
      </c>
      <c r="M562" s="319">
        <v>11213.399999048794</v>
      </c>
      <c r="N562" s="320">
        <v>6.8719222005450531E-4</v>
      </c>
      <c r="O562" s="320">
        <v>6.8719222005450531E-4</v>
      </c>
      <c r="P562" s="315">
        <v>5</v>
      </c>
      <c r="Q562" s="319">
        <v>17366.299999888091</v>
      </c>
      <c r="R562" s="320">
        <v>7.963362393183014E-5</v>
      </c>
    </row>
    <row r="563" spans="2:18" x14ac:dyDescent="0.2">
      <c r="B563" s="315" t="s">
        <v>1080</v>
      </c>
      <c r="C563" s="316" t="s">
        <v>7921</v>
      </c>
      <c r="D563" s="315" t="s">
        <v>24</v>
      </c>
      <c r="E563" s="317">
        <v>1689.8</v>
      </c>
      <c r="F563" s="318">
        <v>5.7713000000000001</v>
      </c>
      <c r="G563" s="318">
        <v>0.26469999999999999</v>
      </c>
      <c r="H563" s="319">
        <v>2.9975657168929484</v>
      </c>
      <c r="I563" s="319">
        <v>3.2270419299999999</v>
      </c>
      <c r="J563" s="319">
        <v>0.73207920000000004</v>
      </c>
      <c r="K563" s="315">
        <v>3</v>
      </c>
      <c r="L563" s="319">
        <v>213344.50000155426</v>
      </c>
      <c r="M563" s="319">
        <v>213344.50000155426</v>
      </c>
      <c r="N563" s="320">
        <v>3.50158986929925E-3</v>
      </c>
      <c r="O563" s="320">
        <v>3.50158986929925E-3</v>
      </c>
      <c r="P563" s="315">
        <v>16</v>
      </c>
      <c r="Q563" s="319">
        <v>51740.830000208363</v>
      </c>
      <c r="R563" s="320">
        <v>2.4221338980355379E-4</v>
      </c>
    </row>
    <row r="564" spans="2:18" x14ac:dyDescent="0.2">
      <c r="B564" s="315" t="s">
        <v>1202</v>
      </c>
      <c r="C564" s="316" t="s">
        <v>7922</v>
      </c>
      <c r="D564" s="315" t="s">
        <v>24</v>
      </c>
      <c r="E564" s="317">
        <v>1160.0407692307692</v>
      </c>
      <c r="F564" s="318">
        <v>2.3818999999999999</v>
      </c>
      <c r="G564" s="318">
        <v>2.2069999999999999</v>
      </c>
      <c r="H564" s="319">
        <v>2.0577348</v>
      </c>
      <c r="I564" s="319">
        <v>0.46483616999999999</v>
      </c>
      <c r="J564" s="319">
        <v>0.86479183000000004</v>
      </c>
      <c r="K564" s="315">
        <v>5</v>
      </c>
      <c r="L564" s="319">
        <v>35205.984997732783</v>
      </c>
      <c r="M564" s="319">
        <v>34061.484997428241</v>
      </c>
      <c r="N564" s="320">
        <v>1.6106180928486175E-3</v>
      </c>
      <c r="O564" s="320">
        <v>1.4455120585724634E-3</v>
      </c>
      <c r="P564" s="315">
        <v>8</v>
      </c>
      <c r="Q564" s="319">
        <v>40569.098599574128</v>
      </c>
      <c r="R564" s="320">
        <v>1.452977003734316E-4</v>
      </c>
    </row>
    <row r="565" spans="2:18" x14ac:dyDescent="0.2">
      <c r="B565" s="315" t="s">
        <v>546</v>
      </c>
      <c r="C565" s="316" t="s">
        <v>7923</v>
      </c>
      <c r="D565" s="315" t="s">
        <v>24</v>
      </c>
      <c r="E565" s="317">
        <v>1205</v>
      </c>
      <c r="F565" s="318">
        <v>4.5514000000000001</v>
      </c>
      <c r="G565" s="318">
        <v>1.0882000000000001</v>
      </c>
      <c r="H565" s="319">
        <v>3.6010358999999998</v>
      </c>
      <c r="I565" s="319">
        <v>4.1553214900000004</v>
      </c>
      <c r="J565" s="319">
        <v>0.15776429</v>
      </c>
      <c r="K565" s="315">
        <v>3</v>
      </c>
      <c r="L565" s="319">
        <v>124197.99999650451</v>
      </c>
      <c r="M565" s="319">
        <v>124197.99999650451</v>
      </c>
      <c r="N565" s="320">
        <v>3.6277821494341412E-3</v>
      </c>
      <c r="O565" s="320">
        <v>3.6277821494341412E-3</v>
      </c>
      <c r="P565" s="315">
        <v>4</v>
      </c>
      <c r="Q565" s="319">
        <v>10132.95999992814</v>
      </c>
      <c r="R565" s="320">
        <v>4.7409577150513484E-5</v>
      </c>
    </row>
    <row r="566" spans="2:18" x14ac:dyDescent="0.2">
      <c r="B566" s="315" t="s">
        <v>1411</v>
      </c>
      <c r="C566" s="316" t="s">
        <v>7924</v>
      </c>
      <c r="D566" s="315" t="s">
        <v>25</v>
      </c>
      <c r="E566" s="317">
        <v>388.5</v>
      </c>
      <c r="F566" s="318">
        <v>7.9964000000000004</v>
      </c>
      <c r="G566" s="318">
        <v>0.64030000000000009</v>
      </c>
      <c r="H566" s="319">
        <v>0.93360189999999998</v>
      </c>
      <c r="I566" s="319">
        <v>0.35084580999999998</v>
      </c>
      <c r="J566" s="319">
        <v>0.16446189</v>
      </c>
      <c r="K566" s="315">
        <v>1</v>
      </c>
      <c r="L566" s="319">
        <v>8305.4999980662251</v>
      </c>
      <c r="M566" s="319">
        <v>8305.4999980662251</v>
      </c>
      <c r="N566" s="320">
        <v>1.1407895879225716E-3</v>
      </c>
      <c r="O566" s="320">
        <v>1.1407895879225716E-3</v>
      </c>
      <c r="P566" s="315">
        <v>3</v>
      </c>
      <c r="Q566" s="319">
        <v>3175.5199999565143</v>
      </c>
      <c r="R566" s="320">
        <v>2.8797286874844472E-5</v>
      </c>
    </row>
    <row r="567" spans="2:18" x14ac:dyDescent="0.2">
      <c r="B567" s="315" t="s">
        <v>1282</v>
      </c>
      <c r="C567" s="316" t="s">
        <v>7925</v>
      </c>
      <c r="D567" s="315" t="s">
        <v>25</v>
      </c>
      <c r="E567" s="317">
        <v>132.74</v>
      </c>
      <c r="F567" s="318">
        <v>46.856700000000004</v>
      </c>
      <c r="G567" s="318">
        <v>6.3899999999999998E-2</v>
      </c>
      <c r="H567" s="319">
        <v>0.41916819999999999</v>
      </c>
      <c r="I567" s="319">
        <v>0.28039208999999998</v>
      </c>
      <c r="J567" s="319">
        <v>0</v>
      </c>
      <c r="K567" s="315">
        <v>7</v>
      </c>
      <c r="L567" s="319">
        <v>4636.2399993290892</v>
      </c>
      <c r="M567" s="319">
        <v>4636.2399993290892</v>
      </c>
      <c r="N567" s="320">
        <v>4.5216804361839478E-4</v>
      </c>
      <c r="O567" s="320">
        <v>4.5216804361839478E-4</v>
      </c>
      <c r="P567" s="315">
        <v>0</v>
      </c>
      <c r="Q567" s="319">
        <v>0</v>
      </c>
      <c r="R567" s="320">
        <v>0</v>
      </c>
    </row>
    <row r="568" spans="2:18" x14ac:dyDescent="0.2">
      <c r="B568" s="315" t="s">
        <v>1127</v>
      </c>
      <c r="C568" s="316" t="s">
        <v>7926</v>
      </c>
      <c r="D568" s="315" t="s">
        <v>25</v>
      </c>
      <c r="E568" s="317">
        <v>650.42799999999988</v>
      </c>
      <c r="F568" s="318">
        <v>59.237000000000002</v>
      </c>
      <c r="G568" s="318">
        <v>3.1985999999999999</v>
      </c>
      <c r="H568" s="319">
        <v>1.8100445000000001</v>
      </c>
      <c r="I568" s="319">
        <v>14.566088880000001</v>
      </c>
      <c r="J568" s="319">
        <v>1.3065074699999999</v>
      </c>
      <c r="K568" s="315">
        <v>13</v>
      </c>
      <c r="L568" s="319">
        <v>194271.93999560524</v>
      </c>
      <c r="M568" s="319">
        <v>194223.93999560594</v>
      </c>
      <c r="N568" s="320">
        <v>1.0403894671061269E-2</v>
      </c>
      <c r="O568" s="320">
        <v>1.040100502121199E-2</v>
      </c>
      <c r="P568" s="315">
        <v>2</v>
      </c>
      <c r="Q568" s="319">
        <v>7373.4400000690366</v>
      </c>
      <c r="R568" s="320">
        <v>9.3565963900396935E-5</v>
      </c>
    </row>
    <row r="569" spans="2:18" x14ac:dyDescent="0.2">
      <c r="B569" s="315" t="s">
        <v>7927</v>
      </c>
      <c r="C569" s="316" t="s">
        <v>7462</v>
      </c>
      <c r="D569" s="315" t="s">
        <v>23</v>
      </c>
      <c r="E569" s="317">
        <v>3.66</v>
      </c>
      <c r="F569" s="318">
        <v>0</v>
      </c>
      <c r="G569" s="318">
        <v>0.68730000000000002</v>
      </c>
      <c r="H569" s="319"/>
      <c r="I569" s="319"/>
      <c r="J569" s="319"/>
      <c r="K569" s="315"/>
      <c r="L569" s="319"/>
      <c r="M569" s="319"/>
      <c r="N569" s="320"/>
      <c r="O569" s="320"/>
      <c r="P569" s="315"/>
      <c r="Q569" s="319"/>
      <c r="R569" s="320"/>
    </row>
    <row r="570" spans="2:18" x14ac:dyDescent="0.2">
      <c r="B570" s="315" t="s">
        <v>7928</v>
      </c>
      <c r="C570" s="316" t="s">
        <v>7462</v>
      </c>
      <c r="D570" s="315" t="s">
        <v>23</v>
      </c>
      <c r="E570" s="317">
        <v>38</v>
      </c>
      <c r="F570" s="318">
        <v>0</v>
      </c>
      <c r="G570" s="318">
        <v>0.32080000000000003</v>
      </c>
      <c r="H570" s="319"/>
      <c r="I570" s="319"/>
      <c r="J570" s="319"/>
      <c r="K570" s="315"/>
      <c r="L570" s="319"/>
      <c r="M570" s="319"/>
      <c r="N570" s="320"/>
      <c r="O570" s="320"/>
      <c r="P570" s="315"/>
      <c r="Q570" s="319"/>
      <c r="R570" s="320"/>
    </row>
    <row r="571" spans="2:18" x14ac:dyDescent="0.2">
      <c r="B571" s="315" t="s">
        <v>845</v>
      </c>
      <c r="C571" s="316" t="s">
        <v>7929</v>
      </c>
      <c r="D571" s="315" t="s">
        <v>25</v>
      </c>
      <c r="E571" s="317">
        <v>285.77500000000003</v>
      </c>
      <c r="F571" s="318">
        <v>58.542200000000001</v>
      </c>
      <c r="G571" s="318">
        <v>0.89030000000000009</v>
      </c>
      <c r="H571" s="319">
        <v>0.65430462921579846</v>
      </c>
      <c r="I571" s="319">
        <v>3.0287393100000002</v>
      </c>
      <c r="J571" s="319">
        <v>1.52062757</v>
      </c>
      <c r="K571" s="315">
        <v>5</v>
      </c>
      <c r="L571" s="319">
        <v>50756.929999607368</v>
      </c>
      <c r="M571" s="319">
        <v>30922.929999559401</v>
      </c>
      <c r="N571" s="320">
        <v>6.9024266844631857E-4</v>
      </c>
      <c r="O571" s="320">
        <v>5.1833192668097926E-4</v>
      </c>
      <c r="P571" s="315">
        <v>6</v>
      </c>
      <c r="Q571" s="319">
        <v>12279.120000080751</v>
      </c>
      <c r="R571" s="320">
        <v>1.2300092214363983E-4</v>
      </c>
    </row>
    <row r="572" spans="2:18" x14ac:dyDescent="0.2">
      <c r="B572" s="315" t="s">
        <v>558</v>
      </c>
      <c r="C572" s="316" t="s">
        <v>7930</v>
      </c>
      <c r="D572" s="315" t="s">
        <v>24</v>
      </c>
      <c r="E572" s="317">
        <v>105.38333333333333</v>
      </c>
      <c r="F572" s="318">
        <v>1.9015</v>
      </c>
      <c r="G572" s="318">
        <v>0.98830000000000007</v>
      </c>
      <c r="H572" s="319"/>
      <c r="I572" s="319">
        <v>4.3236625899999996</v>
      </c>
      <c r="J572" s="319">
        <v>0</v>
      </c>
      <c r="K572" s="315">
        <v>3</v>
      </c>
      <c r="L572" s="319">
        <v>11760.819999475574</v>
      </c>
      <c r="M572" s="319">
        <v>11760.819999475574</v>
      </c>
      <c r="N572" s="320">
        <v>1.3227648804947889E-4</v>
      </c>
      <c r="O572" s="320">
        <v>1.3227648804947889E-4</v>
      </c>
      <c r="P572" s="315">
        <v>0</v>
      </c>
      <c r="Q572" s="319">
        <v>0</v>
      </c>
      <c r="R572" s="320">
        <v>0</v>
      </c>
    </row>
    <row r="573" spans="2:18" x14ac:dyDescent="0.2">
      <c r="B573" s="315" t="s">
        <v>1293</v>
      </c>
      <c r="C573" s="316" t="s">
        <v>7448</v>
      </c>
      <c r="D573" s="315" t="s">
        <v>24</v>
      </c>
      <c r="E573" s="317">
        <v>111.83</v>
      </c>
      <c r="F573" s="318">
        <v>0</v>
      </c>
      <c r="G573" s="318">
        <v>5.2831000000000001</v>
      </c>
      <c r="H573" s="319">
        <v>2.8008056999999997</v>
      </c>
      <c r="I573" s="319">
        <v>1.29564334</v>
      </c>
      <c r="J573" s="319">
        <v>0</v>
      </c>
      <c r="K573" s="315">
        <v>2</v>
      </c>
      <c r="L573" s="319">
        <v>9968.5600001530729</v>
      </c>
      <c r="M573" s="319">
        <v>9968.5600001530729</v>
      </c>
      <c r="N573" s="320">
        <v>4.6936750834160348E-5</v>
      </c>
      <c r="O573" s="320">
        <v>4.6936750834160348E-5</v>
      </c>
      <c r="P573" s="315">
        <v>0</v>
      </c>
      <c r="Q573" s="319">
        <v>0</v>
      </c>
      <c r="R573" s="320">
        <v>0</v>
      </c>
    </row>
    <row r="574" spans="2:18" x14ac:dyDescent="0.2">
      <c r="B574" s="315" t="s">
        <v>647</v>
      </c>
      <c r="C574" s="316" t="s">
        <v>7931</v>
      </c>
      <c r="D574" s="315" t="s">
        <v>25</v>
      </c>
      <c r="E574" s="317">
        <v>734.60139534883717</v>
      </c>
      <c r="F574" s="318">
        <v>134.6018</v>
      </c>
      <c r="G574" s="318">
        <v>0.62760000000000005</v>
      </c>
      <c r="H574" s="319">
        <v>2.8389118999999998</v>
      </c>
      <c r="I574" s="319">
        <v>4.5173559399999998</v>
      </c>
      <c r="J574" s="319">
        <v>3.35430618</v>
      </c>
      <c r="K574" s="315">
        <v>20</v>
      </c>
      <c r="L574" s="319">
        <v>100150.37000346511</v>
      </c>
      <c r="M574" s="319">
        <v>31144.93999895265</v>
      </c>
      <c r="N574" s="320">
        <v>3.2735762407157818E-3</v>
      </c>
      <c r="O574" s="320">
        <v>1.0137776025971853E-3</v>
      </c>
      <c r="P574" s="315">
        <v>23</v>
      </c>
      <c r="Q574" s="319">
        <v>113159.32499910753</v>
      </c>
      <c r="R574" s="320">
        <v>9.362087929578913E-4</v>
      </c>
    </row>
    <row r="575" spans="2:18" x14ac:dyDescent="0.2">
      <c r="B575" s="315" t="s">
        <v>1418</v>
      </c>
      <c r="C575" s="316" t="s">
        <v>7932</v>
      </c>
      <c r="D575" s="315" t="s">
        <v>25</v>
      </c>
      <c r="E575" s="317">
        <v>555.92516129032242</v>
      </c>
      <c r="F575" s="318">
        <v>100.5258</v>
      </c>
      <c r="G575" s="318">
        <v>0</v>
      </c>
      <c r="H575" s="319">
        <v>1.8862569000000002</v>
      </c>
      <c r="I575" s="319">
        <v>0.66551355000000001</v>
      </c>
      <c r="J575" s="319">
        <v>4.86857776</v>
      </c>
      <c r="K575" s="315">
        <v>6</v>
      </c>
      <c r="L575" s="319">
        <v>4117.873336640303</v>
      </c>
      <c r="M575" s="319">
        <v>1278.37333333469</v>
      </c>
      <c r="N575" s="320">
        <v>1.6600678804766034E-3</v>
      </c>
      <c r="O575" s="320">
        <v>3.2932709667666072E-5</v>
      </c>
      <c r="P575" s="315">
        <v>25</v>
      </c>
      <c r="Q575" s="319">
        <v>93421.704999755893</v>
      </c>
      <c r="R575" s="320">
        <v>9.5253473070127195E-4</v>
      </c>
    </row>
    <row r="576" spans="2:18" x14ac:dyDescent="0.2">
      <c r="B576" s="315" t="s">
        <v>743</v>
      </c>
      <c r="C576" s="316" t="s">
        <v>7933</v>
      </c>
      <c r="D576" s="315" t="s">
        <v>25</v>
      </c>
      <c r="E576" s="317">
        <v>388.40785714285715</v>
      </c>
      <c r="F576" s="318">
        <v>111.2608</v>
      </c>
      <c r="G576" s="318">
        <v>0.15530000000000002</v>
      </c>
      <c r="H576" s="319">
        <v>0.87644259999999996</v>
      </c>
      <c r="I576" s="319">
        <v>2.00281361</v>
      </c>
      <c r="J576" s="319">
        <v>1.8645118700000001</v>
      </c>
      <c r="K576" s="315">
        <v>6</v>
      </c>
      <c r="L576" s="319">
        <v>40029.920001504266</v>
      </c>
      <c r="M576" s="319">
        <v>37938.21999906921</v>
      </c>
      <c r="N576" s="320">
        <v>3.6551601072614881E-3</v>
      </c>
      <c r="O576" s="320">
        <v>2.4565411120929534E-3</v>
      </c>
      <c r="P576" s="315">
        <v>7</v>
      </c>
      <c r="Q576" s="319">
        <v>27857.689999954811</v>
      </c>
      <c r="R576" s="320">
        <v>2.1099854965893856E-4</v>
      </c>
    </row>
    <row r="577" spans="2:18" x14ac:dyDescent="0.2">
      <c r="B577" s="315" t="s">
        <v>1598</v>
      </c>
      <c r="C577" s="316" t="s">
        <v>7934</v>
      </c>
      <c r="D577" s="315" t="s">
        <v>24</v>
      </c>
      <c r="E577" s="317">
        <v>2051.4933333333333</v>
      </c>
      <c r="F577" s="318">
        <v>3.3510999999999997</v>
      </c>
      <c r="G577" s="318">
        <v>6.8412199999999999</v>
      </c>
      <c r="H577" s="319">
        <v>3.2580800999999999</v>
      </c>
      <c r="I577" s="319">
        <v>76.626068860000004</v>
      </c>
      <c r="J577" s="319">
        <v>1.0285729800000001</v>
      </c>
      <c r="K577" s="315">
        <v>2</v>
      </c>
      <c r="L577" s="319">
        <v>2672544.0000100806</v>
      </c>
      <c r="M577" s="319">
        <v>0</v>
      </c>
      <c r="N577" s="320">
        <v>3.979219899011119E-3</v>
      </c>
      <c r="O577" s="320">
        <v>0</v>
      </c>
      <c r="P577" s="315">
        <v>2</v>
      </c>
      <c r="Q577" s="319">
        <v>416.00000000442378</v>
      </c>
      <c r="R577" s="320">
        <v>2.0120283088472703E-6</v>
      </c>
    </row>
    <row r="578" spans="2:18" x14ac:dyDescent="0.2">
      <c r="B578" s="315" t="s">
        <v>7935</v>
      </c>
      <c r="C578" s="316" t="s">
        <v>7936</v>
      </c>
      <c r="D578" s="315" t="s">
        <v>24</v>
      </c>
      <c r="E578" s="317">
        <v>7.2</v>
      </c>
      <c r="F578" s="318">
        <v>0</v>
      </c>
      <c r="G578" s="318">
        <v>4.0229999999999997</v>
      </c>
      <c r="H578" s="319">
        <v>3.2199738999999998</v>
      </c>
      <c r="I578" s="319"/>
      <c r="J578" s="319"/>
      <c r="K578" s="315"/>
      <c r="L578" s="319"/>
      <c r="M578" s="319"/>
      <c r="N578" s="320"/>
      <c r="O578" s="320"/>
      <c r="P578" s="315"/>
      <c r="Q578" s="319"/>
      <c r="R578" s="320"/>
    </row>
    <row r="579" spans="2:18" x14ac:dyDescent="0.2">
      <c r="B579" s="315" t="s">
        <v>5176</v>
      </c>
      <c r="C579" s="316" t="s">
        <v>7936</v>
      </c>
      <c r="D579" s="315" t="s">
        <v>24</v>
      </c>
      <c r="E579" s="317">
        <v>28.400000000000002</v>
      </c>
      <c r="F579" s="318">
        <v>0</v>
      </c>
      <c r="G579" s="318">
        <v>6.4251000000000005</v>
      </c>
      <c r="H579" s="319">
        <v>2.5531153999999998</v>
      </c>
      <c r="I579" s="319">
        <v>0</v>
      </c>
      <c r="J579" s="319">
        <v>1.3330863500000001</v>
      </c>
      <c r="K579" s="315">
        <v>0</v>
      </c>
      <c r="L579" s="319">
        <v>0</v>
      </c>
      <c r="M579" s="319">
        <v>0</v>
      </c>
      <c r="N579" s="320">
        <v>0</v>
      </c>
      <c r="O579" s="320">
        <v>0</v>
      </c>
      <c r="P579" s="315">
        <v>2</v>
      </c>
      <c r="Q579" s="319">
        <v>732.80000000190921</v>
      </c>
      <c r="R579" s="320">
        <v>4.5365954325383058E-6</v>
      </c>
    </row>
    <row r="580" spans="2:18" x14ac:dyDescent="0.2">
      <c r="B580" s="315" t="s">
        <v>3345</v>
      </c>
      <c r="C580" s="316" t="s">
        <v>7937</v>
      </c>
      <c r="D580" s="315" t="s">
        <v>24</v>
      </c>
      <c r="E580" s="317">
        <v>5.6000000000000005</v>
      </c>
      <c r="F580" s="318">
        <v>0</v>
      </c>
      <c r="G580" s="318">
        <v>1.7649000000000001</v>
      </c>
      <c r="H580" s="319">
        <v>2.7245933000000004</v>
      </c>
      <c r="I580" s="319">
        <v>0</v>
      </c>
      <c r="J580" s="319">
        <v>0.33720099999999997</v>
      </c>
      <c r="K580" s="315">
        <v>0</v>
      </c>
      <c r="L580" s="319">
        <v>0</v>
      </c>
      <c r="M580" s="319">
        <v>0</v>
      </c>
      <c r="N580" s="320">
        <v>0</v>
      </c>
      <c r="O580" s="320">
        <v>0</v>
      </c>
      <c r="P580" s="315">
        <v>1</v>
      </c>
      <c r="Q580" s="319">
        <v>326.30400000147523</v>
      </c>
      <c r="R580" s="320">
        <v>1.0630569333630212E-6</v>
      </c>
    </row>
    <row r="581" spans="2:18" x14ac:dyDescent="0.2">
      <c r="B581" s="315" t="s">
        <v>6423</v>
      </c>
      <c r="C581" s="316" t="s">
        <v>7937</v>
      </c>
      <c r="D581" s="315" t="s">
        <v>24</v>
      </c>
      <c r="E581" s="317">
        <v>13.6</v>
      </c>
      <c r="F581" s="318">
        <v>0</v>
      </c>
      <c r="G581" s="318">
        <v>4.0445000000000002</v>
      </c>
      <c r="H581" s="319">
        <v>1.4670886999999999</v>
      </c>
      <c r="I581" s="319">
        <v>0</v>
      </c>
      <c r="J581" s="319">
        <v>0.63874114000000004</v>
      </c>
      <c r="K581" s="315">
        <v>0</v>
      </c>
      <c r="L581" s="319">
        <v>0</v>
      </c>
      <c r="M581" s="319">
        <v>0</v>
      </c>
      <c r="N581" s="320">
        <v>0</v>
      </c>
      <c r="O581" s="320">
        <v>0</v>
      </c>
      <c r="P581" s="315">
        <v>1</v>
      </c>
      <c r="Q581" s="319">
        <v>604.799999991199</v>
      </c>
      <c r="R581" s="320">
        <v>4.2288025432743435E-6</v>
      </c>
    </row>
    <row r="582" spans="2:18" x14ac:dyDescent="0.2">
      <c r="B582" s="315" t="s">
        <v>7938</v>
      </c>
      <c r="C582" s="316" t="s">
        <v>7499</v>
      </c>
      <c r="D582" s="315" t="s">
        <v>24</v>
      </c>
      <c r="E582" s="317">
        <v>79</v>
      </c>
      <c r="F582" s="318">
        <v>0</v>
      </c>
      <c r="G582" s="318">
        <v>0.74590000000000001</v>
      </c>
      <c r="H582" s="319"/>
      <c r="I582" s="319"/>
      <c r="J582" s="319"/>
      <c r="K582" s="315"/>
      <c r="L582" s="319"/>
      <c r="M582" s="319"/>
      <c r="N582" s="320"/>
      <c r="O582" s="320"/>
      <c r="P582" s="315"/>
      <c r="Q582" s="319"/>
      <c r="R582" s="320"/>
    </row>
    <row r="583" spans="2:18" x14ac:dyDescent="0.2">
      <c r="B583" s="315" t="s">
        <v>7939</v>
      </c>
      <c r="C583" s="316" t="s">
        <v>7499</v>
      </c>
      <c r="D583" s="315" t="s">
        <v>24</v>
      </c>
      <c r="E583" s="317">
        <v>62</v>
      </c>
      <c r="F583" s="318">
        <v>0</v>
      </c>
      <c r="G583" s="318">
        <v>6.0700000000000004E-2</v>
      </c>
      <c r="H583" s="319"/>
      <c r="I583" s="319"/>
      <c r="J583" s="319"/>
      <c r="K583" s="315"/>
      <c r="L583" s="319"/>
      <c r="M583" s="319"/>
      <c r="N583" s="320"/>
      <c r="O583" s="320"/>
      <c r="P583" s="315"/>
      <c r="Q583" s="319"/>
      <c r="R583" s="320"/>
    </row>
    <row r="584" spans="2:18" x14ac:dyDescent="0.2">
      <c r="B584" s="315" t="s">
        <v>929</v>
      </c>
      <c r="C584" s="316" t="s">
        <v>7940</v>
      </c>
      <c r="D584" s="315" t="s">
        <v>24</v>
      </c>
      <c r="E584" s="317">
        <v>1004.8</v>
      </c>
      <c r="F584" s="318">
        <v>3.9196</v>
      </c>
      <c r="G584" s="318">
        <v>4.0803000000000003</v>
      </c>
      <c r="H584" s="319">
        <v>2.751928293466444</v>
      </c>
      <c r="I584" s="319">
        <v>0.25335323999999998</v>
      </c>
      <c r="J584" s="319">
        <v>0.20353726999999999</v>
      </c>
      <c r="K584" s="315">
        <v>5</v>
      </c>
      <c r="L584" s="319">
        <v>45983.390000269304</v>
      </c>
      <c r="M584" s="319">
        <v>45983.390000269304</v>
      </c>
      <c r="N584" s="320">
        <v>1.7612194449876956E-4</v>
      </c>
      <c r="O584" s="320">
        <v>1.7612194449876956E-4</v>
      </c>
      <c r="P584" s="315">
        <v>5</v>
      </c>
      <c r="Q584" s="319">
        <v>12586.580000117083</v>
      </c>
      <c r="R584" s="320">
        <v>6.5621808914215072E-5</v>
      </c>
    </row>
    <row r="585" spans="2:18" x14ac:dyDescent="0.2">
      <c r="B585" s="315" t="s">
        <v>7941</v>
      </c>
      <c r="C585" s="316" t="s">
        <v>7942</v>
      </c>
      <c r="D585" s="315" t="s">
        <v>24</v>
      </c>
      <c r="E585" s="317">
        <v>9</v>
      </c>
      <c r="F585" s="318">
        <v>0</v>
      </c>
      <c r="G585" s="318">
        <v>4.8446999999999996</v>
      </c>
      <c r="H585" s="319">
        <v>2.5340623000000004</v>
      </c>
      <c r="I585" s="319"/>
      <c r="J585" s="319"/>
      <c r="K585" s="315"/>
      <c r="L585" s="319"/>
      <c r="M585" s="319"/>
      <c r="N585" s="320"/>
      <c r="O585" s="320"/>
      <c r="P585" s="315"/>
      <c r="Q585" s="319"/>
      <c r="R585" s="320"/>
    </row>
    <row r="586" spans="2:18" x14ac:dyDescent="0.2">
      <c r="B586" s="315" t="s">
        <v>878</v>
      </c>
      <c r="C586" s="316" t="s">
        <v>7940</v>
      </c>
      <c r="D586" s="315" t="s">
        <v>25</v>
      </c>
      <c r="E586" s="317">
        <v>919</v>
      </c>
      <c r="F586" s="318">
        <v>5.6321000000000003</v>
      </c>
      <c r="G586" s="318">
        <v>4.5780000000000003</v>
      </c>
      <c r="H586" s="319">
        <v>2.694195532065061</v>
      </c>
      <c r="I586" s="319"/>
      <c r="J586" s="319"/>
      <c r="K586" s="315"/>
      <c r="L586" s="319"/>
      <c r="M586" s="319"/>
      <c r="N586" s="320"/>
      <c r="O586" s="320"/>
      <c r="P586" s="315"/>
      <c r="Q586" s="319"/>
      <c r="R586" s="320"/>
    </row>
    <row r="587" spans="2:18" x14ac:dyDescent="0.2">
      <c r="B587" s="315" t="s">
        <v>989</v>
      </c>
      <c r="C587" s="316" t="s">
        <v>7940</v>
      </c>
      <c r="D587" s="315" t="s">
        <v>24</v>
      </c>
      <c r="E587" s="317">
        <v>1092.7542857142857</v>
      </c>
      <c r="F587" s="318">
        <v>1.1673</v>
      </c>
      <c r="G587" s="318">
        <v>5.7208000000000006</v>
      </c>
      <c r="H587" s="319">
        <v>3.0983248618748158</v>
      </c>
      <c r="I587" s="319">
        <v>0.12233062</v>
      </c>
      <c r="J587" s="319">
        <v>0.23302454</v>
      </c>
      <c r="K587" s="315">
        <v>2</v>
      </c>
      <c r="L587" s="319">
        <v>3855.2800000862335</v>
      </c>
      <c r="M587" s="319">
        <v>3855.2800000862335</v>
      </c>
      <c r="N587" s="320">
        <v>8.9197851518823802E-5</v>
      </c>
      <c r="O587" s="320">
        <v>8.9197851518823802E-5</v>
      </c>
      <c r="P587" s="315">
        <v>5</v>
      </c>
      <c r="Q587" s="319">
        <v>21041.130999689431</v>
      </c>
      <c r="R587" s="320">
        <v>1.0388930173379215E-4</v>
      </c>
    </row>
    <row r="588" spans="2:18" x14ac:dyDescent="0.2">
      <c r="B588" s="315" t="s">
        <v>1540</v>
      </c>
      <c r="C588" s="316" t="s">
        <v>7940</v>
      </c>
      <c r="D588" s="315" t="s">
        <v>24</v>
      </c>
      <c r="E588" s="317">
        <v>1557.9178947368428</v>
      </c>
      <c r="F588" s="318">
        <v>6.4337</v>
      </c>
      <c r="G588" s="318">
        <v>2.4630000000000001</v>
      </c>
      <c r="H588" s="319">
        <v>4.8585405000000002</v>
      </c>
      <c r="I588" s="319">
        <v>83.027752219999996</v>
      </c>
      <c r="J588" s="319">
        <v>0.97835119000000004</v>
      </c>
      <c r="K588" s="315">
        <v>3</v>
      </c>
      <c r="L588" s="319">
        <v>3161247.5399997644</v>
      </c>
      <c r="M588" s="319">
        <v>0</v>
      </c>
      <c r="N588" s="320">
        <v>3.1560755780547177E-3</v>
      </c>
      <c r="O588" s="320">
        <v>0</v>
      </c>
      <c r="P588" s="315">
        <v>13</v>
      </c>
      <c r="Q588" s="319">
        <v>44884.310999869776</v>
      </c>
      <c r="R588" s="320">
        <v>1.7321984766231134E-4</v>
      </c>
    </row>
    <row r="589" spans="2:18" x14ac:dyDescent="0.2">
      <c r="B589" s="315" t="s">
        <v>779</v>
      </c>
      <c r="C589" s="316" t="s">
        <v>7940</v>
      </c>
      <c r="D589" s="315" t="s">
        <v>24</v>
      </c>
      <c r="E589" s="317">
        <v>1222.5595833333339</v>
      </c>
      <c r="F589" s="318">
        <v>5.4461000000000004</v>
      </c>
      <c r="G589" s="318">
        <v>1.3117000000000001</v>
      </c>
      <c r="H589" s="319">
        <v>3.0790806080743418</v>
      </c>
      <c r="I589" s="319">
        <v>18.846684060000001</v>
      </c>
      <c r="J589" s="319">
        <v>1.84232226</v>
      </c>
      <c r="K589" s="315">
        <v>4</v>
      </c>
      <c r="L589" s="319">
        <v>717009.80000606808</v>
      </c>
      <c r="M589" s="319">
        <v>9125.6000003847876</v>
      </c>
      <c r="N589" s="320">
        <v>1.3328590443117076E-3</v>
      </c>
      <c r="O589" s="320">
        <v>9.8967251998678966E-5</v>
      </c>
      <c r="P589" s="315">
        <v>20</v>
      </c>
      <c r="Q589" s="319">
        <v>78395.519999198572</v>
      </c>
      <c r="R589" s="320">
        <v>3.3560050529893732E-4</v>
      </c>
    </row>
    <row r="590" spans="2:18" x14ac:dyDescent="0.2">
      <c r="B590" s="315" t="s">
        <v>1744</v>
      </c>
      <c r="C590" s="316" t="s">
        <v>7930</v>
      </c>
      <c r="D590" s="315" t="s">
        <v>24</v>
      </c>
      <c r="E590" s="317">
        <v>45.276666666666664</v>
      </c>
      <c r="F590" s="318">
        <v>0.53349999999999997</v>
      </c>
      <c r="G590" s="318">
        <v>2.2857000000000003</v>
      </c>
      <c r="H590" s="319">
        <v>3.4295580000000001</v>
      </c>
      <c r="I590" s="319">
        <v>2.18872007</v>
      </c>
      <c r="J590" s="319">
        <v>0.39202186</v>
      </c>
      <c r="K590" s="315">
        <v>1</v>
      </c>
      <c r="L590" s="319">
        <v>1374.9000001600593</v>
      </c>
      <c r="M590" s="319">
        <v>1374.9000001600593</v>
      </c>
      <c r="N590" s="320">
        <v>4.6309300800188949E-5</v>
      </c>
      <c r="O590" s="320">
        <v>4.6309300800188949E-5</v>
      </c>
      <c r="P590" s="315">
        <v>2</v>
      </c>
      <c r="Q590" s="319">
        <v>2311.6600000023377</v>
      </c>
      <c r="R590" s="320">
        <v>5.026247043951428E-6</v>
      </c>
    </row>
    <row r="591" spans="2:18" x14ac:dyDescent="0.2">
      <c r="B591" s="315" t="s">
        <v>1510</v>
      </c>
      <c r="C591" s="316" t="s">
        <v>7943</v>
      </c>
      <c r="D591" s="315" t="s">
        <v>24</v>
      </c>
      <c r="E591" s="317">
        <v>103.5</v>
      </c>
      <c r="F591" s="318">
        <v>0.90970000000000006</v>
      </c>
      <c r="G591" s="318">
        <v>3.2114000000000003</v>
      </c>
      <c r="H591" s="319">
        <v>4.0392571999999998</v>
      </c>
      <c r="I591" s="319">
        <v>9.9427628800000001</v>
      </c>
      <c r="J591" s="319">
        <v>7.5486919999999999E-2</v>
      </c>
      <c r="K591" s="315">
        <v>4</v>
      </c>
      <c r="L591" s="319">
        <v>22629.580000388647</v>
      </c>
      <c r="M591" s="319">
        <v>22629.580000388647</v>
      </c>
      <c r="N591" s="320">
        <v>3.1304965507870648E-4</v>
      </c>
      <c r="O591" s="320">
        <v>3.1304965507870648E-4</v>
      </c>
      <c r="P591" s="315">
        <v>2</v>
      </c>
      <c r="Q591" s="319">
        <v>2156.0499999960302</v>
      </c>
      <c r="R591" s="320">
        <v>1.0954096658510609E-5</v>
      </c>
    </row>
    <row r="592" spans="2:18" x14ac:dyDescent="0.2">
      <c r="B592" s="315" t="s">
        <v>1745</v>
      </c>
      <c r="C592" s="316" t="s">
        <v>7943</v>
      </c>
      <c r="D592" s="315" t="s">
        <v>24</v>
      </c>
      <c r="E592" s="317">
        <v>118.82749999999999</v>
      </c>
      <c r="F592" s="318">
        <v>1.3202</v>
      </c>
      <c r="G592" s="318">
        <v>1.8347</v>
      </c>
      <c r="H592" s="319">
        <v>2.5721685000000001</v>
      </c>
      <c r="I592" s="319">
        <v>0.98925406999999999</v>
      </c>
      <c r="J592" s="319">
        <v>0.31931989</v>
      </c>
      <c r="K592" s="315">
        <v>2</v>
      </c>
      <c r="L592" s="319">
        <v>3525.0000000174623</v>
      </c>
      <c r="M592" s="319">
        <v>3525.0000000174623</v>
      </c>
      <c r="N592" s="320">
        <v>3.0286816245913106E-5</v>
      </c>
      <c r="O592" s="320">
        <v>3.0286816245913106E-5</v>
      </c>
      <c r="P592" s="315">
        <v>2</v>
      </c>
      <c r="Q592" s="319">
        <v>544.39999997756672</v>
      </c>
      <c r="R592" s="320">
        <v>4.1615539509964226E-6</v>
      </c>
    </row>
    <row r="593" spans="2:18" x14ac:dyDescent="0.2">
      <c r="B593" s="315" t="s">
        <v>7944</v>
      </c>
      <c r="C593" s="316" t="s">
        <v>7930</v>
      </c>
      <c r="D593" s="315" t="s">
        <v>24</v>
      </c>
      <c r="E593" s="317">
        <v>260</v>
      </c>
      <c r="F593" s="318">
        <v>1.8822000000000001</v>
      </c>
      <c r="G593" s="318">
        <v>2.0615000000000001</v>
      </c>
      <c r="H593" s="319">
        <v>4.8394873999999994</v>
      </c>
      <c r="I593" s="319"/>
      <c r="J593" s="319"/>
      <c r="K593" s="315"/>
      <c r="L593" s="319"/>
      <c r="M593" s="319"/>
      <c r="N593" s="320"/>
      <c r="O593" s="320"/>
      <c r="P593" s="315"/>
      <c r="Q593" s="319"/>
      <c r="R593" s="320"/>
    </row>
    <row r="594" spans="2:18" x14ac:dyDescent="0.2">
      <c r="B594" s="315" t="s">
        <v>683</v>
      </c>
      <c r="C594" s="316" t="s">
        <v>7945</v>
      </c>
      <c r="D594" s="315" t="s">
        <v>24</v>
      </c>
      <c r="E594" s="317">
        <v>924.32600000000002</v>
      </c>
      <c r="F594" s="318">
        <v>4.1186000000000007</v>
      </c>
      <c r="G594" s="318">
        <v>2.5319000000000003</v>
      </c>
      <c r="H594" s="319">
        <v>4.1916820000000001</v>
      </c>
      <c r="I594" s="319">
        <v>20.658516809999998</v>
      </c>
      <c r="J594" s="319">
        <v>3.5563699999999997E-2</v>
      </c>
      <c r="K594" s="315">
        <v>4</v>
      </c>
      <c r="L594" s="319">
        <v>374154.88000029488</v>
      </c>
      <c r="M594" s="319">
        <v>152485.29999752235</v>
      </c>
      <c r="N594" s="320">
        <v>3.076729030430405E-3</v>
      </c>
      <c r="O594" s="320">
        <v>2.1506808507314222E-3</v>
      </c>
      <c r="P594" s="315">
        <v>1</v>
      </c>
      <c r="Q594" s="319">
        <v>2096.4649999740536</v>
      </c>
      <c r="R594" s="320">
        <v>6.9704945620434765E-6</v>
      </c>
    </row>
    <row r="595" spans="2:18" x14ac:dyDescent="0.2">
      <c r="B595" s="315" t="s">
        <v>1119</v>
      </c>
      <c r="C595" s="316" t="s">
        <v>7946</v>
      </c>
      <c r="D595" s="315" t="s">
        <v>24</v>
      </c>
      <c r="E595" s="317">
        <v>1258.2653846153846</v>
      </c>
      <c r="F595" s="318">
        <v>3.8325999999999998</v>
      </c>
      <c r="G595" s="318">
        <v>5.6731999999999996</v>
      </c>
      <c r="H595" s="319">
        <v>3.9058854999999997</v>
      </c>
      <c r="I595" s="319">
        <v>5.2884255199999997</v>
      </c>
      <c r="J595" s="319">
        <v>0.22851358999999999</v>
      </c>
      <c r="K595" s="315">
        <v>8</v>
      </c>
      <c r="L595" s="319">
        <v>133811.00999733532</v>
      </c>
      <c r="M595" s="319">
        <v>98846.409997208801</v>
      </c>
      <c r="N595" s="320">
        <v>2.5263917351965224E-3</v>
      </c>
      <c r="O595" s="320">
        <v>2.426867994912923E-3</v>
      </c>
      <c r="P595" s="315">
        <v>4</v>
      </c>
      <c r="Q595" s="319">
        <v>11202.59500003669</v>
      </c>
      <c r="R595" s="320">
        <v>3.5300240238317809E-5</v>
      </c>
    </row>
    <row r="596" spans="2:18" x14ac:dyDescent="0.2">
      <c r="B596" s="315" t="s">
        <v>1673</v>
      </c>
      <c r="C596" s="316" t="s">
        <v>7947</v>
      </c>
      <c r="D596" s="315" t="s">
        <v>24</v>
      </c>
      <c r="E596" s="317">
        <v>37</v>
      </c>
      <c r="F596" s="318">
        <v>1.0835999999999999</v>
      </c>
      <c r="G596" s="318">
        <v>0.85120000000000007</v>
      </c>
      <c r="H596" s="319">
        <v>2.8960712000000002</v>
      </c>
      <c r="I596" s="319">
        <v>0.29553209000000003</v>
      </c>
      <c r="J596" s="319">
        <v>0</v>
      </c>
      <c r="K596" s="315">
        <v>2</v>
      </c>
      <c r="L596" s="319">
        <v>1772.2599999891013</v>
      </c>
      <c r="M596" s="319">
        <v>10.499999999755529</v>
      </c>
      <c r="N596" s="320">
        <v>1.8499401120362552E-6</v>
      </c>
      <c r="O596" s="320">
        <v>7.0745448326286501E-8</v>
      </c>
      <c r="P596" s="315">
        <v>0</v>
      </c>
      <c r="Q596" s="319">
        <v>0</v>
      </c>
      <c r="R596" s="320">
        <v>0</v>
      </c>
    </row>
    <row r="597" spans="2:18" x14ac:dyDescent="0.2">
      <c r="B597" s="315" t="s">
        <v>1447</v>
      </c>
      <c r="C597" s="316" t="s">
        <v>7948</v>
      </c>
      <c r="D597" s="315" t="s">
        <v>24</v>
      </c>
      <c r="E597" s="317">
        <v>928.9</v>
      </c>
      <c r="F597" s="318">
        <v>7.1741000000000001</v>
      </c>
      <c r="G597" s="318">
        <v>2.4160999999999997</v>
      </c>
      <c r="H597" s="319">
        <v>2.8008056999999997</v>
      </c>
      <c r="I597" s="319">
        <v>13.917592519999999</v>
      </c>
      <c r="J597" s="319">
        <v>0.44377675</v>
      </c>
      <c r="K597" s="315">
        <v>4</v>
      </c>
      <c r="L597" s="319">
        <v>268880.4399914348</v>
      </c>
      <c r="M597" s="319">
        <v>268880.4399914348</v>
      </c>
      <c r="N597" s="320">
        <v>2.8551461737709397E-3</v>
      </c>
      <c r="O597" s="320">
        <v>2.8551461737709397E-3</v>
      </c>
      <c r="P597" s="315">
        <v>1</v>
      </c>
      <c r="Q597" s="319">
        <v>214.99999999883585</v>
      </c>
      <c r="R597" s="320">
        <v>1.0090148005721599E-6</v>
      </c>
    </row>
    <row r="598" spans="2:18" x14ac:dyDescent="0.2">
      <c r="B598" s="315" t="s">
        <v>7949</v>
      </c>
      <c r="C598" s="316" t="s">
        <v>7947</v>
      </c>
      <c r="D598" s="315" t="s">
        <v>24</v>
      </c>
      <c r="E598" s="317">
        <v>65</v>
      </c>
      <c r="F598" s="318">
        <v>0.28640000000000004</v>
      </c>
      <c r="G598" s="318">
        <v>1.3822000000000001</v>
      </c>
      <c r="H598" s="319">
        <v>2.4387968</v>
      </c>
      <c r="I598" s="319"/>
      <c r="J598" s="319"/>
      <c r="K598" s="315"/>
      <c r="L598" s="319"/>
      <c r="M598" s="319"/>
      <c r="N598" s="320"/>
      <c r="O598" s="320"/>
      <c r="P598" s="315"/>
      <c r="Q598" s="319"/>
      <c r="R598" s="320"/>
    </row>
    <row r="599" spans="2:18" x14ac:dyDescent="0.2">
      <c r="B599" s="315" t="s">
        <v>2048</v>
      </c>
      <c r="C599" s="316" t="s">
        <v>7947</v>
      </c>
      <c r="D599" s="315" t="s">
        <v>24</v>
      </c>
      <c r="E599" s="317">
        <v>68.33</v>
      </c>
      <c r="F599" s="318">
        <v>0.6532</v>
      </c>
      <c r="G599" s="318">
        <v>1.5584</v>
      </c>
      <c r="H599" s="319">
        <v>2.3244782000000002</v>
      </c>
      <c r="I599" s="319">
        <v>3.393736E-2</v>
      </c>
      <c r="J599" s="319">
        <v>1.1367979100000001</v>
      </c>
      <c r="K599" s="315">
        <v>0</v>
      </c>
      <c r="L599" s="319">
        <v>0</v>
      </c>
      <c r="M599" s="319">
        <v>0</v>
      </c>
      <c r="N599" s="320">
        <v>0</v>
      </c>
      <c r="O599" s="320">
        <v>0</v>
      </c>
      <c r="P599" s="315">
        <v>1</v>
      </c>
      <c r="Q599" s="319">
        <v>7120.3699999535456</v>
      </c>
      <c r="R599" s="320">
        <v>1.2549825928781721E-5</v>
      </c>
    </row>
    <row r="600" spans="2:18" x14ac:dyDescent="0.2">
      <c r="B600" s="315" t="s">
        <v>2371</v>
      </c>
      <c r="C600" s="316" t="s">
        <v>7950</v>
      </c>
      <c r="D600" s="315" t="s">
        <v>25</v>
      </c>
      <c r="E600" s="317">
        <v>277.64555555555563</v>
      </c>
      <c r="F600" s="318">
        <v>46.2928</v>
      </c>
      <c r="G600" s="318">
        <v>0</v>
      </c>
      <c r="H600" s="319">
        <v>0.43822129999999998</v>
      </c>
      <c r="I600" s="319">
        <v>3.8173230000000002E-2</v>
      </c>
      <c r="J600" s="319">
        <v>5.9278680499999998</v>
      </c>
      <c r="K600" s="315">
        <v>0</v>
      </c>
      <c r="L600" s="319">
        <v>0</v>
      </c>
      <c r="M600" s="319">
        <v>0</v>
      </c>
      <c r="N600" s="320">
        <v>0</v>
      </c>
      <c r="O600" s="320">
        <v>0</v>
      </c>
      <c r="P600" s="315">
        <v>18</v>
      </c>
      <c r="Q600" s="319">
        <v>89608.712001253516</v>
      </c>
      <c r="R600" s="320">
        <v>9.2751420431961933E-4</v>
      </c>
    </row>
    <row r="601" spans="2:18" x14ac:dyDescent="0.2">
      <c r="B601" s="315" t="s">
        <v>1511</v>
      </c>
      <c r="C601" s="316" t="s">
        <v>7951</v>
      </c>
      <c r="D601" s="315" t="s">
        <v>25</v>
      </c>
      <c r="E601" s="317">
        <v>140.56666666666666</v>
      </c>
      <c r="F601" s="318">
        <v>37.315300000000001</v>
      </c>
      <c r="G601" s="318">
        <v>3.3100000000000004E-2</v>
      </c>
      <c r="H601" s="319">
        <v>0.21273047023111308</v>
      </c>
      <c r="I601" s="319">
        <v>1.8192228399999999</v>
      </c>
      <c r="J601" s="319">
        <v>13.98463615</v>
      </c>
      <c r="K601" s="315">
        <v>4</v>
      </c>
      <c r="L601" s="319">
        <v>17923.500000808854</v>
      </c>
      <c r="M601" s="319">
        <v>17923.500000808854</v>
      </c>
      <c r="N601" s="320">
        <v>4.5737419538373933E-4</v>
      </c>
      <c r="O601" s="320">
        <v>4.5737419538373933E-4</v>
      </c>
      <c r="P601" s="315">
        <v>24</v>
      </c>
      <c r="Q601" s="319">
        <v>153862.81000069072</v>
      </c>
      <c r="R601" s="320">
        <v>1.2909198090114253E-3</v>
      </c>
    </row>
    <row r="602" spans="2:18" x14ac:dyDescent="0.2">
      <c r="B602" s="315" t="s">
        <v>565</v>
      </c>
      <c r="C602" s="316" t="s">
        <v>7952</v>
      </c>
      <c r="D602" s="315" t="s">
        <v>25</v>
      </c>
      <c r="E602" s="317">
        <v>769.31911504424932</v>
      </c>
      <c r="F602" s="318">
        <v>143.64598000000001</v>
      </c>
      <c r="G602" s="318">
        <v>0</v>
      </c>
      <c r="H602" s="319">
        <v>0.89549570000000001</v>
      </c>
      <c r="I602" s="319">
        <v>85.039538160000006</v>
      </c>
      <c r="J602" s="319">
        <v>22.435779579999998</v>
      </c>
      <c r="K602" s="315">
        <v>27</v>
      </c>
      <c r="L602" s="319">
        <v>1303615.820008022</v>
      </c>
      <c r="M602" s="319">
        <v>204249.82000750356</v>
      </c>
      <c r="N602" s="320">
        <v>7.3394405340065083E-3</v>
      </c>
      <c r="O602" s="320">
        <v>5.5659014132093381E-3</v>
      </c>
      <c r="P602" s="315">
        <v>83</v>
      </c>
      <c r="Q602" s="319">
        <v>331766.06529870577</v>
      </c>
      <c r="R602" s="320">
        <v>3.4268393925364973E-3</v>
      </c>
    </row>
    <row r="603" spans="2:18" x14ac:dyDescent="0.2">
      <c r="B603" s="315" t="s">
        <v>7953</v>
      </c>
      <c r="C603" s="316" t="s">
        <v>7844</v>
      </c>
      <c r="D603" s="315" t="s">
        <v>24</v>
      </c>
      <c r="E603" s="317">
        <v>19</v>
      </c>
      <c r="F603" s="318">
        <v>0</v>
      </c>
      <c r="G603" s="318">
        <v>0.34990000000000004</v>
      </c>
      <c r="H603" s="319"/>
      <c r="I603" s="319"/>
      <c r="J603" s="319"/>
      <c r="K603" s="315"/>
      <c r="L603" s="319"/>
      <c r="M603" s="319"/>
      <c r="N603" s="320"/>
      <c r="O603" s="320"/>
      <c r="P603" s="315"/>
      <c r="Q603" s="319"/>
      <c r="R603" s="320"/>
    </row>
    <row r="604" spans="2:18" x14ac:dyDescent="0.2">
      <c r="B604" s="315" t="s">
        <v>1478</v>
      </c>
      <c r="C604" s="316" t="s">
        <v>7845</v>
      </c>
      <c r="D604" s="315" t="s">
        <v>24</v>
      </c>
      <c r="E604" s="317">
        <v>395.74666666666667</v>
      </c>
      <c r="F604" s="318">
        <v>1.4596000000000002</v>
      </c>
      <c r="G604" s="318">
        <v>1.4002000000000001</v>
      </c>
      <c r="H604" s="319"/>
      <c r="I604" s="319">
        <v>3.0789681799999999</v>
      </c>
      <c r="J604" s="319">
        <v>0.31224888000000001</v>
      </c>
      <c r="K604" s="315">
        <v>1</v>
      </c>
      <c r="L604" s="319">
        <v>59682.239998365192</v>
      </c>
      <c r="M604" s="319">
        <v>59682.239998365192</v>
      </c>
      <c r="N604" s="320">
        <v>3.936662086172754E-4</v>
      </c>
      <c r="O604" s="320">
        <v>3.936662086172754E-4</v>
      </c>
      <c r="P604" s="315">
        <v>2</v>
      </c>
      <c r="Q604" s="319">
        <v>19007.010000117785</v>
      </c>
      <c r="R604" s="320">
        <v>7.2714206980965321E-5</v>
      </c>
    </row>
    <row r="605" spans="2:18" x14ac:dyDescent="0.2">
      <c r="B605" s="315" t="s">
        <v>1173</v>
      </c>
      <c r="C605" s="316" t="s">
        <v>7954</v>
      </c>
      <c r="D605" s="315" t="s">
        <v>24</v>
      </c>
      <c r="E605" s="317">
        <v>734.85666666666668</v>
      </c>
      <c r="F605" s="318">
        <v>2.63</v>
      </c>
      <c r="G605" s="318">
        <v>1.10853</v>
      </c>
      <c r="H605" s="319"/>
      <c r="I605" s="319">
        <v>60.105759540000001</v>
      </c>
      <c r="J605" s="319">
        <v>0.16874628999999999</v>
      </c>
      <c r="K605" s="315">
        <v>4</v>
      </c>
      <c r="L605" s="319">
        <v>2045105.2908071638</v>
      </c>
      <c r="M605" s="319">
        <v>44341.660800324702</v>
      </c>
      <c r="N605" s="320">
        <v>1.6573985475238924E-3</v>
      </c>
      <c r="O605" s="320">
        <v>1.815474393624884E-4</v>
      </c>
      <c r="P605" s="315">
        <v>2</v>
      </c>
      <c r="Q605" s="319">
        <v>7927.6200001000652</v>
      </c>
      <c r="R605" s="320">
        <v>2.9879842175342992E-5</v>
      </c>
    </row>
    <row r="606" spans="2:18" x14ac:dyDescent="0.2">
      <c r="B606" s="315" t="s">
        <v>7955</v>
      </c>
      <c r="C606" s="316" t="s">
        <v>7956</v>
      </c>
      <c r="D606" s="315" t="s">
        <v>24</v>
      </c>
      <c r="E606" s="317">
        <v>10</v>
      </c>
      <c r="F606" s="318">
        <v>0</v>
      </c>
      <c r="G606" s="318">
        <v>0.45810000000000001</v>
      </c>
      <c r="H606" s="319"/>
      <c r="I606" s="319"/>
      <c r="J606" s="319"/>
      <c r="K606" s="315"/>
      <c r="L606" s="319"/>
      <c r="M606" s="319"/>
      <c r="N606" s="320"/>
      <c r="O606" s="320"/>
      <c r="P606" s="315"/>
      <c r="Q606" s="319"/>
      <c r="R606" s="320"/>
    </row>
    <row r="607" spans="2:18" x14ac:dyDescent="0.2">
      <c r="B607" s="315" t="s">
        <v>3460</v>
      </c>
      <c r="C607" s="316" t="s">
        <v>7957</v>
      </c>
      <c r="D607" s="315" t="s">
        <v>24</v>
      </c>
      <c r="E607" s="317">
        <v>407.25</v>
      </c>
      <c r="F607" s="318">
        <v>2.4125000000000001</v>
      </c>
      <c r="G607" s="318">
        <v>0.33390000000000003</v>
      </c>
      <c r="H607" s="319">
        <v>4.5416438969096662</v>
      </c>
      <c r="I607" s="319">
        <v>3.4768340000000002E-2</v>
      </c>
      <c r="J607" s="319">
        <v>9.7779000000000008E-3</v>
      </c>
      <c r="K607" s="315">
        <v>0</v>
      </c>
      <c r="L607" s="319">
        <v>0</v>
      </c>
      <c r="M607" s="319">
        <v>0</v>
      </c>
      <c r="N607" s="320">
        <v>0</v>
      </c>
      <c r="O607" s="320">
        <v>0</v>
      </c>
      <c r="P607" s="315">
        <v>1</v>
      </c>
      <c r="Q607" s="319">
        <v>809.10000000649609</v>
      </c>
      <c r="R607" s="320">
        <v>3.5104530269073736E-6</v>
      </c>
    </row>
    <row r="608" spans="2:18" x14ac:dyDescent="0.2">
      <c r="B608" s="315" t="s">
        <v>1090</v>
      </c>
      <c r="C608" s="316" t="s">
        <v>7958</v>
      </c>
      <c r="D608" s="315" t="s">
        <v>24</v>
      </c>
      <c r="E608" s="317">
        <v>387.65</v>
      </c>
      <c r="F608" s="318">
        <v>3.9664999999999999</v>
      </c>
      <c r="G608" s="318">
        <v>0.35599999999999998</v>
      </c>
      <c r="H608" s="319">
        <v>3.0921348882592237</v>
      </c>
      <c r="I608" s="319">
        <v>87.446857980000004</v>
      </c>
      <c r="J608" s="319">
        <v>0.61302254</v>
      </c>
      <c r="K608" s="315">
        <v>4</v>
      </c>
      <c r="L608" s="319">
        <v>832347.32000311371</v>
      </c>
      <c r="M608" s="319">
        <v>99432.280003188964</v>
      </c>
      <c r="N608" s="320">
        <v>1.584408806378502E-3</v>
      </c>
      <c r="O608" s="320">
        <v>1.2574410201457221E-3</v>
      </c>
      <c r="P608" s="315">
        <v>4</v>
      </c>
      <c r="Q608" s="319">
        <v>6538.4145999316961</v>
      </c>
      <c r="R608" s="320">
        <v>2.072290615778088E-5</v>
      </c>
    </row>
    <row r="609" spans="2:18" x14ac:dyDescent="0.2">
      <c r="B609" s="315" t="s">
        <v>950</v>
      </c>
      <c r="C609" s="316" t="s">
        <v>7959</v>
      </c>
      <c r="D609" s="315" t="s">
        <v>25</v>
      </c>
      <c r="E609" s="317">
        <v>841.74881355932337</v>
      </c>
      <c r="F609" s="318">
        <v>67.111100000000008</v>
      </c>
      <c r="G609" s="318">
        <v>1.2999999999999999E-2</v>
      </c>
      <c r="H609" s="319">
        <v>1.6766728</v>
      </c>
      <c r="I609" s="319">
        <v>7.3018624499999998</v>
      </c>
      <c r="J609" s="319">
        <v>14.584451250000001</v>
      </c>
      <c r="K609" s="315">
        <v>22</v>
      </c>
      <c r="L609" s="319">
        <v>130174.90319926036</v>
      </c>
      <c r="M609" s="319">
        <v>130174.90319926036</v>
      </c>
      <c r="N609" s="320">
        <v>8.8727531791113114E-3</v>
      </c>
      <c r="O609" s="320">
        <v>8.8727531791113114E-3</v>
      </c>
      <c r="P609" s="315">
        <v>34</v>
      </c>
      <c r="Q609" s="319">
        <v>364285.74999912718</v>
      </c>
      <c r="R609" s="320">
        <v>2.2986617611178376E-3</v>
      </c>
    </row>
    <row r="610" spans="2:18" x14ac:dyDescent="0.2">
      <c r="B610" s="315" t="s">
        <v>997</v>
      </c>
      <c r="C610" s="316" t="s">
        <v>7960</v>
      </c>
      <c r="D610" s="315" t="s">
        <v>25</v>
      </c>
      <c r="E610" s="317">
        <v>140.56545454545457</v>
      </c>
      <c r="F610" s="318">
        <v>20.9725</v>
      </c>
      <c r="G610" s="318">
        <v>0</v>
      </c>
      <c r="H610" s="319">
        <v>0.96221269002323251</v>
      </c>
      <c r="I610" s="319">
        <v>12.698118450000001</v>
      </c>
      <c r="J610" s="319">
        <v>4.3862989999999998E-2</v>
      </c>
      <c r="K610" s="315">
        <v>9</v>
      </c>
      <c r="L610" s="319">
        <v>119872.08499886993</v>
      </c>
      <c r="M610" s="319">
        <v>104323.23499900279</v>
      </c>
      <c r="N610" s="320">
        <v>1.8156260579783345E-3</v>
      </c>
      <c r="O610" s="320">
        <v>1.4034175069785142E-3</v>
      </c>
      <c r="P610" s="315">
        <v>2</v>
      </c>
      <c r="Q610" s="319">
        <v>3289.0000000287546</v>
      </c>
      <c r="R610" s="320">
        <v>3.7420024220053606E-5</v>
      </c>
    </row>
    <row r="611" spans="2:18" x14ac:dyDescent="0.2">
      <c r="B611" s="315" t="s">
        <v>626</v>
      </c>
      <c r="C611" s="316" t="s">
        <v>7961</v>
      </c>
      <c r="D611" s="315" t="s">
        <v>25</v>
      </c>
      <c r="E611" s="317">
        <v>85.191999999999993</v>
      </c>
      <c r="F611" s="318">
        <v>18.6602</v>
      </c>
      <c r="G611" s="318">
        <v>2.6400000000000003E-2</v>
      </c>
      <c r="H611" s="319">
        <v>0.6096992</v>
      </c>
      <c r="I611" s="319">
        <v>15.777810199999999</v>
      </c>
      <c r="J611" s="319">
        <v>0.10514043000000001</v>
      </c>
      <c r="K611" s="315">
        <v>14</v>
      </c>
      <c r="L611" s="319">
        <v>187734.9099996624</v>
      </c>
      <c r="M611" s="319">
        <v>18169.910000142921</v>
      </c>
      <c r="N611" s="320">
        <v>1.1037213507289311E-3</v>
      </c>
      <c r="O611" s="320">
        <v>8.4208598105327509E-4</v>
      </c>
      <c r="P611" s="315">
        <v>1</v>
      </c>
      <c r="Q611" s="319">
        <v>2916.0000000125729</v>
      </c>
      <c r="R611" s="320">
        <v>1.7275199484646249E-5</v>
      </c>
    </row>
    <row r="612" spans="2:18" x14ac:dyDescent="0.2">
      <c r="B612" s="315" t="s">
        <v>1258</v>
      </c>
      <c r="C612" s="316" t="s">
        <v>7962</v>
      </c>
      <c r="D612" s="315" t="s">
        <v>25</v>
      </c>
      <c r="E612" s="317">
        <v>607.52</v>
      </c>
      <c r="F612" s="318">
        <v>27.819299999999998</v>
      </c>
      <c r="G612" s="318">
        <v>0.98499999999999999</v>
      </c>
      <c r="H612" s="319">
        <v>2.8770180999999999</v>
      </c>
      <c r="I612" s="319">
        <v>1.6590686800000001</v>
      </c>
      <c r="J612" s="319">
        <v>8.1468615599999996</v>
      </c>
      <c r="K612" s="315">
        <v>8</v>
      </c>
      <c r="L612" s="319">
        <v>71684.9500023562</v>
      </c>
      <c r="M612" s="319">
        <v>64805.950002229074</v>
      </c>
      <c r="N612" s="320">
        <v>4.4244862914339378E-3</v>
      </c>
      <c r="O612" s="320">
        <v>4.3280494961676665E-3</v>
      </c>
      <c r="P612" s="315">
        <v>17</v>
      </c>
      <c r="Q612" s="319">
        <v>73637.290000540568</v>
      </c>
      <c r="R612" s="320">
        <v>5.6573113297898533E-4</v>
      </c>
    </row>
    <row r="613" spans="2:18" x14ac:dyDescent="0.2">
      <c r="B613" s="315" t="s">
        <v>970</v>
      </c>
      <c r="C613" s="316" t="s">
        <v>7963</v>
      </c>
      <c r="D613" s="315" t="s">
        <v>25</v>
      </c>
      <c r="E613" s="317">
        <v>969.79666666666674</v>
      </c>
      <c r="F613" s="318">
        <v>66.686800000000005</v>
      </c>
      <c r="G613" s="318">
        <v>2.2216</v>
      </c>
      <c r="H613" s="319">
        <v>2.3054250999999999</v>
      </c>
      <c r="I613" s="319">
        <v>1.77552632</v>
      </c>
      <c r="J613" s="319">
        <v>1.6237099699999999</v>
      </c>
      <c r="K613" s="315">
        <v>6</v>
      </c>
      <c r="L613" s="319">
        <v>95645.982808807443</v>
      </c>
      <c r="M613" s="319">
        <v>95645.982808807443</v>
      </c>
      <c r="N613" s="320">
        <v>5.7157355787080333E-3</v>
      </c>
      <c r="O613" s="320">
        <v>5.7157355787080333E-3</v>
      </c>
      <c r="P613" s="315">
        <v>9</v>
      </c>
      <c r="Q613" s="319">
        <v>49526.880000352692</v>
      </c>
      <c r="R613" s="320">
        <v>5.0979329442800143E-4</v>
      </c>
    </row>
    <row r="614" spans="2:18" x14ac:dyDescent="0.2">
      <c r="B614" s="315" t="s">
        <v>7964</v>
      </c>
      <c r="C614" s="316" t="s">
        <v>7450</v>
      </c>
      <c r="D614" s="315" t="s">
        <v>24</v>
      </c>
      <c r="E614" s="317">
        <v>6</v>
      </c>
      <c r="F614" s="318">
        <v>2.1336999999999997</v>
      </c>
      <c r="G614" s="318">
        <v>1.4306000000000001</v>
      </c>
      <c r="H614" s="319">
        <v>3.0638258458506535</v>
      </c>
      <c r="I614" s="319">
        <v>0</v>
      </c>
      <c r="J614" s="319"/>
      <c r="K614" s="315">
        <v>0</v>
      </c>
      <c r="L614" s="319">
        <v>0</v>
      </c>
      <c r="M614" s="319">
        <v>0</v>
      </c>
      <c r="N614" s="320">
        <v>0</v>
      </c>
      <c r="O614" s="320">
        <v>0</v>
      </c>
      <c r="P614" s="315">
        <v>0</v>
      </c>
      <c r="Q614" s="319">
        <v>0</v>
      </c>
      <c r="R614" s="320">
        <v>0</v>
      </c>
    </row>
    <row r="615" spans="2:18" x14ac:dyDescent="0.2">
      <c r="B615" s="315" t="s">
        <v>1856</v>
      </c>
      <c r="C615" s="316" t="s">
        <v>7965</v>
      </c>
      <c r="D615" s="315" t="s">
        <v>24</v>
      </c>
      <c r="E615" s="317">
        <v>1393</v>
      </c>
      <c r="F615" s="318">
        <v>4.9773000000000005</v>
      </c>
      <c r="G615" s="318">
        <v>6.548</v>
      </c>
      <c r="H615" s="319">
        <v>5.425501966850919</v>
      </c>
      <c r="I615" s="319">
        <v>0.13858881000000001</v>
      </c>
      <c r="J615" s="319">
        <v>0.10697665000000001</v>
      </c>
      <c r="K615" s="315">
        <v>1</v>
      </c>
      <c r="L615" s="319">
        <v>38.000000019092113</v>
      </c>
      <c r="M615" s="319">
        <v>38.000000019092113</v>
      </c>
      <c r="N615" s="320">
        <v>2.006789430203949E-6</v>
      </c>
      <c r="O615" s="320">
        <v>2.006789430203949E-6</v>
      </c>
      <c r="P615" s="315">
        <v>3</v>
      </c>
      <c r="Q615" s="319">
        <v>6648.7749999254302</v>
      </c>
      <c r="R615" s="320">
        <v>4.2358480688339173E-5</v>
      </c>
    </row>
    <row r="616" spans="2:18" x14ac:dyDescent="0.2">
      <c r="B616" s="315" t="s">
        <v>1875</v>
      </c>
      <c r="C616" s="316" t="s">
        <v>7966</v>
      </c>
      <c r="D616" s="315" t="s">
        <v>24</v>
      </c>
      <c r="E616" s="317">
        <v>1133</v>
      </c>
      <c r="F616" s="318">
        <v>2.1985000000000001</v>
      </c>
      <c r="G616" s="318">
        <v>4.1355000000000004</v>
      </c>
      <c r="H616" s="319">
        <v>2.7050615294782179</v>
      </c>
      <c r="I616" s="319">
        <v>2.2002620000000001E-2</v>
      </c>
      <c r="J616" s="319">
        <v>0.38522985999999998</v>
      </c>
      <c r="K616" s="315">
        <v>1</v>
      </c>
      <c r="L616" s="319">
        <v>1475.7599997762591</v>
      </c>
      <c r="M616" s="319">
        <v>1475.7599997762591</v>
      </c>
      <c r="N616" s="320">
        <v>3.4420557593776767E-5</v>
      </c>
      <c r="O616" s="320">
        <v>3.4420557593776767E-5</v>
      </c>
      <c r="P616" s="315">
        <v>3</v>
      </c>
      <c r="Q616" s="319">
        <v>14128.919999903022</v>
      </c>
      <c r="R616" s="320">
        <v>5.7120445492226071E-5</v>
      </c>
    </row>
    <row r="617" spans="2:18" x14ac:dyDescent="0.2">
      <c r="B617" s="315" t="s">
        <v>5993</v>
      </c>
      <c r="C617" s="316" t="s">
        <v>7494</v>
      </c>
      <c r="D617" s="315" t="s">
        <v>24</v>
      </c>
      <c r="E617" s="317">
        <v>402.06399999999996</v>
      </c>
      <c r="F617" s="318">
        <v>2.5110999999999999</v>
      </c>
      <c r="G617" s="318">
        <v>0.1862</v>
      </c>
      <c r="H617" s="319">
        <v>0.98501867270161947</v>
      </c>
      <c r="I617" s="319">
        <v>0</v>
      </c>
      <c r="J617" s="319">
        <v>6.2685740000000004E-2</v>
      </c>
      <c r="K617" s="315">
        <v>0</v>
      </c>
      <c r="L617" s="319">
        <v>0</v>
      </c>
      <c r="M617" s="319">
        <v>0</v>
      </c>
      <c r="N617" s="320">
        <v>0</v>
      </c>
      <c r="O617" s="320">
        <v>0</v>
      </c>
      <c r="P617" s="315">
        <v>5</v>
      </c>
      <c r="Q617" s="319">
        <v>6571.8999998231538</v>
      </c>
      <c r="R617" s="320">
        <v>4.5834958567292513E-5</v>
      </c>
    </row>
    <row r="618" spans="2:18" x14ac:dyDescent="0.2">
      <c r="B618" s="315" t="s">
        <v>6759</v>
      </c>
      <c r="C618" s="316" t="s">
        <v>7967</v>
      </c>
      <c r="D618" s="315" t="s">
        <v>24</v>
      </c>
      <c r="E618" s="317">
        <v>930.42857142857144</v>
      </c>
      <c r="F618" s="318">
        <v>4.1298000000000004</v>
      </c>
      <c r="G618" s="318">
        <v>3.5893999999999999</v>
      </c>
      <c r="H618" s="319">
        <v>3.8845037468883099</v>
      </c>
      <c r="I618" s="319">
        <v>0</v>
      </c>
      <c r="J618" s="319">
        <v>0.26743241000000001</v>
      </c>
      <c r="K618" s="315">
        <v>0</v>
      </c>
      <c r="L618" s="319">
        <v>0</v>
      </c>
      <c r="M618" s="319">
        <v>0</v>
      </c>
      <c r="N618" s="320">
        <v>0</v>
      </c>
      <c r="O618" s="320">
        <v>0</v>
      </c>
      <c r="P618" s="315">
        <v>7</v>
      </c>
      <c r="Q618" s="319">
        <v>11958.590000000211</v>
      </c>
      <c r="R618" s="320">
        <v>7.2463683728473335E-5</v>
      </c>
    </row>
    <row r="619" spans="2:18" x14ac:dyDescent="0.2">
      <c r="B619" s="315" t="s">
        <v>1794</v>
      </c>
      <c r="C619" s="316" t="s">
        <v>7494</v>
      </c>
      <c r="D619" s="315" t="s">
        <v>24</v>
      </c>
      <c r="E619" s="317">
        <v>2029.41</v>
      </c>
      <c r="F619" s="318">
        <v>7.1292999999999997</v>
      </c>
      <c r="G619" s="318">
        <v>3.1343000000000001</v>
      </c>
      <c r="H619" s="319">
        <v>4.0157047085781041</v>
      </c>
      <c r="I619" s="319">
        <v>0.218392</v>
      </c>
      <c r="J619" s="319">
        <v>0.32129583</v>
      </c>
      <c r="K619" s="315">
        <v>1</v>
      </c>
      <c r="L619" s="319">
        <v>700.00000000814907</v>
      </c>
      <c r="M619" s="319">
        <v>700.00000000814907</v>
      </c>
      <c r="N619" s="320">
        <v>3.5274356182025435E-6</v>
      </c>
      <c r="O619" s="320">
        <v>3.5274356182025435E-6</v>
      </c>
      <c r="P619" s="315">
        <v>3</v>
      </c>
      <c r="Q619" s="319">
        <v>7755.4999999441789</v>
      </c>
      <c r="R619" s="320">
        <v>4.1101102697353929E-5</v>
      </c>
    </row>
    <row r="620" spans="2:18" x14ac:dyDescent="0.2">
      <c r="B620" s="315" t="s">
        <v>1764</v>
      </c>
      <c r="C620" s="316" t="s">
        <v>7968</v>
      </c>
      <c r="D620" s="315" t="s">
        <v>24</v>
      </c>
      <c r="E620" s="317">
        <v>923.35714285714289</v>
      </c>
      <c r="F620" s="318">
        <v>3.5348999999999999</v>
      </c>
      <c r="G620" s="318">
        <v>0.84980000000000011</v>
      </c>
      <c r="H620" s="319">
        <v>1.5268751452907963</v>
      </c>
      <c r="I620" s="319">
        <v>0.40994826000000001</v>
      </c>
      <c r="J620" s="319">
        <v>0.12756998</v>
      </c>
      <c r="K620" s="315">
        <v>2</v>
      </c>
      <c r="L620" s="319">
        <v>14346.400000252761</v>
      </c>
      <c r="M620" s="319">
        <v>14346.400000252761</v>
      </c>
      <c r="N620" s="320">
        <v>9.1984286620328117E-5</v>
      </c>
      <c r="O620" s="320">
        <v>9.1984286620328117E-5</v>
      </c>
      <c r="P620" s="315">
        <v>5</v>
      </c>
      <c r="Q620" s="319">
        <v>8725.2100000250393</v>
      </c>
      <c r="R620" s="320">
        <v>3.9399740201790493E-5</v>
      </c>
    </row>
    <row r="621" spans="2:18" x14ac:dyDescent="0.2">
      <c r="B621" s="315" t="s">
        <v>1100</v>
      </c>
      <c r="C621" s="316" t="s">
        <v>7499</v>
      </c>
      <c r="D621" s="315" t="s">
        <v>24</v>
      </c>
      <c r="E621" s="317">
        <v>13</v>
      </c>
      <c r="F621" s="318">
        <v>0</v>
      </c>
      <c r="G621" s="318">
        <v>1.84531</v>
      </c>
      <c r="H621" s="319">
        <v>1.0669736000000001</v>
      </c>
      <c r="I621" s="319">
        <v>0.83017753999999999</v>
      </c>
      <c r="J621" s="319">
        <v>0</v>
      </c>
      <c r="K621" s="315">
        <v>1</v>
      </c>
      <c r="L621" s="319">
        <v>1000.9999999939464</v>
      </c>
      <c r="M621" s="319">
        <v>1000.9999999939464</v>
      </c>
      <c r="N621" s="320">
        <v>1.2980167990732E-5</v>
      </c>
      <c r="O621" s="320">
        <v>1.2980167990732E-5</v>
      </c>
      <c r="P621" s="315">
        <v>0</v>
      </c>
      <c r="Q621" s="319">
        <v>0</v>
      </c>
      <c r="R621" s="320">
        <v>0</v>
      </c>
    </row>
    <row r="622" spans="2:18" x14ac:dyDescent="0.2">
      <c r="B622" s="315" t="s">
        <v>7969</v>
      </c>
      <c r="C622" s="316" t="s">
        <v>7499</v>
      </c>
      <c r="D622" s="315" t="s">
        <v>24</v>
      </c>
      <c r="E622" s="317">
        <v>8</v>
      </c>
      <c r="F622" s="318">
        <v>0</v>
      </c>
      <c r="G622" s="318">
        <v>0.93005000000000004</v>
      </c>
      <c r="H622" s="319">
        <v>1.4099294</v>
      </c>
      <c r="I622" s="319"/>
      <c r="J622" s="319"/>
      <c r="K622" s="315"/>
      <c r="L622" s="319"/>
      <c r="M622" s="319"/>
      <c r="N622" s="320"/>
      <c r="O622" s="320"/>
      <c r="P622" s="315"/>
      <c r="Q622" s="319"/>
      <c r="R622" s="320"/>
    </row>
    <row r="623" spans="2:18" x14ac:dyDescent="0.2">
      <c r="B623" s="315" t="s">
        <v>1051</v>
      </c>
      <c r="C623" s="316" t="s">
        <v>7970</v>
      </c>
      <c r="D623" s="315" t="s">
        <v>25</v>
      </c>
      <c r="E623" s="317">
        <v>597.58578947368403</v>
      </c>
      <c r="F623" s="318">
        <v>40.652700000000003</v>
      </c>
      <c r="G623" s="318">
        <v>3.7882000000000002</v>
      </c>
      <c r="H623" s="319">
        <v>3.4486110999999999</v>
      </c>
      <c r="I623" s="319">
        <v>109.09761888</v>
      </c>
      <c r="J623" s="319">
        <v>3.0209091799999999</v>
      </c>
      <c r="K623" s="315">
        <v>10</v>
      </c>
      <c r="L623" s="319">
        <v>580674.27999970713</v>
      </c>
      <c r="M623" s="319">
        <v>65153.520003509548</v>
      </c>
      <c r="N623" s="320">
        <v>7.943562439292692E-3</v>
      </c>
      <c r="O623" s="320">
        <v>2.4113912784395016E-3</v>
      </c>
      <c r="P623" s="315">
        <v>23</v>
      </c>
      <c r="Q623" s="319">
        <v>21361.700000250181</v>
      </c>
      <c r="R623" s="320">
        <v>5.3528124092977003E-4</v>
      </c>
    </row>
    <row r="624" spans="2:18" x14ac:dyDescent="0.2">
      <c r="B624" s="315" t="s">
        <v>973</v>
      </c>
      <c r="C624" s="316" t="s">
        <v>7971</v>
      </c>
      <c r="D624" s="315" t="s">
        <v>25</v>
      </c>
      <c r="E624" s="317">
        <v>715.6350000000001</v>
      </c>
      <c r="F624" s="318">
        <v>37.446300000000001</v>
      </c>
      <c r="G624" s="318">
        <v>1.6476999999999999</v>
      </c>
      <c r="H624" s="319">
        <v>1.8862569000000002</v>
      </c>
      <c r="I624" s="319">
        <v>3.4211231199999999</v>
      </c>
      <c r="J624" s="319">
        <v>1.965064E-2</v>
      </c>
      <c r="K624" s="315">
        <v>7</v>
      </c>
      <c r="L624" s="319">
        <v>41874.700003081656</v>
      </c>
      <c r="M624" s="319">
        <v>38302.150006408847</v>
      </c>
      <c r="N624" s="320">
        <v>6.3693761342946999E-3</v>
      </c>
      <c r="O624" s="320">
        <v>4.3046924204855064E-3</v>
      </c>
      <c r="P624" s="315">
        <v>1</v>
      </c>
      <c r="Q624" s="319">
        <v>1238.7600000233856</v>
      </c>
      <c r="R624" s="320">
        <v>1.0750837011906581E-5</v>
      </c>
    </row>
    <row r="625" spans="2:18" x14ac:dyDescent="0.2">
      <c r="B625" s="315" t="s">
        <v>1226</v>
      </c>
      <c r="C625" s="316" t="s">
        <v>7972</v>
      </c>
      <c r="D625" s="315" t="s">
        <v>25</v>
      </c>
      <c r="E625" s="317">
        <v>1156.6166666666666</v>
      </c>
      <c r="F625" s="318">
        <v>22.995900000000002</v>
      </c>
      <c r="G625" s="318">
        <v>1.399</v>
      </c>
      <c r="H625" s="319">
        <v>4.8775936</v>
      </c>
      <c r="I625" s="319">
        <v>5.4514239099999999</v>
      </c>
      <c r="J625" s="319">
        <v>6.9251199999999999E-3</v>
      </c>
      <c r="K625" s="315">
        <v>7</v>
      </c>
      <c r="L625" s="319">
        <v>72727.120004961413</v>
      </c>
      <c r="M625" s="319">
        <v>2717.9999998611747</v>
      </c>
      <c r="N625" s="320">
        <v>6.9071938445922432E-3</v>
      </c>
      <c r="O625" s="320">
        <v>2.4977069752731679E-4</v>
      </c>
      <c r="P625" s="315">
        <v>2</v>
      </c>
      <c r="Q625" s="319">
        <v>122.67499997863197</v>
      </c>
      <c r="R625" s="320">
        <v>1.4735896382795439E-5</v>
      </c>
    </row>
    <row r="626" spans="2:18" x14ac:dyDescent="0.2">
      <c r="B626" s="315" t="s">
        <v>1227</v>
      </c>
      <c r="C626" s="316" t="s">
        <v>7973</v>
      </c>
      <c r="D626" s="315" t="s">
        <v>25</v>
      </c>
      <c r="E626" s="317">
        <v>292</v>
      </c>
      <c r="F626" s="318">
        <v>12.079700000000001</v>
      </c>
      <c r="G626" s="318">
        <v>2.7410000000000001</v>
      </c>
      <c r="H626" s="319">
        <v>2.2673188999999998</v>
      </c>
      <c r="I626" s="319">
        <v>0.43035772999999999</v>
      </c>
      <c r="J626" s="319">
        <v>5.8088010000000002E-2</v>
      </c>
      <c r="K626" s="315">
        <v>1</v>
      </c>
      <c r="L626" s="319">
        <v>1419.9999986775219</v>
      </c>
      <c r="M626" s="319">
        <v>0</v>
      </c>
      <c r="N626" s="320">
        <v>8.2066055719557632E-4</v>
      </c>
      <c r="O626" s="320">
        <v>0</v>
      </c>
      <c r="P626" s="315">
        <v>1</v>
      </c>
      <c r="Q626" s="319">
        <v>1713.8000000770846</v>
      </c>
      <c r="R626" s="320">
        <v>5.5995676299964424E-5</v>
      </c>
    </row>
    <row r="627" spans="2:18" x14ac:dyDescent="0.2">
      <c r="B627" s="315" t="s">
        <v>1229</v>
      </c>
      <c r="C627" s="316" t="s">
        <v>7974</v>
      </c>
      <c r="D627" s="315" t="s">
        <v>24</v>
      </c>
      <c r="E627" s="317">
        <v>1191.8150000000001</v>
      </c>
      <c r="F627" s="318">
        <v>6.3357999999999999</v>
      </c>
      <c r="G627" s="318">
        <v>0.37940000000000002</v>
      </c>
      <c r="H627" s="319">
        <v>3.6963013999999998</v>
      </c>
      <c r="I627" s="319">
        <v>0.38667711999999999</v>
      </c>
      <c r="J627" s="319">
        <v>0</v>
      </c>
      <c r="K627" s="315">
        <v>2</v>
      </c>
      <c r="L627" s="319">
        <v>15551.299994260724</v>
      </c>
      <c r="M627" s="319">
        <v>9584.3999998178333</v>
      </c>
      <c r="N627" s="320">
        <v>1.2709250768651497E-3</v>
      </c>
      <c r="O627" s="320">
        <v>6.5822696531958597E-5</v>
      </c>
      <c r="P627" s="315">
        <v>0</v>
      </c>
      <c r="Q627" s="319">
        <v>0</v>
      </c>
      <c r="R627" s="320">
        <v>0</v>
      </c>
    </row>
    <row r="628" spans="2:18" x14ac:dyDescent="0.2">
      <c r="B628" s="315" t="s">
        <v>773</v>
      </c>
      <c r="C628" s="316" t="s">
        <v>7975</v>
      </c>
      <c r="D628" s="315" t="s">
        <v>25</v>
      </c>
      <c r="E628" s="317">
        <v>152.65444444444444</v>
      </c>
      <c r="F628" s="318">
        <v>28.6145</v>
      </c>
      <c r="G628" s="318">
        <v>0.6472</v>
      </c>
      <c r="H628" s="319">
        <v>4.8013811999999998</v>
      </c>
      <c r="I628" s="319">
        <v>20.033204390000002</v>
      </c>
      <c r="J628" s="319">
        <v>1.2795454399999999</v>
      </c>
      <c r="K628" s="315">
        <v>7</v>
      </c>
      <c r="L628" s="319">
        <v>45715.740000152706</v>
      </c>
      <c r="M628" s="319">
        <v>29057.840000189295</v>
      </c>
      <c r="N628" s="320">
        <v>1.535544464645688E-3</v>
      </c>
      <c r="O628" s="320">
        <v>6.273275170169219E-4</v>
      </c>
      <c r="P628" s="315">
        <v>2</v>
      </c>
      <c r="Q628" s="319">
        <v>862.00000004377216</v>
      </c>
      <c r="R628" s="320">
        <v>2.4587904188733933E-5</v>
      </c>
    </row>
    <row r="629" spans="2:18" x14ac:dyDescent="0.2">
      <c r="B629" s="315" t="s">
        <v>1841</v>
      </c>
      <c r="C629" s="316" t="s">
        <v>7976</v>
      </c>
      <c r="D629" s="315" t="s">
        <v>24</v>
      </c>
      <c r="E629" s="317">
        <v>1178.3333333333333</v>
      </c>
      <c r="F629" s="318">
        <v>1.3916999999999999</v>
      </c>
      <c r="G629" s="318">
        <v>7.2465999999999999</v>
      </c>
      <c r="H629" s="319">
        <v>4.0773634000000003</v>
      </c>
      <c r="I629" s="319">
        <v>8.3268500000000002E-3</v>
      </c>
      <c r="J629" s="319">
        <v>0.52946042999999998</v>
      </c>
      <c r="K629" s="315">
        <v>1</v>
      </c>
      <c r="L629" s="319">
        <v>507.65000000665896</v>
      </c>
      <c r="M629" s="319">
        <v>507.65000000665896</v>
      </c>
      <c r="N629" s="320">
        <v>7.1792644047371661E-6</v>
      </c>
      <c r="O629" s="320">
        <v>7.1792644047371661E-6</v>
      </c>
      <c r="P629" s="315">
        <v>4</v>
      </c>
      <c r="Q629" s="319">
        <v>19889.320000048283</v>
      </c>
      <c r="R629" s="320">
        <v>4.9192343347081153E-5</v>
      </c>
    </row>
    <row r="630" spans="2:18" x14ac:dyDescent="0.2">
      <c r="B630" s="315" t="s">
        <v>2052</v>
      </c>
      <c r="C630" s="316" t="s">
        <v>7977</v>
      </c>
      <c r="D630" s="315" t="s">
        <v>24</v>
      </c>
      <c r="E630" s="317">
        <v>1999.2474999999999</v>
      </c>
      <c r="F630" s="318">
        <v>1.0559000000000001</v>
      </c>
      <c r="G630" s="318">
        <v>13.255000000000001</v>
      </c>
      <c r="H630" s="319">
        <v>5.8493016999999989</v>
      </c>
      <c r="I630" s="319">
        <v>0</v>
      </c>
      <c r="J630" s="319">
        <v>0.15096662</v>
      </c>
      <c r="K630" s="315">
        <v>0</v>
      </c>
      <c r="L630" s="319">
        <v>0</v>
      </c>
      <c r="M630" s="319">
        <v>0</v>
      </c>
      <c r="N630" s="320">
        <v>0</v>
      </c>
      <c r="O630" s="320">
        <v>0</v>
      </c>
      <c r="P630" s="315">
        <v>4</v>
      </c>
      <c r="Q630" s="319">
        <v>19069.709000195875</v>
      </c>
      <c r="R630" s="320">
        <v>7.3926285555884206E-5</v>
      </c>
    </row>
    <row r="631" spans="2:18" x14ac:dyDescent="0.2">
      <c r="B631" s="315" t="s">
        <v>4801</v>
      </c>
      <c r="C631" s="316" t="s">
        <v>7719</v>
      </c>
      <c r="D631" s="315" t="s">
        <v>24</v>
      </c>
      <c r="E631" s="317">
        <v>121.798</v>
      </c>
      <c r="F631" s="318">
        <v>1.0715999999999999</v>
      </c>
      <c r="G631" s="318">
        <v>2.9335999999999998</v>
      </c>
      <c r="H631" s="319">
        <v>2.3244782000000002</v>
      </c>
      <c r="I631" s="319">
        <v>0</v>
      </c>
      <c r="J631" s="319">
        <v>1.8983253200000001</v>
      </c>
      <c r="K631" s="315">
        <v>0</v>
      </c>
      <c r="L631" s="319">
        <v>0</v>
      </c>
      <c r="M631" s="319">
        <v>0</v>
      </c>
      <c r="N631" s="320">
        <v>0</v>
      </c>
      <c r="O631" s="320">
        <v>0</v>
      </c>
      <c r="P631" s="315">
        <v>5</v>
      </c>
      <c r="Q631" s="319">
        <v>2113.830000221712</v>
      </c>
      <c r="R631" s="320">
        <v>4.1122538049542166E-5</v>
      </c>
    </row>
    <row r="632" spans="2:18" x14ac:dyDescent="0.2">
      <c r="B632" s="315" t="s">
        <v>949</v>
      </c>
      <c r="C632" s="316" t="s">
        <v>7978</v>
      </c>
      <c r="D632" s="315" t="s">
        <v>25</v>
      </c>
      <c r="E632" s="317">
        <v>1073.4464285714287</v>
      </c>
      <c r="F632" s="318">
        <v>12.985899999999999</v>
      </c>
      <c r="G632" s="318">
        <v>1.0043</v>
      </c>
      <c r="H632" s="319">
        <v>3.7915669000000003</v>
      </c>
      <c r="I632" s="319">
        <v>7.8470932700000002</v>
      </c>
      <c r="J632" s="319">
        <v>0.5553399</v>
      </c>
      <c r="K632" s="315">
        <v>6</v>
      </c>
      <c r="L632" s="319">
        <v>401764.78999963205</v>
      </c>
      <c r="M632" s="319">
        <v>168110.28999883041</v>
      </c>
      <c r="N632" s="320">
        <v>5.0397467045572219E-3</v>
      </c>
      <c r="O632" s="320">
        <v>4.5913680261008031E-3</v>
      </c>
      <c r="P632" s="315">
        <v>6</v>
      </c>
      <c r="Q632" s="319">
        <v>47522.480000381918</v>
      </c>
      <c r="R632" s="320">
        <v>4.2155745638783418E-4</v>
      </c>
    </row>
    <row r="633" spans="2:18" x14ac:dyDescent="0.2">
      <c r="B633" s="315" t="s">
        <v>1749</v>
      </c>
      <c r="C633" s="316" t="s">
        <v>7979</v>
      </c>
      <c r="D633" s="315" t="s">
        <v>24</v>
      </c>
      <c r="E633" s="317">
        <v>5</v>
      </c>
      <c r="F633" s="318">
        <v>4.1363000000000003</v>
      </c>
      <c r="G633" s="318">
        <v>0.15380000000000002</v>
      </c>
      <c r="H633" s="319">
        <v>1.7704713496427489</v>
      </c>
      <c r="I633" s="319">
        <v>1.6150291999999999</v>
      </c>
      <c r="J633" s="319">
        <v>0</v>
      </c>
      <c r="K633" s="315">
        <v>1</v>
      </c>
      <c r="L633" s="319">
        <v>835.00000001862645</v>
      </c>
      <c r="M633" s="319">
        <v>835.00000001862645</v>
      </c>
      <c r="N633" s="320">
        <v>5.0433142522900809E-6</v>
      </c>
      <c r="O633" s="320">
        <v>5.0433142522900809E-6</v>
      </c>
      <c r="P633" s="315">
        <v>0</v>
      </c>
      <c r="Q633" s="319">
        <v>0</v>
      </c>
      <c r="R633" s="320">
        <v>0</v>
      </c>
    </row>
    <row r="634" spans="2:18" x14ac:dyDescent="0.2">
      <c r="B634" s="315" t="s">
        <v>961</v>
      </c>
      <c r="C634" s="316" t="s">
        <v>7980</v>
      </c>
      <c r="D634" s="315" t="s">
        <v>24</v>
      </c>
      <c r="E634" s="317">
        <v>884.625</v>
      </c>
      <c r="F634" s="318">
        <v>2.1058000000000003</v>
      </c>
      <c r="G634" s="318">
        <v>4.3031999999999995</v>
      </c>
      <c r="H634" s="319">
        <v>1.9531889767297979</v>
      </c>
      <c r="I634" s="319">
        <v>1.61463044</v>
      </c>
      <c r="J634" s="319">
        <v>0.10058191</v>
      </c>
      <c r="K634" s="315">
        <v>1</v>
      </c>
      <c r="L634" s="319">
        <v>82361.99999010656</v>
      </c>
      <c r="M634" s="319">
        <v>82361.99999010656</v>
      </c>
      <c r="N634" s="320">
        <v>8.8794290787672504E-4</v>
      </c>
      <c r="O634" s="320">
        <v>8.8794290787672504E-4</v>
      </c>
      <c r="P634" s="315">
        <v>3</v>
      </c>
      <c r="Q634" s="319">
        <v>12111.620000135468</v>
      </c>
      <c r="R634" s="320">
        <v>7.6473032566433489E-5</v>
      </c>
    </row>
    <row r="635" spans="2:18" x14ac:dyDescent="0.2">
      <c r="B635" s="315" t="s">
        <v>2166</v>
      </c>
      <c r="C635" s="316" t="s">
        <v>7981</v>
      </c>
      <c r="D635" s="315" t="s">
        <v>25</v>
      </c>
      <c r="E635" s="317">
        <v>293</v>
      </c>
      <c r="F635" s="318">
        <v>3.2656000000000001</v>
      </c>
      <c r="G635" s="318">
        <v>2.9350999999999998</v>
      </c>
      <c r="H635" s="319">
        <v>1.6576196999999999</v>
      </c>
      <c r="I635" s="319"/>
      <c r="J635" s="319"/>
      <c r="K635" s="315"/>
      <c r="L635" s="319"/>
      <c r="M635" s="319"/>
      <c r="N635" s="320"/>
      <c r="O635" s="320"/>
      <c r="P635" s="315"/>
      <c r="Q635" s="319"/>
      <c r="R635" s="320"/>
    </row>
    <row r="636" spans="2:18" x14ac:dyDescent="0.2">
      <c r="B636" s="315" t="s">
        <v>7982</v>
      </c>
      <c r="C636" s="316" t="s">
        <v>7718</v>
      </c>
      <c r="D636" s="315" t="s">
        <v>24</v>
      </c>
      <c r="E636" s="317">
        <v>1285.48</v>
      </c>
      <c r="F636" s="318">
        <v>3.3315999999999999</v>
      </c>
      <c r="G636" s="318">
        <v>9.3108000000000004</v>
      </c>
      <c r="H636" s="319">
        <v>3.8296730999999999</v>
      </c>
      <c r="I636" s="319">
        <v>0</v>
      </c>
      <c r="J636" s="319"/>
      <c r="K636" s="315">
        <v>0</v>
      </c>
      <c r="L636" s="319">
        <v>0</v>
      </c>
      <c r="M636" s="319">
        <v>0</v>
      </c>
      <c r="N636" s="320">
        <v>0</v>
      </c>
      <c r="O636" s="320">
        <v>0</v>
      </c>
      <c r="P636" s="315">
        <v>0</v>
      </c>
      <c r="Q636" s="319">
        <v>0</v>
      </c>
      <c r="R636" s="320">
        <v>0</v>
      </c>
    </row>
    <row r="637" spans="2:18" x14ac:dyDescent="0.2">
      <c r="B637" s="315" t="s">
        <v>1069</v>
      </c>
      <c r="C637" s="316" t="s">
        <v>7983</v>
      </c>
      <c r="D637" s="315" t="s">
        <v>25</v>
      </c>
      <c r="E637" s="317">
        <v>609.83230769230715</v>
      </c>
      <c r="F637" s="318">
        <v>94.850979999999993</v>
      </c>
      <c r="G637" s="318">
        <v>0.12830000000000003</v>
      </c>
      <c r="H637" s="319">
        <v>3.2553149612163175</v>
      </c>
      <c r="I637" s="319">
        <v>11.795077149999999</v>
      </c>
      <c r="J637" s="319">
        <v>5.5440931600000001</v>
      </c>
      <c r="K637" s="315">
        <v>13</v>
      </c>
      <c r="L637" s="319">
        <v>102788.95332765982</v>
      </c>
      <c r="M637" s="319">
        <v>57847.453328500109</v>
      </c>
      <c r="N637" s="320">
        <v>2.6769043978609949E-3</v>
      </c>
      <c r="O637" s="320">
        <v>2.2142004111888316E-3</v>
      </c>
      <c r="P637" s="315">
        <v>23</v>
      </c>
      <c r="Q637" s="319">
        <v>67776.819999525978</v>
      </c>
      <c r="R637" s="320">
        <v>9.6967738281607209E-4</v>
      </c>
    </row>
    <row r="638" spans="2:18" x14ac:dyDescent="0.2">
      <c r="B638" s="315" t="s">
        <v>689</v>
      </c>
      <c r="C638" s="316" t="s">
        <v>7984</v>
      </c>
      <c r="D638" s="315" t="s">
        <v>25</v>
      </c>
      <c r="E638" s="317">
        <v>1332.2088636363633</v>
      </c>
      <c r="F638" s="318">
        <v>67.682400000000001</v>
      </c>
      <c r="G638" s="318">
        <v>4.2713000000000001</v>
      </c>
      <c r="H638" s="319">
        <v>3.4676641999999998</v>
      </c>
      <c r="I638" s="319">
        <v>8.6673704899999997</v>
      </c>
      <c r="J638" s="319">
        <v>3.9500744700000001</v>
      </c>
      <c r="K638" s="315">
        <v>13</v>
      </c>
      <c r="L638" s="319">
        <v>345099.68000601366</v>
      </c>
      <c r="M638" s="319">
        <v>337341.6800059969</v>
      </c>
      <c r="N638" s="320">
        <v>9.5981147484422019E-3</v>
      </c>
      <c r="O638" s="320">
        <v>9.5895192113539356E-3</v>
      </c>
      <c r="P638" s="315">
        <v>31</v>
      </c>
      <c r="Q638" s="319">
        <v>143699.33479978502</v>
      </c>
      <c r="R638" s="320">
        <v>2.256623058174651E-3</v>
      </c>
    </row>
    <row r="639" spans="2:18" x14ac:dyDescent="0.2">
      <c r="B639" s="315" t="s">
        <v>1638</v>
      </c>
      <c r="C639" s="316" t="s">
        <v>7985</v>
      </c>
      <c r="D639" s="315" t="s">
        <v>24</v>
      </c>
      <c r="E639" s="317">
        <v>445</v>
      </c>
      <c r="F639" s="318">
        <v>3.4912000000000001</v>
      </c>
      <c r="G639" s="318">
        <v>0.95299999999999996</v>
      </c>
      <c r="H639" s="319">
        <v>5.3729741999999998</v>
      </c>
      <c r="I639" s="319">
        <v>42.764242779999996</v>
      </c>
      <c r="J639" s="319">
        <v>0</v>
      </c>
      <c r="K639" s="315">
        <v>8</v>
      </c>
      <c r="L639" s="319">
        <v>333820.00000048417</v>
      </c>
      <c r="M639" s="319">
        <v>69123.000000528409</v>
      </c>
      <c r="N639" s="320">
        <v>2.6585696440145369E-4</v>
      </c>
      <c r="O639" s="320">
        <v>1.6920721278929334E-4</v>
      </c>
      <c r="P639" s="315">
        <v>0</v>
      </c>
      <c r="Q639" s="319">
        <v>0</v>
      </c>
      <c r="R639" s="320">
        <v>0</v>
      </c>
    </row>
    <row r="640" spans="2:18" x14ac:dyDescent="0.2">
      <c r="B640" s="315" t="s">
        <v>1464</v>
      </c>
      <c r="C640" s="316" t="s">
        <v>7985</v>
      </c>
      <c r="D640" s="315" t="s">
        <v>24</v>
      </c>
      <c r="E640" s="317">
        <v>320.5</v>
      </c>
      <c r="F640" s="318">
        <v>4.4733000000000001</v>
      </c>
      <c r="G640" s="318">
        <v>0.57899999999999996</v>
      </c>
      <c r="H640" s="319">
        <v>1.6766728</v>
      </c>
      <c r="I640" s="319">
        <v>9.3161721699999998</v>
      </c>
      <c r="J640" s="319">
        <v>0</v>
      </c>
      <c r="K640" s="315">
        <v>5</v>
      </c>
      <c r="L640" s="319">
        <v>380043.9999993809</v>
      </c>
      <c r="M640" s="319">
        <v>58583.999999739463</v>
      </c>
      <c r="N640" s="320">
        <v>1.8010528199144388E-4</v>
      </c>
      <c r="O640" s="320">
        <v>9.7710357761411789E-5</v>
      </c>
      <c r="P640" s="315">
        <v>0</v>
      </c>
      <c r="Q640" s="319">
        <v>0</v>
      </c>
      <c r="R640" s="320">
        <v>0</v>
      </c>
    </row>
    <row r="641" spans="2:18" x14ac:dyDescent="0.2">
      <c r="B641" s="315" t="s">
        <v>3688</v>
      </c>
      <c r="C641" s="316" t="s">
        <v>7985</v>
      </c>
      <c r="D641" s="315" t="s">
        <v>25</v>
      </c>
      <c r="E641" s="317">
        <v>769.5</v>
      </c>
      <c r="F641" s="318">
        <v>6.1264000000000003</v>
      </c>
      <c r="G641" s="318">
        <v>0.34970000000000001</v>
      </c>
      <c r="H641" s="319">
        <v>1.6004604</v>
      </c>
      <c r="I641" s="319"/>
      <c r="J641" s="319"/>
      <c r="K641" s="315"/>
      <c r="L641" s="319"/>
      <c r="M641" s="319"/>
      <c r="N641" s="320"/>
      <c r="O641" s="320"/>
      <c r="P641" s="315"/>
      <c r="Q641" s="319"/>
      <c r="R641" s="320"/>
    </row>
    <row r="642" spans="2:18" x14ac:dyDescent="0.2">
      <c r="B642" s="315" t="s">
        <v>866</v>
      </c>
      <c r="C642" s="316" t="s">
        <v>7985</v>
      </c>
      <c r="D642" s="315" t="s">
        <v>25</v>
      </c>
      <c r="E642" s="317">
        <v>417.33</v>
      </c>
      <c r="F642" s="318">
        <v>3.5313000000000003</v>
      </c>
      <c r="G642" s="318">
        <v>0</v>
      </c>
      <c r="H642" s="319">
        <v>1.3146639</v>
      </c>
      <c r="I642" s="319">
        <v>0.14559728999999999</v>
      </c>
      <c r="J642" s="319">
        <v>0</v>
      </c>
      <c r="K642" s="315">
        <v>1</v>
      </c>
      <c r="L642" s="319">
        <v>5976.999999822001</v>
      </c>
      <c r="M642" s="319">
        <v>5976.999999822001</v>
      </c>
      <c r="N642" s="320">
        <v>2.0028301863683922E-4</v>
      </c>
      <c r="O642" s="320">
        <v>2.0028301863683922E-4</v>
      </c>
      <c r="P642" s="315">
        <v>0</v>
      </c>
      <c r="Q642" s="319">
        <v>0</v>
      </c>
      <c r="R642" s="320">
        <v>0</v>
      </c>
    </row>
    <row r="643" spans="2:18" x14ac:dyDescent="0.2">
      <c r="B643" s="315" t="s">
        <v>7986</v>
      </c>
      <c r="C643" s="316" t="s">
        <v>7985</v>
      </c>
      <c r="D643" s="315" t="s">
        <v>24</v>
      </c>
      <c r="E643" s="317">
        <v>518.5</v>
      </c>
      <c r="F643" s="318">
        <v>4.0148000000000001</v>
      </c>
      <c r="G643" s="318">
        <v>0.13689999999999999</v>
      </c>
      <c r="H643" s="319">
        <v>1.4480356000000001</v>
      </c>
      <c r="I643" s="319"/>
      <c r="J643" s="319"/>
      <c r="K643" s="315"/>
      <c r="L643" s="319"/>
      <c r="M643" s="319"/>
      <c r="N643" s="320"/>
      <c r="O643" s="320"/>
      <c r="P643" s="315"/>
      <c r="Q643" s="319"/>
      <c r="R643" s="320"/>
    </row>
    <row r="644" spans="2:18" x14ac:dyDescent="0.2">
      <c r="B644" s="315" t="s">
        <v>676</v>
      </c>
      <c r="C644" s="316" t="s">
        <v>7987</v>
      </c>
      <c r="D644" s="315" t="s">
        <v>25</v>
      </c>
      <c r="E644" s="317">
        <v>1394.6825925925925</v>
      </c>
      <c r="F644" s="318">
        <v>56.271800000000006</v>
      </c>
      <c r="G644" s="318">
        <v>0.1547</v>
      </c>
      <c r="H644" s="319"/>
      <c r="I644" s="319">
        <v>40.091756889999999</v>
      </c>
      <c r="J644" s="319">
        <v>6.3596918899999997</v>
      </c>
      <c r="K644" s="315">
        <v>19</v>
      </c>
      <c r="L644" s="319">
        <v>838334.24900481128</v>
      </c>
      <c r="M644" s="319">
        <v>54472.709001001305</v>
      </c>
      <c r="N644" s="320">
        <v>6.1789761366159122E-3</v>
      </c>
      <c r="O644" s="320">
        <v>2.0932323757148221E-3</v>
      </c>
      <c r="P644" s="315">
        <v>35</v>
      </c>
      <c r="Q644" s="319">
        <v>112014.12690047793</v>
      </c>
      <c r="R644" s="320">
        <v>1.2831234492862102E-3</v>
      </c>
    </row>
    <row r="645" spans="2:18" x14ac:dyDescent="0.2">
      <c r="B645" s="315" t="s">
        <v>1091</v>
      </c>
      <c r="C645" s="316" t="s">
        <v>7988</v>
      </c>
      <c r="D645" s="315" t="s">
        <v>25</v>
      </c>
      <c r="E645" s="317">
        <v>1891.0666666666666</v>
      </c>
      <c r="F645" s="318">
        <v>27.608799999999999</v>
      </c>
      <c r="G645" s="318">
        <v>1.8624000000000001</v>
      </c>
      <c r="H645" s="319">
        <v>5.7730892999999996</v>
      </c>
      <c r="I645" s="319">
        <v>13.9726473</v>
      </c>
      <c r="J645" s="319">
        <v>0.74966443999999999</v>
      </c>
      <c r="K645" s="315">
        <v>9</v>
      </c>
      <c r="L645" s="319">
        <v>582148.5000200104</v>
      </c>
      <c r="M645" s="319">
        <v>501460.50002013682</v>
      </c>
      <c r="N645" s="320">
        <v>1.7977656878877923E-2</v>
      </c>
      <c r="O645" s="320">
        <v>1.791175776120121E-2</v>
      </c>
      <c r="P645" s="315">
        <v>5</v>
      </c>
      <c r="Q645" s="319">
        <v>19250.360000041917</v>
      </c>
      <c r="R645" s="320">
        <v>3.2245735623123825E-4</v>
      </c>
    </row>
    <row r="646" spans="2:18" x14ac:dyDescent="0.2">
      <c r="B646" s="315" t="s">
        <v>748</v>
      </c>
      <c r="C646" s="316" t="s">
        <v>7985</v>
      </c>
      <c r="D646" s="315" t="s">
        <v>24</v>
      </c>
      <c r="E646" s="317">
        <v>504.28857142857134</v>
      </c>
      <c r="F646" s="318">
        <v>2.9822000000000002</v>
      </c>
      <c r="G646" s="318">
        <v>1.0218</v>
      </c>
      <c r="H646" s="319">
        <v>2.6483808999999998</v>
      </c>
      <c r="I646" s="319">
        <v>2.03485424</v>
      </c>
      <c r="J646" s="319">
        <v>1.9838000000000001E-4</v>
      </c>
      <c r="K646" s="315">
        <v>6</v>
      </c>
      <c r="L646" s="319">
        <v>63827.560000948652</v>
      </c>
      <c r="M646" s="319">
        <v>63827.560000948652</v>
      </c>
      <c r="N646" s="320">
        <v>8.7237356044412477E-4</v>
      </c>
      <c r="O646" s="320">
        <v>8.7237356044412477E-4</v>
      </c>
      <c r="P646" s="315">
        <v>1</v>
      </c>
      <c r="Q646" s="319">
        <v>23.915499999204535</v>
      </c>
      <c r="R646" s="320">
        <v>6.9103993054851486E-7</v>
      </c>
    </row>
    <row r="647" spans="2:18" x14ac:dyDescent="0.2">
      <c r="B647" s="315" t="s">
        <v>1832</v>
      </c>
      <c r="C647" s="316" t="s">
        <v>7989</v>
      </c>
      <c r="D647" s="315" t="s">
        <v>25</v>
      </c>
      <c r="E647" s="317">
        <v>183.50749999999999</v>
      </c>
      <c r="F647" s="318">
        <v>5.3132000000000001</v>
      </c>
      <c r="G647" s="318">
        <v>1.1958</v>
      </c>
      <c r="H647" s="319">
        <v>1.0669736000000001</v>
      </c>
      <c r="I647" s="319">
        <v>1.081212E-2</v>
      </c>
      <c r="J647" s="319">
        <v>0.48008339</v>
      </c>
      <c r="K647" s="315">
        <v>1</v>
      </c>
      <c r="L647" s="319">
        <v>375.4575000174836</v>
      </c>
      <c r="M647" s="319">
        <v>375.4575000174836</v>
      </c>
      <c r="N647" s="320">
        <v>1.4445863864736782E-5</v>
      </c>
      <c r="O647" s="320">
        <v>1.4445863864736782E-5</v>
      </c>
      <c r="P647" s="315">
        <v>2</v>
      </c>
      <c r="Q647" s="319">
        <v>1488.0479999790011</v>
      </c>
      <c r="R647" s="320">
        <v>1.7267360017583822E-5</v>
      </c>
    </row>
    <row r="648" spans="2:18" x14ac:dyDescent="0.2">
      <c r="B648" s="315" t="s">
        <v>507</v>
      </c>
      <c r="C648" s="316" t="s">
        <v>7990</v>
      </c>
      <c r="D648" s="315" t="s">
        <v>25</v>
      </c>
      <c r="E648" s="317">
        <v>167.52941176470588</v>
      </c>
      <c r="F648" s="318">
        <v>30.159299999999998</v>
      </c>
      <c r="G648" s="318">
        <v>0.30560000000000004</v>
      </c>
      <c r="H648" s="319">
        <v>1.8290975999999999</v>
      </c>
      <c r="I648" s="319">
        <v>33.956663669999998</v>
      </c>
      <c r="J648" s="319">
        <v>4.4910876599999998</v>
      </c>
      <c r="K648" s="315">
        <v>4</v>
      </c>
      <c r="L648" s="319">
        <v>567559.99999921652</v>
      </c>
      <c r="M648" s="319">
        <v>50014.999999771826</v>
      </c>
      <c r="N648" s="320">
        <v>1.0121520129536812E-3</v>
      </c>
      <c r="O648" s="320">
        <v>5.5658854727553197E-4</v>
      </c>
      <c r="P648" s="315">
        <v>13</v>
      </c>
      <c r="Q648" s="319">
        <v>56592.979999729214</v>
      </c>
      <c r="R648" s="320">
        <v>5.2090063874438207E-4</v>
      </c>
    </row>
    <row r="649" spans="2:18" x14ac:dyDescent="0.2">
      <c r="B649" s="315" t="s">
        <v>5141</v>
      </c>
      <c r="C649" s="316" t="s">
        <v>7985</v>
      </c>
      <c r="D649" s="315" t="s">
        <v>24</v>
      </c>
      <c r="E649" s="317">
        <v>3</v>
      </c>
      <c r="F649" s="318">
        <v>0.8337</v>
      </c>
      <c r="G649" s="318">
        <v>0.70640000000000003</v>
      </c>
      <c r="H649" s="319">
        <v>3.2009208</v>
      </c>
      <c r="I649" s="319">
        <v>0</v>
      </c>
      <c r="J649" s="319">
        <v>0.94678293999999996</v>
      </c>
      <c r="K649" s="315">
        <v>0</v>
      </c>
      <c r="L649" s="319">
        <v>0</v>
      </c>
      <c r="M649" s="319">
        <v>0</v>
      </c>
      <c r="N649" s="320">
        <v>0</v>
      </c>
      <c r="O649" s="320">
        <v>0</v>
      </c>
      <c r="P649" s="315">
        <v>1</v>
      </c>
      <c r="Q649" s="319">
        <v>39.039999999850991</v>
      </c>
      <c r="R649" s="320">
        <v>3.2281662020562084E-7</v>
      </c>
    </row>
    <row r="650" spans="2:18" x14ac:dyDescent="0.2">
      <c r="B650" s="315" t="s">
        <v>1579</v>
      </c>
      <c r="C650" s="316" t="s">
        <v>7985</v>
      </c>
      <c r="D650" s="315" t="s">
        <v>24</v>
      </c>
      <c r="E650" s="317">
        <v>398.9</v>
      </c>
      <c r="F650" s="318">
        <v>4.1106000000000007</v>
      </c>
      <c r="G650" s="318">
        <v>0.2545</v>
      </c>
      <c r="H650" s="319">
        <v>2.2673188999999998</v>
      </c>
      <c r="I650" s="319">
        <v>9.5664339300000005</v>
      </c>
      <c r="J650" s="319">
        <v>0.20642424000000001</v>
      </c>
      <c r="K650" s="315">
        <v>3</v>
      </c>
      <c r="L650" s="319">
        <v>104734.99999984517</v>
      </c>
      <c r="M650" s="319">
        <v>0</v>
      </c>
      <c r="N650" s="320">
        <v>3.4373342623571663E-5</v>
      </c>
      <c r="O650" s="320">
        <v>0</v>
      </c>
      <c r="P650" s="315">
        <v>2</v>
      </c>
      <c r="Q650" s="319">
        <v>983.27999998521989</v>
      </c>
      <c r="R650" s="320">
        <v>4.1031584709984624E-6</v>
      </c>
    </row>
    <row r="651" spans="2:18" x14ac:dyDescent="0.2">
      <c r="B651" s="315" t="s">
        <v>968</v>
      </c>
      <c r="C651" s="316" t="s">
        <v>7991</v>
      </c>
      <c r="D651" s="315" t="s">
        <v>25</v>
      </c>
      <c r="E651" s="317">
        <v>1096.8212962962962</v>
      </c>
      <c r="F651" s="318">
        <v>116.24769999999999</v>
      </c>
      <c r="G651" s="318">
        <v>1.6659000000000002</v>
      </c>
      <c r="H651" s="319">
        <v>2.5150092000000002</v>
      </c>
      <c r="I651" s="319">
        <v>111.79984257</v>
      </c>
      <c r="J651" s="319">
        <v>19.71367978</v>
      </c>
      <c r="K651" s="315">
        <v>16</v>
      </c>
      <c r="L651" s="319">
        <v>2560837.9915375183</v>
      </c>
      <c r="M651" s="319">
        <v>246635.99153023629</v>
      </c>
      <c r="N651" s="320">
        <v>7.9330581574307227E-3</v>
      </c>
      <c r="O651" s="320">
        <v>3.860206167106891E-3</v>
      </c>
      <c r="P651" s="315">
        <v>38</v>
      </c>
      <c r="Q651" s="319">
        <v>329600.34570007073</v>
      </c>
      <c r="R651" s="320">
        <v>2.8212972395827958E-3</v>
      </c>
    </row>
    <row r="652" spans="2:18" x14ac:dyDescent="0.2">
      <c r="B652" s="315" t="s">
        <v>1656</v>
      </c>
      <c r="C652" s="316" t="s">
        <v>7992</v>
      </c>
      <c r="D652" s="315" t="s">
        <v>24</v>
      </c>
      <c r="E652" s="317">
        <v>967.38666666666666</v>
      </c>
      <c r="F652" s="318">
        <v>7.1709000000000005</v>
      </c>
      <c r="G652" s="318">
        <v>2.8284000000000002</v>
      </c>
      <c r="H652" s="319">
        <v>3.7153545000000001</v>
      </c>
      <c r="I652" s="319">
        <v>5.4932466900000003</v>
      </c>
      <c r="J652" s="319">
        <v>3.091267E-2</v>
      </c>
      <c r="K652" s="315">
        <v>1</v>
      </c>
      <c r="L652" s="319">
        <v>80340.000000090804</v>
      </c>
      <c r="M652" s="319">
        <v>0</v>
      </c>
      <c r="N652" s="320">
        <v>2.628549730037833E-5</v>
      </c>
      <c r="O652" s="320">
        <v>0</v>
      </c>
      <c r="P652" s="315">
        <v>2</v>
      </c>
      <c r="Q652" s="319">
        <v>1040.399999999162</v>
      </c>
      <c r="R652" s="320">
        <v>3.7822104761068159E-5</v>
      </c>
    </row>
    <row r="653" spans="2:18" x14ac:dyDescent="0.2">
      <c r="B653" s="315" t="s">
        <v>675</v>
      </c>
      <c r="C653" s="316" t="s">
        <v>7993</v>
      </c>
      <c r="D653" s="315" t="s">
        <v>25</v>
      </c>
      <c r="E653" s="317">
        <v>858.99900000000014</v>
      </c>
      <c r="F653" s="318">
        <v>61.543500000000002</v>
      </c>
      <c r="G653" s="318">
        <v>0.62620000000000009</v>
      </c>
      <c r="H653" s="319">
        <v>2.0767879000000002</v>
      </c>
      <c r="I653" s="319">
        <v>94.073676359999993</v>
      </c>
      <c r="J653" s="319">
        <v>7.5016375399999999</v>
      </c>
      <c r="K653" s="315">
        <v>8</v>
      </c>
      <c r="L653" s="319">
        <v>1639237.9500054643</v>
      </c>
      <c r="M653" s="319">
        <v>15901.949999352533</v>
      </c>
      <c r="N653" s="320">
        <v>2.7716923645761619E-3</v>
      </c>
      <c r="O653" s="320">
        <v>7.3884784320102348E-4</v>
      </c>
      <c r="P653" s="315">
        <v>12</v>
      </c>
      <c r="Q653" s="319">
        <v>81005.9199998033</v>
      </c>
      <c r="R653" s="320">
        <v>9.1548822321858489E-4</v>
      </c>
    </row>
    <row r="654" spans="2:18" x14ac:dyDescent="0.2">
      <c r="B654" s="315" t="s">
        <v>652</v>
      </c>
      <c r="C654" s="316" t="s">
        <v>7994</v>
      </c>
      <c r="D654" s="315" t="s">
        <v>25</v>
      </c>
      <c r="E654" s="317">
        <v>1245.0443750000004</v>
      </c>
      <c r="F654" s="318">
        <v>65.715399999999988</v>
      </c>
      <c r="G654" s="318">
        <v>3.4981</v>
      </c>
      <c r="H654" s="319">
        <v>3.3456701227256764</v>
      </c>
      <c r="I654" s="319">
        <v>1.4491188800000001</v>
      </c>
      <c r="J654" s="319">
        <v>9.5101426300000007</v>
      </c>
      <c r="K654" s="315">
        <v>4</v>
      </c>
      <c r="L654" s="319">
        <v>21058.239999843809</v>
      </c>
      <c r="M654" s="319">
        <v>21058.239999843809</v>
      </c>
      <c r="N654" s="320">
        <v>5.1353677879517222E-4</v>
      </c>
      <c r="O654" s="320">
        <v>5.1353677879517222E-4</v>
      </c>
      <c r="P654" s="315">
        <v>26</v>
      </c>
      <c r="Q654" s="319">
        <v>111866.90319984955</v>
      </c>
      <c r="R654" s="320">
        <v>1.0828624736792139E-3</v>
      </c>
    </row>
    <row r="655" spans="2:18" x14ac:dyDescent="0.2">
      <c r="B655" s="315" t="s">
        <v>1498</v>
      </c>
      <c r="C655" s="316" t="s">
        <v>7995</v>
      </c>
      <c r="D655" s="315" t="s">
        <v>24</v>
      </c>
      <c r="E655" s="317">
        <v>27</v>
      </c>
      <c r="F655" s="318">
        <v>2.3730000000000002</v>
      </c>
      <c r="G655" s="318">
        <v>0.14130000000000001</v>
      </c>
      <c r="H655" s="319">
        <v>3.5281589805157916</v>
      </c>
      <c r="I655" s="319">
        <v>0.18112295</v>
      </c>
      <c r="J655" s="319">
        <v>3.4801749999999999E-2</v>
      </c>
      <c r="K655" s="315">
        <v>3</v>
      </c>
      <c r="L655" s="319">
        <v>1619.3199999908684</v>
      </c>
      <c r="M655" s="319">
        <v>1619.3199999908684</v>
      </c>
      <c r="N655" s="320">
        <v>1.6709966790357811E-5</v>
      </c>
      <c r="O655" s="320">
        <v>1.6709966790357811E-5</v>
      </c>
      <c r="P655" s="315">
        <v>2</v>
      </c>
      <c r="Q655" s="319">
        <v>2970.0199999705192</v>
      </c>
      <c r="R655" s="320">
        <v>9.0473342345331506E-6</v>
      </c>
    </row>
    <row r="656" spans="2:18" x14ac:dyDescent="0.2">
      <c r="B656" s="315" t="s">
        <v>952</v>
      </c>
      <c r="C656" s="316" t="s">
        <v>7996</v>
      </c>
      <c r="D656" s="315" t="s">
        <v>25</v>
      </c>
      <c r="E656" s="317">
        <v>407.68551724137922</v>
      </c>
      <c r="F656" s="318">
        <v>68.50030000000001</v>
      </c>
      <c r="G656" s="318">
        <v>0.16270000000000001</v>
      </c>
      <c r="H656" s="319">
        <v>0.91454879999999994</v>
      </c>
      <c r="I656" s="319">
        <v>136.49237765999999</v>
      </c>
      <c r="J656" s="319">
        <v>4.2311385000000001</v>
      </c>
      <c r="K656" s="315">
        <v>9</v>
      </c>
      <c r="L656" s="319">
        <v>1564189.8616615455</v>
      </c>
      <c r="M656" s="319">
        <v>144085.86166483397</v>
      </c>
      <c r="N656" s="320">
        <v>2.7123825040780481E-3</v>
      </c>
      <c r="O656" s="320">
        <v>1.4860858794852941E-3</v>
      </c>
      <c r="P656" s="315">
        <v>20</v>
      </c>
      <c r="Q656" s="319">
        <v>60240.630599815493</v>
      </c>
      <c r="R656" s="320">
        <v>8.2337775514207119E-4</v>
      </c>
    </row>
    <row r="657" spans="2:18" x14ac:dyDescent="0.2">
      <c r="B657" s="315" t="s">
        <v>1332</v>
      </c>
      <c r="C657" s="316" t="s">
        <v>7997</v>
      </c>
      <c r="D657" s="315" t="s">
        <v>25</v>
      </c>
      <c r="E657" s="317">
        <v>270.0625</v>
      </c>
      <c r="F657" s="318">
        <v>42.938700000000004</v>
      </c>
      <c r="G657" s="318">
        <v>0.1983</v>
      </c>
      <c r="H657" s="319">
        <v>0.55253989999999997</v>
      </c>
      <c r="I657" s="319">
        <v>28.279408459999999</v>
      </c>
      <c r="J657" s="319">
        <v>0.95574408</v>
      </c>
      <c r="K657" s="315">
        <v>5</v>
      </c>
      <c r="L657" s="319">
        <v>362207.5000000291</v>
      </c>
      <c r="M657" s="319">
        <v>28659.499999662512</v>
      </c>
      <c r="N657" s="320">
        <v>1.4812744530989697E-3</v>
      </c>
      <c r="O657" s="320">
        <v>4.6127071862462265E-4</v>
      </c>
      <c r="P657" s="315">
        <v>11</v>
      </c>
      <c r="Q657" s="319">
        <v>10685.509999953803</v>
      </c>
      <c r="R657" s="320">
        <v>1.6706497288490905E-4</v>
      </c>
    </row>
    <row r="658" spans="2:18" x14ac:dyDescent="0.2">
      <c r="B658" s="315" t="s">
        <v>1452</v>
      </c>
      <c r="C658" s="316" t="s">
        <v>7998</v>
      </c>
      <c r="D658" s="315" t="s">
        <v>24</v>
      </c>
      <c r="E658" s="317">
        <v>1742.7372222222225</v>
      </c>
      <c r="F658" s="318">
        <v>3.5634000000000001</v>
      </c>
      <c r="G658" s="318">
        <v>1.3866000000000001</v>
      </c>
      <c r="H658" s="319">
        <v>2.7245933000000004</v>
      </c>
      <c r="I658" s="319">
        <v>9.4154675999999995</v>
      </c>
      <c r="J658" s="319">
        <v>0.54943129999999996</v>
      </c>
      <c r="K658" s="315">
        <v>5</v>
      </c>
      <c r="L658" s="319">
        <v>415196.29000764637</v>
      </c>
      <c r="M658" s="319">
        <v>415196.29000764637</v>
      </c>
      <c r="N658" s="320">
        <v>3.8084568705070241E-3</v>
      </c>
      <c r="O658" s="320">
        <v>3.8084568705070241E-3</v>
      </c>
      <c r="P658" s="315">
        <v>13</v>
      </c>
      <c r="Q658" s="319">
        <v>41321.659999951989</v>
      </c>
      <c r="R658" s="320">
        <v>1.4219765923885106E-4</v>
      </c>
    </row>
    <row r="659" spans="2:18" x14ac:dyDescent="0.2">
      <c r="B659" s="315" t="s">
        <v>1214</v>
      </c>
      <c r="C659" s="316" t="s">
        <v>7999</v>
      </c>
      <c r="D659" s="315" t="s">
        <v>24</v>
      </c>
      <c r="E659" s="317">
        <v>1730.7005555555554</v>
      </c>
      <c r="F659" s="318">
        <v>3.3479399999999999</v>
      </c>
      <c r="G659" s="318">
        <v>1.6870000000000001</v>
      </c>
      <c r="H659" s="319">
        <v>3.1247083999999998</v>
      </c>
      <c r="I659" s="319">
        <v>8.6709961500000006</v>
      </c>
      <c r="J659" s="319">
        <v>2.6170065400000002</v>
      </c>
      <c r="K659" s="315">
        <v>3</v>
      </c>
      <c r="L659" s="319">
        <v>445497.52000669122</v>
      </c>
      <c r="M659" s="319">
        <v>9514.5600002280444</v>
      </c>
      <c r="N659" s="320">
        <v>1.966841258121254E-3</v>
      </c>
      <c r="O659" s="320">
        <v>1.4118135089605661E-4</v>
      </c>
      <c r="P659" s="315">
        <v>31</v>
      </c>
      <c r="Q659" s="319">
        <v>187392.24599932428</v>
      </c>
      <c r="R659" s="320">
        <v>6.4093169452155503E-4</v>
      </c>
    </row>
    <row r="660" spans="2:18" x14ac:dyDescent="0.2">
      <c r="B660" s="315" t="s">
        <v>1191</v>
      </c>
      <c r="C660" s="316" t="s">
        <v>8000</v>
      </c>
      <c r="D660" s="315" t="s">
        <v>24</v>
      </c>
      <c r="E660" s="317">
        <v>1027.5920000000001</v>
      </c>
      <c r="F660" s="318">
        <v>4.2363999999999997</v>
      </c>
      <c r="G660" s="318">
        <v>0.19900000000000001</v>
      </c>
      <c r="H660" s="319">
        <v>2.8579650000000001</v>
      </c>
      <c r="I660" s="319">
        <v>2.4965804700000001</v>
      </c>
      <c r="J660" s="319">
        <v>0.26010839000000002</v>
      </c>
      <c r="K660" s="315">
        <v>2</v>
      </c>
      <c r="L660" s="319">
        <v>113252.99000011518</v>
      </c>
      <c r="M660" s="319">
        <v>113252.99000011518</v>
      </c>
      <c r="N660" s="320">
        <v>3.1036612034784542E-4</v>
      </c>
      <c r="O660" s="320">
        <v>3.1036612034784542E-4</v>
      </c>
      <c r="P660" s="315">
        <v>3</v>
      </c>
      <c r="Q660" s="319">
        <v>7949.3299997936465</v>
      </c>
      <c r="R660" s="320">
        <v>3.0470850525145069E-5</v>
      </c>
    </row>
    <row r="661" spans="2:18" x14ac:dyDescent="0.2">
      <c r="B661" s="315" t="s">
        <v>1692</v>
      </c>
      <c r="C661" s="316" t="s">
        <v>8001</v>
      </c>
      <c r="D661" s="315" t="s">
        <v>24</v>
      </c>
      <c r="E661" s="317">
        <v>152.23076923076923</v>
      </c>
      <c r="F661" s="318">
        <v>1.1765000000000001</v>
      </c>
      <c r="G661" s="318">
        <v>3.6623999999999999</v>
      </c>
      <c r="H661" s="319">
        <v>3.7534607000000002</v>
      </c>
      <c r="I661" s="319">
        <v>0.45447826000000002</v>
      </c>
      <c r="J661" s="319">
        <v>3.2364550099999998</v>
      </c>
      <c r="K661" s="315">
        <v>4</v>
      </c>
      <c r="L661" s="319">
        <v>2719.1099999910452</v>
      </c>
      <c r="M661" s="319">
        <v>2719.1099999910452</v>
      </c>
      <c r="N661" s="320">
        <v>3.5319465943806201E-5</v>
      </c>
      <c r="O661" s="320">
        <v>3.5319465943806201E-5</v>
      </c>
      <c r="P661" s="315">
        <v>9</v>
      </c>
      <c r="Q661" s="319">
        <v>13103.495000100927</v>
      </c>
      <c r="R661" s="320">
        <v>4.3712997399417856E-5</v>
      </c>
    </row>
    <row r="662" spans="2:18" x14ac:dyDescent="0.2">
      <c r="B662" s="315" t="s">
        <v>1215</v>
      </c>
      <c r="C662" s="316" t="s">
        <v>8002</v>
      </c>
      <c r="D662" s="315" t="s">
        <v>24</v>
      </c>
      <c r="E662" s="317">
        <v>761.42307692307691</v>
      </c>
      <c r="F662" s="318">
        <v>2.8763899999999998</v>
      </c>
      <c r="G662" s="318">
        <v>0.2477</v>
      </c>
      <c r="H662" s="319">
        <v>2.7436463999999998</v>
      </c>
      <c r="I662" s="319">
        <v>3.16886315</v>
      </c>
      <c r="J662" s="319">
        <v>5.4276594100000004</v>
      </c>
      <c r="K662" s="315">
        <v>3</v>
      </c>
      <c r="L662" s="319">
        <v>107995.73000085277</v>
      </c>
      <c r="M662" s="319">
        <v>2566.0800001493653</v>
      </c>
      <c r="N662" s="320">
        <v>8.101172292301563E-4</v>
      </c>
      <c r="O662" s="320">
        <v>3.5811828375610734E-5</v>
      </c>
      <c r="P662" s="315">
        <v>36</v>
      </c>
      <c r="Q662" s="319">
        <v>187148.74500108219</v>
      </c>
      <c r="R662" s="320">
        <v>6.5088793904877142E-4</v>
      </c>
    </row>
    <row r="663" spans="2:18" x14ac:dyDescent="0.2">
      <c r="B663" s="315" t="s">
        <v>8003</v>
      </c>
      <c r="C663" s="316" t="s">
        <v>8004</v>
      </c>
      <c r="D663" s="315" t="s">
        <v>24</v>
      </c>
      <c r="E663" s="317">
        <v>157.5</v>
      </c>
      <c r="F663" s="318">
        <v>1.3249000000000002</v>
      </c>
      <c r="G663" s="318">
        <v>1.7364999999999999</v>
      </c>
      <c r="H663" s="319">
        <v>0.63426841793555722</v>
      </c>
      <c r="I663" s="319"/>
      <c r="J663" s="319"/>
      <c r="K663" s="315"/>
      <c r="L663" s="319"/>
      <c r="M663" s="319"/>
      <c r="N663" s="320"/>
      <c r="O663" s="320"/>
      <c r="P663" s="315"/>
      <c r="Q663" s="319"/>
      <c r="R663" s="320"/>
    </row>
    <row r="664" spans="2:18" x14ac:dyDescent="0.2">
      <c r="B664" s="315" t="s">
        <v>1589</v>
      </c>
      <c r="C664" s="316" t="s">
        <v>8005</v>
      </c>
      <c r="D664" s="315" t="s">
        <v>24</v>
      </c>
      <c r="E664" s="317">
        <v>806.25</v>
      </c>
      <c r="F664" s="318">
        <v>2.6936</v>
      </c>
      <c r="G664" s="318">
        <v>0.69430000000000003</v>
      </c>
      <c r="H664" s="319">
        <v>2.3054250999999999</v>
      </c>
      <c r="I664" s="319">
        <v>1.45356467</v>
      </c>
      <c r="J664" s="319">
        <v>3.5453810000000002E-2</v>
      </c>
      <c r="K664" s="315">
        <v>1</v>
      </c>
      <c r="L664" s="319">
        <v>109886.00000067847</v>
      </c>
      <c r="M664" s="319">
        <v>0</v>
      </c>
      <c r="N664" s="320">
        <v>9.5032182547521662E-5</v>
      </c>
      <c r="O664" s="320">
        <v>0</v>
      </c>
      <c r="P664" s="315">
        <v>2</v>
      </c>
      <c r="Q664" s="319">
        <v>2538.8400000451711</v>
      </c>
      <c r="R664" s="320">
        <v>8.2785999573408736E-6</v>
      </c>
    </row>
    <row r="665" spans="2:18" x14ac:dyDescent="0.2">
      <c r="B665" s="315" t="s">
        <v>1134</v>
      </c>
      <c r="C665" s="316" t="s">
        <v>8006</v>
      </c>
      <c r="D665" s="315" t="s">
        <v>25</v>
      </c>
      <c r="E665" s="317">
        <v>580.23199999999997</v>
      </c>
      <c r="F665" s="318">
        <v>55.181800000000003</v>
      </c>
      <c r="G665" s="318">
        <v>2.1979000000000002</v>
      </c>
      <c r="H665" s="319">
        <v>1.8481506999999999</v>
      </c>
      <c r="I665" s="319">
        <v>3.7624006300000001</v>
      </c>
      <c r="J665" s="319">
        <v>1.5866039700000001</v>
      </c>
      <c r="K665" s="315">
        <v>8</v>
      </c>
      <c r="L665" s="319">
        <v>80261.633327249205</v>
      </c>
      <c r="M665" s="319">
        <v>80261.633327249205</v>
      </c>
      <c r="N665" s="320">
        <v>3.6478887679797585E-3</v>
      </c>
      <c r="O665" s="320">
        <v>3.6478887679797585E-3</v>
      </c>
      <c r="P665" s="315">
        <v>12</v>
      </c>
      <c r="Q665" s="319">
        <v>18398.490500050855</v>
      </c>
      <c r="R665" s="320">
        <v>2.1347860331469333E-4</v>
      </c>
    </row>
    <row r="666" spans="2:18" x14ac:dyDescent="0.2">
      <c r="B666" s="315" t="s">
        <v>1820</v>
      </c>
      <c r="C666" s="316" t="s">
        <v>8007</v>
      </c>
      <c r="D666" s="315" t="s">
        <v>25</v>
      </c>
      <c r="E666" s="317">
        <v>304.26249999999999</v>
      </c>
      <c r="F666" s="318">
        <v>31.711100000000002</v>
      </c>
      <c r="G666" s="318">
        <v>0.82769999999999999</v>
      </c>
      <c r="H666" s="319">
        <v>1.8672038</v>
      </c>
      <c r="I666" s="319">
        <v>4.2550470300000001</v>
      </c>
      <c r="J666" s="319">
        <v>0.2881107</v>
      </c>
      <c r="K666" s="315">
        <v>2</v>
      </c>
      <c r="L666" s="319">
        <v>43316.240001852857</v>
      </c>
      <c r="M666" s="319">
        <v>43316.240001852857</v>
      </c>
      <c r="N666" s="320">
        <v>9.0254513576266049E-4</v>
      </c>
      <c r="O666" s="320">
        <v>9.0254513576266049E-4</v>
      </c>
      <c r="P666" s="315">
        <v>6</v>
      </c>
      <c r="Q666" s="319">
        <v>22913.144400239529</v>
      </c>
      <c r="R666" s="320">
        <v>2.4132230368379657E-4</v>
      </c>
    </row>
    <row r="667" spans="2:18" x14ac:dyDescent="0.2">
      <c r="B667" s="315" t="s">
        <v>8008</v>
      </c>
      <c r="C667" s="316" t="s">
        <v>7740</v>
      </c>
      <c r="D667" s="315" t="s">
        <v>24</v>
      </c>
      <c r="E667" s="317">
        <v>2</v>
      </c>
      <c r="F667" s="318">
        <v>0</v>
      </c>
      <c r="G667" s="318">
        <v>0.1313</v>
      </c>
      <c r="H667" s="319"/>
      <c r="I667" s="319"/>
      <c r="J667" s="319"/>
      <c r="K667" s="315"/>
      <c r="L667" s="319"/>
      <c r="M667" s="319"/>
      <c r="N667" s="320"/>
      <c r="O667" s="320"/>
      <c r="P667" s="315"/>
      <c r="Q667" s="319"/>
      <c r="R667" s="320"/>
    </row>
    <row r="668" spans="2:18" x14ac:dyDescent="0.2">
      <c r="B668" s="315" t="s">
        <v>8009</v>
      </c>
      <c r="C668" s="316" t="s">
        <v>7740</v>
      </c>
      <c r="D668" s="315" t="s">
        <v>24</v>
      </c>
      <c r="E668" s="317">
        <v>3</v>
      </c>
      <c r="F668" s="318">
        <v>0</v>
      </c>
      <c r="G668" s="318">
        <v>0.39</v>
      </c>
      <c r="H668" s="319"/>
      <c r="I668" s="319"/>
      <c r="J668" s="319"/>
      <c r="K668" s="315"/>
      <c r="L668" s="319"/>
      <c r="M668" s="319"/>
      <c r="N668" s="320"/>
      <c r="O668" s="320"/>
      <c r="P668" s="315"/>
      <c r="Q668" s="319"/>
      <c r="R668" s="320"/>
    </row>
    <row r="669" spans="2:18" x14ac:dyDescent="0.2">
      <c r="B669" s="315" t="s">
        <v>8010</v>
      </c>
      <c r="C669" s="316" t="s">
        <v>7740</v>
      </c>
      <c r="D669" s="315" t="s">
        <v>24</v>
      </c>
      <c r="E669" s="317">
        <v>7</v>
      </c>
      <c r="F669" s="318">
        <v>0</v>
      </c>
      <c r="G669" s="318">
        <v>0.77539999999999998</v>
      </c>
      <c r="H669" s="319"/>
      <c r="I669" s="319"/>
      <c r="J669" s="319"/>
      <c r="K669" s="315"/>
      <c r="L669" s="319"/>
      <c r="M669" s="319"/>
      <c r="N669" s="320"/>
      <c r="O669" s="320"/>
      <c r="P669" s="315"/>
      <c r="Q669" s="319"/>
      <c r="R669" s="320"/>
    </row>
    <row r="670" spans="2:18" x14ac:dyDescent="0.2">
      <c r="B670" s="315" t="s">
        <v>8011</v>
      </c>
      <c r="C670" s="316" t="s">
        <v>7740</v>
      </c>
      <c r="D670" s="315" t="s">
        <v>24</v>
      </c>
      <c r="E670" s="317">
        <v>5</v>
      </c>
      <c r="F670" s="318">
        <v>0</v>
      </c>
      <c r="G670" s="318">
        <v>0.85739999999999994</v>
      </c>
      <c r="H670" s="319"/>
      <c r="I670" s="319"/>
      <c r="J670" s="319"/>
      <c r="K670" s="315"/>
      <c r="L670" s="319"/>
      <c r="M670" s="319"/>
      <c r="N670" s="320"/>
      <c r="O670" s="320"/>
      <c r="P670" s="315"/>
      <c r="Q670" s="319"/>
      <c r="R670" s="320"/>
    </row>
    <row r="671" spans="2:18" x14ac:dyDescent="0.2">
      <c r="B671" s="315" t="s">
        <v>8012</v>
      </c>
      <c r="C671" s="316" t="s">
        <v>7740</v>
      </c>
      <c r="D671" s="315" t="s">
        <v>24</v>
      </c>
      <c r="E671" s="317">
        <v>4</v>
      </c>
      <c r="F671" s="318">
        <v>0</v>
      </c>
      <c r="G671" s="318">
        <v>1.1919999999999999</v>
      </c>
      <c r="H671" s="319"/>
      <c r="I671" s="319"/>
      <c r="J671" s="319"/>
      <c r="K671" s="315"/>
      <c r="L671" s="319"/>
      <c r="M671" s="319"/>
      <c r="N671" s="320"/>
      <c r="O671" s="320"/>
      <c r="P671" s="315"/>
      <c r="Q671" s="319"/>
      <c r="R671" s="320"/>
    </row>
    <row r="672" spans="2:18" x14ac:dyDescent="0.2">
      <c r="B672" s="315" t="s">
        <v>1143</v>
      </c>
      <c r="C672" s="316" t="s">
        <v>7726</v>
      </c>
      <c r="D672" s="315" t="s">
        <v>24</v>
      </c>
      <c r="E672" s="317">
        <v>840.08333333333337</v>
      </c>
      <c r="F672" s="318">
        <v>1.7901000000000002</v>
      </c>
      <c r="G672" s="318">
        <v>5.3521000000000001</v>
      </c>
      <c r="H672" s="319">
        <v>2.7817525999999995</v>
      </c>
      <c r="I672" s="319">
        <v>8.7185992999999993</v>
      </c>
      <c r="J672" s="319">
        <v>0.66966532000000001</v>
      </c>
      <c r="K672" s="315">
        <v>4</v>
      </c>
      <c r="L672" s="319">
        <v>275861.59999129234</v>
      </c>
      <c r="M672" s="319">
        <v>76003.199991278001</v>
      </c>
      <c r="N672" s="320">
        <v>1.7525988993454269E-3</v>
      </c>
      <c r="O672" s="320">
        <v>1.701645473809309E-3</v>
      </c>
      <c r="P672" s="315">
        <v>8</v>
      </c>
      <c r="Q672" s="319">
        <v>25764.825000150126</v>
      </c>
      <c r="R672" s="320">
        <v>1.527273422256215E-4</v>
      </c>
    </row>
    <row r="673" spans="2:18" x14ac:dyDescent="0.2">
      <c r="B673" s="315" t="s">
        <v>1144</v>
      </c>
      <c r="C673" s="316" t="s">
        <v>8013</v>
      </c>
      <c r="D673" s="315" t="s">
        <v>24</v>
      </c>
      <c r="E673" s="317">
        <v>955</v>
      </c>
      <c r="F673" s="318">
        <v>0.63139999999999996</v>
      </c>
      <c r="G673" s="318">
        <v>10.626800000000001</v>
      </c>
      <c r="H673" s="319">
        <v>3.4676641999999998</v>
      </c>
      <c r="I673" s="319">
        <v>3.1151676699999999</v>
      </c>
      <c r="J673" s="319">
        <v>2.6729599999999998E-3</v>
      </c>
      <c r="K673" s="315">
        <v>2</v>
      </c>
      <c r="L673" s="319">
        <v>85822.499990008073</v>
      </c>
      <c r="M673" s="319">
        <v>85822.499990008073</v>
      </c>
      <c r="N673" s="320">
        <v>1.9207809527726047E-3</v>
      </c>
      <c r="O673" s="320">
        <v>1.9207809527726047E-3</v>
      </c>
      <c r="P673" s="315">
        <v>2</v>
      </c>
      <c r="Q673" s="319">
        <v>63.540000006998895</v>
      </c>
      <c r="R673" s="320">
        <v>1.7350779600206263E-6</v>
      </c>
    </row>
    <row r="674" spans="2:18" x14ac:dyDescent="0.2">
      <c r="B674" s="315" t="s">
        <v>1145</v>
      </c>
      <c r="C674" s="316" t="s">
        <v>8014</v>
      </c>
      <c r="D674" s="315" t="s">
        <v>24</v>
      </c>
      <c r="E674" s="317">
        <v>573.70000000000005</v>
      </c>
      <c r="F674" s="318">
        <v>0.42110000000000003</v>
      </c>
      <c r="G674" s="318">
        <v>6.8144999999999998</v>
      </c>
      <c r="H674" s="319">
        <v>3.1628145999999995</v>
      </c>
      <c r="I674" s="319">
        <v>2.1251822800000002</v>
      </c>
      <c r="J674" s="319">
        <v>2.75800358</v>
      </c>
      <c r="K674" s="315">
        <v>2</v>
      </c>
      <c r="L674" s="319">
        <v>35507.000001730048</v>
      </c>
      <c r="M674" s="319">
        <v>35507.000001730048</v>
      </c>
      <c r="N674" s="320">
        <v>1.1545340966777418E-3</v>
      </c>
      <c r="O674" s="320">
        <v>1.1545340966777418E-3</v>
      </c>
      <c r="P674" s="315">
        <v>2</v>
      </c>
      <c r="Q674" s="319">
        <v>1312.5000000034925</v>
      </c>
      <c r="R674" s="320">
        <v>3.0242205412585429E-6</v>
      </c>
    </row>
    <row r="675" spans="2:18" x14ac:dyDescent="0.2">
      <c r="B675" s="315" t="s">
        <v>1146</v>
      </c>
      <c r="C675" s="316" t="s">
        <v>8014</v>
      </c>
      <c r="D675" s="315" t="s">
        <v>25</v>
      </c>
      <c r="E675" s="317">
        <v>10</v>
      </c>
      <c r="F675" s="318">
        <v>0</v>
      </c>
      <c r="G675" s="318">
        <v>1.1204000000000001</v>
      </c>
      <c r="H675" s="319">
        <v>9.5502124932835955E-2</v>
      </c>
      <c r="I675" s="319"/>
      <c r="J675" s="319"/>
      <c r="K675" s="315"/>
      <c r="L675" s="319"/>
      <c r="M675" s="319"/>
      <c r="N675" s="320"/>
      <c r="O675" s="320"/>
      <c r="P675" s="315"/>
      <c r="Q675" s="319"/>
      <c r="R675" s="320"/>
    </row>
    <row r="676" spans="2:18" x14ac:dyDescent="0.2">
      <c r="B676" s="315" t="s">
        <v>1147</v>
      </c>
      <c r="C676" s="316" t="s">
        <v>7726</v>
      </c>
      <c r="D676" s="315" t="s">
        <v>24</v>
      </c>
      <c r="E676" s="317">
        <v>1066.5</v>
      </c>
      <c r="F676" s="318">
        <v>0</v>
      </c>
      <c r="G676" s="318">
        <v>7.5202</v>
      </c>
      <c r="H676" s="319">
        <v>3.8677793</v>
      </c>
      <c r="I676" s="319">
        <v>0.13941774000000001</v>
      </c>
      <c r="J676" s="319">
        <v>2.087019E-2</v>
      </c>
      <c r="K676" s="315">
        <v>2</v>
      </c>
      <c r="L676" s="319">
        <v>3516.6999992706114</v>
      </c>
      <c r="M676" s="319">
        <v>3516.6999992706114</v>
      </c>
      <c r="N676" s="320">
        <v>1.0621627739010075E-3</v>
      </c>
      <c r="O676" s="320">
        <v>1.0621627739010075E-3</v>
      </c>
      <c r="P676" s="315">
        <v>1</v>
      </c>
      <c r="Q676" s="319">
        <v>626.40000000502914</v>
      </c>
      <c r="R676" s="320">
        <v>7.245118176481037E-6</v>
      </c>
    </row>
    <row r="677" spans="2:18" x14ac:dyDescent="0.2">
      <c r="B677" s="315" t="s">
        <v>1148</v>
      </c>
      <c r="C677" s="316" t="s">
        <v>8014</v>
      </c>
      <c r="D677" s="315" t="s">
        <v>24</v>
      </c>
      <c r="E677" s="317">
        <v>243.66666666666666</v>
      </c>
      <c r="F677" s="318">
        <v>0.62</v>
      </c>
      <c r="G677" s="318">
        <v>3.879</v>
      </c>
      <c r="H677" s="319">
        <v>2.3435313</v>
      </c>
      <c r="I677" s="319">
        <v>7.8619590000000003E-2</v>
      </c>
      <c r="J677" s="319">
        <v>0.11727467</v>
      </c>
      <c r="K677" s="315">
        <v>1</v>
      </c>
      <c r="L677" s="319">
        <v>733.49999982921872</v>
      </c>
      <c r="M677" s="319">
        <v>733.49999982921872</v>
      </c>
      <c r="N677" s="320">
        <v>2.4469239918655639E-4</v>
      </c>
      <c r="O677" s="320">
        <v>2.4469239918655639E-4</v>
      </c>
      <c r="P677" s="315">
        <v>2</v>
      </c>
      <c r="Q677" s="319">
        <v>5403.8999998271584</v>
      </c>
      <c r="R677" s="320">
        <v>1.0427434633116509E-4</v>
      </c>
    </row>
    <row r="678" spans="2:18" x14ac:dyDescent="0.2">
      <c r="B678" s="315" t="s">
        <v>585</v>
      </c>
      <c r="C678" s="316" t="s">
        <v>8015</v>
      </c>
      <c r="D678" s="315" t="s">
        <v>24</v>
      </c>
      <c r="E678" s="317">
        <v>743.75</v>
      </c>
      <c r="F678" s="318">
        <v>3.3029999999999999</v>
      </c>
      <c r="G678" s="318">
        <v>3.3713000000000002</v>
      </c>
      <c r="H678" s="319">
        <v>2.4006905999999999</v>
      </c>
      <c r="I678" s="319">
        <v>3.7796554200000001</v>
      </c>
      <c r="J678" s="319">
        <v>2.0486867700000002</v>
      </c>
      <c r="K678" s="315">
        <v>6</v>
      </c>
      <c r="L678" s="319">
        <v>76450.439993087668</v>
      </c>
      <c r="M678" s="319">
        <v>76450.439993087668</v>
      </c>
      <c r="N678" s="320">
        <v>2.2652911096947138E-3</v>
      </c>
      <c r="O678" s="320">
        <v>2.2652911096947138E-3</v>
      </c>
      <c r="P678" s="315">
        <v>10</v>
      </c>
      <c r="Q678" s="319">
        <v>30017.804999929096</v>
      </c>
      <c r="R678" s="320">
        <v>1.1984700218531308E-4</v>
      </c>
    </row>
    <row r="679" spans="2:18" x14ac:dyDescent="0.2">
      <c r="B679" s="315" t="s">
        <v>586</v>
      </c>
      <c r="C679" s="316" t="s">
        <v>8014</v>
      </c>
      <c r="D679" s="315" t="s">
        <v>24</v>
      </c>
      <c r="E679" s="317">
        <v>877.58333333333337</v>
      </c>
      <c r="F679" s="318">
        <v>1.0674999999999999</v>
      </c>
      <c r="G679" s="318">
        <v>8.2004000000000001</v>
      </c>
      <c r="H679" s="319">
        <v>3.9820978999999999</v>
      </c>
      <c r="I679" s="319">
        <v>8.4092008400000005</v>
      </c>
      <c r="J679" s="319">
        <v>5.6297099999999996E-3</v>
      </c>
      <c r="K679" s="315">
        <v>4</v>
      </c>
      <c r="L679" s="319">
        <v>190364.49999550008</v>
      </c>
      <c r="M679" s="319">
        <v>190364.49999550008</v>
      </c>
      <c r="N679" s="320">
        <v>2.6046871270262078E-3</v>
      </c>
      <c r="O679" s="320">
        <v>2.6046871270262078E-3</v>
      </c>
      <c r="P679" s="315">
        <v>1</v>
      </c>
      <c r="Q679" s="319">
        <v>34.200000003981408</v>
      </c>
      <c r="R679" s="320">
        <v>1.146895272002713E-6</v>
      </c>
    </row>
    <row r="680" spans="2:18" x14ac:dyDescent="0.2">
      <c r="B680" s="315" t="s">
        <v>1149</v>
      </c>
      <c r="C680" s="316" t="s">
        <v>8014</v>
      </c>
      <c r="D680" s="315" t="s">
        <v>24</v>
      </c>
      <c r="E680" s="317">
        <v>245.16666666666666</v>
      </c>
      <c r="F680" s="318">
        <v>0</v>
      </c>
      <c r="G680" s="318">
        <v>2.0345</v>
      </c>
      <c r="H680" s="319">
        <v>4.0202040999999999</v>
      </c>
      <c r="I680" s="319">
        <v>1.7600930000000001E-2</v>
      </c>
      <c r="J680" s="319">
        <v>3.4277050000000003E-2</v>
      </c>
      <c r="K680" s="315">
        <v>1</v>
      </c>
      <c r="L680" s="319">
        <v>736.49999982852023</v>
      </c>
      <c r="M680" s="319">
        <v>736.49999982852023</v>
      </c>
      <c r="N680" s="320">
        <v>2.4569318609529489E-4</v>
      </c>
      <c r="O680" s="320">
        <v>2.4569318609529489E-4</v>
      </c>
      <c r="P680" s="315">
        <v>2</v>
      </c>
      <c r="Q680" s="319">
        <v>1352.4999999866704</v>
      </c>
      <c r="R680" s="320">
        <v>5.1724592961017199E-6</v>
      </c>
    </row>
    <row r="681" spans="2:18" x14ac:dyDescent="0.2">
      <c r="B681" s="315" t="s">
        <v>1150</v>
      </c>
      <c r="C681" s="316" t="s">
        <v>8014</v>
      </c>
      <c r="D681" s="315" t="s">
        <v>24</v>
      </c>
      <c r="E681" s="317">
        <v>206.5</v>
      </c>
      <c r="F681" s="318">
        <v>0.43819999999999998</v>
      </c>
      <c r="G681" s="318">
        <v>5.2796000000000003</v>
      </c>
      <c r="H681" s="319">
        <v>3.2961863</v>
      </c>
      <c r="I681" s="319">
        <v>5.6252709999999997E-2</v>
      </c>
      <c r="J681" s="319">
        <v>0</v>
      </c>
      <c r="K681" s="315">
        <v>1</v>
      </c>
      <c r="L681" s="319">
        <v>619.49999985576142</v>
      </c>
      <c r="M681" s="319">
        <v>619.49999985576142</v>
      </c>
      <c r="N681" s="320">
        <v>2.0666249665449448E-4</v>
      </c>
      <c r="O681" s="320">
        <v>2.0666249665449448E-4</v>
      </c>
      <c r="P681" s="315">
        <v>0</v>
      </c>
      <c r="Q681" s="319">
        <v>0</v>
      </c>
      <c r="R681" s="320">
        <v>0</v>
      </c>
    </row>
    <row r="682" spans="2:18" x14ac:dyDescent="0.2">
      <c r="B682" s="315" t="s">
        <v>8016</v>
      </c>
      <c r="C682" s="316" t="s">
        <v>8017</v>
      </c>
      <c r="D682" s="315" t="s">
        <v>25</v>
      </c>
      <c r="E682" s="317">
        <v>17</v>
      </c>
      <c r="F682" s="318">
        <v>11.4224</v>
      </c>
      <c r="G682" s="318">
        <v>0.10299999999999999</v>
      </c>
      <c r="H682" s="319">
        <v>1.7909914</v>
      </c>
      <c r="I682" s="319">
        <v>5.7298439999999999E-2</v>
      </c>
      <c r="J682" s="319">
        <v>0</v>
      </c>
      <c r="K682" s="315">
        <v>0</v>
      </c>
      <c r="L682" s="319">
        <v>0</v>
      </c>
      <c r="M682" s="319">
        <v>0</v>
      </c>
      <c r="N682" s="320">
        <v>0</v>
      </c>
      <c r="O682" s="320">
        <v>0</v>
      </c>
      <c r="P682" s="315">
        <v>0</v>
      </c>
      <c r="Q682" s="319">
        <v>0</v>
      </c>
      <c r="R682" s="320">
        <v>0</v>
      </c>
    </row>
    <row r="683" spans="2:18" x14ac:dyDescent="0.2">
      <c r="B683" s="315" t="s">
        <v>1690</v>
      </c>
      <c r="C683" s="316" t="s">
        <v>8018</v>
      </c>
      <c r="D683" s="315" t="s">
        <v>24</v>
      </c>
      <c r="E683" s="317">
        <v>292</v>
      </c>
      <c r="F683" s="318">
        <v>2.1001099999999999</v>
      </c>
      <c r="G683" s="318">
        <v>1.2251000000000001</v>
      </c>
      <c r="H683" s="319">
        <v>1.9243631000000001</v>
      </c>
      <c r="I683" s="319">
        <v>0.37976585000000002</v>
      </c>
      <c r="J683" s="319">
        <v>0.91875340000000005</v>
      </c>
      <c r="K683" s="315">
        <v>1</v>
      </c>
      <c r="L683" s="319">
        <v>90</v>
      </c>
      <c r="M683" s="319">
        <v>90</v>
      </c>
      <c r="N683" s="320">
        <v>1.0106010738869344E-6</v>
      </c>
      <c r="O683" s="320">
        <v>1.0106010738869344E-6</v>
      </c>
      <c r="P683" s="315">
        <v>5</v>
      </c>
      <c r="Q683" s="319">
        <v>30693.80999997554</v>
      </c>
      <c r="R683" s="320">
        <v>1.1404385308166171E-4</v>
      </c>
    </row>
    <row r="684" spans="2:18" x14ac:dyDescent="0.2">
      <c r="B684" s="315" t="s">
        <v>8019</v>
      </c>
      <c r="C684" s="316" t="s">
        <v>8018</v>
      </c>
      <c r="D684" s="315" t="s">
        <v>24</v>
      </c>
      <c r="E684" s="317">
        <v>7</v>
      </c>
      <c r="F684" s="318">
        <v>8.6900000000000005E-2</v>
      </c>
      <c r="G684" s="318">
        <v>1.8142</v>
      </c>
      <c r="H684" s="319">
        <v>2.6483808999999998</v>
      </c>
      <c r="I684" s="319"/>
      <c r="J684" s="319"/>
      <c r="K684" s="315"/>
      <c r="L684" s="319"/>
      <c r="M684" s="319"/>
      <c r="N684" s="320"/>
      <c r="O684" s="320"/>
      <c r="P684" s="315"/>
      <c r="Q684" s="319"/>
      <c r="R684" s="320"/>
    </row>
    <row r="685" spans="2:18" x14ac:dyDescent="0.2">
      <c r="B685" s="315" t="s">
        <v>1292</v>
      </c>
      <c r="C685" s="316" t="s">
        <v>8018</v>
      </c>
      <c r="D685" s="315" t="s">
        <v>24</v>
      </c>
      <c r="E685" s="317">
        <v>121</v>
      </c>
      <c r="F685" s="318">
        <v>1.9673</v>
      </c>
      <c r="G685" s="318">
        <v>1.5887</v>
      </c>
      <c r="H685" s="319">
        <v>2.3244782000000002</v>
      </c>
      <c r="I685" s="319">
        <v>9.4850340699999993</v>
      </c>
      <c r="J685" s="319">
        <v>1.825997E-2</v>
      </c>
      <c r="K685" s="315">
        <v>1</v>
      </c>
      <c r="L685" s="319">
        <v>13165.000000259606</v>
      </c>
      <c r="M685" s="319">
        <v>13165.000000259606</v>
      </c>
      <c r="N685" s="320">
        <v>1.2218510633633483E-4</v>
      </c>
      <c r="O685" s="320">
        <v>1.2218510633633483E-4</v>
      </c>
      <c r="P685" s="315">
        <v>1</v>
      </c>
      <c r="Q685" s="319">
        <v>109.20000000391155</v>
      </c>
      <c r="R685" s="320">
        <v>1.0570791001719869E-6</v>
      </c>
    </row>
    <row r="686" spans="2:18" x14ac:dyDescent="0.2">
      <c r="B686" s="315" t="s">
        <v>1219</v>
      </c>
      <c r="C686" s="316" t="s">
        <v>8020</v>
      </c>
      <c r="D686" s="315" t="s">
        <v>25</v>
      </c>
      <c r="E686" s="317">
        <v>193.66</v>
      </c>
      <c r="F686" s="318">
        <v>3.6878000000000002</v>
      </c>
      <c r="G686" s="318">
        <v>0.22650000000000001</v>
      </c>
      <c r="H686" s="319">
        <v>0.72401780000000004</v>
      </c>
      <c r="I686" s="319">
        <v>1.89442665</v>
      </c>
      <c r="J686" s="319">
        <v>7.9112859999999993E-2</v>
      </c>
      <c r="K686" s="315">
        <v>1</v>
      </c>
      <c r="L686" s="319">
        <v>42520.890001282125</v>
      </c>
      <c r="M686" s="319">
        <v>0</v>
      </c>
      <c r="N686" s="320">
        <v>5.5767352441258547E-4</v>
      </c>
      <c r="O686" s="320">
        <v>0</v>
      </c>
      <c r="P686" s="315">
        <v>1</v>
      </c>
      <c r="Q686" s="319">
        <v>194.99999999650754</v>
      </c>
      <c r="R686" s="320">
        <v>2.8874128434433207E-6</v>
      </c>
    </row>
    <row r="687" spans="2:18" x14ac:dyDescent="0.2">
      <c r="B687" s="315" t="s">
        <v>667</v>
      </c>
      <c r="C687" s="316" t="s">
        <v>7885</v>
      </c>
      <c r="D687" s="315" t="s">
        <v>24</v>
      </c>
      <c r="E687" s="317">
        <v>278</v>
      </c>
      <c r="F687" s="318">
        <v>1.8146000000000002</v>
      </c>
      <c r="G687" s="318">
        <v>1.0985</v>
      </c>
      <c r="H687" s="319">
        <v>2.3625843999999998</v>
      </c>
      <c r="I687" s="319">
        <v>1.12820824</v>
      </c>
      <c r="J687" s="319">
        <v>0.22599443</v>
      </c>
      <c r="K687" s="315">
        <v>1</v>
      </c>
      <c r="L687" s="319">
        <v>20572.000000064727</v>
      </c>
      <c r="M687" s="319">
        <v>20572.000000064727</v>
      </c>
      <c r="N687" s="320">
        <v>2.7900026057420019E-4</v>
      </c>
      <c r="O687" s="320">
        <v>2.7900026057420019E-4</v>
      </c>
      <c r="P687" s="315">
        <v>2</v>
      </c>
      <c r="Q687" s="319">
        <v>2471.9200000821616</v>
      </c>
      <c r="R687" s="320">
        <v>1.8060367405268081E-5</v>
      </c>
    </row>
    <row r="688" spans="2:18" x14ac:dyDescent="0.2">
      <c r="B688" s="315" t="s">
        <v>895</v>
      </c>
      <c r="C688" s="316" t="s">
        <v>8021</v>
      </c>
      <c r="D688" s="315" t="s">
        <v>24</v>
      </c>
      <c r="E688" s="317">
        <v>1459.3300000000002</v>
      </c>
      <c r="F688" s="318">
        <v>4.601</v>
      </c>
      <c r="G688" s="318">
        <v>0.70050000000000001</v>
      </c>
      <c r="H688" s="319">
        <v>3.4295580000000001</v>
      </c>
      <c r="I688" s="319">
        <v>1.39692707</v>
      </c>
      <c r="J688" s="319">
        <v>0.88073692000000003</v>
      </c>
      <c r="K688" s="315">
        <v>5</v>
      </c>
      <c r="L688" s="319">
        <v>131357.93600847691</v>
      </c>
      <c r="M688" s="319">
        <v>126996.4460094924</v>
      </c>
      <c r="N688" s="320">
        <v>3.2188435003681183E-3</v>
      </c>
      <c r="O688" s="320">
        <v>1.7507327614586312E-3</v>
      </c>
      <c r="P688" s="315">
        <v>10</v>
      </c>
      <c r="Q688" s="319">
        <v>54349.872599652233</v>
      </c>
      <c r="R688" s="320">
        <v>1.8770461595098208E-4</v>
      </c>
    </row>
    <row r="689" spans="2:18" x14ac:dyDescent="0.2">
      <c r="B689" s="315" t="s">
        <v>502</v>
      </c>
      <c r="C689" s="316" t="s">
        <v>8022</v>
      </c>
      <c r="D689" s="315" t="s">
        <v>24</v>
      </c>
      <c r="E689" s="317">
        <v>1699.298157894737</v>
      </c>
      <c r="F689" s="318">
        <v>8.1067999999999998</v>
      </c>
      <c r="G689" s="318">
        <v>1.9658</v>
      </c>
      <c r="H689" s="319">
        <v>5.3182617557778284</v>
      </c>
      <c r="I689" s="319">
        <v>2.7124511999999998</v>
      </c>
      <c r="J689" s="319">
        <v>2.8010727100000001</v>
      </c>
      <c r="K689" s="315">
        <v>16</v>
      </c>
      <c r="L689" s="319">
        <v>97930.422005435306</v>
      </c>
      <c r="M689" s="319">
        <v>81193.422000290215</v>
      </c>
      <c r="N689" s="320">
        <v>3.4550335745344701E-3</v>
      </c>
      <c r="O689" s="320">
        <v>5.9702277645557736E-4</v>
      </c>
      <c r="P689" s="315">
        <v>22</v>
      </c>
      <c r="Q689" s="319">
        <v>136714.44749973051</v>
      </c>
      <c r="R689" s="320">
        <v>4.0794637090764635E-4</v>
      </c>
    </row>
    <row r="690" spans="2:18" x14ac:dyDescent="0.2">
      <c r="B690" s="315" t="s">
        <v>804</v>
      </c>
      <c r="C690" s="316" t="s">
        <v>8023</v>
      </c>
      <c r="D690" s="315" t="s">
        <v>24</v>
      </c>
      <c r="E690" s="317">
        <v>1623.2131578947369</v>
      </c>
      <c r="F690" s="318">
        <v>3.1144000000000003</v>
      </c>
      <c r="G690" s="318">
        <v>3.8958000000000004</v>
      </c>
      <c r="H690" s="319">
        <v>4.9894964836024664</v>
      </c>
      <c r="I690" s="319">
        <v>10.55134265</v>
      </c>
      <c r="J690" s="319">
        <v>2.1780291100000002</v>
      </c>
      <c r="K690" s="315">
        <v>3</v>
      </c>
      <c r="L690" s="319">
        <v>487935.66279441392</v>
      </c>
      <c r="M690" s="319">
        <v>4355.3428001063285</v>
      </c>
      <c r="N690" s="320">
        <v>1.7898615354372618E-3</v>
      </c>
      <c r="O690" s="320">
        <v>2.9104137608940367E-5</v>
      </c>
      <c r="P690" s="315">
        <v>15</v>
      </c>
      <c r="Q690" s="319">
        <v>99947.036100607016</v>
      </c>
      <c r="R690" s="320">
        <v>2.8839462506582828E-4</v>
      </c>
    </row>
    <row r="691" spans="2:18" x14ac:dyDescent="0.2">
      <c r="B691" s="315" t="s">
        <v>947</v>
      </c>
      <c r="C691" s="316" t="s">
        <v>8024</v>
      </c>
      <c r="D691" s="315" t="s">
        <v>24</v>
      </c>
      <c r="E691" s="317">
        <v>1843.7136666666677</v>
      </c>
      <c r="F691" s="318">
        <v>6.9336000000000002</v>
      </c>
      <c r="G691" s="318">
        <v>1.7738099999999999</v>
      </c>
      <c r="H691" s="319">
        <v>4.3513050729091267</v>
      </c>
      <c r="I691" s="319">
        <v>12.142239630000001</v>
      </c>
      <c r="J691" s="319">
        <v>3.9737694800000001</v>
      </c>
      <c r="K691" s="315">
        <v>4</v>
      </c>
      <c r="L691" s="319">
        <v>739322.66799713264</v>
      </c>
      <c r="M691" s="319">
        <v>13920.227999698038</v>
      </c>
      <c r="N691" s="320">
        <v>2.1051044753146188E-3</v>
      </c>
      <c r="O691" s="320">
        <v>2.4173897875357542E-4</v>
      </c>
      <c r="P691" s="315">
        <v>24</v>
      </c>
      <c r="Q691" s="319">
        <v>195932.17180104347</v>
      </c>
      <c r="R691" s="320">
        <v>6.2234653927325601E-4</v>
      </c>
    </row>
    <row r="692" spans="2:18" x14ac:dyDescent="0.2">
      <c r="B692" s="315" t="s">
        <v>1001</v>
      </c>
      <c r="C692" s="316" t="s">
        <v>8025</v>
      </c>
      <c r="D692" s="315" t="s">
        <v>24</v>
      </c>
      <c r="E692" s="317">
        <v>1234.0670833333334</v>
      </c>
      <c r="F692" s="318">
        <v>5.5911999999999997</v>
      </c>
      <c r="G692" s="318">
        <v>0.75670000000000004</v>
      </c>
      <c r="H692" s="319">
        <v>2.3787134398569938</v>
      </c>
      <c r="I692" s="319">
        <v>5.6369932299999999</v>
      </c>
      <c r="J692" s="319">
        <v>0.89292791999999999</v>
      </c>
      <c r="K692" s="315">
        <v>5</v>
      </c>
      <c r="L692" s="319">
        <v>109575.69319946157</v>
      </c>
      <c r="M692" s="319">
        <v>5321.1932002554076</v>
      </c>
      <c r="N692" s="320">
        <v>2.8711744691461603E-4</v>
      </c>
      <c r="O692" s="320">
        <v>9.1186336361027387E-5</v>
      </c>
      <c r="P692" s="315">
        <v>19</v>
      </c>
      <c r="Q692" s="319">
        <v>53719.810099986644</v>
      </c>
      <c r="R692" s="320">
        <v>2.266246041630574E-4</v>
      </c>
    </row>
    <row r="693" spans="2:18" x14ac:dyDescent="0.2">
      <c r="B693" s="315" t="s">
        <v>873</v>
      </c>
      <c r="C693" s="316" t="s">
        <v>8026</v>
      </c>
      <c r="D693" s="315" t="s">
        <v>24</v>
      </c>
      <c r="E693" s="317">
        <v>1351.75</v>
      </c>
      <c r="F693" s="318">
        <v>4.4554999999999998</v>
      </c>
      <c r="G693" s="318">
        <v>0.42590000000000006</v>
      </c>
      <c r="H693" s="319">
        <v>3.3508686034608819</v>
      </c>
      <c r="I693" s="319">
        <v>1.8178143200000001</v>
      </c>
      <c r="J693" s="319">
        <v>0</v>
      </c>
      <c r="K693" s="315">
        <v>4</v>
      </c>
      <c r="L693" s="319">
        <v>69478.75000052221</v>
      </c>
      <c r="M693" s="319">
        <v>69478.75000052221</v>
      </c>
      <c r="N693" s="320">
        <v>2.5673756928181564E-3</v>
      </c>
      <c r="O693" s="320">
        <v>2.5673756928181564E-3</v>
      </c>
      <c r="P693" s="315">
        <v>0</v>
      </c>
      <c r="Q693" s="319">
        <v>0</v>
      </c>
      <c r="R693" s="320">
        <v>0</v>
      </c>
    </row>
    <row r="694" spans="2:18" x14ac:dyDescent="0.2">
      <c r="B694" s="315" t="s">
        <v>1242</v>
      </c>
      <c r="C694" s="316" t="s">
        <v>8025</v>
      </c>
      <c r="D694" s="315" t="s">
        <v>25</v>
      </c>
      <c r="E694" s="317">
        <v>194</v>
      </c>
      <c r="F694" s="318">
        <v>1.7126000000000001</v>
      </c>
      <c r="G694" s="318">
        <v>0.40140000000000003</v>
      </c>
      <c r="H694" s="319">
        <v>0.50281747509172148</v>
      </c>
      <c r="I694" s="319">
        <v>0.31091918000000002</v>
      </c>
      <c r="J694" s="319">
        <v>0</v>
      </c>
      <c r="K694" s="315">
        <v>1</v>
      </c>
      <c r="L694" s="319">
        <v>22310.00000158092</v>
      </c>
      <c r="M694" s="319">
        <v>0</v>
      </c>
      <c r="N694" s="320">
        <v>5.6059207076035857E-4</v>
      </c>
      <c r="O694" s="320">
        <v>0</v>
      </c>
      <c r="P694" s="315">
        <v>0</v>
      </c>
      <c r="Q694" s="319">
        <v>0</v>
      </c>
      <c r="R694" s="320">
        <v>0</v>
      </c>
    </row>
    <row r="695" spans="2:18" x14ac:dyDescent="0.2">
      <c r="B695" s="315" t="s">
        <v>1519</v>
      </c>
      <c r="C695" s="316" t="s">
        <v>8026</v>
      </c>
      <c r="D695" s="315" t="s">
        <v>24</v>
      </c>
      <c r="E695" s="317">
        <v>1181.6542857142856</v>
      </c>
      <c r="F695" s="318">
        <v>1.1237000000000001</v>
      </c>
      <c r="G695" s="318">
        <v>3.0966</v>
      </c>
      <c r="H695" s="319">
        <v>1.9624692999999998</v>
      </c>
      <c r="I695" s="319">
        <v>0.29571088000000001</v>
      </c>
      <c r="J695" s="319">
        <v>0.11396283</v>
      </c>
      <c r="K695" s="315">
        <v>3</v>
      </c>
      <c r="L695" s="319">
        <v>16961.763667505253</v>
      </c>
      <c r="M695" s="319">
        <v>16961.763667505253</v>
      </c>
      <c r="N695" s="320">
        <v>2.7062514017053737E-4</v>
      </c>
      <c r="O695" s="320">
        <v>2.7062514017053737E-4</v>
      </c>
      <c r="P695" s="315">
        <v>4</v>
      </c>
      <c r="Q695" s="319">
        <v>5802.3231999192931</v>
      </c>
      <c r="R695" s="320">
        <v>2.2539248440968504E-5</v>
      </c>
    </row>
    <row r="696" spans="2:18" x14ac:dyDescent="0.2">
      <c r="B696" s="315" t="s">
        <v>909</v>
      </c>
      <c r="C696" s="316" t="s">
        <v>8027</v>
      </c>
      <c r="D696" s="315" t="s">
        <v>24</v>
      </c>
      <c r="E696" s="317">
        <v>2437.7676923076924</v>
      </c>
      <c r="F696" s="318">
        <v>6.7181999999999995</v>
      </c>
      <c r="G696" s="318">
        <v>0.54849999999999999</v>
      </c>
      <c r="H696" s="319">
        <v>4.4203191999999998</v>
      </c>
      <c r="I696" s="319">
        <v>99.652089709999998</v>
      </c>
      <c r="J696" s="319">
        <v>0.53033103999999998</v>
      </c>
      <c r="K696" s="315">
        <v>12</v>
      </c>
      <c r="L696" s="319">
        <v>5756246.1632117042</v>
      </c>
      <c r="M696" s="319">
        <v>499746.24321101536</v>
      </c>
      <c r="N696" s="320">
        <v>1.3713598998703457E-2</v>
      </c>
      <c r="O696" s="320">
        <v>5.4321812075061454E-3</v>
      </c>
      <c r="P696" s="315">
        <v>14</v>
      </c>
      <c r="Q696" s="319">
        <v>36015.520000007222</v>
      </c>
      <c r="R696" s="320">
        <v>1.4526129505283646E-4</v>
      </c>
    </row>
    <row r="697" spans="2:18" x14ac:dyDescent="0.2">
      <c r="B697" s="315" t="s">
        <v>843</v>
      </c>
      <c r="C697" s="316" t="s">
        <v>8028</v>
      </c>
      <c r="D697" s="315" t="s">
        <v>25</v>
      </c>
      <c r="E697" s="317">
        <v>1303</v>
      </c>
      <c r="F697" s="318">
        <v>5.2181999999999995</v>
      </c>
      <c r="G697" s="318">
        <v>0.40010000000000001</v>
      </c>
      <c r="H697" s="319">
        <v>0.19614676771309392</v>
      </c>
      <c r="I697" s="319"/>
      <c r="J697" s="319"/>
      <c r="K697" s="315"/>
      <c r="L697" s="319"/>
      <c r="M697" s="319"/>
      <c r="N697" s="320"/>
      <c r="O697" s="320"/>
      <c r="P697" s="315"/>
      <c r="Q697" s="319"/>
      <c r="R697" s="320"/>
    </row>
    <row r="698" spans="2:18" x14ac:dyDescent="0.2">
      <c r="B698" s="315" t="s">
        <v>1880</v>
      </c>
      <c r="C698" s="316" t="s">
        <v>8029</v>
      </c>
      <c r="D698" s="315" t="s">
        <v>24</v>
      </c>
      <c r="E698" s="317">
        <v>733.8</v>
      </c>
      <c r="F698" s="318">
        <v>2.7965999999999998</v>
      </c>
      <c r="G698" s="318">
        <v>0.38969999999999999</v>
      </c>
      <c r="H698" s="319">
        <v>2.0591351566497194</v>
      </c>
      <c r="I698" s="319">
        <v>1.20513005</v>
      </c>
      <c r="J698" s="319">
        <v>5.352469E-2</v>
      </c>
      <c r="K698" s="315">
        <v>1</v>
      </c>
      <c r="L698" s="319">
        <v>19831.499995382619</v>
      </c>
      <c r="M698" s="319">
        <v>19831.499995382619</v>
      </c>
      <c r="N698" s="320">
        <v>7.3619142925637369E-4</v>
      </c>
      <c r="O698" s="320">
        <v>7.3619142925637369E-4</v>
      </c>
      <c r="P698" s="315">
        <v>4</v>
      </c>
      <c r="Q698" s="319">
        <v>1152.8200000100071</v>
      </c>
      <c r="R698" s="320">
        <v>6.7566627167257411E-6</v>
      </c>
    </row>
    <row r="699" spans="2:18" x14ac:dyDescent="0.2">
      <c r="B699" s="315" t="s">
        <v>865</v>
      </c>
      <c r="C699" s="316" t="s">
        <v>8027</v>
      </c>
      <c r="D699" s="315" t="s">
        <v>24</v>
      </c>
      <c r="E699" s="317">
        <v>1284.8036666666669</v>
      </c>
      <c r="F699" s="318">
        <v>5.1073000000000004</v>
      </c>
      <c r="G699" s="318">
        <v>0.84310000000000007</v>
      </c>
      <c r="H699" s="319">
        <v>3.6756524758887554</v>
      </c>
      <c r="I699" s="319">
        <v>22.548789509999999</v>
      </c>
      <c r="J699" s="319">
        <v>2.5494903400000002</v>
      </c>
      <c r="K699" s="315">
        <v>8</v>
      </c>
      <c r="L699" s="319">
        <v>820479.72379133909</v>
      </c>
      <c r="M699" s="319">
        <v>19239.523798942184</v>
      </c>
      <c r="N699" s="320">
        <v>1.7923129425663116E-3</v>
      </c>
      <c r="O699" s="320">
        <v>2.5571916350370689E-4</v>
      </c>
      <c r="P699" s="315">
        <v>22</v>
      </c>
      <c r="Q699" s="319">
        <v>96831.761099863157</v>
      </c>
      <c r="R699" s="320">
        <v>3.2201021242061643E-4</v>
      </c>
    </row>
    <row r="700" spans="2:18" x14ac:dyDescent="0.2">
      <c r="B700" s="315" t="s">
        <v>1078</v>
      </c>
      <c r="C700" s="316" t="s">
        <v>8030</v>
      </c>
      <c r="D700" s="315" t="s">
        <v>24</v>
      </c>
      <c r="E700" s="317">
        <v>548.30399999999997</v>
      </c>
      <c r="F700" s="318">
        <v>1.7804</v>
      </c>
      <c r="G700" s="318">
        <v>0.85030000000000006</v>
      </c>
      <c r="H700" s="319">
        <v>1.4670886999999999</v>
      </c>
      <c r="I700" s="319">
        <v>0.38329678</v>
      </c>
      <c r="J700" s="319">
        <v>0.20899308999999999</v>
      </c>
      <c r="K700" s="315">
        <v>2</v>
      </c>
      <c r="L700" s="319">
        <v>33803.519996671661</v>
      </c>
      <c r="M700" s="319">
        <v>33803.519996671661</v>
      </c>
      <c r="N700" s="320">
        <v>6.2722153341414474E-4</v>
      </c>
      <c r="O700" s="320">
        <v>6.2722153341414474E-4</v>
      </c>
      <c r="P700" s="315">
        <v>3</v>
      </c>
      <c r="Q700" s="319">
        <v>13904.174999781215</v>
      </c>
      <c r="R700" s="320">
        <v>3.9569248029514936E-5</v>
      </c>
    </row>
    <row r="701" spans="2:18" x14ac:dyDescent="0.2">
      <c r="B701" s="315" t="s">
        <v>8031</v>
      </c>
      <c r="C701" s="316" t="s">
        <v>7528</v>
      </c>
      <c r="D701" s="315" t="s">
        <v>24</v>
      </c>
      <c r="E701" s="317">
        <v>158.5</v>
      </c>
      <c r="F701" s="318">
        <v>0</v>
      </c>
      <c r="G701" s="318">
        <v>0.60739999999999994</v>
      </c>
      <c r="H701" s="319"/>
      <c r="I701" s="319"/>
      <c r="J701" s="319"/>
      <c r="K701" s="315"/>
      <c r="L701" s="319"/>
      <c r="M701" s="319"/>
      <c r="N701" s="320"/>
      <c r="O701" s="320"/>
      <c r="P701" s="315"/>
      <c r="Q701" s="319"/>
      <c r="R701" s="320"/>
    </row>
    <row r="702" spans="2:18" x14ac:dyDescent="0.2">
      <c r="B702" s="315" t="s">
        <v>8032</v>
      </c>
      <c r="C702" s="316" t="s">
        <v>7528</v>
      </c>
      <c r="D702" s="315" t="s">
        <v>24</v>
      </c>
      <c r="E702" s="317">
        <v>56</v>
      </c>
      <c r="F702" s="318">
        <v>0</v>
      </c>
      <c r="G702" s="318">
        <v>0.72870000000000001</v>
      </c>
      <c r="H702" s="319"/>
      <c r="I702" s="319"/>
      <c r="J702" s="319"/>
      <c r="K702" s="315"/>
      <c r="L702" s="319"/>
      <c r="M702" s="319"/>
      <c r="N702" s="320"/>
      <c r="O702" s="320"/>
      <c r="P702" s="315"/>
      <c r="Q702" s="319"/>
      <c r="R702" s="320"/>
    </row>
    <row r="703" spans="2:18" x14ac:dyDescent="0.2">
      <c r="B703" s="315" t="s">
        <v>7052</v>
      </c>
      <c r="C703" s="316" t="s">
        <v>8033</v>
      </c>
      <c r="D703" s="315" t="s">
        <v>24</v>
      </c>
      <c r="E703" s="317">
        <v>51</v>
      </c>
      <c r="F703" s="318">
        <v>0.80280000000000007</v>
      </c>
      <c r="G703" s="318">
        <v>1.9219999999999999</v>
      </c>
      <c r="H703" s="319">
        <v>3.2961863</v>
      </c>
      <c r="I703" s="319">
        <v>0</v>
      </c>
      <c r="J703" s="319">
        <v>6.530387E-2</v>
      </c>
      <c r="K703" s="315">
        <v>0</v>
      </c>
      <c r="L703" s="319">
        <v>0</v>
      </c>
      <c r="M703" s="319">
        <v>0</v>
      </c>
      <c r="N703" s="320">
        <v>0</v>
      </c>
      <c r="O703" s="320">
        <v>0</v>
      </c>
      <c r="P703" s="315">
        <v>1</v>
      </c>
      <c r="Q703" s="319">
        <v>451.00000005250325</v>
      </c>
      <c r="R703" s="320">
        <v>9.053017531830867E-6</v>
      </c>
    </row>
    <row r="704" spans="2:18" x14ac:dyDescent="0.2">
      <c r="B704" s="315" t="s">
        <v>8034</v>
      </c>
      <c r="C704" s="316" t="s">
        <v>8033</v>
      </c>
      <c r="D704" s="315" t="s">
        <v>24</v>
      </c>
      <c r="E704" s="317">
        <v>65</v>
      </c>
      <c r="F704" s="318">
        <v>2.3E-2</v>
      </c>
      <c r="G704" s="318">
        <v>1.8468900000000001</v>
      </c>
      <c r="H704" s="319">
        <v>1.5242479999999998</v>
      </c>
      <c r="I704" s="319"/>
      <c r="J704" s="319"/>
      <c r="K704" s="315"/>
      <c r="L704" s="319"/>
      <c r="M704" s="319"/>
      <c r="N704" s="320"/>
      <c r="O704" s="320"/>
      <c r="P704" s="315"/>
      <c r="Q704" s="319"/>
      <c r="R704" s="320"/>
    </row>
    <row r="705" spans="2:18" x14ac:dyDescent="0.2">
      <c r="B705" s="315" t="s">
        <v>8035</v>
      </c>
      <c r="C705" s="316" t="s">
        <v>8033</v>
      </c>
      <c r="D705" s="315" t="s">
        <v>24</v>
      </c>
      <c r="E705" s="317">
        <v>4</v>
      </c>
      <c r="F705" s="318">
        <v>0</v>
      </c>
      <c r="G705" s="318">
        <v>0.97550000000000003</v>
      </c>
      <c r="H705" s="319">
        <v>3.1787193150700666</v>
      </c>
      <c r="I705" s="319"/>
      <c r="J705" s="319"/>
      <c r="K705" s="315"/>
      <c r="L705" s="319"/>
      <c r="M705" s="319"/>
      <c r="N705" s="320"/>
      <c r="O705" s="320"/>
      <c r="P705" s="315"/>
      <c r="Q705" s="319"/>
      <c r="R705" s="320"/>
    </row>
    <row r="706" spans="2:18" x14ac:dyDescent="0.2">
      <c r="B706" s="315" t="s">
        <v>1684</v>
      </c>
      <c r="C706" s="316" t="s">
        <v>8033</v>
      </c>
      <c r="D706" s="315" t="s">
        <v>24</v>
      </c>
      <c r="E706" s="317">
        <v>22.66</v>
      </c>
      <c r="F706" s="318">
        <v>1.3424</v>
      </c>
      <c r="G706" s="318">
        <v>2.0698000000000003</v>
      </c>
      <c r="H706" s="319">
        <v>3.3127616958260235</v>
      </c>
      <c r="I706" s="319">
        <v>0.31409327999999997</v>
      </c>
      <c r="J706" s="319">
        <v>10.512217489999999</v>
      </c>
      <c r="K706" s="315">
        <v>1</v>
      </c>
      <c r="L706" s="319">
        <v>696.32000000327832</v>
      </c>
      <c r="M706" s="319">
        <v>696.32000000327832</v>
      </c>
      <c r="N706" s="320">
        <v>1.2937818559668645E-6</v>
      </c>
      <c r="O706" s="320">
        <v>1.2937818559668645E-6</v>
      </c>
      <c r="P706" s="315">
        <v>1</v>
      </c>
      <c r="Q706" s="319">
        <v>2909.9999999930151</v>
      </c>
      <c r="R706" s="320">
        <v>1.0107074549923379E-6</v>
      </c>
    </row>
    <row r="707" spans="2:18" x14ac:dyDescent="0.2">
      <c r="B707" s="315" t="s">
        <v>3450</v>
      </c>
      <c r="C707" s="316" t="s">
        <v>8033</v>
      </c>
      <c r="D707" s="315" t="s">
        <v>24</v>
      </c>
      <c r="E707" s="317">
        <v>125.80333333333333</v>
      </c>
      <c r="F707" s="318">
        <v>0</v>
      </c>
      <c r="G707" s="318">
        <v>1.7747999999999999</v>
      </c>
      <c r="H707" s="319">
        <v>2.7436463999999998</v>
      </c>
      <c r="I707" s="319">
        <v>0</v>
      </c>
      <c r="J707" s="319">
        <v>0.92329441000000001</v>
      </c>
      <c r="K707" s="315">
        <v>0</v>
      </c>
      <c r="L707" s="319">
        <v>0</v>
      </c>
      <c r="M707" s="319">
        <v>0</v>
      </c>
      <c r="N707" s="320">
        <v>0</v>
      </c>
      <c r="O707" s="320">
        <v>0</v>
      </c>
      <c r="P707" s="315">
        <v>3</v>
      </c>
      <c r="Q707" s="319">
        <v>1823.424200006139</v>
      </c>
      <c r="R707" s="320">
        <v>8.0882623195995743E-6</v>
      </c>
    </row>
    <row r="708" spans="2:18" x14ac:dyDescent="0.2">
      <c r="B708" s="315" t="s">
        <v>5865</v>
      </c>
      <c r="C708" s="316" t="s">
        <v>8033</v>
      </c>
      <c r="D708" s="315" t="s">
        <v>24</v>
      </c>
      <c r="E708" s="317">
        <v>58.547499999999999</v>
      </c>
      <c r="F708" s="318">
        <v>0.99870000000000003</v>
      </c>
      <c r="G708" s="318">
        <v>2.5989900000000001</v>
      </c>
      <c r="H708" s="319">
        <v>2.2482658</v>
      </c>
      <c r="I708" s="319">
        <v>0</v>
      </c>
      <c r="J708" s="319">
        <v>2.8018539900000001</v>
      </c>
      <c r="K708" s="315">
        <v>0</v>
      </c>
      <c r="L708" s="319">
        <v>0</v>
      </c>
      <c r="M708" s="319">
        <v>0</v>
      </c>
      <c r="N708" s="320">
        <v>0</v>
      </c>
      <c r="O708" s="320">
        <v>0</v>
      </c>
      <c r="P708" s="315">
        <v>4</v>
      </c>
      <c r="Q708" s="319">
        <v>2079.3736000008148</v>
      </c>
      <c r="R708" s="320">
        <v>8.2550184020549311E-6</v>
      </c>
    </row>
    <row r="709" spans="2:18" x14ac:dyDescent="0.2">
      <c r="B709" s="315" t="s">
        <v>8036</v>
      </c>
      <c r="C709" s="316" t="s">
        <v>8033</v>
      </c>
      <c r="D709" s="315" t="s">
        <v>24</v>
      </c>
      <c r="E709" s="317">
        <v>18</v>
      </c>
      <c r="F709" s="318">
        <v>3.4099999999999998E-2</v>
      </c>
      <c r="G709" s="318">
        <v>1.7071000000000001</v>
      </c>
      <c r="H709" s="319">
        <v>3.1628145999999995</v>
      </c>
      <c r="I709" s="319"/>
      <c r="J709" s="319"/>
      <c r="K709" s="315"/>
      <c r="L709" s="319"/>
      <c r="M709" s="319"/>
      <c r="N709" s="320"/>
      <c r="O709" s="320"/>
      <c r="P709" s="315"/>
      <c r="Q709" s="319"/>
      <c r="R709" s="320"/>
    </row>
    <row r="710" spans="2:18" x14ac:dyDescent="0.2">
      <c r="B710" s="315" t="s">
        <v>3081</v>
      </c>
      <c r="C710" s="316" t="s">
        <v>8037</v>
      </c>
      <c r="D710" s="315" t="s">
        <v>24</v>
      </c>
      <c r="E710" s="317">
        <v>100.69</v>
      </c>
      <c r="F710" s="318">
        <v>2.5484</v>
      </c>
      <c r="G710" s="318">
        <v>3.5508999999999999</v>
      </c>
      <c r="H710" s="319">
        <v>2.8960712000000002</v>
      </c>
      <c r="I710" s="319">
        <v>0</v>
      </c>
      <c r="J710" s="319">
        <v>2.0771833200000001</v>
      </c>
      <c r="K710" s="315">
        <v>0</v>
      </c>
      <c r="L710" s="319">
        <v>0</v>
      </c>
      <c r="M710" s="319">
        <v>0</v>
      </c>
      <c r="N710" s="320">
        <v>0</v>
      </c>
      <c r="O710" s="320">
        <v>0</v>
      </c>
      <c r="P710" s="315">
        <v>3</v>
      </c>
      <c r="Q710" s="319">
        <v>2650.5010000192815</v>
      </c>
      <c r="R710" s="320">
        <v>1.6622039391530556E-5</v>
      </c>
    </row>
    <row r="711" spans="2:18" x14ac:dyDescent="0.2">
      <c r="B711" s="315" t="s">
        <v>8038</v>
      </c>
      <c r="C711" s="316" t="s">
        <v>8039</v>
      </c>
      <c r="D711" s="315" t="s">
        <v>24</v>
      </c>
      <c r="E711" s="317">
        <v>1337.5</v>
      </c>
      <c r="F711" s="318">
        <v>3.5133000000000001</v>
      </c>
      <c r="G711" s="318">
        <v>1.8607899999999999</v>
      </c>
      <c r="H711" s="319">
        <v>2.1786625921856624</v>
      </c>
      <c r="I711" s="319"/>
      <c r="J711" s="319"/>
      <c r="K711" s="315"/>
      <c r="L711" s="319"/>
      <c r="M711" s="319"/>
      <c r="N711" s="320"/>
      <c r="O711" s="320"/>
      <c r="P711" s="315"/>
      <c r="Q711" s="319"/>
      <c r="R711" s="320"/>
    </row>
    <row r="712" spans="2:18" x14ac:dyDescent="0.2">
      <c r="B712" s="315" t="s">
        <v>1210</v>
      </c>
      <c r="C712" s="316" t="s">
        <v>8037</v>
      </c>
      <c r="D712" s="315" t="s">
        <v>24</v>
      </c>
      <c r="E712" s="317">
        <v>316.26636363636362</v>
      </c>
      <c r="F712" s="318">
        <v>2.5413000000000001</v>
      </c>
      <c r="G712" s="318">
        <v>3.0902800000000004</v>
      </c>
      <c r="H712" s="319">
        <v>2.6483808999999998</v>
      </c>
      <c r="I712" s="319">
        <v>24.045478299999999</v>
      </c>
      <c r="J712" s="319">
        <v>2.3742099099999998</v>
      </c>
      <c r="K712" s="315">
        <v>6</v>
      </c>
      <c r="L712" s="319">
        <v>152509.21999976522</v>
      </c>
      <c r="M712" s="319">
        <v>52665.719999409819</v>
      </c>
      <c r="N712" s="320">
        <v>9.9670205972834632E-4</v>
      </c>
      <c r="O712" s="320">
        <v>3.7674255395960752E-4</v>
      </c>
      <c r="P712" s="315">
        <v>5</v>
      </c>
      <c r="Q712" s="319">
        <v>8219.7200000558041</v>
      </c>
      <c r="R712" s="320">
        <v>2.014013919740747E-5</v>
      </c>
    </row>
    <row r="713" spans="2:18" x14ac:dyDescent="0.2">
      <c r="B713" s="315" t="s">
        <v>1181</v>
      </c>
      <c r="C713" s="316" t="s">
        <v>8040</v>
      </c>
      <c r="D713" s="315" t="s">
        <v>24</v>
      </c>
      <c r="E713" s="317">
        <v>958.4</v>
      </c>
      <c r="F713" s="318">
        <v>2.6326000000000001</v>
      </c>
      <c r="G713" s="318">
        <v>2.0581300000000002</v>
      </c>
      <c r="H713" s="319">
        <v>4.1345226999999998</v>
      </c>
      <c r="I713" s="319">
        <v>1.47832976</v>
      </c>
      <c r="J713" s="319">
        <v>0.81664711000000001</v>
      </c>
      <c r="K713" s="315">
        <v>8</v>
      </c>
      <c r="L713" s="319">
        <v>45033.340000222881</v>
      </c>
      <c r="M713" s="319">
        <v>21415.83999983871</v>
      </c>
      <c r="N713" s="320">
        <v>3.6183765578067417E-4</v>
      </c>
      <c r="O713" s="320">
        <v>2.3712453508890031E-4</v>
      </c>
      <c r="P713" s="315">
        <v>7</v>
      </c>
      <c r="Q713" s="319">
        <v>22993.014999965766</v>
      </c>
      <c r="R713" s="320">
        <v>7.5713244646334344E-5</v>
      </c>
    </row>
    <row r="714" spans="2:18" x14ac:dyDescent="0.2">
      <c r="B714" s="315" t="s">
        <v>8041</v>
      </c>
      <c r="C714" s="316" t="s">
        <v>8042</v>
      </c>
      <c r="D714" s="315" t="s">
        <v>24</v>
      </c>
      <c r="E714" s="317">
        <v>444</v>
      </c>
      <c r="F714" s="318">
        <v>0.92510000000000003</v>
      </c>
      <c r="G714" s="318">
        <v>2.0801399999999997</v>
      </c>
      <c r="H714" s="319">
        <v>5.064160215809026</v>
      </c>
      <c r="I714" s="319"/>
      <c r="J714" s="319"/>
      <c r="K714" s="315"/>
      <c r="L714" s="319"/>
      <c r="M714" s="319"/>
      <c r="N714" s="320"/>
      <c r="O714" s="320"/>
      <c r="P714" s="315"/>
      <c r="Q714" s="319"/>
      <c r="R714" s="320"/>
    </row>
    <row r="715" spans="2:18" x14ac:dyDescent="0.2">
      <c r="B715" s="315" t="s">
        <v>8043</v>
      </c>
      <c r="C715" s="316" t="s">
        <v>8004</v>
      </c>
      <c r="D715" s="315" t="s">
        <v>24</v>
      </c>
      <c r="E715" s="317">
        <v>1197.5</v>
      </c>
      <c r="F715" s="318">
        <v>2.8618999999999999</v>
      </c>
      <c r="G715" s="318">
        <v>1.0204900000000001</v>
      </c>
      <c r="H715" s="319">
        <v>2.3816375000000001</v>
      </c>
      <c r="I715" s="319"/>
      <c r="J715" s="319"/>
      <c r="K715" s="315"/>
      <c r="L715" s="319"/>
      <c r="M715" s="319"/>
      <c r="N715" s="320"/>
      <c r="O715" s="320"/>
      <c r="P715" s="315"/>
      <c r="Q715" s="319"/>
      <c r="R715" s="320"/>
    </row>
    <row r="716" spans="2:18" x14ac:dyDescent="0.2">
      <c r="B716" s="315" t="s">
        <v>8044</v>
      </c>
      <c r="C716" s="316" t="s">
        <v>8045</v>
      </c>
      <c r="D716" s="315" t="s">
        <v>24</v>
      </c>
      <c r="E716" s="317">
        <v>635.5</v>
      </c>
      <c r="F716" s="318">
        <v>2.1429999999999998</v>
      </c>
      <c r="G716" s="318">
        <v>0.54944999999999999</v>
      </c>
      <c r="H716" s="319">
        <v>2.4272382552584375</v>
      </c>
      <c r="I716" s="319"/>
      <c r="J716" s="319"/>
      <c r="K716" s="315"/>
      <c r="L716" s="319"/>
      <c r="M716" s="319"/>
      <c r="N716" s="320"/>
      <c r="O716" s="320"/>
      <c r="P716" s="315"/>
      <c r="Q716" s="319"/>
      <c r="R716" s="320"/>
    </row>
    <row r="717" spans="2:18" x14ac:dyDescent="0.2">
      <c r="B717" s="315" t="s">
        <v>1771</v>
      </c>
      <c r="C717" s="316" t="s">
        <v>8004</v>
      </c>
      <c r="D717" s="315" t="s">
        <v>24</v>
      </c>
      <c r="E717" s="317">
        <v>397</v>
      </c>
      <c r="F717" s="318">
        <v>2.2774000000000001</v>
      </c>
      <c r="G717" s="318">
        <v>1.4134</v>
      </c>
      <c r="H717" s="319">
        <v>1.2493165807821576</v>
      </c>
      <c r="I717" s="319">
        <v>0.33698758000000001</v>
      </c>
      <c r="J717" s="319">
        <v>2.8902649999999998E-2</v>
      </c>
      <c r="K717" s="315">
        <v>1</v>
      </c>
      <c r="L717" s="319">
        <v>8930.9999996912666</v>
      </c>
      <c r="M717" s="319">
        <v>8930.9999996912666</v>
      </c>
      <c r="N717" s="320">
        <v>3.9331653152344262E-5</v>
      </c>
      <c r="O717" s="320">
        <v>3.9331653152344262E-5</v>
      </c>
      <c r="P717" s="315">
        <v>1</v>
      </c>
      <c r="Q717" s="319">
        <v>497.24999998637941</v>
      </c>
      <c r="R717" s="320">
        <v>1.9617945442151668E-6</v>
      </c>
    </row>
    <row r="718" spans="2:18" x14ac:dyDescent="0.2">
      <c r="B718" s="315" t="s">
        <v>3524</v>
      </c>
      <c r="C718" s="316" t="s">
        <v>8046</v>
      </c>
      <c r="D718" s="315" t="s">
        <v>24</v>
      </c>
      <c r="E718" s="317">
        <v>194</v>
      </c>
      <c r="F718" s="318">
        <v>0</v>
      </c>
      <c r="G718" s="318">
        <v>1.2287999999999999</v>
      </c>
      <c r="H718" s="319">
        <v>2.6483808999999998</v>
      </c>
      <c r="I718" s="319">
        <v>0</v>
      </c>
      <c r="J718" s="319">
        <v>0.46656321000000001</v>
      </c>
      <c r="K718" s="315">
        <v>0</v>
      </c>
      <c r="L718" s="319">
        <v>0</v>
      </c>
      <c r="M718" s="319">
        <v>0</v>
      </c>
      <c r="N718" s="320">
        <v>0</v>
      </c>
      <c r="O718" s="320">
        <v>0</v>
      </c>
      <c r="P718" s="315">
        <v>2</v>
      </c>
      <c r="Q718" s="319">
        <v>1726.8600000589388</v>
      </c>
      <c r="R718" s="320">
        <v>1.287146394788696E-5</v>
      </c>
    </row>
    <row r="719" spans="2:18" x14ac:dyDescent="0.2">
      <c r="B719" s="315" t="s">
        <v>8047</v>
      </c>
      <c r="C719" s="316" t="s">
        <v>8048</v>
      </c>
      <c r="D719" s="315" t="s">
        <v>24</v>
      </c>
      <c r="E719" s="317">
        <v>12</v>
      </c>
      <c r="F719" s="318">
        <v>0</v>
      </c>
      <c r="G719" s="318">
        <v>0.73470000000000002</v>
      </c>
      <c r="H719" s="319">
        <v>1.8100445000000001</v>
      </c>
      <c r="I719" s="319">
        <v>7.3152259999999997E-2</v>
      </c>
      <c r="J719" s="319">
        <v>0</v>
      </c>
      <c r="K719" s="315"/>
      <c r="L719" s="319"/>
      <c r="M719" s="319"/>
      <c r="N719" s="320"/>
      <c r="O719" s="320"/>
      <c r="P719" s="315"/>
      <c r="Q719" s="319"/>
      <c r="R719" s="320"/>
    </row>
    <row r="720" spans="2:18" x14ac:dyDescent="0.2">
      <c r="B720" s="315" t="s">
        <v>1726</v>
      </c>
      <c r="C720" s="316" t="s">
        <v>8049</v>
      </c>
      <c r="D720" s="315" t="s">
        <v>24</v>
      </c>
      <c r="E720" s="317">
        <v>25</v>
      </c>
      <c r="F720" s="318">
        <v>0</v>
      </c>
      <c r="G720" s="318">
        <v>2.8170000000000002</v>
      </c>
      <c r="H720" s="319">
        <v>1.5433010999999999</v>
      </c>
      <c r="I720" s="319">
        <v>0.22295197999999999</v>
      </c>
      <c r="J720" s="319">
        <v>0</v>
      </c>
      <c r="K720" s="315">
        <v>1</v>
      </c>
      <c r="L720" s="319">
        <v>454.50000001990702</v>
      </c>
      <c r="M720" s="319">
        <v>454.50000001990702</v>
      </c>
      <c r="N720" s="320">
        <v>4.5484781807833892E-6</v>
      </c>
      <c r="O720" s="320">
        <v>4.5484781807833892E-6</v>
      </c>
      <c r="P720" s="315">
        <v>0</v>
      </c>
      <c r="Q720" s="319">
        <v>0</v>
      </c>
      <c r="R720" s="320">
        <v>0</v>
      </c>
    </row>
    <row r="721" spans="2:18" x14ac:dyDescent="0.2">
      <c r="B721" s="315" t="s">
        <v>946</v>
      </c>
      <c r="C721" s="316" t="s">
        <v>8049</v>
      </c>
      <c r="D721" s="315" t="s">
        <v>24</v>
      </c>
      <c r="E721" s="317">
        <v>525.755</v>
      </c>
      <c r="F721" s="318">
        <v>9.7600000000000006E-2</v>
      </c>
      <c r="G721" s="318">
        <v>7.9996</v>
      </c>
      <c r="H721" s="319">
        <v>5.3539211</v>
      </c>
      <c r="I721" s="319">
        <v>0.16802204000000001</v>
      </c>
      <c r="J721" s="319">
        <v>1.01171631</v>
      </c>
      <c r="K721" s="315">
        <v>1</v>
      </c>
      <c r="L721" s="319">
        <v>631.6199999290053</v>
      </c>
      <c r="M721" s="319">
        <v>631.6199999290053</v>
      </c>
      <c r="N721" s="320">
        <v>7.2760435304638018E-6</v>
      </c>
      <c r="O721" s="320">
        <v>7.2760435304638018E-6</v>
      </c>
      <c r="P721" s="315">
        <v>1</v>
      </c>
      <c r="Q721" s="319">
        <v>8741.9999999343418</v>
      </c>
      <c r="R721" s="320">
        <v>4.7337908881313856E-5</v>
      </c>
    </row>
    <row r="722" spans="2:18" x14ac:dyDescent="0.2">
      <c r="B722" s="315" t="s">
        <v>8050</v>
      </c>
      <c r="C722" s="316" t="s">
        <v>8048</v>
      </c>
      <c r="D722" s="315" t="s">
        <v>24</v>
      </c>
      <c r="E722" s="317">
        <v>10</v>
      </c>
      <c r="F722" s="318">
        <v>0</v>
      </c>
      <c r="G722" s="318">
        <v>0.38500000000000001</v>
      </c>
      <c r="H722" s="319">
        <v>1.1812921999999999</v>
      </c>
      <c r="I722" s="319">
        <v>8.5358779999999995E-2</v>
      </c>
      <c r="J722" s="319">
        <v>0</v>
      </c>
      <c r="K722" s="315"/>
      <c r="L722" s="319"/>
      <c r="M722" s="319"/>
      <c r="N722" s="320"/>
      <c r="O722" s="320"/>
      <c r="P722" s="315"/>
      <c r="Q722" s="319"/>
      <c r="R722" s="320"/>
    </row>
    <row r="723" spans="2:18" x14ac:dyDescent="0.2">
      <c r="B723" s="315" t="s">
        <v>797</v>
      </c>
      <c r="C723" s="316" t="s">
        <v>8051</v>
      </c>
      <c r="D723" s="315" t="s">
        <v>25</v>
      </c>
      <c r="E723" s="317">
        <v>260.5</v>
      </c>
      <c r="F723" s="318">
        <v>7.1361000000000008</v>
      </c>
      <c r="G723" s="318">
        <v>5.0948000000000002</v>
      </c>
      <c r="H723" s="319">
        <v>1.5433010999999999</v>
      </c>
      <c r="I723" s="319">
        <v>0.86876829</v>
      </c>
      <c r="J723" s="319">
        <v>0.39003680000000002</v>
      </c>
      <c r="K723" s="315">
        <v>3</v>
      </c>
      <c r="L723" s="319">
        <v>17032.56000014122</v>
      </c>
      <c r="M723" s="319">
        <v>17032.56000014122</v>
      </c>
      <c r="N723" s="320">
        <v>9.198187857314971E-5</v>
      </c>
      <c r="O723" s="320">
        <v>9.198187857314971E-5</v>
      </c>
      <c r="P723" s="315">
        <v>1</v>
      </c>
      <c r="Q723" s="319">
        <v>445.99999998696148</v>
      </c>
      <c r="R723" s="320">
        <v>5.7337085701569986E-6</v>
      </c>
    </row>
    <row r="724" spans="2:18" x14ac:dyDescent="0.2">
      <c r="B724" s="315" t="s">
        <v>5805</v>
      </c>
      <c r="C724" s="316" t="s">
        <v>8052</v>
      </c>
      <c r="D724" s="315" t="s">
        <v>25</v>
      </c>
      <c r="E724" s="317">
        <v>2137.75</v>
      </c>
      <c r="F724" s="318">
        <v>8.07</v>
      </c>
      <c r="G724" s="318">
        <v>8.5035000000000007</v>
      </c>
      <c r="H724" s="319">
        <v>4.8585405000000002</v>
      </c>
      <c r="I724" s="319">
        <v>0.48189915999999999</v>
      </c>
      <c r="J724" s="319">
        <v>1.0696840000000001E-2</v>
      </c>
      <c r="K724" s="315">
        <v>0</v>
      </c>
      <c r="L724" s="319">
        <v>0</v>
      </c>
      <c r="M724" s="319">
        <v>0</v>
      </c>
      <c r="N724" s="320">
        <v>0</v>
      </c>
      <c r="O724" s="320">
        <v>0</v>
      </c>
      <c r="P724" s="315">
        <v>2</v>
      </c>
      <c r="Q724" s="319">
        <v>420.84000001014209</v>
      </c>
      <c r="R724" s="320">
        <v>1.0668822846592677E-5</v>
      </c>
    </row>
    <row r="725" spans="2:18" x14ac:dyDescent="0.2">
      <c r="B725" s="315" t="s">
        <v>1382</v>
      </c>
      <c r="C725" s="316" t="s">
        <v>8053</v>
      </c>
      <c r="D725" s="315" t="s">
        <v>24</v>
      </c>
      <c r="E725" s="317">
        <v>1593.8</v>
      </c>
      <c r="F725" s="318">
        <v>0</v>
      </c>
      <c r="G725" s="318">
        <v>9.4437000000000015</v>
      </c>
      <c r="H725" s="319">
        <v>4.5155846999999998</v>
      </c>
      <c r="I725" s="319">
        <v>0.32773139000000001</v>
      </c>
      <c r="J725" s="319">
        <v>1.459481E-2</v>
      </c>
      <c r="K725" s="315">
        <v>1</v>
      </c>
      <c r="L725" s="319">
        <v>1824.7283998648195</v>
      </c>
      <c r="M725" s="319">
        <v>1824.7283998648195</v>
      </c>
      <c r="N725" s="320">
        <v>8.3758146738078346E-5</v>
      </c>
      <c r="O725" s="320">
        <v>8.3758146738078346E-5</v>
      </c>
      <c r="P725" s="315">
        <v>4</v>
      </c>
      <c r="Q725" s="319">
        <v>563.76230000336557</v>
      </c>
      <c r="R725" s="320">
        <v>8.9727010131994829E-6</v>
      </c>
    </row>
    <row r="726" spans="2:18" x14ac:dyDescent="0.2">
      <c r="B726" s="315" t="s">
        <v>1105</v>
      </c>
      <c r="C726" s="316" t="s">
        <v>10043</v>
      </c>
      <c r="D726" s="315" t="s">
        <v>24</v>
      </c>
      <c r="E726" s="317">
        <v>1671.3775000000001</v>
      </c>
      <c r="F726" s="318">
        <v>4.3411</v>
      </c>
      <c r="G726" s="318">
        <v>7.4851999999999999</v>
      </c>
      <c r="H726" s="319">
        <v>3.9645223997616501</v>
      </c>
      <c r="I726" s="319">
        <v>0.26305235999999999</v>
      </c>
      <c r="J726" s="319">
        <v>1.34998426</v>
      </c>
      <c r="K726" s="315">
        <v>1</v>
      </c>
      <c r="L726" s="319">
        <v>10259.039999750443</v>
      </c>
      <c r="M726" s="319">
        <v>10259.039999750443</v>
      </c>
      <c r="N726" s="320">
        <v>3.8221602360401615E-5</v>
      </c>
      <c r="O726" s="320">
        <v>3.8221602360401615E-5</v>
      </c>
      <c r="P726" s="315">
        <v>7</v>
      </c>
      <c r="Q726" s="319">
        <v>30508.071299978888</v>
      </c>
      <c r="R726" s="320">
        <v>1.5105080604746758E-4</v>
      </c>
    </row>
    <row r="727" spans="2:18" x14ac:dyDescent="0.2">
      <c r="B727" s="315" t="s">
        <v>547</v>
      </c>
      <c r="C727" s="316" t="s">
        <v>8054</v>
      </c>
      <c r="D727" s="315" t="s">
        <v>24</v>
      </c>
      <c r="E727" s="317">
        <v>1187.6088888888889</v>
      </c>
      <c r="F727" s="318">
        <v>3.6097000000000001</v>
      </c>
      <c r="G727" s="318">
        <v>3.8414999999999999</v>
      </c>
      <c r="H727" s="319">
        <v>2.9395483159208333</v>
      </c>
      <c r="I727" s="319">
        <v>93.671562010000002</v>
      </c>
      <c r="J727" s="319">
        <v>0.35548623000000001</v>
      </c>
      <c r="K727" s="315">
        <v>4</v>
      </c>
      <c r="L727" s="319">
        <v>2744431.2019993225</v>
      </c>
      <c r="M727" s="319">
        <v>16705.202000151228</v>
      </c>
      <c r="N727" s="320">
        <v>1.2933819742531004E-3</v>
      </c>
      <c r="O727" s="320">
        <v>9.3435269274403464E-5</v>
      </c>
      <c r="P727" s="315">
        <v>5</v>
      </c>
      <c r="Q727" s="319">
        <v>36627.269999683274</v>
      </c>
      <c r="R727" s="320">
        <v>1.8429958761188715E-4</v>
      </c>
    </row>
    <row r="728" spans="2:18" x14ac:dyDescent="0.2">
      <c r="B728" s="315" t="s">
        <v>8055</v>
      </c>
      <c r="C728" s="316" t="s">
        <v>8054</v>
      </c>
      <c r="D728" s="315" t="s">
        <v>24</v>
      </c>
      <c r="E728" s="317">
        <v>3</v>
      </c>
      <c r="F728" s="318">
        <v>0</v>
      </c>
      <c r="G728" s="318">
        <v>2.2000000000000002</v>
      </c>
      <c r="H728" s="319">
        <v>1.9053100000000001</v>
      </c>
      <c r="I728" s="319"/>
      <c r="J728" s="319"/>
      <c r="K728" s="315"/>
      <c r="L728" s="319"/>
      <c r="M728" s="319"/>
      <c r="N728" s="320"/>
      <c r="O728" s="320"/>
      <c r="P728" s="315"/>
      <c r="Q728" s="319"/>
      <c r="R728" s="320"/>
    </row>
    <row r="729" spans="2:18" x14ac:dyDescent="0.2">
      <c r="B729" s="315" t="s">
        <v>1848</v>
      </c>
      <c r="C729" s="316" t="s">
        <v>8056</v>
      </c>
      <c r="D729" s="315" t="s">
        <v>24</v>
      </c>
      <c r="E729" s="317">
        <v>919.76666666666677</v>
      </c>
      <c r="F729" s="318">
        <v>1.0794000000000001</v>
      </c>
      <c r="G729" s="318">
        <v>12.2485</v>
      </c>
      <c r="H729" s="319">
        <v>3.8106200000000001</v>
      </c>
      <c r="I729" s="319">
        <v>1.408089E-2</v>
      </c>
      <c r="J729" s="319">
        <v>0.62448261999999999</v>
      </c>
      <c r="K729" s="315">
        <v>1</v>
      </c>
      <c r="L729" s="319">
        <v>229.68000000184401</v>
      </c>
      <c r="M729" s="319">
        <v>229.68000000184401</v>
      </c>
      <c r="N729" s="320">
        <v>3.98048628917477E-6</v>
      </c>
      <c r="O729" s="320">
        <v>3.98048628917477E-6</v>
      </c>
      <c r="P729" s="315">
        <v>2</v>
      </c>
      <c r="Q729" s="319">
        <v>6031.5100003696407</v>
      </c>
      <c r="R729" s="320">
        <v>7.4430738815897977E-5</v>
      </c>
    </row>
    <row r="730" spans="2:18" x14ac:dyDescent="0.2">
      <c r="B730" s="315" t="s">
        <v>1512</v>
      </c>
      <c r="C730" s="316" t="s">
        <v>8057</v>
      </c>
      <c r="D730" s="315" t="s">
        <v>24</v>
      </c>
      <c r="E730" s="317">
        <v>1442.0524999999998</v>
      </c>
      <c r="F730" s="318">
        <v>3.5148999999999999</v>
      </c>
      <c r="G730" s="318">
        <v>5.5664000000000007</v>
      </c>
      <c r="H730" s="319">
        <v>4.4965316</v>
      </c>
      <c r="I730" s="319">
        <v>0.44239874000000001</v>
      </c>
      <c r="J730" s="319">
        <v>0.34208364000000002</v>
      </c>
      <c r="K730" s="315">
        <v>1</v>
      </c>
      <c r="L730" s="319">
        <v>21224.140000218937</v>
      </c>
      <c r="M730" s="319">
        <v>21224.140000218937</v>
      </c>
      <c r="N730" s="320">
        <v>6.7903304481227859E-5</v>
      </c>
      <c r="O730" s="320">
        <v>6.7903304481227859E-5</v>
      </c>
      <c r="P730" s="315">
        <v>3</v>
      </c>
      <c r="Q730" s="319">
        <v>18904.400599786717</v>
      </c>
      <c r="R730" s="320">
        <v>8.2049949430154369E-5</v>
      </c>
    </row>
    <row r="731" spans="2:18" x14ac:dyDescent="0.2">
      <c r="B731" s="315" t="s">
        <v>1712</v>
      </c>
      <c r="C731" s="316" t="s">
        <v>8058</v>
      </c>
      <c r="D731" s="315" t="s">
        <v>24</v>
      </c>
      <c r="E731" s="317">
        <v>901.49799999999993</v>
      </c>
      <c r="F731" s="318">
        <v>5.0143000000000004</v>
      </c>
      <c r="G731" s="318">
        <v>6.4839000000000002</v>
      </c>
      <c r="H731" s="319">
        <v>3.4295580000000001</v>
      </c>
      <c r="I731" s="319">
        <v>6.7221390000000006E-2</v>
      </c>
      <c r="J731" s="319">
        <v>1.31409525</v>
      </c>
      <c r="K731" s="315">
        <v>1</v>
      </c>
      <c r="L731" s="319">
        <v>2029.9999999324791</v>
      </c>
      <c r="M731" s="319">
        <v>2029.9999999324791</v>
      </c>
      <c r="N731" s="320">
        <v>5.8625721115321998E-5</v>
      </c>
      <c r="O731" s="320">
        <v>5.8625721115321998E-5</v>
      </c>
      <c r="P731" s="315">
        <v>4</v>
      </c>
      <c r="Q731" s="319">
        <v>1579.2499999818974</v>
      </c>
      <c r="R731" s="320">
        <v>1.184716054572925E-5</v>
      </c>
    </row>
    <row r="732" spans="2:18" x14ac:dyDescent="0.2">
      <c r="B732" s="315" t="s">
        <v>6560</v>
      </c>
      <c r="C732" s="316" t="s">
        <v>8059</v>
      </c>
      <c r="D732" s="315" t="s">
        <v>24</v>
      </c>
      <c r="E732" s="317">
        <v>1947.8333333333333</v>
      </c>
      <c r="F732" s="318">
        <v>3.7708000000000004</v>
      </c>
      <c r="G732" s="318">
        <v>2.6583600000000001</v>
      </c>
      <c r="H732" s="319">
        <v>4.6994094787418543</v>
      </c>
      <c r="I732" s="319">
        <v>0</v>
      </c>
      <c r="J732" s="319">
        <v>2.3158207700000002</v>
      </c>
      <c r="K732" s="315">
        <v>0</v>
      </c>
      <c r="L732" s="319">
        <v>0</v>
      </c>
      <c r="M732" s="319">
        <v>0</v>
      </c>
      <c r="N732" s="320">
        <v>0</v>
      </c>
      <c r="O732" s="320">
        <v>0</v>
      </c>
      <c r="P732" s="315">
        <v>12</v>
      </c>
      <c r="Q732" s="319">
        <v>73100.052499499827</v>
      </c>
      <c r="R732" s="320">
        <v>3.1525368051750019E-4</v>
      </c>
    </row>
    <row r="733" spans="2:18" x14ac:dyDescent="0.2">
      <c r="B733" s="315" t="s">
        <v>1680</v>
      </c>
      <c r="C733" s="316" t="s">
        <v>8054</v>
      </c>
      <c r="D733" s="315" t="s">
        <v>24</v>
      </c>
      <c r="E733" s="317">
        <v>378</v>
      </c>
      <c r="F733" s="318">
        <v>3.15E-2</v>
      </c>
      <c r="G733" s="318">
        <v>4.4866000000000001</v>
      </c>
      <c r="H733" s="319">
        <v>2.9722835999999999</v>
      </c>
      <c r="I733" s="319">
        <v>3.0951130199999999</v>
      </c>
      <c r="J733" s="319">
        <v>0</v>
      </c>
      <c r="K733" s="315">
        <v>1</v>
      </c>
      <c r="L733" s="319">
        <v>133588.00000013318</v>
      </c>
      <c r="M733" s="319">
        <v>0</v>
      </c>
      <c r="N733" s="320">
        <v>5.256711506415816E-5</v>
      </c>
      <c r="O733" s="320">
        <v>0</v>
      </c>
      <c r="P733" s="315">
        <v>0</v>
      </c>
      <c r="Q733" s="319">
        <v>0</v>
      </c>
      <c r="R733" s="320">
        <v>0</v>
      </c>
    </row>
    <row r="734" spans="2:18" x14ac:dyDescent="0.2">
      <c r="B734" s="315" t="s">
        <v>1089</v>
      </c>
      <c r="C734" s="316" t="s">
        <v>8061</v>
      </c>
      <c r="D734" s="315" t="s">
        <v>24</v>
      </c>
      <c r="E734" s="317">
        <v>1647.7450000000001</v>
      </c>
      <c r="F734" s="318">
        <v>2.3973</v>
      </c>
      <c r="G734" s="318">
        <v>3.8285999999999998</v>
      </c>
      <c r="H734" s="319">
        <v>3.6772483</v>
      </c>
      <c r="I734" s="319">
        <v>0.20633182999999999</v>
      </c>
      <c r="J734" s="319">
        <v>0.15673387</v>
      </c>
      <c r="K734" s="315">
        <v>2</v>
      </c>
      <c r="L734" s="319">
        <v>24910.499999677122</v>
      </c>
      <c r="M734" s="319">
        <v>24910.499999677122</v>
      </c>
      <c r="N734" s="320">
        <v>1.4397540950358235E-4</v>
      </c>
      <c r="O734" s="320">
        <v>1.4397540950358235E-4</v>
      </c>
      <c r="P734" s="315">
        <v>2</v>
      </c>
      <c r="Q734" s="319">
        <v>5623.5205998619413</v>
      </c>
      <c r="R734" s="320">
        <v>8.4194097537126813E-5</v>
      </c>
    </row>
    <row r="735" spans="2:18" x14ac:dyDescent="0.2">
      <c r="B735" s="315" t="s">
        <v>1671</v>
      </c>
      <c r="C735" s="316" t="s">
        <v>8060</v>
      </c>
      <c r="D735" s="315" t="s">
        <v>24</v>
      </c>
      <c r="E735" s="317">
        <v>1170.1133333333335</v>
      </c>
      <c r="F735" s="318">
        <v>2.78</v>
      </c>
      <c r="G735" s="318">
        <v>3.6752000000000002</v>
      </c>
      <c r="H735" s="319">
        <v>3.4810440583273086</v>
      </c>
      <c r="I735" s="319">
        <v>2.2627689700000002</v>
      </c>
      <c r="J735" s="319">
        <v>7.2829599999999998E-3</v>
      </c>
      <c r="K735" s="315">
        <v>2</v>
      </c>
      <c r="L735" s="319">
        <v>100326.00000013656</v>
      </c>
      <c r="M735" s="319">
        <v>0</v>
      </c>
      <c r="N735" s="320">
        <v>1.9914849360844536E-4</v>
      </c>
      <c r="O735" s="320">
        <v>0</v>
      </c>
      <c r="P735" s="315">
        <v>1</v>
      </c>
      <c r="Q735" s="319">
        <v>313.47000000339472</v>
      </c>
      <c r="R735" s="320">
        <v>8.1556980348170977E-7</v>
      </c>
    </row>
    <row r="736" spans="2:18" x14ac:dyDescent="0.2">
      <c r="B736" s="315" t="s">
        <v>509</v>
      </c>
      <c r="C736" s="316" t="s">
        <v>8062</v>
      </c>
      <c r="D736" s="315" t="s">
        <v>25</v>
      </c>
      <c r="E736" s="317">
        <v>727.8903124999996</v>
      </c>
      <c r="F736" s="318">
        <v>86.795500000000004</v>
      </c>
      <c r="G736" s="318">
        <v>4.8600000000000004E-2</v>
      </c>
      <c r="H736" s="319">
        <v>1.6004604</v>
      </c>
      <c r="I736" s="319">
        <v>147.14298561000001</v>
      </c>
      <c r="J736" s="319">
        <v>6.8876374599999997</v>
      </c>
      <c r="K736" s="315">
        <v>15</v>
      </c>
      <c r="L736" s="319">
        <v>2735042.3999960832</v>
      </c>
      <c r="M736" s="319">
        <v>242880.01999942533</v>
      </c>
      <c r="N736" s="320">
        <v>9.2809488204902823E-3</v>
      </c>
      <c r="O736" s="320">
        <v>7.130603307118533E-3</v>
      </c>
      <c r="P736" s="315">
        <v>17</v>
      </c>
      <c r="Q736" s="319">
        <v>105811.44699984248</v>
      </c>
      <c r="R736" s="320">
        <v>1.0342429698424363E-3</v>
      </c>
    </row>
    <row r="737" spans="2:18" x14ac:dyDescent="0.2">
      <c r="B737" s="315" t="s">
        <v>1243</v>
      </c>
      <c r="C737" s="316" t="s">
        <v>8063</v>
      </c>
      <c r="D737" s="315" t="s">
        <v>25</v>
      </c>
      <c r="E737" s="317">
        <v>259.5</v>
      </c>
      <c r="F737" s="318">
        <v>6.6906999999999996</v>
      </c>
      <c r="G737" s="318">
        <v>1.2732999999999999</v>
      </c>
      <c r="H737" s="319">
        <v>0.38867115613995901</v>
      </c>
      <c r="I737" s="319">
        <v>29.760832149999999</v>
      </c>
      <c r="J737" s="319">
        <v>3.7201320000000003E-2</v>
      </c>
      <c r="K737" s="315">
        <v>2</v>
      </c>
      <c r="L737" s="319">
        <v>1074644.5000010252</v>
      </c>
      <c r="M737" s="319">
        <v>0</v>
      </c>
      <c r="N737" s="320">
        <v>1.4934025648431623E-3</v>
      </c>
      <c r="O737" s="320">
        <v>0</v>
      </c>
      <c r="P737" s="315">
        <v>2</v>
      </c>
      <c r="Q737" s="319">
        <v>624.00000002235174</v>
      </c>
      <c r="R737" s="320">
        <v>1.4000405195060354E-4</v>
      </c>
    </row>
    <row r="738" spans="2:18" x14ac:dyDescent="0.2">
      <c r="B738" s="315" t="s">
        <v>1275</v>
      </c>
      <c r="C738" s="316" t="s">
        <v>8064</v>
      </c>
      <c r="D738" s="315" t="s">
        <v>24</v>
      </c>
      <c r="E738" s="317">
        <v>1104.8679999999999</v>
      </c>
      <c r="F738" s="318">
        <v>4.4275000000000002</v>
      </c>
      <c r="G738" s="318">
        <v>2.8007000000000004</v>
      </c>
      <c r="H738" s="319">
        <v>3.3152393999999998</v>
      </c>
      <c r="I738" s="319">
        <v>19.88926751</v>
      </c>
      <c r="J738" s="319">
        <v>0</v>
      </c>
      <c r="K738" s="315">
        <v>4</v>
      </c>
      <c r="L738" s="319">
        <v>1057483.6399983512</v>
      </c>
      <c r="M738" s="319">
        <v>34514.640000205443</v>
      </c>
      <c r="N738" s="320">
        <v>1.3143214161242698E-3</v>
      </c>
      <c r="O738" s="320">
        <v>1.3353897230996097E-4</v>
      </c>
      <c r="P738" s="315">
        <v>0</v>
      </c>
      <c r="Q738" s="319">
        <v>0</v>
      </c>
      <c r="R738" s="320">
        <v>0</v>
      </c>
    </row>
    <row r="739" spans="2:18" x14ac:dyDescent="0.2">
      <c r="B739" s="315" t="s">
        <v>8065</v>
      </c>
      <c r="C739" s="316" t="s">
        <v>8066</v>
      </c>
      <c r="D739" s="315" t="s">
        <v>24</v>
      </c>
      <c r="E739" s="317">
        <v>327</v>
      </c>
      <c r="F739" s="318">
        <v>0.53620000000000001</v>
      </c>
      <c r="G739" s="318">
        <v>0.98050000000000004</v>
      </c>
      <c r="H739" s="319">
        <v>2.9913367000000002</v>
      </c>
      <c r="I739" s="319"/>
      <c r="J739" s="319"/>
      <c r="K739" s="315"/>
      <c r="L739" s="319"/>
      <c r="M739" s="319"/>
      <c r="N739" s="320"/>
      <c r="O739" s="320"/>
      <c r="P739" s="315"/>
      <c r="Q739" s="319"/>
      <c r="R739" s="320"/>
    </row>
    <row r="740" spans="2:18" x14ac:dyDescent="0.2">
      <c r="B740" s="315" t="s">
        <v>1273</v>
      </c>
      <c r="C740" s="316" t="s">
        <v>8064</v>
      </c>
      <c r="D740" s="315" t="s">
        <v>24</v>
      </c>
      <c r="E740" s="317">
        <v>1110.2474999999999</v>
      </c>
      <c r="F740" s="318">
        <v>3.6512000000000002</v>
      </c>
      <c r="G740" s="318">
        <v>1.51681</v>
      </c>
      <c r="H740" s="319">
        <v>2.9913367000000002</v>
      </c>
      <c r="I740" s="319">
        <v>78.494908749999993</v>
      </c>
      <c r="J740" s="319">
        <v>4.8384089999999998E-2</v>
      </c>
      <c r="K740" s="315">
        <v>7</v>
      </c>
      <c r="L740" s="319">
        <v>1978295.7221942029</v>
      </c>
      <c r="M740" s="319">
        <v>271787.38220131083</v>
      </c>
      <c r="N740" s="320">
        <v>3.5566886919140639E-3</v>
      </c>
      <c r="O740" s="320">
        <v>2.3386362152752822E-3</v>
      </c>
      <c r="P740" s="315">
        <v>1</v>
      </c>
      <c r="Q740" s="319">
        <v>2030.3999999798834</v>
      </c>
      <c r="R740" s="320">
        <v>1.4485098359501251E-5</v>
      </c>
    </row>
    <row r="741" spans="2:18" x14ac:dyDescent="0.2">
      <c r="B741" s="315" t="s">
        <v>3550</v>
      </c>
      <c r="C741" s="316" t="s">
        <v>8067</v>
      </c>
      <c r="D741" s="315" t="s">
        <v>24</v>
      </c>
      <c r="E741" s="317">
        <v>570.83000000000004</v>
      </c>
      <c r="F741" s="318">
        <v>1.8037000000000001</v>
      </c>
      <c r="G741" s="318">
        <v>0.34840000000000004</v>
      </c>
      <c r="H741" s="319">
        <v>2.4769030000000001</v>
      </c>
      <c r="I741" s="319">
        <v>2.1722269999999998E-2</v>
      </c>
      <c r="J741" s="319">
        <v>3.9963289999999999E-2</v>
      </c>
      <c r="K741" s="315">
        <v>0</v>
      </c>
      <c r="L741" s="319">
        <v>0</v>
      </c>
      <c r="M741" s="319">
        <v>0</v>
      </c>
      <c r="N741" s="320">
        <v>0</v>
      </c>
      <c r="O741" s="320">
        <v>0</v>
      </c>
      <c r="P741" s="315">
        <v>1</v>
      </c>
      <c r="Q741" s="319">
        <v>1971.5999999629801</v>
      </c>
      <c r="R741" s="320">
        <v>6.3740546630509338E-6</v>
      </c>
    </row>
    <row r="742" spans="2:18" x14ac:dyDescent="0.2">
      <c r="B742" s="315" t="s">
        <v>1444</v>
      </c>
      <c r="C742" s="316" t="s">
        <v>8068</v>
      </c>
      <c r="D742" s="315" t="s">
        <v>24</v>
      </c>
      <c r="E742" s="317">
        <v>1068.3209090909093</v>
      </c>
      <c r="F742" s="318">
        <v>2.8730000000000002</v>
      </c>
      <c r="G742" s="318">
        <v>0.59189999999999998</v>
      </c>
      <c r="H742" s="319">
        <v>2.0306090340242662</v>
      </c>
      <c r="I742" s="319">
        <v>8.1748313800000005</v>
      </c>
      <c r="J742" s="319">
        <v>0.52091489999999996</v>
      </c>
      <c r="K742" s="315">
        <v>6</v>
      </c>
      <c r="L742" s="319">
        <v>507952.51630448503</v>
      </c>
      <c r="M742" s="319">
        <v>477615.5163045199</v>
      </c>
      <c r="N742" s="320">
        <v>1.4926751405993993E-3</v>
      </c>
      <c r="O742" s="320">
        <v>1.4810497209217489E-3</v>
      </c>
      <c r="P742" s="315">
        <v>5</v>
      </c>
      <c r="Q742" s="319">
        <v>17774.258699690512</v>
      </c>
      <c r="R742" s="320">
        <v>6.7010874153725992E-5</v>
      </c>
    </row>
    <row r="743" spans="2:18" x14ac:dyDescent="0.2">
      <c r="B743" s="315" t="s">
        <v>1049</v>
      </c>
      <c r="C743" s="316" t="s">
        <v>8067</v>
      </c>
      <c r="D743" s="315" t="s">
        <v>24</v>
      </c>
      <c r="E743" s="317">
        <v>908.96399999999994</v>
      </c>
      <c r="F743" s="318">
        <v>2.3198000000000003</v>
      </c>
      <c r="G743" s="318">
        <v>1.8123</v>
      </c>
      <c r="H743" s="319">
        <v>3.2771332000000002</v>
      </c>
      <c r="I743" s="319">
        <v>30.113934780000001</v>
      </c>
      <c r="J743" s="319">
        <v>0.31414672999999999</v>
      </c>
      <c r="K743" s="315">
        <v>3</v>
      </c>
      <c r="L743" s="319">
        <v>1503509.3000015498</v>
      </c>
      <c r="M743" s="319">
        <v>154890.29999890021</v>
      </c>
      <c r="N743" s="320">
        <v>1.8330681055547182E-3</v>
      </c>
      <c r="O743" s="320">
        <v>9.1661413237037362E-4</v>
      </c>
      <c r="P743" s="315">
        <v>2</v>
      </c>
      <c r="Q743" s="319">
        <v>7307.4200000150831</v>
      </c>
      <c r="R743" s="320">
        <v>3.1835847259413022E-5</v>
      </c>
    </row>
    <row r="744" spans="2:18" x14ac:dyDescent="0.2">
      <c r="B744" s="315" t="s">
        <v>988</v>
      </c>
      <c r="C744" s="316" t="s">
        <v>8069</v>
      </c>
      <c r="D744" s="315" t="s">
        <v>25</v>
      </c>
      <c r="E744" s="317">
        <v>946.99</v>
      </c>
      <c r="F744" s="318">
        <v>2.8307000000000002</v>
      </c>
      <c r="G744" s="318">
        <v>3.7548000000000004</v>
      </c>
      <c r="H744" s="319">
        <v>1.7909914</v>
      </c>
      <c r="I744" s="319"/>
      <c r="J744" s="319"/>
      <c r="K744" s="315"/>
      <c r="L744" s="319"/>
      <c r="M744" s="319"/>
      <c r="N744" s="320"/>
      <c r="O744" s="320"/>
      <c r="P744" s="315"/>
      <c r="Q744" s="319"/>
      <c r="R744" s="320"/>
    </row>
    <row r="745" spans="2:18" x14ac:dyDescent="0.2">
      <c r="B745" s="315" t="s">
        <v>1358</v>
      </c>
      <c r="C745" s="316" t="s">
        <v>8070</v>
      </c>
      <c r="D745" s="315" t="s">
        <v>24</v>
      </c>
      <c r="E745" s="317">
        <v>1488.65</v>
      </c>
      <c r="F745" s="318">
        <v>3.1234000000000002</v>
      </c>
      <c r="G745" s="318">
        <v>3.3587000000000002</v>
      </c>
      <c r="H745" s="319">
        <v>2.527914684943406</v>
      </c>
      <c r="I745" s="319">
        <v>42.626968269999999</v>
      </c>
      <c r="J745" s="319">
        <v>6.7087469999999996E-2</v>
      </c>
      <c r="K745" s="315">
        <v>3</v>
      </c>
      <c r="L745" s="319">
        <v>1913852.3500059927</v>
      </c>
      <c r="M745" s="319">
        <v>3250.0000001164153</v>
      </c>
      <c r="N745" s="320">
        <v>1.5129269619301704E-3</v>
      </c>
      <c r="O745" s="320">
        <v>5.0485368860493224E-5</v>
      </c>
      <c r="P745" s="315">
        <v>2</v>
      </c>
      <c r="Q745" s="319">
        <v>3168.6000000134804</v>
      </c>
      <c r="R745" s="320">
        <v>1.1633114542483071E-5</v>
      </c>
    </row>
    <row r="746" spans="2:18" x14ac:dyDescent="0.2">
      <c r="B746" s="315" t="s">
        <v>1245</v>
      </c>
      <c r="C746" s="316" t="s">
        <v>8071</v>
      </c>
      <c r="D746" s="315" t="s">
        <v>24</v>
      </c>
      <c r="E746" s="317">
        <v>778.3125</v>
      </c>
      <c r="F746" s="318">
        <v>4.9095000000000004</v>
      </c>
      <c r="G746" s="318">
        <v>2.1614</v>
      </c>
      <c r="H746" s="319">
        <v>2.5150092000000002</v>
      </c>
      <c r="I746" s="319">
        <v>6.6565485000000004</v>
      </c>
      <c r="J746" s="319">
        <v>6.0020249999999997E-2</v>
      </c>
      <c r="K746" s="315">
        <v>6</v>
      </c>
      <c r="L746" s="319">
        <v>141565.04000489687</v>
      </c>
      <c r="M746" s="319">
        <v>129148.04000434089</v>
      </c>
      <c r="N746" s="320">
        <v>2.3653420007383212E-3</v>
      </c>
      <c r="O746" s="320">
        <v>1.5958569969558786E-3</v>
      </c>
      <c r="P746" s="315">
        <v>2</v>
      </c>
      <c r="Q746" s="319">
        <v>2672.3400000600841</v>
      </c>
      <c r="R746" s="320">
        <v>8.9444988777791794E-6</v>
      </c>
    </row>
    <row r="747" spans="2:18" x14ac:dyDescent="0.2">
      <c r="B747" s="315" t="s">
        <v>1455</v>
      </c>
      <c r="C747" s="316" t="s">
        <v>8072</v>
      </c>
      <c r="D747" s="315" t="s">
        <v>24</v>
      </c>
      <c r="E747" s="317">
        <v>1793.345</v>
      </c>
      <c r="F747" s="318">
        <v>4.2359</v>
      </c>
      <c r="G747" s="318">
        <v>6.2471999999999994</v>
      </c>
      <c r="H747" s="319">
        <v>3.8680801303864518</v>
      </c>
      <c r="I747" s="319">
        <v>7.6048477099999996</v>
      </c>
      <c r="J747" s="319">
        <v>0.34254997999999998</v>
      </c>
      <c r="K747" s="315">
        <v>6</v>
      </c>
      <c r="L747" s="319">
        <v>388228.25501331029</v>
      </c>
      <c r="M747" s="319">
        <v>388228.25501331029</v>
      </c>
      <c r="N747" s="320">
        <v>3.7334670768688289E-3</v>
      </c>
      <c r="O747" s="320">
        <v>3.7334670768688289E-3</v>
      </c>
      <c r="P747" s="315">
        <v>4</v>
      </c>
      <c r="Q747" s="319">
        <v>18768.047900121841</v>
      </c>
      <c r="R747" s="320">
        <v>6.7634758974668957E-5</v>
      </c>
    </row>
    <row r="748" spans="2:18" x14ac:dyDescent="0.2">
      <c r="B748" s="315" t="s">
        <v>1649</v>
      </c>
      <c r="C748" s="316" t="s">
        <v>8073</v>
      </c>
      <c r="D748" s="315" t="s">
        <v>24</v>
      </c>
      <c r="E748" s="317">
        <v>2047.25</v>
      </c>
      <c r="F748" s="318">
        <v>2.2355999999999998</v>
      </c>
      <c r="G748" s="318">
        <v>7.6752000000000002</v>
      </c>
      <c r="H748" s="319">
        <v>4.2319094495812157</v>
      </c>
      <c r="I748" s="319">
        <v>2.57428189</v>
      </c>
      <c r="J748" s="319">
        <v>1.38613E-3</v>
      </c>
      <c r="K748" s="315">
        <v>2</v>
      </c>
      <c r="L748" s="319">
        <v>128361.41999985525</v>
      </c>
      <c r="M748" s="319">
        <v>5907.3299998381872</v>
      </c>
      <c r="N748" s="320">
        <v>7.6055469162957781E-5</v>
      </c>
      <c r="O748" s="320">
        <v>3.9025942791121485E-5</v>
      </c>
      <c r="P748" s="315">
        <v>1</v>
      </c>
      <c r="Q748" s="319">
        <v>81.89999999727587</v>
      </c>
      <c r="R748" s="320">
        <v>1.1682151191658802E-6</v>
      </c>
    </row>
    <row r="749" spans="2:18" x14ac:dyDescent="0.2">
      <c r="B749" s="315" t="s">
        <v>506</v>
      </c>
      <c r="C749" s="316" t="s">
        <v>8074</v>
      </c>
      <c r="D749" s="315" t="s">
        <v>24</v>
      </c>
      <c r="E749" s="317">
        <v>744.99285714285713</v>
      </c>
      <c r="F749" s="318">
        <v>2.6857000000000002</v>
      </c>
      <c r="G749" s="318">
        <v>3.641</v>
      </c>
      <c r="H749" s="319">
        <v>3.7534607000000002</v>
      </c>
      <c r="I749" s="319">
        <v>0.76221077000000004</v>
      </c>
      <c r="J749" s="319">
        <v>8.0329269999999994E-2</v>
      </c>
      <c r="K749" s="315">
        <v>3</v>
      </c>
      <c r="L749" s="319">
        <v>5320.8800000672109</v>
      </c>
      <c r="M749" s="319">
        <v>5320.8800000672109</v>
      </c>
      <c r="N749" s="320">
        <v>6.613682967231149E-5</v>
      </c>
      <c r="O749" s="320">
        <v>6.613682967231149E-5</v>
      </c>
      <c r="P749" s="315">
        <v>2</v>
      </c>
      <c r="Q749" s="319">
        <v>545.20700000139095</v>
      </c>
      <c r="R749" s="320">
        <v>2.1980869570934618E-6</v>
      </c>
    </row>
    <row r="750" spans="2:18" x14ac:dyDescent="0.2">
      <c r="B750" s="315" t="s">
        <v>578</v>
      </c>
      <c r="C750" s="316" t="s">
        <v>8075</v>
      </c>
      <c r="D750" s="315" t="s">
        <v>25</v>
      </c>
      <c r="E750" s="317">
        <v>1192.9459999999999</v>
      </c>
      <c r="F750" s="318">
        <v>7.5662000000000003</v>
      </c>
      <c r="G750" s="318">
        <v>1.9618</v>
      </c>
      <c r="H750" s="319">
        <v>2.6425497920462018</v>
      </c>
      <c r="I750" s="319">
        <v>60.110633</v>
      </c>
      <c r="J750" s="319">
        <v>2.0847340000000001</v>
      </c>
      <c r="K750" s="315">
        <v>3</v>
      </c>
      <c r="L750" s="319">
        <v>1753726.379998175</v>
      </c>
      <c r="M750" s="319">
        <v>14692.000000113621</v>
      </c>
      <c r="N750" s="320">
        <v>3.7103452114779574E-3</v>
      </c>
      <c r="O750" s="320">
        <v>3.0224340777039828E-4</v>
      </c>
      <c r="P750" s="315">
        <v>11</v>
      </c>
      <c r="Q750" s="319">
        <v>28321.276200148495</v>
      </c>
      <c r="R750" s="320">
        <v>2.7594578247798013E-4</v>
      </c>
    </row>
    <row r="751" spans="2:18" x14ac:dyDescent="0.2">
      <c r="B751" s="315" t="s">
        <v>687</v>
      </c>
      <c r="C751" s="316" t="s">
        <v>8072</v>
      </c>
      <c r="D751" s="315" t="s">
        <v>24</v>
      </c>
      <c r="E751" s="317">
        <v>1280.3071428571427</v>
      </c>
      <c r="F751" s="318">
        <v>5.2309000000000001</v>
      </c>
      <c r="G751" s="318">
        <v>4.3656999999999995</v>
      </c>
      <c r="H751" s="319">
        <v>4.3060006</v>
      </c>
      <c r="I751" s="319">
        <v>114.27397363</v>
      </c>
      <c r="J751" s="319">
        <v>0.18233968</v>
      </c>
      <c r="K751" s="315">
        <v>4</v>
      </c>
      <c r="L751" s="319">
        <v>2711524.4999966137</v>
      </c>
      <c r="M751" s="319">
        <v>169787.49999989709</v>
      </c>
      <c r="N751" s="320">
        <v>3.8870126380658116E-3</v>
      </c>
      <c r="O751" s="320">
        <v>2.5960842958098751E-3</v>
      </c>
      <c r="P751" s="315">
        <v>3</v>
      </c>
      <c r="Q751" s="319">
        <v>9768.709999935294</v>
      </c>
      <c r="R751" s="320">
        <v>4.2040072391079253E-5</v>
      </c>
    </row>
    <row r="752" spans="2:18" x14ac:dyDescent="0.2">
      <c r="B752" s="315" t="s">
        <v>606</v>
      </c>
      <c r="C752" s="316" t="s">
        <v>8076</v>
      </c>
      <c r="D752" s="315" t="s">
        <v>25</v>
      </c>
      <c r="E752" s="317">
        <v>653.23512195121964</v>
      </c>
      <c r="F752" s="318">
        <v>158.05260000000001</v>
      </c>
      <c r="G752" s="318">
        <v>7.3900000000000007E-2</v>
      </c>
      <c r="H752" s="319">
        <v>1.7512270958422846</v>
      </c>
      <c r="I752" s="319">
        <v>2.73834774</v>
      </c>
      <c r="J752" s="319">
        <v>1.65688846</v>
      </c>
      <c r="K752" s="315">
        <v>13</v>
      </c>
      <c r="L752" s="319">
        <v>49612.464999446849</v>
      </c>
      <c r="M752" s="319">
        <v>39569.904999481296</v>
      </c>
      <c r="N752" s="320">
        <v>6.6506285683285375E-3</v>
      </c>
      <c r="O752" s="320">
        <v>4.3299127084002482E-3</v>
      </c>
      <c r="P752" s="315">
        <v>26</v>
      </c>
      <c r="Q752" s="319">
        <v>42756.541199894389</v>
      </c>
      <c r="R752" s="320">
        <v>5.1919431426460235E-4</v>
      </c>
    </row>
    <row r="753" spans="2:18" x14ac:dyDescent="0.2">
      <c r="B753" s="315" t="s">
        <v>1791</v>
      </c>
      <c r="C753" s="316" t="s">
        <v>8077</v>
      </c>
      <c r="D753" s="315" t="s">
        <v>25</v>
      </c>
      <c r="E753" s="317">
        <v>285.32166666666666</v>
      </c>
      <c r="F753" s="318">
        <v>93.658699999999996</v>
      </c>
      <c r="G753" s="318">
        <v>3.2299999999999995E-2</v>
      </c>
      <c r="H753" s="319"/>
      <c r="I753" s="319">
        <v>10.16340945</v>
      </c>
      <c r="J753" s="319">
        <v>0.44964293999999999</v>
      </c>
      <c r="K753" s="315">
        <v>3</v>
      </c>
      <c r="L753" s="319">
        <v>29425.37000059144</v>
      </c>
      <c r="M753" s="319">
        <v>28287.449999862849</v>
      </c>
      <c r="N753" s="320">
        <v>1.7467513284591786E-3</v>
      </c>
      <c r="O753" s="320">
        <v>9.2849482000065915E-4</v>
      </c>
      <c r="P753" s="315">
        <v>3</v>
      </c>
      <c r="Q753" s="319">
        <v>3446.8300000061513</v>
      </c>
      <c r="R753" s="320">
        <v>4.9429793177316129E-5</v>
      </c>
    </row>
    <row r="754" spans="2:18" x14ac:dyDescent="0.2">
      <c r="B754" s="315" t="s">
        <v>791</v>
      </c>
      <c r="C754" s="316" t="s">
        <v>8078</v>
      </c>
      <c r="D754" s="315" t="s">
        <v>25</v>
      </c>
      <c r="E754" s="317">
        <v>473.98333333333306</v>
      </c>
      <c r="F754" s="318">
        <v>124.47810000000001</v>
      </c>
      <c r="G754" s="318">
        <v>0.49480000000000002</v>
      </c>
      <c r="H754" s="319">
        <v>1.5202960502367087</v>
      </c>
      <c r="I754" s="319">
        <v>3.08546554</v>
      </c>
      <c r="J754" s="319">
        <v>0.81898135000000005</v>
      </c>
      <c r="K754" s="315">
        <v>11</v>
      </c>
      <c r="L754" s="319">
        <v>90997.639998596336</v>
      </c>
      <c r="M754" s="319">
        <v>89279.719997496373</v>
      </c>
      <c r="N754" s="320">
        <v>6.1773630476390914E-3</v>
      </c>
      <c r="O754" s="320">
        <v>4.9420396320992814E-3</v>
      </c>
      <c r="P754" s="315">
        <v>19</v>
      </c>
      <c r="Q754" s="319">
        <v>31265.339999786418</v>
      </c>
      <c r="R754" s="320">
        <v>6.304672166153988E-4</v>
      </c>
    </row>
    <row r="755" spans="2:18" x14ac:dyDescent="0.2">
      <c r="B755" s="315" t="s">
        <v>1792</v>
      </c>
      <c r="C755" s="316" t="s">
        <v>8079</v>
      </c>
      <c r="D755" s="315" t="s">
        <v>25</v>
      </c>
      <c r="E755" s="317">
        <v>86.165000000000006</v>
      </c>
      <c r="F755" s="318">
        <v>49.956000000000003</v>
      </c>
      <c r="G755" s="318">
        <v>0.13600000000000001</v>
      </c>
      <c r="H755" s="319"/>
      <c r="I755" s="319">
        <v>6.4716399999999993E-2</v>
      </c>
      <c r="J755" s="319">
        <v>0.42340362999999998</v>
      </c>
      <c r="K755" s="315">
        <v>1</v>
      </c>
      <c r="L755" s="319">
        <v>117.32000007511814</v>
      </c>
      <c r="M755" s="319">
        <v>0</v>
      </c>
      <c r="N755" s="320">
        <v>8.4362568170305037E-5</v>
      </c>
      <c r="O755" s="320">
        <v>0</v>
      </c>
      <c r="P755" s="315">
        <v>1</v>
      </c>
      <c r="Q755" s="319">
        <v>7123.1999998963438</v>
      </c>
      <c r="R755" s="320">
        <v>4.5831219644563614E-5</v>
      </c>
    </row>
    <row r="756" spans="2:18" x14ac:dyDescent="0.2">
      <c r="B756" s="315" t="s">
        <v>1504</v>
      </c>
      <c r="C756" s="316" t="s">
        <v>8080</v>
      </c>
      <c r="D756" s="315" t="s">
        <v>24</v>
      </c>
      <c r="E756" s="317">
        <v>992.5</v>
      </c>
      <c r="F756" s="318">
        <v>4.5635000000000003</v>
      </c>
      <c r="G756" s="318">
        <v>3.2338</v>
      </c>
      <c r="H756" s="319">
        <v>3.2580800999999999</v>
      </c>
      <c r="I756" s="319">
        <v>1.50154637</v>
      </c>
      <c r="J756" s="319">
        <v>0</v>
      </c>
      <c r="K756" s="315">
        <v>1</v>
      </c>
      <c r="L756" s="319">
        <v>38707.500001386506</v>
      </c>
      <c r="M756" s="319">
        <v>38707.500001386506</v>
      </c>
      <c r="N756" s="320">
        <v>1.0034099560428593E-3</v>
      </c>
      <c r="O756" s="320">
        <v>1.0034099560428593E-3</v>
      </c>
      <c r="P756" s="315">
        <v>0</v>
      </c>
      <c r="Q756" s="319">
        <v>0</v>
      </c>
      <c r="R756" s="320">
        <v>0</v>
      </c>
    </row>
    <row r="757" spans="2:18" x14ac:dyDescent="0.2">
      <c r="B757" s="315" t="s">
        <v>1505</v>
      </c>
      <c r="C757" s="316" t="s">
        <v>8081</v>
      </c>
      <c r="D757" s="315" t="s">
        <v>25</v>
      </c>
      <c r="E757" s="317">
        <v>564</v>
      </c>
      <c r="F757" s="318">
        <v>15.565100000000001</v>
      </c>
      <c r="G757" s="318">
        <v>4.5749000000000004</v>
      </c>
      <c r="H757" s="319">
        <v>3.5819828</v>
      </c>
      <c r="I757" s="319">
        <v>4.1733573799999997</v>
      </c>
      <c r="J757" s="319">
        <v>0</v>
      </c>
      <c r="K757" s="315">
        <v>4</v>
      </c>
      <c r="L757" s="319">
        <v>77980.640000420593</v>
      </c>
      <c r="M757" s="319">
        <v>26396.000000750064</v>
      </c>
      <c r="N757" s="320">
        <v>1.7842923792103615E-3</v>
      </c>
      <c r="O757" s="320">
        <v>1.6614398383301614E-3</v>
      </c>
      <c r="P757" s="315">
        <v>0</v>
      </c>
      <c r="Q757" s="319">
        <v>0</v>
      </c>
      <c r="R757" s="320">
        <v>0</v>
      </c>
    </row>
    <row r="758" spans="2:18" x14ac:dyDescent="0.2">
      <c r="B758" s="315" t="s">
        <v>1506</v>
      </c>
      <c r="C758" s="316" t="s">
        <v>8082</v>
      </c>
      <c r="D758" s="315" t="s">
        <v>24</v>
      </c>
      <c r="E758" s="317">
        <v>1096.83</v>
      </c>
      <c r="F758" s="318">
        <v>11.258120000000002</v>
      </c>
      <c r="G758" s="318">
        <v>1.9116000000000002</v>
      </c>
      <c r="H758" s="319">
        <v>4.0202040999999999</v>
      </c>
      <c r="I758" s="319">
        <v>3.7618450800000001</v>
      </c>
      <c r="J758" s="319">
        <v>0</v>
      </c>
      <c r="K758" s="315">
        <v>2</v>
      </c>
      <c r="L758" s="319">
        <v>29848.260001069168</v>
      </c>
      <c r="M758" s="319">
        <v>29848.260001069168</v>
      </c>
      <c r="N758" s="320">
        <v>7.585373247150284E-4</v>
      </c>
      <c r="O758" s="320">
        <v>7.585373247150284E-4</v>
      </c>
      <c r="P758" s="315">
        <v>0</v>
      </c>
      <c r="Q758" s="319">
        <v>0</v>
      </c>
      <c r="R758" s="320">
        <v>0</v>
      </c>
    </row>
    <row r="759" spans="2:18" x14ac:dyDescent="0.2">
      <c r="B759" s="315" t="s">
        <v>1466</v>
      </c>
      <c r="C759" s="316" t="s">
        <v>8083</v>
      </c>
      <c r="D759" s="315" t="s">
        <v>24</v>
      </c>
      <c r="E759" s="317">
        <v>1354</v>
      </c>
      <c r="F759" s="318">
        <v>1.1344000000000001</v>
      </c>
      <c r="G759" s="318">
        <v>6.8959999999999999</v>
      </c>
      <c r="H759" s="319">
        <v>4.4584254000000003</v>
      </c>
      <c r="I759" s="319">
        <v>1.9273726499999999</v>
      </c>
      <c r="J759" s="319">
        <v>0</v>
      </c>
      <c r="K759" s="315">
        <v>4</v>
      </c>
      <c r="L759" s="319">
        <v>58069.310001650265</v>
      </c>
      <c r="M759" s="319">
        <v>58069.310001650265</v>
      </c>
      <c r="N759" s="320">
        <v>1.4348080427393751E-3</v>
      </c>
      <c r="O759" s="320">
        <v>1.4348080427393751E-3</v>
      </c>
      <c r="P759" s="315">
        <v>0</v>
      </c>
      <c r="Q759" s="319">
        <v>0</v>
      </c>
      <c r="R759" s="320">
        <v>0</v>
      </c>
    </row>
    <row r="760" spans="2:18" x14ac:dyDescent="0.2">
      <c r="B760" s="315" t="s">
        <v>1253</v>
      </c>
      <c r="C760" s="316" t="s">
        <v>8084</v>
      </c>
      <c r="D760" s="315" t="s">
        <v>24</v>
      </c>
      <c r="E760" s="317">
        <v>2135.58</v>
      </c>
      <c r="F760" s="318">
        <v>11.721200000000001</v>
      </c>
      <c r="G760" s="318">
        <v>1.0215000000000001</v>
      </c>
      <c r="H760" s="319">
        <v>5.7540361999999998</v>
      </c>
      <c r="I760" s="319">
        <v>4.4078684900000003</v>
      </c>
      <c r="J760" s="319">
        <v>1.0991020300000001</v>
      </c>
      <c r="K760" s="315">
        <v>5</v>
      </c>
      <c r="L760" s="319">
        <v>102742.99000347374</v>
      </c>
      <c r="M760" s="319">
        <v>100247.4900034593</v>
      </c>
      <c r="N760" s="320">
        <v>2.6157870784248808E-3</v>
      </c>
      <c r="O760" s="320">
        <v>2.6001348244109332E-3</v>
      </c>
      <c r="P760" s="315">
        <v>7</v>
      </c>
      <c r="Q760" s="319">
        <v>14166.900100069293</v>
      </c>
      <c r="R760" s="320">
        <v>5.5931897566177846E-5</v>
      </c>
    </row>
    <row r="761" spans="2:18" x14ac:dyDescent="0.2">
      <c r="B761" s="315" t="s">
        <v>1218</v>
      </c>
      <c r="C761" s="316" t="s">
        <v>8085</v>
      </c>
      <c r="D761" s="315" t="s">
        <v>25</v>
      </c>
      <c r="E761" s="317">
        <v>1271.0450000000001</v>
      </c>
      <c r="F761" s="318">
        <v>15.807700000000001</v>
      </c>
      <c r="G761" s="318">
        <v>3.9157000000000002</v>
      </c>
      <c r="H761" s="319">
        <v>3.5248234999999997</v>
      </c>
      <c r="I761" s="319">
        <v>58.694825559999998</v>
      </c>
      <c r="J761" s="319">
        <v>0.41619917000000001</v>
      </c>
      <c r="K761" s="315">
        <v>6</v>
      </c>
      <c r="L761" s="319">
        <v>1647698.2499841885</v>
      </c>
      <c r="M761" s="319">
        <v>49846.760001779068</v>
      </c>
      <c r="N761" s="320">
        <v>1.4665183843189733E-2</v>
      </c>
      <c r="O761" s="320">
        <v>3.6552085448977468E-3</v>
      </c>
      <c r="P761" s="315">
        <v>5</v>
      </c>
      <c r="Q761" s="319">
        <v>2185.4800001289459</v>
      </c>
      <c r="R761" s="320">
        <v>1.0575286197167145E-4</v>
      </c>
    </row>
    <row r="762" spans="2:18" x14ac:dyDescent="0.2">
      <c r="B762" s="315" t="s">
        <v>1507</v>
      </c>
      <c r="C762" s="316" t="s">
        <v>8086</v>
      </c>
      <c r="D762" s="315" t="s">
        <v>25</v>
      </c>
      <c r="E762" s="317">
        <v>519.83333333333337</v>
      </c>
      <c r="F762" s="318">
        <v>6.0424000000000007</v>
      </c>
      <c r="G762" s="318">
        <v>4.3096300000000003</v>
      </c>
      <c r="H762" s="319">
        <v>1.7909914</v>
      </c>
      <c r="I762" s="319">
        <v>3.3119611899999999</v>
      </c>
      <c r="J762" s="319">
        <v>0.16714728000000001</v>
      </c>
      <c r="K762" s="315">
        <v>4</v>
      </c>
      <c r="L762" s="319">
        <v>74422.420004284009</v>
      </c>
      <c r="M762" s="319">
        <v>74422.420004284009</v>
      </c>
      <c r="N762" s="320">
        <v>3.1365818992965507E-3</v>
      </c>
      <c r="O762" s="320">
        <v>3.1365818992965507E-3</v>
      </c>
      <c r="P762" s="315">
        <v>2</v>
      </c>
      <c r="Q762" s="319">
        <v>3404.0000000526197</v>
      </c>
      <c r="R762" s="320">
        <v>2.3326454586507478E-5</v>
      </c>
    </row>
    <row r="763" spans="2:18" x14ac:dyDescent="0.2">
      <c r="B763" s="315" t="s">
        <v>1280</v>
      </c>
      <c r="C763" s="316" t="s">
        <v>8087</v>
      </c>
      <c r="D763" s="315" t="s">
        <v>24</v>
      </c>
      <c r="E763" s="317">
        <v>1952.8583333333333</v>
      </c>
      <c r="F763" s="318">
        <v>8.8687000000000005</v>
      </c>
      <c r="G763" s="318">
        <v>2.6614</v>
      </c>
      <c r="H763" s="319">
        <v>4.7632750000000001</v>
      </c>
      <c r="I763" s="319">
        <v>2.8500995900000001</v>
      </c>
      <c r="J763" s="319">
        <v>7.9668639999999999E-2</v>
      </c>
      <c r="K763" s="315">
        <v>3</v>
      </c>
      <c r="L763" s="319">
        <v>101887.74000249873</v>
      </c>
      <c r="M763" s="319">
        <v>101887.74000249873</v>
      </c>
      <c r="N763" s="320">
        <v>2.1861723174315612E-3</v>
      </c>
      <c r="O763" s="320">
        <v>2.1861723174315612E-3</v>
      </c>
      <c r="P763" s="315">
        <v>3</v>
      </c>
      <c r="Q763" s="319">
        <v>4854.2500000224327</v>
      </c>
      <c r="R763" s="320">
        <v>1.7937573060141645E-5</v>
      </c>
    </row>
    <row r="764" spans="2:18" x14ac:dyDescent="0.2">
      <c r="B764" s="315" t="s">
        <v>1316</v>
      </c>
      <c r="C764" s="316" t="s">
        <v>8088</v>
      </c>
      <c r="D764" s="315" t="s">
        <v>25</v>
      </c>
      <c r="E764" s="317">
        <v>766.18588235294112</v>
      </c>
      <c r="F764" s="318">
        <v>25.884799999999998</v>
      </c>
      <c r="G764" s="318">
        <v>6.9144000000000005</v>
      </c>
      <c r="H764" s="319">
        <v>2.5531153999999998</v>
      </c>
      <c r="I764" s="319">
        <v>30.758684909999999</v>
      </c>
      <c r="J764" s="319">
        <v>2.8902824800000002</v>
      </c>
      <c r="K764" s="315">
        <v>5</v>
      </c>
      <c r="L764" s="319">
        <v>440389.00000141875</v>
      </c>
      <c r="M764" s="319">
        <v>105430.49999988056</v>
      </c>
      <c r="N764" s="320">
        <v>4.5228770313266095E-3</v>
      </c>
      <c r="O764" s="320">
        <v>2.261005223813832E-3</v>
      </c>
      <c r="P764" s="315">
        <v>12</v>
      </c>
      <c r="Q764" s="319">
        <v>29537.774999756664</v>
      </c>
      <c r="R764" s="320">
        <v>2.5928866008752E-4</v>
      </c>
    </row>
    <row r="765" spans="2:18" x14ac:dyDescent="0.2">
      <c r="B765" s="315" t="s">
        <v>1405</v>
      </c>
      <c r="C765" s="316" t="s">
        <v>8089</v>
      </c>
      <c r="D765" s="315" t="s">
        <v>25</v>
      </c>
      <c r="E765" s="317">
        <v>1123.6888235294116</v>
      </c>
      <c r="F765" s="318">
        <v>42.688900000000004</v>
      </c>
      <c r="G765" s="318">
        <v>2.6930000000000001</v>
      </c>
      <c r="H765" s="319">
        <v>3.2961863</v>
      </c>
      <c r="I765" s="319">
        <v>153.26109074999999</v>
      </c>
      <c r="J765" s="319">
        <v>3.2646183299999998</v>
      </c>
      <c r="K765" s="315">
        <v>12</v>
      </c>
      <c r="L765" s="319">
        <v>4549953.3199934866</v>
      </c>
      <c r="M765" s="319">
        <v>51628.319999672836</v>
      </c>
      <c r="N765" s="320">
        <v>9.578513388520362E-3</v>
      </c>
      <c r="O765" s="320">
        <v>2.052935499338463E-3</v>
      </c>
      <c r="P765" s="315">
        <v>5</v>
      </c>
      <c r="Q765" s="319">
        <v>70467.369999796749</v>
      </c>
      <c r="R765" s="320">
        <v>6.5788263335242177E-4</v>
      </c>
    </row>
    <row r="766" spans="2:18" x14ac:dyDescent="0.2">
      <c r="B766" s="315" t="s">
        <v>548</v>
      </c>
      <c r="C766" s="316" t="s">
        <v>8090</v>
      </c>
      <c r="D766" s="315" t="s">
        <v>25</v>
      </c>
      <c r="E766" s="317">
        <v>680.33018867924534</v>
      </c>
      <c r="F766" s="318">
        <v>36.029000000000003</v>
      </c>
      <c r="G766" s="318">
        <v>2.1749999999999998</v>
      </c>
      <c r="H766" s="319">
        <v>1.8574444190469619</v>
      </c>
      <c r="I766" s="319">
        <v>40.656924050000001</v>
      </c>
      <c r="J766" s="319">
        <v>6.5758921499999996</v>
      </c>
      <c r="K766" s="315">
        <v>15</v>
      </c>
      <c r="L766" s="319">
        <v>1409572.6933285377</v>
      </c>
      <c r="M766" s="319">
        <v>64998.193330559166</v>
      </c>
      <c r="N766" s="320">
        <v>8.2979421982422169E-3</v>
      </c>
      <c r="O766" s="320">
        <v>3.6332922441419608E-3</v>
      </c>
      <c r="P766" s="315">
        <v>36</v>
      </c>
      <c r="Q766" s="319">
        <v>231866.99999902403</v>
      </c>
      <c r="R766" s="320">
        <v>2.0360572834069576E-3</v>
      </c>
    </row>
    <row r="767" spans="2:18" x14ac:dyDescent="0.2">
      <c r="B767" s="315" t="s">
        <v>496</v>
      </c>
      <c r="C767" s="316" t="s">
        <v>8091</v>
      </c>
      <c r="D767" s="315" t="s">
        <v>25</v>
      </c>
      <c r="E767" s="317">
        <v>1538.665</v>
      </c>
      <c r="F767" s="318">
        <v>48.071700000000007</v>
      </c>
      <c r="G767" s="318">
        <v>4.5546999999999995</v>
      </c>
      <c r="H767" s="319">
        <v>4.3250536999999989</v>
      </c>
      <c r="I767" s="319">
        <v>83.348144250000004</v>
      </c>
      <c r="J767" s="319">
        <v>0.83965124999999996</v>
      </c>
      <c r="K767" s="315">
        <v>9</v>
      </c>
      <c r="L767" s="319">
        <v>2275428.0000036559</v>
      </c>
      <c r="M767" s="319">
        <v>17344.499999445397</v>
      </c>
      <c r="N767" s="320">
        <v>9.2070337483113607E-3</v>
      </c>
      <c r="O767" s="320">
        <v>2.0473012324924342E-3</v>
      </c>
      <c r="P767" s="315">
        <v>3</v>
      </c>
      <c r="Q767" s="319">
        <v>27093.819999814637</v>
      </c>
      <c r="R767" s="320">
        <v>3.4376045589049926E-4</v>
      </c>
    </row>
    <row r="768" spans="2:18" x14ac:dyDescent="0.2">
      <c r="B768" s="315" t="s">
        <v>737</v>
      </c>
      <c r="C768" s="316" t="s">
        <v>8092</v>
      </c>
      <c r="D768" s="315" t="s">
        <v>25</v>
      </c>
      <c r="E768" s="317">
        <v>777.27222222222213</v>
      </c>
      <c r="F768" s="318">
        <v>42.052200000000006</v>
      </c>
      <c r="G768" s="318">
        <v>0.42890000000000006</v>
      </c>
      <c r="H768" s="319">
        <v>2.3435313</v>
      </c>
      <c r="I768" s="319">
        <v>115.69296602</v>
      </c>
      <c r="J768" s="319">
        <v>0.20945559</v>
      </c>
      <c r="K768" s="315">
        <v>7</v>
      </c>
      <c r="L768" s="319">
        <v>2848652.9899995858</v>
      </c>
      <c r="M768" s="319">
        <v>15552.339999928186</v>
      </c>
      <c r="N768" s="320">
        <v>2.6952514414887697E-3</v>
      </c>
      <c r="O768" s="320">
        <v>1.3712739853742831E-4</v>
      </c>
      <c r="P768" s="315">
        <v>2</v>
      </c>
      <c r="Q768" s="319">
        <v>6613.8800000342771</v>
      </c>
      <c r="R768" s="320">
        <v>1.129927498159673E-4</v>
      </c>
    </row>
    <row r="769" spans="2:18" x14ac:dyDescent="0.2">
      <c r="B769" s="315" t="s">
        <v>614</v>
      </c>
      <c r="C769" s="316" t="s">
        <v>8093</v>
      </c>
      <c r="D769" s="315" t="s">
        <v>25</v>
      </c>
      <c r="E769" s="317">
        <v>974.12199999999996</v>
      </c>
      <c r="F769" s="318">
        <v>62.363800000000005</v>
      </c>
      <c r="G769" s="318">
        <v>3.5348999999999999</v>
      </c>
      <c r="H769" s="319">
        <v>2.9341773999999998</v>
      </c>
      <c r="I769" s="319">
        <v>135.14301939000001</v>
      </c>
      <c r="J769" s="319">
        <v>3.2482140300000002</v>
      </c>
      <c r="K769" s="315">
        <v>8</v>
      </c>
      <c r="L769" s="319">
        <v>3764359.8000062425</v>
      </c>
      <c r="M769" s="319">
        <v>123172.80000100129</v>
      </c>
      <c r="N769" s="320">
        <v>1.1251843866697636E-2</v>
      </c>
      <c r="O769" s="320">
        <v>6.0043390190325958E-3</v>
      </c>
      <c r="P769" s="315">
        <v>7</v>
      </c>
      <c r="Q769" s="319">
        <v>28501.755000012075</v>
      </c>
      <c r="R769" s="320">
        <v>2.9068443654840554E-4</v>
      </c>
    </row>
    <row r="770" spans="2:18" x14ac:dyDescent="0.2">
      <c r="B770" s="315" t="s">
        <v>563</v>
      </c>
      <c r="C770" s="316" t="s">
        <v>8094</v>
      </c>
      <c r="D770" s="315" t="s">
        <v>24</v>
      </c>
      <c r="E770" s="317">
        <v>459.55777777777774</v>
      </c>
      <c r="F770" s="318">
        <v>9.5548999999999999</v>
      </c>
      <c r="G770" s="318">
        <v>1.4436000000000002</v>
      </c>
      <c r="H770" s="319">
        <v>3.2771332000000002</v>
      </c>
      <c r="I770" s="319">
        <v>97.890461669999993</v>
      </c>
      <c r="J770" s="319">
        <v>0.12847501</v>
      </c>
      <c r="K770" s="315">
        <v>7</v>
      </c>
      <c r="L770" s="319">
        <v>1680703.3200015645</v>
      </c>
      <c r="M770" s="319">
        <v>2977.320000074571</v>
      </c>
      <c r="N770" s="320">
        <v>4.7996703233242594E-4</v>
      </c>
      <c r="O770" s="320">
        <v>4.0190890522626844E-5</v>
      </c>
      <c r="P770" s="315">
        <v>2</v>
      </c>
      <c r="Q770" s="319">
        <v>9905.9999999910597</v>
      </c>
      <c r="R770" s="320">
        <v>3.184185957708526E-5</v>
      </c>
    </row>
    <row r="771" spans="2:18" x14ac:dyDescent="0.2">
      <c r="B771" s="315" t="s">
        <v>8095</v>
      </c>
      <c r="C771" s="316" t="s">
        <v>8096</v>
      </c>
      <c r="D771" s="315" t="s">
        <v>24</v>
      </c>
      <c r="E771" s="317">
        <v>195</v>
      </c>
      <c r="F771" s="318">
        <v>0</v>
      </c>
      <c r="G771" s="318">
        <v>3.7603</v>
      </c>
      <c r="H771" s="319">
        <v>1.9243631000000001</v>
      </c>
      <c r="I771" s="319"/>
      <c r="J771" s="319"/>
      <c r="K771" s="315"/>
      <c r="L771" s="319"/>
      <c r="M771" s="319"/>
      <c r="N771" s="320"/>
      <c r="O771" s="320"/>
      <c r="P771" s="315"/>
      <c r="Q771" s="319"/>
      <c r="R771" s="320"/>
    </row>
    <row r="772" spans="2:18" x14ac:dyDescent="0.2">
      <c r="B772" s="315" t="s">
        <v>1767</v>
      </c>
      <c r="C772" s="316" t="s">
        <v>8097</v>
      </c>
      <c r="D772" s="315" t="s">
        <v>24</v>
      </c>
      <c r="E772" s="317">
        <v>761.74</v>
      </c>
      <c r="F772" s="318">
        <v>3.4208000000000003</v>
      </c>
      <c r="G772" s="318">
        <v>2.6297000000000001</v>
      </c>
      <c r="H772" s="319"/>
      <c r="I772" s="319">
        <v>0.10493261</v>
      </c>
      <c r="J772" s="319">
        <v>8.2051440000000003E-2</v>
      </c>
      <c r="K772" s="315">
        <v>1</v>
      </c>
      <c r="L772" s="319">
        <v>746.69999996339914</v>
      </c>
      <c r="M772" s="319">
        <v>746.69999996339914</v>
      </c>
      <c r="N772" s="320">
        <v>3.9637014908368858E-5</v>
      </c>
      <c r="O772" s="320">
        <v>3.9637014908368858E-5</v>
      </c>
      <c r="P772" s="315">
        <v>2</v>
      </c>
      <c r="Q772" s="319">
        <v>3714.961999987037</v>
      </c>
      <c r="R772" s="320">
        <v>1.2910803010438106E-5</v>
      </c>
    </row>
    <row r="773" spans="2:18" x14ac:dyDescent="0.2">
      <c r="B773" s="315" t="s">
        <v>4433</v>
      </c>
      <c r="C773" s="316" t="s">
        <v>8098</v>
      </c>
      <c r="D773" s="315" t="s">
        <v>24</v>
      </c>
      <c r="E773" s="317">
        <v>567.33000000000004</v>
      </c>
      <c r="F773" s="318">
        <v>3.3143000000000002</v>
      </c>
      <c r="G773" s="318">
        <v>0.19190000000000002</v>
      </c>
      <c r="H773" s="319">
        <v>3.4676641999999998</v>
      </c>
      <c r="I773" s="319">
        <v>4.0084870000000002E-2</v>
      </c>
      <c r="J773" s="319">
        <v>0.39542972999999998</v>
      </c>
      <c r="K773" s="315">
        <v>0</v>
      </c>
      <c r="L773" s="319">
        <v>0</v>
      </c>
      <c r="M773" s="319">
        <v>0</v>
      </c>
      <c r="N773" s="320">
        <v>0</v>
      </c>
      <c r="O773" s="320">
        <v>0</v>
      </c>
      <c r="P773" s="315">
        <v>1</v>
      </c>
      <c r="Q773" s="319">
        <v>619.50000000768341</v>
      </c>
      <c r="R773" s="320">
        <v>1.5010028500241583E-6</v>
      </c>
    </row>
    <row r="774" spans="2:18" x14ac:dyDescent="0.2">
      <c r="B774" s="315" t="s">
        <v>2708</v>
      </c>
      <c r="C774" s="316" t="s">
        <v>8099</v>
      </c>
      <c r="D774" s="315" t="s">
        <v>24</v>
      </c>
      <c r="E774" s="317">
        <v>307.16000000000003</v>
      </c>
      <c r="F774" s="318">
        <v>1.6886000000000001</v>
      </c>
      <c r="G774" s="318">
        <v>1.069</v>
      </c>
      <c r="H774" s="319">
        <v>0.83833639999999998</v>
      </c>
      <c r="I774" s="319">
        <v>0</v>
      </c>
      <c r="J774" s="319">
        <v>5.4277390000000002E-2</v>
      </c>
      <c r="K774" s="315">
        <v>0</v>
      </c>
      <c r="L774" s="319">
        <v>0</v>
      </c>
      <c r="M774" s="319">
        <v>0</v>
      </c>
      <c r="N774" s="320">
        <v>0</v>
      </c>
      <c r="O774" s="320">
        <v>0</v>
      </c>
      <c r="P774" s="315">
        <v>1</v>
      </c>
      <c r="Q774" s="319">
        <v>2037.7500000072994</v>
      </c>
      <c r="R774" s="320">
        <v>6.2968467952168117E-6</v>
      </c>
    </row>
    <row r="775" spans="2:18" x14ac:dyDescent="0.2">
      <c r="B775" s="315" t="s">
        <v>1077</v>
      </c>
      <c r="C775" s="316" t="s">
        <v>8100</v>
      </c>
      <c r="D775" s="315" t="s">
        <v>24</v>
      </c>
      <c r="E775" s="317">
        <v>934.35285714285703</v>
      </c>
      <c r="F775" s="318">
        <v>0</v>
      </c>
      <c r="G775" s="318">
        <v>6.0344000000000007</v>
      </c>
      <c r="H775" s="319">
        <v>2.6483808999999998</v>
      </c>
      <c r="I775" s="319">
        <v>0.13390379999999999</v>
      </c>
      <c r="J775" s="319">
        <v>0.30863203</v>
      </c>
      <c r="K775" s="315">
        <v>2</v>
      </c>
      <c r="L775" s="319">
        <v>5742.7740000552876</v>
      </c>
      <c r="M775" s="319">
        <v>5742.7740000552876</v>
      </c>
      <c r="N775" s="320">
        <v>4.6690081617992951E-5</v>
      </c>
      <c r="O775" s="320">
        <v>4.6690081617992951E-5</v>
      </c>
      <c r="P775" s="315">
        <v>5</v>
      </c>
      <c r="Q775" s="319">
        <v>34435.187000572609</v>
      </c>
      <c r="R775" s="320">
        <v>1.2826774919399753E-4</v>
      </c>
    </row>
    <row r="776" spans="2:18" x14ac:dyDescent="0.2">
      <c r="B776" s="315" t="s">
        <v>4036</v>
      </c>
      <c r="C776" s="316" t="s">
        <v>8101</v>
      </c>
      <c r="D776" s="315" t="s">
        <v>24</v>
      </c>
      <c r="E776" s="317">
        <v>416.83000000000004</v>
      </c>
      <c r="F776" s="318">
        <v>1.0450999999999999</v>
      </c>
      <c r="G776" s="318">
        <v>4.706900000000001</v>
      </c>
      <c r="H776" s="319">
        <v>4.4965316</v>
      </c>
      <c r="I776" s="319">
        <v>0</v>
      </c>
      <c r="J776" s="319">
        <v>0.21204506000000001</v>
      </c>
      <c r="K776" s="315">
        <v>0</v>
      </c>
      <c r="L776" s="319">
        <v>0</v>
      </c>
      <c r="M776" s="319">
        <v>0</v>
      </c>
      <c r="N776" s="320">
        <v>0</v>
      </c>
      <c r="O776" s="320">
        <v>0</v>
      </c>
      <c r="P776" s="315">
        <v>3</v>
      </c>
      <c r="Q776" s="319">
        <v>6377.0099999949571</v>
      </c>
      <c r="R776" s="320">
        <v>3.469239866201481E-5</v>
      </c>
    </row>
    <row r="777" spans="2:18" x14ac:dyDescent="0.2">
      <c r="B777" s="315" t="s">
        <v>8102</v>
      </c>
      <c r="C777" s="316" t="s">
        <v>7453</v>
      </c>
      <c r="D777" s="315" t="s">
        <v>24</v>
      </c>
      <c r="E777" s="317">
        <v>29</v>
      </c>
      <c r="F777" s="318">
        <v>1.3677000000000001</v>
      </c>
      <c r="G777" s="318">
        <v>0.6744</v>
      </c>
      <c r="H777" s="319">
        <v>2.1148940999999999</v>
      </c>
      <c r="I777" s="319"/>
      <c r="J777" s="319"/>
      <c r="K777" s="315"/>
      <c r="L777" s="319"/>
      <c r="M777" s="319"/>
      <c r="N777" s="320"/>
      <c r="O777" s="320"/>
      <c r="P777" s="315"/>
      <c r="Q777" s="319"/>
      <c r="R777" s="320"/>
    </row>
    <row r="778" spans="2:18" x14ac:dyDescent="0.2">
      <c r="B778" s="315" t="s">
        <v>1386</v>
      </c>
      <c r="C778" s="316" t="s">
        <v>7453</v>
      </c>
      <c r="D778" s="315" t="s">
        <v>24</v>
      </c>
      <c r="E778" s="317">
        <v>7</v>
      </c>
      <c r="F778" s="318">
        <v>1.3561000000000001</v>
      </c>
      <c r="G778" s="318">
        <v>1.3771000000000002</v>
      </c>
      <c r="H778" s="319">
        <v>2.7055402000000002</v>
      </c>
      <c r="I778" s="319">
        <v>6.2490508399999998</v>
      </c>
      <c r="J778" s="319">
        <v>0</v>
      </c>
      <c r="K778" s="315">
        <v>3</v>
      </c>
      <c r="L778" s="319">
        <v>1506.0000000055879</v>
      </c>
      <c r="M778" s="319">
        <v>234.0000000083819</v>
      </c>
      <c r="N778" s="320">
        <v>1.8189922211710857E-5</v>
      </c>
      <c r="O778" s="320">
        <v>1.212403821931586E-5</v>
      </c>
      <c r="P778" s="315">
        <v>0</v>
      </c>
      <c r="Q778" s="319">
        <v>0</v>
      </c>
      <c r="R778" s="320">
        <v>0</v>
      </c>
    </row>
    <row r="779" spans="2:18" x14ac:dyDescent="0.2">
      <c r="B779" s="315" t="s">
        <v>1808</v>
      </c>
      <c r="C779" s="316" t="s">
        <v>8103</v>
      </c>
      <c r="D779" s="315" t="s">
        <v>25</v>
      </c>
      <c r="E779" s="317">
        <v>919.50333333333344</v>
      </c>
      <c r="F779" s="318">
        <v>11.727399999999999</v>
      </c>
      <c r="G779" s="318">
        <v>1.2749000000000001</v>
      </c>
      <c r="H779" s="319">
        <v>2.9341773999999998</v>
      </c>
      <c r="I779" s="319">
        <v>2.5717048400000002</v>
      </c>
      <c r="J779" s="319">
        <v>0.95083083999999995</v>
      </c>
      <c r="K779" s="315">
        <v>1</v>
      </c>
      <c r="L779" s="319">
        <v>79994.999996032566</v>
      </c>
      <c r="M779" s="319">
        <v>79994.999996032566</v>
      </c>
      <c r="N779" s="320">
        <v>2.5032899250185454E-3</v>
      </c>
      <c r="O779" s="320">
        <v>2.5032899250185454E-3</v>
      </c>
      <c r="P779" s="315">
        <v>2</v>
      </c>
      <c r="Q779" s="319">
        <v>9551.1000000424683</v>
      </c>
      <c r="R779" s="320">
        <v>6.8578743655064604E-5</v>
      </c>
    </row>
    <row r="780" spans="2:18" x14ac:dyDescent="0.2">
      <c r="B780" s="315" t="s">
        <v>1824</v>
      </c>
      <c r="C780" s="316" t="s">
        <v>8104</v>
      </c>
      <c r="D780" s="315" t="s">
        <v>24</v>
      </c>
      <c r="E780" s="317">
        <v>90.5</v>
      </c>
      <c r="F780" s="318">
        <v>7.0896000000000008</v>
      </c>
      <c r="G780" s="318">
        <v>1.1012</v>
      </c>
      <c r="H780" s="319">
        <v>5.3920272999999996</v>
      </c>
      <c r="I780" s="319">
        <v>6.6212550500000003</v>
      </c>
      <c r="J780" s="319">
        <v>2.0356798500000002</v>
      </c>
      <c r="K780" s="315">
        <v>3</v>
      </c>
      <c r="L780" s="319">
        <v>5672.4000000518281</v>
      </c>
      <c r="M780" s="319">
        <v>5672.4000000518281</v>
      </c>
      <c r="N780" s="320">
        <v>9.2294216436747859E-5</v>
      </c>
      <c r="O780" s="320">
        <v>9.2294216436747859E-5</v>
      </c>
      <c r="P780" s="315">
        <v>2</v>
      </c>
      <c r="Q780" s="319">
        <v>15551.959999977658</v>
      </c>
      <c r="R780" s="320">
        <v>5.2431534034783517E-5</v>
      </c>
    </row>
    <row r="781" spans="2:18" x14ac:dyDescent="0.2">
      <c r="B781" s="315" t="s">
        <v>860</v>
      </c>
      <c r="C781" s="316" t="s">
        <v>8105</v>
      </c>
      <c r="D781" s="315" t="s">
        <v>25</v>
      </c>
      <c r="E781" s="317">
        <v>1396.4635714285712</v>
      </c>
      <c r="F781" s="318">
        <v>10.601300000000002</v>
      </c>
      <c r="G781" s="318">
        <v>7.0416999999999996</v>
      </c>
      <c r="H781" s="319">
        <v>4.2488412999999996</v>
      </c>
      <c r="I781" s="319">
        <v>319.48610186000002</v>
      </c>
      <c r="J781" s="319">
        <v>2.29995423</v>
      </c>
      <c r="K781" s="315">
        <v>8</v>
      </c>
      <c r="L781" s="319">
        <v>6448658.1399877733</v>
      </c>
      <c r="M781" s="319">
        <v>127052.13998771133</v>
      </c>
      <c r="N781" s="320">
        <v>8.0781796251466857E-3</v>
      </c>
      <c r="O781" s="320">
        <v>4.0981523034407854E-3</v>
      </c>
      <c r="P781" s="315">
        <v>5</v>
      </c>
      <c r="Q781" s="319">
        <v>4925.4799999793759</v>
      </c>
      <c r="R781" s="320">
        <v>4.3258923533457071E-5</v>
      </c>
    </row>
    <row r="782" spans="2:18" x14ac:dyDescent="0.2">
      <c r="B782" s="315" t="s">
        <v>574</v>
      </c>
      <c r="C782" s="316" t="s">
        <v>8106</v>
      </c>
      <c r="D782" s="315" t="s">
        <v>25</v>
      </c>
      <c r="E782" s="317">
        <v>757.87250000000006</v>
      </c>
      <c r="F782" s="318">
        <v>23.720600000000001</v>
      </c>
      <c r="G782" s="318">
        <v>1.3079000000000001</v>
      </c>
      <c r="H782" s="319">
        <v>3.0484959999999997</v>
      </c>
      <c r="I782" s="319">
        <v>0.34410929000000001</v>
      </c>
      <c r="J782" s="319">
        <v>3.0404666100000002</v>
      </c>
      <c r="K782" s="315">
        <v>3</v>
      </c>
      <c r="L782" s="319">
        <v>8856.9600001757972</v>
      </c>
      <c r="M782" s="319">
        <v>8856.9600001757972</v>
      </c>
      <c r="N782" s="320">
        <v>1.8554078046834505E-4</v>
      </c>
      <c r="O782" s="320">
        <v>1.8554078046834505E-4</v>
      </c>
      <c r="P782" s="315">
        <v>9</v>
      </c>
      <c r="Q782" s="319">
        <v>70135.59200070292</v>
      </c>
      <c r="R782" s="320">
        <v>6.2515290835706504E-4</v>
      </c>
    </row>
    <row r="783" spans="2:18" x14ac:dyDescent="0.2">
      <c r="B783" s="315" t="s">
        <v>8107</v>
      </c>
      <c r="C783" s="316" t="s">
        <v>8108</v>
      </c>
      <c r="D783" s="315" t="s">
        <v>24</v>
      </c>
      <c r="E783" s="317">
        <v>3</v>
      </c>
      <c r="F783" s="318">
        <v>0.42330000000000001</v>
      </c>
      <c r="G783" s="318">
        <v>0.26319999999999999</v>
      </c>
      <c r="H783" s="319">
        <v>4.3684456127054805</v>
      </c>
      <c r="I783" s="319">
        <v>2.770632E-2</v>
      </c>
      <c r="J783" s="319">
        <v>0</v>
      </c>
      <c r="K783" s="315">
        <v>0</v>
      </c>
      <c r="L783" s="319">
        <v>0</v>
      </c>
      <c r="M783" s="319">
        <v>0</v>
      </c>
      <c r="N783" s="320">
        <v>0</v>
      </c>
      <c r="O783" s="320">
        <v>0</v>
      </c>
      <c r="P783" s="315">
        <v>0</v>
      </c>
      <c r="Q783" s="319">
        <v>0</v>
      </c>
      <c r="R783" s="320">
        <v>0</v>
      </c>
    </row>
    <row r="784" spans="2:18" x14ac:dyDescent="0.2">
      <c r="B784" s="315" t="s">
        <v>495</v>
      </c>
      <c r="C784" s="316" t="s">
        <v>8109</v>
      </c>
      <c r="D784" s="315" t="s">
        <v>25</v>
      </c>
      <c r="E784" s="317">
        <v>1020.1650000000001</v>
      </c>
      <c r="F784" s="318">
        <v>98.684430000000006</v>
      </c>
      <c r="G784" s="318">
        <v>2.1335999999999999</v>
      </c>
      <c r="H784" s="319">
        <v>2.4959560999999999</v>
      </c>
      <c r="I784" s="319">
        <v>8.0062928400000004</v>
      </c>
      <c r="J784" s="319">
        <v>1.64631913</v>
      </c>
      <c r="K784" s="315">
        <v>20</v>
      </c>
      <c r="L784" s="319">
        <v>76141.338335328968</v>
      </c>
      <c r="M784" s="319">
        <v>76065.108335322497</v>
      </c>
      <c r="N784" s="320">
        <v>2.7504404825303892E-3</v>
      </c>
      <c r="O784" s="320">
        <v>2.743765391378552E-3</v>
      </c>
      <c r="P784" s="315">
        <v>16</v>
      </c>
      <c r="Q784" s="319">
        <v>33730.239999971003</v>
      </c>
      <c r="R784" s="320">
        <v>4.1590807937640399E-4</v>
      </c>
    </row>
    <row r="785" spans="2:18" x14ac:dyDescent="0.2">
      <c r="B785" s="315" t="s">
        <v>812</v>
      </c>
      <c r="C785" s="316" t="s">
        <v>8110</v>
      </c>
      <c r="D785" s="315" t="s">
        <v>25</v>
      </c>
      <c r="E785" s="317">
        <v>579.04049999999984</v>
      </c>
      <c r="F785" s="318">
        <v>113.9311</v>
      </c>
      <c r="G785" s="318">
        <v>0.89219999999999999</v>
      </c>
      <c r="H785" s="319">
        <v>1.8100445000000001</v>
      </c>
      <c r="I785" s="319">
        <v>2.1232010300000002</v>
      </c>
      <c r="J785" s="319">
        <v>1.8268187300000001</v>
      </c>
      <c r="K785" s="315">
        <v>8</v>
      </c>
      <c r="L785" s="319">
        <v>18407.560000009707</v>
      </c>
      <c r="M785" s="319">
        <v>18001.000000012165</v>
      </c>
      <c r="N785" s="320">
        <v>6.7633592710378406E-4</v>
      </c>
      <c r="O785" s="320">
        <v>6.6114893903903085E-4</v>
      </c>
      <c r="P785" s="315">
        <v>12</v>
      </c>
      <c r="Q785" s="319">
        <v>18977.250000005901</v>
      </c>
      <c r="R785" s="320">
        <v>2.2841296151447196E-4</v>
      </c>
    </row>
    <row r="786" spans="2:18" x14ac:dyDescent="0.2">
      <c r="B786" s="315" t="s">
        <v>613</v>
      </c>
      <c r="C786" s="316" t="s">
        <v>8111</v>
      </c>
      <c r="D786" s="315" t="s">
        <v>25</v>
      </c>
      <c r="E786" s="317">
        <v>408.98323529411761</v>
      </c>
      <c r="F786" s="318">
        <v>71.984300000000005</v>
      </c>
      <c r="G786" s="318">
        <v>0.1022</v>
      </c>
      <c r="H786" s="319">
        <v>1.8672038</v>
      </c>
      <c r="I786" s="319">
        <v>63.168129710000002</v>
      </c>
      <c r="J786" s="319">
        <v>7.77315852</v>
      </c>
      <c r="K786" s="315">
        <v>7</v>
      </c>
      <c r="L786" s="319">
        <v>336674.8899978298</v>
      </c>
      <c r="M786" s="319">
        <v>22278.939997963993</v>
      </c>
      <c r="N786" s="320">
        <v>3.0253130788790912E-3</v>
      </c>
      <c r="O786" s="320">
        <v>2.5201221149470559E-3</v>
      </c>
      <c r="P786" s="315">
        <v>24</v>
      </c>
      <c r="Q786" s="319">
        <v>41643.409999948002</v>
      </c>
      <c r="R786" s="320">
        <v>5.1553275780504167E-4</v>
      </c>
    </row>
    <row r="787" spans="2:18" x14ac:dyDescent="0.2">
      <c r="B787" s="315" t="s">
        <v>1281</v>
      </c>
      <c r="C787" s="316" t="s">
        <v>8112</v>
      </c>
      <c r="D787" s="315" t="s">
        <v>25</v>
      </c>
      <c r="E787" s="317">
        <v>375.33769230769218</v>
      </c>
      <c r="F787" s="318">
        <v>50.898400000000002</v>
      </c>
      <c r="G787" s="318">
        <v>0.63439999999999996</v>
      </c>
      <c r="H787" s="319">
        <v>1.3146639</v>
      </c>
      <c r="I787" s="319">
        <v>1.4047140199999999</v>
      </c>
      <c r="J787" s="319">
        <v>6.26198517</v>
      </c>
      <c r="K787" s="315">
        <v>5</v>
      </c>
      <c r="L787" s="319">
        <v>6308.7999986551004</v>
      </c>
      <c r="M787" s="319">
        <v>6308.7999986551004</v>
      </c>
      <c r="N787" s="320">
        <v>1.1373779317528782E-3</v>
      </c>
      <c r="O787" s="320">
        <v>1.1373779317528782E-3</v>
      </c>
      <c r="P787" s="315">
        <v>8</v>
      </c>
      <c r="Q787" s="319">
        <v>25706.949999990022</v>
      </c>
      <c r="R787" s="320">
        <v>2.0937450106440564E-4</v>
      </c>
    </row>
    <row r="788" spans="2:18" x14ac:dyDescent="0.2">
      <c r="B788" s="315" t="s">
        <v>505</v>
      </c>
      <c r="C788" s="316" t="s">
        <v>8113</v>
      </c>
      <c r="D788" s="315" t="s">
        <v>25</v>
      </c>
      <c r="E788" s="317">
        <v>216.6</v>
      </c>
      <c r="F788" s="318">
        <v>50.071899999999999</v>
      </c>
      <c r="G788" s="318">
        <v>0.1699</v>
      </c>
      <c r="H788" s="319">
        <v>0.4953806</v>
      </c>
      <c r="I788" s="319">
        <v>0.70497670999999995</v>
      </c>
      <c r="J788" s="319">
        <v>0.44511212999999999</v>
      </c>
      <c r="K788" s="315">
        <v>2</v>
      </c>
      <c r="L788" s="319">
        <v>5487.2399996651566</v>
      </c>
      <c r="M788" s="319">
        <v>5487.2399996651566</v>
      </c>
      <c r="N788" s="320">
        <v>2.9159029609462651E-4</v>
      </c>
      <c r="O788" s="320">
        <v>2.9159029609462651E-4</v>
      </c>
      <c r="P788" s="315">
        <v>3</v>
      </c>
      <c r="Q788" s="319">
        <v>4945.0000000360887</v>
      </c>
      <c r="R788" s="320">
        <v>4.6064263247703528E-5</v>
      </c>
    </row>
    <row r="789" spans="2:18" x14ac:dyDescent="0.2">
      <c r="B789" s="315" t="s">
        <v>564</v>
      </c>
      <c r="C789" s="316" t="s">
        <v>8114</v>
      </c>
      <c r="D789" s="315" t="s">
        <v>25</v>
      </c>
      <c r="E789" s="317">
        <v>401.78703703703695</v>
      </c>
      <c r="F789" s="318">
        <v>76.536199999999994</v>
      </c>
      <c r="G789" s="318">
        <v>0.14560000000000001</v>
      </c>
      <c r="H789" s="319">
        <v>1.1622391000000001</v>
      </c>
      <c r="I789" s="319">
        <v>0.79172293999999999</v>
      </c>
      <c r="J789" s="319">
        <v>23.642522159999999</v>
      </c>
      <c r="K789" s="315">
        <v>9</v>
      </c>
      <c r="L789" s="319">
        <v>3832.6500000355186</v>
      </c>
      <c r="M789" s="319">
        <v>3667.6500000425035</v>
      </c>
      <c r="N789" s="320">
        <v>7.9809274182629462E-5</v>
      </c>
      <c r="O789" s="320">
        <v>7.6932950685517114E-5</v>
      </c>
      <c r="P789" s="315">
        <v>18</v>
      </c>
      <c r="Q789" s="319">
        <v>99288.984999827982</v>
      </c>
      <c r="R789" s="320">
        <v>8.5946137236857332E-4</v>
      </c>
    </row>
    <row r="790" spans="2:18" x14ac:dyDescent="0.2">
      <c r="B790" s="315" t="s">
        <v>1565</v>
      </c>
      <c r="C790" s="316" t="s">
        <v>8115</v>
      </c>
      <c r="D790" s="315" t="s">
        <v>24</v>
      </c>
      <c r="E790" s="317">
        <v>615.85714285714289</v>
      </c>
      <c r="F790" s="318">
        <v>7.2092999999999998</v>
      </c>
      <c r="G790" s="318">
        <v>4.1599999999999998E-2</v>
      </c>
      <c r="H790" s="319">
        <v>2.1148940999999999</v>
      </c>
      <c r="I790" s="319">
        <v>11.610220310000001</v>
      </c>
      <c r="J790" s="319">
        <v>1.8793221899999999</v>
      </c>
      <c r="K790" s="315">
        <v>5</v>
      </c>
      <c r="L790" s="319">
        <v>201338.00000226824</v>
      </c>
      <c r="M790" s="319">
        <v>41605.999994573649</v>
      </c>
      <c r="N790" s="320">
        <v>3.0908600946668308E-3</v>
      </c>
      <c r="O790" s="320">
        <v>1.2347902858945306E-3</v>
      </c>
      <c r="P790" s="315">
        <v>9</v>
      </c>
      <c r="Q790" s="319">
        <v>37796.899999873909</v>
      </c>
      <c r="R790" s="320">
        <v>1.2095351999359037E-4</v>
      </c>
    </row>
    <row r="791" spans="2:18" x14ac:dyDescent="0.2">
      <c r="B791" s="315" t="s">
        <v>801</v>
      </c>
      <c r="C791" s="316" t="s">
        <v>8116</v>
      </c>
      <c r="D791" s="315" t="s">
        <v>25</v>
      </c>
      <c r="E791" s="317">
        <v>356.57184210526327</v>
      </c>
      <c r="F791" s="318">
        <v>111.1885</v>
      </c>
      <c r="G791" s="318">
        <v>0</v>
      </c>
      <c r="H791" s="319">
        <v>0.91454879999999994</v>
      </c>
      <c r="I791" s="319">
        <v>18.143132380000001</v>
      </c>
      <c r="J791" s="319">
        <v>4.3852347099999998</v>
      </c>
      <c r="K791" s="315">
        <v>13</v>
      </c>
      <c r="L791" s="319">
        <v>441887.20000221807</v>
      </c>
      <c r="M791" s="319">
        <v>67938.339997028117</v>
      </c>
      <c r="N791" s="320">
        <v>7.356994274179466E-3</v>
      </c>
      <c r="O791" s="320">
        <v>3.8636417186377467E-3</v>
      </c>
      <c r="P791" s="315">
        <v>22</v>
      </c>
      <c r="Q791" s="319">
        <v>256702.96749874234</v>
      </c>
      <c r="R791" s="320">
        <v>2.3174848154890273E-3</v>
      </c>
    </row>
    <row r="792" spans="2:18" x14ac:dyDescent="0.2">
      <c r="B792" s="315" t="s">
        <v>1566</v>
      </c>
      <c r="C792" s="316" t="s">
        <v>8115</v>
      </c>
      <c r="D792" s="315" t="s">
        <v>24</v>
      </c>
      <c r="E792" s="317">
        <v>5.65</v>
      </c>
      <c r="F792" s="318">
        <v>1.0657000000000001</v>
      </c>
      <c r="G792" s="318">
        <v>4.6700000000000005E-2</v>
      </c>
      <c r="H792" s="319">
        <v>4.4774785000000001</v>
      </c>
      <c r="I792" s="319">
        <v>25.719723439999999</v>
      </c>
      <c r="J792" s="319">
        <v>0</v>
      </c>
      <c r="K792" s="315">
        <v>5</v>
      </c>
      <c r="L792" s="319">
        <v>1858.8500000210479</v>
      </c>
      <c r="M792" s="319">
        <v>384.19999995001126</v>
      </c>
      <c r="N792" s="320">
        <v>2.8507271283869636E-5</v>
      </c>
      <c r="O792" s="320">
        <v>1.1371986284582881E-5</v>
      </c>
      <c r="P792" s="315">
        <v>0</v>
      </c>
      <c r="Q792" s="319">
        <v>0</v>
      </c>
      <c r="R792" s="320">
        <v>0</v>
      </c>
    </row>
    <row r="793" spans="2:18" x14ac:dyDescent="0.2">
      <c r="B793" s="315" t="s">
        <v>867</v>
      </c>
      <c r="C793" s="316" t="s">
        <v>8117</v>
      </c>
      <c r="D793" s="315" t="s">
        <v>25</v>
      </c>
      <c r="E793" s="317">
        <v>699.8863333333336</v>
      </c>
      <c r="F793" s="318">
        <v>115.0612</v>
      </c>
      <c r="G793" s="318">
        <v>2.2305000000000001</v>
      </c>
      <c r="H793" s="319">
        <v>1.4861418</v>
      </c>
      <c r="I793" s="319">
        <v>8.7167915899999997</v>
      </c>
      <c r="J793" s="319">
        <v>1.6542837399999999</v>
      </c>
      <c r="K793" s="315">
        <v>14</v>
      </c>
      <c r="L793" s="319">
        <v>282604.82000240026</v>
      </c>
      <c r="M793" s="319">
        <v>79527.999993344085</v>
      </c>
      <c r="N793" s="320">
        <v>1.1000869266317746E-2</v>
      </c>
      <c r="O793" s="320">
        <v>4.7180163393603491E-3</v>
      </c>
      <c r="P793" s="315">
        <v>15</v>
      </c>
      <c r="Q793" s="319">
        <v>68932.600000657956</v>
      </c>
      <c r="R793" s="320">
        <v>6.728024674079148E-4</v>
      </c>
    </row>
    <row r="794" spans="2:18" x14ac:dyDescent="0.2">
      <c r="B794" s="315" t="s">
        <v>638</v>
      </c>
      <c r="C794" s="316" t="s">
        <v>8118</v>
      </c>
      <c r="D794" s="315" t="s">
        <v>25</v>
      </c>
      <c r="E794" s="317">
        <v>526.5333333333333</v>
      </c>
      <c r="F794" s="318">
        <v>52.912800000000004</v>
      </c>
      <c r="G794" s="318">
        <v>1.2461000000000002</v>
      </c>
      <c r="H794" s="319">
        <v>1.3908762999999997</v>
      </c>
      <c r="I794" s="319">
        <v>35.416039810000001</v>
      </c>
      <c r="J794" s="319">
        <v>15.453108950000001</v>
      </c>
      <c r="K794" s="315">
        <v>10</v>
      </c>
      <c r="L794" s="319">
        <v>248302.82000593361</v>
      </c>
      <c r="M794" s="319">
        <v>99106.819999526342</v>
      </c>
      <c r="N794" s="320">
        <v>9.7014764008308101E-3</v>
      </c>
      <c r="O794" s="320">
        <v>4.876814383414944E-3</v>
      </c>
      <c r="P794" s="315">
        <v>17</v>
      </c>
      <c r="Q794" s="319">
        <v>163276.73000211208</v>
      </c>
      <c r="R794" s="320">
        <v>2.2625602157071373E-3</v>
      </c>
    </row>
    <row r="795" spans="2:18" x14ac:dyDescent="0.2">
      <c r="B795" s="315" t="s">
        <v>8119</v>
      </c>
      <c r="C795" s="316" t="s">
        <v>7462</v>
      </c>
      <c r="D795" s="315" t="s">
        <v>23</v>
      </c>
      <c r="E795" s="317">
        <v>76</v>
      </c>
      <c r="F795" s="318">
        <v>0</v>
      </c>
      <c r="G795" s="318">
        <v>0.57180000000000009</v>
      </c>
      <c r="H795" s="319"/>
      <c r="I795" s="319">
        <v>0</v>
      </c>
      <c r="J795" s="319"/>
      <c r="K795" s="315">
        <v>0</v>
      </c>
      <c r="L795" s="319">
        <v>0</v>
      </c>
      <c r="M795" s="319">
        <v>0</v>
      </c>
      <c r="N795" s="320">
        <v>0</v>
      </c>
      <c r="O795" s="320">
        <v>0</v>
      </c>
      <c r="P795" s="315">
        <v>0</v>
      </c>
      <c r="Q795" s="319">
        <v>0</v>
      </c>
      <c r="R795" s="320">
        <v>0</v>
      </c>
    </row>
    <row r="796" spans="2:18" x14ac:dyDescent="0.2">
      <c r="B796" s="315" t="s">
        <v>1279</v>
      </c>
      <c r="C796" s="316" t="s">
        <v>8120</v>
      </c>
      <c r="D796" s="315" t="s">
        <v>24</v>
      </c>
      <c r="E796" s="317">
        <v>1501.1</v>
      </c>
      <c r="F796" s="318">
        <v>2.3018000000000001</v>
      </c>
      <c r="G796" s="318">
        <v>8.0655999999999999</v>
      </c>
      <c r="H796" s="319">
        <v>4.6489564000000003</v>
      </c>
      <c r="I796" s="319">
        <v>6.7137479999999999E-2</v>
      </c>
      <c r="J796" s="319">
        <v>7.8415849999999995E-2</v>
      </c>
      <c r="K796" s="315">
        <v>1</v>
      </c>
      <c r="L796" s="319">
        <v>258.99999999557622</v>
      </c>
      <c r="M796" s="319">
        <v>258.99999999557622</v>
      </c>
      <c r="N796" s="320">
        <v>1.0098228396095052E-6</v>
      </c>
      <c r="O796" s="320">
        <v>1.0098228396095052E-6</v>
      </c>
      <c r="P796" s="315">
        <v>4</v>
      </c>
      <c r="Q796" s="319">
        <v>1363.0199999984354</v>
      </c>
      <c r="R796" s="320">
        <v>1.6791073197679145E-5</v>
      </c>
    </row>
    <row r="797" spans="2:18" x14ac:dyDescent="0.2">
      <c r="B797" s="315" t="s">
        <v>1126</v>
      </c>
      <c r="C797" s="316" t="s">
        <v>8121</v>
      </c>
      <c r="D797" s="315" t="s">
        <v>24</v>
      </c>
      <c r="E797" s="317">
        <v>2380.9427272727285</v>
      </c>
      <c r="F797" s="318">
        <v>9.7011000000000003</v>
      </c>
      <c r="G797" s="318">
        <v>3.3493000000000004</v>
      </c>
      <c r="H797" s="319">
        <v>5.5063458999999995</v>
      </c>
      <c r="I797" s="319">
        <v>145.41728047999999</v>
      </c>
      <c r="J797" s="319">
        <v>1.05961773</v>
      </c>
      <c r="K797" s="315">
        <v>7</v>
      </c>
      <c r="L797" s="319">
        <v>5897731.0199939329</v>
      </c>
      <c r="M797" s="319">
        <v>164369.70999823639</v>
      </c>
      <c r="N797" s="320">
        <v>5.2120892321721232E-3</v>
      </c>
      <c r="O797" s="320">
        <v>2.6529749592176266E-3</v>
      </c>
      <c r="P797" s="315">
        <v>15</v>
      </c>
      <c r="Q797" s="319">
        <v>51605.39000013972</v>
      </c>
      <c r="R797" s="320">
        <v>2.4778151892205054E-4</v>
      </c>
    </row>
    <row r="798" spans="2:18" x14ac:dyDescent="0.2">
      <c r="B798" s="315" t="s">
        <v>1580</v>
      </c>
      <c r="C798" s="316" t="s">
        <v>8122</v>
      </c>
      <c r="D798" s="315" t="s">
        <v>24</v>
      </c>
      <c r="E798" s="317">
        <v>1518.7399999999998</v>
      </c>
      <c r="F798" s="318">
        <v>8.4650999999999996</v>
      </c>
      <c r="G798" s="318">
        <v>1.8087</v>
      </c>
      <c r="H798" s="319">
        <v>3.9058854999999997</v>
      </c>
      <c r="I798" s="319">
        <v>77.732169119999995</v>
      </c>
      <c r="J798" s="319">
        <v>4.6070010000000002E-2</v>
      </c>
      <c r="K798" s="315">
        <v>3</v>
      </c>
      <c r="L798" s="319">
        <v>3098963.4299954837</v>
      </c>
      <c r="M798" s="319">
        <v>768.19999996694969</v>
      </c>
      <c r="N798" s="320">
        <v>1.614104623276851E-3</v>
      </c>
      <c r="O798" s="320">
        <v>8.4044716499708062E-6</v>
      </c>
      <c r="P798" s="315">
        <v>1</v>
      </c>
      <c r="Q798" s="319">
        <v>1908.2699999561416</v>
      </c>
      <c r="R798" s="320">
        <v>8.2772926594785678E-6</v>
      </c>
    </row>
    <row r="799" spans="2:18" x14ac:dyDescent="0.2">
      <c r="B799" s="315" t="s">
        <v>981</v>
      </c>
      <c r="C799" s="316" t="s">
        <v>8123</v>
      </c>
      <c r="D799" s="315" t="s">
        <v>24</v>
      </c>
      <c r="E799" s="317">
        <v>948.66666666666663</v>
      </c>
      <c r="F799" s="318">
        <v>6.7104999999999997</v>
      </c>
      <c r="G799" s="318">
        <v>5.0963000000000003</v>
      </c>
      <c r="H799" s="319">
        <v>4.5155846999999998</v>
      </c>
      <c r="I799" s="319">
        <v>21.850641679999999</v>
      </c>
      <c r="J799" s="319">
        <v>2.1028267999999999</v>
      </c>
      <c r="K799" s="315">
        <v>2</v>
      </c>
      <c r="L799" s="319">
        <v>162135.60000508578</v>
      </c>
      <c r="M799" s="319">
        <v>162135.60000508578</v>
      </c>
      <c r="N799" s="320">
        <v>9.6055323608668249E-4</v>
      </c>
      <c r="O799" s="320">
        <v>9.6055323608668249E-4</v>
      </c>
      <c r="P799" s="315">
        <v>3</v>
      </c>
      <c r="Q799" s="319">
        <v>15491.050000212039</v>
      </c>
      <c r="R799" s="320">
        <v>4.1121677168010476E-5</v>
      </c>
    </row>
    <row r="800" spans="2:18" x14ac:dyDescent="0.2">
      <c r="B800" s="315" t="s">
        <v>1816</v>
      </c>
      <c r="C800" s="316" t="s">
        <v>8124</v>
      </c>
      <c r="D800" s="315" t="s">
        <v>25</v>
      </c>
      <c r="E800" s="317">
        <v>1028.4166666666667</v>
      </c>
      <c r="F800" s="318">
        <v>7.7719000000000005</v>
      </c>
      <c r="G800" s="318">
        <v>2.4295999999999998</v>
      </c>
      <c r="H800" s="319">
        <v>2.5150092000000002</v>
      </c>
      <c r="I800" s="319">
        <v>3.1891570000000001E-2</v>
      </c>
      <c r="J800" s="319">
        <v>1.19100538</v>
      </c>
      <c r="K800" s="315">
        <v>1</v>
      </c>
      <c r="L800" s="319">
        <v>2952.3999998619552</v>
      </c>
      <c r="M800" s="319">
        <v>2952.3999998619552</v>
      </c>
      <c r="N800" s="320">
        <v>1.0463380459956946E-4</v>
      </c>
      <c r="O800" s="320">
        <v>1.0463380459956946E-4</v>
      </c>
      <c r="P800" s="315">
        <v>5</v>
      </c>
      <c r="Q800" s="319">
        <v>40626.399999573827</v>
      </c>
      <c r="R800" s="320">
        <v>3.6691295072472757E-4</v>
      </c>
    </row>
    <row r="801" spans="2:18" x14ac:dyDescent="0.2">
      <c r="B801" s="315" t="s">
        <v>794</v>
      </c>
      <c r="C801" s="316" t="s">
        <v>8125</v>
      </c>
      <c r="D801" s="315" t="s">
        <v>24</v>
      </c>
      <c r="E801" s="317">
        <v>1192.125</v>
      </c>
      <c r="F801" s="318">
        <v>4.4414000000000007</v>
      </c>
      <c r="G801" s="318">
        <v>0.95669999999999999</v>
      </c>
      <c r="H801" s="319">
        <v>3.7153545000000001</v>
      </c>
      <c r="I801" s="319">
        <v>4.8828558900000001</v>
      </c>
      <c r="J801" s="319">
        <v>0.77669016999999996</v>
      </c>
      <c r="K801" s="315">
        <v>8</v>
      </c>
      <c r="L801" s="319">
        <v>100506.04000456883</v>
      </c>
      <c r="M801" s="319">
        <v>100506.04000456883</v>
      </c>
      <c r="N801" s="320">
        <v>1.5688068596148633E-3</v>
      </c>
      <c r="O801" s="320">
        <v>1.5688068596148633E-3</v>
      </c>
      <c r="P801" s="315">
        <v>4</v>
      </c>
      <c r="Q801" s="319">
        <v>12170.990499799987</v>
      </c>
      <c r="R801" s="320">
        <v>6.0791710150949203E-5</v>
      </c>
    </row>
    <row r="802" spans="2:18" x14ac:dyDescent="0.2">
      <c r="B802" s="315" t="s">
        <v>610</v>
      </c>
      <c r="C802" s="316" t="s">
        <v>8122</v>
      </c>
      <c r="D802" s="315" t="s">
        <v>25</v>
      </c>
      <c r="E802" s="317">
        <v>855.33</v>
      </c>
      <c r="F802" s="318">
        <v>6.6061000000000005</v>
      </c>
      <c r="G802" s="318">
        <v>0.20830000000000001</v>
      </c>
      <c r="H802" s="319">
        <v>1.7060768375305331</v>
      </c>
      <c r="I802" s="319"/>
      <c r="J802" s="319"/>
      <c r="K802" s="315"/>
      <c r="L802" s="319"/>
      <c r="M802" s="319"/>
      <c r="N802" s="320"/>
      <c r="O802" s="320"/>
      <c r="P802" s="315"/>
      <c r="Q802" s="319"/>
      <c r="R802" s="320"/>
    </row>
    <row r="803" spans="2:18" x14ac:dyDescent="0.2">
      <c r="B803" s="315" t="s">
        <v>1561</v>
      </c>
      <c r="C803" s="316" t="s">
        <v>8126</v>
      </c>
      <c r="D803" s="315" t="s">
        <v>25</v>
      </c>
      <c r="E803" s="317">
        <v>1234.9475</v>
      </c>
      <c r="F803" s="318">
        <v>12.493399999999999</v>
      </c>
      <c r="G803" s="318">
        <v>2.5027000000000004</v>
      </c>
      <c r="H803" s="319">
        <v>2.9532305000000001</v>
      </c>
      <c r="I803" s="319">
        <v>110.37668237</v>
      </c>
      <c r="J803" s="319">
        <v>0.90252695999999999</v>
      </c>
      <c r="K803" s="315">
        <v>4</v>
      </c>
      <c r="L803" s="319">
        <v>3128051.1699988055</v>
      </c>
      <c r="M803" s="319">
        <v>111619.04999541539</v>
      </c>
      <c r="N803" s="320">
        <v>6.9115575041515664E-3</v>
      </c>
      <c r="O803" s="320">
        <v>3.4084258059651883E-3</v>
      </c>
      <c r="P803" s="315">
        <v>4</v>
      </c>
      <c r="Q803" s="319">
        <v>10486.560000174399</v>
      </c>
      <c r="R803" s="320">
        <v>1.443068721012816E-4</v>
      </c>
    </row>
    <row r="804" spans="2:18" x14ac:dyDescent="0.2">
      <c r="B804" s="315" t="s">
        <v>904</v>
      </c>
      <c r="C804" s="316" t="s">
        <v>8127</v>
      </c>
      <c r="D804" s="315" t="s">
        <v>25</v>
      </c>
      <c r="E804" s="317">
        <v>2567.2900000000004</v>
      </c>
      <c r="F804" s="318">
        <v>13.8116</v>
      </c>
      <c r="G804" s="318">
        <v>10.136800000000001</v>
      </c>
      <c r="H804" s="319">
        <v>6.3065761000000009</v>
      </c>
      <c r="I804" s="319">
        <v>8.2296821900000001</v>
      </c>
      <c r="J804" s="319">
        <v>2.4262904500000002</v>
      </c>
      <c r="K804" s="315">
        <v>3</v>
      </c>
      <c r="L804" s="319">
        <v>169313.5400059493</v>
      </c>
      <c r="M804" s="319">
        <v>169313.5400059493</v>
      </c>
      <c r="N804" s="320">
        <v>7.4528601689156353E-3</v>
      </c>
      <c r="O804" s="320">
        <v>7.4528601689156353E-3</v>
      </c>
      <c r="P804" s="315">
        <v>10</v>
      </c>
      <c r="Q804" s="319">
        <v>33057.499999738335</v>
      </c>
      <c r="R804" s="320">
        <v>2.5884485810405617E-4</v>
      </c>
    </row>
    <row r="805" spans="2:18" x14ac:dyDescent="0.2">
      <c r="B805" s="315" t="s">
        <v>722</v>
      </c>
      <c r="C805" s="316" t="s">
        <v>8128</v>
      </c>
      <c r="D805" s="315" t="s">
        <v>24</v>
      </c>
      <c r="E805" s="317">
        <v>582.5</v>
      </c>
      <c r="F805" s="318">
        <v>3.1928000000000001</v>
      </c>
      <c r="G805" s="318">
        <v>0.57699999999999996</v>
      </c>
      <c r="H805" s="319">
        <v>4.0202040999999999</v>
      </c>
      <c r="I805" s="319">
        <v>30.360511129999999</v>
      </c>
      <c r="J805" s="319">
        <v>6.4551000000000001E-3</v>
      </c>
      <c r="K805" s="315">
        <v>9</v>
      </c>
      <c r="L805" s="319">
        <v>588669.39999899617</v>
      </c>
      <c r="M805" s="319">
        <v>79528.270000001037</v>
      </c>
      <c r="N805" s="320">
        <v>3.1410782922187295E-3</v>
      </c>
      <c r="O805" s="320">
        <v>2.4645086009296661E-3</v>
      </c>
      <c r="P805" s="315">
        <v>1</v>
      </c>
      <c r="Q805" s="319">
        <v>279.82499999682187</v>
      </c>
      <c r="R805" s="320">
        <v>1.3781149132589233E-6</v>
      </c>
    </row>
    <row r="806" spans="2:18" x14ac:dyDescent="0.2">
      <c r="B806" s="315" t="s">
        <v>849</v>
      </c>
      <c r="C806" s="316" t="s">
        <v>8128</v>
      </c>
      <c r="D806" s="315" t="s">
        <v>24</v>
      </c>
      <c r="E806" s="317">
        <v>1478.7777777777778</v>
      </c>
      <c r="F806" s="318">
        <v>8.7423999999999999</v>
      </c>
      <c r="G806" s="318">
        <v>3.0634999999999999</v>
      </c>
      <c r="H806" s="319">
        <v>4.2159311373075123</v>
      </c>
      <c r="I806" s="319">
        <v>50.234645960000002</v>
      </c>
      <c r="J806" s="319">
        <v>0.12460425999999999</v>
      </c>
      <c r="K806" s="315">
        <v>8</v>
      </c>
      <c r="L806" s="319">
        <v>1743099.3840024192</v>
      </c>
      <c r="M806" s="319">
        <v>207475.56400386131</v>
      </c>
      <c r="N806" s="320">
        <v>3.6149153777725179E-3</v>
      </c>
      <c r="O806" s="320">
        <v>3.0684589159012264E-3</v>
      </c>
      <c r="P806" s="315">
        <v>1</v>
      </c>
      <c r="Q806" s="319">
        <v>5771.5000001108274</v>
      </c>
      <c r="R806" s="320">
        <v>2.9714947950248409E-5</v>
      </c>
    </row>
    <row r="807" spans="2:18" x14ac:dyDescent="0.2">
      <c r="B807" s="315" t="s">
        <v>4870</v>
      </c>
      <c r="C807" s="316" t="s">
        <v>8129</v>
      </c>
      <c r="D807" s="315" t="s">
        <v>24</v>
      </c>
      <c r="E807" s="317">
        <v>413</v>
      </c>
      <c r="F807" s="318">
        <v>2.4830999999999999</v>
      </c>
      <c r="G807" s="318">
        <v>2.1258000000000004</v>
      </c>
      <c r="H807" s="319">
        <v>1.5084524252751648</v>
      </c>
      <c r="I807" s="319">
        <v>1.3454030000000001E-2</v>
      </c>
      <c r="J807" s="319">
        <v>0.35152422999999999</v>
      </c>
      <c r="K807" s="315">
        <v>0</v>
      </c>
      <c r="L807" s="319">
        <v>0</v>
      </c>
      <c r="M807" s="319">
        <v>0</v>
      </c>
      <c r="N807" s="320">
        <v>0</v>
      </c>
      <c r="O807" s="320">
        <v>0</v>
      </c>
      <c r="P807" s="315">
        <v>1</v>
      </c>
      <c r="Q807" s="319">
        <v>2798.1450000415848</v>
      </c>
      <c r="R807" s="320">
        <v>6.6795515198655571E-6</v>
      </c>
    </row>
    <row r="808" spans="2:18" x14ac:dyDescent="0.2">
      <c r="B808" s="315" t="s">
        <v>1569</v>
      </c>
      <c r="C808" s="316" t="s">
        <v>8130</v>
      </c>
      <c r="D808" s="315" t="s">
        <v>24</v>
      </c>
      <c r="E808" s="317">
        <v>684.17666666666673</v>
      </c>
      <c r="F808" s="318">
        <v>7.4138000000000002</v>
      </c>
      <c r="G808" s="318">
        <v>0.94530000000000003</v>
      </c>
      <c r="H808" s="319">
        <v>2.4578498999999998</v>
      </c>
      <c r="I808" s="319">
        <v>90.912477069999994</v>
      </c>
      <c r="J808" s="319">
        <v>0.48462866999999998</v>
      </c>
      <c r="K808" s="315">
        <v>2</v>
      </c>
      <c r="L808" s="319">
        <v>2319605.7200009208</v>
      </c>
      <c r="M808" s="319">
        <v>9791.9999998575076</v>
      </c>
      <c r="N808" s="320">
        <v>7.3964212689644527E-4</v>
      </c>
      <c r="O808" s="320">
        <v>5.1336160472730743E-5</v>
      </c>
      <c r="P808" s="315">
        <v>10</v>
      </c>
      <c r="Q808" s="319">
        <v>12523.945000015385</v>
      </c>
      <c r="R808" s="320">
        <v>4.9850511152830571E-5</v>
      </c>
    </row>
    <row r="809" spans="2:18" x14ac:dyDescent="0.2">
      <c r="B809" s="315" t="s">
        <v>1592</v>
      </c>
      <c r="C809" s="316" t="s">
        <v>8131</v>
      </c>
      <c r="D809" s="315" t="s">
        <v>24</v>
      </c>
      <c r="E809" s="317">
        <v>1046.1224999999999</v>
      </c>
      <c r="F809" s="318">
        <v>1.7144999999999999</v>
      </c>
      <c r="G809" s="318">
        <v>5.9370000000000003</v>
      </c>
      <c r="H809" s="319">
        <v>3.2489744544388115</v>
      </c>
      <c r="I809" s="319">
        <v>18.929889190000001</v>
      </c>
      <c r="J809" s="319">
        <v>0.63984830999999998</v>
      </c>
      <c r="K809" s="315">
        <v>1</v>
      </c>
      <c r="L809" s="319">
        <v>1269725.289998515</v>
      </c>
      <c r="M809" s="319">
        <v>0</v>
      </c>
      <c r="N809" s="320">
        <v>1.0594976275316726E-3</v>
      </c>
      <c r="O809" s="320">
        <v>0</v>
      </c>
      <c r="P809" s="315">
        <v>11</v>
      </c>
      <c r="Q809" s="319">
        <v>43584.620000014082</v>
      </c>
      <c r="R809" s="320">
        <v>1.2275051185073435E-4</v>
      </c>
    </row>
    <row r="810" spans="2:18" x14ac:dyDescent="0.2">
      <c r="B810" s="315" t="s">
        <v>1593</v>
      </c>
      <c r="C810" s="316" t="s">
        <v>8132</v>
      </c>
      <c r="D810" s="315" t="s">
        <v>24</v>
      </c>
      <c r="E810" s="317">
        <v>43.754999999999995</v>
      </c>
      <c r="F810" s="318">
        <v>0</v>
      </c>
      <c r="G810" s="318">
        <v>0.87430000000000008</v>
      </c>
      <c r="H810" s="319">
        <v>0.7049647</v>
      </c>
      <c r="I810" s="319">
        <v>43.670657640000002</v>
      </c>
      <c r="J810" s="319">
        <v>0.43920228</v>
      </c>
      <c r="K810" s="315">
        <v>1</v>
      </c>
      <c r="L810" s="319">
        <v>48598.879999893252</v>
      </c>
      <c r="M810" s="319">
        <v>0</v>
      </c>
      <c r="N810" s="320">
        <v>4.2137674133837261E-5</v>
      </c>
      <c r="O810" s="320">
        <v>0</v>
      </c>
      <c r="P810" s="315">
        <v>3</v>
      </c>
      <c r="Q810" s="319">
        <v>7145.7099999591364</v>
      </c>
      <c r="R810" s="320">
        <v>1.979044407782803E-5</v>
      </c>
    </row>
    <row r="811" spans="2:18" x14ac:dyDescent="0.2">
      <c r="B811" s="315" t="s">
        <v>1384</v>
      </c>
      <c r="C811" s="316" t="s">
        <v>8133</v>
      </c>
      <c r="D811" s="315" t="s">
        <v>24</v>
      </c>
      <c r="E811" s="317">
        <v>847.29</v>
      </c>
      <c r="F811" s="318">
        <v>6.5269000000000004</v>
      </c>
      <c r="G811" s="318">
        <v>2.7103999999999999</v>
      </c>
      <c r="H811" s="319">
        <v>3.0362439842076983</v>
      </c>
      <c r="I811" s="319">
        <v>34.215026180000002</v>
      </c>
      <c r="J811" s="319">
        <v>0.32498988000000001</v>
      </c>
      <c r="K811" s="315">
        <v>3</v>
      </c>
      <c r="L811" s="319">
        <v>1826672.6375961492</v>
      </c>
      <c r="M811" s="319">
        <v>12572.797599883444</v>
      </c>
      <c r="N811" s="320">
        <v>8.8292154662470508E-4</v>
      </c>
      <c r="O811" s="320">
        <v>2.9492108121344731E-5</v>
      </c>
      <c r="P811" s="315">
        <v>5</v>
      </c>
      <c r="Q811" s="319">
        <v>4832.8595999455356</v>
      </c>
      <c r="R811" s="320">
        <v>2.5160145631669623E-5</v>
      </c>
    </row>
    <row r="812" spans="2:18" x14ac:dyDescent="0.2">
      <c r="B812" s="315" t="s">
        <v>1026</v>
      </c>
      <c r="C812" s="316" t="s">
        <v>8132</v>
      </c>
      <c r="D812" s="315" t="s">
        <v>24</v>
      </c>
      <c r="E812" s="317">
        <v>747.46</v>
      </c>
      <c r="F812" s="318">
        <v>4.0411999999999999</v>
      </c>
      <c r="G812" s="318">
        <v>0.48390000000000005</v>
      </c>
      <c r="H812" s="319">
        <v>2.0692873013390165</v>
      </c>
      <c r="I812" s="319">
        <v>0.25264073999999997</v>
      </c>
      <c r="J812" s="319">
        <v>0.28507083999999999</v>
      </c>
      <c r="K812" s="315">
        <v>1</v>
      </c>
      <c r="L812" s="319">
        <v>11237.549997383554</v>
      </c>
      <c r="M812" s="319">
        <v>11237.549997383554</v>
      </c>
      <c r="N812" s="320">
        <v>7.4817451639720776E-4</v>
      </c>
      <c r="O812" s="320">
        <v>7.4817451639720776E-4</v>
      </c>
      <c r="P812" s="315">
        <v>3</v>
      </c>
      <c r="Q812" s="319">
        <v>12190.48000016422</v>
      </c>
      <c r="R812" s="320">
        <v>4.3553316880150728E-5</v>
      </c>
    </row>
    <row r="813" spans="2:18" x14ac:dyDescent="0.2">
      <c r="B813" s="315" t="s">
        <v>1095</v>
      </c>
      <c r="C813" s="316" t="s">
        <v>8134</v>
      </c>
      <c r="D813" s="315" t="s">
        <v>25</v>
      </c>
      <c r="E813" s="317">
        <v>1081.4936363636364</v>
      </c>
      <c r="F813" s="318">
        <v>46.132400000000004</v>
      </c>
      <c r="G813" s="318">
        <v>5.5764000000000005</v>
      </c>
      <c r="H813" s="319">
        <v>5.1055312855467152</v>
      </c>
      <c r="I813" s="319">
        <v>64.600552219999997</v>
      </c>
      <c r="J813" s="319">
        <v>2.6283015199999999</v>
      </c>
      <c r="K813" s="315">
        <v>12</v>
      </c>
      <c r="L813" s="319">
        <v>1652797.5799945903</v>
      </c>
      <c r="M813" s="319">
        <v>95236.579996082917</v>
      </c>
      <c r="N813" s="320">
        <v>4.8445910351899036E-3</v>
      </c>
      <c r="O813" s="320">
        <v>3.2773985394840572E-3</v>
      </c>
      <c r="P813" s="315">
        <v>9</v>
      </c>
      <c r="Q813" s="319">
        <v>42402.910000411306</v>
      </c>
      <c r="R813" s="320">
        <v>7.2848936956136667E-4</v>
      </c>
    </row>
    <row r="814" spans="2:18" x14ac:dyDescent="0.2">
      <c r="B814" s="315" t="s">
        <v>1416</v>
      </c>
      <c r="C814" s="316" t="s">
        <v>8135</v>
      </c>
      <c r="D814" s="315" t="s">
        <v>24</v>
      </c>
      <c r="E814" s="317">
        <v>936.62187499999993</v>
      </c>
      <c r="F814" s="318">
        <v>7.0226999999999995</v>
      </c>
      <c r="G814" s="318">
        <v>4.2366999999999999</v>
      </c>
      <c r="H814" s="319">
        <v>3.4423657910125591</v>
      </c>
      <c r="I814" s="319">
        <v>88.142553399999997</v>
      </c>
      <c r="J814" s="319">
        <v>1.59204675</v>
      </c>
      <c r="K814" s="315">
        <v>4</v>
      </c>
      <c r="L814" s="319">
        <v>2828324.4700038279</v>
      </c>
      <c r="M814" s="319">
        <v>75264.250005794456</v>
      </c>
      <c r="N814" s="320">
        <v>1.9353634999179816E-3</v>
      </c>
      <c r="O814" s="320">
        <v>9.8673001215398171E-4</v>
      </c>
      <c r="P814" s="315">
        <v>12</v>
      </c>
      <c r="Q814" s="319">
        <v>43050.449499832626</v>
      </c>
      <c r="R814" s="320">
        <v>1.6389884175398669E-4</v>
      </c>
    </row>
    <row r="815" spans="2:18" x14ac:dyDescent="0.2">
      <c r="B815" s="315" t="s">
        <v>986</v>
      </c>
      <c r="C815" s="316" t="s">
        <v>8131</v>
      </c>
      <c r="D815" s="315" t="s">
        <v>24</v>
      </c>
      <c r="E815" s="317">
        <v>936.65600000000018</v>
      </c>
      <c r="F815" s="318">
        <v>2.7500999999999998</v>
      </c>
      <c r="G815" s="318">
        <v>5.3176999999999994</v>
      </c>
      <c r="H815" s="319">
        <v>2.3625843999999998</v>
      </c>
      <c r="I815" s="319">
        <v>59.268793619999997</v>
      </c>
      <c r="J815" s="319">
        <v>0.59756858000000002</v>
      </c>
      <c r="K815" s="315">
        <v>4</v>
      </c>
      <c r="L815" s="319">
        <v>2459516.1250003027</v>
      </c>
      <c r="M815" s="319">
        <v>20905.125000669941</v>
      </c>
      <c r="N815" s="320">
        <v>2.2288959784908138E-3</v>
      </c>
      <c r="O815" s="320">
        <v>3.0499977223619987E-4</v>
      </c>
      <c r="P815" s="315">
        <v>6</v>
      </c>
      <c r="Q815" s="319">
        <v>41920.76500021595</v>
      </c>
      <c r="R815" s="320">
        <v>1.1300678103878414E-4</v>
      </c>
    </row>
    <row r="816" spans="2:18" x14ac:dyDescent="0.2">
      <c r="B816" s="315" t="s">
        <v>1654</v>
      </c>
      <c r="C816" s="316" t="s">
        <v>8132</v>
      </c>
      <c r="D816" s="315" t="s">
        <v>24</v>
      </c>
      <c r="E816" s="317">
        <v>791.30333333333328</v>
      </c>
      <c r="F816" s="318">
        <v>3.7797000000000001</v>
      </c>
      <c r="G816" s="318">
        <v>2.7323000000000004</v>
      </c>
      <c r="H816" s="319">
        <v>2.2820177715701293</v>
      </c>
      <c r="I816" s="319">
        <v>0.17354223999999999</v>
      </c>
      <c r="J816" s="319">
        <v>5.9321400000000003E-2</v>
      </c>
      <c r="K816" s="315">
        <v>2</v>
      </c>
      <c r="L816" s="319">
        <v>11886.649999906425</v>
      </c>
      <c r="M816" s="319">
        <v>5637.4999999045394</v>
      </c>
      <c r="N816" s="320">
        <v>2.207911832751716E-5</v>
      </c>
      <c r="O816" s="320">
        <v>2.0714393768358576E-5</v>
      </c>
      <c r="P816" s="315">
        <v>1</v>
      </c>
      <c r="Q816" s="319">
        <v>1999.1432999658541</v>
      </c>
      <c r="R816" s="320">
        <v>7.7355829097004207E-6</v>
      </c>
    </row>
    <row r="817" spans="2:18" x14ac:dyDescent="0.2">
      <c r="B817" s="315" t="s">
        <v>742</v>
      </c>
      <c r="C817" s="316" t="s">
        <v>8136</v>
      </c>
      <c r="D817" s="315" t="s">
        <v>24</v>
      </c>
      <c r="E817" s="317">
        <v>598.1</v>
      </c>
      <c r="F817" s="318">
        <v>1.3877000000000002</v>
      </c>
      <c r="G817" s="318">
        <v>0.33310000000000001</v>
      </c>
      <c r="H817" s="319">
        <v>2.5721685000000001</v>
      </c>
      <c r="I817" s="319">
        <v>0.83860789000000002</v>
      </c>
      <c r="J817" s="319">
        <v>0.42889824999999998</v>
      </c>
      <c r="K817" s="315">
        <v>4</v>
      </c>
      <c r="L817" s="319">
        <v>44629.380000066492</v>
      </c>
      <c r="M817" s="319">
        <v>41667.730002824741</v>
      </c>
      <c r="N817" s="320">
        <v>2.4046399084087168E-3</v>
      </c>
      <c r="O817" s="320">
        <v>1.8058057308728286E-3</v>
      </c>
      <c r="P817" s="315">
        <v>1</v>
      </c>
      <c r="Q817" s="319">
        <v>10216.440000191506</v>
      </c>
      <c r="R817" s="320">
        <v>4.3079562797667809E-5</v>
      </c>
    </row>
    <row r="818" spans="2:18" x14ac:dyDescent="0.2">
      <c r="B818" s="315" t="s">
        <v>1663</v>
      </c>
      <c r="C818" s="316" t="s">
        <v>8137</v>
      </c>
      <c r="D818" s="315" t="s">
        <v>24</v>
      </c>
      <c r="E818" s="317">
        <v>1087.9949999999999</v>
      </c>
      <c r="F818" s="318">
        <v>3.3057000000000003</v>
      </c>
      <c r="G818" s="318">
        <v>0.85780000000000012</v>
      </c>
      <c r="H818" s="319">
        <v>1.9821581414478631</v>
      </c>
      <c r="I818" s="319">
        <v>0.53696478999999997</v>
      </c>
      <c r="J818" s="319">
        <v>3.9029649999999999E-2</v>
      </c>
      <c r="K818" s="315">
        <v>3</v>
      </c>
      <c r="L818" s="319">
        <v>32489.900003792798</v>
      </c>
      <c r="M818" s="319">
        <v>27083.250008828138</v>
      </c>
      <c r="N818" s="320">
        <v>3.2790935501978025E-3</v>
      </c>
      <c r="O818" s="320">
        <v>2.1858898272817222E-3</v>
      </c>
      <c r="P818" s="315">
        <v>1</v>
      </c>
      <c r="Q818" s="319">
        <v>11038.950000151188</v>
      </c>
      <c r="R818" s="320">
        <v>4.3711992074528134E-5</v>
      </c>
    </row>
    <row r="819" spans="2:18" x14ac:dyDescent="0.2">
      <c r="B819" s="315" t="s">
        <v>1664</v>
      </c>
      <c r="C819" s="316" t="s">
        <v>8136</v>
      </c>
      <c r="D819" s="315" t="s">
        <v>24</v>
      </c>
      <c r="E819" s="317">
        <v>820.66000000000008</v>
      </c>
      <c r="F819" s="318">
        <v>1.9222000000000001</v>
      </c>
      <c r="G819" s="318">
        <v>1.4055199999999999</v>
      </c>
      <c r="H819" s="319">
        <v>3.9820978999999999</v>
      </c>
      <c r="I819" s="319">
        <v>1.18797025</v>
      </c>
      <c r="J819" s="319">
        <v>0</v>
      </c>
      <c r="K819" s="315">
        <v>4</v>
      </c>
      <c r="L819" s="319">
        <v>28697.800002564491</v>
      </c>
      <c r="M819" s="319">
        <v>24592.000006388313</v>
      </c>
      <c r="N819" s="320">
        <v>2.5234017481012491E-3</v>
      </c>
      <c r="O819" s="320">
        <v>1.6932248649020694E-3</v>
      </c>
      <c r="P819" s="315">
        <v>0</v>
      </c>
      <c r="Q819" s="319">
        <v>0</v>
      </c>
      <c r="R819" s="320">
        <v>0</v>
      </c>
    </row>
    <row r="820" spans="2:18" x14ac:dyDescent="0.2">
      <c r="B820" s="315" t="s">
        <v>1449</v>
      </c>
      <c r="C820" s="316" t="s">
        <v>8138</v>
      </c>
      <c r="D820" s="315" t="s">
        <v>24</v>
      </c>
      <c r="E820" s="317">
        <v>1331.909090909091</v>
      </c>
      <c r="F820" s="318">
        <v>3.9068000000000001</v>
      </c>
      <c r="G820" s="318">
        <v>1.7190000000000001</v>
      </c>
      <c r="H820" s="319">
        <v>2.2456662706924879</v>
      </c>
      <c r="I820" s="319">
        <v>5.4856986399999998</v>
      </c>
      <c r="J820" s="319">
        <v>1.0542457199999999</v>
      </c>
      <c r="K820" s="315">
        <v>7</v>
      </c>
      <c r="L820" s="319">
        <v>758379.24999893096</v>
      </c>
      <c r="M820" s="319">
        <v>126814.50000524812</v>
      </c>
      <c r="N820" s="320">
        <v>5.2413277629473056E-3</v>
      </c>
      <c r="O820" s="320">
        <v>3.7144942130282145E-3</v>
      </c>
      <c r="P820" s="315">
        <v>4</v>
      </c>
      <c r="Q820" s="319">
        <v>35949.585000175975</v>
      </c>
      <c r="R820" s="320">
        <v>9.5688759034426928E-5</v>
      </c>
    </row>
    <row r="821" spans="2:18" x14ac:dyDescent="0.2">
      <c r="B821" s="315" t="s">
        <v>1665</v>
      </c>
      <c r="C821" s="316" t="s">
        <v>8136</v>
      </c>
      <c r="D821" s="315" t="s">
        <v>24</v>
      </c>
      <c r="E821" s="317">
        <v>289.66666666666669</v>
      </c>
      <c r="F821" s="318">
        <v>1.6199999999999999E-2</v>
      </c>
      <c r="G821" s="318">
        <v>3.5424000000000002</v>
      </c>
      <c r="H821" s="319">
        <v>2.3244782000000002</v>
      </c>
      <c r="I821" s="319">
        <v>0.47267786000000001</v>
      </c>
      <c r="J821" s="319">
        <v>0</v>
      </c>
      <c r="K821" s="315">
        <v>3</v>
      </c>
      <c r="L821" s="319">
        <v>8678.0000010092044</v>
      </c>
      <c r="M821" s="319">
        <v>7230.5000023572939</v>
      </c>
      <c r="N821" s="320">
        <v>8.7581096871756556E-4</v>
      </c>
      <c r="O821" s="320">
        <v>5.8313206608450689E-4</v>
      </c>
      <c r="P821" s="315">
        <v>0</v>
      </c>
      <c r="Q821" s="319">
        <v>0</v>
      </c>
      <c r="R821" s="320">
        <v>0</v>
      </c>
    </row>
    <row r="822" spans="2:18" x14ac:dyDescent="0.2">
      <c r="B822" s="315" t="s">
        <v>1487</v>
      </c>
      <c r="C822" s="316" t="s">
        <v>8136</v>
      </c>
      <c r="D822" s="315" t="s">
        <v>24</v>
      </c>
      <c r="E822" s="317">
        <v>1223.9010000000001</v>
      </c>
      <c r="F822" s="318">
        <v>3.7540999999999998</v>
      </c>
      <c r="G822" s="318">
        <v>0.79759999999999998</v>
      </c>
      <c r="H822" s="319">
        <v>3.6581951999999998</v>
      </c>
      <c r="I822" s="319">
        <v>29.9152764</v>
      </c>
      <c r="J822" s="319">
        <v>0.30689934000000002</v>
      </c>
      <c r="K822" s="315">
        <v>5</v>
      </c>
      <c r="L822" s="319">
        <v>1719459.5400098243</v>
      </c>
      <c r="M822" s="319">
        <v>134477.76000943547</v>
      </c>
      <c r="N822" s="320">
        <v>5.0083863289125613E-3</v>
      </c>
      <c r="O822" s="320">
        <v>3.7712796180835633E-3</v>
      </c>
      <c r="P822" s="315">
        <v>4</v>
      </c>
      <c r="Q822" s="319">
        <v>25105.491600064131</v>
      </c>
      <c r="R822" s="320">
        <v>1.2079781407539111E-4</v>
      </c>
    </row>
    <row r="823" spans="2:18" x14ac:dyDescent="0.2">
      <c r="B823" s="315" t="s">
        <v>1039</v>
      </c>
      <c r="C823" s="316" t="s">
        <v>8139</v>
      </c>
      <c r="D823" s="315" t="s">
        <v>24</v>
      </c>
      <c r="E823" s="317">
        <v>2079.0500000000002</v>
      </c>
      <c r="F823" s="318">
        <v>3.0373999999999999</v>
      </c>
      <c r="G823" s="318">
        <v>3.9754999999999998</v>
      </c>
      <c r="H823" s="319">
        <v>4.3060006</v>
      </c>
      <c r="I823" s="319">
        <v>0.41268194000000002</v>
      </c>
      <c r="J823" s="319">
        <v>0.11174755</v>
      </c>
      <c r="K823" s="315">
        <v>3</v>
      </c>
      <c r="L823" s="319">
        <v>18130.530000559273</v>
      </c>
      <c r="M823" s="319">
        <v>18130.530000559273</v>
      </c>
      <c r="N823" s="320">
        <v>1.9641616556785157E-4</v>
      </c>
      <c r="O823" s="320">
        <v>1.9641616556785157E-4</v>
      </c>
      <c r="P823" s="315">
        <v>2</v>
      </c>
      <c r="Q823" s="319">
        <v>6425.0400000806894</v>
      </c>
      <c r="R823" s="320">
        <v>1.5181990748995406E-5</v>
      </c>
    </row>
    <row r="824" spans="2:18" x14ac:dyDescent="0.2">
      <c r="B824" s="315" t="s">
        <v>1003</v>
      </c>
      <c r="C824" s="316" t="s">
        <v>8140</v>
      </c>
      <c r="D824" s="315" t="s">
        <v>24</v>
      </c>
      <c r="E824" s="317">
        <v>1515.6875</v>
      </c>
      <c r="F824" s="318">
        <v>5.6790000000000003</v>
      </c>
      <c r="G824" s="318">
        <v>0.81420000000000003</v>
      </c>
      <c r="H824" s="319">
        <v>2.7436463999999998</v>
      </c>
      <c r="I824" s="319">
        <v>2.4920080100000002</v>
      </c>
      <c r="J824" s="319">
        <v>0.44379161</v>
      </c>
      <c r="K824" s="315">
        <v>1</v>
      </c>
      <c r="L824" s="319">
        <v>135351.00000565988</v>
      </c>
      <c r="M824" s="319">
        <v>135351.00000565988</v>
      </c>
      <c r="N824" s="320">
        <v>1.546044610190402E-3</v>
      </c>
      <c r="O824" s="320">
        <v>1.546044610190402E-3</v>
      </c>
      <c r="P824" s="315">
        <v>6</v>
      </c>
      <c r="Q824" s="319">
        <v>28616.130000384794</v>
      </c>
      <c r="R824" s="320">
        <v>9.6165436361534198E-5</v>
      </c>
    </row>
    <row r="825" spans="2:18" x14ac:dyDescent="0.2">
      <c r="B825" s="315" t="s">
        <v>553</v>
      </c>
      <c r="C825" s="316" t="s">
        <v>8141</v>
      </c>
      <c r="D825" s="315" t="s">
        <v>24</v>
      </c>
      <c r="E825" s="317">
        <v>1304.4259999999999</v>
      </c>
      <c r="F825" s="318">
        <v>5.7448000000000006</v>
      </c>
      <c r="G825" s="318">
        <v>1.4027000000000001</v>
      </c>
      <c r="H825" s="319">
        <v>3.6963013999999998</v>
      </c>
      <c r="I825" s="319">
        <v>2.81755449</v>
      </c>
      <c r="J825" s="319">
        <v>0</v>
      </c>
      <c r="K825" s="315">
        <v>5</v>
      </c>
      <c r="L825" s="319">
        <v>358091.56999914959</v>
      </c>
      <c r="M825" s="319">
        <v>115131.56999927999</v>
      </c>
      <c r="N825" s="320">
        <v>1.6453167571356176E-3</v>
      </c>
      <c r="O825" s="320">
        <v>1.5644441906669606E-3</v>
      </c>
      <c r="P825" s="315">
        <v>0</v>
      </c>
      <c r="Q825" s="319">
        <v>0</v>
      </c>
      <c r="R825" s="320">
        <v>0</v>
      </c>
    </row>
    <row r="826" spans="2:18" x14ac:dyDescent="0.2">
      <c r="B826" s="315" t="s">
        <v>521</v>
      </c>
      <c r="C826" s="316" t="s">
        <v>8142</v>
      </c>
      <c r="D826" s="315" t="s">
        <v>24</v>
      </c>
      <c r="E826" s="317">
        <v>1656.3907692307694</v>
      </c>
      <c r="F826" s="318">
        <v>2.8887000000000005</v>
      </c>
      <c r="G826" s="318">
        <v>2.1048800000000001</v>
      </c>
      <c r="H826" s="319">
        <v>2.4825087402599473</v>
      </c>
      <c r="I826" s="319">
        <v>5.5664237700000001</v>
      </c>
      <c r="J826" s="319">
        <v>1.17320384</v>
      </c>
      <c r="K826" s="315">
        <v>5</v>
      </c>
      <c r="L826" s="319">
        <v>284049.05999899772</v>
      </c>
      <c r="M826" s="319">
        <v>284049.05999899772</v>
      </c>
      <c r="N826" s="320">
        <v>2.027804411215044E-3</v>
      </c>
      <c r="O826" s="320">
        <v>2.027804411215044E-3</v>
      </c>
      <c r="P826" s="315">
        <v>7</v>
      </c>
      <c r="Q826" s="319">
        <v>64937.534999791023</v>
      </c>
      <c r="R826" s="320">
        <v>1.6311524292058409E-4</v>
      </c>
    </row>
    <row r="827" spans="2:18" x14ac:dyDescent="0.2">
      <c r="B827" s="315" t="s">
        <v>8143</v>
      </c>
      <c r="C827" s="316" t="s">
        <v>8144</v>
      </c>
      <c r="D827" s="315" t="s">
        <v>24</v>
      </c>
      <c r="E827" s="317">
        <v>2</v>
      </c>
      <c r="F827" s="318">
        <v>0</v>
      </c>
      <c r="G827" s="318">
        <v>1.4410000000000001</v>
      </c>
      <c r="H827" s="319"/>
      <c r="I827" s="319"/>
      <c r="J827" s="319"/>
      <c r="K827" s="315"/>
      <c r="L827" s="319"/>
      <c r="M827" s="319"/>
      <c r="N827" s="320"/>
      <c r="O827" s="320"/>
      <c r="P827" s="315"/>
      <c r="Q827" s="319"/>
      <c r="R827" s="320"/>
    </row>
    <row r="828" spans="2:18" x14ac:dyDescent="0.2">
      <c r="B828" s="315" t="s">
        <v>8145</v>
      </c>
      <c r="C828" s="316" t="s">
        <v>8146</v>
      </c>
      <c r="D828" s="315" t="s">
        <v>24</v>
      </c>
      <c r="E828" s="317">
        <v>5</v>
      </c>
      <c r="F828" s="318">
        <v>0</v>
      </c>
      <c r="G828" s="318">
        <v>3.0375000000000001</v>
      </c>
      <c r="H828" s="319"/>
      <c r="I828" s="319"/>
      <c r="J828" s="319"/>
      <c r="K828" s="315"/>
      <c r="L828" s="319"/>
      <c r="M828" s="319"/>
      <c r="N828" s="320"/>
      <c r="O828" s="320"/>
      <c r="P828" s="315"/>
      <c r="Q828" s="319"/>
      <c r="R828" s="320"/>
    </row>
    <row r="829" spans="2:18" x14ac:dyDescent="0.2">
      <c r="B829" s="315" t="s">
        <v>8147</v>
      </c>
      <c r="C829" s="316" t="s">
        <v>8148</v>
      </c>
      <c r="D829" s="315" t="s">
        <v>24</v>
      </c>
      <c r="E829" s="317">
        <v>1451</v>
      </c>
      <c r="F829" s="318">
        <v>4.6236000000000006</v>
      </c>
      <c r="G829" s="318">
        <v>0.2276</v>
      </c>
      <c r="H829" s="319"/>
      <c r="I829" s="319">
        <v>0</v>
      </c>
      <c r="J829" s="319"/>
      <c r="K829" s="315">
        <v>0</v>
      </c>
      <c r="L829" s="319">
        <v>0</v>
      </c>
      <c r="M829" s="319">
        <v>0</v>
      </c>
      <c r="N829" s="320">
        <v>0</v>
      </c>
      <c r="O829" s="320">
        <v>0</v>
      </c>
      <c r="P829" s="315">
        <v>0</v>
      </c>
      <c r="Q829" s="319">
        <v>0</v>
      </c>
      <c r="R829" s="320">
        <v>0</v>
      </c>
    </row>
    <row r="830" spans="2:18" x14ac:dyDescent="0.2">
      <c r="B830" s="315" t="s">
        <v>1338</v>
      </c>
      <c r="C830" s="316" t="s">
        <v>8149</v>
      </c>
      <c r="D830" s="315" t="s">
        <v>24</v>
      </c>
      <c r="E830" s="317">
        <v>2008.6012499999999</v>
      </c>
      <c r="F830" s="318">
        <v>6.6461000000000006</v>
      </c>
      <c r="G830" s="318">
        <v>1.28</v>
      </c>
      <c r="H830" s="319">
        <v>3.6564082220882823</v>
      </c>
      <c r="I830" s="319">
        <v>0.16169491</v>
      </c>
      <c r="J830" s="319">
        <v>0.25497595000000001</v>
      </c>
      <c r="K830" s="315">
        <v>2</v>
      </c>
      <c r="L830" s="319">
        <v>4166.2550007485379</v>
      </c>
      <c r="M830" s="319">
        <v>4166.2550007485379</v>
      </c>
      <c r="N830" s="320">
        <v>3.0452641093719546E-4</v>
      </c>
      <c r="O830" s="320">
        <v>3.0452641093719546E-4</v>
      </c>
      <c r="P830" s="315">
        <v>6</v>
      </c>
      <c r="Q830" s="319">
        <v>17714.067499908128</v>
      </c>
      <c r="R830" s="320">
        <v>6.2184719687437588E-5</v>
      </c>
    </row>
    <row r="831" spans="2:18" x14ac:dyDescent="0.2">
      <c r="B831" s="315" t="s">
        <v>8150</v>
      </c>
      <c r="C831" s="316" t="s">
        <v>8144</v>
      </c>
      <c r="D831" s="315" t="s">
        <v>24</v>
      </c>
      <c r="E831" s="317">
        <v>2</v>
      </c>
      <c r="F831" s="318">
        <v>0</v>
      </c>
      <c r="G831" s="318">
        <v>1.2392000000000001</v>
      </c>
      <c r="H831" s="319"/>
      <c r="I831" s="319"/>
      <c r="J831" s="319"/>
      <c r="K831" s="315"/>
      <c r="L831" s="319"/>
      <c r="M831" s="319"/>
      <c r="N831" s="320"/>
      <c r="O831" s="320"/>
      <c r="P831" s="315"/>
      <c r="Q831" s="319"/>
      <c r="R831" s="320"/>
    </row>
    <row r="832" spans="2:18" x14ac:dyDescent="0.2">
      <c r="B832" s="315" t="s">
        <v>8151</v>
      </c>
      <c r="C832" s="316" t="s">
        <v>8146</v>
      </c>
      <c r="D832" s="315" t="s">
        <v>24</v>
      </c>
      <c r="E832" s="317">
        <v>4</v>
      </c>
      <c r="F832" s="318">
        <v>0</v>
      </c>
      <c r="G832" s="318">
        <v>2.2019000000000002</v>
      </c>
      <c r="H832" s="319"/>
      <c r="I832" s="319"/>
      <c r="J832" s="319"/>
      <c r="K832" s="315"/>
      <c r="L832" s="319"/>
      <c r="M832" s="319"/>
      <c r="N832" s="320"/>
      <c r="O832" s="320"/>
      <c r="P832" s="315"/>
      <c r="Q832" s="319"/>
      <c r="R832" s="320"/>
    </row>
    <row r="833" spans="2:18" x14ac:dyDescent="0.2">
      <c r="B833" s="315" t="s">
        <v>1484</v>
      </c>
      <c r="C833" s="316" t="s">
        <v>8144</v>
      </c>
      <c r="D833" s="315" t="s">
        <v>24</v>
      </c>
      <c r="E833" s="317">
        <v>770.66666666666663</v>
      </c>
      <c r="F833" s="318">
        <v>4.2643000000000004</v>
      </c>
      <c r="G833" s="318">
        <v>2.0613999999999999</v>
      </c>
      <c r="H833" s="319">
        <v>3.9249385999999995</v>
      </c>
      <c r="I833" s="319">
        <v>12.187040100000001</v>
      </c>
      <c r="J833" s="319">
        <v>0</v>
      </c>
      <c r="K833" s="315">
        <v>3</v>
      </c>
      <c r="L833" s="319">
        <v>257322.95000093803</v>
      </c>
      <c r="M833" s="319">
        <v>4017.450000113924</v>
      </c>
      <c r="N833" s="320">
        <v>8.2760886634746596E-4</v>
      </c>
      <c r="O833" s="320">
        <v>4.897168703196008E-5</v>
      </c>
      <c r="P833" s="315">
        <v>0</v>
      </c>
      <c r="Q833" s="319">
        <v>0</v>
      </c>
      <c r="R833" s="320">
        <v>0</v>
      </c>
    </row>
    <row r="834" spans="2:18" x14ac:dyDescent="0.2">
      <c r="B834" s="315" t="s">
        <v>1780</v>
      </c>
      <c r="C834" s="316" t="s">
        <v>8152</v>
      </c>
      <c r="D834" s="315" t="s">
        <v>24</v>
      </c>
      <c r="E834" s="317">
        <v>323.5</v>
      </c>
      <c r="F834" s="318">
        <v>0.8973000000000001</v>
      </c>
      <c r="G834" s="318">
        <v>3.5853999999999999</v>
      </c>
      <c r="H834" s="319">
        <v>2.2292127000000002</v>
      </c>
      <c r="I834" s="319">
        <v>10.185131849999999</v>
      </c>
      <c r="J834" s="319">
        <v>0</v>
      </c>
      <c r="K834" s="315">
        <v>1</v>
      </c>
      <c r="L834" s="319">
        <v>49818.999999698717</v>
      </c>
      <c r="M834" s="319">
        <v>0</v>
      </c>
      <c r="N834" s="320">
        <v>3.2607006797225394E-4</v>
      </c>
      <c r="O834" s="320">
        <v>0</v>
      </c>
      <c r="P834" s="315">
        <v>0</v>
      </c>
      <c r="Q834" s="319">
        <v>0</v>
      </c>
      <c r="R834" s="320">
        <v>0</v>
      </c>
    </row>
    <row r="835" spans="2:18" x14ac:dyDescent="0.2">
      <c r="B835" s="315" t="s">
        <v>8153</v>
      </c>
      <c r="C835" s="316" t="s">
        <v>8154</v>
      </c>
      <c r="D835" s="315" t="s">
        <v>24</v>
      </c>
      <c r="E835" s="317">
        <v>3</v>
      </c>
      <c r="F835" s="318">
        <v>0</v>
      </c>
      <c r="G835" s="318">
        <v>1.8906000000000001</v>
      </c>
      <c r="H835" s="319">
        <v>2.1911065000000001</v>
      </c>
      <c r="I835" s="319"/>
      <c r="J835" s="319"/>
      <c r="K835" s="315"/>
      <c r="L835" s="319"/>
      <c r="M835" s="319"/>
      <c r="N835" s="320"/>
      <c r="O835" s="320"/>
      <c r="P835" s="315"/>
      <c r="Q835" s="319"/>
      <c r="R835" s="320"/>
    </row>
    <row r="836" spans="2:18" x14ac:dyDescent="0.2">
      <c r="B836" s="315" t="s">
        <v>2808</v>
      </c>
      <c r="C836" s="316" t="s">
        <v>8155</v>
      </c>
      <c r="D836" s="315" t="s">
        <v>24</v>
      </c>
      <c r="E836" s="317">
        <v>673</v>
      </c>
      <c r="F836" s="318">
        <v>0.2064</v>
      </c>
      <c r="G836" s="318">
        <v>7.2551999999999994</v>
      </c>
      <c r="H836" s="319">
        <v>2.7055402000000002</v>
      </c>
      <c r="I836" s="319">
        <v>0</v>
      </c>
      <c r="J836" s="319">
        <v>2.0160549999999999E-2</v>
      </c>
      <c r="K836" s="315">
        <v>0</v>
      </c>
      <c r="L836" s="319">
        <v>0</v>
      </c>
      <c r="M836" s="319">
        <v>0</v>
      </c>
      <c r="N836" s="320">
        <v>0</v>
      </c>
      <c r="O836" s="320">
        <v>0</v>
      </c>
      <c r="P836" s="315">
        <v>1</v>
      </c>
      <c r="Q836" s="319">
        <v>423.3000000439352</v>
      </c>
      <c r="R836" s="320">
        <v>5.1212744912149358E-6</v>
      </c>
    </row>
    <row r="837" spans="2:18" x14ac:dyDescent="0.2">
      <c r="B837" s="315" t="s">
        <v>888</v>
      </c>
      <c r="C837" s="316" t="s">
        <v>8156</v>
      </c>
      <c r="D837" s="315" t="s">
        <v>24</v>
      </c>
      <c r="E837" s="317">
        <v>1659.6277777777777</v>
      </c>
      <c r="F837" s="318">
        <v>10.526899999999999</v>
      </c>
      <c r="G837" s="318">
        <v>0.52337999999999996</v>
      </c>
      <c r="H837" s="319">
        <v>4.0212714226789901</v>
      </c>
      <c r="I837" s="319">
        <v>4.2664329299999997</v>
      </c>
      <c r="J837" s="319">
        <v>0.51126603000000004</v>
      </c>
      <c r="K837" s="315">
        <v>5</v>
      </c>
      <c r="L837" s="319">
        <v>162478.6400048153</v>
      </c>
      <c r="M837" s="319">
        <v>8768.640000363579</v>
      </c>
      <c r="N837" s="320">
        <v>1.3832464020323541E-3</v>
      </c>
      <c r="O837" s="320">
        <v>9.7109132379816142E-5</v>
      </c>
      <c r="P837" s="315">
        <v>4</v>
      </c>
      <c r="Q837" s="319">
        <v>6925.4499999062746</v>
      </c>
      <c r="R837" s="320">
        <v>3.3243748228564569E-5</v>
      </c>
    </row>
    <row r="838" spans="2:18" x14ac:dyDescent="0.2">
      <c r="B838" s="315" t="s">
        <v>1714</v>
      </c>
      <c r="C838" s="316" t="s">
        <v>8157</v>
      </c>
      <c r="D838" s="315" t="s">
        <v>24</v>
      </c>
      <c r="E838" s="317">
        <v>1070</v>
      </c>
      <c r="F838" s="318">
        <v>5.1307999999999998</v>
      </c>
      <c r="G838" s="318">
        <v>1.1120000000000001</v>
      </c>
      <c r="H838" s="319">
        <v>3.0598363542738873</v>
      </c>
      <c r="I838" s="319">
        <v>1.275662E-2</v>
      </c>
      <c r="J838" s="319">
        <v>5.4700399999999998E-3</v>
      </c>
      <c r="K838" s="315">
        <v>1</v>
      </c>
      <c r="L838" s="319">
        <v>607.69999993045349</v>
      </c>
      <c r="M838" s="319">
        <v>607.69999993045349</v>
      </c>
      <c r="N838" s="320">
        <v>1.041329382522916E-5</v>
      </c>
      <c r="O838" s="320">
        <v>1.041329382522916E-5</v>
      </c>
      <c r="P838" s="315">
        <v>1</v>
      </c>
      <c r="Q838" s="319">
        <v>279.47999999192541</v>
      </c>
      <c r="R838" s="320">
        <v>2.0498352942268771E-6</v>
      </c>
    </row>
    <row r="839" spans="2:18" x14ac:dyDescent="0.2">
      <c r="B839" s="315" t="s">
        <v>1731</v>
      </c>
      <c r="C839" s="316" t="s">
        <v>8158</v>
      </c>
      <c r="D839" s="315" t="s">
        <v>25</v>
      </c>
      <c r="E839" s="317">
        <v>909.33333333333337</v>
      </c>
      <c r="F839" s="318">
        <v>7.0106000000000002</v>
      </c>
      <c r="G839" s="318">
        <v>1.2344999999999999</v>
      </c>
      <c r="H839" s="319">
        <v>2.0005755000000001</v>
      </c>
      <c r="I839" s="319">
        <v>11.27783208</v>
      </c>
      <c r="J839" s="319">
        <v>0.38944031000000001</v>
      </c>
      <c r="K839" s="315">
        <v>2</v>
      </c>
      <c r="L839" s="319">
        <v>389425.49000417721</v>
      </c>
      <c r="M839" s="319">
        <v>10192.000000365078</v>
      </c>
      <c r="N839" s="320">
        <v>2.8869220424911652E-3</v>
      </c>
      <c r="O839" s="320">
        <v>2.8048397911287323E-4</v>
      </c>
      <c r="P839" s="315">
        <v>1</v>
      </c>
      <c r="Q839" s="319">
        <v>14564.000000169548</v>
      </c>
      <c r="R839" s="320">
        <v>2.1251497228097935E-4</v>
      </c>
    </row>
    <row r="840" spans="2:18" x14ac:dyDescent="0.2">
      <c r="B840" s="315" t="s">
        <v>750</v>
      </c>
      <c r="C840" s="316" t="s">
        <v>8159</v>
      </c>
      <c r="D840" s="315" t="s">
        <v>24</v>
      </c>
      <c r="E840" s="317">
        <v>1005</v>
      </c>
      <c r="F840" s="318">
        <v>3.6934</v>
      </c>
      <c r="G840" s="318">
        <v>1.6168</v>
      </c>
      <c r="H840" s="319">
        <v>4.9457732267194201</v>
      </c>
      <c r="I840" s="319"/>
      <c r="J840" s="319"/>
      <c r="K840" s="315"/>
      <c r="L840" s="319"/>
      <c r="M840" s="319"/>
      <c r="N840" s="320"/>
      <c r="O840" s="320"/>
      <c r="P840" s="315"/>
      <c r="Q840" s="319"/>
      <c r="R840" s="320"/>
    </row>
    <row r="841" spans="2:18" x14ac:dyDescent="0.2">
      <c r="B841" s="315" t="s">
        <v>1323</v>
      </c>
      <c r="C841" s="316" t="s">
        <v>8160</v>
      </c>
      <c r="D841" s="315" t="s">
        <v>24</v>
      </c>
      <c r="E841" s="317">
        <v>629.12249999999995</v>
      </c>
      <c r="F841" s="318">
        <v>8.9045000000000005</v>
      </c>
      <c r="G841" s="318">
        <v>1.6272</v>
      </c>
      <c r="H841" s="319">
        <v>4.3684456127054805</v>
      </c>
      <c r="I841" s="319">
        <v>13.963266190000001</v>
      </c>
      <c r="J841" s="319">
        <v>3.9891999999999998E-4</v>
      </c>
      <c r="K841" s="315">
        <v>2</v>
      </c>
      <c r="L841" s="319">
        <v>121042.99999614246</v>
      </c>
      <c r="M841" s="319">
        <v>121042.99999614246</v>
      </c>
      <c r="N841" s="320">
        <v>1.272733471863132E-3</v>
      </c>
      <c r="O841" s="320">
        <v>1.272733471863132E-3</v>
      </c>
      <c r="P841" s="315">
        <v>1</v>
      </c>
      <c r="Q841" s="319">
        <v>62.000000003026798</v>
      </c>
      <c r="R841" s="320">
        <v>1.0041270727228691E-6</v>
      </c>
    </row>
    <row r="842" spans="2:18" x14ac:dyDescent="0.2">
      <c r="B842" s="315" t="s">
        <v>1723</v>
      </c>
      <c r="C842" s="316" t="s">
        <v>8161</v>
      </c>
      <c r="D842" s="315" t="s">
        <v>24</v>
      </c>
      <c r="E842" s="317">
        <v>997.44333333333327</v>
      </c>
      <c r="F842" s="318">
        <v>3.4588000000000001</v>
      </c>
      <c r="G842" s="318">
        <v>0.44619999999999999</v>
      </c>
      <c r="H842" s="319">
        <v>2.0014023952483173</v>
      </c>
      <c r="I842" s="319">
        <v>0.14656464</v>
      </c>
      <c r="J842" s="319">
        <v>7.4695230000000001E-2</v>
      </c>
      <c r="K842" s="315">
        <v>2</v>
      </c>
      <c r="L842" s="319">
        <v>19019.999999846332</v>
      </c>
      <c r="M842" s="319">
        <v>2444.0000000875443</v>
      </c>
      <c r="N842" s="320">
        <v>1.6961055375888916E-4</v>
      </c>
      <c r="O842" s="320">
        <v>9.5022655675591511E-5</v>
      </c>
      <c r="P842" s="315">
        <v>1</v>
      </c>
      <c r="Q842" s="319">
        <v>7688.3200000109155</v>
      </c>
      <c r="R842" s="320">
        <v>2.3491798946841806E-5</v>
      </c>
    </row>
    <row r="843" spans="2:18" x14ac:dyDescent="0.2">
      <c r="B843" s="315" t="s">
        <v>1508</v>
      </c>
      <c r="C843" s="316" t="s">
        <v>8157</v>
      </c>
      <c r="D843" s="315" t="s">
        <v>25</v>
      </c>
      <c r="E843" s="317">
        <v>1633.0550000000001</v>
      </c>
      <c r="F843" s="318">
        <v>11.340300000000001</v>
      </c>
      <c r="G843" s="318">
        <v>0.56620000000000004</v>
      </c>
      <c r="H843" s="319">
        <v>3.2009208</v>
      </c>
      <c r="I843" s="319">
        <v>7.7141959999999996E-2</v>
      </c>
      <c r="J843" s="319">
        <v>0.22280648</v>
      </c>
      <c r="K843" s="315">
        <v>2</v>
      </c>
      <c r="L843" s="319">
        <v>4588.1999998285901</v>
      </c>
      <c r="M843" s="319">
        <v>4588.1999998285901</v>
      </c>
      <c r="N843" s="320">
        <v>1.844241917251921E-4</v>
      </c>
      <c r="O843" s="320">
        <v>1.844241917251921E-4</v>
      </c>
      <c r="P843" s="315">
        <v>4</v>
      </c>
      <c r="Q843" s="319">
        <v>9099.1200000299377</v>
      </c>
      <c r="R843" s="320">
        <v>1.0043644163741801E-4</v>
      </c>
    </row>
    <row r="844" spans="2:18" x14ac:dyDescent="0.2">
      <c r="B844" s="315" t="s">
        <v>1633</v>
      </c>
      <c r="C844" s="316" t="s">
        <v>8160</v>
      </c>
      <c r="D844" s="315" t="s">
        <v>24</v>
      </c>
      <c r="E844" s="317">
        <v>778.36500000000001</v>
      </c>
      <c r="F844" s="318">
        <v>5.7213000000000003</v>
      </c>
      <c r="G844" s="318">
        <v>1.6919999999999999</v>
      </c>
      <c r="H844" s="319">
        <v>4.0583102999999996</v>
      </c>
      <c r="I844" s="319">
        <v>48.702223500000002</v>
      </c>
      <c r="J844" s="319">
        <v>1.7316890000000001E-2</v>
      </c>
      <c r="K844" s="315">
        <v>3</v>
      </c>
      <c r="L844" s="319">
        <v>691016.32999458013</v>
      </c>
      <c r="M844" s="319">
        <v>98090.719998779503</v>
      </c>
      <c r="N844" s="320">
        <v>1.5591908019401864E-3</v>
      </c>
      <c r="O844" s="320">
        <v>7.9944894169936662E-4</v>
      </c>
      <c r="P844" s="315">
        <v>1</v>
      </c>
      <c r="Q844" s="319">
        <v>1392.6876000077471</v>
      </c>
      <c r="R844" s="320">
        <v>4.7995834140929652E-6</v>
      </c>
    </row>
    <row r="845" spans="2:18" x14ac:dyDescent="0.2">
      <c r="B845" s="315" t="s">
        <v>1340</v>
      </c>
      <c r="C845" s="316" t="s">
        <v>8162</v>
      </c>
      <c r="D845" s="315" t="s">
        <v>25</v>
      </c>
      <c r="E845" s="317">
        <v>1272.5213333333334</v>
      </c>
      <c r="F845" s="318">
        <v>19.2469</v>
      </c>
      <c r="G845" s="318">
        <v>0.73299999999999998</v>
      </c>
      <c r="H845" s="319">
        <v>3.8868323999999994</v>
      </c>
      <c r="I845" s="319">
        <v>67.305150499999996</v>
      </c>
      <c r="J845" s="319">
        <v>0.65646541999999997</v>
      </c>
      <c r="K845" s="315">
        <v>8</v>
      </c>
      <c r="L845" s="319">
        <v>3591093.1000066791</v>
      </c>
      <c r="M845" s="319">
        <v>163158.60000447862</v>
      </c>
      <c r="N845" s="320">
        <v>8.1035951809138237E-3</v>
      </c>
      <c r="O845" s="320">
        <v>4.4003512853854699E-3</v>
      </c>
      <c r="P845" s="315">
        <v>7</v>
      </c>
      <c r="Q845" s="319">
        <v>32263.540000018293</v>
      </c>
      <c r="R845" s="320">
        <v>4.3083776291976805E-4</v>
      </c>
    </row>
    <row r="846" spans="2:18" x14ac:dyDescent="0.2">
      <c r="B846" s="315" t="s">
        <v>1783</v>
      </c>
      <c r="C846" s="316" t="s">
        <v>8163</v>
      </c>
      <c r="D846" s="315" t="s">
        <v>25</v>
      </c>
      <c r="E846" s="317">
        <v>1138.075</v>
      </c>
      <c r="F846" s="318">
        <v>23.7072</v>
      </c>
      <c r="G846" s="318">
        <v>3.3943000000000003</v>
      </c>
      <c r="H846" s="319">
        <v>1.2508764970302029</v>
      </c>
      <c r="I846" s="319">
        <v>26.820871570000001</v>
      </c>
      <c r="J846" s="319">
        <v>0.19492069000000001</v>
      </c>
      <c r="K846" s="315">
        <v>3</v>
      </c>
      <c r="L846" s="319">
        <v>1317008.6799875482</v>
      </c>
      <c r="M846" s="319">
        <v>210629.44998898139</v>
      </c>
      <c r="N846" s="320">
        <v>8.3953074048154393E-3</v>
      </c>
      <c r="O846" s="320">
        <v>4.2361723912259621E-3</v>
      </c>
      <c r="P846" s="315">
        <v>3</v>
      </c>
      <c r="Q846" s="319">
        <v>9081.6999997050389</v>
      </c>
      <c r="R846" s="320">
        <v>1.7054526745585637E-4</v>
      </c>
    </row>
    <row r="847" spans="2:18" x14ac:dyDescent="0.2">
      <c r="B847" s="315" t="s">
        <v>583</v>
      </c>
      <c r="C847" s="316" t="s">
        <v>8164</v>
      </c>
      <c r="D847" s="315" t="s">
        <v>24</v>
      </c>
      <c r="E847" s="317">
        <v>582.57142857142856</v>
      </c>
      <c r="F847" s="318">
        <v>2.7272000000000003</v>
      </c>
      <c r="G847" s="318">
        <v>5.4992999999999999</v>
      </c>
      <c r="H847" s="319">
        <v>4.9728591</v>
      </c>
      <c r="I847" s="319">
        <v>0.67838967999999999</v>
      </c>
      <c r="J847" s="319">
        <v>1.36076346</v>
      </c>
      <c r="K847" s="315">
        <v>2</v>
      </c>
      <c r="L847" s="319">
        <v>5784.9999996309634</v>
      </c>
      <c r="M847" s="319">
        <v>5784.9999996309634</v>
      </c>
      <c r="N847" s="320">
        <v>6.1626781901768374E-4</v>
      </c>
      <c r="O847" s="320">
        <v>6.1626781901768374E-4</v>
      </c>
      <c r="P847" s="315">
        <v>5</v>
      </c>
      <c r="Q847" s="319">
        <v>14063.855000424403</v>
      </c>
      <c r="R847" s="320">
        <v>8.1501998535686365E-5</v>
      </c>
    </row>
    <row r="848" spans="2:18" x14ac:dyDescent="0.2">
      <c r="B848" s="315" t="s">
        <v>8165</v>
      </c>
      <c r="C848" s="316" t="s">
        <v>8166</v>
      </c>
      <c r="D848" s="315" t="s">
        <v>24</v>
      </c>
      <c r="E848" s="317">
        <v>359</v>
      </c>
      <c r="F848" s="318">
        <v>0</v>
      </c>
      <c r="G848" s="318">
        <v>6.3327</v>
      </c>
      <c r="H848" s="319">
        <v>4.4203191999999998</v>
      </c>
      <c r="I848" s="319"/>
      <c r="J848" s="319"/>
      <c r="K848" s="315"/>
      <c r="L848" s="319"/>
      <c r="M848" s="319"/>
      <c r="N848" s="320"/>
      <c r="O848" s="320"/>
      <c r="P848" s="315"/>
      <c r="Q848" s="319"/>
      <c r="R848" s="320"/>
    </row>
    <row r="849" spans="2:18" x14ac:dyDescent="0.2">
      <c r="B849" s="315" t="s">
        <v>1467</v>
      </c>
      <c r="C849" s="316" t="s">
        <v>8167</v>
      </c>
      <c r="D849" s="315" t="s">
        <v>24</v>
      </c>
      <c r="E849" s="317">
        <v>2368.1538461538462</v>
      </c>
      <c r="F849" s="318">
        <v>9.8861000000000008</v>
      </c>
      <c r="G849" s="318">
        <v>1.5105</v>
      </c>
      <c r="H849" s="319">
        <v>5.5914821686774614</v>
      </c>
      <c r="I849" s="319">
        <v>87.238063370000006</v>
      </c>
      <c r="J849" s="319">
        <v>1.6258922</v>
      </c>
      <c r="K849" s="315">
        <v>7</v>
      </c>
      <c r="L849" s="319">
        <v>3221373.2300230954</v>
      </c>
      <c r="M849" s="319">
        <v>205109.73001668224</v>
      </c>
      <c r="N849" s="320">
        <v>5.0843445122732917E-3</v>
      </c>
      <c r="O849" s="320">
        <v>2.4891601611598106E-3</v>
      </c>
      <c r="P849" s="315">
        <v>6</v>
      </c>
      <c r="Q849" s="319">
        <v>56762.469999478802</v>
      </c>
      <c r="R849" s="320">
        <v>2.2245530144635384E-4</v>
      </c>
    </row>
    <row r="850" spans="2:18" x14ac:dyDescent="0.2">
      <c r="B850" s="315" t="s">
        <v>1882</v>
      </c>
      <c r="C850" s="316" t="s">
        <v>8168</v>
      </c>
      <c r="D850" s="315" t="s">
        <v>24</v>
      </c>
      <c r="E850" s="317">
        <v>1434.7449999999999</v>
      </c>
      <c r="F850" s="318">
        <v>5.2719000000000005</v>
      </c>
      <c r="G850" s="318">
        <v>3.7524000000000002</v>
      </c>
      <c r="H850" s="319">
        <v>4.4093224738812422</v>
      </c>
      <c r="I850" s="319">
        <v>0.10436864</v>
      </c>
      <c r="J850" s="319">
        <v>1.7202660000000002E-2</v>
      </c>
      <c r="K850" s="315">
        <v>1</v>
      </c>
      <c r="L850" s="319">
        <v>1388.9699999946984</v>
      </c>
      <c r="M850" s="319">
        <v>1388.9699999946984</v>
      </c>
      <c r="N850" s="320">
        <v>2.3229588582868388E-5</v>
      </c>
      <c r="O850" s="320">
        <v>2.3229588582868388E-5</v>
      </c>
      <c r="P850" s="315">
        <v>1</v>
      </c>
      <c r="Q850" s="319">
        <v>4483.500000234344</v>
      </c>
      <c r="R850" s="320">
        <v>9.1886752259126187E-5</v>
      </c>
    </row>
    <row r="851" spans="2:18" x14ac:dyDescent="0.2">
      <c r="B851" s="315" t="s">
        <v>3544</v>
      </c>
      <c r="C851" s="316" t="s">
        <v>8169</v>
      </c>
      <c r="D851" s="315" t="s">
        <v>24</v>
      </c>
      <c r="E851" s="317">
        <v>834.69444444444446</v>
      </c>
      <c r="F851" s="318">
        <v>5.2252999999999998</v>
      </c>
      <c r="G851" s="318">
        <v>0.71299999999999997</v>
      </c>
      <c r="H851" s="319">
        <v>2.0767879000000002</v>
      </c>
      <c r="I851" s="319">
        <v>0</v>
      </c>
      <c r="J851" s="319">
        <v>2.1757098199999998</v>
      </c>
      <c r="K851" s="315">
        <v>0</v>
      </c>
      <c r="L851" s="319">
        <v>0</v>
      </c>
      <c r="M851" s="319">
        <v>0</v>
      </c>
      <c r="N851" s="320">
        <v>0</v>
      </c>
      <c r="O851" s="320">
        <v>0</v>
      </c>
      <c r="P851" s="315">
        <v>9</v>
      </c>
      <c r="Q851" s="319">
        <v>131335.54000030647</v>
      </c>
      <c r="R851" s="320">
        <v>4.9772397943858941E-4</v>
      </c>
    </row>
    <row r="852" spans="2:18" x14ac:dyDescent="0.2">
      <c r="B852" s="315" t="s">
        <v>1742</v>
      </c>
      <c r="C852" s="316" t="s">
        <v>8170</v>
      </c>
      <c r="D852" s="315" t="s">
        <v>24</v>
      </c>
      <c r="E852" s="317">
        <v>735.9</v>
      </c>
      <c r="F852" s="318">
        <v>4.258</v>
      </c>
      <c r="G852" s="318">
        <v>3.379</v>
      </c>
      <c r="H852" s="319">
        <v>4.8585405000000002</v>
      </c>
      <c r="I852" s="319">
        <v>1.94459676</v>
      </c>
      <c r="J852" s="319">
        <v>6.3488409999999995E-2</v>
      </c>
      <c r="K852" s="315">
        <v>2</v>
      </c>
      <c r="L852" s="319">
        <v>10395.999995021266</v>
      </c>
      <c r="M852" s="319">
        <v>10395.999995021266</v>
      </c>
      <c r="N852" s="320">
        <v>7.4328375133605052E-4</v>
      </c>
      <c r="O852" s="320">
        <v>7.4328375133605052E-4</v>
      </c>
      <c r="P852" s="315">
        <v>3</v>
      </c>
      <c r="Q852" s="319">
        <v>2343.2900000404798</v>
      </c>
      <c r="R852" s="320">
        <v>1.3022529839048424E-5</v>
      </c>
    </row>
    <row r="853" spans="2:18" x14ac:dyDescent="0.2">
      <c r="B853" s="315" t="s">
        <v>831</v>
      </c>
      <c r="C853" s="316" t="s">
        <v>8171</v>
      </c>
      <c r="D853" s="315" t="s">
        <v>24</v>
      </c>
      <c r="E853" s="317">
        <v>2061.5</v>
      </c>
      <c r="F853" s="318">
        <v>0</v>
      </c>
      <c r="G853" s="318">
        <v>6.2569000000000008</v>
      </c>
      <c r="H853" s="319">
        <v>4.2546094046222622</v>
      </c>
      <c r="I853" s="319">
        <v>1.19033E-2</v>
      </c>
      <c r="J853" s="319">
        <v>0.49999405000000002</v>
      </c>
      <c r="K853" s="315">
        <v>1</v>
      </c>
      <c r="L853" s="319">
        <v>425.59999993806707</v>
      </c>
      <c r="M853" s="319">
        <v>425.59999993806707</v>
      </c>
      <c r="N853" s="320">
        <v>1.0682237245601994E-5</v>
      </c>
      <c r="O853" s="320">
        <v>1.0682237245601994E-5</v>
      </c>
      <c r="P853" s="315">
        <v>5</v>
      </c>
      <c r="Q853" s="319">
        <v>16324.924998875154</v>
      </c>
      <c r="R853" s="320">
        <v>2.8848136304322086E-4</v>
      </c>
    </row>
    <row r="854" spans="2:18" x14ac:dyDescent="0.2">
      <c r="B854" s="315" t="s">
        <v>4698</v>
      </c>
      <c r="C854" s="316" t="s">
        <v>8172</v>
      </c>
      <c r="D854" s="315" t="s">
        <v>24</v>
      </c>
      <c r="E854" s="317">
        <v>339.78125</v>
      </c>
      <c r="F854" s="318">
        <v>2.5339999999999998</v>
      </c>
      <c r="G854" s="318">
        <v>1.9539000000000002</v>
      </c>
      <c r="H854" s="319">
        <v>1.5433010999999999</v>
      </c>
      <c r="I854" s="319">
        <v>0</v>
      </c>
      <c r="J854" s="319">
        <v>1.5638769299999999</v>
      </c>
      <c r="K854" s="315">
        <v>0</v>
      </c>
      <c r="L854" s="319">
        <v>0</v>
      </c>
      <c r="M854" s="319">
        <v>0</v>
      </c>
      <c r="N854" s="320">
        <v>0</v>
      </c>
      <c r="O854" s="320">
        <v>0</v>
      </c>
      <c r="P854" s="315">
        <v>8</v>
      </c>
      <c r="Q854" s="319">
        <v>20860.962499753568</v>
      </c>
      <c r="R854" s="320">
        <v>9.0767997587277874E-5</v>
      </c>
    </row>
    <row r="855" spans="2:18" x14ac:dyDescent="0.2">
      <c r="B855" s="315" t="s">
        <v>1357</v>
      </c>
      <c r="C855" s="316" t="s">
        <v>8173</v>
      </c>
      <c r="D855" s="315" t="s">
        <v>25</v>
      </c>
      <c r="E855" s="317">
        <v>554.50062500000001</v>
      </c>
      <c r="F855" s="318">
        <v>56.030800000000006</v>
      </c>
      <c r="G855" s="318">
        <v>0.41270000000000001</v>
      </c>
      <c r="H855" s="319">
        <v>1.3278535122320629</v>
      </c>
      <c r="I855" s="319">
        <v>78.434481770000005</v>
      </c>
      <c r="J855" s="319">
        <v>1.5345005599999999</v>
      </c>
      <c r="K855" s="315">
        <v>7</v>
      </c>
      <c r="L855" s="319">
        <v>2950558.5700011253</v>
      </c>
      <c r="M855" s="319">
        <v>86145.570000300475</v>
      </c>
      <c r="N855" s="320">
        <v>4.2324586354751687E-3</v>
      </c>
      <c r="O855" s="320">
        <v>1.238346549728841E-3</v>
      </c>
      <c r="P855" s="315">
        <v>9</v>
      </c>
      <c r="Q855" s="319">
        <v>54026.902999323989</v>
      </c>
      <c r="R855" s="320">
        <v>5.4021354467175247E-4</v>
      </c>
    </row>
    <row r="856" spans="2:18" x14ac:dyDescent="0.2">
      <c r="B856" s="315" t="s">
        <v>1104</v>
      </c>
      <c r="C856" s="316" t="s">
        <v>8174</v>
      </c>
      <c r="D856" s="315" t="s">
        <v>25</v>
      </c>
      <c r="E856" s="317">
        <v>806.48333333333358</v>
      </c>
      <c r="F856" s="318">
        <v>108.87410000000001</v>
      </c>
      <c r="G856" s="318">
        <v>0.15070000000000003</v>
      </c>
      <c r="H856" s="319">
        <v>1.6957259000000002</v>
      </c>
      <c r="I856" s="319">
        <v>42.883357320000002</v>
      </c>
      <c r="J856" s="319">
        <v>0.67567739999999998</v>
      </c>
      <c r="K856" s="315">
        <v>7</v>
      </c>
      <c r="L856" s="319">
        <v>2144950.6499915239</v>
      </c>
      <c r="M856" s="319">
        <v>127191.31999574623</v>
      </c>
      <c r="N856" s="320">
        <v>5.9776277903853406E-3</v>
      </c>
      <c r="O856" s="320">
        <v>2.4917077242386709E-3</v>
      </c>
      <c r="P856" s="315">
        <v>11</v>
      </c>
      <c r="Q856" s="319">
        <v>20638.970000112138</v>
      </c>
      <c r="R856" s="320">
        <v>2.6852829328902498E-4</v>
      </c>
    </row>
    <row r="857" spans="2:18" x14ac:dyDescent="0.2">
      <c r="B857" s="315" t="s">
        <v>1262</v>
      </c>
      <c r="C857" s="316" t="s">
        <v>8175</v>
      </c>
      <c r="D857" s="315" t="s">
        <v>25</v>
      </c>
      <c r="E857" s="317">
        <v>388.91466666666662</v>
      </c>
      <c r="F857" s="318">
        <v>74.955199999999991</v>
      </c>
      <c r="G857" s="318">
        <v>0.2782</v>
      </c>
      <c r="H857" s="319">
        <v>2.2433395042553794</v>
      </c>
      <c r="I857" s="319">
        <v>6.3490019999999996</v>
      </c>
      <c r="J857" s="319">
        <v>1.0558645900000001</v>
      </c>
      <c r="K857" s="315">
        <v>5</v>
      </c>
      <c r="L857" s="319">
        <v>169516.12999861312</v>
      </c>
      <c r="M857" s="319">
        <v>7685.8800000701212</v>
      </c>
      <c r="N857" s="320">
        <v>1.414026969281379E-3</v>
      </c>
      <c r="O857" s="320">
        <v>1.2317852607076848E-4</v>
      </c>
      <c r="P857" s="315">
        <v>9</v>
      </c>
      <c r="Q857" s="319">
        <v>43918.548699959472</v>
      </c>
      <c r="R857" s="320">
        <v>4.2728769650676545E-4</v>
      </c>
    </row>
    <row r="858" spans="2:18" x14ac:dyDescent="0.2">
      <c r="B858" s="315" t="s">
        <v>1092</v>
      </c>
      <c r="C858" s="316" t="s">
        <v>7526</v>
      </c>
      <c r="D858" s="315" t="s">
        <v>24</v>
      </c>
      <c r="E858" s="317">
        <v>130.42000000000002</v>
      </c>
      <c r="F858" s="318">
        <v>0</v>
      </c>
      <c r="G858" s="318">
        <v>1.9028</v>
      </c>
      <c r="H858" s="319">
        <v>3.7725138000000005</v>
      </c>
      <c r="I858" s="319">
        <v>1.35933916</v>
      </c>
      <c r="J858" s="319">
        <v>1.250939E-2</v>
      </c>
      <c r="K858" s="315">
        <v>3</v>
      </c>
      <c r="L858" s="319">
        <v>20041.99300060387</v>
      </c>
      <c r="M858" s="319">
        <v>20041.99300060387</v>
      </c>
      <c r="N858" s="320">
        <v>2.7290225136406243E-4</v>
      </c>
      <c r="O858" s="320">
        <v>2.7290225136406243E-4</v>
      </c>
      <c r="P858" s="315">
        <v>1</v>
      </c>
      <c r="Q858" s="319">
        <v>643.52600001130816</v>
      </c>
      <c r="R858" s="320">
        <v>2.4382777068180909E-6</v>
      </c>
    </row>
    <row r="859" spans="2:18" x14ac:dyDescent="0.2">
      <c r="B859" s="315" t="s">
        <v>594</v>
      </c>
      <c r="C859" s="316" t="s">
        <v>8176</v>
      </c>
      <c r="D859" s="315" t="s">
        <v>25</v>
      </c>
      <c r="E859" s="317">
        <v>995.4174999999999</v>
      </c>
      <c r="F859" s="318">
        <v>31.4633</v>
      </c>
      <c r="G859" s="318">
        <v>0.59730000000000005</v>
      </c>
      <c r="H859" s="319">
        <v>2.2708219484548331</v>
      </c>
      <c r="I859" s="319">
        <v>7.4327699899999997</v>
      </c>
      <c r="J859" s="319">
        <v>8.2621798700000006</v>
      </c>
      <c r="K859" s="315">
        <v>11</v>
      </c>
      <c r="L859" s="319">
        <v>250340.17999223669</v>
      </c>
      <c r="M859" s="319">
        <v>194109.67999499294</v>
      </c>
      <c r="N859" s="320">
        <v>1.2862460387811447E-2</v>
      </c>
      <c r="O859" s="320">
        <v>7.2094621627612036E-3</v>
      </c>
      <c r="P859" s="315">
        <v>21</v>
      </c>
      <c r="Q859" s="319">
        <v>272376.06919953012</v>
      </c>
      <c r="R859" s="320">
        <v>2.4416480584828568E-3</v>
      </c>
    </row>
    <row r="860" spans="2:18" x14ac:dyDescent="0.2">
      <c r="B860" s="315" t="s">
        <v>769</v>
      </c>
      <c r="C860" s="316" t="s">
        <v>8177</v>
      </c>
      <c r="D860" s="315" t="s">
        <v>25</v>
      </c>
      <c r="E860" s="317">
        <v>785.73818181818194</v>
      </c>
      <c r="F860" s="318">
        <v>20.726500000000001</v>
      </c>
      <c r="G860" s="318">
        <v>0.89570000000000005</v>
      </c>
      <c r="H860" s="319">
        <v>2.0386817000000002</v>
      </c>
      <c r="I860" s="319">
        <v>110.16311847999999</v>
      </c>
      <c r="J860" s="319">
        <v>1.296862</v>
      </c>
      <c r="K860" s="315">
        <v>5</v>
      </c>
      <c r="L860" s="319">
        <v>3831924.3097989964</v>
      </c>
      <c r="M860" s="319">
        <v>2418.9597999070247</v>
      </c>
      <c r="N860" s="320">
        <v>4.5505614524479401E-3</v>
      </c>
      <c r="O860" s="320">
        <v>6.7530432272007467E-5</v>
      </c>
      <c r="P860" s="315">
        <v>6</v>
      </c>
      <c r="Q860" s="319">
        <v>45515.37499947274</v>
      </c>
      <c r="R860" s="320">
        <v>6.1704440563471014E-4</v>
      </c>
    </row>
    <row r="861" spans="2:18" x14ac:dyDescent="0.2">
      <c r="B861" s="315" t="s">
        <v>912</v>
      </c>
      <c r="C861" s="316" t="s">
        <v>8178</v>
      </c>
      <c r="D861" s="315" t="s">
        <v>25</v>
      </c>
      <c r="E861" s="317">
        <v>765.07363636363652</v>
      </c>
      <c r="F861" s="318">
        <v>42.478000000000002</v>
      </c>
      <c r="G861" s="318">
        <v>4.8452999999999999</v>
      </c>
      <c r="H861" s="319">
        <v>2.9722835999999999</v>
      </c>
      <c r="I861" s="319">
        <v>183.24791128999999</v>
      </c>
      <c r="J861" s="319">
        <v>0.26028898</v>
      </c>
      <c r="K861" s="315">
        <v>6</v>
      </c>
      <c r="L861" s="319">
        <v>2048363.5499951274</v>
      </c>
      <c r="M861" s="319">
        <v>25268.009999946236</v>
      </c>
      <c r="N861" s="320">
        <v>4.9523631170052384E-3</v>
      </c>
      <c r="O861" s="320">
        <v>5.9115950916034394E-4</v>
      </c>
      <c r="P861" s="315">
        <v>5</v>
      </c>
      <c r="Q861" s="319">
        <v>7890.5099999005215</v>
      </c>
      <c r="R861" s="320">
        <v>8.3876286609843776E-5</v>
      </c>
    </row>
    <row r="862" spans="2:18" x14ac:dyDescent="0.2">
      <c r="B862" s="315" t="s">
        <v>922</v>
      </c>
      <c r="C862" s="316" t="s">
        <v>8179</v>
      </c>
      <c r="D862" s="315" t="s">
        <v>25</v>
      </c>
      <c r="E862" s="317">
        <v>1647.7475000000002</v>
      </c>
      <c r="F862" s="318">
        <v>29.0047</v>
      </c>
      <c r="G862" s="318">
        <v>2.9220999999999999</v>
      </c>
      <c r="H862" s="319">
        <v>4.5459872881749357</v>
      </c>
      <c r="I862" s="319">
        <v>74.613391800000002</v>
      </c>
      <c r="J862" s="319">
        <v>2.06156366</v>
      </c>
      <c r="K862" s="315">
        <v>8</v>
      </c>
      <c r="L862" s="319">
        <v>2072937.4600254155</v>
      </c>
      <c r="M862" s="319">
        <v>280115.46002454247</v>
      </c>
      <c r="N862" s="320">
        <v>1.9012813344065179E-2</v>
      </c>
      <c r="O862" s="320">
        <v>1.2172943653384822E-2</v>
      </c>
      <c r="P862" s="315">
        <v>12</v>
      </c>
      <c r="Q862" s="319">
        <v>79563.864999139623</v>
      </c>
      <c r="R862" s="320">
        <v>1.0933986735783829E-3</v>
      </c>
    </row>
    <row r="863" spans="2:18" x14ac:dyDescent="0.2">
      <c r="B863" s="315" t="s">
        <v>2636</v>
      </c>
      <c r="C863" s="316" t="s">
        <v>8018</v>
      </c>
      <c r="D863" s="315" t="s">
        <v>24</v>
      </c>
      <c r="E863" s="317">
        <v>38</v>
      </c>
      <c r="F863" s="318">
        <v>0.95340000000000003</v>
      </c>
      <c r="G863" s="318">
        <v>1.6995</v>
      </c>
      <c r="H863" s="319">
        <v>2.9913367000000002</v>
      </c>
      <c r="I863" s="319">
        <v>0</v>
      </c>
      <c r="J863" s="319">
        <v>6.3605019299999999</v>
      </c>
      <c r="K863" s="315">
        <v>0</v>
      </c>
      <c r="L863" s="319">
        <v>0</v>
      </c>
      <c r="M863" s="319">
        <v>0</v>
      </c>
      <c r="N863" s="320">
        <v>0</v>
      </c>
      <c r="O863" s="320">
        <v>0</v>
      </c>
      <c r="P863" s="315">
        <v>2</v>
      </c>
      <c r="Q863" s="319">
        <v>947.99999999930151</v>
      </c>
      <c r="R863" s="320">
        <v>2.0107502802142235E-6</v>
      </c>
    </row>
    <row r="864" spans="2:18" x14ac:dyDescent="0.2">
      <c r="B864" s="315" t="s">
        <v>1827</v>
      </c>
      <c r="C864" s="316" t="s">
        <v>8018</v>
      </c>
      <c r="D864" s="315" t="s">
        <v>24</v>
      </c>
      <c r="E864" s="317">
        <v>48.99</v>
      </c>
      <c r="F864" s="318">
        <v>1.8608</v>
      </c>
      <c r="G864" s="318">
        <v>3.9639000000000002</v>
      </c>
      <c r="H864" s="319">
        <v>2.0386817000000002</v>
      </c>
      <c r="I864" s="319">
        <v>12.2353459</v>
      </c>
      <c r="J864" s="319">
        <v>13.324977560000001</v>
      </c>
      <c r="K864" s="315">
        <v>1</v>
      </c>
      <c r="L864" s="319">
        <v>5289.9900000365105</v>
      </c>
      <c r="M864" s="319">
        <v>5289.9900000365105</v>
      </c>
      <c r="N864" s="320">
        <v>4.930546027930381E-5</v>
      </c>
      <c r="O864" s="320">
        <v>4.930546027930381E-5</v>
      </c>
      <c r="P864" s="315">
        <v>2</v>
      </c>
      <c r="Q864" s="319">
        <v>6182.1400000077792</v>
      </c>
      <c r="R864" s="320">
        <v>2.6212575585440071E-6</v>
      </c>
    </row>
    <row r="865" spans="2:18" x14ac:dyDescent="0.2">
      <c r="B865" s="315" t="s">
        <v>8180</v>
      </c>
      <c r="C865" s="316" t="s">
        <v>8181</v>
      </c>
      <c r="D865" s="315" t="s">
        <v>24</v>
      </c>
      <c r="E865" s="317">
        <v>41</v>
      </c>
      <c r="F865" s="318">
        <v>0</v>
      </c>
      <c r="G865" s="318">
        <v>1.587</v>
      </c>
      <c r="H865" s="319">
        <v>4.5155846999999998</v>
      </c>
      <c r="I865" s="319">
        <v>0</v>
      </c>
      <c r="J865" s="319"/>
      <c r="K865" s="315">
        <v>0</v>
      </c>
      <c r="L865" s="319">
        <v>0</v>
      </c>
      <c r="M865" s="319">
        <v>0</v>
      </c>
      <c r="N865" s="320">
        <v>0</v>
      </c>
      <c r="O865" s="320">
        <v>0</v>
      </c>
      <c r="P865" s="315">
        <v>0</v>
      </c>
      <c r="Q865" s="319">
        <v>0</v>
      </c>
      <c r="R865" s="320">
        <v>0</v>
      </c>
    </row>
    <row r="866" spans="2:18" x14ac:dyDescent="0.2">
      <c r="B866" s="315" t="s">
        <v>3341</v>
      </c>
      <c r="C866" s="316" t="s">
        <v>8182</v>
      </c>
      <c r="D866" s="315" t="s">
        <v>24</v>
      </c>
      <c r="E866" s="317">
        <v>43</v>
      </c>
      <c r="F866" s="318">
        <v>0.37310000000000004</v>
      </c>
      <c r="G866" s="318">
        <v>3.5537200000000002</v>
      </c>
      <c r="H866" s="319">
        <v>2.4197436999999997</v>
      </c>
      <c r="I866" s="319">
        <v>0</v>
      </c>
      <c r="J866" s="319">
        <v>5.3549413399999999</v>
      </c>
      <c r="K866" s="315">
        <v>0</v>
      </c>
      <c r="L866" s="319">
        <v>0</v>
      </c>
      <c r="M866" s="319">
        <v>0</v>
      </c>
      <c r="N866" s="320">
        <v>0</v>
      </c>
      <c r="O866" s="320">
        <v>0</v>
      </c>
      <c r="P866" s="315">
        <v>1</v>
      </c>
      <c r="Q866" s="319">
        <v>1840.0000000046566</v>
      </c>
      <c r="R866" s="320">
        <v>4.0267308081932614E-6</v>
      </c>
    </row>
    <row r="867" spans="2:18" x14ac:dyDescent="0.2">
      <c r="B867" s="315" t="s">
        <v>8183</v>
      </c>
      <c r="C867" s="316" t="s">
        <v>8181</v>
      </c>
      <c r="D867" s="315" t="s">
        <v>24</v>
      </c>
      <c r="E867" s="317">
        <v>34</v>
      </c>
      <c r="F867" s="318">
        <v>0</v>
      </c>
      <c r="G867" s="318">
        <v>2.6318000000000001</v>
      </c>
      <c r="H867" s="319">
        <v>3.8296730999999999</v>
      </c>
      <c r="I867" s="319"/>
      <c r="J867" s="319"/>
      <c r="K867" s="315"/>
      <c r="L867" s="319"/>
      <c r="M867" s="319"/>
      <c r="N867" s="320"/>
      <c r="O867" s="320"/>
      <c r="P867" s="315"/>
      <c r="Q867" s="319"/>
      <c r="R867" s="320"/>
    </row>
    <row r="868" spans="2:18" x14ac:dyDescent="0.2">
      <c r="B868" s="315" t="s">
        <v>8184</v>
      </c>
      <c r="C868" s="316" t="s">
        <v>8185</v>
      </c>
      <c r="D868" s="315" t="s">
        <v>24</v>
      </c>
      <c r="E868" s="317">
        <v>252.5</v>
      </c>
      <c r="F868" s="318">
        <v>3.1372000000000004</v>
      </c>
      <c r="G868" s="318">
        <v>4.0675999999999997</v>
      </c>
      <c r="H868" s="319">
        <v>2.6293278</v>
      </c>
      <c r="I868" s="319"/>
      <c r="J868" s="319"/>
      <c r="K868" s="315"/>
      <c r="L868" s="319"/>
      <c r="M868" s="319"/>
      <c r="N868" s="320"/>
      <c r="O868" s="320"/>
      <c r="P868" s="315"/>
      <c r="Q868" s="319"/>
      <c r="R868" s="320"/>
    </row>
    <row r="869" spans="2:18" x14ac:dyDescent="0.2">
      <c r="B869" s="315" t="s">
        <v>7370</v>
      </c>
      <c r="C869" s="316" t="s">
        <v>8186</v>
      </c>
      <c r="D869" s="315" t="s">
        <v>24</v>
      </c>
      <c r="E869" s="317">
        <v>175</v>
      </c>
      <c r="F869" s="318">
        <v>1.8625</v>
      </c>
      <c r="G869" s="318">
        <v>0.8327</v>
      </c>
      <c r="H869" s="319">
        <v>0.93360189999999998</v>
      </c>
      <c r="I869" s="319">
        <v>0</v>
      </c>
      <c r="J869" s="319">
        <v>2.5605443000000001</v>
      </c>
      <c r="K869" s="315">
        <v>0</v>
      </c>
      <c r="L869" s="319">
        <v>0</v>
      </c>
      <c r="M869" s="319">
        <v>0</v>
      </c>
      <c r="N869" s="320">
        <v>0</v>
      </c>
      <c r="O869" s="320">
        <v>0</v>
      </c>
      <c r="P869" s="315">
        <v>2</v>
      </c>
      <c r="Q869" s="319">
        <v>1894.4399999453221</v>
      </c>
      <c r="R869" s="320">
        <v>1.1102922761245185E-5</v>
      </c>
    </row>
    <row r="870" spans="2:18" x14ac:dyDescent="0.2">
      <c r="B870" s="315" t="s">
        <v>3249</v>
      </c>
      <c r="C870" s="316" t="s">
        <v>8054</v>
      </c>
      <c r="D870" s="315" t="s">
        <v>24</v>
      </c>
      <c r="E870" s="317">
        <v>553.84899999999993</v>
      </c>
      <c r="F870" s="318">
        <v>2.7719999999999998</v>
      </c>
      <c r="G870" s="318">
        <v>1.1131000000000002</v>
      </c>
      <c r="H870" s="319">
        <v>2.155356425652049</v>
      </c>
      <c r="I870" s="319">
        <v>0</v>
      </c>
      <c r="J870" s="319">
        <v>0.59357709999999997</v>
      </c>
      <c r="K870" s="315">
        <v>0</v>
      </c>
      <c r="L870" s="319">
        <v>0</v>
      </c>
      <c r="M870" s="319">
        <v>0</v>
      </c>
      <c r="N870" s="320">
        <v>0</v>
      </c>
      <c r="O870" s="320">
        <v>0</v>
      </c>
      <c r="P870" s="315">
        <v>10</v>
      </c>
      <c r="Q870" s="319">
        <v>64540.388399606127</v>
      </c>
      <c r="R870" s="320">
        <v>1.9559214655997387E-4</v>
      </c>
    </row>
    <row r="871" spans="2:18" x14ac:dyDescent="0.2">
      <c r="B871" s="315" t="s">
        <v>1180</v>
      </c>
      <c r="C871" s="316" t="s">
        <v>7518</v>
      </c>
      <c r="D871" s="315" t="s">
        <v>24</v>
      </c>
      <c r="E871" s="317">
        <v>2241.3575000000001</v>
      </c>
      <c r="F871" s="318">
        <v>4.9045800000000002</v>
      </c>
      <c r="G871" s="318">
        <v>1.2058</v>
      </c>
      <c r="H871" s="319">
        <v>3.8677793</v>
      </c>
      <c r="I871" s="319">
        <v>5.7576599999999999E-2</v>
      </c>
      <c r="J871" s="319">
        <v>0.39882518</v>
      </c>
      <c r="K871" s="315">
        <v>1</v>
      </c>
      <c r="L871" s="319">
        <v>3387.7833000153164</v>
      </c>
      <c r="M871" s="319">
        <v>3387.7833000153164</v>
      </c>
      <c r="N871" s="320">
        <v>3.291295815376908E-5</v>
      </c>
      <c r="O871" s="320">
        <v>3.291295815376908E-5</v>
      </c>
      <c r="P871" s="315">
        <v>2</v>
      </c>
      <c r="Q871" s="319">
        <v>6859.6499999786611</v>
      </c>
      <c r="R871" s="320">
        <v>1.8517557656270827E-5</v>
      </c>
    </row>
    <row r="872" spans="2:18" x14ac:dyDescent="0.2">
      <c r="B872" s="315" t="s">
        <v>8187</v>
      </c>
      <c r="C872" s="316" t="s">
        <v>8188</v>
      </c>
      <c r="D872" s="315" t="s">
        <v>24</v>
      </c>
      <c r="E872" s="317">
        <v>6</v>
      </c>
      <c r="F872" s="318">
        <v>0</v>
      </c>
      <c r="G872" s="318">
        <v>2.3599000000000001</v>
      </c>
      <c r="H872" s="319">
        <v>4.1726289000000003</v>
      </c>
      <c r="I872" s="319">
        <v>1.3192479999999999E-2</v>
      </c>
      <c r="J872" s="319">
        <v>0</v>
      </c>
      <c r="K872" s="315"/>
      <c r="L872" s="319"/>
      <c r="M872" s="319"/>
      <c r="N872" s="320"/>
      <c r="O872" s="320"/>
      <c r="P872" s="315"/>
      <c r="Q872" s="319"/>
      <c r="R872" s="320"/>
    </row>
    <row r="873" spans="2:18" x14ac:dyDescent="0.2">
      <c r="B873" s="315" t="s">
        <v>573</v>
      </c>
      <c r="C873" s="316" t="s">
        <v>8189</v>
      </c>
      <c r="D873" s="315" t="s">
        <v>24</v>
      </c>
      <c r="E873" s="317">
        <v>193</v>
      </c>
      <c r="F873" s="318">
        <v>1.4864000000000002</v>
      </c>
      <c r="G873" s="318">
        <v>0.29840000000000005</v>
      </c>
      <c r="H873" s="319">
        <v>0.55808336021347626</v>
      </c>
      <c r="I873" s="319">
        <v>1.02436E-3</v>
      </c>
      <c r="J873" s="319">
        <v>0</v>
      </c>
      <c r="K873" s="315">
        <v>1</v>
      </c>
      <c r="L873" s="319">
        <v>537.92000000076371</v>
      </c>
      <c r="M873" s="319">
        <v>537.92000000076371</v>
      </c>
      <c r="N873" s="320">
        <v>3.2946515129572115E-6</v>
      </c>
      <c r="O873" s="320">
        <v>3.2946515129572115E-6</v>
      </c>
      <c r="P873" s="315">
        <v>0</v>
      </c>
      <c r="Q873" s="319">
        <v>0</v>
      </c>
      <c r="R873" s="320">
        <v>0</v>
      </c>
    </row>
    <row r="874" spans="2:18" x14ac:dyDescent="0.2">
      <c r="B874" s="315" t="s">
        <v>8190</v>
      </c>
      <c r="C874" s="316" t="s">
        <v>8188</v>
      </c>
      <c r="D874" s="315" t="s">
        <v>24</v>
      </c>
      <c r="E874" s="317">
        <v>148.83000000000001</v>
      </c>
      <c r="F874" s="318">
        <v>2.3077000000000001</v>
      </c>
      <c r="G874" s="318">
        <v>0.83289999999999997</v>
      </c>
      <c r="H874" s="319">
        <v>2.2101595999999999</v>
      </c>
      <c r="I874" s="319">
        <v>0</v>
      </c>
      <c r="J874" s="319"/>
      <c r="K874" s="315">
        <v>0</v>
      </c>
      <c r="L874" s="319">
        <v>0</v>
      </c>
      <c r="M874" s="319">
        <v>0</v>
      </c>
      <c r="N874" s="320">
        <v>0</v>
      </c>
      <c r="O874" s="320">
        <v>0</v>
      </c>
      <c r="P874" s="315">
        <v>0</v>
      </c>
      <c r="Q874" s="319">
        <v>0</v>
      </c>
      <c r="R874" s="320">
        <v>0</v>
      </c>
    </row>
    <row r="875" spans="2:18" x14ac:dyDescent="0.2">
      <c r="B875" s="315" t="s">
        <v>1733</v>
      </c>
      <c r="C875" s="316" t="s">
        <v>8189</v>
      </c>
      <c r="D875" s="315" t="s">
        <v>24</v>
      </c>
      <c r="E875" s="317">
        <v>962.50666666666666</v>
      </c>
      <c r="F875" s="318">
        <v>1.3354999999999999</v>
      </c>
      <c r="G875" s="318">
        <v>1.5517999999999998</v>
      </c>
      <c r="H875" s="319">
        <v>1.8191465959738295</v>
      </c>
      <c r="I875" s="319">
        <v>0.30971120000000002</v>
      </c>
      <c r="J875" s="319">
        <v>0</v>
      </c>
      <c r="K875" s="315">
        <v>3</v>
      </c>
      <c r="L875" s="319">
        <v>13593.500000870554</v>
      </c>
      <c r="M875" s="319">
        <v>13534.500000877306</v>
      </c>
      <c r="N875" s="320">
        <v>3.1066228384419073E-4</v>
      </c>
      <c r="O875" s="320">
        <v>3.0965433927549748E-4</v>
      </c>
      <c r="P875" s="315">
        <v>0</v>
      </c>
      <c r="Q875" s="319">
        <v>0</v>
      </c>
      <c r="R875" s="320">
        <v>0</v>
      </c>
    </row>
    <row r="876" spans="2:18" x14ac:dyDescent="0.2">
      <c r="B876" s="315" t="s">
        <v>1387</v>
      </c>
      <c r="C876" s="316" t="s">
        <v>8191</v>
      </c>
      <c r="D876" s="315" t="s">
        <v>24</v>
      </c>
      <c r="E876" s="317">
        <v>2229.4068749999997</v>
      </c>
      <c r="F876" s="318">
        <v>3.46</v>
      </c>
      <c r="G876" s="318">
        <v>1.1459999999999999</v>
      </c>
      <c r="H876" s="319">
        <v>4.0805572017058989</v>
      </c>
      <c r="I876" s="319">
        <v>48.461330449999998</v>
      </c>
      <c r="J876" s="319">
        <v>3.5005674299999998</v>
      </c>
      <c r="K876" s="315">
        <v>5</v>
      </c>
      <c r="L876" s="319">
        <v>3172080.7700027023</v>
      </c>
      <c r="M876" s="319">
        <v>39219.600000270875</v>
      </c>
      <c r="N876" s="320">
        <v>2.7828958592541497E-3</v>
      </c>
      <c r="O876" s="320">
        <v>1.7367208620377241E-4</v>
      </c>
      <c r="P876" s="315">
        <v>11</v>
      </c>
      <c r="Q876" s="319">
        <v>263113.64679784083</v>
      </c>
      <c r="R876" s="320">
        <v>8.0668652499422911E-4</v>
      </c>
    </row>
    <row r="877" spans="2:18" x14ac:dyDescent="0.2">
      <c r="B877" s="315" t="s">
        <v>4653</v>
      </c>
      <c r="C877" s="316" t="s">
        <v>8188</v>
      </c>
      <c r="D877" s="315" t="s">
        <v>24</v>
      </c>
      <c r="E877" s="317">
        <v>518</v>
      </c>
      <c r="F877" s="318">
        <v>2.0381</v>
      </c>
      <c r="G877" s="318">
        <v>1.1302000000000001</v>
      </c>
      <c r="H877" s="319">
        <v>3.8296730999999999</v>
      </c>
      <c r="I877" s="319">
        <v>0</v>
      </c>
      <c r="J877" s="319">
        <v>0.93429980999999995</v>
      </c>
      <c r="K877" s="315">
        <v>0</v>
      </c>
      <c r="L877" s="319">
        <v>0</v>
      </c>
      <c r="M877" s="319">
        <v>0</v>
      </c>
      <c r="N877" s="320">
        <v>0</v>
      </c>
      <c r="O877" s="320">
        <v>0</v>
      </c>
      <c r="P877" s="315">
        <v>2</v>
      </c>
      <c r="Q877" s="319">
        <v>21743.310000056634</v>
      </c>
      <c r="R877" s="320">
        <v>6.8514826812258295E-5</v>
      </c>
    </row>
    <row r="878" spans="2:18" x14ac:dyDescent="0.2">
      <c r="B878" s="315" t="s">
        <v>5643</v>
      </c>
      <c r="C878" s="316" t="s">
        <v>8188</v>
      </c>
      <c r="D878" s="315" t="s">
        <v>24</v>
      </c>
      <c r="E878" s="317">
        <v>1754.25</v>
      </c>
      <c r="F878" s="318">
        <v>1.9732000000000001</v>
      </c>
      <c r="G878" s="318">
        <v>1.4232</v>
      </c>
      <c r="H878" s="319">
        <v>3.4062329226822401</v>
      </c>
      <c r="I878" s="319">
        <v>0</v>
      </c>
      <c r="J878" s="319">
        <v>4.8634000000000004E-3</v>
      </c>
      <c r="K878" s="315">
        <v>0</v>
      </c>
      <c r="L878" s="319">
        <v>0</v>
      </c>
      <c r="M878" s="319">
        <v>0</v>
      </c>
      <c r="N878" s="320">
        <v>0</v>
      </c>
      <c r="O878" s="320">
        <v>0</v>
      </c>
      <c r="P878" s="315">
        <v>1</v>
      </c>
      <c r="Q878" s="319">
        <v>328.57000000148548</v>
      </c>
      <c r="R878" s="320">
        <v>3.2242790842986758E-6</v>
      </c>
    </row>
    <row r="879" spans="2:18" x14ac:dyDescent="0.2">
      <c r="B879" s="315" t="s">
        <v>1047</v>
      </c>
      <c r="C879" s="316" t="s">
        <v>8191</v>
      </c>
      <c r="D879" s="315" t="s">
        <v>24</v>
      </c>
      <c r="E879" s="317">
        <v>1142.9529032258065</v>
      </c>
      <c r="F879" s="318">
        <v>3.4702000000000002</v>
      </c>
      <c r="G879" s="318">
        <v>0.99970000000000003</v>
      </c>
      <c r="H879" s="319">
        <v>3.290767399879456</v>
      </c>
      <c r="I879" s="319">
        <v>2.0099199300000001</v>
      </c>
      <c r="J879" s="319">
        <v>3.5382726500000001</v>
      </c>
      <c r="K879" s="315">
        <v>1</v>
      </c>
      <c r="L879" s="319">
        <v>125960.53999968394</v>
      </c>
      <c r="M879" s="319">
        <v>125960.53999968394</v>
      </c>
      <c r="N879" s="320">
        <v>1.146637415038846E-3</v>
      </c>
      <c r="O879" s="320">
        <v>1.146637415038846E-3</v>
      </c>
      <c r="P879" s="315">
        <v>30</v>
      </c>
      <c r="Q879" s="319">
        <v>189235.79130095057</v>
      </c>
      <c r="R879" s="320">
        <v>6.3459726013644416E-4</v>
      </c>
    </row>
    <row r="880" spans="2:18" x14ac:dyDescent="0.2">
      <c r="B880" s="315" t="s">
        <v>1793</v>
      </c>
      <c r="C880" s="316" t="s">
        <v>8192</v>
      </c>
      <c r="D880" s="315" t="s">
        <v>24</v>
      </c>
      <c r="E880" s="317">
        <v>2186.0266666666666</v>
      </c>
      <c r="F880" s="318">
        <v>7.5068000000000001</v>
      </c>
      <c r="G880" s="318">
        <v>0.92310000000000003</v>
      </c>
      <c r="H880" s="319">
        <v>6.1966497237496316</v>
      </c>
      <c r="I880" s="319">
        <v>0.53114349999999999</v>
      </c>
      <c r="J880" s="319">
        <v>7.1996229999999994E-2</v>
      </c>
      <c r="K880" s="315">
        <v>2</v>
      </c>
      <c r="L880" s="319">
        <v>30409.874999866151</v>
      </c>
      <c r="M880" s="319">
        <v>30409.874999866151</v>
      </c>
      <c r="N880" s="320">
        <v>7.2735038267911572E-5</v>
      </c>
      <c r="O880" s="320">
        <v>7.2735038267911572E-5</v>
      </c>
      <c r="P880" s="315">
        <v>4</v>
      </c>
      <c r="Q880" s="319">
        <v>3631.0800000063846</v>
      </c>
      <c r="R880" s="320">
        <v>1.5702616581714037E-5</v>
      </c>
    </row>
    <row r="881" spans="2:18" x14ac:dyDescent="0.2">
      <c r="B881" s="315" t="s">
        <v>1299</v>
      </c>
      <c r="C881" s="316" t="s">
        <v>8193</v>
      </c>
      <c r="D881" s="315" t="s">
        <v>24</v>
      </c>
      <c r="E881" s="317">
        <v>522.3125</v>
      </c>
      <c r="F881" s="318">
        <v>2.73509</v>
      </c>
      <c r="G881" s="318">
        <v>3.72939</v>
      </c>
      <c r="H881" s="319">
        <v>3.1056553</v>
      </c>
      <c r="I881" s="319">
        <v>296.62271578999997</v>
      </c>
      <c r="J881" s="319">
        <v>0</v>
      </c>
      <c r="K881" s="315">
        <v>4</v>
      </c>
      <c r="L881" s="319">
        <v>2491755.2500013439</v>
      </c>
      <c r="M881" s="319">
        <v>203767.25000173668</v>
      </c>
      <c r="N881" s="320">
        <v>2.105085133073616E-3</v>
      </c>
      <c r="O881" s="320">
        <v>1.0512000886839829E-3</v>
      </c>
      <c r="P881" s="315">
        <v>0</v>
      </c>
      <c r="Q881" s="319">
        <v>0</v>
      </c>
      <c r="R881" s="320">
        <v>0</v>
      </c>
    </row>
    <row r="882" spans="2:18" x14ac:dyDescent="0.2">
      <c r="B882" s="315" t="s">
        <v>608</v>
      </c>
      <c r="C882" s="316" t="s">
        <v>8194</v>
      </c>
      <c r="D882" s="315" t="s">
        <v>24</v>
      </c>
      <c r="E882" s="317">
        <v>952.29363636363632</v>
      </c>
      <c r="F882" s="318">
        <v>5.3961999999999994</v>
      </c>
      <c r="G882" s="318">
        <v>1.8935</v>
      </c>
      <c r="H882" s="319">
        <v>2.5531153999999998</v>
      </c>
      <c r="I882" s="319">
        <v>43.88436153</v>
      </c>
      <c r="J882" s="319">
        <v>8.8404063799999992</v>
      </c>
      <c r="K882" s="315">
        <v>5</v>
      </c>
      <c r="L882" s="319">
        <v>1113193.8299978329</v>
      </c>
      <c r="M882" s="319">
        <v>117038.82999758759</v>
      </c>
      <c r="N882" s="320">
        <v>3.0722191645717119E-3</v>
      </c>
      <c r="O882" s="320">
        <v>2.1187036025879335E-3</v>
      </c>
      <c r="P882" s="315">
        <v>6</v>
      </c>
      <c r="Q882" s="319">
        <v>59033.085000523017</v>
      </c>
      <c r="R882" s="320">
        <v>1.7907265720308873E-4</v>
      </c>
    </row>
    <row r="883" spans="2:18" x14ac:dyDescent="0.2">
      <c r="B883" s="315" t="s">
        <v>1163</v>
      </c>
      <c r="C883" s="316" t="s">
        <v>8193</v>
      </c>
      <c r="D883" s="315" t="s">
        <v>24</v>
      </c>
      <c r="E883" s="317">
        <v>673.16800000000001</v>
      </c>
      <c r="F883" s="318">
        <v>5.1493000000000002</v>
      </c>
      <c r="G883" s="318">
        <v>1.0229999999999999</v>
      </c>
      <c r="H883" s="319">
        <v>2.1339472000000002</v>
      </c>
      <c r="I883" s="319">
        <v>23.477817380000001</v>
      </c>
      <c r="J883" s="319">
        <v>5.5710750000000003E-2</v>
      </c>
      <c r="K883" s="315">
        <v>3</v>
      </c>
      <c r="L883" s="319">
        <v>467460.56499660574</v>
      </c>
      <c r="M883" s="319">
        <v>130163.56499661262</v>
      </c>
      <c r="N883" s="320">
        <v>1.3805504631328571E-3</v>
      </c>
      <c r="O883" s="320">
        <v>7.0724349124579185E-4</v>
      </c>
      <c r="P883" s="315">
        <v>2</v>
      </c>
      <c r="Q883" s="319">
        <v>3868.8000000645584</v>
      </c>
      <c r="R883" s="320">
        <v>1.6948969876971813E-5</v>
      </c>
    </row>
    <row r="884" spans="2:18" x14ac:dyDescent="0.2">
      <c r="B884" s="315" t="s">
        <v>1305</v>
      </c>
      <c r="C884" s="316" t="s">
        <v>8195</v>
      </c>
      <c r="D884" s="315" t="s">
        <v>24</v>
      </c>
      <c r="E884" s="317">
        <v>444.8</v>
      </c>
      <c r="F884" s="318">
        <v>1.8342000000000001</v>
      </c>
      <c r="G884" s="318">
        <v>2.11</v>
      </c>
      <c r="H884" s="319">
        <v>3.3533455999999999</v>
      </c>
      <c r="I884" s="319">
        <v>191.16964718</v>
      </c>
      <c r="J884" s="319">
        <v>0</v>
      </c>
      <c r="K884" s="315">
        <v>5</v>
      </c>
      <c r="L884" s="319">
        <v>1806123.1600032267</v>
      </c>
      <c r="M884" s="319">
        <v>2223.1599999019295</v>
      </c>
      <c r="N884" s="320">
        <v>8.6449251001082341E-4</v>
      </c>
      <c r="O884" s="320">
        <v>2.4671226272395302E-5</v>
      </c>
      <c r="P884" s="315">
        <v>0</v>
      </c>
      <c r="Q884" s="319">
        <v>0</v>
      </c>
      <c r="R884" s="320">
        <v>0</v>
      </c>
    </row>
    <row r="885" spans="2:18" x14ac:dyDescent="0.2">
      <c r="B885" s="315" t="s">
        <v>8196</v>
      </c>
      <c r="C885" s="316" t="s">
        <v>8195</v>
      </c>
      <c r="D885" s="315" t="s">
        <v>24</v>
      </c>
      <c r="E885" s="317">
        <v>0.68</v>
      </c>
      <c r="F885" s="318">
        <v>0</v>
      </c>
      <c r="G885" s="318">
        <v>2.3363</v>
      </c>
      <c r="H885" s="319">
        <v>3.0213478466729602</v>
      </c>
      <c r="I885" s="319"/>
      <c r="J885" s="319"/>
      <c r="K885" s="315"/>
      <c r="L885" s="319"/>
      <c r="M885" s="319"/>
      <c r="N885" s="320"/>
      <c r="O885" s="320"/>
      <c r="P885" s="315"/>
      <c r="Q885" s="319"/>
      <c r="R885" s="320"/>
    </row>
    <row r="886" spans="2:18" x14ac:dyDescent="0.2">
      <c r="B886" s="315" t="s">
        <v>1514</v>
      </c>
      <c r="C886" s="316" t="s">
        <v>8197</v>
      </c>
      <c r="D886" s="315" t="s">
        <v>25</v>
      </c>
      <c r="E886" s="317">
        <v>649.9</v>
      </c>
      <c r="F886" s="318">
        <v>29.260900000000003</v>
      </c>
      <c r="G886" s="318">
        <v>4.0530999999999997</v>
      </c>
      <c r="H886" s="319">
        <v>2.9782265832355836</v>
      </c>
      <c r="I886" s="319">
        <v>33.61246336</v>
      </c>
      <c r="J886" s="319">
        <v>0.31710901000000002</v>
      </c>
      <c r="K886" s="315">
        <v>7</v>
      </c>
      <c r="L886" s="319">
        <v>726919.77999847569</v>
      </c>
      <c r="M886" s="319">
        <v>20846.779998107311</v>
      </c>
      <c r="N886" s="320">
        <v>3.5898061346708674E-3</v>
      </c>
      <c r="O886" s="320">
        <v>1.7662170375016416E-3</v>
      </c>
      <c r="P886" s="315">
        <v>3</v>
      </c>
      <c r="Q886" s="319">
        <v>19260.830000015281</v>
      </c>
      <c r="R886" s="320">
        <v>1.7506201009788539E-4</v>
      </c>
    </row>
    <row r="887" spans="2:18" x14ac:dyDescent="0.2">
      <c r="B887" s="315" t="s">
        <v>925</v>
      </c>
      <c r="C887" s="316" t="s">
        <v>8198</v>
      </c>
      <c r="D887" s="315" t="s">
        <v>25</v>
      </c>
      <c r="E887" s="317">
        <v>210.55555555555554</v>
      </c>
      <c r="F887" s="318">
        <v>9.3437000000000001</v>
      </c>
      <c r="G887" s="318">
        <v>0.51749999999999996</v>
      </c>
      <c r="H887" s="319">
        <v>0.76212399999999991</v>
      </c>
      <c r="I887" s="319">
        <v>44.41852489</v>
      </c>
      <c r="J887" s="319">
        <v>0.34893717000000002</v>
      </c>
      <c r="K887" s="315">
        <v>7</v>
      </c>
      <c r="L887" s="319">
        <v>999484.25999978627</v>
      </c>
      <c r="M887" s="319">
        <v>13361.35000115832</v>
      </c>
      <c r="N887" s="320">
        <v>1.9721117833813987E-3</v>
      </c>
      <c r="O887" s="320">
        <v>7.3863055056515509E-4</v>
      </c>
      <c r="P887" s="315">
        <v>2</v>
      </c>
      <c r="Q887" s="319">
        <v>2652.0000000111759</v>
      </c>
      <c r="R887" s="320">
        <v>4.6179156394821748E-5</v>
      </c>
    </row>
    <row r="888" spans="2:18" x14ac:dyDescent="0.2">
      <c r="B888" s="315" t="s">
        <v>1553</v>
      </c>
      <c r="C888" s="316" t="s">
        <v>8199</v>
      </c>
      <c r="D888" s="315" t="s">
        <v>25</v>
      </c>
      <c r="E888" s="317">
        <v>613.5</v>
      </c>
      <c r="F888" s="318">
        <v>16.840400000000002</v>
      </c>
      <c r="G888" s="318">
        <v>1.1182999999999998</v>
      </c>
      <c r="H888" s="319">
        <v>1.8672038</v>
      </c>
      <c r="I888" s="319">
        <v>74.947007580000005</v>
      </c>
      <c r="J888" s="319">
        <v>6.8323090000000003E-2</v>
      </c>
      <c r="K888" s="315">
        <v>2</v>
      </c>
      <c r="L888" s="319">
        <v>2419179.4999978589</v>
      </c>
      <c r="M888" s="319">
        <v>0</v>
      </c>
      <c r="N888" s="320">
        <v>3.5222780664167378E-3</v>
      </c>
      <c r="O888" s="320">
        <v>0</v>
      </c>
      <c r="P888" s="315">
        <v>1</v>
      </c>
      <c r="Q888" s="319">
        <v>3809.9999999511056</v>
      </c>
      <c r="R888" s="320">
        <v>2.8896819974314196E-5</v>
      </c>
    </row>
    <row r="889" spans="2:18" x14ac:dyDescent="0.2">
      <c r="B889" s="315" t="s">
        <v>514</v>
      </c>
      <c r="C889" s="316" t="s">
        <v>8200</v>
      </c>
      <c r="D889" s="315" t="s">
        <v>25</v>
      </c>
      <c r="E889" s="317">
        <v>750.59375</v>
      </c>
      <c r="F889" s="318">
        <v>35.082099999999997</v>
      </c>
      <c r="G889" s="318">
        <v>1.2259</v>
      </c>
      <c r="H889" s="319">
        <v>2.0005755000000001</v>
      </c>
      <c r="I889" s="319">
        <v>123.74790689</v>
      </c>
      <c r="J889" s="319">
        <v>0.20368001999999999</v>
      </c>
      <c r="K889" s="315">
        <v>13</v>
      </c>
      <c r="L889" s="319">
        <v>3894643.0666614878</v>
      </c>
      <c r="M889" s="319">
        <v>204705.06666600122</v>
      </c>
      <c r="N889" s="320">
        <v>1.2874417103640165E-2</v>
      </c>
      <c r="O889" s="320">
        <v>8.5198997825681536E-3</v>
      </c>
      <c r="P889" s="315">
        <v>3</v>
      </c>
      <c r="Q889" s="319">
        <v>10837.520000032038</v>
      </c>
      <c r="R889" s="320">
        <v>1.4195641729912908E-4</v>
      </c>
    </row>
    <row r="890" spans="2:18" x14ac:dyDescent="0.2">
      <c r="B890" s="315" t="s">
        <v>1858</v>
      </c>
      <c r="C890" s="316" t="s">
        <v>8201</v>
      </c>
      <c r="D890" s="315" t="s">
        <v>24</v>
      </c>
      <c r="E890" s="317">
        <v>1570.5</v>
      </c>
      <c r="F890" s="318">
        <v>5.1536900000000001</v>
      </c>
      <c r="G890" s="318">
        <v>5.6760999999999999</v>
      </c>
      <c r="H890" s="319"/>
      <c r="I890" s="319">
        <v>30.539552050000001</v>
      </c>
      <c r="J890" s="319">
        <v>0.36609554999999999</v>
      </c>
      <c r="K890" s="315">
        <v>1</v>
      </c>
      <c r="L890" s="319">
        <v>20537.499998920248</v>
      </c>
      <c r="M890" s="319">
        <v>20537.499998920248</v>
      </c>
      <c r="N890" s="320">
        <v>1.3295412075392955E-4</v>
      </c>
      <c r="O890" s="320">
        <v>1.3295412075392955E-4</v>
      </c>
      <c r="P890" s="315">
        <v>1</v>
      </c>
      <c r="Q890" s="319">
        <v>26726.0000001546</v>
      </c>
      <c r="R890" s="320">
        <v>8.3401038899611122E-5</v>
      </c>
    </row>
    <row r="891" spans="2:18" x14ac:dyDescent="0.2">
      <c r="B891" s="315" t="s">
        <v>1509</v>
      </c>
      <c r="C891" s="316" t="s">
        <v>8202</v>
      </c>
      <c r="D891" s="315" t="s">
        <v>25</v>
      </c>
      <c r="E891" s="317">
        <v>558</v>
      </c>
      <c r="F891" s="318">
        <v>4.4201999999999995</v>
      </c>
      <c r="G891" s="318">
        <v>1.0575000000000001</v>
      </c>
      <c r="H891" s="319">
        <v>1.1622391000000001</v>
      </c>
      <c r="I891" s="319"/>
      <c r="J891" s="319"/>
      <c r="K891" s="315"/>
      <c r="L891" s="319"/>
      <c r="M891" s="319"/>
      <c r="N891" s="320"/>
      <c r="O891" s="320"/>
      <c r="P891" s="315"/>
      <c r="Q891" s="319"/>
      <c r="R891" s="320"/>
    </row>
    <row r="892" spans="2:18" x14ac:dyDescent="0.2">
      <c r="B892" s="315" t="s">
        <v>778</v>
      </c>
      <c r="C892" s="316" t="s">
        <v>8203</v>
      </c>
      <c r="D892" s="315" t="s">
        <v>25</v>
      </c>
      <c r="E892" s="317">
        <v>1731</v>
      </c>
      <c r="F892" s="318">
        <v>10.645490000000001</v>
      </c>
      <c r="G892" s="318">
        <v>4.1738999999999997</v>
      </c>
      <c r="H892" s="319">
        <v>4.1154696</v>
      </c>
      <c r="I892" s="319"/>
      <c r="J892" s="319"/>
      <c r="K892" s="315"/>
      <c r="L892" s="319"/>
      <c r="M892" s="319"/>
      <c r="N892" s="320"/>
      <c r="O892" s="320"/>
      <c r="P892" s="315"/>
      <c r="Q892" s="319"/>
      <c r="R892" s="320"/>
    </row>
    <row r="893" spans="2:18" x14ac:dyDescent="0.2">
      <c r="B893" s="315" t="s">
        <v>8204</v>
      </c>
      <c r="C893" s="316" t="s">
        <v>8205</v>
      </c>
      <c r="D893" s="315" t="s">
        <v>24</v>
      </c>
      <c r="E893" s="317">
        <v>122</v>
      </c>
      <c r="F893" s="318">
        <v>2.5175999999999998</v>
      </c>
      <c r="G893" s="318">
        <v>0.68370000000000009</v>
      </c>
      <c r="H893" s="319"/>
      <c r="I893" s="319">
        <v>0</v>
      </c>
      <c r="J893" s="319">
        <v>0.79018571000000004</v>
      </c>
      <c r="K893" s="315"/>
      <c r="L893" s="319"/>
      <c r="M893" s="319"/>
      <c r="N893" s="320"/>
      <c r="O893" s="320"/>
      <c r="P893" s="315"/>
      <c r="Q893" s="319"/>
      <c r="R893" s="320"/>
    </row>
    <row r="894" spans="2:18" x14ac:dyDescent="0.2">
      <c r="B894" s="315" t="s">
        <v>562</v>
      </c>
      <c r="C894" s="316" t="s">
        <v>8206</v>
      </c>
      <c r="D894" s="315" t="s">
        <v>25</v>
      </c>
      <c r="E894" s="317">
        <v>862.1592307692307</v>
      </c>
      <c r="F894" s="318">
        <v>8.2548999999999992</v>
      </c>
      <c r="G894" s="318">
        <v>0.42649999999999999</v>
      </c>
      <c r="H894" s="319">
        <v>2.2673188999999998</v>
      </c>
      <c r="I894" s="319">
        <v>14.572230279999999</v>
      </c>
      <c r="J894" s="319">
        <v>1.8320576399999999</v>
      </c>
      <c r="K894" s="315">
        <v>8</v>
      </c>
      <c r="L894" s="319">
        <v>608824.70833853167</v>
      </c>
      <c r="M894" s="319">
        <v>71335.158334118707</v>
      </c>
      <c r="N894" s="320">
        <v>5.6826124856736836E-3</v>
      </c>
      <c r="O894" s="320">
        <v>3.2109014149001333E-3</v>
      </c>
      <c r="P894" s="315">
        <v>5</v>
      </c>
      <c r="Q894" s="319">
        <v>57179.149999597976</v>
      </c>
      <c r="R894" s="320">
        <v>5.5408964300693656E-4</v>
      </c>
    </row>
    <row r="895" spans="2:18" x14ac:dyDescent="0.2">
      <c r="B895" s="315" t="s">
        <v>8207</v>
      </c>
      <c r="C895" s="316" t="s">
        <v>8208</v>
      </c>
      <c r="D895" s="315" t="s">
        <v>24</v>
      </c>
      <c r="E895" s="317">
        <v>6</v>
      </c>
      <c r="F895" s="318">
        <v>0</v>
      </c>
      <c r="G895" s="318">
        <v>3.2565</v>
      </c>
      <c r="H895" s="319">
        <v>4.7061156999999989</v>
      </c>
      <c r="I895" s="319"/>
      <c r="J895" s="319"/>
      <c r="K895" s="315"/>
      <c r="L895" s="319"/>
      <c r="M895" s="319"/>
      <c r="N895" s="320"/>
      <c r="O895" s="320"/>
      <c r="P895" s="315"/>
      <c r="Q895" s="319"/>
      <c r="R895" s="320"/>
    </row>
    <row r="896" spans="2:18" x14ac:dyDescent="0.2">
      <c r="B896" s="315" t="s">
        <v>1873</v>
      </c>
      <c r="C896" s="316" t="s">
        <v>8205</v>
      </c>
      <c r="D896" s="315" t="s">
        <v>24</v>
      </c>
      <c r="E896" s="317">
        <v>256.5</v>
      </c>
      <c r="F896" s="318">
        <v>2.2189000000000001</v>
      </c>
      <c r="G896" s="318">
        <v>1.0932999999999999</v>
      </c>
      <c r="H896" s="319">
        <v>4.0964165000000001</v>
      </c>
      <c r="I896" s="319">
        <v>2.1732950000000001E-2</v>
      </c>
      <c r="J896" s="319">
        <v>0</v>
      </c>
      <c r="K896" s="315">
        <v>1</v>
      </c>
      <c r="L896" s="319">
        <v>418.50000006495975</v>
      </c>
      <c r="M896" s="319">
        <v>418.50000006495975</v>
      </c>
      <c r="N896" s="320">
        <v>1.5540555410426818E-5</v>
      </c>
      <c r="O896" s="320">
        <v>1.5540555410426818E-5</v>
      </c>
      <c r="P896" s="315">
        <v>0</v>
      </c>
      <c r="Q896" s="319">
        <v>0</v>
      </c>
      <c r="R896" s="320">
        <v>0</v>
      </c>
    </row>
    <row r="897" spans="2:18" x14ac:dyDescent="0.2">
      <c r="B897" s="315" t="s">
        <v>6365</v>
      </c>
      <c r="C897" s="316" t="s">
        <v>8209</v>
      </c>
      <c r="D897" s="315" t="s">
        <v>25</v>
      </c>
      <c r="E897" s="317">
        <v>454</v>
      </c>
      <c r="F897" s="318">
        <v>6.8206000000000007</v>
      </c>
      <c r="G897" s="318">
        <v>1.3451000000000002</v>
      </c>
      <c r="H897" s="319">
        <v>0.91454879999999994</v>
      </c>
      <c r="I897" s="319">
        <v>2.0853719999999999E-2</v>
      </c>
      <c r="J897" s="319">
        <v>1.7722189999999999E-2</v>
      </c>
      <c r="K897" s="315">
        <v>0</v>
      </c>
      <c r="L897" s="319">
        <v>0</v>
      </c>
      <c r="M897" s="319">
        <v>0</v>
      </c>
      <c r="N897" s="320">
        <v>0</v>
      </c>
      <c r="O897" s="320">
        <v>0</v>
      </c>
      <c r="P897" s="315">
        <v>1</v>
      </c>
      <c r="Q897" s="319">
        <v>680.40000000660075</v>
      </c>
      <c r="R897" s="320">
        <v>9.0744051965056682E-6</v>
      </c>
    </row>
    <row r="898" spans="2:18" x14ac:dyDescent="0.2">
      <c r="B898" s="315" t="s">
        <v>8210</v>
      </c>
      <c r="C898" s="316" t="s">
        <v>8205</v>
      </c>
      <c r="D898" s="315" t="s">
        <v>24</v>
      </c>
      <c r="E898" s="317">
        <v>97</v>
      </c>
      <c r="F898" s="318">
        <v>1.5115000000000001</v>
      </c>
      <c r="G898" s="318">
        <v>1.0231000000000001</v>
      </c>
      <c r="H898" s="319">
        <v>1.8481506999999999</v>
      </c>
      <c r="I898" s="319">
        <v>4.6488010000000003E-2</v>
      </c>
      <c r="J898" s="319">
        <v>0</v>
      </c>
      <c r="K898" s="315"/>
      <c r="L898" s="319"/>
      <c r="M898" s="319"/>
      <c r="N898" s="320"/>
      <c r="O898" s="320"/>
      <c r="P898" s="315"/>
      <c r="Q898" s="319"/>
      <c r="R898" s="320"/>
    </row>
    <row r="899" spans="2:18" x14ac:dyDescent="0.2">
      <c r="B899" s="315" t="s">
        <v>8211</v>
      </c>
      <c r="C899" s="316" t="s">
        <v>8202</v>
      </c>
      <c r="D899" s="315" t="s">
        <v>24</v>
      </c>
      <c r="E899" s="317">
        <v>6</v>
      </c>
      <c r="F899" s="318">
        <v>0</v>
      </c>
      <c r="G899" s="318">
        <v>3.2376</v>
      </c>
      <c r="H899" s="319">
        <v>4.6680095000000001</v>
      </c>
      <c r="I899" s="319"/>
      <c r="J899" s="319"/>
      <c r="K899" s="315"/>
      <c r="L899" s="319"/>
      <c r="M899" s="319"/>
      <c r="N899" s="320"/>
      <c r="O899" s="320"/>
      <c r="P899" s="315"/>
      <c r="Q899" s="319"/>
      <c r="R899" s="320"/>
    </row>
    <row r="900" spans="2:18" x14ac:dyDescent="0.2">
      <c r="B900" s="315" t="s">
        <v>957</v>
      </c>
      <c r="C900" s="316" t="s">
        <v>8212</v>
      </c>
      <c r="D900" s="315" t="s">
        <v>25</v>
      </c>
      <c r="E900" s="317">
        <v>554.3227906976748</v>
      </c>
      <c r="F900" s="318">
        <v>107.98240000000001</v>
      </c>
      <c r="G900" s="318">
        <v>1.484</v>
      </c>
      <c r="H900" s="319">
        <v>1.4099294</v>
      </c>
      <c r="I900" s="319">
        <v>35.30570428</v>
      </c>
      <c r="J900" s="319">
        <v>3.3542839400000002</v>
      </c>
      <c r="K900" s="315">
        <v>9</v>
      </c>
      <c r="L900" s="319">
        <v>1036822.3400003791</v>
      </c>
      <c r="M900" s="319">
        <v>193477.90999883262</v>
      </c>
      <c r="N900" s="320">
        <v>4.314673471891765E-3</v>
      </c>
      <c r="O900" s="320">
        <v>3.7081354449367233E-3</v>
      </c>
      <c r="P900" s="315">
        <v>33</v>
      </c>
      <c r="Q900" s="319">
        <v>135681.33250005913</v>
      </c>
      <c r="R900" s="320">
        <v>1.3887992285412445E-3</v>
      </c>
    </row>
    <row r="901" spans="2:18" x14ac:dyDescent="0.2">
      <c r="B901" s="315" t="s">
        <v>8213</v>
      </c>
      <c r="C901" s="316" t="s">
        <v>8214</v>
      </c>
      <c r="D901" s="315" t="s">
        <v>24</v>
      </c>
      <c r="E901" s="317">
        <v>15</v>
      </c>
      <c r="F901" s="318"/>
      <c r="G901" s="318"/>
      <c r="H901" s="319"/>
      <c r="I901" s="319"/>
      <c r="J901" s="319"/>
      <c r="K901" s="315"/>
      <c r="L901" s="319"/>
      <c r="M901" s="319"/>
      <c r="N901" s="320"/>
      <c r="O901" s="320"/>
      <c r="P901" s="315"/>
      <c r="Q901" s="319"/>
      <c r="R901" s="320"/>
    </row>
    <row r="902" spans="2:18" x14ac:dyDescent="0.2">
      <c r="B902" s="315" t="s">
        <v>920</v>
      </c>
      <c r="C902" s="316" t="s">
        <v>8215</v>
      </c>
      <c r="D902" s="315" t="s">
        <v>25</v>
      </c>
      <c r="E902" s="317">
        <v>731.37290322580634</v>
      </c>
      <c r="F902" s="318">
        <v>78.209800000000001</v>
      </c>
      <c r="G902" s="318">
        <v>0.70140000000000002</v>
      </c>
      <c r="H902" s="319">
        <v>1.6004604</v>
      </c>
      <c r="I902" s="319">
        <v>16.963785479999999</v>
      </c>
      <c r="J902" s="319">
        <v>3.4344110200000002</v>
      </c>
      <c r="K902" s="315">
        <v>16</v>
      </c>
      <c r="L902" s="319">
        <v>344107.79000115849</v>
      </c>
      <c r="M902" s="319">
        <v>114528.74000060889</v>
      </c>
      <c r="N902" s="320">
        <v>3.2093282744419822E-3</v>
      </c>
      <c r="O902" s="320">
        <v>2.8023636138885229E-3</v>
      </c>
      <c r="P902" s="315">
        <v>15</v>
      </c>
      <c r="Q902" s="319">
        <v>119277.10999936491</v>
      </c>
      <c r="R902" s="320">
        <v>7.5373712573429579E-4</v>
      </c>
    </row>
    <row r="903" spans="2:18" x14ac:dyDescent="0.2">
      <c r="B903" s="315" t="s">
        <v>818</v>
      </c>
      <c r="C903" s="316" t="s">
        <v>8216</v>
      </c>
      <c r="D903" s="315" t="s">
        <v>25</v>
      </c>
      <c r="E903" s="317">
        <v>1550.7651612903223</v>
      </c>
      <c r="F903" s="318">
        <v>45.135599999999997</v>
      </c>
      <c r="G903" s="318">
        <v>2.7594000000000003</v>
      </c>
      <c r="H903" s="319">
        <v>4.6870626</v>
      </c>
      <c r="I903" s="319">
        <v>9.1218492500000004</v>
      </c>
      <c r="J903" s="319">
        <v>5.9487589099999996</v>
      </c>
      <c r="K903" s="315">
        <v>11</v>
      </c>
      <c r="L903" s="319">
        <v>376240.17999776808</v>
      </c>
      <c r="M903" s="319">
        <v>374921.61999785044</v>
      </c>
      <c r="N903" s="320">
        <v>9.1844994562144747E-3</v>
      </c>
      <c r="O903" s="320">
        <v>9.1536652683254296E-3</v>
      </c>
      <c r="P903" s="315">
        <v>19</v>
      </c>
      <c r="Q903" s="319">
        <v>68127.285699820568</v>
      </c>
      <c r="R903" s="320">
        <v>5.0373063782135669E-4</v>
      </c>
    </row>
    <row r="904" spans="2:18" x14ac:dyDescent="0.2">
      <c r="B904" s="315" t="s">
        <v>901</v>
      </c>
      <c r="C904" s="316" t="s">
        <v>8217</v>
      </c>
      <c r="D904" s="315" t="s">
        <v>25</v>
      </c>
      <c r="E904" s="317">
        <v>1092.2807142857143</v>
      </c>
      <c r="F904" s="318">
        <v>91.196300000000008</v>
      </c>
      <c r="G904" s="318">
        <v>1.3063</v>
      </c>
      <c r="H904" s="319">
        <v>2.2292127000000002</v>
      </c>
      <c r="I904" s="319">
        <v>2.4551096800000001</v>
      </c>
      <c r="J904" s="319">
        <v>3.2399650000000002E-2</v>
      </c>
      <c r="K904" s="315">
        <v>8</v>
      </c>
      <c r="L904" s="319">
        <v>136286.06000007404</v>
      </c>
      <c r="M904" s="319">
        <v>136286.06000007404</v>
      </c>
      <c r="N904" s="320">
        <v>3.3790386547092707E-3</v>
      </c>
      <c r="O904" s="320">
        <v>3.3790386547092707E-3</v>
      </c>
      <c r="P904" s="315">
        <v>4</v>
      </c>
      <c r="Q904" s="319">
        <v>821.84000002214452</v>
      </c>
      <c r="R904" s="320">
        <v>2.0211827617929646E-5</v>
      </c>
    </row>
    <row r="905" spans="2:18" x14ac:dyDescent="0.2">
      <c r="B905" s="315" t="s">
        <v>1056</v>
      </c>
      <c r="C905" s="316" t="s">
        <v>8218</v>
      </c>
      <c r="D905" s="315" t="s">
        <v>25</v>
      </c>
      <c r="E905" s="317">
        <v>321.49333333333334</v>
      </c>
      <c r="F905" s="318">
        <v>38.529700000000005</v>
      </c>
      <c r="G905" s="318">
        <v>0.28699999999999998</v>
      </c>
      <c r="H905" s="319">
        <v>0.66685850000000002</v>
      </c>
      <c r="I905" s="319">
        <v>4.6293735199999997</v>
      </c>
      <c r="J905" s="319">
        <v>0.37089670000000002</v>
      </c>
      <c r="K905" s="315">
        <v>4</v>
      </c>
      <c r="L905" s="319">
        <v>81481.100001167753</v>
      </c>
      <c r="M905" s="319">
        <v>5655.7999999233289</v>
      </c>
      <c r="N905" s="320">
        <v>1.8445596654334206E-3</v>
      </c>
      <c r="O905" s="320">
        <v>9.0689718584048898E-4</v>
      </c>
      <c r="P905" s="315">
        <v>2</v>
      </c>
      <c r="Q905" s="319">
        <v>7364.0000001259614</v>
      </c>
      <c r="R905" s="320">
        <v>5.7685405200371412E-5</v>
      </c>
    </row>
    <row r="906" spans="2:18" x14ac:dyDescent="0.2">
      <c r="B906" s="315" t="s">
        <v>846</v>
      </c>
      <c r="C906" s="316" t="s">
        <v>8219</v>
      </c>
      <c r="D906" s="315" t="s">
        <v>25</v>
      </c>
      <c r="E906" s="317">
        <v>420.29764705882354</v>
      </c>
      <c r="F906" s="318">
        <v>50.250599999999999</v>
      </c>
      <c r="G906" s="318">
        <v>0.72580000000000011</v>
      </c>
      <c r="H906" s="319">
        <v>1.3718231999999999</v>
      </c>
      <c r="I906" s="319">
        <v>10.49265572</v>
      </c>
      <c r="J906" s="319">
        <v>0.13990854999999999</v>
      </c>
      <c r="K906" s="315">
        <v>13</v>
      </c>
      <c r="L906" s="319">
        <v>112407.6399995684</v>
      </c>
      <c r="M906" s="319">
        <v>37035.039999920293</v>
      </c>
      <c r="N906" s="320">
        <v>9.038617759687921E-4</v>
      </c>
      <c r="O906" s="320">
        <v>5.5346283524507515E-4</v>
      </c>
      <c r="P906" s="315">
        <v>4</v>
      </c>
      <c r="Q906" s="319">
        <v>1674.9999999749707</v>
      </c>
      <c r="R906" s="320">
        <v>5.8854627384082216E-5</v>
      </c>
    </row>
    <row r="907" spans="2:18" x14ac:dyDescent="0.2">
      <c r="B907" s="315" t="s">
        <v>1786</v>
      </c>
      <c r="C907" s="316" t="s">
        <v>8220</v>
      </c>
      <c r="D907" s="315" t="s">
        <v>25</v>
      </c>
      <c r="E907" s="317">
        <v>1168.8333333333333</v>
      </c>
      <c r="F907" s="318">
        <v>32.324100000000001</v>
      </c>
      <c r="G907" s="318">
        <v>4.6349999999999998</v>
      </c>
      <c r="H907" s="319">
        <v>3.5819828</v>
      </c>
      <c r="I907" s="319">
        <v>0.2053431</v>
      </c>
      <c r="J907" s="319">
        <v>0.30332428</v>
      </c>
      <c r="K907" s="315">
        <v>1</v>
      </c>
      <c r="L907" s="319">
        <v>1093.4200000940357</v>
      </c>
      <c r="M907" s="319">
        <v>0</v>
      </c>
      <c r="N907" s="320">
        <v>6.615544043358391E-5</v>
      </c>
      <c r="O907" s="320">
        <v>0</v>
      </c>
      <c r="P907" s="315">
        <v>2</v>
      </c>
      <c r="Q907" s="319">
        <v>7628.3999999666821</v>
      </c>
      <c r="R907" s="320">
        <v>5.762895261106769E-5</v>
      </c>
    </row>
    <row r="908" spans="2:18" x14ac:dyDescent="0.2">
      <c r="B908" s="315" t="s">
        <v>1252</v>
      </c>
      <c r="C908" s="316" t="s">
        <v>8221</v>
      </c>
      <c r="D908" s="315" t="s">
        <v>25</v>
      </c>
      <c r="E908" s="317">
        <v>433</v>
      </c>
      <c r="F908" s="318">
        <v>23.819400000000002</v>
      </c>
      <c r="G908" s="318">
        <v>0.9425</v>
      </c>
      <c r="H908" s="319">
        <v>1.2575046000000001</v>
      </c>
      <c r="I908" s="319">
        <v>2.0825895800000001</v>
      </c>
      <c r="J908" s="319">
        <v>2.33640867</v>
      </c>
      <c r="K908" s="315">
        <v>2</v>
      </c>
      <c r="L908" s="319">
        <v>55334.599999948754</v>
      </c>
      <c r="M908" s="319">
        <v>798.59999994083773</v>
      </c>
      <c r="N908" s="320">
        <v>1.1904464693323529E-4</v>
      </c>
      <c r="O908" s="320">
        <v>2.0796552057708543E-5</v>
      </c>
      <c r="P908" s="315">
        <v>8</v>
      </c>
      <c r="Q908" s="319">
        <v>76073.559999788878</v>
      </c>
      <c r="R908" s="320">
        <v>6.1850108168350038E-4</v>
      </c>
    </row>
    <row r="909" spans="2:18" x14ac:dyDescent="0.2">
      <c r="B909" s="315" t="s">
        <v>8222</v>
      </c>
      <c r="C909" s="316" t="s">
        <v>8223</v>
      </c>
      <c r="D909" s="315" t="s">
        <v>24</v>
      </c>
      <c r="E909" s="317">
        <v>1438.5</v>
      </c>
      <c r="F909" s="318">
        <v>6.0261000000000005</v>
      </c>
      <c r="G909" s="318">
        <v>1.0177</v>
      </c>
      <c r="H909" s="319">
        <v>2.6864870999999999</v>
      </c>
      <c r="I909" s="319"/>
      <c r="J909" s="319"/>
      <c r="K909" s="315"/>
      <c r="L909" s="319"/>
      <c r="M909" s="319"/>
      <c r="N909" s="320"/>
      <c r="O909" s="320"/>
      <c r="P909" s="315"/>
      <c r="Q909" s="319"/>
      <c r="R909" s="320"/>
    </row>
    <row r="910" spans="2:18" x14ac:dyDescent="0.2">
      <c r="B910" s="315" t="s">
        <v>8224</v>
      </c>
      <c r="C910" s="316" t="s">
        <v>8225</v>
      </c>
      <c r="D910" s="315" t="s">
        <v>24</v>
      </c>
      <c r="E910" s="317">
        <v>1188</v>
      </c>
      <c r="F910" s="318">
        <v>5.0961000000000007</v>
      </c>
      <c r="G910" s="318">
        <v>1.4065000000000001</v>
      </c>
      <c r="H910" s="319">
        <v>2.6864870999999999</v>
      </c>
      <c r="I910" s="319"/>
      <c r="J910" s="319"/>
      <c r="K910" s="315"/>
      <c r="L910" s="319"/>
      <c r="M910" s="319"/>
      <c r="N910" s="320"/>
      <c r="O910" s="320"/>
      <c r="P910" s="315"/>
      <c r="Q910" s="319"/>
      <c r="R910" s="320"/>
    </row>
    <row r="911" spans="2:18" x14ac:dyDescent="0.2">
      <c r="B911" s="315" t="s">
        <v>6896</v>
      </c>
      <c r="C911" s="316" t="s">
        <v>8226</v>
      </c>
      <c r="D911" s="315" t="s">
        <v>24</v>
      </c>
      <c r="E911" s="317">
        <v>1501</v>
      </c>
      <c r="F911" s="318">
        <v>2.1147</v>
      </c>
      <c r="G911" s="318">
        <v>4.9668400000000004</v>
      </c>
      <c r="H911" s="319">
        <v>4.213799359388573</v>
      </c>
      <c r="I911" s="319">
        <v>0</v>
      </c>
      <c r="J911" s="319">
        <v>6.7229529999999996E-2</v>
      </c>
      <c r="K911" s="315">
        <v>0</v>
      </c>
      <c r="L911" s="319">
        <v>0</v>
      </c>
      <c r="M911" s="319">
        <v>0</v>
      </c>
      <c r="N911" s="320">
        <v>0</v>
      </c>
      <c r="O911" s="320">
        <v>0</v>
      </c>
      <c r="P911" s="315">
        <v>1</v>
      </c>
      <c r="Q911" s="319">
        <v>1104.0000000153668</v>
      </c>
      <c r="R911" s="320">
        <v>6.0310398320829855E-6</v>
      </c>
    </row>
    <row r="912" spans="2:18" x14ac:dyDescent="0.2">
      <c r="B912" s="315" t="s">
        <v>6879</v>
      </c>
      <c r="C912" s="316" t="s">
        <v>8227</v>
      </c>
      <c r="D912" s="315" t="s">
        <v>24</v>
      </c>
      <c r="E912" s="317">
        <v>1795.9925000000001</v>
      </c>
      <c r="F912" s="318">
        <v>14.3512</v>
      </c>
      <c r="G912" s="318">
        <v>0.99163000000000001</v>
      </c>
      <c r="H912" s="319">
        <v>3.6587409687563355</v>
      </c>
      <c r="I912" s="319">
        <v>6.0902709999999999E-2</v>
      </c>
      <c r="J912" s="319">
        <v>0.22224269999999999</v>
      </c>
      <c r="K912" s="315">
        <v>0</v>
      </c>
      <c r="L912" s="319">
        <v>0</v>
      </c>
      <c r="M912" s="319">
        <v>0</v>
      </c>
      <c r="N912" s="320">
        <v>0</v>
      </c>
      <c r="O912" s="320">
        <v>0</v>
      </c>
      <c r="P912" s="315">
        <v>4</v>
      </c>
      <c r="Q912" s="319">
        <v>8536.0299999563485</v>
      </c>
      <c r="R912" s="320">
        <v>4.1879155843710851E-5</v>
      </c>
    </row>
    <row r="913" spans="2:18" x14ac:dyDescent="0.2">
      <c r="B913" s="315" t="s">
        <v>1417</v>
      </c>
      <c r="C913" s="316" t="s">
        <v>8228</v>
      </c>
      <c r="D913" s="315" t="s">
        <v>24</v>
      </c>
      <c r="E913" s="317">
        <v>1190.73</v>
      </c>
      <c r="F913" s="318">
        <v>8.1121999999999996</v>
      </c>
      <c r="G913" s="318">
        <v>8.3142999999999994</v>
      </c>
      <c r="H913" s="319">
        <v>5.9083992688783704</v>
      </c>
      <c r="I913" s="319">
        <v>7.664812E-2</v>
      </c>
      <c r="J913" s="319">
        <v>0</v>
      </c>
      <c r="K913" s="315">
        <v>1</v>
      </c>
      <c r="L913" s="319">
        <v>702.07500004975009</v>
      </c>
      <c r="M913" s="319">
        <v>702.07500004975009</v>
      </c>
      <c r="N913" s="320">
        <v>3.0797528562147586E-5</v>
      </c>
      <c r="O913" s="320">
        <v>3.0797528562147586E-5</v>
      </c>
      <c r="P913" s="315">
        <v>1</v>
      </c>
      <c r="Q913" s="319">
        <v>2488.7642998853476</v>
      </c>
      <c r="R913" s="320">
        <v>1.3397895790747959E-5</v>
      </c>
    </row>
    <row r="914" spans="2:18" x14ac:dyDescent="0.2">
      <c r="B914" s="315" t="s">
        <v>8229</v>
      </c>
      <c r="C914" s="316" t="s">
        <v>8230</v>
      </c>
      <c r="D914" s="315" t="s">
        <v>24</v>
      </c>
      <c r="E914" s="317">
        <v>1268</v>
      </c>
      <c r="F914" s="318">
        <v>3.141</v>
      </c>
      <c r="G914" s="318">
        <v>4.6061000000000005</v>
      </c>
      <c r="H914" s="319">
        <v>3.2824448746287325</v>
      </c>
      <c r="I914" s="319">
        <v>5.0641899999999997E-2</v>
      </c>
      <c r="J914" s="319">
        <v>0</v>
      </c>
      <c r="K914" s="315"/>
      <c r="L914" s="319"/>
      <c r="M914" s="319"/>
      <c r="N914" s="320"/>
      <c r="O914" s="320"/>
      <c r="P914" s="315"/>
      <c r="Q914" s="319"/>
      <c r="R914" s="320"/>
    </row>
    <row r="915" spans="2:18" x14ac:dyDescent="0.2">
      <c r="B915" s="315" t="s">
        <v>8231</v>
      </c>
      <c r="C915" s="316" t="s">
        <v>8232</v>
      </c>
      <c r="D915" s="315" t="s">
        <v>24</v>
      </c>
      <c r="E915" s="317">
        <v>1989.51</v>
      </c>
      <c r="F915" s="318">
        <v>7.8659999999999997</v>
      </c>
      <c r="G915" s="318">
        <v>0.96510000000000007</v>
      </c>
      <c r="H915" s="319">
        <v>4.2121993616189126</v>
      </c>
      <c r="I915" s="319">
        <v>8.4098069999999997E-2</v>
      </c>
      <c r="J915" s="319">
        <v>0</v>
      </c>
      <c r="K915" s="315"/>
      <c r="L915" s="319"/>
      <c r="M915" s="319"/>
      <c r="N915" s="320"/>
      <c r="O915" s="320"/>
      <c r="P915" s="315"/>
      <c r="Q915" s="319"/>
      <c r="R915" s="320"/>
    </row>
    <row r="916" spans="2:18" x14ac:dyDescent="0.2">
      <c r="B916" s="315" t="s">
        <v>556</v>
      </c>
      <c r="C916" s="316" t="s">
        <v>8233</v>
      </c>
      <c r="D916" s="315" t="s">
        <v>25</v>
      </c>
      <c r="E916" s="317">
        <v>1767.9928571428572</v>
      </c>
      <c r="F916" s="318">
        <v>10.583300000000001</v>
      </c>
      <c r="G916" s="318">
        <v>5.5051000000000005</v>
      </c>
      <c r="H916" s="319">
        <v>5.2396025000000002</v>
      </c>
      <c r="I916" s="319">
        <v>5.72115989</v>
      </c>
      <c r="J916" s="319">
        <v>1.848472E-2</v>
      </c>
      <c r="K916" s="315">
        <v>5</v>
      </c>
      <c r="L916" s="319">
        <v>166352.88000166498</v>
      </c>
      <c r="M916" s="319">
        <v>60450.510008709898</v>
      </c>
      <c r="N916" s="320">
        <v>9.8883843297935189E-3</v>
      </c>
      <c r="O916" s="320">
        <v>5.0309118296519998E-3</v>
      </c>
      <c r="P916" s="315">
        <v>2</v>
      </c>
      <c r="Q916" s="319">
        <v>964.14300001733181</v>
      </c>
      <c r="R916" s="320">
        <v>1.1106832321803318E-5</v>
      </c>
    </row>
    <row r="917" spans="2:18" x14ac:dyDescent="0.2">
      <c r="B917" s="315" t="s">
        <v>798</v>
      </c>
      <c r="C917" s="316" t="s">
        <v>8234</v>
      </c>
      <c r="D917" s="315" t="s">
        <v>24</v>
      </c>
      <c r="E917" s="317">
        <v>1638.8546153846155</v>
      </c>
      <c r="F917" s="318">
        <v>10.991899999999999</v>
      </c>
      <c r="G917" s="318">
        <v>1.1444000000000001</v>
      </c>
      <c r="H917" s="319">
        <v>4.1345226999999998</v>
      </c>
      <c r="I917" s="319">
        <v>6.9450996800000002</v>
      </c>
      <c r="J917" s="319">
        <v>0.75861613999999999</v>
      </c>
      <c r="K917" s="315">
        <v>7</v>
      </c>
      <c r="L917" s="319">
        <v>182271.03998781519</v>
      </c>
      <c r="M917" s="319">
        <v>78205.119994737965</v>
      </c>
      <c r="N917" s="320">
        <v>5.3676975901685619E-3</v>
      </c>
      <c r="O917" s="320">
        <v>3.6996318307879967E-3</v>
      </c>
      <c r="P917" s="315">
        <v>5</v>
      </c>
      <c r="Q917" s="319">
        <v>36202.165199812473</v>
      </c>
      <c r="R917" s="320">
        <v>9.8046339566994466E-5</v>
      </c>
    </row>
    <row r="918" spans="2:18" x14ac:dyDescent="0.2">
      <c r="B918" s="315" t="s">
        <v>1234</v>
      </c>
      <c r="C918" s="316" t="s">
        <v>8235</v>
      </c>
      <c r="D918" s="315" t="s">
        <v>24</v>
      </c>
      <c r="E918" s="317">
        <v>1585.21</v>
      </c>
      <c r="F918" s="318">
        <v>7.9236000000000004</v>
      </c>
      <c r="G918" s="318">
        <v>1.7512999999999999</v>
      </c>
      <c r="H918" s="319">
        <v>5.5253990000000002</v>
      </c>
      <c r="I918" s="319">
        <v>5.7271261200000003</v>
      </c>
      <c r="J918" s="319">
        <v>6.2410380000000001E-2</v>
      </c>
      <c r="K918" s="315">
        <v>3</v>
      </c>
      <c r="L918" s="319">
        <v>217605.31998430545</v>
      </c>
      <c r="M918" s="319">
        <v>120165.10999078746</v>
      </c>
      <c r="N918" s="320">
        <v>3.3032263301230294E-3</v>
      </c>
      <c r="O918" s="320">
        <v>1.7413636387841962E-3</v>
      </c>
      <c r="P918" s="315">
        <v>1</v>
      </c>
      <c r="Q918" s="319">
        <v>3049.1999999677296</v>
      </c>
      <c r="R918" s="320">
        <v>9.2991213024784059E-6</v>
      </c>
    </row>
    <row r="919" spans="2:18" x14ac:dyDescent="0.2">
      <c r="B919" s="315" t="s">
        <v>1235</v>
      </c>
      <c r="C919" s="316" t="s">
        <v>8236</v>
      </c>
      <c r="D919" s="315" t="s">
        <v>24</v>
      </c>
      <c r="E919" s="317">
        <v>834.16</v>
      </c>
      <c r="F919" s="318">
        <v>9.2575000000000003</v>
      </c>
      <c r="G919" s="318">
        <v>2.0114999999999998</v>
      </c>
      <c r="H919" s="319">
        <v>3.8677793</v>
      </c>
      <c r="I919" s="319">
        <v>1.33414129</v>
      </c>
      <c r="J919" s="319">
        <v>0.11908046999999999</v>
      </c>
      <c r="K919" s="315">
        <v>1</v>
      </c>
      <c r="L919" s="319">
        <v>52804.079996487315</v>
      </c>
      <c r="M919" s="319">
        <v>0</v>
      </c>
      <c r="N919" s="320">
        <v>8.4639311124710286E-4</v>
      </c>
      <c r="O919" s="320">
        <v>0</v>
      </c>
      <c r="P919" s="315">
        <v>1</v>
      </c>
      <c r="Q919" s="319">
        <v>3517.7999999627705</v>
      </c>
      <c r="R919" s="320">
        <v>1.0728207043768377E-5</v>
      </c>
    </row>
    <row r="920" spans="2:18" x14ac:dyDescent="0.2">
      <c r="B920" s="315" t="s">
        <v>1236</v>
      </c>
      <c r="C920" s="316" t="s">
        <v>8237</v>
      </c>
      <c r="D920" s="315" t="s">
        <v>24</v>
      </c>
      <c r="E920" s="317">
        <v>1517.5920000000001</v>
      </c>
      <c r="F920" s="318">
        <v>12.815100000000001</v>
      </c>
      <c r="G920" s="318">
        <v>0.72480000000000011</v>
      </c>
      <c r="H920" s="319">
        <v>5.1252838999999994</v>
      </c>
      <c r="I920" s="319">
        <v>2.6894277199999999</v>
      </c>
      <c r="J920" s="319">
        <v>0.21219405</v>
      </c>
      <c r="K920" s="315">
        <v>2</v>
      </c>
      <c r="L920" s="319">
        <v>115820.36999835717</v>
      </c>
      <c r="M920" s="319">
        <v>24786.000004413072</v>
      </c>
      <c r="N920" s="320">
        <v>2.1952186156369582E-3</v>
      </c>
      <c r="O920" s="320">
        <v>7.3603471062961949E-4</v>
      </c>
      <c r="P920" s="315">
        <v>3</v>
      </c>
      <c r="Q920" s="319">
        <v>11268.390000094416</v>
      </c>
      <c r="R920" s="320">
        <v>3.2324244144635929E-5</v>
      </c>
    </row>
    <row r="921" spans="2:18" x14ac:dyDescent="0.2">
      <c r="B921" s="315" t="s">
        <v>1011</v>
      </c>
      <c r="C921" s="316" t="s">
        <v>8238</v>
      </c>
      <c r="D921" s="315" t="s">
        <v>24</v>
      </c>
      <c r="E921" s="317">
        <v>580.83333333333337</v>
      </c>
      <c r="F921" s="318">
        <v>4.5338000000000003</v>
      </c>
      <c r="G921" s="318">
        <v>1.337</v>
      </c>
      <c r="H921" s="319">
        <v>3.7915669000000003</v>
      </c>
      <c r="I921" s="319">
        <v>8.7495817900000006</v>
      </c>
      <c r="J921" s="319">
        <v>0.16333797</v>
      </c>
      <c r="K921" s="315">
        <v>5</v>
      </c>
      <c r="L921" s="319">
        <v>105314.00000025518</v>
      </c>
      <c r="M921" s="319">
        <v>69183.500002658693</v>
      </c>
      <c r="N921" s="320">
        <v>1.7673381820449501E-3</v>
      </c>
      <c r="O921" s="320">
        <v>1.1882047835288989E-3</v>
      </c>
      <c r="P921" s="315">
        <v>1</v>
      </c>
      <c r="Q921" s="319">
        <v>2043.5999999600463</v>
      </c>
      <c r="R921" s="320">
        <v>5.1929398347888157E-6</v>
      </c>
    </row>
    <row r="922" spans="2:18" x14ac:dyDescent="0.2">
      <c r="B922" s="315" t="s">
        <v>576</v>
      </c>
      <c r="C922" s="316" t="s">
        <v>8239</v>
      </c>
      <c r="D922" s="315" t="s">
        <v>25</v>
      </c>
      <c r="E922" s="317">
        <v>1018.3155555555555</v>
      </c>
      <c r="F922" s="318">
        <v>4.4909999999999997</v>
      </c>
      <c r="G922" s="318">
        <v>4.1061999999999994</v>
      </c>
      <c r="H922" s="319">
        <v>1.6766728</v>
      </c>
      <c r="I922" s="319">
        <v>0.66599960999999996</v>
      </c>
      <c r="J922" s="319">
        <v>1.1566671900000001</v>
      </c>
      <c r="K922" s="315">
        <v>4</v>
      </c>
      <c r="L922" s="319">
        <v>41604.374992727164</v>
      </c>
      <c r="M922" s="319">
        <v>3909.5849952347344</v>
      </c>
      <c r="N922" s="320">
        <v>3.4872627607277279E-3</v>
      </c>
      <c r="O922" s="320">
        <v>1.7582985664079066E-3</v>
      </c>
      <c r="P922" s="315">
        <v>4</v>
      </c>
      <c r="Q922" s="319">
        <v>28662.364999778307</v>
      </c>
      <c r="R922" s="320">
        <v>2.7676492830192988E-4</v>
      </c>
    </row>
    <row r="923" spans="2:18" x14ac:dyDescent="0.2">
      <c r="B923" s="315" t="s">
        <v>861</v>
      </c>
      <c r="C923" s="316" t="s">
        <v>8240</v>
      </c>
      <c r="D923" s="315" t="s">
        <v>24</v>
      </c>
      <c r="E923" s="317">
        <v>1400.7639999999999</v>
      </c>
      <c r="F923" s="318">
        <v>6.9953000000000003</v>
      </c>
      <c r="G923" s="318">
        <v>4.0352000000000006</v>
      </c>
      <c r="H923" s="319">
        <v>4.9728591</v>
      </c>
      <c r="I923" s="319">
        <v>2.8981262399999999</v>
      </c>
      <c r="J923" s="319">
        <v>4.2461949999999998E-2</v>
      </c>
      <c r="K923" s="315">
        <v>3</v>
      </c>
      <c r="L923" s="319">
        <v>90339.999993522651</v>
      </c>
      <c r="M923" s="319">
        <v>1446.9999994360842</v>
      </c>
      <c r="N923" s="320">
        <v>1.5153899970279702E-3</v>
      </c>
      <c r="O923" s="320">
        <v>9.052997033895834E-5</v>
      </c>
      <c r="P923" s="315">
        <v>1</v>
      </c>
      <c r="Q923" s="319">
        <v>525.34999997424893</v>
      </c>
      <c r="R923" s="320">
        <v>5.5793244079814692E-6</v>
      </c>
    </row>
    <row r="924" spans="2:18" x14ac:dyDescent="0.2">
      <c r="B924" s="315" t="s">
        <v>802</v>
      </c>
      <c r="C924" s="316" t="s">
        <v>8241</v>
      </c>
      <c r="D924" s="315" t="s">
        <v>25</v>
      </c>
      <c r="E924" s="317">
        <v>627.71428571428567</v>
      </c>
      <c r="F924" s="318">
        <v>21.196200000000001</v>
      </c>
      <c r="G924" s="318">
        <v>0.66600000000000004</v>
      </c>
      <c r="H924" s="319">
        <v>2.5912215999999999</v>
      </c>
      <c r="I924" s="319">
        <v>26.488408849999999</v>
      </c>
      <c r="J924" s="319">
        <v>3.1019679500000001</v>
      </c>
      <c r="K924" s="315">
        <v>7</v>
      </c>
      <c r="L924" s="319">
        <v>351707.77000867866</v>
      </c>
      <c r="M924" s="319">
        <v>13979.64000352209</v>
      </c>
      <c r="N924" s="320">
        <v>5.4894589029641245E-3</v>
      </c>
      <c r="O924" s="320">
        <v>3.7103881802577846E-3</v>
      </c>
      <c r="P924" s="315">
        <v>7</v>
      </c>
      <c r="Q924" s="319">
        <v>16792.47999983736</v>
      </c>
      <c r="R924" s="320">
        <v>1.8426128295764973E-4</v>
      </c>
    </row>
    <row r="925" spans="2:18" x14ac:dyDescent="0.2">
      <c r="B925" s="315" t="s">
        <v>8242</v>
      </c>
      <c r="C925" s="316" t="s">
        <v>8181</v>
      </c>
      <c r="D925" s="315" t="s">
        <v>24</v>
      </c>
      <c r="E925" s="317">
        <v>13</v>
      </c>
      <c r="F925" s="318">
        <v>1.6509</v>
      </c>
      <c r="G925" s="318">
        <v>0.37169999999999997</v>
      </c>
      <c r="H925" s="319">
        <v>1.8290975999999999</v>
      </c>
      <c r="I925" s="319"/>
      <c r="J925" s="319"/>
      <c r="K925" s="315"/>
      <c r="L925" s="319"/>
      <c r="M925" s="319"/>
      <c r="N925" s="320"/>
      <c r="O925" s="320"/>
      <c r="P925" s="315"/>
      <c r="Q925" s="319"/>
      <c r="R925" s="320"/>
    </row>
    <row r="926" spans="2:18" x14ac:dyDescent="0.2">
      <c r="B926" s="315" t="s">
        <v>1046</v>
      </c>
      <c r="C926" s="316" t="s">
        <v>8243</v>
      </c>
      <c r="D926" s="315" t="s">
        <v>24</v>
      </c>
      <c r="E926" s="317">
        <v>1711.2809523809531</v>
      </c>
      <c r="F926" s="318">
        <v>3.6532000000000004</v>
      </c>
      <c r="G926" s="318">
        <v>0.37110000000000004</v>
      </c>
      <c r="H926" s="319">
        <v>4.0412932980975826</v>
      </c>
      <c r="I926" s="319">
        <v>9.7207131600000007</v>
      </c>
      <c r="J926" s="319">
        <v>1.98353691</v>
      </c>
      <c r="K926" s="315">
        <v>6</v>
      </c>
      <c r="L926" s="319">
        <v>530444.08999916585</v>
      </c>
      <c r="M926" s="319">
        <v>16142.47999920419</v>
      </c>
      <c r="N926" s="320">
        <v>2.1158149749222976E-3</v>
      </c>
      <c r="O926" s="320">
        <v>2.5460362114181859E-4</v>
      </c>
      <c r="P926" s="315">
        <v>15</v>
      </c>
      <c r="Q926" s="319">
        <v>128529.97740033091</v>
      </c>
      <c r="R926" s="320">
        <v>4.5093536870430078E-4</v>
      </c>
    </row>
    <row r="927" spans="2:18" x14ac:dyDescent="0.2">
      <c r="B927" s="315" t="s">
        <v>1459</v>
      </c>
      <c r="C927" s="316" t="s">
        <v>8244</v>
      </c>
      <c r="D927" s="315" t="s">
        <v>24</v>
      </c>
      <c r="E927" s="317">
        <v>1808.3588888888889</v>
      </c>
      <c r="F927" s="318">
        <v>2.9200999999999997</v>
      </c>
      <c r="G927" s="318">
        <v>8.0237999999999996</v>
      </c>
      <c r="H927" s="319">
        <v>4.1744627149715292</v>
      </c>
      <c r="I927" s="319">
        <v>62.062404069999999</v>
      </c>
      <c r="J927" s="319">
        <v>0.28851273999999999</v>
      </c>
      <c r="K927" s="315">
        <v>7</v>
      </c>
      <c r="L927" s="319">
        <v>3049014.8999983687</v>
      </c>
      <c r="M927" s="319">
        <v>412540.50000415952</v>
      </c>
      <c r="N927" s="320">
        <v>7.2024960278190874E-3</v>
      </c>
      <c r="O927" s="320">
        <v>3.6104102578182291E-3</v>
      </c>
      <c r="P927" s="315">
        <v>2</v>
      </c>
      <c r="Q927" s="319">
        <v>10205.550000082667</v>
      </c>
      <c r="R927" s="320">
        <v>3.6178489375386045E-5</v>
      </c>
    </row>
    <row r="928" spans="2:18" x14ac:dyDescent="0.2">
      <c r="B928" s="315" t="s">
        <v>1201</v>
      </c>
      <c r="C928" s="316" t="s">
        <v>8245</v>
      </c>
      <c r="D928" s="315" t="s">
        <v>24</v>
      </c>
      <c r="E928" s="317">
        <v>1740.1824999999999</v>
      </c>
      <c r="F928" s="318">
        <v>3.1610999999999998</v>
      </c>
      <c r="G928" s="318">
        <v>0.94310000000000005</v>
      </c>
      <c r="H928" s="319">
        <v>4.2319094495812157</v>
      </c>
      <c r="I928" s="319">
        <v>18.89120316</v>
      </c>
      <c r="J928" s="319">
        <v>0.74202833000000001</v>
      </c>
      <c r="K928" s="315">
        <v>6</v>
      </c>
      <c r="L928" s="319">
        <v>966538.34799665969</v>
      </c>
      <c r="M928" s="319">
        <v>356136.9779982958</v>
      </c>
      <c r="N928" s="320">
        <v>4.0956072376247257E-3</v>
      </c>
      <c r="O928" s="320">
        <v>1.9379170551701492E-3</v>
      </c>
      <c r="P928" s="315">
        <v>6</v>
      </c>
      <c r="Q928" s="319">
        <v>45236.096000230711</v>
      </c>
      <c r="R928" s="320">
        <v>1.5082265880453903E-4</v>
      </c>
    </row>
    <row r="929" spans="2:18" x14ac:dyDescent="0.2">
      <c r="B929" s="315" t="s">
        <v>1621</v>
      </c>
      <c r="C929" s="316" t="s">
        <v>8246</v>
      </c>
      <c r="D929" s="315" t="s">
        <v>24</v>
      </c>
      <c r="E929" s="317">
        <v>1870.8649999999996</v>
      </c>
      <c r="F929" s="318">
        <v>5.1566999999999998</v>
      </c>
      <c r="G929" s="318">
        <v>0.83099999999999996</v>
      </c>
      <c r="H929" s="319">
        <v>4.2127605380446536</v>
      </c>
      <c r="I929" s="319">
        <v>44.64420732</v>
      </c>
      <c r="J929" s="319">
        <v>1.4710426000000001</v>
      </c>
      <c r="K929" s="315">
        <v>5</v>
      </c>
      <c r="L929" s="319">
        <v>2556510.9212129023</v>
      </c>
      <c r="M929" s="319">
        <v>21813.541203861943</v>
      </c>
      <c r="N929" s="320">
        <v>4.9035230744421269E-3</v>
      </c>
      <c r="O929" s="320">
        <v>1.1039597079978804E-3</v>
      </c>
      <c r="P929" s="315">
        <v>9</v>
      </c>
      <c r="Q929" s="319">
        <v>47106.103800066601</v>
      </c>
      <c r="R929" s="320">
        <v>1.4728126599810522E-4</v>
      </c>
    </row>
    <row r="930" spans="2:18" x14ac:dyDescent="0.2">
      <c r="B930" s="315" t="s">
        <v>1659</v>
      </c>
      <c r="C930" s="316" t="s">
        <v>8243</v>
      </c>
      <c r="D930" s="315" t="s">
        <v>24</v>
      </c>
      <c r="E930" s="317">
        <v>1740.9333333333332</v>
      </c>
      <c r="F930" s="318">
        <v>3.1258000000000004</v>
      </c>
      <c r="G930" s="318">
        <v>1.0708</v>
      </c>
      <c r="H930" s="319">
        <v>4.0583102999999996</v>
      </c>
      <c r="I930" s="319">
        <v>20.141781739999999</v>
      </c>
      <c r="J930" s="319">
        <v>0.19867815999999999</v>
      </c>
      <c r="K930" s="315">
        <v>5</v>
      </c>
      <c r="L930" s="319">
        <v>969622.02000529296</v>
      </c>
      <c r="M930" s="319">
        <v>181787.66000594152</v>
      </c>
      <c r="N930" s="320">
        <v>3.7918320854314863E-3</v>
      </c>
      <c r="O930" s="320">
        <v>1.8979178875852441E-3</v>
      </c>
      <c r="P930" s="315">
        <v>4</v>
      </c>
      <c r="Q930" s="319">
        <v>13561.699999808741</v>
      </c>
      <c r="R930" s="320">
        <v>5.0259741632468688E-5</v>
      </c>
    </row>
    <row r="931" spans="2:18" x14ac:dyDescent="0.2">
      <c r="B931" s="315" t="s">
        <v>1660</v>
      </c>
      <c r="C931" s="316" t="s">
        <v>8243</v>
      </c>
      <c r="D931" s="315" t="s">
        <v>24</v>
      </c>
      <c r="E931" s="317">
        <v>1431.3071428571427</v>
      </c>
      <c r="F931" s="318">
        <v>0.99470000000000003</v>
      </c>
      <c r="G931" s="318">
        <v>5.2614999999999998</v>
      </c>
      <c r="H931" s="319">
        <v>3.2361660496797549</v>
      </c>
      <c r="I931" s="319">
        <v>13.763993279999999</v>
      </c>
      <c r="J931" s="319">
        <v>1.6711961099999999</v>
      </c>
      <c r="K931" s="315">
        <v>2</v>
      </c>
      <c r="L931" s="319">
        <v>427424.21000053454</v>
      </c>
      <c r="M931" s="319">
        <v>61577.000001197448</v>
      </c>
      <c r="N931" s="320">
        <v>1.5795301060843737E-3</v>
      </c>
      <c r="O931" s="320">
        <v>1.4047354927028389E-4</v>
      </c>
      <c r="P931" s="315">
        <v>5</v>
      </c>
      <c r="Q931" s="319">
        <v>31765.998999878626</v>
      </c>
      <c r="R931" s="320">
        <v>1.6220672492209734E-4</v>
      </c>
    </row>
    <row r="932" spans="2:18" x14ac:dyDescent="0.2">
      <c r="B932" s="315" t="s">
        <v>1661</v>
      </c>
      <c r="C932" s="316" t="s">
        <v>8247</v>
      </c>
      <c r="D932" s="315" t="s">
        <v>24</v>
      </c>
      <c r="E932" s="317">
        <v>1263</v>
      </c>
      <c r="F932" s="318">
        <v>0.77989999999999993</v>
      </c>
      <c r="G932" s="318">
        <v>6.0510999999999999</v>
      </c>
      <c r="H932" s="319">
        <v>3.5409426992854978</v>
      </c>
      <c r="I932" s="319">
        <v>9.2798441900000004</v>
      </c>
      <c r="J932" s="319">
        <v>0</v>
      </c>
      <c r="K932" s="315">
        <v>1</v>
      </c>
      <c r="L932" s="319">
        <v>322969.32999941485</v>
      </c>
      <c r="M932" s="319">
        <v>0</v>
      </c>
      <c r="N932" s="320">
        <v>1.2703968194437061E-3</v>
      </c>
      <c r="O932" s="320">
        <v>0</v>
      </c>
      <c r="P932" s="315">
        <v>0</v>
      </c>
      <c r="Q932" s="319">
        <v>0</v>
      </c>
      <c r="R932" s="320">
        <v>0</v>
      </c>
    </row>
    <row r="933" spans="2:18" x14ac:dyDescent="0.2">
      <c r="B933" s="315" t="s">
        <v>8248</v>
      </c>
      <c r="C933" s="316" t="s">
        <v>7542</v>
      </c>
      <c r="D933" s="315" t="s">
        <v>24</v>
      </c>
      <c r="E933" s="317">
        <v>128</v>
      </c>
      <c r="F933" s="318">
        <v>0</v>
      </c>
      <c r="G933" s="318">
        <v>0.20499999999999999</v>
      </c>
      <c r="H933" s="319"/>
      <c r="I933" s="319"/>
      <c r="J933" s="319"/>
      <c r="K933" s="315"/>
      <c r="L933" s="319"/>
      <c r="M933" s="319"/>
      <c r="N933" s="320"/>
      <c r="O933" s="320"/>
      <c r="P933" s="315"/>
      <c r="Q933" s="319"/>
      <c r="R933" s="320"/>
    </row>
    <row r="934" spans="2:18" x14ac:dyDescent="0.2">
      <c r="B934" s="315" t="s">
        <v>8249</v>
      </c>
      <c r="C934" s="316" t="s">
        <v>7542</v>
      </c>
      <c r="D934" s="315" t="s">
        <v>24</v>
      </c>
      <c r="E934" s="317">
        <v>16</v>
      </c>
      <c r="F934" s="318">
        <v>0</v>
      </c>
      <c r="G934" s="318">
        <v>0.245</v>
      </c>
      <c r="H934" s="319"/>
      <c r="I934" s="319"/>
      <c r="J934" s="319"/>
      <c r="K934" s="315"/>
      <c r="L934" s="319"/>
      <c r="M934" s="319"/>
      <c r="N934" s="320"/>
      <c r="O934" s="320"/>
      <c r="P934" s="315"/>
      <c r="Q934" s="319"/>
      <c r="R934" s="320"/>
    </row>
    <row r="935" spans="2:18" x14ac:dyDescent="0.2">
      <c r="B935" s="315" t="s">
        <v>740</v>
      </c>
      <c r="C935" s="316" t="s">
        <v>8250</v>
      </c>
      <c r="D935" s="315" t="s">
        <v>25</v>
      </c>
      <c r="E935" s="317">
        <v>293.63636363636363</v>
      </c>
      <c r="F935" s="318">
        <v>44.54918</v>
      </c>
      <c r="G935" s="318">
        <v>0</v>
      </c>
      <c r="H935" s="319">
        <v>0.62875230000000004</v>
      </c>
      <c r="I935" s="319">
        <v>8.9254539999999993E-2</v>
      </c>
      <c r="J935" s="319">
        <v>1.42131177</v>
      </c>
      <c r="K935" s="315">
        <v>7</v>
      </c>
      <c r="L935" s="319">
        <v>2519.9599999837346</v>
      </c>
      <c r="M935" s="319">
        <v>2519.9599999837346</v>
      </c>
      <c r="N935" s="320">
        <v>5.896896961773303E-5</v>
      </c>
      <c r="O935" s="320">
        <v>5.896896961773303E-5</v>
      </c>
      <c r="P935" s="315">
        <v>15</v>
      </c>
      <c r="Q935" s="319">
        <v>43369.780000219609</v>
      </c>
      <c r="R935" s="320">
        <v>3.5097074183009576E-4</v>
      </c>
    </row>
    <row r="936" spans="2:18" x14ac:dyDescent="0.2">
      <c r="B936" s="315" t="s">
        <v>582</v>
      </c>
      <c r="C936" s="316" t="s">
        <v>8251</v>
      </c>
      <c r="D936" s="315" t="s">
        <v>25</v>
      </c>
      <c r="E936" s="317">
        <v>485.15789473684208</v>
      </c>
      <c r="F936" s="318">
        <v>49.395290000000003</v>
      </c>
      <c r="G936" s="318">
        <v>0.1852</v>
      </c>
      <c r="H936" s="319">
        <v>2.2101595999999999</v>
      </c>
      <c r="I936" s="319">
        <v>0.37752342</v>
      </c>
      <c r="J936" s="319">
        <v>2.2777794400000002</v>
      </c>
      <c r="K936" s="315">
        <v>3</v>
      </c>
      <c r="L936" s="319">
        <v>12084.500000619446</v>
      </c>
      <c r="M936" s="319">
        <v>11073.000000439351</v>
      </c>
      <c r="N936" s="320">
        <v>3.815114963899964E-4</v>
      </c>
      <c r="O936" s="320">
        <v>2.1103334413936816E-4</v>
      </c>
      <c r="P936" s="315">
        <v>15</v>
      </c>
      <c r="Q936" s="319">
        <v>89127.354999916337</v>
      </c>
      <c r="R936" s="320">
        <v>6.4416903905063902E-4</v>
      </c>
    </row>
    <row r="937" spans="2:18" x14ac:dyDescent="0.2">
      <c r="B937" s="315" t="s">
        <v>1251</v>
      </c>
      <c r="C937" s="316" t="s">
        <v>8252</v>
      </c>
      <c r="D937" s="315" t="s">
        <v>25</v>
      </c>
      <c r="E937" s="317">
        <v>414.81413793103457</v>
      </c>
      <c r="F937" s="318">
        <v>66.923009999999991</v>
      </c>
      <c r="G937" s="318">
        <v>0.1399</v>
      </c>
      <c r="H937" s="319">
        <v>1.0723390460477307</v>
      </c>
      <c r="I937" s="319">
        <v>16.029102609999999</v>
      </c>
      <c r="J937" s="319">
        <v>0.65429890999999996</v>
      </c>
      <c r="K937" s="315">
        <v>17</v>
      </c>
      <c r="L937" s="319">
        <v>823226.69989924843</v>
      </c>
      <c r="M937" s="319">
        <v>32669.659900193379</v>
      </c>
      <c r="N937" s="320">
        <v>1.9826322317328792E-3</v>
      </c>
      <c r="O937" s="320">
        <v>1.3907743645148398E-3</v>
      </c>
      <c r="P937" s="315">
        <v>11</v>
      </c>
      <c r="Q937" s="319">
        <v>14048.030000160601</v>
      </c>
      <c r="R937" s="320">
        <v>1.7323023760305899E-4</v>
      </c>
    </row>
    <row r="938" spans="2:18" x14ac:dyDescent="0.2">
      <c r="B938" s="315" t="s">
        <v>1162</v>
      </c>
      <c r="C938" s="316" t="s">
        <v>8253</v>
      </c>
      <c r="D938" s="315" t="s">
        <v>25</v>
      </c>
      <c r="E938" s="317">
        <v>92.794000000000011</v>
      </c>
      <c r="F938" s="318">
        <v>15.039899999999999</v>
      </c>
      <c r="G938" s="318">
        <v>1.903</v>
      </c>
      <c r="H938" s="319">
        <v>2.1911065000000001</v>
      </c>
      <c r="I938" s="319">
        <v>106.42450872000001</v>
      </c>
      <c r="J938" s="319">
        <v>5.2098810000000002E-2</v>
      </c>
      <c r="K938" s="315">
        <v>4</v>
      </c>
      <c r="L938" s="319">
        <v>309492.53000032541</v>
      </c>
      <c r="M938" s="319">
        <v>13121.519999996966</v>
      </c>
      <c r="N938" s="320">
        <v>8.3129265374576105E-4</v>
      </c>
      <c r="O938" s="320">
        <v>5.648596557997793E-4</v>
      </c>
      <c r="P938" s="315">
        <v>1</v>
      </c>
      <c r="Q938" s="319">
        <v>134.49999999837019</v>
      </c>
      <c r="R938" s="320">
        <v>1.4442291836893147E-6</v>
      </c>
    </row>
    <row r="939" spans="2:18" x14ac:dyDescent="0.2">
      <c r="B939" s="315" t="s">
        <v>1185</v>
      </c>
      <c r="C939" s="316" t="s">
        <v>8254</v>
      </c>
      <c r="D939" s="315" t="s">
        <v>25</v>
      </c>
      <c r="E939" s="317">
        <v>76.603333333333325</v>
      </c>
      <c r="F939" s="318">
        <v>7.6939000000000002</v>
      </c>
      <c r="G939" s="318">
        <v>1.6377999999999999</v>
      </c>
      <c r="H939" s="319">
        <v>1.9340400651932355</v>
      </c>
      <c r="I939" s="319">
        <v>13.175050389999999</v>
      </c>
      <c r="J939" s="319">
        <v>0.35935102000000002</v>
      </c>
      <c r="K939" s="315">
        <v>6</v>
      </c>
      <c r="L939" s="319">
        <v>41374.268400945723</v>
      </c>
      <c r="M939" s="319">
        <v>32440.368400851472</v>
      </c>
      <c r="N939" s="320">
        <v>5.3800405044048471E-4</v>
      </c>
      <c r="O939" s="320">
        <v>4.7537141416798711E-4</v>
      </c>
      <c r="P939" s="315">
        <v>3</v>
      </c>
      <c r="Q939" s="319">
        <v>8401.0299999156978</v>
      </c>
      <c r="R939" s="320">
        <v>7.0115337737346379E-5</v>
      </c>
    </row>
    <row r="940" spans="2:18" x14ac:dyDescent="0.2">
      <c r="B940" s="315" t="s">
        <v>1186</v>
      </c>
      <c r="C940" s="316" t="s">
        <v>8255</v>
      </c>
      <c r="D940" s="315" t="s">
        <v>24</v>
      </c>
      <c r="E940" s="317">
        <v>55.561176470588236</v>
      </c>
      <c r="F940" s="318">
        <v>10.7925</v>
      </c>
      <c r="G940" s="318">
        <v>0.17449999999999999</v>
      </c>
      <c r="H940" s="319">
        <v>3.5629296999999998</v>
      </c>
      <c r="I940" s="319">
        <v>5.7244417900000002</v>
      </c>
      <c r="J940" s="319">
        <v>2.1512538299999999</v>
      </c>
      <c r="K940" s="315">
        <v>4</v>
      </c>
      <c r="L940" s="319">
        <v>4248.52000021208</v>
      </c>
      <c r="M940" s="319">
        <v>3926.5200002206952</v>
      </c>
      <c r="N940" s="320">
        <v>1.0988804767127607E-4</v>
      </c>
      <c r="O940" s="320">
        <v>1.088770670058769E-4</v>
      </c>
      <c r="P940" s="315">
        <v>12</v>
      </c>
      <c r="Q940" s="319">
        <v>7384.3880000168811</v>
      </c>
      <c r="R940" s="320">
        <v>1.9261356191590346E-5</v>
      </c>
    </row>
    <row r="941" spans="2:18" x14ac:dyDescent="0.2">
      <c r="B941" s="315" t="s">
        <v>1187</v>
      </c>
      <c r="C941" s="316" t="s">
        <v>8254</v>
      </c>
      <c r="D941" s="315" t="s">
        <v>25</v>
      </c>
      <c r="E941" s="317">
        <v>734.88666666666666</v>
      </c>
      <c r="F941" s="318">
        <v>1.4413</v>
      </c>
      <c r="G941" s="318">
        <v>8.0425000000000004</v>
      </c>
      <c r="H941" s="319">
        <v>2.2101595999999999</v>
      </c>
      <c r="I941" s="319">
        <v>1.5368575499999999</v>
      </c>
      <c r="J941" s="319">
        <v>0.99266297000000003</v>
      </c>
      <c r="K941" s="315">
        <v>2</v>
      </c>
      <c r="L941" s="319">
        <v>32473.350007317717</v>
      </c>
      <c r="M941" s="319">
        <v>32473.350007317717</v>
      </c>
      <c r="N941" s="320">
        <v>2.0738888308316633E-3</v>
      </c>
      <c r="O941" s="320">
        <v>2.0738888308316633E-3</v>
      </c>
      <c r="P941" s="315">
        <v>1</v>
      </c>
      <c r="Q941" s="319">
        <v>17371.499999638181</v>
      </c>
      <c r="R941" s="320">
        <v>1.6032050698023932E-4</v>
      </c>
    </row>
    <row r="942" spans="2:18" x14ac:dyDescent="0.2">
      <c r="B942" s="315" t="s">
        <v>503</v>
      </c>
      <c r="C942" s="316" t="s">
        <v>8256</v>
      </c>
      <c r="D942" s="315" t="s">
        <v>25</v>
      </c>
      <c r="E942" s="317">
        <v>819.08108108108104</v>
      </c>
      <c r="F942" s="318">
        <v>20.252200000000002</v>
      </c>
      <c r="G942" s="318">
        <v>3.8174999999999999</v>
      </c>
      <c r="H942" s="319">
        <v>2.6102746999999997</v>
      </c>
      <c r="I942" s="319">
        <v>28.538818670000001</v>
      </c>
      <c r="J942" s="319">
        <v>4.7302567599999996</v>
      </c>
      <c r="K942" s="315">
        <v>20</v>
      </c>
      <c r="L942" s="319">
        <v>770495.59501524246</v>
      </c>
      <c r="M942" s="319">
        <v>100163.59500974994</v>
      </c>
      <c r="N942" s="320">
        <v>9.7881249867516305E-3</v>
      </c>
      <c r="O942" s="320">
        <v>6.6689908504680446E-3</v>
      </c>
      <c r="P942" s="315">
        <v>16</v>
      </c>
      <c r="Q942" s="319">
        <v>117482.90499917693</v>
      </c>
      <c r="R942" s="320">
        <v>9.8111508260532087E-4</v>
      </c>
    </row>
    <row r="943" spans="2:18" x14ac:dyDescent="0.2">
      <c r="B943" s="315" t="s">
        <v>853</v>
      </c>
      <c r="C943" s="316" t="s">
        <v>8257</v>
      </c>
      <c r="D943" s="315" t="s">
        <v>25</v>
      </c>
      <c r="E943" s="317">
        <v>1275.549</v>
      </c>
      <c r="F943" s="318">
        <v>10.635800000000001</v>
      </c>
      <c r="G943" s="318">
        <v>6.4159000000000006</v>
      </c>
      <c r="H943" s="319">
        <v>3.3723987000000002</v>
      </c>
      <c r="I943" s="319">
        <v>45.262498669999999</v>
      </c>
      <c r="J943" s="319">
        <v>0.56379290999999998</v>
      </c>
      <c r="K943" s="315">
        <v>11</v>
      </c>
      <c r="L943" s="319">
        <v>2493454.2232143241</v>
      </c>
      <c r="M943" s="319">
        <v>537101.72319829406</v>
      </c>
      <c r="N943" s="320">
        <v>1.9899873974698421E-2</v>
      </c>
      <c r="O943" s="320">
        <v>1.2579776506563918E-2</v>
      </c>
      <c r="P943" s="315">
        <v>9</v>
      </c>
      <c r="Q943" s="319">
        <v>32813.719999773821</v>
      </c>
      <c r="R943" s="320">
        <v>3.0698879091042917E-4</v>
      </c>
    </row>
    <row r="944" spans="2:18" x14ac:dyDescent="0.2">
      <c r="B944" s="315" t="s">
        <v>919</v>
      </c>
      <c r="C944" s="316" t="s">
        <v>8258</v>
      </c>
      <c r="D944" s="315" t="s">
        <v>25</v>
      </c>
      <c r="E944" s="317">
        <v>500.99705882352947</v>
      </c>
      <c r="F944" s="318">
        <v>42.424800000000005</v>
      </c>
      <c r="G944" s="318">
        <v>2.1078000000000001</v>
      </c>
      <c r="H944" s="319">
        <v>1.2575046000000001</v>
      </c>
      <c r="I944" s="319">
        <v>59.618285350000001</v>
      </c>
      <c r="J944" s="319">
        <v>3.4567440399999998</v>
      </c>
      <c r="K944" s="315">
        <v>4</v>
      </c>
      <c r="L944" s="319">
        <v>1259569.3200052141</v>
      </c>
      <c r="M944" s="319">
        <v>165101.82000138459</v>
      </c>
      <c r="N944" s="320">
        <v>5.5460463813050125E-3</v>
      </c>
      <c r="O944" s="320">
        <v>3.2696576464447628E-3</v>
      </c>
      <c r="P944" s="315">
        <v>13</v>
      </c>
      <c r="Q944" s="319">
        <v>63899.386399699659</v>
      </c>
      <c r="R944" s="320">
        <v>7.2442610631083385E-4</v>
      </c>
    </row>
    <row r="945" spans="2:18" x14ac:dyDescent="0.2">
      <c r="B945" s="315" t="s">
        <v>628</v>
      </c>
      <c r="C945" s="316" t="s">
        <v>7453</v>
      </c>
      <c r="D945" s="315" t="s">
        <v>24</v>
      </c>
      <c r="E945" s="317">
        <v>14</v>
      </c>
      <c r="F945" s="318">
        <v>1.0208999999999999</v>
      </c>
      <c r="G945" s="318">
        <v>1.8331999999999999</v>
      </c>
      <c r="H945" s="319">
        <v>1.7338320999999999</v>
      </c>
      <c r="I945" s="319">
        <v>2.1723560000000002</v>
      </c>
      <c r="J945" s="319">
        <v>0</v>
      </c>
      <c r="K945" s="315">
        <v>1</v>
      </c>
      <c r="L945" s="319">
        <v>831.99999998789281</v>
      </c>
      <c r="M945" s="319">
        <v>831.99999998789281</v>
      </c>
      <c r="N945" s="320">
        <v>1.3054484981789094E-5</v>
      </c>
      <c r="O945" s="320">
        <v>1.3054484981789094E-5</v>
      </c>
      <c r="P945" s="315">
        <v>0</v>
      </c>
      <c r="Q945" s="319">
        <v>0</v>
      </c>
      <c r="R945" s="320">
        <v>0</v>
      </c>
    </row>
    <row r="946" spans="2:18" x14ac:dyDescent="0.2">
      <c r="B946" s="315" t="s">
        <v>1637</v>
      </c>
      <c r="C946" s="316" t="s">
        <v>8259</v>
      </c>
      <c r="D946" s="315" t="s">
        <v>24</v>
      </c>
      <c r="E946" s="317">
        <v>85.450999999999993</v>
      </c>
      <c r="F946" s="318">
        <v>0.83189999999999997</v>
      </c>
      <c r="G946" s="318">
        <v>4.2976700000000001</v>
      </c>
      <c r="H946" s="319">
        <v>4.1535758000000005</v>
      </c>
      <c r="I946" s="319">
        <v>282.71761108999999</v>
      </c>
      <c r="J946" s="319">
        <v>2.7770560099999999</v>
      </c>
      <c r="K946" s="315">
        <v>2</v>
      </c>
      <c r="L946" s="319">
        <v>227563.13999988424</v>
      </c>
      <c r="M946" s="319">
        <v>1628.0000000051223</v>
      </c>
      <c r="N946" s="320">
        <v>9.217090456503924E-5</v>
      </c>
      <c r="O946" s="320">
        <v>2.0217586313955646E-6</v>
      </c>
      <c r="P946" s="315">
        <v>7</v>
      </c>
      <c r="Q946" s="319">
        <v>5740.8000000096044</v>
      </c>
      <c r="R946" s="320">
        <v>1.5876402099478875E-5</v>
      </c>
    </row>
    <row r="947" spans="2:18" x14ac:dyDescent="0.2">
      <c r="B947" s="315" t="s">
        <v>591</v>
      </c>
      <c r="C947" s="316" t="s">
        <v>7453</v>
      </c>
      <c r="D947" s="315" t="s">
        <v>24</v>
      </c>
      <c r="E947" s="317">
        <v>138.5</v>
      </c>
      <c r="F947" s="318">
        <v>3.7016</v>
      </c>
      <c r="G947" s="318">
        <v>0.82620000000000005</v>
      </c>
      <c r="H947" s="319">
        <v>1.6957259000000002</v>
      </c>
      <c r="I947" s="319">
        <v>3.0616681099999998</v>
      </c>
      <c r="J947" s="319">
        <v>2.54455E-3</v>
      </c>
      <c r="K947" s="315">
        <v>2</v>
      </c>
      <c r="L947" s="319">
        <v>13021.584999559109</v>
      </c>
      <c r="M947" s="319">
        <v>13021.584999559109</v>
      </c>
      <c r="N947" s="320">
        <v>1.5323558372546349E-4</v>
      </c>
      <c r="O947" s="320">
        <v>1.5323558372546349E-4</v>
      </c>
      <c r="P947" s="315">
        <v>1</v>
      </c>
      <c r="Q947" s="319">
        <v>200.07000000716653</v>
      </c>
      <c r="R947" s="320">
        <v>1.7256805690588099E-6</v>
      </c>
    </row>
    <row r="948" spans="2:18" x14ac:dyDescent="0.2">
      <c r="B948" s="315" t="s">
        <v>1006</v>
      </c>
      <c r="C948" s="316" t="s">
        <v>8259</v>
      </c>
      <c r="D948" s="315" t="s">
        <v>24</v>
      </c>
      <c r="E948" s="317">
        <v>61.4</v>
      </c>
      <c r="F948" s="318">
        <v>0.45519999999999999</v>
      </c>
      <c r="G948" s="318">
        <v>2.5724999999999998</v>
      </c>
      <c r="H948" s="319">
        <v>3.8677793</v>
      </c>
      <c r="I948" s="319">
        <v>10.52489512</v>
      </c>
      <c r="J948" s="319">
        <v>5.1538516799999998</v>
      </c>
      <c r="K948" s="315">
        <v>3</v>
      </c>
      <c r="L948" s="319">
        <v>8915.0000003620517</v>
      </c>
      <c r="M948" s="319">
        <v>8915.0000003620517</v>
      </c>
      <c r="N948" s="320">
        <v>1.8885131512551392E-4</v>
      </c>
      <c r="O948" s="320">
        <v>1.8885131512551392E-4</v>
      </c>
      <c r="P948" s="315">
        <v>2</v>
      </c>
      <c r="Q948" s="319">
        <v>578.9999999909196</v>
      </c>
      <c r="R948" s="320">
        <v>2.0186379707309034E-6</v>
      </c>
    </row>
    <row r="949" spans="2:18" x14ac:dyDescent="0.2">
      <c r="B949" s="315" t="s">
        <v>1007</v>
      </c>
      <c r="C949" s="316" t="s">
        <v>8259</v>
      </c>
      <c r="D949" s="315" t="s">
        <v>24</v>
      </c>
      <c r="E949" s="317">
        <v>43.330000000000005</v>
      </c>
      <c r="F949" s="318">
        <v>1.0986000000000002</v>
      </c>
      <c r="G949" s="318">
        <v>3.6898</v>
      </c>
      <c r="H949" s="319">
        <v>2.2673188999999998</v>
      </c>
      <c r="I949" s="319">
        <v>6.6724693000000004</v>
      </c>
      <c r="J949" s="319">
        <v>0</v>
      </c>
      <c r="K949" s="315">
        <v>3</v>
      </c>
      <c r="L949" s="319">
        <v>3293.0800002925675</v>
      </c>
      <c r="M949" s="319">
        <v>3293.0800002925675</v>
      </c>
      <c r="N949" s="320">
        <v>1.2988773784743682E-4</v>
      </c>
      <c r="O949" s="320">
        <v>1.2988773784743682E-4</v>
      </c>
      <c r="P949" s="315">
        <v>0</v>
      </c>
      <c r="Q949" s="319">
        <v>0</v>
      </c>
      <c r="R949" s="320">
        <v>0</v>
      </c>
    </row>
    <row r="950" spans="2:18" x14ac:dyDescent="0.2">
      <c r="B950" s="315" t="s">
        <v>1831</v>
      </c>
      <c r="C950" s="316" t="s">
        <v>7453</v>
      </c>
      <c r="D950" s="315" t="s">
        <v>24</v>
      </c>
      <c r="E950" s="317">
        <v>4</v>
      </c>
      <c r="F950" s="318">
        <v>0</v>
      </c>
      <c r="G950" s="318">
        <v>0.89549999999999996</v>
      </c>
      <c r="H950" s="319">
        <v>3.6581951999999998</v>
      </c>
      <c r="I950" s="319">
        <v>0.60968032000000005</v>
      </c>
      <c r="J950" s="319">
        <v>0.11645030000000001</v>
      </c>
      <c r="K950" s="315">
        <v>1</v>
      </c>
      <c r="L950" s="319">
        <v>333.60000000614673</v>
      </c>
      <c r="M950" s="319">
        <v>333.60000000614673</v>
      </c>
      <c r="N950" s="320">
        <v>2.4144323417558156E-6</v>
      </c>
      <c r="O950" s="320">
        <v>2.4144323417558156E-6</v>
      </c>
      <c r="P950" s="315">
        <v>1</v>
      </c>
      <c r="Q950" s="319">
        <v>374.00000000372529</v>
      </c>
      <c r="R950" s="320">
        <v>1.0110421269204252E-6</v>
      </c>
    </row>
    <row r="951" spans="2:18" x14ac:dyDescent="0.2">
      <c r="B951" s="315" t="s">
        <v>1265</v>
      </c>
      <c r="C951" s="316" t="s">
        <v>8259</v>
      </c>
      <c r="D951" s="315" t="s">
        <v>24</v>
      </c>
      <c r="E951" s="317">
        <v>52.9</v>
      </c>
      <c r="F951" s="318">
        <v>2.6235999999999997</v>
      </c>
      <c r="G951" s="318">
        <v>1.0234300000000001</v>
      </c>
      <c r="H951" s="319">
        <v>2.3244782000000002</v>
      </c>
      <c r="I951" s="319">
        <v>5.8155474199999997</v>
      </c>
      <c r="J951" s="319">
        <v>3.4388190299999999</v>
      </c>
      <c r="K951" s="315">
        <v>1</v>
      </c>
      <c r="L951" s="319">
        <v>5256.8000000382308</v>
      </c>
      <c r="M951" s="319">
        <v>5256.8000000382308</v>
      </c>
      <c r="N951" s="320">
        <v>5.0087212844631456E-5</v>
      </c>
      <c r="O951" s="320">
        <v>5.0087212844631456E-5</v>
      </c>
      <c r="P951" s="315">
        <v>3</v>
      </c>
      <c r="Q951" s="319">
        <v>2704.999999984866</v>
      </c>
      <c r="R951" s="320">
        <v>6.0451344280832869E-6</v>
      </c>
    </row>
    <row r="952" spans="2:18" x14ac:dyDescent="0.2">
      <c r="B952" s="315" t="s">
        <v>976</v>
      </c>
      <c r="C952" s="316" t="s">
        <v>7453</v>
      </c>
      <c r="D952" s="315" t="s">
        <v>24</v>
      </c>
      <c r="E952" s="317">
        <v>4</v>
      </c>
      <c r="F952" s="318">
        <v>0.59570000000000001</v>
      </c>
      <c r="G952" s="318">
        <v>1.7052</v>
      </c>
      <c r="H952" s="319">
        <v>1.7616998613641284</v>
      </c>
      <c r="I952" s="319">
        <v>0.17814226999999999</v>
      </c>
      <c r="J952" s="319">
        <v>0</v>
      </c>
      <c r="K952" s="315">
        <v>1</v>
      </c>
      <c r="L952" s="319">
        <v>75.99999999627471</v>
      </c>
      <c r="M952" s="319">
        <v>75.99999999627471</v>
      </c>
      <c r="N952" s="320">
        <v>4.0087715931229123E-6</v>
      </c>
      <c r="O952" s="320">
        <v>4.0087715931229123E-6</v>
      </c>
      <c r="P952" s="315">
        <v>0</v>
      </c>
      <c r="Q952" s="319">
        <v>0</v>
      </c>
      <c r="R952" s="320">
        <v>0</v>
      </c>
    </row>
    <row r="953" spans="2:18" x14ac:dyDescent="0.2">
      <c r="B953" s="315" t="s">
        <v>7364</v>
      </c>
      <c r="C953" s="316" t="s">
        <v>8260</v>
      </c>
      <c r="D953" s="315" t="s">
        <v>24</v>
      </c>
      <c r="E953" s="317">
        <v>830.09</v>
      </c>
      <c r="F953" s="318">
        <v>1.1501000000000001</v>
      </c>
      <c r="G953" s="318">
        <v>3.9833000000000003</v>
      </c>
      <c r="H953" s="319">
        <v>1.7528851999999999</v>
      </c>
      <c r="I953" s="319">
        <v>0</v>
      </c>
      <c r="J953" s="319">
        <v>0.15279408999999999</v>
      </c>
      <c r="K953" s="315">
        <v>0</v>
      </c>
      <c r="L953" s="319">
        <v>0</v>
      </c>
      <c r="M953" s="319">
        <v>0</v>
      </c>
      <c r="N953" s="320">
        <v>0</v>
      </c>
      <c r="O953" s="320">
        <v>0</v>
      </c>
      <c r="P953" s="315">
        <v>1</v>
      </c>
      <c r="Q953" s="319">
        <v>94.999999995343387</v>
      </c>
      <c r="R953" s="320">
        <v>1.0020688412676159E-6</v>
      </c>
    </row>
    <row r="954" spans="2:18" x14ac:dyDescent="0.2">
      <c r="B954" s="315" t="s">
        <v>3454</v>
      </c>
      <c r="C954" s="316" t="s">
        <v>8261</v>
      </c>
      <c r="D954" s="315" t="s">
        <v>24</v>
      </c>
      <c r="E954" s="317">
        <v>259.33</v>
      </c>
      <c r="F954" s="318">
        <v>2.1113000000000004</v>
      </c>
      <c r="G954" s="318">
        <v>1.9570000000000001</v>
      </c>
      <c r="H954" s="319">
        <v>4.3060006</v>
      </c>
      <c r="I954" s="319">
        <v>0</v>
      </c>
      <c r="J954" s="319">
        <v>0.11314086</v>
      </c>
      <c r="K954" s="315">
        <v>0</v>
      </c>
      <c r="L954" s="319">
        <v>0</v>
      </c>
      <c r="M954" s="319">
        <v>0</v>
      </c>
      <c r="N954" s="320">
        <v>0</v>
      </c>
      <c r="O954" s="320">
        <v>0</v>
      </c>
      <c r="P954" s="315">
        <v>1</v>
      </c>
      <c r="Q954" s="319">
        <v>4500.8100000487411</v>
      </c>
      <c r="R954" s="320">
        <v>3.5119628991770107E-5</v>
      </c>
    </row>
    <row r="955" spans="2:18" x14ac:dyDescent="0.2">
      <c r="B955" s="315" t="s">
        <v>674</v>
      </c>
      <c r="C955" s="316" t="s">
        <v>8262</v>
      </c>
      <c r="D955" s="315" t="s">
        <v>24</v>
      </c>
      <c r="E955" s="317">
        <v>884.95888888888885</v>
      </c>
      <c r="F955" s="318">
        <v>2.7393000000000001</v>
      </c>
      <c r="G955" s="318">
        <v>3.1555999999999997</v>
      </c>
      <c r="H955" s="319">
        <v>2.4387968</v>
      </c>
      <c r="I955" s="319">
        <v>1.7664098100000001</v>
      </c>
      <c r="J955" s="319">
        <v>0.62720421000000004</v>
      </c>
      <c r="K955" s="315">
        <v>4</v>
      </c>
      <c r="L955" s="319">
        <v>58583.220004301496</v>
      </c>
      <c r="M955" s="319">
        <v>58583.220004301496</v>
      </c>
      <c r="N955" s="320">
        <v>8.301554190741061E-4</v>
      </c>
      <c r="O955" s="320">
        <v>8.301554190741061E-4</v>
      </c>
      <c r="P955" s="315">
        <v>5</v>
      </c>
      <c r="Q955" s="319">
        <v>24896.095599861659</v>
      </c>
      <c r="R955" s="320">
        <v>9.7161840835196039E-5</v>
      </c>
    </row>
    <row r="956" spans="2:18" x14ac:dyDescent="0.2">
      <c r="B956" s="315" t="s">
        <v>2159</v>
      </c>
      <c r="C956" s="316" t="s">
        <v>8263</v>
      </c>
      <c r="D956" s="315" t="s">
        <v>24</v>
      </c>
      <c r="E956" s="317">
        <v>191.745</v>
      </c>
      <c r="F956" s="318">
        <v>5.1611000000000002</v>
      </c>
      <c r="G956" s="318">
        <v>0.30860000000000004</v>
      </c>
      <c r="H956" s="319">
        <v>4.0011510000000001</v>
      </c>
      <c r="I956" s="319">
        <v>6.6341150000000002E-2</v>
      </c>
      <c r="J956" s="319">
        <v>5.17825179</v>
      </c>
      <c r="K956" s="315">
        <v>0</v>
      </c>
      <c r="L956" s="319">
        <v>0</v>
      </c>
      <c r="M956" s="319">
        <v>0</v>
      </c>
      <c r="N956" s="320">
        <v>0</v>
      </c>
      <c r="O956" s="320">
        <v>0</v>
      </c>
      <c r="P956" s="315">
        <v>4</v>
      </c>
      <c r="Q956" s="319">
        <v>5453.0962000808031</v>
      </c>
      <c r="R956" s="320">
        <v>1.5011582517809324E-5</v>
      </c>
    </row>
    <row r="957" spans="2:18" x14ac:dyDescent="0.2">
      <c r="B957" s="315" t="s">
        <v>2688</v>
      </c>
      <c r="C957" s="316" t="s">
        <v>8264</v>
      </c>
      <c r="D957" s="315" t="s">
        <v>24</v>
      </c>
      <c r="E957" s="317">
        <v>383.2</v>
      </c>
      <c r="F957" s="318">
        <v>3.3359000000000001</v>
      </c>
      <c r="G957" s="318">
        <v>3.6545999999999998</v>
      </c>
      <c r="H957" s="319">
        <v>3.6581951999999998</v>
      </c>
      <c r="I957" s="319">
        <v>0</v>
      </c>
      <c r="J957" s="319">
        <v>0.26550588000000003</v>
      </c>
      <c r="K957" s="315">
        <v>0</v>
      </c>
      <c r="L957" s="319">
        <v>0</v>
      </c>
      <c r="M957" s="319">
        <v>0</v>
      </c>
      <c r="N957" s="320">
        <v>0</v>
      </c>
      <c r="O957" s="320">
        <v>0</v>
      </c>
      <c r="P957" s="315">
        <v>5</v>
      </c>
      <c r="Q957" s="319">
        <v>50584.250000239648</v>
      </c>
      <c r="R957" s="320">
        <v>1.1607628391969971E-4</v>
      </c>
    </row>
    <row r="958" spans="2:18" x14ac:dyDescent="0.2">
      <c r="B958" s="315" t="s">
        <v>1081</v>
      </c>
      <c r="C958" s="316" t="s">
        <v>8265</v>
      </c>
      <c r="D958" s="315" t="s">
        <v>24</v>
      </c>
      <c r="E958" s="317">
        <v>1592.49</v>
      </c>
      <c r="F958" s="318">
        <v>3.0019999999999998</v>
      </c>
      <c r="G958" s="318">
        <v>7.1112000000000002</v>
      </c>
      <c r="H958" s="319">
        <v>4.8204342999999996</v>
      </c>
      <c r="I958" s="319">
        <v>3.8619069999999998E-2</v>
      </c>
      <c r="J958" s="319">
        <v>0</v>
      </c>
      <c r="K958" s="315">
        <v>1</v>
      </c>
      <c r="L958" s="319">
        <v>39.999999994179234</v>
      </c>
      <c r="M958" s="319">
        <v>39.999999994179234</v>
      </c>
      <c r="N958" s="320">
        <v>9.9850241612122897E-7</v>
      </c>
      <c r="O958" s="320">
        <v>9.9850241612122897E-7</v>
      </c>
      <c r="P958" s="315">
        <v>0</v>
      </c>
      <c r="Q958" s="319">
        <v>0</v>
      </c>
      <c r="R958" s="320">
        <v>0</v>
      </c>
    </row>
    <row r="959" spans="2:18" x14ac:dyDescent="0.2">
      <c r="B959" s="315" t="s">
        <v>1443</v>
      </c>
      <c r="C959" s="316" t="s">
        <v>8260</v>
      </c>
      <c r="D959" s="315" t="s">
        <v>24</v>
      </c>
      <c r="E959" s="317">
        <v>296.70111111111112</v>
      </c>
      <c r="F959" s="318">
        <v>1.9464000000000001</v>
      </c>
      <c r="G959" s="318">
        <v>2.2906</v>
      </c>
      <c r="H959" s="319">
        <v>3.5248234999999997</v>
      </c>
      <c r="I959" s="319">
        <v>9.46756989</v>
      </c>
      <c r="J959" s="319">
        <v>2.28812478</v>
      </c>
      <c r="K959" s="315">
        <v>2</v>
      </c>
      <c r="L959" s="319">
        <v>28192.309999723304</v>
      </c>
      <c r="M959" s="319">
        <v>413.35999972330177</v>
      </c>
      <c r="N959" s="320">
        <v>6.3074523128371513E-5</v>
      </c>
      <c r="O959" s="320">
        <v>5.2126410510201646E-5</v>
      </c>
      <c r="P959" s="315">
        <v>7</v>
      </c>
      <c r="Q959" s="319">
        <v>6424.6074001320412</v>
      </c>
      <c r="R959" s="320">
        <v>5.8056740441289494E-5</v>
      </c>
    </row>
    <row r="960" spans="2:18" x14ac:dyDescent="0.2">
      <c r="B960" s="315" t="s">
        <v>917</v>
      </c>
      <c r="C960" s="316" t="s">
        <v>8266</v>
      </c>
      <c r="D960" s="315" t="s">
        <v>24</v>
      </c>
      <c r="E960" s="317">
        <v>1316.5787499999999</v>
      </c>
      <c r="F960" s="318">
        <v>3.3039000000000001</v>
      </c>
      <c r="G960" s="318">
        <v>4.8422999999999998</v>
      </c>
      <c r="H960" s="319">
        <v>3.7534607000000002</v>
      </c>
      <c r="I960" s="319">
        <v>0.1741018</v>
      </c>
      <c r="J960" s="319">
        <v>1.52797034</v>
      </c>
      <c r="K960" s="315">
        <v>2</v>
      </c>
      <c r="L960" s="319">
        <v>3871.6699997201445</v>
      </c>
      <c r="M960" s="319">
        <v>3871.6699997201445</v>
      </c>
      <c r="N960" s="320">
        <v>8.7177994227545069E-5</v>
      </c>
      <c r="O960" s="320">
        <v>8.7177994227545069E-5</v>
      </c>
      <c r="P960" s="315">
        <v>6</v>
      </c>
      <c r="Q960" s="319">
        <v>46954.599999761725</v>
      </c>
      <c r="R960" s="320">
        <v>1.8661473970496927E-4</v>
      </c>
    </row>
    <row r="961" spans="2:18" x14ac:dyDescent="0.2">
      <c r="B961" s="315" t="s">
        <v>1828</v>
      </c>
      <c r="C961" s="316" t="s">
        <v>8267</v>
      </c>
      <c r="D961" s="315" t="s">
        <v>24</v>
      </c>
      <c r="E961" s="317">
        <v>12</v>
      </c>
      <c r="F961" s="318">
        <v>0</v>
      </c>
      <c r="G961" s="318">
        <v>4.7431000000000001</v>
      </c>
      <c r="H961" s="319">
        <v>2.4959560999999999</v>
      </c>
      <c r="I961" s="319">
        <v>5.6046867699999998</v>
      </c>
      <c r="J961" s="319">
        <v>0</v>
      </c>
      <c r="K961" s="315">
        <v>1</v>
      </c>
      <c r="L961" s="319">
        <v>1005.0000000174623</v>
      </c>
      <c r="M961" s="319">
        <v>1005.0000000174623</v>
      </c>
      <c r="N961" s="320">
        <v>1.2077271348267926E-5</v>
      </c>
      <c r="O961" s="320">
        <v>1.2077271348267926E-5</v>
      </c>
      <c r="P961" s="315">
        <v>0</v>
      </c>
      <c r="Q961" s="319">
        <v>0</v>
      </c>
      <c r="R961" s="320">
        <v>0</v>
      </c>
    </row>
    <row r="962" spans="2:18" x14ac:dyDescent="0.2">
      <c r="B962" s="315" t="s">
        <v>1823</v>
      </c>
      <c r="C962" s="316" t="s">
        <v>8268</v>
      </c>
      <c r="D962" s="315" t="s">
        <v>24</v>
      </c>
      <c r="E962" s="317">
        <v>707.66</v>
      </c>
      <c r="F962" s="318">
        <v>4.8649000000000004</v>
      </c>
      <c r="G962" s="318">
        <v>5.0526</v>
      </c>
      <c r="H962" s="319">
        <v>2.9722835999999999</v>
      </c>
      <c r="I962" s="319">
        <v>0.18613975999999999</v>
      </c>
      <c r="J962" s="319">
        <v>1.2563567200000001</v>
      </c>
      <c r="K962" s="315">
        <v>1</v>
      </c>
      <c r="L962" s="319">
        <v>5048.9999998931307</v>
      </c>
      <c r="M962" s="319">
        <v>5048.9999998931307</v>
      </c>
      <c r="N962" s="320">
        <v>5.1336160472730743E-5</v>
      </c>
      <c r="O962" s="320">
        <v>5.1336160472730743E-5</v>
      </c>
      <c r="P962" s="315">
        <v>2</v>
      </c>
      <c r="Q962" s="319">
        <v>26936.160000239499</v>
      </c>
      <c r="R962" s="320">
        <v>6.2759598161750966E-5</v>
      </c>
    </row>
    <row r="963" spans="2:18" x14ac:dyDescent="0.2">
      <c r="B963" s="315" t="s">
        <v>1686</v>
      </c>
      <c r="C963" s="316" t="s">
        <v>8269</v>
      </c>
      <c r="D963" s="315" t="s">
        <v>24</v>
      </c>
      <c r="E963" s="317">
        <v>422.90000000000003</v>
      </c>
      <c r="F963" s="318">
        <v>1.4162000000000001</v>
      </c>
      <c r="G963" s="318">
        <v>4.1047000000000002</v>
      </c>
      <c r="H963" s="319">
        <v>2.6864870999999999</v>
      </c>
      <c r="I963" s="319">
        <v>14.47794693</v>
      </c>
      <c r="J963" s="319">
        <v>0</v>
      </c>
      <c r="K963" s="315">
        <v>3</v>
      </c>
      <c r="L963" s="319">
        <v>69972.166693964304</v>
      </c>
      <c r="M963" s="319">
        <v>69972.166693964304</v>
      </c>
      <c r="N963" s="320">
        <v>8.6199995944228692E-4</v>
      </c>
      <c r="O963" s="320">
        <v>8.6199995944228692E-4</v>
      </c>
      <c r="P963" s="315">
        <v>0</v>
      </c>
      <c r="Q963" s="319">
        <v>0</v>
      </c>
      <c r="R963" s="320">
        <v>0</v>
      </c>
    </row>
    <row r="964" spans="2:18" x14ac:dyDescent="0.2">
      <c r="B964" s="315" t="s">
        <v>8270</v>
      </c>
      <c r="C964" s="316" t="s">
        <v>8269</v>
      </c>
      <c r="D964" s="315" t="s">
        <v>24</v>
      </c>
      <c r="E964" s="317">
        <v>637</v>
      </c>
      <c r="F964" s="318">
        <v>3.9233000000000002</v>
      </c>
      <c r="G964" s="318">
        <v>2.7358000000000002</v>
      </c>
      <c r="H964" s="319">
        <v>3.3152393999999998</v>
      </c>
      <c r="I964" s="319"/>
      <c r="J964" s="319"/>
      <c r="K964" s="315"/>
      <c r="L964" s="319"/>
      <c r="M964" s="319"/>
      <c r="N964" s="320"/>
      <c r="O964" s="320"/>
      <c r="P964" s="315"/>
      <c r="Q964" s="319"/>
      <c r="R964" s="320"/>
    </row>
    <row r="965" spans="2:18" x14ac:dyDescent="0.2">
      <c r="B965" s="315" t="s">
        <v>678</v>
      </c>
      <c r="C965" s="316" t="s">
        <v>8271</v>
      </c>
      <c r="D965" s="315" t="s">
        <v>24</v>
      </c>
      <c r="E965" s="317">
        <v>256.42857142857144</v>
      </c>
      <c r="F965" s="318">
        <v>4.1583999999999994</v>
      </c>
      <c r="G965" s="318">
        <v>6.7198000000000002</v>
      </c>
      <c r="H965" s="319">
        <v>3.2199738999999998</v>
      </c>
      <c r="I965" s="319">
        <v>0.22185535000000001</v>
      </c>
      <c r="J965" s="319">
        <v>1.00137772</v>
      </c>
      <c r="K965" s="315">
        <v>2</v>
      </c>
      <c r="L965" s="319">
        <v>82.499999989173375</v>
      </c>
      <c r="M965" s="319">
        <v>82.499999989173375</v>
      </c>
      <c r="N965" s="320">
        <v>1.6065381850024572E-6</v>
      </c>
      <c r="O965" s="320">
        <v>1.6065381850024572E-6</v>
      </c>
      <c r="P965" s="315">
        <v>4</v>
      </c>
      <c r="Q965" s="319">
        <v>1572.559999991418</v>
      </c>
      <c r="R965" s="320">
        <v>6.4866636345915433E-6</v>
      </c>
    </row>
    <row r="966" spans="2:18" x14ac:dyDescent="0.2">
      <c r="B966" s="315" t="s">
        <v>1288</v>
      </c>
      <c r="C966" s="316" t="s">
        <v>8260</v>
      </c>
      <c r="D966" s="315" t="s">
        <v>24</v>
      </c>
      <c r="E966" s="317">
        <v>855.94357142857132</v>
      </c>
      <c r="F966" s="318">
        <v>2.7093000000000003</v>
      </c>
      <c r="G966" s="318">
        <v>3.2454000000000001</v>
      </c>
      <c r="H966" s="319">
        <v>3.6391420999999999</v>
      </c>
      <c r="I966" s="319">
        <v>4.2657385300000001</v>
      </c>
      <c r="J966" s="319">
        <v>1.7769536800000001</v>
      </c>
      <c r="K966" s="315">
        <v>4</v>
      </c>
      <c r="L966" s="319">
        <v>101990.18000335767</v>
      </c>
      <c r="M966" s="319">
        <v>84570.180003435671</v>
      </c>
      <c r="N966" s="320">
        <v>1.0725665477222357E-3</v>
      </c>
      <c r="O966" s="320">
        <v>1.0048358417741857E-3</v>
      </c>
      <c r="P966" s="315">
        <v>10</v>
      </c>
      <c r="Q966" s="319">
        <v>16455.414600156873</v>
      </c>
      <c r="R966" s="320">
        <v>1.1732387250745305E-4</v>
      </c>
    </row>
    <row r="967" spans="2:18" x14ac:dyDescent="0.2">
      <c r="B967" s="315" t="s">
        <v>8272</v>
      </c>
      <c r="C967" s="316" t="s">
        <v>8273</v>
      </c>
      <c r="D967" s="315" t="s">
        <v>24</v>
      </c>
      <c r="E967" s="317">
        <v>27</v>
      </c>
      <c r="F967" s="318">
        <v>0</v>
      </c>
      <c r="G967" s="318">
        <v>1.2442</v>
      </c>
      <c r="H967" s="319"/>
      <c r="I967" s="319"/>
      <c r="J967" s="319"/>
      <c r="K967" s="315"/>
      <c r="L967" s="319"/>
      <c r="M967" s="319"/>
      <c r="N967" s="320"/>
      <c r="O967" s="320"/>
      <c r="P967" s="315"/>
      <c r="Q967" s="319"/>
      <c r="R967" s="320"/>
    </row>
    <row r="968" spans="2:18" x14ac:dyDescent="0.2">
      <c r="B968" s="315" t="s">
        <v>8274</v>
      </c>
      <c r="C968" s="316" t="s">
        <v>8275</v>
      </c>
      <c r="D968" s="315" t="s">
        <v>25</v>
      </c>
      <c r="E968" s="317">
        <v>9</v>
      </c>
      <c r="F968" s="318">
        <v>3.1235999999999997</v>
      </c>
      <c r="G968" s="318">
        <v>1.8365</v>
      </c>
      <c r="H968" s="319">
        <v>1.4289825</v>
      </c>
      <c r="I968" s="319">
        <v>9.8223489999999997E-2</v>
      </c>
      <c r="J968" s="319">
        <v>0</v>
      </c>
      <c r="K968" s="315"/>
      <c r="L968" s="319"/>
      <c r="M968" s="319"/>
      <c r="N968" s="320"/>
      <c r="O968" s="320"/>
      <c r="P968" s="315"/>
      <c r="Q968" s="319"/>
      <c r="R968" s="320"/>
    </row>
    <row r="969" spans="2:18" x14ac:dyDescent="0.2">
      <c r="B969" s="315" t="s">
        <v>959</v>
      </c>
      <c r="C969" s="316" t="s">
        <v>8276</v>
      </c>
      <c r="D969" s="315" t="s">
        <v>25</v>
      </c>
      <c r="E969" s="317">
        <v>1549</v>
      </c>
      <c r="F969" s="318">
        <v>10.7637</v>
      </c>
      <c r="G969" s="318">
        <v>7.5691000000000006</v>
      </c>
      <c r="H969" s="319">
        <v>4.8775936</v>
      </c>
      <c r="I969" s="319"/>
      <c r="J969" s="319"/>
      <c r="K969" s="315"/>
      <c r="L969" s="319"/>
      <c r="M969" s="319"/>
      <c r="N969" s="320"/>
      <c r="O969" s="320"/>
      <c r="P969" s="315"/>
      <c r="Q969" s="319"/>
      <c r="R969" s="320"/>
    </row>
    <row r="970" spans="2:18" x14ac:dyDescent="0.2">
      <c r="B970" s="315" t="s">
        <v>1194</v>
      </c>
      <c r="C970" s="316" t="s">
        <v>7587</v>
      </c>
      <c r="D970" s="315" t="s">
        <v>25</v>
      </c>
      <c r="E970" s="317">
        <v>507.5</v>
      </c>
      <c r="F970" s="318">
        <v>7.3970000000000002</v>
      </c>
      <c r="G970" s="318">
        <v>4.3037999999999998</v>
      </c>
      <c r="H970" s="319">
        <v>1.6195135000000001</v>
      </c>
      <c r="I970" s="319">
        <v>3.0377891899999998</v>
      </c>
      <c r="J970" s="319">
        <v>0.2032185</v>
      </c>
      <c r="K970" s="315">
        <v>3</v>
      </c>
      <c r="L970" s="319">
        <v>59765.699998262149</v>
      </c>
      <c r="M970" s="319">
        <v>56153.199998273791</v>
      </c>
      <c r="N970" s="320">
        <v>1.5337380971423809E-3</v>
      </c>
      <c r="O970" s="320">
        <v>1.4976174740263784E-3</v>
      </c>
      <c r="P970" s="315">
        <v>1</v>
      </c>
      <c r="Q970" s="319">
        <v>7097.0250000263341</v>
      </c>
      <c r="R970" s="320">
        <v>8.1409377571395433E-5</v>
      </c>
    </row>
    <row r="971" spans="2:18" x14ac:dyDescent="0.2">
      <c r="B971" s="315" t="s">
        <v>1413</v>
      </c>
      <c r="C971" s="316" t="s">
        <v>8277</v>
      </c>
      <c r="D971" s="315" t="s">
        <v>24</v>
      </c>
      <c r="E971" s="317">
        <v>782.43000000000006</v>
      </c>
      <c r="F971" s="318">
        <v>6.7799000000000005</v>
      </c>
      <c r="G971" s="318">
        <v>2.1684999999999999</v>
      </c>
      <c r="H971" s="319">
        <v>4.0392571999999998</v>
      </c>
      <c r="I971" s="319">
        <v>92.939085789999993</v>
      </c>
      <c r="J971" s="319">
        <v>8.3112800000000008E-3</v>
      </c>
      <c r="K971" s="315">
        <v>6</v>
      </c>
      <c r="L971" s="319">
        <v>1446543.900007525</v>
      </c>
      <c r="M971" s="319">
        <v>70562.780002748681</v>
      </c>
      <c r="N971" s="320">
        <v>1.7354954362686569E-3</v>
      </c>
      <c r="O971" s="320">
        <v>9.37909967613145E-4</v>
      </c>
      <c r="P971" s="315">
        <v>1</v>
      </c>
      <c r="Q971" s="319">
        <v>262.19999998871936</v>
      </c>
      <c r="R971" s="320">
        <v>2.8668212168308158E-6</v>
      </c>
    </row>
    <row r="972" spans="2:18" x14ac:dyDescent="0.2">
      <c r="B972" s="315" t="s">
        <v>1278</v>
      </c>
      <c r="C972" s="316" t="s">
        <v>8278</v>
      </c>
      <c r="D972" s="315" t="s">
        <v>25</v>
      </c>
      <c r="E972" s="317">
        <v>949.58818181818197</v>
      </c>
      <c r="F972" s="318">
        <v>23.833500000000001</v>
      </c>
      <c r="G972" s="318">
        <v>0.99709999999999999</v>
      </c>
      <c r="H972" s="319">
        <v>3.8868323999999994</v>
      </c>
      <c r="I972" s="319">
        <v>74.338447439999996</v>
      </c>
      <c r="J972" s="319">
        <v>0.67889407999999996</v>
      </c>
      <c r="K972" s="315">
        <v>7</v>
      </c>
      <c r="L972" s="319">
        <v>1049624.1200052598</v>
      </c>
      <c r="M972" s="319">
        <v>254879.11999887897</v>
      </c>
      <c r="N972" s="320">
        <v>1.1031965255067559E-2</v>
      </c>
      <c r="O972" s="320">
        <v>8.3243710722634631E-3</v>
      </c>
      <c r="P972" s="315">
        <v>4</v>
      </c>
      <c r="Q972" s="319">
        <v>7270.5200000997402</v>
      </c>
      <c r="R972" s="320">
        <v>6.2415918083725313E-5</v>
      </c>
    </row>
    <row r="973" spans="2:18" x14ac:dyDescent="0.2">
      <c r="B973" s="315" t="s">
        <v>1362</v>
      </c>
      <c r="C973" s="316" t="s">
        <v>8279</v>
      </c>
      <c r="D973" s="315" t="s">
        <v>25</v>
      </c>
      <c r="E973" s="317">
        <v>516.5</v>
      </c>
      <c r="F973" s="318">
        <v>11.5557</v>
      </c>
      <c r="G973" s="318">
        <v>0.18470000000000003</v>
      </c>
      <c r="H973" s="319">
        <v>1.5242479999999998</v>
      </c>
      <c r="I973" s="319">
        <v>0.29485409000000001</v>
      </c>
      <c r="J973" s="319">
        <v>0.16483302999999999</v>
      </c>
      <c r="K973" s="315">
        <v>4</v>
      </c>
      <c r="L973" s="319">
        <v>9997.9799982552304</v>
      </c>
      <c r="M973" s="319">
        <v>9451.979998314253</v>
      </c>
      <c r="N973" s="320">
        <v>1.6084879242249744E-3</v>
      </c>
      <c r="O973" s="320">
        <v>1.5526196543853565E-3</v>
      </c>
      <c r="P973" s="315">
        <v>2</v>
      </c>
      <c r="Q973" s="319">
        <v>14067.129999936722</v>
      </c>
      <c r="R973" s="320">
        <v>1.164812426517206E-4</v>
      </c>
    </row>
    <row r="974" spans="2:18" x14ac:dyDescent="0.2">
      <c r="B974" s="315" t="s">
        <v>771</v>
      </c>
      <c r="C974" s="316" t="s">
        <v>8279</v>
      </c>
      <c r="D974" s="315" t="s">
        <v>25</v>
      </c>
      <c r="E974" s="317">
        <v>2124.1781818181817</v>
      </c>
      <c r="F974" s="318">
        <v>34.441900000000004</v>
      </c>
      <c r="G974" s="318">
        <v>3.8304999999999998</v>
      </c>
      <c r="H974" s="319">
        <v>5.9826734000000004</v>
      </c>
      <c r="I974" s="319">
        <v>4.1042169900000003</v>
      </c>
      <c r="J974" s="319">
        <v>1.1357658500000001</v>
      </c>
      <c r="K974" s="315">
        <v>2</v>
      </c>
      <c r="L974" s="319">
        <v>142794.06001240647</v>
      </c>
      <c r="M974" s="319">
        <v>142794.06001240647</v>
      </c>
      <c r="N974" s="320">
        <v>6.4036907604988133E-3</v>
      </c>
      <c r="O974" s="320">
        <v>6.4036907604988133E-3</v>
      </c>
      <c r="P974" s="315">
        <v>8</v>
      </c>
      <c r="Q974" s="319">
        <v>36630.809999738034</v>
      </c>
      <c r="R974" s="320">
        <v>3.6971304521966393E-4</v>
      </c>
    </row>
    <row r="975" spans="2:18" x14ac:dyDescent="0.2">
      <c r="B975" s="315" t="s">
        <v>1672</v>
      </c>
      <c r="C975" s="316" t="s">
        <v>7587</v>
      </c>
      <c r="D975" s="315" t="s">
        <v>24</v>
      </c>
      <c r="E975" s="317">
        <v>907.49400000000003</v>
      </c>
      <c r="F975" s="318">
        <v>7.5096999999999996</v>
      </c>
      <c r="G975" s="318">
        <v>0.28490000000000004</v>
      </c>
      <c r="H975" s="319">
        <v>2.2323334408539051</v>
      </c>
      <c r="I975" s="319">
        <v>1.21342218</v>
      </c>
      <c r="J975" s="319">
        <v>0.18962659000000001</v>
      </c>
      <c r="K975" s="315">
        <v>2</v>
      </c>
      <c r="L975" s="319">
        <v>50851.549999835843</v>
      </c>
      <c r="M975" s="319">
        <v>10228.050000020012</v>
      </c>
      <c r="N975" s="320">
        <v>8.6065820693397569E-5</v>
      </c>
      <c r="O975" s="320">
        <v>2.8949628364071862E-5</v>
      </c>
      <c r="P975" s="315">
        <v>3</v>
      </c>
      <c r="Q975" s="319">
        <v>11082.828699975373</v>
      </c>
      <c r="R975" s="320">
        <v>3.3163386392181259E-5</v>
      </c>
    </row>
    <row r="976" spans="2:18" x14ac:dyDescent="0.2">
      <c r="B976" s="315" t="s">
        <v>1367</v>
      </c>
      <c r="C976" s="316" t="s">
        <v>8280</v>
      </c>
      <c r="D976" s="315" t="s">
        <v>25</v>
      </c>
      <c r="E976" s="317">
        <v>1124.6499999999999</v>
      </c>
      <c r="F976" s="318">
        <v>14.819600000000001</v>
      </c>
      <c r="G976" s="318">
        <v>4.4804000000000004</v>
      </c>
      <c r="H976" s="319">
        <v>4.5346377999999996</v>
      </c>
      <c r="I976" s="319">
        <v>61.201942529999997</v>
      </c>
      <c r="J976" s="319">
        <v>0.42332292999999999</v>
      </c>
      <c r="K976" s="315">
        <v>7</v>
      </c>
      <c r="L976" s="319">
        <v>945732.52001675789</v>
      </c>
      <c r="M976" s="319">
        <v>57653.860010827957</v>
      </c>
      <c r="N976" s="320">
        <v>6.7489362506544751E-3</v>
      </c>
      <c r="O976" s="320">
        <v>3.5762375560042538E-3</v>
      </c>
      <c r="P976" s="315">
        <v>4</v>
      </c>
      <c r="Q976" s="319">
        <v>8223.5000001423068</v>
      </c>
      <c r="R976" s="320">
        <v>1.1138034091264542E-4</v>
      </c>
    </row>
    <row r="977" spans="2:18" x14ac:dyDescent="0.2">
      <c r="B977" s="315" t="s">
        <v>1055</v>
      </c>
      <c r="C977" s="316" t="s">
        <v>8281</v>
      </c>
      <c r="D977" s="315" t="s">
        <v>25</v>
      </c>
      <c r="E977" s="317">
        <v>1657.9381818181819</v>
      </c>
      <c r="F977" s="318">
        <v>15.888399999999999</v>
      </c>
      <c r="G977" s="318">
        <v>4.0758999999999999</v>
      </c>
      <c r="H977" s="319">
        <v>4.7442218999999994</v>
      </c>
      <c r="I977" s="319">
        <v>19.56708553</v>
      </c>
      <c r="J977" s="319">
        <v>0.57827326999999995</v>
      </c>
      <c r="K977" s="315">
        <v>6</v>
      </c>
      <c r="L977" s="319">
        <v>477411.87999286468</v>
      </c>
      <c r="M977" s="319">
        <v>110180.37999518229</v>
      </c>
      <c r="N977" s="320">
        <v>6.2566928766499613E-3</v>
      </c>
      <c r="O977" s="320">
        <v>5.2381217316903256E-3</v>
      </c>
      <c r="P977" s="315">
        <v>5</v>
      </c>
      <c r="Q977" s="319">
        <v>8117.1949998902455</v>
      </c>
      <c r="R977" s="320">
        <v>1.3326418741908485E-4</v>
      </c>
    </row>
    <row r="978" spans="2:18" x14ac:dyDescent="0.2">
      <c r="B978" s="315" t="s">
        <v>587</v>
      </c>
      <c r="C978" s="316" t="s">
        <v>8282</v>
      </c>
      <c r="D978" s="315" t="s">
        <v>25</v>
      </c>
      <c r="E978" s="317">
        <v>766.84210526315792</v>
      </c>
      <c r="F978" s="318">
        <v>15.928100000000001</v>
      </c>
      <c r="G978" s="318">
        <v>2.8713000000000002</v>
      </c>
      <c r="H978" s="319">
        <v>2.6688004447176055</v>
      </c>
      <c r="I978" s="319">
        <v>10.622806199999999</v>
      </c>
      <c r="J978" s="319">
        <v>7.7593954600000004</v>
      </c>
      <c r="K978" s="315">
        <v>8</v>
      </c>
      <c r="L978" s="319">
        <v>187225.23000551245</v>
      </c>
      <c r="M978" s="319">
        <v>47534.230005696627</v>
      </c>
      <c r="N978" s="320">
        <v>3.5384135689582566E-3</v>
      </c>
      <c r="O978" s="320">
        <v>3.2963059409720705E-3</v>
      </c>
      <c r="P978" s="315">
        <v>11</v>
      </c>
      <c r="Q978" s="319">
        <v>57990.199999845936</v>
      </c>
      <c r="R978" s="320">
        <v>4.7102196439087376E-4</v>
      </c>
    </row>
    <row r="979" spans="2:18" x14ac:dyDescent="0.2">
      <c r="B979" s="315" t="s">
        <v>1860</v>
      </c>
      <c r="C979" s="316" t="s">
        <v>8283</v>
      </c>
      <c r="D979" s="315" t="s">
        <v>24</v>
      </c>
      <c r="E979" s="317">
        <v>441.125</v>
      </c>
      <c r="F979" s="318">
        <v>3.4860000000000002</v>
      </c>
      <c r="G979" s="318">
        <v>1.6026000000000002</v>
      </c>
      <c r="H979" s="319">
        <v>2.6674340000000001</v>
      </c>
      <c r="I979" s="319">
        <v>0.70615735000000002</v>
      </c>
      <c r="J979" s="319">
        <v>0</v>
      </c>
      <c r="K979" s="315">
        <v>1</v>
      </c>
      <c r="L979" s="319">
        <v>15812.999999660533</v>
      </c>
      <c r="M979" s="319">
        <v>15812.999999660533</v>
      </c>
      <c r="N979" s="320">
        <v>3.3414955801696792E-4</v>
      </c>
      <c r="O979" s="320">
        <v>3.3414955801696792E-4</v>
      </c>
      <c r="P979" s="315">
        <v>0</v>
      </c>
      <c r="Q979" s="319">
        <v>0</v>
      </c>
      <c r="R979" s="320">
        <v>0</v>
      </c>
    </row>
    <row r="980" spans="2:18" x14ac:dyDescent="0.2">
      <c r="B980" s="315" t="s">
        <v>954</v>
      </c>
      <c r="C980" s="316" t="s">
        <v>8284</v>
      </c>
      <c r="D980" s="315" t="s">
        <v>24</v>
      </c>
      <c r="E980" s="317">
        <v>512.85500000000002</v>
      </c>
      <c r="F980" s="318">
        <v>2.4424999999999999</v>
      </c>
      <c r="G980" s="318">
        <v>1.9642999999999999</v>
      </c>
      <c r="H980" s="319">
        <v>4.9156997999999996</v>
      </c>
      <c r="I980" s="319">
        <v>10.094133429999999</v>
      </c>
      <c r="J980" s="319">
        <v>0</v>
      </c>
      <c r="K980" s="315">
        <v>3</v>
      </c>
      <c r="L980" s="319">
        <v>66284.579999018155</v>
      </c>
      <c r="M980" s="319">
        <v>66284.579999018155</v>
      </c>
      <c r="N980" s="320">
        <v>1.0296695950169029E-3</v>
      </c>
      <c r="O980" s="320">
        <v>1.0296695950169029E-3</v>
      </c>
      <c r="P980" s="315">
        <v>0</v>
      </c>
      <c r="Q980" s="319">
        <v>0</v>
      </c>
      <c r="R980" s="320">
        <v>0</v>
      </c>
    </row>
    <row r="981" spans="2:18" x14ac:dyDescent="0.2">
      <c r="B981" s="315" t="s">
        <v>955</v>
      </c>
      <c r="C981" s="316" t="s">
        <v>8285</v>
      </c>
      <c r="D981" s="315" t="s">
        <v>25</v>
      </c>
      <c r="E981" s="317">
        <v>2317.4166666666665</v>
      </c>
      <c r="F981" s="318">
        <v>11.9976</v>
      </c>
      <c r="G981" s="318">
        <v>5.0281000000000002</v>
      </c>
      <c r="H981" s="319">
        <v>4.4774785000000001</v>
      </c>
      <c r="I981" s="319">
        <v>13.240173070000001</v>
      </c>
      <c r="J981" s="319">
        <v>0</v>
      </c>
      <c r="K981" s="315">
        <v>6</v>
      </c>
      <c r="L981" s="319">
        <v>388274.89078982465</v>
      </c>
      <c r="M981" s="319">
        <v>380587.21078983089</v>
      </c>
      <c r="N981" s="320">
        <v>1.4427911079230372E-2</v>
      </c>
      <c r="O981" s="320">
        <v>1.4416909359151549E-2</v>
      </c>
      <c r="P981" s="315">
        <v>0</v>
      </c>
      <c r="Q981" s="319">
        <v>0</v>
      </c>
      <c r="R981" s="320">
        <v>0</v>
      </c>
    </row>
    <row r="982" spans="2:18" x14ac:dyDescent="0.2">
      <c r="B982" s="315" t="s">
        <v>8286</v>
      </c>
      <c r="C982" s="316" t="s">
        <v>8275</v>
      </c>
      <c r="D982" s="315" t="s">
        <v>24</v>
      </c>
      <c r="E982" s="317">
        <v>11</v>
      </c>
      <c r="F982" s="318">
        <v>0</v>
      </c>
      <c r="G982" s="318">
        <v>0.65489999999999993</v>
      </c>
      <c r="H982" s="319">
        <v>3.4486110999999999</v>
      </c>
      <c r="I982" s="319"/>
      <c r="J982" s="319"/>
      <c r="K982" s="315"/>
      <c r="L982" s="319"/>
      <c r="M982" s="319"/>
      <c r="N982" s="320"/>
      <c r="O982" s="320"/>
      <c r="P982" s="315"/>
      <c r="Q982" s="319"/>
      <c r="R982" s="320"/>
    </row>
    <row r="983" spans="2:18" x14ac:dyDescent="0.2">
      <c r="B983" s="315" t="s">
        <v>4926</v>
      </c>
      <c r="C983" s="316" t="s">
        <v>8275</v>
      </c>
      <c r="D983" s="315" t="s">
        <v>24</v>
      </c>
      <c r="E983" s="317">
        <v>5</v>
      </c>
      <c r="F983" s="318">
        <v>0</v>
      </c>
      <c r="G983" s="318">
        <v>0.55100000000000005</v>
      </c>
      <c r="H983" s="319">
        <v>3.4676641999999998</v>
      </c>
      <c r="I983" s="319">
        <v>0</v>
      </c>
      <c r="J983" s="319">
        <v>3.0322507399999998</v>
      </c>
      <c r="K983" s="315">
        <v>0</v>
      </c>
      <c r="L983" s="319">
        <v>0</v>
      </c>
      <c r="M983" s="319">
        <v>0</v>
      </c>
      <c r="N983" s="320">
        <v>0</v>
      </c>
      <c r="O983" s="320">
        <v>0</v>
      </c>
      <c r="P983" s="315">
        <v>2</v>
      </c>
      <c r="Q983" s="319">
        <v>572.16000001430507</v>
      </c>
      <c r="R983" s="320">
        <v>3.8769826929877181E-6</v>
      </c>
    </row>
    <row r="984" spans="2:18" x14ac:dyDescent="0.2">
      <c r="B984" s="315" t="s">
        <v>1366</v>
      </c>
      <c r="C984" s="316" t="s">
        <v>8287</v>
      </c>
      <c r="D984" s="315" t="s">
        <v>25</v>
      </c>
      <c r="E984" s="317">
        <v>680</v>
      </c>
      <c r="F984" s="318">
        <v>15.979100000000001</v>
      </c>
      <c r="G984" s="318">
        <v>8.1990999999999996</v>
      </c>
      <c r="H984" s="319">
        <v>2.8960712000000002</v>
      </c>
      <c r="I984" s="319">
        <v>30.23597702</v>
      </c>
      <c r="J984" s="319">
        <v>0.34935406000000002</v>
      </c>
      <c r="K984" s="315">
        <v>5</v>
      </c>
      <c r="L984" s="319">
        <v>741567.00000059966</v>
      </c>
      <c r="M984" s="319">
        <v>22262.000001162523</v>
      </c>
      <c r="N984" s="320">
        <v>1.0353792989237544E-3</v>
      </c>
      <c r="O984" s="320">
        <v>6.1992833965751734E-4</v>
      </c>
      <c r="P984" s="315">
        <v>4</v>
      </c>
      <c r="Q984" s="319">
        <v>12292.000000096159</v>
      </c>
      <c r="R984" s="320">
        <v>1.3596269302921214E-4</v>
      </c>
    </row>
    <row r="985" spans="2:18" x14ac:dyDescent="0.2">
      <c r="B985" s="315" t="s">
        <v>1063</v>
      </c>
      <c r="C985" s="316" t="s">
        <v>8288</v>
      </c>
      <c r="D985" s="315" t="s">
        <v>25</v>
      </c>
      <c r="E985" s="317">
        <v>975.15384615384619</v>
      </c>
      <c r="F985" s="318">
        <v>15.933399999999999</v>
      </c>
      <c r="G985" s="318">
        <v>6.4485000000000001</v>
      </c>
      <c r="H985" s="319">
        <v>3.3152393999999998</v>
      </c>
      <c r="I985" s="319">
        <v>22.144439080000001</v>
      </c>
      <c r="J985" s="319">
        <v>0.12305175</v>
      </c>
      <c r="K985" s="315">
        <v>9</v>
      </c>
      <c r="L985" s="319">
        <v>607009.36000324832</v>
      </c>
      <c r="M985" s="319">
        <v>263605.26000349614</v>
      </c>
      <c r="N985" s="320">
        <v>6.7186016349124146E-3</v>
      </c>
      <c r="O985" s="320">
        <v>6.5008512793720136E-3</v>
      </c>
      <c r="P985" s="315">
        <v>3</v>
      </c>
      <c r="Q985" s="319">
        <v>10727.580000358004</v>
      </c>
      <c r="R985" s="320">
        <v>1.7556902361031012E-4</v>
      </c>
    </row>
    <row r="986" spans="2:18" x14ac:dyDescent="0.2">
      <c r="B986" s="315" t="s">
        <v>630</v>
      </c>
      <c r="C986" s="316" t="s">
        <v>8289</v>
      </c>
      <c r="D986" s="315" t="s">
        <v>24</v>
      </c>
      <c r="E986" s="317">
        <v>1445.2608695652175</v>
      </c>
      <c r="F986" s="318">
        <v>0.11899999999999999</v>
      </c>
      <c r="G986" s="318">
        <v>11.105499999999999</v>
      </c>
      <c r="H986" s="319">
        <v>4.7632750000000001</v>
      </c>
      <c r="I986" s="319">
        <v>0.25279180000000001</v>
      </c>
      <c r="J986" s="319">
        <v>0.48364015999999999</v>
      </c>
      <c r="K986" s="315">
        <v>7</v>
      </c>
      <c r="L986" s="319">
        <v>30496.499999221949</v>
      </c>
      <c r="M986" s="319">
        <v>30496.499999221949</v>
      </c>
      <c r="N986" s="320">
        <v>2.26149695978711E-4</v>
      </c>
      <c r="O986" s="320">
        <v>2.26149695978711E-4</v>
      </c>
      <c r="P986" s="315">
        <v>16</v>
      </c>
      <c r="Q986" s="319">
        <v>38398.009999948845</v>
      </c>
      <c r="R986" s="320">
        <v>1.5620737758409792E-4</v>
      </c>
    </row>
    <row r="987" spans="2:18" x14ac:dyDescent="0.2">
      <c r="B987" s="315" t="s">
        <v>8290</v>
      </c>
      <c r="C987" s="316" t="s">
        <v>8291</v>
      </c>
      <c r="D987" s="315" t="s">
        <v>25</v>
      </c>
      <c r="E987" s="317">
        <v>31</v>
      </c>
      <c r="F987" s="318">
        <v>2.0131999999999999</v>
      </c>
      <c r="G987" s="318">
        <v>0.84599999999999997</v>
      </c>
      <c r="H987" s="319">
        <v>0.32876527217535612</v>
      </c>
      <c r="I987" s="319"/>
      <c r="J987" s="319"/>
      <c r="K987" s="315"/>
      <c r="L987" s="319"/>
      <c r="M987" s="319"/>
      <c r="N987" s="320"/>
      <c r="O987" s="320"/>
      <c r="P987" s="315"/>
      <c r="Q987" s="319"/>
      <c r="R987" s="320"/>
    </row>
    <row r="988" spans="2:18" x14ac:dyDescent="0.2">
      <c r="B988" s="315" t="s">
        <v>1601</v>
      </c>
      <c r="C988" s="316" t="s">
        <v>8292</v>
      </c>
      <c r="D988" s="315" t="s">
        <v>24</v>
      </c>
      <c r="E988" s="317">
        <v>370.05555555555554</v>
      </c>
      <c r="F988" s="318">
        <v>7.4012000000000002</v>
      </c>
      <c r="G988" s="318">
        <v>1.5756000000000001</v>
      </c>
      <c r="H988" s="319">
        <v>3.0866021999999997</v>
      </c>
      <c r="I988" s="319">
        <v>207.87033751999999</v>
      </c>
      <c r="J988" s="319">
        <v>1.4486890400000001</v>
      </c>
      <c r="K988" s="315">
        <v>3</v>
      </c>
      <c r="L988" s="319">
        <v>2031727.4999974121</v>
      </c>
      <c r="M988" s="319">
        <v>3240</v>
      </c>
      <c r="N988" s="320">
        <v>7.5818985953547073E-4</v>
      </c>
      <c r="O988" s="320">
        <v>9.0531864746882819E-6</v>
      </c>
      <c r="P988" s="315">
        <v>6</v>
      </c>
      <c r="Q988" s="319">
        <v>30010.080000025453</v>
      </c>
      <c r="R988" s="320">
        <v>1.0479037365602107E-4</v>
      </c>
    </row>
    <row r="989" spans="2:18" x14ac:dyDescent="0.2">
      <c r="B989" s="315" t="s">
        <v>1267</v>
      </c>
      <c r="C989" s="316" t="s">
        <v>8293</v>
      </c>
      <c r="D989" s="315" t="s">
        <v>25</v>
      </c>
      <c r="E989" s="317">
        <v>390.23076923076923</v>
      </c>
      <c r="F989" s="318">
        <v>12.538500000000001</v>
      </c>
      <c r="G989" s="318">
        <v>1.0065</v>
      </c>
      <c r="H989" s="319">
        <v>1.2003452999999999</v>
      </c>
      <c r="I989" s="319">
        <v>3.9449242099999999</v>
      </c>
      <c r="J989" s="319">
        <v>0.94935959999999997</v>
      </c>
      <c r="K989" s="315">
        <v>4</v>
      </c>
      <c r="L989" s="319">
        <v>103718.50000428502</v>
      </c>
      <c r="M989" s="319">
        <v>103718.50000428502</v>
      </c>
      <c r="N989" s="320">
        <v>2.320638300247411E-3</v>
      </c>
      <c r="O989" s="320">
        <v>2.320638300247411E-3</v>
      </c>
      <c r="P989" s="315">
        <v>9</v>
      </c>
      <c r="Q989" s="319">
        <v>26915.994999910261</v>
      </c>
      <c r="R989" s="320">
        <v>2.5687570489940122E-4</v>
      </c>
    </row>
    <row r="990" spans="2:18" x14ac:dyDescent="0.2">
      <c r="B990" s="315" t="s">
        <v>772</v>
      </c>
      <c r="C990" s="316" t="s">
        <v>8294</v>
      </c>
      <c r="D990" s="315" t="s">
        <v>25</v>
      </c>
      <c r="E990" s="317">
        <v>577.625</v>
      </c>
      <c r="F990" s="318">
        <v>10.719899999999999</v>
      </c>
      <c r="G990" s="318">
        <v>1.0048000000000001</v>
      </c>
      <c r="H990" s="319">
        <v>1.6468063921447287</v>
      </c>
      <c r="I990" s="319">
        <v>0.22592332000000001</v>
      </c>
      <c r="J990" s="319">
        <v>3.6466395399999998</v>
      </c>
      <c r="K990" s="315">
        <v>1</v>
      </c>
      <c r="L990" s="319">
        <v>2894.9999973038211</v>
      </c>
      <c r="M990" s="319">
        <v>2894.9999973038211</v>
      </c>
      <c r="N990" s="320">
        <v>1.6872588990084921E-3</v>
      </c>
      <c r="O990" s="320">
        <v>1.6872588990084921E-3</v>
      </c>
      <c r="P990" s="315">
        <v>7</v>
      </c>
      <c r="Q990" s="319">
        <v>76683.694999222149</v>
      </c>
      <c r="R990" s="320">
        <v>7.0159827603344892E-4</v>
      </c>
    </row>
    <row r="991" spans="2:18" x14ac:dyDescent="0.2">
      <c r="B991" s="315" t="s">
        <v>1041</v>
      </c>
      <c r="C991" s="316" t="s">
        <v>8295</v>
      </c>
      <c r="D991" s="315" t="s">
        <v>25</v>
      </c>
      <c r="E991" s="317">
        <v>960.59090909090912</v>
      </c>
      <c r="F991" s="318">
        <v>17.266510000000004</v>
      </c>
      <c r="G991" s="318">
        <v>4.9272999999999998</v>
      </c>
      <c r="H991" s="319">
        <v>2.1079655686537468</v>
      </c>
      <c r="I991" s="319">
        <v>54.797710389999999</v>
      </c>
      <c r="J991" s="319">
        <v>1.26818633</v>
      </c>
      <c r="K991" s="315">
        <v>4</v>
      </c>
      <c r="L991" s="319">
        <v>1440464.7600007523</v>
      </c>
      <c r="M991" s="319">
        <v>43175.760001788054</v>
      </c>
      <c r="N991" s="320">
        <v>3.8149979360042742E-3</v>
      </c>
      <c r="O991" s="320">
        <v>2.0185306845564776E-3</v>
      </c>
      <c r="P991" s="315">
        <v>7</v>
      </c>
      <c r="Q991" s="319">
        <v>41252.78000007123</v>
      </c>
      <c r="R991" s="320">
        <v>4.2781450057425939E-4</v>
      </c>
    </row>
    <row r="992" spans="2:18" x14ac:dyDescent="0.2">
      <c r="B992" s="315" t="s">
        <v>588</v>
      </c>
      <c r="C992" s="316" t="s">
        <v>8296</v>
      </c>
      <c r="D992" s="315" t="s">
        <v>25</v>
      </c>
      <c r="E992" s="317">
        <v>996.30594594594618</v>
      </c>
      <c r="F992" s="318">
        <v>89.308900000000008</v>
      </c>
      <c r="G992" s="318">
        <v>4.2778</v>
      </c>
      <c r="H992" s="319">
        <v>2.6362169264651034</v>
      </c>
      <c r="I992" s="319">
        <v>353.87824733000002</v>
      </c>
      <c r="J992" s="319">
        <v>8.1454657699999995</v>
      </c>
      <c r="K992" s="315">
        <v>26</v>
      </c>
      <c r="L992" s="319">
        <v>7088031.2833381407</v>
      </c>
      <c r="M992" s="319">
        <v>318883.28333594004</v>
      </c>
      <c r="N992" s="320">
        <v>7.461281314991664E-3</v>
      </c>
      <c r="O992" s="320">
        <v>3.8360721596654482E-3</v>
      </c>
      <c r="P992" s="315">
        <v>46</v>
      </c>
      <c r="Q992" s="319">
        <v>200037.46500107576</v>
      </c>
      <c r="R992" s="320">
        <v>1.7421046471258683E-3</v>
      </c>
    </row>
    <row r="993" spans="2:18" x14ac:dyDescent="0.2">
      <c r="B993" s="315" t="s">
        <v>1321</v>
      </c>
      <c r="C993" s="316" t="s">
        <v>8297</v>
      </c>
      <c r="D993" s="315" t="s">
        <v>25</v>
      </c>
      <c r="E993" s="317">
        <v>944.0625</v>
      </c>
      <c r="F993" s="318">
        <v>15.802</v>
      </c>
      <c r="G993" s="318">
        <v>0.47249999999999998</v>
      </c>
      <c r="H993" s="319">
        <v>2.7817525999999995</v>
      </c>
      <c r="I993" s="319">
        <v>14.573459359999999</v>
      </c>
      <c r="J993" s="319">
        <v>1.39319576</v>
      </c>
      <c r="K993" s="315">
        <v>1</v>
      </c>
      <c r="L993" s="319">
        <v>400785.77999340167</v>
      </c>
      <c r="M993" s="319">
        <v>0</v>
      </c>
      <c r="N993" s="320">
        <v>2.700263322159043E-3</v>
      </c>
      <c r="O993" s="320">
        <v>0</v>
      </c>
      <c r="P993" s="315">
        <v>7</v>
      </c>
      <c r="Q993" s="319">
        <v>31579.239999898709</v>
      </c>
      <c r="R993" s="320">
        <v>3.1157773857001477E-4</v>
      </c>
    </row>
    <row r="994" spans="2:18" x14ac:dyDescent="0.2">
      <c r="B994" s="315" t="s">
        <v>1639</v>
      </c>
      <c r="C994" s="316" t="s">
        <v>8294</v>
      </c>
      <c r="D994" s="315" t="s">
        <v>24</v>
      </c>
      <c r="E994" s="317">
        <v>894.74749999999995</v>
      </c>
      <c r="F994" s="318">
        <v>3.0268999999999999</v>
      </c>
      <c r="G994" s="318">
        <v>0</v>
      </c>
      <c r="H994" s="319">
        <v>1.5051949000000002</v>
      </c>
      <c r="I994" s="319">
        <v>37.229975510000003</v>
      </c>
      <c r="J994" s="319">
        <v>1.4010080300000001</v>
      </c>
      <c r="K994" s="315">
        <v>1</v>
      </c>
      <c r="L994" s="319">
        <v>1593484.9999969658</v>
      </c>
      <c r="M994" s="319">
        <v>0</v>
      </c>
      <c r="N994" s="320">
        <v>6.2322421534908743E-4</v>
      </c>
      <c r="O994" s="320">
        <v>0</v>
      </c>
      <c r="P994" s="315">
        <v>3</v>
      </c>
      <c r="Q994" s="319">
        <v>13189.374999855738</v>
      </c>
      <c r="R994" s="320">
        <v>7.6000041297796106E-5</v>
      </c>
    </row>
    <row r="995" spans="2:18" x14ac:dyDescent="0.2">
      <c r="B995" s="315" t="s">
        <v>3164</v>
      </c>
      <c r="C995" s="316" t="s">
        <v>8298</v>
      </c>
      <c r="D995" s="315" t="s">
        <v>25</v>
      </c>
      <c r="E995" s="317">
        <v>1597</v>
      </c>
      <c r="F995" s="318">
        <v>0.3448</v>
      </c>
      <c r="G995" s="318">
        <v>12.869389999999999</v>
      </c>
      <c r="H995" s="319">
        <v>0.45727439999999997</v>
      </c>
      <c r="I995" s="319">
        <v>0</v>
      </c>
      <c r="J995" s="319">
        <v>0.78391657000000003</v>
      </c>
      <c r="K995" s="315">
        <v>0</v>
      </c>
      <c r="L995" s="319">
        <v>0</v>
      </c>
      <c r="M995" s="319">
        <v>0</v>
      </c>
      <c r="N995" s="320">
        <v>0</v>
      </c>
      <c r="O995" s="320">
        <v>0</v>
      </c>
      <c r="P995" s="315">
        <v>1</v>
      </c>
      <c r="Q995" s="319">
        <v>363.33000000184404</v>
      </c>
      <c r="R995" s="320">
        <v>2.7275783212405641E-6</v>
      </c>
    </row>
    <row r="996" spans="2:18" x14ac:dyDescent="0.2">
      <c r="B996" s="315" t="s">
        <v>622</v>
      </c>
      <c r="C996" s="316" t="s">
        <v>8299</v>
      </c>
      <c r="D996" s="315" t="s">
        <v>25</v>
      </c>
      <c r="E996" s="317">
        <v>757</v>
      </c>
      <c r="F996" s="318">
        <v>5.6069000000000004</v>
      </c>
      <c r="G996" s="318">
        <v>1.2592999999999999</v>
      </c>
      <c r="H996" s="319">
        <v>1.7147790000000001</v>
      </c>
      <c r="I996" s="319"/>
      <c r="J996" s="319"/>
      <c r="K996" s="315"/>
      <c r="L996" s="319"/>
      <c r="M996" s="319"/>
      <c r="N996" s="320"/>
      <c r="O996" s="320"/>
      <c r="P996" s="315"/>
      <c r="Q996" s="319"/>
      <c r="R996" s="320"/>
    </row>
    <row r="997" spans="2:18" x14ac:dyDescent="0.2">
      <c r="B997" s="315" t="s">
        <v>623</v>
      </c>
      <c r="C997" s="316" t="s">
        <v>8300</v>
      </c>
      <c r="D997" s="315" t="s">
        <v>25</v>
      </c>
      <c r="E997" s="317">
        <v>1444.6316666666667</v>
      </c>
      <c r="F997" s="318">
        <v>16.589200000000002</v>
      </c>
      <c r="G997" s="318">
        <v>4.3555000000000001</v>
      </c>
      <c r="H997" s="319">
        <v>4.5346377999999996</v>
      </c>
      <c r="I997" s="319">
        <v>3.3715664400000001</v>
      </c>
      <c r="J997" s="319">
        <v>3.45007748</v>
      </c>
      <c r="K997" s="315">
        <v>6</v>
      </c>
      <c r="L997" s="319">
        <v>45508.065804131023</v>
      </c>
      <c r="M997" s="319">
        <v>45508.065804131023</v>
      </c>
      <c r="N997" s="320">
        <v>1.7901540169870944E-3</v>
      </c>
      <c r="O997" s="320">
        <v>1.7901540169870944E-3</v>
      </c>
      <c r="P997" s="315">
        <v>12</v>
      </c>
      <c r="Q997" s="319">
        <v>107485.02000166815</v>
      </c>
      <c r="R997" s="320">
        <v>1.4772264273866425E-3</v>
      </c>
    </row>
    <row r="998" spans="2:18" x14ac:dyDescent="0.2">
      <c r="B998" s="315" t="s">
        <v>718</v>
      </c>
      <c r="C998" s="316" t="s">
        <v>8301</v>
      </c>
      <c r="D998" s="315" t="s">
        <v>25</v>
      </c>
      <c r="E998" s="317">
        <v>2400.1166666666668</v>
      </c>
      <c r="F998" s="318">
        <v>0</v>
      </c>
      <c r="G998" s="318">
        <v>27.426100000000002</v>
      </c>
      <c r="H998" s="319">
        <v>6.9924876999999999</v>
      </c>
      <c r="I998" s="319">
        <v>0.34263635999999997</v>
      </c>
      <c r="J998" s="319">
        <v>6.2155960000000003E-2</v>
      </c>
      <c r="K998" s="315">
        <v>3</v>
      </c>
      <c r="L998" s="319">
        <v>7157.850000052038</v>
      </c>
      <c r="M998" s="319">
        <v>7157.850000052038</v>
      </c>
      <c r="N998" s="320">
        <v>7.5467548355839049E-5</v>
      </c>
      <c r="O998" s="320">
        <v>7.5467548355839049E-5</v>
      </c>
      <c r="P998" s="315">
        <v>2</v>
      </c>
      <c r="Q998" s="319">
        <v>1432.8800000119954</v>
      </c>
      <c r="R998" s="320">
        <v>2.4047524383212449E-5</v>
      </c>
    </row>
    <row r="999" spans="2:18" x14ac:dyDescent="0.2">
      <c r="B999" s="315" t="s">
        <v>1834</v>
      </c>
      <c r="C999" s="316" t="s">
        <v>8302</v>
      </c>
      <c r="D999" s="315" t="s">
        <v>24</v>
      </c>
      <c r="E999" s="317">
        <v>1631.5972727272726</v>
      </c>
      <c r="F999" s="318">
        <v>0</v>
      </c>
      <c r="G999" s="318">
        <v>13.970700000000001</v>
      </c>
      <c r="H999" s="319">
        <v>5.9064610000000002</v>
      </c>
      <c r="I999" s="319">
        <v>2.9180076800000001</v>
      </c>
      <c r="J999" s="319">
        <v>0.38750643000000001</v>
      </c>
      <c r="K999" s="315">
        <v>1</v>
      </c>
      <c r="L999" s="319">
        <v>98280.499989987875</v>
      </c>
      <c r="M999" s="319">
        <v>98280.499989987875</v>
      </c>
      <c r="N999" s="320">
        <v>1.9941291269154923E-3</v>
      </c>
      <c r="O999" s="320">
        <v>1.9941291269154923E-3</v>
      </c>
      <c r="P999" s="315">
        <v>10</v>
      </c>
      <c r="Q999" s="319">
        <v>16155.439999107033</v>
      </c>
      <c r="R999" s="320">
        <v>2.0291116174574162E-4</v>
      </c>
    </row>
    <row r="1000" spans="2:18" x14ac:dyDescent="0.2">
      <c r="B1000" s="315" t="s">
        <v>826</v>
      </c>
      <c r="C1000" s="316" t="s">
        <v>8303</v>
      </c>
      <c r="D1000" s="315" t="s">
        <v>25</v>
      </c>
      <c r="E1000" s="317">
        <v>1593.5966666666666</v>
      </c>
      <c r="F1000" s="318">
        <v>14.481300000000001</v>
      </c>
      <c r="G1000" s="318">
        <v>7.2137600000000006</v>
      </c>
      <c r="H1000" s="319">
        <v>4.3250536999999989</v>
      </c>
      <c r="I1000" s="319">
        <v>4.0693832499999996</v>
      </c>
      <c r="J1000" s="319">
        <v>0.35919278999999998</v>
      </c>
      <c r="K1000" s="315">
        <v>2</v>
      </c>
      <c r="L1000" s="319">
        <v>173223.99750248564</v>
      </c>
      <c r="M1000" s="319">
        <v>58341.757502089808</v>
      </c>
      <c r="N1000" s="320">
        <v>2.9609433183529952E-3</v>
      </c>
      <c r="O1000" s="320">
        <v>2.6130139208601897E-3</v>
      </c>
      <c r="P1000" s="315">
        <v>1</v>
      </c>
      <c r="Q1000" s="319">
        <v>1791.119999981951</v>
      </c>
      <c r="R1000" s="320">
        <v>1.1703689768918391E-5</v>
      </c>
    </row>
    <row r="1001" spans="2:18" x14ac:dyDescent="0.2">
      <c r="B1001" s="315" t="s">
        <v>8304</v>
      </c>
      <c r="C1001" s="316" t="s">
        <v>8301</v>
      </c>
      <c r="D1001" s="315" t="s">
        <v>24</v>
      </c>
      <c r="E1001" s="317">
        <v>10</v>
      </c>
      <c r="F1001" s="318">
        <v>0</v>
      </c>
      <c r="G1001" s="318">
        <v>1.4354</v>
      </c>
      <c r="H1001" s="319">
        <v>2.5721685000000001</v>
      </c>
      <c r="I1001" s="319"/>
      <c r="J1001" s="319"/>
      <c r="K1001" s="315"/>
      <c r="L1001" s="319"/>
      <c r="M1001" s="319"/>
      <c r="N1001" s="320"/>
      <c r="O1001" s="320"/>
      <c r="P1001" s="315"/>
      <c r="Q1001" s="319"/>
      <c r="R1001" s="320"/>
    </row>
    <row r="1002" spans="2:18" x14ac:dyDescent="0.2">
      <c r="B1002" s="315" t="s">
        <v>3329</v>
      </c>
      <c r="C1002" s="316" t="s">
        <v>8302</v>
      </c>
      <c r="D1002" s="315" t="s">
        <v>24</v>
      </c>
      <c r="E1002" s="317">
        <v>174.625</v>
      </c>
      <c r="F1002" s="318">
        <v>0</v>
      </c>
      <c r="G1002" s="318">
        <v>5.3766999999999996</v>
      </c>
      <c r="H1002" s="319">
        <v>3.4486110999999999</v>
      </c>
      <c r="I1002" s="319">
        <v>0</v>
      </c>
      <c r="J1002" s="319">
        <v>1.17088904</v>
      </c>
      <c r="K1002" s="315">
        <v>0</v>
      </c>
      <c r="L1002" s="319">
        <v>0</v>
      </c>
      <c r="M1002" s="319">
        <v>0</v>
      </c>
      <c r="N1002" s="320">
        <v>0</v>
      </c>
      <c r="O1002" s="320">
        <v>0</v>
      </c>
      <c r="P1002" s="315">
        <v>4</v>
      </c>
      <c r="Q1002" s="319">
        <v>7325.0750000171538</v>
      </c>
      <c r="R1002" s="320">
        <v>2.6021912514959517E-5</v>
      </c>
    </row>
    <row r="1003" spans="2:18" x14ac:dyDescent="0.2">
      <c r="B1003" s="315" t="s">
        <v>1691</v>
      </c>
      <c r="C1003" s="316" t="s">
        <v>8305</v>
      </c>
      <c r="D1003" s="315" t="s">
        <v>24</v>
      </c>
      <c r="E1003" s="317">
        <v>1084.33</v>
      </c>
      <c r="F1003" s="318">
        <v>0.57340000000000002</v>
      </c>
      <c r="G1003" s="318">
        <v>7.5270000000000001</v>
      </c>
      <c r="H1003" s="319">
        <v>3.3533455999999999</v>
      </c>
      <c r="I1003" s="319">
        <v>2.9554219999999999E-2</v>
      </c>
      <c r="J1003" s="319">
        <v>0</v>
      </c>
      <c r="K1003" s="315">
        <v>1</v>
      </c>
      <c r="L1003" s="319">
        <v>611.00000001664739</v>
      </c>
      <c r="M1003" s="319">
        <v>611.00000001664739</v>
      </c>
      <c r="N1003" s="320">
        <v>6.5689069802650733E-6</v>
      </c>
      <c r="O1003" s="320">
        <v>6.5689069802650733E-6</v>
      </c>
      <c r="P1003" s="315">
        <v>0</v>
      </c>
      <c r="Q1003" s="319">
        <v>0</v>
      </c>
      <c r="R1003" s="320">
        <v>0</v>
      </c>
    </row>
    <row r="1004" spans="2:18" x14ac:dyDescent="0.2">
      <c r="B1004" s="315" t="s">
        <v>941</v>
      </c>
      <c r="C1004" s="316" t="s">
        <v>8301</v>
      </c>
      <c r="D1004" s="315" t="s">
        <v>24</v>
      </c>
      <c r="E1004" s="317">
        <v>2185.75</v>
      </c>
      <c r="F1004" s="318">
        <v>1.4128000000000001</v>
      </c>
      <c r="G1004" s="318">
        <v>11.0541</v>
      </c>
      <c r="H1004" s="319">
        <v>6.7257442999999997</v>
      </c>
      <c r="I1004" s="319">
        <v>0.44791830999999999</v>
      </c>
      <c r="J1004" s="319">
        <v>5.972119E-2</v>
      </c>
      <c r="K1004" s="315">
        <v>1</v>
      </c>
      <c r="L1004" s="319">
        <v>97.000000001862645</v>
      </c>
      <c r="M1004" s="319">
        <v>97.000000001862645</v>
      </c>
      <c r="N1004" s="320">
        <v>1.0007888818440023E-6</v>
      </c>
      <c r="O1004" s="320">
        <v>1.0007888818440023E-6</v>
      </c>
      <c r="P1004" s="315">
        <v>5</v>
      </c>
      <c r="Q1004" s="319">
        <v>1346.2900000523427</v>
      </c>
      <c r="R1004" s="320">
        <v>3.1781052030576604E-5</v>
      </c>
    </row>
    <row r="1005" spans="2:18" x14ac:dyDescent="0.2">
      <c r="B1005" s="315" t="s">
        <v>1590</v>
      </c>
      <c r="C1005" s="316" t="s">
        <v>8306</v>
      </c>
      <c r="D1005" s="315" t="s">
        <v>24</v>
      </c>
      <c r="E1005" s="317">
        <v>111</v>
      </c>
      <c r="F1005" s="318">
        <v>7.4900000000000008E-2</v>
      </c>
      <c r="G1005" s="318">
        <v>3.0205000000000002</v>
      </c>
      <c r="H1005" s="319">
        <v>2.0196285999999999</v>
      </c>
      <c r="I1005" s="319">
        <v>1.2082160200000001</v>
      </c>
      <c r="J1005" s="319">
        <v>0</v>
      </c>
      <c r="K1005" s="315">
        <v>1</v>
      </c>
      <c r="L1005" s="319">
        <v>13719.000000011874</v>
      </c>
      <c r="M1005" s="319">
        <v>0</v>
      </c>
      <c r="N1005" s="320">
        <v>1.7186671311785831E-5</v>
      </c>
      <c r="O1005" s="320">
        <v>0</v>
      </c>
      <c r="P1005" s="315">
        <v>0</v>
      </c>
      <c r="Q1005" s="319">
        <v>0</v>
      </c>
      <c r="R1005" s="320">
        <v>0</v>
      </c>
    </row>
    <row r="1006" spans="2:18" x14ac:dyDescent="0.2">
      <c r="B1006" s="315" t="s">
        <v>5118</v>
      </c>
      <c r="C1006" s="316" t="s">
        <v>8307</v>
      </c>
      <c r="D1006" s="315" t="s">
        <v>24</v>
      </c>
      <c r="E1006" s="317">
        <v>1709</v>
      </c>
      <c r="F1006" s="318">
        <v>2.0556999999999999</v>
      </c>
      <c r="G1006" s="318">
        <v>10.564</v>
      </c>
      <c r="H1006" s="319">
        <v>4.1916820000000001</v>
      </c>
      <c r="I1006" s="319">
        <v>0</v>
      </c>
      <c r="J1006" s="319">
        <v>0.50804413999999998</v>
      </c>
      <c r="K1006" s="315">
        <v>0</v>
      </c>
      <c r="L1006" s="319">
        <v>0</v>
      </c>
      <c r="M1006" s="319">
        <v>0</v>
      </c>
      <c r="N1006" s="320">
        <v>0</v>
      </c>
      <c r="O1006" s="320">
        <v>0</v>
      </c>
      <c r="P1006" s="315">
        <v>1</v>
      </c>
      <c r="Q1006" s="319">
        <v>663.99999998509884</v>
      </c>
      <c r="R1006" s="320">
        <v>8.0716325913111763E-6</v>
      </c>
    </row>
    <row r="1007" spans="2:18" x14ac:dyDescent="0.2">
      <c r="B1007" s="315" t="s">
        <v>727</v>
      </c>
      <c r="C1007" s="316" t="s">
        <v>7484</v>
      </c>
      <c r="D1007" s="315" t="s">
        <v>25</v>
      </c>
      <c r="E1007" s="317">
        <v>1601.1844444444444</v>
      </c>
      <c r="F1007" s="318">
        <v>11.7859</v>
      </c>
      <c r="G1007" s="318">
        <v>5.5129000000000001</v>
      </c>
      <c r="H1007" s="319">
        <v>4.3336833909605357</v>
      </c>
      <c r="I1007" s="319">
        <v>122.46964066</v>
      </c>
      <c r="J1007" s="319">
        <v>0.83632936999999996</v>
      </c>
      <c r="K1007" s="315">
        <v>5</v>
      </c>
      <c r="L1007" s="319">
        <v>3172805.7999763135</v>
      </c>
      <c r="M1007" s="319">
        <v>130766.79998540611</v>
      </c>
      <c r="N1007" s="320">
        <v>1.4004887867700377E-2</v>
      </c>
      <c r="O1007" s="320">
        <v>9.4349273157717725E-3</v>
      </c>
      <c r="P1007" s="315">
        <v>4</v>
      </c>
      <c r="Q1007" s="319">
        <v>29009.494999892253</v>
      </c>
      <c r="R1007" s="320">
        <v>4.8893461986307006E-4</v>
      </c>
    </row>
    <row r="1008" spans="2:18" x14ac:dyDescent="0.2">
      <c r="B1008" s="315" t="s">
        <v>1109</v>
      </c>
      <c r="C1008" s="316" t="s">
        <v>8308</v>
      </c>
      <c r="D1008" s="315" t="s">
        <v>24</v>
      </c>
      <c r="E1008" s="317">
        <v>1488.5533333333333</v>
      </c>
      <c r="F1008" s="318">
        <v>0</v>
      </c>
      <c r="G1008" s="318">
        <v>8.4242000000000008</v>
      </c>
      <c r="H1008" s="319">
        <v>2.9291299182945512</v>
      </c>
      <c r="I1008" s="319">
        <v>7.0799793099999997</v>
      </c>
      <c r="J1008" s="319">
        <v>0.72099546000000003</v>
      </c>
      <c r="K1008" s="315">
        <v>3</v>
      </c>
      <c r="L1008" s="319">
        <v>207161.99999942794</v>
      </c>
      <c r="M1008" s="319">
        <v>207161.99999942794</v>
      </c>
      <c r="N1008" s="320">
        <v>1.6404761842014996E-3</v>
      </c>
      <c r="O1008" s="320">
        <v>1.6404761842014996E-3</v>
      </c>
      <c r="P1008" s="315">
        <v>6</v>
      </c>
      <c r="Q1008" s="319">
        <v>24111.259999747923</v>
      </c>
      <c r="R1008" s="320">
        <v>9.1868879168049419E-5</v>
      </c>
    </row>
    <row r="1009" spans="2:18" x14ac:dyDescent="0.2">
      <c r="B1009" s="315" t="s">
        <v>8309</v>
      </c>
      <c r="C1009" s="316" t="s">
        <v>8308</v>
      </c>
      <c r="D1009" s="315" t="s">
        <v>24</v>
      </c>
      <c r="E1009" s="317">
        <v>1519</v>
      </c>
      <c r="F1009" s="318">
        <v>0</v>
      </c>
      <c r="G1009" s="318">
        <v>9.8821000000000012</v>
      </c>
      <c r="H1009" s="319">
        <v>3.3814390584176452</v>
      </c>
      <c r="I1009" s="319">
        <v>8.4290569999999995E-2</v>
      </c>
      <c r="J1009" s="319">
        <v>0</v>
      </c>
      <c r="K1009" s="315"/>
      <c r="L1009" s="319"/>
      <c r="M1009" s="319"/>
      <c r="N1009" s="320"/>
      <c r="O1009" s="320"/>
      <c r="P1009" s="315"/>
      <c r="Q1009" s="319"/>
      <c r="R1009" s="320"/>
    </row>
    <row r="1010" spans="2:18" x14ac:dyDescent="0.2">
      <c r="B1010" s="315" t="s">
        <v>1117</v>
      </c>
      <c r="C1010" s="316" t="s">
        <v>8310</v>
      </c>
      <c r="D1010" s="315" t="s">
        <v>25</v>
      </c>
      <c r="E1010" s="317">
        <v>2839.3666666666668</v>
      </c>
      <c r="F1010" s="318">
        <v>4.6159000000000008</v>
      </c>
      <c r="G1010" s="318">
        <v>17.159400000000002</v>
      </c>
      <c r="H1010" s="319">
        <v>5.4413961859594124</v>
      </c>
      <c r="I1010" s="319">
        <v>154.82244177999999</v>
      </c>
      <c r="J1010" s="319">
        <v>0.27680083999999999</v>
      </c>
      <c r="K1010" s="315">
        <v>7</v>
      </c>
      <c r="L1010" s="319">
        <v>4880935.6600005487</v>
      </c>
      <c r="M1010" s="319">
        <v>237365.29998522776</v>
      </c>
      <c r="N1010" s="320">
        <v>2.6145931489879988E-2</v>
      </c>
      <c r="O1010" s="320">
        <v>1.8014102387320916E-2</v>
      </c>
      <c r="P1010" s="315">
        <v>6</v>
      </c>
      <c r="Q1010" s="319">
        <v>11986.939999757033</v>
      </c>
      <c r="R1010" s="320">
        <v>2.8153070029679998E-4</v>
      </c>
    </row>
    <row r="1011" spans="2:18" x14ac:dyDescent="0.2">
      <c r="B1011" s="315" t="s">
        <v>1835</v>
      </c>
      <c r="C1011" s="316" t="s">
        <v>7484</v>
      </c>
      <c r="D1011" s="315" t="s">
        <v>24</v>
      </c>
      <c r="E1011" s="317">
        <v>1621.9175</v>
      </c>
      <c r="F1011" s="318">
        <v>3.6164999999999998</v>
      </c>
      <c r="G1011" s="318">
        <v>5.8525600000000004</v>
      </c>
      <c r="H1011" s="319">
        <v>4.2170820441185564</v>
      </c>
      <c r="I1011" s="319">
        <v>0.39202097000000002</v>
      </c>
      <c r="J1011" s="319">
        <v>0.46168857000000002</v>
      </c>
      <c r="K1011" s="315">
        <v>1</v>
      </c>
      <c r="L1011" s="319">
        <v>5022.0000001299195</v>
      </c>
      <c r="M1011" s="319">
        <v>5022.0000001299195</v>
      </c>
      <c r="N1011" s="320">
        <v>6.2366395714519277E-5</v>
      </c>
      <c r="O1011" s="320">
        <v>6.2366395714519277E-5</v>
      </c>
      <c r="P1011" s="315">
        <v>3</v>
      </c>
      <c r="Q1011" s="319">
        <v>25893.970000078702</v>
      </c>
      <c r="R1011" s="320">
        <v>9.2734261492737169E-5</v>
      </c>
    </row>
    <row r="1012" spans="2:18" x14ac:dyDescent="0.2">
      <c r="B1012" s="315" t="s">
        <v>1277</v>
      </c>
      <c r="C1012" s="316" t="s">
        <v>8311</v>
      </c>
      <c r="D1012" s="315" t="s">
        <v>25</v>
      </c>
      <c r="E1012" s="317">
        <v>789.68444444444435</v>
      </c>
      <c r="F1012" s="318">
        <v>15.1416</v>
      </c>
      <c r="G1012" s="318">
        <v>9.0317000000000007</v>
      </c>
      <c r="H1012" s="319">
        <v>6.3446823000000006</v>
      </c>
      <c r="I1012" s="319">
        <v>67.144489350000001</v>
      </c>
      <c r="J1012" s="319">
        <v>3.1763457800000001</v>
      </c>
      <c r="K1012" s="315">
        <v>5</v>
      </c>
      <c r="L1012" s="319">
        <v>517751.59000304202</v>
      </c>
      <c r="M1012" s="319">
        <v>36183.329999562528</v>
      </c>
      <c r="N1012" s="320">
        <v>3.5990463889517274E-3</v>
      </c>
      <c r="O1012" s="320">
        <v>1.3663556302743829E-3</v>
      </c>
      <c r="P1012" s="315">
        <v>13</v>
      </c>
      <c r="Q1012" s="319">
        <v>41464.010000250972</v>
      </c>
      <c r="R1012" s="320">
        <v>5.1683740227983891E-4</v>
      </c>
    </row>
    <row r="1013" spans="2:18" x14ac:dyDescent="0.2">
      <c r="B1013" s="315" t="s">
        <v>908</v>
      </c>
      <c r="C1013" s="316" t="s">
        <v>8312</v>
      </c>
      <c r="D1013" s="315" t="s">
        <v>25</v>
      </c>
      <c r="E1013" s="317">
        <v>538.10749999999996</v>
      </c>
      <c r="F1013" s="318">
        <v>25.061040000000002</v>
      </c>
      <c r="G1013" s="318">
        <v>3.2428699999999999</v>
      </c>
      <c r="H1013" s="319">
        <v>3.6391420999999999</v>
      </c>
      <c r="I1013" s="319">
        <v>141.91665732999999</v>
      </c>
      <c r="J1013" s="319">
        <v>0.86252264999999995</v>
      </c>
      <c r="K1013" s="315">
        <v>8</v>
      </c>
      <c r="L1013" s="319">
        <v>498865.62916779402</v>
      </c>
      <c r="M1013" s="319">
        <v>34579.629168417057</v>
      </c>
      <c r="N1013" s="320">
        <v>2.9412651139792338E-3</v>
      </c>
      <c r="O1013" s="320">
        <v>2.4620639213083504E-3</v>
      </c>
      <c r="P1013" s="315">
        <v>3</v>
      </c>
      <c r="Q1013" s="319">
        <v>9145.6200003018967</v>
      </c>
      <c r="R1013" s="320">
        <v>2.0798532082006951E-4</v>
      </c>
    </row>
    <row r="1014" spans="2:18" x14ac:dyDescent="0.2">
      <c r="B1014" s="315" t="s">
        <v>8313</v>
      </c>
      <c r="C1014" s="316" t="s">
        <v>7499</v>
      </c>
      <c r="D1014" s="315" t="s">
        <v>24</v>
      </c>
      <c r="E1014" s="317">
        <v>12</v>
      </c>
      <c r="F1014" s="318">
        <v>0</v>
      </c>
      <c r="G1014" s="318">
        <v>0.4385</v>
      </c>
      <c r="H1014" s="319">
        <v>1.5623541999999999</v>
      </c>
      <c r="I1014" s="319"/>
      <c r="J1014" s="319"/>
      <c r="K1014" s="315"/>
      <c r="L1014" s="319"/>
      <c r="M1014" s="319"/>
      <c r="N1014" s="320"/>
      <c r="O1014" s="320"/>
      <c r="P1014" s="315"/>
      <c r="Q1014" s="319"/>
      <c r="R1014" s="320"/>
    </row>
    <row r="1015" spans="2:18" x14ac:dyDescent="0.2">
      <c r="B1015" s="315" t="s">
        <v>3298</v>
      </c>
      <c r="C1015" s="316" t="s">
        <v>8314</v>
      </c>
      <c r="D1015" s="315" t="s">
        <v>24</v>
      </c>
      <c r="E1015" s="317">
        <v>1938.5</v>
      </c>
      <c r="F1015" s="318">
        <v>5.62E-2</v>
      </c>
      <c r="G1015" s="318">
        <v>5.9291</v>
      </c>
      <c r="H1015" s="319">
        <v>4.8966466999999998</v>
      </c>
      <c r="I1015" s="319">
        <v>0</v>
      </c>
      <c r="J1015" s="319">
        <v>0.18128416</v>
      </c>
      <c r="K1015" s="315">
        <v>0</v>
      </c>
      <c r="L1015" s="319">
        <v>0</v>
      </c>
      <c r="M1015" s="319">
        <v>0</v>
      </c>
      <c r="N1015" s="320">
        <v>0</v>
      </c>
      <c r="O1015" s="320">
        <v>0</v>
      </c>
      <c r="P1015" s="315">
        <v>1</v>
      </c>
      <c r="Q1015" s="319">
        <v>5916.2399999617373</v>
      </c>
      <c r="R1015" s="320">
        <v>1.8383793524184899E-5</v>
      </c>
    </row>
    <row r="1016" spans="2:18" x14ac:dyDescent="0.2">
      <c r="B1016" s="315" t="s">
        <v>1501</v>
      </c>
      <c r="C1016" s="316" t="s">
        <v>8315</v>
      </c>
      <c r="D1016" s="315" t="s">
        <v>24</v>
      </c>
      <c r="E1016" s="317">
        <v>2048.6666666666665</v>
      </c>
      <c r="F1016" s="318">
        <v>0</v>
      </c>
      <c r="G1016" s="318">
        <v>2.5003000000000002</v>
      </c>
      <c r="H1016" s="319">
        <v>3.0899356913126677</v>
      </c>
      <c r="I1016" s="319">
        <v>1.23676382</v>
      </c>
      <c r="J1016" s="319">
        <v>1.9836599999999999E-2</v>
      </c>
      <c r="K1016" s="315">
        <v>2</v>
      </c>
      <c r="L1016" s="319">
        <v>58185.99999248574</v>
      </c>
      <c r="M1016" s="319">
        <v>58185.99999248574</v>
      </c>
      <c r="N1016" s="320">
        <v>2.4066257165973452E-3</v>
      </c>
      <c r="O1016" s="320">
        <v>2.4066257165973452E-3</v>
      </c>
      <c r="P1016" s="315">
        <v>1</v>
      </c>
      <c r="Q1016" s="319">
        <v>3053.7000000245171</v>
      </c>
      <c r="R1016" s="320">
        <v>8.1321542941142989E-6</v>
      </c>
    </row>
    <row r="1017" spans="2:18" x14ac:dyDescent="0.2">
      <c r="B1017" s="315" t="s">
        <v>8316</v>
      </c>
      <c r="C1017" s="316" t="s">
        <v>7499</v>
      </c>
      <c r="D1017" s="315" t="s">
        <v>24</v>
      </c>
      <c r="E1017" s="317">
        <v>360.40000000000003</v>
      </c>
      <c r="F1017" s="318">
        <v>0</v>
      </c>
      <c r="G1017" s="318">
        <v>1.0081</v>
      </c>
      <c r="H1017" s="319">
        <v>2.4387968</v>
      </c>
      <c r="I1017" s="319"/>
      <c r="J1017" s="319"/>
      <c r="K1017" s="315"/>
      <c r="L1017" s="319"/>
      <c r="M1017" s="319"/>
      <c r="N1017" s="320"/>
      <c r="O1017" s="320"/>
      <c r="P1017" s="315"/>
      <c r="Q1017" s="319"/>
      <c r="R1017" s="320"/>
    </row>
    <row r="1018" spans="2:18" x14ac:dyDescent="0.2">
      <c r="B1018" s="315" t="s">
        <v>609</v>
      </c>
      <c r="C1018" s="316" t="s">
        <v>8317</v>
      </c>
      <c r="D1018" s="315" t="s">
        <v>24</v>
      </c>
      <c r="E1018" s="317">
        <v>1526.557</v>
      </c>
      <c r="F1018" s="318">
        <v>0</v>
      </c>
      <c r="G1018" s="318">
        <v>6.1871999999999998</v>
      </c>
      <c r="H1018" s="319">
        <v>2.2292127000000002</v>
      </c>
      <c r="I1018" s="319">
        <v>3.90371128</v>
      </c>
      <c r="J1018" s="319">
        <v>0.40379190999999998</v>
      </c>
      <c r="K1018" s="315">
        <v>7</v>
      </c>
      <c r="L1018" s="319">
        <v>173480.38999078356</v>
      </c>
      <c r="M1018" s="319">
        <v>173480.38999078356</v>
      </c>
      <c r="N1018" s="320">
        <v>2.0646381250363816E-3</v>
      </c>
      <c r="O1018" s="320">
        <v>2.0646381250363816E-3</v>
      </c>
      <c r="P1018" s="315">
        <v>3</v>
      </c>
      <c r="Q1018" s="319">
        <v>23040.84879982136</v>
      </c>
      <c r="R1018" s="320">
        <v>7.2928876108361738E-5</v>
      </c>
    </row>
    <row r="1019" spans="2:18" x14ac:dyDescent="0.2">
      <c r="B1019" s="315" t="s">
        <v>1583</v>
      </c>
      <c r="C1019" s="316" t="s">
        <v>8318</v>
      </c>
      <c r="D1019" s="315" t="s">
        <v>24</v>
      </c>
      <c r="E1019" s="317">
        <v>1237.98</v>
      </c>
      <c r="F1019" s="318">
        <v>1.6036000000000001</v>
      </c>
      <c r="G1019" s="318">
        <v>1.5455000000000001</v>
      </c>
      <c r="H1019" s="319">
        <v>3.1247083999999998</v>
      </c>
      <c r="I1019" s="319">
        <v>0.92689381000000004</v>
      </c>
      <c r="J1019" s="319">
        <v>0</v>
      </c>
      <c r="K1019" s="315">
        <v>5</v>
      </c>
      <c r="L1019" s="319">
        <v>91171.387499778735</v>
      </c>
      <c r="M1019" s="319">
        <v>21480.600000035134</v>
      </c>
      <c r="N1019" s="320">
        <v>3.183726807108825E-4</v>
      </c>
      <c r="O1019" s="320">
        <v>2.3787109206318676E-4</v>
      </c>
      <c r="P1019" s="315">
        <v>0</v>
      </c>
      <c r="Q1019" s="319">
        <v>0</v>
      </c>
      <c r="R1019" s="320">
        <v>0</v>
      </c>
    </row>
    <row r="1020" spans="2:18" x14ac:dyDescent="0.2">
      <c r="B1020" s="315" t="s">
        <v>1600</v>
      </c>
      <c r="C1020" s="316" t="s">
        <v>8319</v>
      </c>
      <c r="D1020" s="315" t="s">
        <v>24</v>
      </c>
      <c r="E1020" s="317">
        <v>306.5</v>
      </c>
      <c r="F1020" s="318">
        <v>0.25600000000000001</v>
      </c>
      <c r="G1020" s="318">
        <v>2.8339000000000003</v>
      </c>
      <c r="H1020" s="319">
        <v>4.1577289930696537</v>
      </c>
      <c r="I1020" s="319">
        <v>6.48466919</v>
      </c>
      <c r="J1020" s="319">
        <v>0</v>
      </c>
      <c r="K1020" s="315">
        <v>1</v>
      </c>
      <c r="L1020" s="319">
        <v>37917.600000630599</v>
      </c>
      <c r="M1020" s="319">
        <v>0</v>
      </c>
      <c r="N1020" s="320">
        <v>2.2817833618059191E-4</v>
      </c>
      <c r="O1020" s="320">
        <v>0</v>
      </c>
      <c r="P1020" s="315">
        <v>0</v>
      </c>
      <c r="Q1020" s="319">
        <v>0</v>
      </c>
      <c r="R1020" s="320">
        <v>0</v>
      </c>
    </row>
    <row r="1021" spans="2:18" x14ac:dyDescent="0.2">
      <c r="B1021" s="315" t="s">
        <v>1102</v>
      </c>
      <c r="C1021" s="316" t="s">
        <v>7463</v>
      </c>
      <c r="D1021" s="315" t="s">
        <v>24</v>
      </c>
      <c r="E1021" s="317">
        <v>562</v>
      </c>
      <c r="F1021" s="318">
        <v>0</v>
      </c>
      <c r="G1021" s="318">
        <v>2.1013999999999999</v>
      </c>
      <c r="H1021" s="319">
        <v>2.4578498999999998</v>
      </c>
      <c r="I1021" s="319">
        <v>5.4220676299999999</v>
      </c>
      <c r="J1021" s="319">
        <v>0</v>
      </c>
      <c r="K1021" s="315">
        <v>1</v>
      </c>
      <c r="L1021" s="319">
        <v>43834.000001563691</v>
      </c>
      <c r="M1021" s="319">
        <v>43834.000001563691</v>
      </c>
      <c r="N1021" s="320">
        <v>5.6114264698395257E-4</v>
      </c>
      <c r="O1021" s="320">
        <v>5.6114264698395257E-4</v>
      </c>
      <c r="P1021" s="315">
        <v>0</v>
      </c>
      <c r="Q1021" s="319">
        <v>0</v>
      </c>
      <c r="R1021" s="320">
        <v>0</v>
      </c>
    </row>
    <row r="1022" spans="2:18" x14ac:dyDescent="0.2">
      <c r="B1022" s="315" t="s">
        <v>1796</v>
      </c>
      <c r="C1022" s="316" t="s">
        <v>7499</v>
      </c>
      <c r="D1022" s="315" t="s">
        <v>24</v>
      </c>
      <c r="E1022" s="317">
        <v>58.67</v>
      </c>
      <c r="F1022" s="318">
        <v>0</v>
      </c>
      <c r="G1022" s="318">
        <v>1.3577000000000001</v>
      </c>
      <c r="H1022" s="319">
        <v>1.9815224</v>
      </c>
      <c r="I1022" s="319">
        <v>2.4457731800000002</v>
      </c>
      <c r="J1022" s="319">
        <v>0</v>
      </c>
      <c r="K1022" s="315">
        <v>1</v>
      </c>
      <c r="L1022" s="319">
        <v>439.99999999883585</v>
      </c>
      <c r="M1022" s="319">
        <v>439.99999999883585</v>
      </c>
      <c r="N1022" s="320">
        <v>1.0065856368584281E-6</v>
      </c>
      <c r="O1022" s="320">
        <v>1.0065856368584281E-6</v>
      </c>
      <c r="P1022" s="315">
        <v>0</v>
      </c>
      <c r="Q1022" s="319">
        <v>0</v>
      </c>
      <c r="R1022" s="320">
        <v>0</v>
      </c>
    </row>
    <row r="1023" spans="2:18" x14ac:dyDescent="0.2">
      <c r="B1023" s="315" t="s">
        <v>1850</v>
      </c>
      <c r="C1023" s="316" t="s">
        <v>7499</v>
      </c>
      <c r="D1023" s="315" t="s">
        <v>24</v>
      </c>
      <c r="E1023" s="317">
        <v>434.06</v>
      </c>
      <c r="F1023" s="318">
        <v>0</v>
      </c>
      <c r="G1023" s="318">
        <v>2.0023</v>
      </c>
      <c r="H1023" s="319">
        <v>2.4769030000000001</v>
      </c>
      <c r="I1023" s="319">
        <v>1.8460433999999999</v>
      </c>
      <c r="J1023" s="319">
        <v>0</v>
      </c>
      <c r="K1023" s="315">
        <v>1</v>
      </c>
      <c r="L1023" s="319">
        <v>33856.900001010625</v>
      </c>
      <c r="M1023" s="319">
        <v>33856.900001010625</v>
      </c>
      <c r="N1023" s="320">
        <v>4.3615728849114705E-4</v>
      </c>
      <c r="O1023" s="320">
        <v>4.3615728849114705E-4</v>
      </c>
      <c r="P1023" s="315">
        <v>0</v>
      </c>
      <c r="Q1023" s="319">
        <v>0</v>
      </c>
      <c r="R1023" s="320">
        <v>0</v>
      </c>
    </row>
    <row r="1024" spans="2:18" x14ac:dyDescent="0.2">
      <c r="B1024" s="315" t="s">
        <v>8320</v>
      </c>
      <c r="C1024" s="316" t="s">
        <v>7499</v>
      </c>
      <c r="D1024" s="315" t="s">
        <v>24</v>
      </c>
      <c r="E1024" s="317">
        <v>28.400000000000002</v>
      </c>
      <c r="F1024" s="318">
        <v>0</v>
      </c>
      <c r="G1024" s="318">
        <v>0.48580000000000001</v>
      </c>
      <c r="H1024" s="319">
        <v>2.1720533999999998</v>
      </c>
      <c r="I1024" s="319"/>
      <c r="J1024" s="319"/>
      <c r="K1024" s="315"/>
      <c r="L1024" s="319"/>
      <c r="M1024" s="319"/>
      <c r="N1024" s="320"/>
      <c r="O1024" s="320"/>
      <c r="P1024" s="315"/>
      <c r="Q1024" s="319"/>
      <c r="R1024" s="320"/>
    </row>
    <row r="1025" spans="2:18" x14ac:dyDescent="0.2">
      <c r="B1025" s="315" t="s">
        <v>980</v>
      </c>
      <c r="C1025" s="316" t="s">
        <v>7639</v>
      </c>
      <c r="D1025" s="315" t="s">
        <v>24</v>
      </c>
      <c r="E1025" s="317">
        <v>267.42333333333335</v>
      </c>
      <c r="F1025" s="318">
        <v>0.46710000000000002</v>
      </c>
      <c r="G1025" s="318">
        <v>1.2976000000000001</v>
      </c>
      <c r="H1025" s="319">
        <v>2.3816375000000001</v>
      </c>
      <c r="I1025" s="319">
        <v>1.71464057</v>
      </c>
      <c r="J1025" s="319">
        <v>0.16649926000000001</v>
      </c>
      <c r="K1025" s="315">
        <v>2</v>
      </c>
      <c r="L1025" s="319">
        <v>3449.1599999483674</v>
      </c>
      <c r="M1025" s="319">
        <v>59.399999997694984</v>
      </c>
      <c r="N1025" s="320">
        <v>3.6797473067565603E-5</v>
      </c>
      <c r="O1025" s="320">
        <v>1.1023801268843536E-6</v>
      </c>
      <c r="P1025" s="315">
        <v>1</v>
      </c>
      <c r="Q1025" s="319">
        <v>777.92399998521432</v>
      </c>
      <c r="R1025" s="320">
        <v>5.3265769951722311E-6</v>
      </c>
    </row>
    <row r="1026" spans="2:18" x14ac:dyDescent="0.2">
      <c r="B1026" s="315" t="s">
        <v>863</v>
      </c>
      <c r="C1026" s="316" t="s">
        <v>8321</v>
      </c>
      <c r="D1026" s="315" t="s">
        <v>24</v>
      </c>
      <c r="E1026" s="317">
        <v>766.995</v>
      </c>
      <c r="F1026" s="318">
        <v>2.27597</v>
      </c>
      <c r="G1026" s="318">
        <v>1.49882</v>
      </c>
      <c r="H1026" s="319">
        <v>3.1437615000000001</v>
      </c>
      <c r="I1026" s="319">
        <v>0.16886403</v>
      </c>
      <c r="J1026" s="319">
        <v>1.0106281399999999</v>
      </c>
      <c r="K1026" s="315">
        <v>2</v>
      </c>
      <c r="L1026" s="319">
        <v>6690.1319998055751</v>
      </c>
      <c r="M1026" s="319">
        <v>6690.1319998055751</v>
      </c>
      <c r="N1026" s="320">
        <v>9.2472987513717437E-5</v>
      </c>
      <c r="O1026" s="320">
        <v>9.2472987513717437E-5</v>
      </c>
      <c r="P1026" s="315">
        <v>8</v>
      </c>
      <c r="Q1026" s="319">
        <v>60871.566500088084</v>
      </c>
      <c r="R1026" s="320">
        <v>1.9012339936121719E-4</v>
      </c>
    </row>
    <row r="1027" spans="2:18" x14ac:dyDescent="0.2">
      <c r="B1027" s="315" t="s">
        <v>1655</v>
      </c>
      <c r="C1027" s="316" t="s">
        <v>8322</v>
      </c>
      <c r="D1027" s="315" t="s">
        <v>24</v>
      </c>
      <c r="E1027" s="317">
        <v>1046.6975</v>
      </c>
      <c r="F1027" s="318">
        <v>1.1313</v>
      </c>
      <c r="G1027" s="318">
        <v>2.6693000000000002</v>
      </c>
      <c r="H1027" s="319">
        <v>2.8389118999999998</v>
      </c>
      <c r="I1027" s="319">
        <v>1.0111962299999999</v>
      </c>
      <c r="J1027" s="319">
        <v>4.7630560000000002E-2</v>
      </c>
      <c r="K1027" s="315">
        <v>1</v>
      </c>
      <c r="L1027" s="319">
        <v>128392.00000027176</v>
      </c>
      <c r="M1027" s="319">
        <v>0</v>
      </c>
      <c r="N1027" s="320">
        <v>2.3600332653078146E-4</v>
      </c>
      <c r="O1027" s="320">
        <v>0</v>
      </c>
      <c r="P1027" s="315">
        <v>3</v>
      </c>
      <c r="Q1027" s="319">
        <v>5703.4996000149031</v>
      </c>
      <c r="R1027" s="320">
        <v>1.3221788008673443E-5</v>
      </c>
    </row>
    <row r="1028" spans="2:18" x14ac:dyDescent="0.2">
      <c r="B1028" s="315" t="s">
        <v>993</v>
      </c>
      <c r="C1028" s="316" t="s">
        <v>8323</v>
      </c>
      <c r="D1028" s="315" t="s">
        <v>24</v>
      </c>
      <c r="E1028" s="317">
        <v>1482.1209999999999</v>
      </c>
      <c r="F1028" s="318">
        <v>4.3769000000000009</v>
      </c>
      <c r="G1028" s="318">
        <v>0.53410000000000002</v>
      </c>
      <c r="H1028" s="319">
        <v>3.7725138000000005</v>
      </c>
      <c r="I1028" s="319">
        <v>3.55226927</v>
      </c>
      <c r="J1028" s="319">
        <v>0.11168462999999999</v>
      </c>
      <c r="K1028" s="315">
        <v>7</v>
      </c>
      <c r="L1028" s="319">
        <v>86536.850799675536</v>
      </c>
      <c r="M1028" s="319">
        <v>86536.850799675536</v>
      </c>
      <c r="N1028" s="320">
        <v>1.692150568736298E-3</v>
      </c>
      <c r="O1028" s="320">
        <v>1.692150568736298E-3</v>
      </c>
      <c r="P1028" s="315">
        <v>3</v>
      </c>
      <c r="Q1028" s="319">
        <v>10196.507500020423</v>
      </c>
      <c r="R1028" s="320">
        <v>3.8061868304931246E-5</v>
      </c>
    </row>
    <row r="1029" spans="2:18" x14ac:dyDescent="0.2">
      <c r="B1029" s="315" t="s">
        <v>685</v>
      </c>
      <c r="C1029" s="316" t="s">
        <v>8323</v>
      </c>
      <c r="D1029" s="315" t="s">
        <v>24</v>
      </c>
      <c r="E1029" s="317">
        <v>874.22250000000008</v>
      </c>
      <c r="F1029" s="318">
        <v>2.8548</v>
      </c>
      <c r="G1029" s="318">
        <v>1.3552999999999999</v>
      </c>
      <c r="H1029" s="319">
        <v>2.7436463999999998</v>
      </c>
      <c r="I1029" s="319">
        <v>7.6441850000000006E-2</v>
      </c>
      <c r="J1029" s="319">
        <v>0.92662661999999996</v>
      </c>
      <c r="K1029" s="315">
        <v>1</v>
      </c>
      <c r="L1029" s="319">
        <v>4929.6000000508502</v>
      </c>
      <c r="M1029" s="319">
        <v>4929.6000000508502</v>
      </c>
      <c r="N1029" s="320">
        <v>3.1322129681949372E-5</v>
      </c>
      <c r="O1029" s="320">
        <v>3.1322129681949372E-5</v>
      </c>
      <c r="P1029" s="315">
        <v>3</v>
      </c>
      <c r="Q1029" s="319">
        <v>18294.580000030564</v>
      </c>
      <c r="R1029" s="320">
        <v>6.8023381047346843E-5</v>
      </c>
    </row>
    <row r="1030" spans="2:18" x14ac:dyDescent="0.2">
      <c r="B1030" s="315" t="s">
        <v>1050</v>
      </c>
      <c r="C1030" s="316" t="s">
        <v>8324</v>
      </c>
      <c r="D1030" s="315" t="s">
        <v>24</v>
      </c>
      <c r="E1030" s="317">
        <v>1232.2868421052631</v>
      </c>
      <c r="F1030" s="318">
        <v>1.6294000000000002</v>
      </c>
      <c r="G1030" s="318">
        <v>4.1429</v>
      </c>
      <c r="H1030" s="319">
        <v>3.2580800999999999</v>
      </c>
      <c r="I1030" s="319">
        <v>1.67712046</v>
      </c>
      <c r="J1030" s="319">
        <v>1.89632815</v>
      </c>
      <c r="K1030" s="315">
        <v>5</v>
      </c>
      <c r="L1030" s="319">
        <v>65402.119983501965</v>
      </c>
      <c r="M1030" s="319">
        <v>65402.119983501965</v>
      </c>
      <c r="N1030" s="320">
        <v>4.1795780248161021E-3</v>
      </c>
      <c r="O1030" s="320">
        <v>4.1795780248161021E-3</v>
      </c>
      <c r="P1030" s="315">
        <v>13</v>
      </c>
      <c r="Q1030" s="319">
        <v>106636.48059955204</v>
      </c>
      <c r="R1030" s="320">
        <v>3.3605656493957857E-4</v>
      </c>
    </row>
    <row r="1031" spans="2:18" x14ac:dyDescent="0.2">
      <c r="B1031" s="315" t="s">
        <v>8325</v>
      </c>
      <c r="C1031" s="316" t="s">
        <v>8273</v>
      </c>
      <c r="D1031" s="315" t="s">
        <v>24</v>
      </c>
      <c r="E1031" s="317">
        <v>5</v>
      </c>
      <c r="F1031" s="318">
        <v>0</v>
      </c>
      <c r="G1031" s="318">
        <v>0.51649999999999996</v>
      </c>
      <c r="H1031" s="319">
        <v>2.2863720000000001</v>
      </c>
      <c r="I1031" s="319"/>
      <c r="J1031" s="319"/>
      <c r="K1031" s="315"/>
      <c r="L1031" s="319"/>
      <c r="M1031" s="319"/>
      <c r="N1031" s="320"/>
      <c r="O1031" s="320"/>
      <c r="P1031" s="315"/>
      <c r="Q1031" s="319"/>
      <c r="R1031" s="320"/>
    </row>
    <row r="1032" spans="2:18" x14ac:dyDescent="0.2">
      <c r="B1032" s="315" t="s">
        <v>6781</v>
      </c>
      <c r="C1032" s="316" t="s">
        <v>7639</v>
      </c>
      <c r="D1032" s="315" t="s">
        <v>24</v>
      </c>
      <c r="E1032" s="317">
        <v>71.98</v>
      </c>
      <c r="F1032" s="318">
        <v>0</v>
      </c>
      <c r="G1032" s="318">
        <v>1.5246000000000002</v>
      </c>
      <c r="H1032" s="319">
        <v>3.1437615000000001</v>
      </c>
      <c r="I1032" s="319">
        <v>0</v>
      </c>
      <c r="J1032" s="319">
        <v>2.143805E-2</v>
      </c>
      <c r="K1032" s="315">
        <v>0</v>
      </c>
      <c r="L1032" s="319">
        <v>0</v>
      </c>
      <c r="M1032" s="319">
        <v>0</v>
      </c>
      <c r="N1032" s="320">
        <v>0</v>
      </c>
      <c r="O1032" s="320">
        <v>0</v>
      </c>
      <c r="P1032" s="315">
        <v>1</v>
      </c>
      <c r="Q1032" s="319">
        <v>480.74669999356945</v>
      </c>
      <c r="R1032" s="320">
        <v>8.6663260247953117E-7</v>
      </c>
    </row>
    <row r="1033" spans="2:18" x14ac:dyDescent="0.2">
      <c r="B1033" s="315" t="s">
        <v>3606</v>
      </c>
      <c r="C1033" s="316" t="s">
        <v>8326</v>
      </c>
      <c r="D1033" s="315" t="s">
        <v>24</v>
      </c>
      <c r="E1033" s="317">
        <v>4</v>
      </c>
      <c r="F1033" s="318">
        <v>0</v>
      </c>
      <c r="G1033" s="318">
        <v>3.1357000000000004</v>
      </c>
      <c r="H1033" s="319">
        <v>1.2765576999999999</v>
      </c>
      <c r="I1033" s="319">
        <v>0</v>
      </c>
      <c r="J1033" s="319">
        <v>5.3377134399999999</v>
      </c>
      <c r="K1033" s="315">
        <v>0</v>
      </c>
      <c r="L1033" s="319">
        <v>0</v>
      </c>
      <c r="M1033" s="319">
        <v>0</v>
      </c>
      <c r="N1033" s="320">
        <v>0</v>
      </c>
      <c r="O1033" s="320">
        <v>0</v>
      </c>
      <c r="P1033" s="315">
        <v>1</v>
      </c>
      <c r="Q1033" s="319">
        <v>561.99999999837019</v>
      </c>
      <c r="R1033" s="320">
        <v>1.0022012850124656E-6</v>
      </c>
    </row>
    <row r="1034" spans="2:18" x14ac:dyDescent="0.2">
      <c r="B1034" s="315" t="s">
        <v>8327</v>
      </c>
      <c r="C1034" s="316" t="s">
        <v>8273</v>
      </c>
      <c r="D1034" s="315" t="s">
        <v>24</v>
      </c>
      <c r="E1034" s="317">
        <v>3</v>
      </c>
      <c r="F1034" s="318">
        <v>0</v>
      </c>
      <c r="G1034" s="318">
        <v>0.51649999999999996</v>
      </c>
      <c r="H1034" s="319">
        <v>2.2708219484548331</v>
      </c>
      <c r="I1034" s="319"/>
      <c r="J1034" s="319"/>
      <c r="K1034" s="315"/>
      <c r="L1034" s="319"/>
      <c r="M1034" s="319"/>
      <c r="N1034" s="320"/>
      <c r="O1034" s="320"/>
      <c r="P1034" s="315"/>
      <c r="Q1034" s="319"/>
      <c r="R1034" s="320"/>
    </row>
    <row r="1035" spans="2:18" x14ac:dyDescent="0.2">
      <c r="B1035" s="315" t="s">
        <v>1763</v>
      </c>
      <c r="C1035" s="316" t="s">
        <v>8328</v>
      </c>
      <c r="D1035" s="315" t="s">
        <v>24</v>
      </c>
      <c r="E1035" s="317">
        <v>669.64800000000002</v>
      </c>
      <c r="F1035" s="318">
        <v>1.0315000000000001</v>
      </c>
      <c r="G1035" s="318">
        <v>4.8226000000000004</v>
      </c>
      <c r="H1035" s="319">
        <v>3.4295580000000001</v>
      </c>
      <c r="I1035" s="319">
        <v>0.41265437999999999</v>
      </c>
      <c r="J1035" s="319">
        <v>0.94723303000000003</v>
      </c>
      <c r="K1035" s="315">
        <v>1</v>
      </c>
      <c r="L1035" s="319">
        <v>10738.719999843732</v>
      </c>
      <c r="M1035" s="319">
        <v>10738.719999843732</v>
      </c>
      <c r="N1035" s="320">
        <v>6.7698361712153978E-4</v>
      </c>
      <c r="O1035" s="320">
        <v>6.7698361712153978E-4</v>
      </c>
      <c r="P1035" s="315">
        <v>3</v>
      </c>
      <c r="Q1035" s="319">
        <v>40980.869999779599</v>
      </c>
      <c r="R1035" s="320">
        <v>1.1645993999364251E-4</v>
      </c>
    </row>
    <row r="1036" spans="2:18" x14ac:dyDescent="0.2">
      <c r="B1036" s="315" t="s">
        <v>8329</v>
      </c>
      <c r="C1036" s="316" t="s">
        <v>8326</v>
      </c>
      <c r="D1036" s="315" t="s">
        <v>24</v>
      </c>
      <c r="E1036" s="317">
        <v>194</v>
      </c>
      <c r="F1036" s="318">
        <v>0</v>
      </c>
      <c r="G1036" s="318">
        <v>2.4754999999999998</v>
      </c>
      <c r="H1036" s="319">
        <v>1.2575046000000001</v>
      </c>
      <c r="I1036" s="319"/>
      <c r="J1036" s="319"/>
      <c r="K1036" s="315"/>
      <c r="L1036" s="319"/>
      <c r="M1036" s="319"/>
      <c r="N1036" s="320"/>
      <c r="O1036" s="320"/>
      <c r="P1036" s="315"/>
      <c r="Q1036" s="319"/>
      <c r="R1036" s="320"/>
    </row>
    <row r="1037" spans="2:18" x14ac:dyDescent="0.2">
      <c r="B1037" s="315" t="s">
        <v>8330</v>
      </c>
      <c r="C1037" s="316" t="s">
        <v>8273</v>
      </c>
      <c r="D1037" s="315" t="s">
        <v>24</v>
      </c>
      <c r="E1037" s="317">
        <v>98</v>
      </c>
      <c r="F1037" s="318">
        <v>0</v>
      </c>
      <c r="G1037" s="318">
        <v>0.81720000000000004</v>
      </c>
      <c r="H1037" s="319">
        <v>2.2482658</v>
      </c>
      <c r="I1037" s="319"/>
      <c r="J1037" s="319"/>
      <c r="K1037" s="315"/>
      <c r="L1037" s="319"/>
      <c r="M1037" s="319"/>
      <c r="N1037" s="320"/>
      <c r="O1037" s="320"/>
      <c r="P1037" s="315"/>
      <c r="Q1037" s="319"/>
      <c r="R1037" s="320"/>
    </row>
    <row r="1038" spans="2:18" x14ac:dyDescent="0.2">
      <c r="B1038" s="315" t="s">
        <v>8331</v>
      </c>
      <c r="C1038" s="316" t="s">
        <v>8326</v>
      </c>
      <c r="D1038" s="315" t="s">
        <v>24</v>
      </c>
      <c r="E1038" s="317">
        <v>4</v>
      </c>
      <c r="F1038" s="318">
        <v>0</v>
      </c>
      <c r="G1038" s="318">
        <v>3.1202000000000001</v>
      </c>
      <c r="H1038" s="319">
        <v>1.6957259000000002</v>
      </c>
      <c r="I1038" s="319">
        <v>0</v>
      </c>
      <c r="J1038" s="319"/>
      <c r="K1038" s="315">
        <v>0</v>
      </c>
      <c r="L1038" s="319">
        <v>0</v>
      </c>
      <c r="M1038" s="319">
        <v>0</v>
      </c>
      <c r="N1038" s="320">
        <v>0</v>
      </c>
      <c r="O1038" s="320">
        <v>0</v>
      </c>
      <c r="P1038" s="315">
        <v>0</v>
      </c>
      <c r="Q1038" s="319">
        <v>0</v>
      </c>
      <c r="R1038" s="320">
        <v>0</v>
      </c>
    </row>
    <row r="1039" spans="2:18" x14ac:dyDescent="0.2">
      <c r="B1039" s="315" t="s">
        <v>3348</v>
      </c>
      <c r="C1039" s="316" t="s">
        <v>8326</v>
      </c>
      <c r="D1039" s="315" t="s">
        <v>24</v>
      </c>
      <c r="E1039" s="317">
        <v>15.495000000000001</v>
      </c>
      <c r="F1039" s="318">
        <v>0</v>
      </c>
      <c r="G1039" s="318">
        <v>2.4771000000000001</v>
      </c>
      <c r="H1039" s="319">
        <v>2.0577348</v>
      </c>
      <c r="I1039" s="319">
        <v>0</v>
      </c>
      <c r="J1039" s="319">
        <v>0.73146699999999998</v>
      </c>
      <c r="K1039" s="315">
        <v>0</v>
      </c>
      <c r="L1039" s="319">
        <v>0</v>
      </c>
      <c r="M1039" s="319">
        <v>0</v>
      </c>
      <c r="N1039" s="320">
        <v>0</v>
      </c>
      <c r="O1039" s="320">
        <v>0</v>
      </c>
      <c r="P1039" s="315">
        <v>2</v>
      </c>
      <c r="Q1039" s="319">
        <v>860.5005000019579</v>
      </c>
      <c r="R1039" s="320">
        <v>2.983155936342175E-6</v>
      </c>
    </row>
    <row r="1040" spans="2:18" x14ac:dyDescent="0.2">
      <c r="B1040" s="315" t="s">
        <v>8332</v>
      </c>
      <c r="C1040" s="316" t="s">
        <v>8322</v>
      </c>
      <c r="D1040" s="315" t="s">
        <v>24</v>
      </c>
      <c r="E1040" s="317">
        <v>100</v>
      </c>
      <c r="F1040" s="318">
        <v>0</v>
      </c>
      <c r="G1040" s="318">
        <v>2.6240999999999999</v>
      </c>
      <c r="H1040" s="319">
        <v>1.8862569000000002</v>
      </c>
      <c r="I1040" s="319"/>
      <c r="J1040" s="319"/>
      <c r="K1040" s="315"/>
      <c r="L1040" s="319"/>
      <c r="M1040" s="319"/>
      <c r="N1040" s="320"/>
      <c r="O1040" s="320"/>
      <c r="P1040" s="315"/>
      <c r="Q1040" s="319"/>
      <c r="R1040" s="320"/>
    </row>
    <row r="1041" spans="2:18" x14ac:dyDescent="0.2">
      <c r="B1041" s="315" t="s">
        <v>597</v>
      </c>
      <c r="C1041" s="316" t="s">
        <v>8333</v>
      </c>
      <c r="D1041" s="315" t="s">
        <v>25</v>
      </c>
      <c r="E1041" s="317">
        <v>821.61759259259259</v>
      </c>
      <c r="F1041" s="318">
        <v>72.956400000000002</v>
      </c>
      <c r="G1041" s="318">
        <v>0.91330000000000011</v>
      </c>
      <c r="H1041" s="319">
        <v>1.7897156034432129</v>
      </c>
      <c r="I1041" s="319">
        <v>119.20725517</v>
      </c>
      <c r="J1041" s="319">
        <v>8.9256072199999998</v>
      </c>
      <c r="K1041" s="315">
        <v>17</v>
      </c>
      <c r="L1041" s="319">
        <v>4070290.6000036094</v>
      </c>
      <c r="M1041" s="319">
        <v>187785.71000526744</v>
      </c>
      <c r="N1041" s="320">
        <v>1.2951459133404682E-2</v>
      </c>
      <c r="O1041" s="320">
        <v>8.2639689376891728E-3</v>
      </c>
      <c r="P1041" s="315">
        <v>37</v>
      </c>
      <c r="Q1041" s="319">
        <v>237138.88799948609</v>
      </c>
      <c r="R1041" s="320">
        <v>2.1349429977108873E-3</v>
      </c>
    </row>
    <row r="1042" spans="2:18" x14ac:dyDescent="0.2">
      <c r="B1042" s="315" t="s">
        <v>555</v>
      </c>
      <c r="C1042" s="316" t="s">
        <v>8334</v>
      </c>
      <c r="D1042" s="315" t="s">
        <v>25</v>
      </c>
      <c r="E1042" s="317">
        <v>2047.9581818181841</v>
      </c>
      <c r="F1042" s="318">
        <v>75.476389999999995</v>
      </c>
      <c r="G1042" s="318">
        <v>2.0790000000000002</v>
      </c>
      <c r="H1042" s="319">
        <v>4.5833746767976233</v>
      </c>
      <c r="I1042" s="319">
        <v>111.94834177</v>
      </c>
      <c r="J1042" s="319">
        <v>9.6791821299999992</v>
      </c>
      <c r="K1042" s="315">
        <v>34</v>
      </c>
      <c r="L1042" s="319">
        <v>5265637.7033410054</v>
      </c>
      <c r="M1042" s="319">
        <v>561997.91333196231</v>
      </c>
      <c r="N1042" s="320">
        <v>3.8144642455223393E-2</v>
      </c>
      <c r="O1042" s="320">
        <v>2.4725702590998693E-2</v>
      </c>
      <c r="P1042" s="315">
        <v>54</v>
      </c>
      <c r="Q1042" s="319">
        <v>458443.1418994526</v>
      </c>
      <c r="R1042" s="320">
        <v>4.3005873502959171E-3</v>
      </c>
    </row>
    <row r="1043" spans="2:18" x14ac:dyDescent="0.2">
      <c r="B1043" s="315" t="s">
        <v>604</v>
      </c>
      <c r="C1043" s="316" t="s">
        <v>8335</v>
      </c>
      <c r="D1043" s="315" t="s">
        <v>25</v>
      </c>
      <c r="E1043" s="317">
        <v>626.73033333333331</v>
      </c>
      <c r="F1043" s="318">
        <v>31.015100000000004</v>
      </c>
      <c r="G1043" s="318">
        <v>0.72339999999999993</v>
      </c>
      <c r="H1043" s="319">
        <v>1.3146639</v>
      </c>
      <c r="I1043" s="319">
        <v>60.394795270000003</v>
      </c>
      <c r="J1043" s="319">
        <v>3.1627481099999999</v>
      </c>
      <c r="K1043" s="315">
        <v>15</v>
      </c>
      <c r="L1043" s="319">
        <v>1948407.0000024044</v>
      </c>
      <c r="M1043" s="319">
        <v>211125.77000506342</v>
      </c>
      <c r="N1043" s="320">
        <v>1.2066572234691278E-2</v>
      </c>
      <c r="O1043" s="320">
        <v>6.6944475098953031E-3</v>
      </c>
      <c r="P1043" s="315">
        <v>15</v>
      </c>
      <c r="Q1043" s="319">
        <v>127189.96500007514</v>
      </c>
      <c r="R1043" s="320">
        <v>1.3161154707653801E-3</v>
      </c>
    </row>
    <row r="1044" spans="2:18" x14ac:dyDescent="0.2">
      <c r="B1044" s="315" t="s">
        <v>869</v>
      </c>
      <c r="C1044" s="316" t="s">
        <v>8336</v>
      </c>
      <c r="D1044" s="315" t="s">
        <v>25</v>
      </c>
      <c r="E1044" s="317">
        <v>612.42333333333329</v>
      </c>
      <c r="F1044" s="318">
        <v>36.578800000000001</v>
      </c>
      <c r="G1044" s="318">
        <v>0.1144</v>
      </c>
      <c r="H1044" s="319">
        <v>1.6659553036812949</v>
      </c>
      <c r="I1044" s="319">
        <v>16.355482139999999</v>
      </c>
      <c r="J1044" s="319">
        <v>1.65741443</v>
      </c>
      <c r="K1044" s="315">
        <v>14</v>
      </c>
      <c r="L1044" s="319">
        <v>599918.24000350409</v>
      </c>
      <c r="M1044" s="319">
        <v>53077.660004445963</v>
      </c>
      <c r="N1044" s="320">
        <v>1.3126798284974251E-2</v>
      </c>
      <c r="O1044" s="320">
        <v>7.0442284612764949E-3</v>
      </c>
      <c r="P1044" s="315">
        <v>13</v>
      </c>
      <c r="Q1044" s="319">
        <v>74784.369999735529</v>
      </c>
      <c r="R1044" s="320">
        <v>7.0839315231347334E-4</v>
      </c>
    </row>
    <row r="1045" spans="2:18" x14ac:dyDescent="0.2">
      <c r="B1045" s="315" t="s">
        <v>1038</v>
      </c>
      <c r="C1045" s="316" t="s">
        <v>8337</v>
      </c>
      <c r="D1045" s="315" t="s">
        <v>24</v>
      </c>
      <c r="E1045" s="317">
        <v>1099.3873333333331</v>
      </c>
      <c r="F1045" s="318">
        <v>4.9746000000000006</v>
      </c>
      <c r="G1045" s="318">
        <v>4.5964000000000009</v>
      </c>
      <c r="H1045" s="319">
        <v>3.906583521494325</v>
      </c>
      <c r="I1045" s="319">
        <v>101.71569719999999</v>
      </c>
      <c r="J1045" s="319">
        <v>1.5171049000000001</v>
      </c>
      <c r="K1045" s="315">
        <v>6</v>
      </c>
      <c r="L1045" s="319">
        <v>3024415.3400039542</v>
      </c>
      <c r="M1045" s="319">
        <v>150307.11000342914</v>
      </c>
      <c r="N1045" s="320">
        <v>2.3920238419468049E-3</v>
      </c>
      <c r="O1045" s="320">
        <v>1.1894794632696169E-3</v>
      </c>
      <c r="P1045" s="315">
        <v>9</v>
      </c>
      <c r="Q1045" s="319">
        <v>62282.69579973293</v>
      </c>
      <c r="R1045" s="320">
        <v>2.0074443884502468E-4</v>
      </c>
    </row>
    <row r="1046" spans="2:18" x14ac:dyDescent="0.2">
      <c r="B1046" s="315" t="s">
        <v>3508</v>
      </c>
      <c r="C1046" s="316" t="s">
        <v>8338</v>
      </c>
      <c r="D1046" s="315" t="s">
        <v>24</v>
      </c>
      <c r="E1046" s="317">
        <v>833.75</v>
      </c>
      <c r="F1046" s="318">
        <v>0.49819999999999998</v>
      </c>
      <c r="G1046" s="318">
        <v>3.9195000000000002</v>
      </c>
      <c r="H1046" s="319">
        <v>2.1339472000000002</v>
      </c>
      <c r="I1046" s="319">
        <v>0</v>
      </c>
      <c r="J1046" s="319">
        <v>8.1250790000000003E-2</v>
      </c>
      <c r="K1046" s="315">
        <v>0</v>
      </c>
      <c r="L1046" s="319">
        <v>0</v>
      </c>
      <c r="M1046" s="319">
        <v>0</v>
      </c>
      <c r="N1046" s="320">
        <v>0</v>
      </c>
      <c r="O1046" s="320">
        <v>0</v>
      </c>
      <c r="P1046" s="315">
        <v>2</v>
      </c>
      <c r="Q1046" s="319">
        <v>2352.8800002384346</v>
      </c>
      <c r="R1046" s="320">
        <v>2.8617857256761299E-5</v>
      </c>
    </row>
    <row r="1047" spans="2:18" x14ac:dyDescent="0.2">
      <c r="B1047" s="315" t="s">
        <v>8339</v>
      </c>
      <c r="C1047" s="316" t="s">
        <v>8340</v>
      </c>
      <c r="D1047" s="315" t="s">
        <v>25</v>
      </c>
      <c r="E1047" s="317">
        <v>9</v>
      </c>
      <c r="F1047" s="318">
        <v>1.6437999999999999</v>
      </c>
      <c r="G1047" s="318">
        <v>3.5181</v>
      </c>
      <c r="H1047" s="319">
        <v>0.78117709999999996</v>
      </c>
      <c r="I1047" s="319">
        <v>1.7904469999999999E-2</v>
      </c>
      <c r="J1047" s="319">
        <v>0</v>
      </c>
      <c r="K1047" s="315"/>
      <c r="L1047" s="319"/>
      <c r="M1047" s="319"/>
      <c r="N1047" s="320"/>
      <c r="O1047" s="320"/>
      <c r="P1047" s="315"/>
      <c r="Q1047" s="319"/>
      <c r="R1047" s="320"/>
    </row>
    <row r="1048" spans="2:18" x14ac:dyDescent="0.2">
      <c r="B1048" s="315" t="s">
        <v>1084</v>
      </c>
      <c r="C1048" s="316" t="s">
        <v>8271</v>
      </c>
      <c r="D1048" s="315" t="s">
        <v>24</v>
      </c>
      <c r="E1048" s="317">
        <v>1516.2142857142858</v>
      </c>
      <c r="F1048" s="318">
        <v>2.3654999999999999</v>
      </c>
      <c r="G1048" s="318">
        <v>10.597899999999999</v>
      </c>
      <c r="H1048" s="319">
        <v>5.5825582999999996</v>
      </c>
      <c r="I1048" s="319">
        <v>0.27581609000000001</v>
      </c>
      <c r="J1048" s="319">
        <v>1.3732722799999999</v>
      </c>
      <c r="K1048" s="315">
        <v>4</v>
      </c>
      <c r="L1048" s="319">
        <v>8434.8444999485801</v>
      </c>
      <c r="M1048" s="319">
        <v>8434.8444999485801</v>
      </c>
      <c r="N1048" s="320">
        <v>1.8719886085330186E-4</v>
      </c>
      <c r="O1048" s="320">
        <v>1.8719886085330186E-4</v>
      </c>
      <c r="P1048" s="315">
        <v>3</v>
      </c>
      <c r="Q1048" s="319">
        <v>6615.0299999980025</v>
      </c>
      <c r="R1048" s="320">
        <v>2.6375837971529667E-5</v>
      </c>
    </row>
    <row r="1049" spans="2:18" x14ac:dyDescent="0.2">
      <c r="B1049" s="315" t="s">
        <v>1854</v>
      </c>
      <c r="C1049" s="316" t="s">
        <v>8341</v>
      </c>
      <c r="D1049" s="315" t="s">
        <v>24</v>
      </c>
      <c r="E1049" s="317">
        <v>1097.5</v>
      </c>
      <c r="F1049" s="318">
        <v>0.53320000000000001</v>
      </c>
      <c r="G1049" s="318">
        <v>8.9269999999999996</v>
      </c>
      <c r="H1049" s="319">
        <v>2.9636150852715577</v>
      </c>
      <c r="I1049" s="319">
        <v>2.5284830000000001E-2</v>
      </c>
      <c r="J1049" s="319">
        <v>1.0751398400000001</v>
      </c>
      <c r="K1049" s="315">
        <v>1</v>
      </c>
      <c r="L1049" s="319">
        <v>984.06000001636562</v>
      </c>
      <c r="M1049" s="319">
        <v>984.06000001636562</v>
      </c>
      <c r="N1049" s="320">
        <v>2.3509801198993839E-5</v>
      </c>
      <c r="O1049" s="320">
        <v>2.3509801198993839E-5</v>
      </c>
      <c r="P1049" s="315">
        <v>1</v>
      </c>
      <c r="Q1049" s="319">
        <v>39304.980000287665</v>
      </c>
      <c r="R1049" s="320">
        <v>7.7546393545898634E-5</v>
      </c>
    </row>
    <row r="1050" spans="2:18" x14ac:dyDescent="0.2">
      <c r="B1050" s="315" t="s">
        <v>1171</v>
      </c>
      <c r="C1050" s="316" t="s">
        <v>8342</v>
      </c>
      <c r="D1050" s="315" t="s">
        <v>24</v>
      </c>
      <c r="E1050" s="317">
        <v>819.66666666666663</v>
      </c>
      <c r="F1050" s="318">
        <v>1.8912</v>
      </c>
      <c r="G1050" s="318">
        <v>6.1909999999999998</v>
      </c>
      <c r="H1050" s="319">
        <v>2.8008056999999997</v>
      </c>
      <c r="I1050" s="319">
        <v>1.2204675700000001</v>
      </c>
      <c r="J1050" s="319">
        <v>1.4240210200000001</v>
      </c>
      <c r="K1050" s="315">
        <v>2</v>
      </c>
      <c r="L1050" s="319">
        <v>46187.699999807286</v>
      </c>
      <c r="M1050" s="319">
        <v>46187.699999807286</v>
      </c>
      <c r="N1050" s="320">
        <v>1.0008837776474048E-4</v>
      </c>
      <c r="O1050" s="320">
        <v>1.0008837776474048E-4</v>
      </c>
      <c r="P1050" s="315">
        <v>1</v>
      </c>
      <c r="Q1050" s="319">
        <v>997.50000000349246</v>
      </c>
      <c r="R1050" s="320">
        <v>2.5261455815071431E-6</v>
      </c>
    </row>
    <row r="1051" spans="2:18" x14ac:dyDescent="0.2">
      <c r="B1051" s="315" t="s">
        <v>3511</v>
      </c>
      <c r="C1051" s="316" t="s">
        <v>8343</v>
      </c>
      <c r="D1051" s="315" t="s">
        <v>24</v>
      </c>
      <c r="E1051" s="317">
        <v>327.5</v>
      </c>
      <c r="F1051" s="318">
        <v>0.12090000000000001</v>
      </c>
      <c r="G1051" s="318">
        <v>3.4443999999999999</v>
      </c>
      <c r="H1051" s="319">
        <v>1.143186</v>
      </c>
      <c r="I1051" s="319">
        <v>0</v>
      </c>
      <c r="J1051" s="319">
        <v>0.25285816</v>
      </c>
      <c r="K1051" s="315">
        <v>0</v>
      </c>
      <c r="L1051" s="319">
        <v>0</v>
      </c>
      <c r="M1051" s="319">
        <v>0</v>
      </c>
      <c r="N1051" s="320">
        <v>0</v>
      </c>
      <c r="O1051" s="320">
        <v>0</v>
      </c>
      <c r="P1051" s="315">
        <v>1</v>
      </c>
      <c r="Q1051" s="319">
        <v>1639.3749999847323</v>
      </c>
      <c r="R1051" s="320">
        <v>1.3142672027380371E-5</v>
      </c>
    </row>
    <row r="1052" spans="2:18" x14ac:dyDescent="0.2">
      <c r="B1052" s="315" t="s">
        <v>8344</v>
      </c>
      <c r="C1052" s="316" t="s">
        <v>7545</v>
      </c>
      <c r="D1052" s="315" t="s">
        <v>24</v>
      </c>
      <c r="E1052" s="317">
        <v>38</v>
      </c>
      <c r="F1052" s="318">
        <v>0</v>
      </c>
      <c r="G1052" s="318">
        <v>1.6907999999999999</v>
      </c>
      <c r="H1052" s="319">
        <v>2.9913367000000002</v>
      </c>
      <c r="I1052" s="319"/>
      <c r="J1052" s="319"/>
      <c r="K1052" s="315"/>
      <c r="L1052" s="319"/>
      <c r="M1052" s="319"/>
      <c r="N1052" s="320"/>
      <c r="O1052" s="320"/>
      <c r="P1052" s="315"/>
      <c r="Q1052" s="319"/>
      <c r="R1052" s="320"/>
    </row>
    <row r="1053" spans="2:18" x14ac:dyDescent="0.2">
      <c r="B1053" s="315" t="s">
        <v>1107</v>
      </c>
      <c r="C1053" s="316" t="s">
        <v>8340</v>
      </c>
      <c r="D1053" s="315" t="s">
        <v>24</v>
      </c>
      <c r="E1053" s="317">
        <v>10.02</v>
      </c>
      <c r="F1053" s="318">
        <v>0.97780000000000011</v>
      </c>
      <c r="G1053" s="318">
        <v>4.8846000000000007</v>
      </c>
      <c r="H1053" s="319">
        <v>2.5209972478608749</v>
      </c>
      <c r="I1053" s="319">
        <v>0.87257596999999998</v>
      </c>
      <c r="J1053" s="319">
        <v>0</v>
      </c>
      <c r="K1053" s="315">
        <v>1</v>
      </c>
      <c r="L1053" s="319">
        <v>219.83999994881458</v>
      </c>
      <c r="M1053" s="319">
        <v>219.83999994881458</v>
      </c>
      <c r="N1053" s="320">
        <v>9.1457291870910472E-6</v>
      </c>
      <c r="O1053" s="320">
        <v>9.1457291870910472E-6</v>
      </c>
      <c r="P1053" s="315">
        <v>0</v>
      </c>
      <c r="Q1053" s="319">
        <v>0</v>
      </c>
      <c r="R1053" s="320">
        <v>0</v>
      </c>
    </row>
    <row r="1054" spans="2:18" x14ac:dyDescent="0.2">
      <c r="B1054" s="315" t="s">
        <v>1440</v>
      </c>
      <c r="C1054" s="316" t="s">
        <v>8345</v>
      </c>
      <c r="D1054" s="315" t="s">
        <v>24</v>
      </c>
      <c r="E1054" s="317">
        <v>1578.3947368421052</v>
      </c>
      <c r="F1054" s="318">
        <v>3.6358999999999999</v>
      </c>
      <c r="G1054" s="318">
        <v>8.6662999999999997</v>
      </c>
      <c r="H1054" s="319">
        <v>5.3499025565291758</v>
      </c>
      <c r="I1054" s="319">
        <v>112.25468076999999</v>
      </c>
      <c r="J1054" s="319">
        <v>2.65945353</v>
      </c>
      <c r="K1054" s="315">
        <v>3</v>
      </c>
      <c r="L1054" s="319">
        <v>3988360.5999944084</v>
      </c>
      <c r="M1054" s="319">
        <v>3673.5999999465416</v>
      </c>
      <c r="N1054" s="320">
        <v>1.6799744974904591E-3</v>
      </c>
      <c r="O1054" s="320">
        <v>3.3091022304761457E-5</v>
      </c>
      <c r="P1054" s="315">
        <v>16</v>
      </c>
      <c r="Q1054" s="319">
        <v>101882.57499993191</v>
      </c>
      <c r="R1054" s="320">
        <v>3.7382879341870247E-4</v>
      </c>
    </row>
    <row r="1055" spans="2:18" x14ac:dyDescent="0.2">
      <c r="B1055" s="315" t="s">
        <v>8346</v>
      </c>
      <c r="C1055" s="316" t="s">
        <v>8347</v>
      </c>
      <c r="D1055" s="315" t="s">
        <v>25</v>
      </c>
      <c r="E1055" s="317">
        <v>3</v>
      </c>
      <c r="F1055" s="318">
        <v>0</v>
      </c>
      <c r="G1055" s="318">
        <v>1.83E-2</v>
      </c>
      <c r="H1055" s="319"/>
      <c r="I1055" s="319">
        <v>4.1071459999999997E-2</v>
      </c>
      <c r="J1055" s="319">
        <v>0</v>
      </c>
      <c r="K1055" s="315"/>
      <c r="L1055" s="319"/>
      <c r="M1055" s="319"/>
      <c r="N1055" s="320"/>
      <c r="O1055" s="320"/>
      <c r="P1055" s="315"/>
      <c r="Q1055" s="319"/>
      <c r="R1055" s="320"/>
    </row>
    <row r="1056" spans="2:18" x14ac:dyDescent="0.2">
      <c r="B1056" s="315" t="s">
        <v>903</v>
      </c>
      <c r="C1056" s="316" t="s">
        <v>8348</v>
      </c>
      <c r="D1056" s="315" t="s">
        <v>25</v>
      </c>
      <c r="E1056" s="317">
        <v>51.955555555555563</v>
      </c>
      <c r="F1056" s="318">
        <v>34.881500000000003</v>
      </c>
      <c r="G1056" s="318">
        <v>7.3600000000000013E-2</v>
      </c>
      <c r="H1056" s="319">
        <v>0.1524248</v>
      </c>
      <c r="I1056" s="319">
        <v>1.82291545</v>
      </c>
      <c r="J1056" s="319">
        <v>0.36222906999999999</v>
      </c>
      <c r="K1056" s="315">
        <v>6</v>
      </c>
      <c r="L1056" s="319">
        <v>36409.399999674875</v>
      </c>
      <c r="M1056" s="319">
        <v>19439.999999700347</v>
      </c>
      <c r="N1056" s="320">
        <v>9.1355764896551247E-4</v>
      </c>
      <c r="O1056" s="320">
        <v>7.61562066893374E-4</v>
      </c>
      <c r="P1056" s="315">
        <v>3</v>
      </c>
      <c r="Q1056" s="319">
        <v>9239.235999872124</v>
      </c>
      <c r="R1056" s="320">
        <v>7.1158510613114181E-5</v>
      </c>
    </row>
    <row r="1057" spans="2:18" x14ac:dyDescent="0.2">
      <c r="B1057" s="315" t="s">
        <v>2190</v>
      </c>
      <c r="C1057" s="316" t="s">
        <v>7528</v>
      </c>
      <c r="D1057" s="315" t="s">
        <v>24</v>
      </c>
      <c r="E1057" s="317">
        <v>934.99599999999987</v>
      </c>
      <c r="F1057" s="318">
        <v>0</v>
      </c>
      <c r="G1057" s="318">
        <v>3.1774</v>
      </c>
      <c r="H1057" s="319"/>
      <c r="I1057" s="319">
        <v>0</v>
      </c>
      <c r="J1057" s="319">
        <v>0.92243531000000001</v>
      </c>
      <c r="K1057" s="315">
        <v>0</v>
      </c>
      <c r="L1057" s="319">
        <v>0</v>
      </c>
      <c r="M1057" s="319">
        <v>0</v>
      </c>
      <c r="N1057" s="320">
        <v>0</v>
      </c>
      <c r="O1057" s="320">
        <v>0</v>
      </c>
      <c r="P1057" s="315">
        <v>5</v>
      </c>
      <c r="Q1057" s="319">
        <v>22336.610999785815</v>
      </c>
      <c r="R1057" s="320">
        <v>7.0557505536959932E-5</v>
      </c>
    </row>
    <row r="1058" spans="2:18" x14ac:dyDescent="0.2">
      <c r="B1058" s="315" t="s">
        <v>764</v>
      </c>
      <c r="C1058" s="316" t="s">
        <v>7450</v>
      </c>
      <c r="D1058" s="315" t="s">
        <v>24</v>
      </c>
      <c r="E1058" s="317">
        <v>306.15090909090901</v>
      </c>
      <c r="F1058" s="318">
        <v>1.046</v>
      </c>
      <c r="G1058" s="318">
        <v>3.3089</v>
      </c>
      <c r="H1058" s="319">
        <v>3.3342925000000001</v>
      </c>
      <c r="I1058" s="319">
        <v>0.90119605999999997</v>
      </c>
      <c r="J1058" s="319">
        <v>2.9684336299999998</v>
      </c>
      <c r="K1058" s="315">
        <v>2</v>
      </c>
      <c r="L1058" s="319">
        <v>6686.9599997626619</v>
      </c>
      <c r="M1058" s="319">
        <v>6686.9599997626619</v>
      </c>
      <c r="N1058" s="320">
        <v>3.430456322267204E-4</v>
      </c>
      <c r="O1058" s="320">
        <v>3.430456322267204E-4</v>
      </c>
      <c r="P1058" s="315">
        <v>8</v>
      </c>
      <c r="Q1058" s="319">
        <v>37719.173600038848</v>
      </c>
      <c r="R1058" s="320">
        <v>1.1593002040690629E-4</v>
      </c>
    </row>
    <row r="1059" spans="2:18" x14ac:dyDescent="0.2">
      <c r="B1059" s="315" t="s">
        <v>5259</v>
      </c>
      <c r="C1059" s="316" t="s">
        <v>8349</v>
      </c>
      <c r="D1059" s="315" t="s">
        <v>24</v>
      </c>
      <c r="E1059" s="317">
        <v>586.45090909090914</v>
      </c>
      <c r="F1059" s="318">
        <v>5.3772000000000002</v>
      </c>
      <c r="G1059" s="318">
        <v>3.1458000000000004</v>
      </c>
      <c r="H1059" s="319">
        <v>4.7251687999999996</v>
      </c>
      <c r="I1059" s="319">
        <v>0</v>
      </c>
      <c r="J1059" s="319">
        <v>2.8010684399999999</v>
      </c>
      <c r="K1059" s="315">
        <v>0</v>
      </c>
      <c r="L1059" s="319">
        <v>0</v>
      </c>
      <c r="M1059" s="319">
        <v>0</v>
      </c>
      <c r="N1059" s="320">
        <v>0</v>
      </c>
      <c r="O1059" s="320">
        <v>0</v>
      </c>
      <c r="P1059" s="315">
        <v>11</v>
      </c>
      <c r="Q1059" s="319">
        <v>35300.309300013949</v>
      </c>
      <c r="R1059" s="320">
        <v>1.2032902006367494E-4</v>
      </c>
    </row>
    <row r="1060" spans="2:18" x14ac:dyDescent="0.2">
      <c r="B1060" s="315" t="s">
        <v>913</v>
      </c>
      <c r="C1060" s="316" t="s">
        <v>8350</v>
      </c>
      <c r="D1060" s="315" t="s">
        <v>24</v>
      </c>
      <c r="E1060" s="317">
        <v>620.66000000000031</v>
      </c>
      <c r="F1060" s="318">
        <v>3.0890999999999997</v>
      </c>
      <c r="G1060" s="318">
        <v>1.1101000000000001</v>
      </c>
      <c r="H1060" s="319">
        <v>3.4867173</v>
      </c>
      <c r="I1060" s="319">
        <v>0.16950436999999999</v>
      </c>
      <c r="J1060" s="319">
        <v>1.97925639</v>
      </c>
      <c r="K1060" s="315">
        <v>2</v>
      </c>
      <c r="L1060" s="319">
        <v>4076.8949997612453</v>
      </c>
      <c r="M1060" s="319">
        <v>4076.8949997612453</v>
      </c>
      <c r="N1060" s="320">
        <v>3.6097342228853455E-5</v>
      </c>
      <c r="O1060" s="320">
        <v>3.6097342228853455E-5</v>
      </c>
      <c r="P1060" s="315">
        <v>18</v>
      </c>
      <c r="Q1060" s="319">
        <v>48311.056599786527</v>
      </c>
      <c r="R1060" s="320">
        <v>2.0810748095931807E-4</v>
      </c>
    </row>
    <row r="1061" spans="2:18" x14ac:dyDescent="0.2">
      <c r="B1061" s="315" t="s">
        <v>7351</v>
      </c>
      <c r="C1061" s="316" t="s">
        <v>7450</v>
      </c>
      <c r="D1061" s="315" t="s">
        <v>24</v>
      </c>
      <c r="E1061" s="317">
        <v>16.559999999999999</v>
      </c>
      <c r="F1061" s="318">
        <v>0</v>
      </c>
      <c r="G1061" s="318">
        <v>2.4527000000000001</v>
      </c>
      <c r="H1061" s="319">
        <v>3.6391420999999999</v>
      </c>
      <c r="I1061" s="319">
        <v>0</v>
      </c>
      <c r="J1061" s="319">
        <v>0.10647587</v>
      </c>
      <c r="K1061" s="315">
        <v>0</v>
      </c>
      <c r="L1061" s="319">
        <v>0</v>
      </c>
      <c r="M1061" s="319">
        <v>0</v>
      </c>
      <c r="N1061" s="320">
        <v>0</v>
      </c>
      <c r="O1061" s="320">
        <v>0</v>
      </c>
      <c r="P1061" s="315">
        <v>1</v>
      </c>
      <c r="Q1061" s="319">
        <v>290.16000000871719</v>
      </c>
      <c r="R1061" s="320">
        <v>1.0423949440798213E-6</v>
      </c>
    </row>
    <row r="1062" spans="2:18" x14ac:dyDescent="0.2">
      <c r="B1062" s="315" t="s">
        <v>8351</v>
      </c>
      <c r="C1062" s="316" t="s">
        <v>7450</v>
      </c>
      <c r="D1062" s="315" t="s">
        <v>24</v>
      </c>
      <c r="E1062" s="317">
        <v>4</v>
      </c>
      <c r="F1062" s="318">
        <v>0</v>
      </c>
      <c r="G1062" s="318">
        <v>1.6083000000000001</v>
      </c>
      <c r="H1062" s="319">
        <v>3.2390270000000001</v>
      </c>
      <c r="I1062" s="319"/>
      <c r="J1062" s="319"/>
      <c r="K1062" s="315"/>
      <c r="L1062" s="319"/>
      <c r="M1062" s="319"/>
      <c r="N1062" s="320"/>
      <c r="O1062" s="320"/>
      <c r="P1062" s="315"/>
      <c r="Q1062" s="319"/>
      <c r="R1062" s="320"/>
    </row>
    <row r="1063" spans="2:18" x14ac:dyDescent="0.2">
      <c r="B1063" s="315" t="s">
        <v>8352</v>
      </c>
      <c r="C1063" s="316" t="s">
        <v>7450</v>
      </c>
      <c r="D1063" s="315" t="s">
        <v>24</v>
      </c>
      <c r="E1063" s="317">
        <v>3</v>
      </c>
      <c r="F1063" s="318">
        <v>0</v>
      </c>
      <c r="G1063" s="318">
        <v>1.6083000000000001</v>
      </c>
      <c r="H1063" s="319">
        <v>1.8382955075103959</v>
      </c>
      <c r="I1063" s="319"/>
      <c r="J1063" s="319"/>
      <c r="K1063" s="315"/>
      <c r="L1063" s="319"/>
      <c r="M1063" s="319"/>
      <c r="N1063" s="320"/>
      <c r="O1063" s="320"/>
      <c r="P1063" s="315"/>
      <c r="Q1063" s="319"/>
      <c r="R1063" s="320"/>
    </row>
    <row r="1064" spans="2:18" x14ac:dyDescent="0.2">
      <c r="B1064" s="315" t="s">
        <v>1053</v>
      </c>
      <c r="C1064" s="316" t="s">
        <v>8353</v>
      </c>
      <c r="D1064" s="315" t="s">
        <v>24</v>
      </c>
      <c r="E1064" s="317">
        <v>221.25</v>
      </c>
      <c r="F1064" s="318">
        <v>2.5865999999999998</v>
      </c>
      <c r="G1064" s="318">
        <v>1.8633</v>
      </c>
      <c r="H1064" s="319">
        <v>5.7159300000000002</v>
      </c>
      <c r="I1064" s="319">
        <v>2.1828541700000001</v>
      </c>
      <c r="J1064" s="319">
        <v>0.12136566</v>
      </c>
      <c r="K1064" s="315">
        <v>3</v>
      </c>
      <c r="L1064" s="319">
        <v>14050.000001719454</v>
      </c>
      <c r="M1064" s="319">
        <v>14050.000001719454</v>
      </c>
      <c r="N1064" s="320">
        <v>2.8962290160093352E-4</v>
      </c>
      <c r="O1064" s="320">
        <v>2.8962290160093352E-4</v>
      </c>
      <c r="P1064" s="315">
        <v>4</v>
      </c>
      <c r="Q1064" s="319">
        <v>4722.4299999939276</v>
      </c>
      <c r="R1064" s="320">
        <v>1.6932493592757704E-5</v>
      </c>
    </row>
    <row r="1065" spans="2:18" x14ac:dyDescent="0.2">
      <c r="B1065" s="315" t="s">
        <v>8354</v>
      </c>
      <c r="C1065" s="316" t="s">
        <v>7450</v>
      </c>
      <c r="D1065" s="315" t="s">
        <v>24</v>
      </c>
      <c r="E1065" s="317">
        <v>2</v>
      </c>
      <c r="F1065" s="318">
        <v>0</v>
      </c>
      <c r="G1065" s="318">
        <v>1.0494000000000001</v>
      </c>
      <c r="H1065" s="319">
        <v>1.5433010999999999</v>
      </c>
      <c r="I1065" s="319"/>
      <c r="J1065" s="319"/>
      <c r="K1065" s="315"/>
      <c r="L1065" s="319"/>
      <c r="M1065" s="319"/>
      <c r="N1065" s="320"/>
      <c r="O1065" s="320"/>
      <c r="P1065" s="315"/>
      <c r="Q1065" s="319"/>
      <c r="R1065" s="320"/>
    </row>
    <row r="1066" spans="2:18" x14ac:dyDescent="0.2">
      <c r="B1066" s="315" t="s">
        <v>1334</v>
      </c>
      <c r="C1066" s="316" t="s">
        <v>8355</v>
      </c>
      <c r="D1066" s="315" t="s">
        <v>24</v>
      </c>
      <c r="E1066" s="317">
        <v>41</v>
      </c>
      <c r="F1066" s="318">
        <v>0.40240000000000004</v>
      </c>
      <c r="G1066" s="318">
        <v>1.6368</v>
      </c>
      <c r="H1066" s="319">
        <v>0.6096992</v>
      </c>
      <c r="I1066" s="319">
        <v>0.35490804999999997</v>
      </c>
      <c r="J1066" s="319">
        <v>0</v>
      </c>
      <c r="K1066" s="315">
        <v>1</v>
      </c>
      <c r="L1066" s="319">
        <v>491.99999988544732</v>
      </c>
      <c r="M1066" s="319">
        <v>491.99999988544732</v>
      </c>
      <c r="N1066" s="320">
        <v>4.1401181589722573E-5</v>
      </c>
      <c r="O1066" s="320">
        <v>4.1401181589722573E-5</v>
      </c>
      <c r="P1066" s="315">
        <v>0</v>
      </c>
      <c r="Q1066" s="319">
        <v>0</v>
      </c>
      <c r="R1066" s="320">
        <v>0</v>
      </c>
    </row>
    <row r="1067" spans="2:18" x14ac:dyDescent="0.2">
      <c r="B1067" s="315" t="s">
        <v>1335</v>
      </c>
      <c r="C1067" s="316" t="s">
        <v>8356</v>
      </c>
      <c r="D1067" s="315" t="s">
        <v>24</v>
      </c>
      <c r="E1067" s="317">
        <v>562.58000000000004</v>
      </c>
      <c r="F1067" s="318">
        <v>2.3245999999999998</v>
      </c>
      <c r="G1067" s="318">
        <v>0.1055</v>
      </c>
      <c r="H1067" s="319">
        <v>3.1628145999999995</v>
      </c>
      <c r="I1067" s="319">
        <v>2.5034841000000001</v>
      </c>
      <c r="J1067" s="319">
        <v>0</v>
      </c>
      <c r="K1067" s="315">
        <v>1</v>
      </c>
      <c r="L1067" s="319">
        <v>24753.519998166197</v>
      </c>
      <c r="M1067" s="319">
        <v>24753.519998166197</v>
      </c>
      <c r="N1067" s="320">
        <v>5.6808479850600302E-4</v>
      </c>
      <c r="O1067" s="320">
        <v>5.6808479850600302E-4</v>
      </c>
      <c r="P1067" s="315">
        <v>0</v>
      </c>
      <c r="Q1067" s="319">
        <v>0</v>
      </c>
      <c r="R1067" s="320">
        <v>0</v>
      </c>
    </row>
    <row r="1068" spans="2:18" x14ac:dyDescent="0.2">
      <c r="B1068" s="315" t="s">
        <v>786</v>
      </c>
      <c r="C1068" s="316" t="s">
        <v>8357</v>
      </c>
      <c r="D1068" s="315" t="s">
        <v>24</v>
      </c>
      <c r="E1068" s="317">
        <v>1219.45</v>
      </c>
      <c r="F1068" s="318">
        <v>4.1234999999999999</v>
      </c>
      <c r="G1068" s="318">
        <v>1.7367000000000001</v>
      </c>
      <c r="H1068" s="319">
        <v>2.4197436999999997</v>
      </c>
      <c r="I1068" s="319">
        <v>68.302448560000002</v>
      </c>
      <c r="J1068" s="319">
        <v>0.13763831000000001</v>
      </c>
      <c r="K1068" s="315">
        <v>6</v>
      </c>
      <c r="L1068" s="319">
        <v>2219417.310003716</v>
      </c>
      <c r="M1068" s="319">
        <v>125661.31000343543</v>
      </c>
      <c r="N1068" s="320">
        <v>3.9089838983803124E-3</v>
      </c>
      <c r="O1068" s="320">
        <v>2.6918517730270255E-3</v>
      </c>
      <c r="P1068" s="315">
        <v>4</v>
      </c>
      <c r="Q1068" s="319">
        <v>10670.830000041949</v>
      </c>
      <c r="R1068" s="320">
        <v>7.5956357899084408E-5</v>
      </c>
    </row>
    <row r="1069" spans="2:18" x14ac:dyDescent="0.2">
      <c r="B1069" s="315" t="s">
        <v>1274</v>
      </c>
      <c r="C1069" s="316" t="s">
        <v>8358</v>
      </c>
      <c r="D1069" s="315" t="s">
        <v>25</v>
      </c>
      <c r="E1069" s="317">
        <v>1610.18</v>
      </c>
      <c r="F1069" s="318">
        <v>6.6470000000000002</v>
      </c>
      <c r="G1069" s="318">
        <v>0.32400000000000001</v>
      </c>
      <c r="H1069" s="319">
        <v>1.693494334440891</v>
      </c>
      <c r="I1069" s="319"/>
      <c r="J1069" s="319"/>
      <c r="K1069" s="315"/>
      <c r="L1069" s="319"/>
      <c r="M1069" s="319"/>
      <c r="N1069" s="320"/>
      <c r="O1069" s="320"/>
      <c r="P1069" s="315"/>
      <c r="Q1069" s="319"/>
      <c r="R1069" s="320"/>
    </row>
    <row r="1070" spans="2:18" x14ac:dyDescent="0.2">
      <c r="B1070" s="315" t="s">
        <v>1128</v>
      </c>
      <c r="C1070" s="316" t="s">
        <v>8359</v>
      </c>
      <c r="D1070" s="315" t="s">
        <v>24</v>
      </c>
      <c r="E1070" s="317">
        <v>1742.2272727272727</v>
      </c>
      <c r="F1070" s="318">
        <v>4.4580000000000002</v>
      </c>
      <c r="G1070" s="318">
        <v>0.62830000000000008</v>
      </c>
      <c r="H1070" s="319">
        <v>3.1368133694757439</v>
      </c>
      <c r="I1070" s="319">
        <v>116.71039123</v>
      </c>
      <c r="J1070" s="319">
        <v>1.5828829999999999E-2</v>
      </c>
      <c r="K1070" s="315">
        <v>9</v>
      </c>
      <c r="L1070" s="319">
        <v>5439277.3899858333</v>
      </c>
      <c r="M1070" s="319">
        <v>208121.8900000609</v>
      </c>
      <c r="N1070" s="320">
        <v>1.0713141868644414E-2</v>
      </c>
      <c r="O1070" s="320">
        <v>3.6199650776822783E-3</v>
      </c>
      <c r="P1070" s="315">
        <v>2</v>
      </c>
      <c r="Q1070" s="319">
        <v>1618.9599999781699</v>
      </c>
      <c r="R1070" s="320">
        <v>6.8819219707907052E-6</v>
      </c>
    </row>
    <row r="1071" spans="2:18" x14ac:dyDescent="0.2">
      <c r="B1071" s="315" t="s">
        <v>1336</v>
      </c>
      <c r="C1071" s="316" t="s">
        <v>8360</v>
      </c>
      <c r="D1071" s="315" t="s">
        <v>24</v>
      </c>
      <c r="E1071" s="317">
        <v>71.575000000000003</v>
      </c>
      <c r="F1071" s="318">
        <v>0.438</v>
      </c>
      <c r="G1071" s="318">
        <v>2.2989000000000002</v>
      </c>
      <c r="H1071" s="319">
        <v>3.9439916999999998</v>
      </c>
      <c r="I1071" s="319">
        <v>19.445405099999999</v>
      </c>
      <c r="J1071" s="319">
        <v>0</v>
      </c>
      <c r="K1071" s="315">
        <v>6</v>
      </c>
      <c r="L1071" s="319">
        <v>128842.73999947903</v>
      </c>
      <c r="M1071" s="319">
        <v>15062.629999206669</v>
      </c>
      <c r="N1071" s="320">
        <v>1.9720621221663585E-4</v>
      </c>
      <c r="O1071" s="320">
        <v>9.8864670898444649E-5</v>
      </c>
      <c r="P1071" s="315">
        <v>0</v>
      </c>
      <c r="Q1071" s="319">
        <v>0</v>
      </c>
      <c r="R1071" s="320">
        <v>0</v>
      </c>
    </row>
    <row r="1072" spans="2:18" x14ac:dyDescent="0.2">
      <c r="B1072" s="315" t="s">
        <v>1189</v>
      </c>
      <c r="C1072" s="316" t="s">
        <v>8360</v>
      </c>
      <c r="D1072" s="315" t="s">
        <v>24</v>
      </c>
      <c r="E1072" s="317">
        <v>165.5</v>
      </c>
      <c r="F1072" s="318">
        <v>1.1233</v>
      </c>
      <c r="G1072" s="318">
        <v>0.80149999999999999</v>
      </c>
      <c r="H1072" s="319">
        <v>1.2003452999999999</v>
      </c>
      <c r="I1072" s="319">
        <v>0.59192378000000001</v>
      </c>
      <c r="J1072" s="319">
        <v>0</v>
      </c>
      <c r="K1072" s="315">
        <v>2</v>
      </c>
      <c r="L1072" s="319">
        <v>3139.2999999431195</v>
      </c>
      <c r="M1072" s="319">
        <v>3139.2999999431195</v>
      </c>
      <c r="N1072" s="320">
        <v>1.7181340681698791E-4</v>
      </c>
      <c r="O1072" s="320">
        <v>1.7181340681698791E-4</v>
      </c>
      <c r="P1072" s="315">
        <v>0</v>
      </c>
      <c r="Q1072" s="319">
        <v>0</v>
      </c>
      <c r="R1072" s="320">
        <v>0</v>
      </c>
    </row>
    <row r="1073" spans="2:18" x14ac:dyDescent="0.2">
      <c r="B1073" s="315" t="s">
        <v>966</v>
      </c>
      <c r="C1073" s="316" t="s">
        <v>8361</v>
      </c>
      <c r="D1073" s="315" t="s">
        <v>24</v>
      </c>
      <c r="E1073" s="317">
        <v>1616.5736363636365</v>
      </c>
      <c r="F1073" s="318">
        <v>5.7484000000000002</v>
      </c>
      <c r="G1073" s="318">
        <v>0.30169999999999997</v>
      </c>
      <c r="H1073" s="319">
        <v>3.4295580000000001</v>
      </c>
      <c r="I1073" s="319">
        <v>7.3765119800000001</v>
      </c>
      <c r="J1073" s="319">
        <v>0.85425649999999997</v>
      </c>
      <c r="K1073" s="315">
        <v>6</v>
      </c>
      <c r="L1073" s="319">
        <v>320606.15666160709</v>
      </c>
      <c r="M1073" s="319">
        <v>84386.156661385336</v>
      </c>
      <c r="N1073" s="320">
        <v>2.2699004618407345E-3</v>
      </c>
      <c r="O1073" s="320">
        <v>2.2057031895878873E-3</v>
      </c>
      <c r="P1073" s="315">
        <v>5</v>
      </c>
      <c r="Q1073" s="319">
        <v>26607.912800062175</v>
      </c>
      <c r="R1073" s="320">
        <v>6.8702127534667093E-5</v>
      </c>
    </row>
    <row r="1074" spans="2:18" x14ac:dyDescent="0.2">
      <c r="B1074" s="315" t="s">
        <v>8362</v>
      </c>
      <c r="C1074" s="316" t="s">
        <v>7530</v>
      </c>
      <c r="D1074" s="315" t="s">
        <v>24</v>
      </c>
      <c r="E1074" s="317">
        <v>411</v>
      </c>
      <c r="F1074" s="318">
        <v>0</v>
      </c>
      <c r="G1074" s="318">
        <v>2.0591999999999997</v>
      </c>
      <c r="H1074" s="319">
        <v>1.2003452999999999</v>
      </c>
      <c r="I1074" s="319"/>
      <c r="J1074" s="319"/>
      <c r="K1074" s="315"/>
      <c r="L1074" s="319"/>
      <c r="M1074" s="319"/>
      <c r="N1074" s="320"/>
      <c r="O1074" s="320"/>
      <c r="P1074" s="315"/>
      <c r="Q1074" s="319"/>
      <c r="R1074" s="320"/>
    </row>
    <row r="1075" spans="2:18" x14ac:dyDescent="0.2">
      <c r="B1075" s="315" t="s">
        <v>971</v>
      </c>
      <c r="C1075" s="316" t="s">
        <v>8363</v>
      </c>
      <c r="D1075" s="315" t="s">
        <v>25</v>
      </c>
      <c r="E1075" s="317">
        <v>136.43478260869566</v>
      </c>
      <c r="F1075" s="318">
        <v>29.498100000000001</v>
      </c>
      <c r="G1075" s="318">
        <v>0</v>
      </c>
      <c r="H1075" s="319">
        <v>0.53348680000000004</v>
      </c>
      <c r="I1075" s="319">
        <v>46.525978639999998</v>
      </c>
      <c r="J1075" s="319">
        <v>0.82866678999999999</v>
      </c>
      <c r="K1075" s="315">
        <v>11</v>
      </c>
      <c r="L1075" s="319">
        <v>853210.53000112006</v>
      </c>
      <c r="M1075" s="319">
        <v>40159.529999315841</v>
      </c>
      <c r="N1075" s="320">
        <v>2.2489965640442844E-3</v>
      </c>
      <c r="O1075" s="320">
        <v>6.3101236216820289E-4</v>
      </c>
      <c r="P1075" s="315">
        <v>12</v>
      </c>
      <c r="Q1075" s="319">
        <v>12626.549999964693</v>
      </c>
      <c r="R1075" s="320">
        <v>1.2546053228040989E-4</v>
      </c>
    </row>
    <row r="1076" spans="2:18" x14ac:dyDescent="0.2">
      <c r="B1076" s="315" t="s">
        <v>1118</v>
      </c>
      <c r="C1076" s="316" t="s">
        <v>8364</v>
      </c>
      <c r="D1076" s="315" t="s">
        <v>25</v>
      </c>
      <c r="E1076" s="317">
        <v>168.05549999999999</v>
      </c>
      <c r="F1076" s="318">
        <v>49.369430000000001</v>
      </c>
      <c r="G1076" s="318">
        <v>0</v>
      </c>
      <c r="H1076" s="319">
        <v>0.74307089999999998</v>
      </c>
      <c r="I1076" s="319">
        <v>86.14270587</v>
      </c>
      <c r="J1076" s="319">
        <v>0.93011922999999996</v>
      </c>
      <c r="K1076" s="315">
        <v>9</v>
      </c>
      <c r="L1076" s="319">
        <v>1036746.3400021716</v>
      </c>
      <c r="M1076" s="319">
        <v>1696.9999999546912</v>
      </c>
      <c r="N1076" s="320">
        <v>1.996149921060775E-3</v>
      </c>
      <c r="O1076" s="320">
        <v>4.461917208731273E-5</v>
      </c>
      <c r="P1076" s="315">
        <v>10</v>
      </c>
      <c r="Q1076" s="319">
        <v>13214.399999907764</v>
      </c>
      <c r="R1076" s="320">
        <v>1.5517251857972584E-4</v>
      </c>
    </row>
    <row r="1077" spans="2:18" x14ac:dyDescent="0.2">
      <c r="B1077" s="315" t="s">
        <v>649</v>
      </c>
      <c r="C1077" s="316" t="s">
        <v>8365</v>
      </c>
      <c r="D1077" s="315" t="s">
        <v>25</v>
      </c>
      <c r="E1077" s="317">
        <v>1608.2644827586207</v>
      </c>
      <c r="F1077" s="318">
        <v>21.466600000000003</v>
      </c>
      <c r="G1077" s="318">
        <v>1.2716000000000001</v>
      </c>
      <c r="H1077" s="319">
        <v>3.9978987708789635</v>
      </c>
      <c r="I1077" s="319">
        <v>174.46110178000001</v>
      </c>
      <c r="J1077" s="319">
        <v>3.6842471099999998</v>
      </c>
      <c r="K1077" s="315">
        <v>15</v>
      </c>
      <c r="L1077" s="319">
        <v>6225698.9800001774</v>
      </c>
      <c r="M1077" s="319">
        <v>267713.36999196757</v>
      </c>
      <c r="N1077" s="320">
        <v>1.2266189612220056E-2</v>
      </c>
      <c r="O1077" s="320">
        <v>7.7363702184936557E-3</v>
      </c>
      <c r="P1077" s="315">
        <v>14</v>
      </c>
      <c r="Q1077" s="319">
        <v>58134.073799609556</v>
      </c>
      <c r="R1077" s="320">
        <v>4.9677271987676153E-4</v>
      </c>
    </row>
    <row r="1078" spans="2:18" x14ac:dyDescent="0.2">
      <c r="B1078" s="315" t="s">
        <v>625</v>
      </c>
      <c r="C1078" s="316" t="s">
        <v>8366</v>
      </c>
      <c r="D1078" s="315" t="s">
        <v>25</v>
      </c>
      <c r="E1078" s="317">
        <v>770.30882352941171</v>
      </c>
      <c r="F1078" s="318">
        <v>91.0261</v>
      </c>
      <c r="G1078" s="318">
        <v>2.5358000000000001</v>
      </c>
      <c r="H1078" s="319">
        <v>3.2136728387777631</v>
      </c>
      <c r="I1078" s="319">
        <v>122.84696871</v>
      </c>
      <c r="J1078" s="319">
        <v>7.8955274299999996</v>
      </c>
      <c r="K1078" s="315">
        <v>18</v>
      </c>
      <c r="L1078" s="319">
        <v>2142846.2000000384</v>
      </c>
      <c r="M1078" s="319">
        <v>183604.70000080008</v>
      </c>
      <c r="N1078" s="320">
        <v>8.1988253708137893E-3</v>
      </c>
      <c r="O1078" s="320">
        <v>5.8695772564583909E-3</v>
      </c>
      <c r="P1078" s="315">
        <v>16</v>
      </c>
      <c r="Q1078" s="319">
        <v>129676.94000030283</v>
      </c>
      <c r="R1078" s="320">
        <v>1.3012401732284899E-3</v>
      </c>
    </row>
    <row r="1079" spans="2:18" x14ac:dyDescent="0.2">
      <c r="B1079" s="315" t="s">
        <v>695</v>
      </c>
      <c r="C1079" s="316" t="s">
        <v>8367</v>
      </c>
      <c r="D1079" s="315" t="s">
        <v>25</v>
      </c>
      <c r="E1079" s="317">
        <v>378.65999999999997</v>
      </c>
      <c r="F1079" s="318">
        <v>27.6282</v>
      </c>
      <c r="G1079" s="318">
        <v>2.3870999999999998</v>
      </c>
      <c r="H1079" s="319">
        <v>1.2193984</v>
      </c>
      <c r="I1079" s="319">
        <v>81.882400090000004</v>
      </c>
      <c r="J1079" s="319">
        <v>0.67137168999999997</v>
      </c>
      <c r="K1079" s="315">
        <v>4</v>
      </c>
      <c r="L1079" s="319">
        <v>1173784.3900002884</v>
      </c>
      <c r="M1079" s="319">
        <v>12659.389998613495</v>
      </c>
      <c r="N1079" s="320">
        <v>2.2455385274159339E-3</v>
      </c>
      <c r="O1079" s="320">
        <v>1.1214723739474282E-3</v>
      </c>
      <c r="P1079" s="315">
        <v>6</v>
      </c>
      <c r="Q1079" s="319">
        <v>16695.080000496368</v>
      </c>
      <c r="R1079" s="320">
        <v>3.3999090763105753E-4</v>
      </c>
    </row>
    <row r="1080" spans="2:18" x14ac:dyDescent="0.2">
      <c r="B1080" s="315" t="s">
        <v>696</v>
      </c>
      <c r="C1080" s="316" t="s">
        <v>10044</v>
      </c>
      <c r="D1080" s="315" t="s">
        <v>25</v>
      </c>
      <c r="E1080" s="317">
        <v>733.38512820512835</v>
      </c>
      <c r="F1080" s="318">
        <v>29.812069999999999</v>
      </c>
      <c r="G1080" s="318">
        <v>2.3826000000000001</v>
      </c>
      <c r="H1080" s="319">
        <v>1.9339133657373835</v>
      </c>
      <c r="I1080" s="319">
        <v>158.99835401999999</v>
      </c>
      <c r="J1080" s="319">
        <v>10.491145680000001</v>
      </c>
      <c r="K1080" s="315">
        <v>10</v>
      </c>
      <c r="L1080" s="319">
        <v>3467548.1399961933</v>
      </c>
      <c r="M1080" s="319">
        <v>76974.63999746411</v>
      </c>
      <c r="N1080" s="320">
        <v>7.0530044078665416E-3</v>
      </c>
      <c r="O1080" s="320">
        <v>2.1937675970270056E-3</v>
      </c>
      <c r="P1080" s="315">
        <v>29</v>
      </c>
      <c r="Q1080" s="319">
        <v>156934.91199981247</v>
      </c>
      <c r="R1080" s="320">
        <v>1.1042954378438796E-3</v>
      </c>
    </row>
    <row r="1081" spans="2:18" x14ac:dyDescent="0.2">
      <c r="B1081" s="315" t="s">
        <v>697</v>
      </c>
      <c r="C1081" s="316" t="s">
        <v>8365</v>
      </c>
      <c r="D1081" s="315" t="s">
        <v>25</v>
      </c>
      <c r="E1081" s="317">
        <v>1340.0600000000002</v>
      </c>
      <c r="F1081" s="318">
        <v>22.746700000000001</v>
      </c>
      <c r="G1081" s="318">
        <v>0.56830000000000003</v>
      </c>
      <c r="H1081" s="319">
        <v>2.855777945553319</v>
      </c>
      <c r="I1081" s="319">
        <v>191.28481589</v>
      </c>
      <c r="J1081" s="319">
        <v>4.5559422999999999</v>
      </c>
      <c r="K1081" s="315">
        <v>17</v>
      </c>
      <c r="L1081" s="319">
        <v>6199702.2799968487</v>
      </c>
      <c r="M1081" s="319">
        <v>167850.49999961973</v>
      </c>
      <c r="N1081" s="320">
        <v>1.861219806017033E-2</v>
      </c>
      <c r="O1081" s="320">
        <v>1.0749457411698098E-2</v>
      </c>
      <c r="P1081" s="315">
        <v>16</v>
      </c>
      <c r="Q1081" s="319">
        <v>140550.4700001071</v>
      </c>
      <c r="R1081" s="320">
        <v>1.2077563807490603E-3</v>
      </c>
    </row>
    <row r="1082" spans="2:18" x14ac:dyDescent="0.2">
      <c r="B1082" s="315" t="s">
        <v>698</v>
      </c>
      <c r="C1082" s="316" t="s">
        <v>10045</v>
      </c>
      <c r="D1082" s="315" t="s">
        <v>25</v>
      </c>
      <c r="E1082" s="317">
        <v>594.35454545454536</v>
      </c>
      <c r="F1082" s="318">
        <v>32.595799999999997</v>
      </c>
      <c r="G1082" s="318">
        <v>0.44490000000000002</v>
      </c>
      <c r="H1082" s="319">
        <v>1.8100445000000001</v>
      </c>
      <c r="I1082" s="319">
        <v>4.4338872199999999</v>
      </c>
      <c r="J1082" s="319">
        <v>3.5003456599999998</v>
      </c>
      <c r="K1082" s="315">
        <v>5</v>
      </c>
      <c r="L1082" s="319">
        <v>65266.220000120346</v>
      </c>
      <c r="M1082" s="319">
        <v>65266.220000120346</v>
      </c>
      <c r="N1082" s="320">
        <v>4.1410872074117118E-3</v>
      </c>
      <c r="O1082" s="320">
        <v>4.1410872074117118E-3</v>
      </c>
      <c r="P1082" s="315">
        <v>5</v>
      </c>
      <c r="Q1082" s="319">
        <v>42707.560000417856</v>
      </c>
      <c r="R1082" s="320">
        <v>4.0400312760615459E-4</v>
      </c>
    </row>
    <row r="1083" spans="2:18" x14ac:dyDescent="0.2">
      <c r="B1083" s="315" t="s">
        <v>699</v>
      </c>
      <c r="C1083" s="316" t="s">
        <v>8368</v>
      </c>
      <c r="D1083" s="315" t="s">
        <v>25</v>
      </c>
      <c r="E1083" s="317">
        <v>995.08526315789493</v>
      </c>
      <c r="F1083" s="318">
        <v>32.836500000000001</v>
      </c>
      <c r="G1083" s="318">
        <v>4.2776999999999994</v>
      </c>
      <c r="H1083" s="319">
        <v>3.0749222515224472</v>
      </c>
      <c r="I1083" s="319">
        <v>139.80871243000001</v>
      </c>
      <c r="J1083" s="319">
        <v>1.21720374</v>
      </c>
      <c r="K1083" s="315">
        <v>11</v>
      </c>
      <c r="L1083" s="319">
        <v>3342570.5033340482</v>
      </c>
      <c r="M1083" s="319">
        <v>178510.48333069374</v>
      </c>
      <c r="N1083" s="320">
        <v>1.3308631815468796E-2</v>
      </c>
      <c r="O1083" s="320">
        <v>1.0272029124716137E-2</v>
      </c>
      <c r="P1083" s="315">
        <v>8</v>
      </c>
      <c r="Q1083" s="319">
        <v>45943.019999746859</v>
      </c>
      <c r="R1083" s="320">
        <v>3.8815295480415952E-4</v>
      </c>
    </row>
    <row r="1084" spans="2:18" x14ac:dyDescent="0.2">
      <c r="B1084" s="315" t="s">
        <v>1391</v>
      </c>
      <c r="C1084" s="316" t="s">
        <v>8369</v>
      </c>
      <c r="D1084" s="315" t="s">
        <v>24</v>
      </c>
      <c r="E1084" s="317">
        <v>1094.3980000000001</v>
      </c>
      <c r="F1084" s="318">
        <v>4.9156000000000004</v>
      </c>
      <c r="G1084" s="318">
        <v>0.39729999999999999</v>
      </c>
      <c r="H1084" s="319">
        <v>3.2390270000000001</v>
      </c>
      <c r="I1084" s="319">
        <v>0.42163566000000002</v>
      </c>
      <c r="J1084" s="319">
        <v>2.9533273699999998</v>
      </c>
      <c r="K1084" s="315">
        <v>3</v>
      </c>
      <c r="L1084" s="319">
        <v>4439.9800001745225</v>
      </c>
      <c r="M1084" s="319">
        <v>4439.9800001745225</v>
      </c>
      <c r="N1084" s="320">
        <v>9.2215336783164911E-5</v>
      </c>
      <c r="O1084" s="320">
        <v>9.2215336783164911E-5</v>
      </c>
      <c r="P1084" s="315">
        <v>11</v>
      </c>
      <c r="Q1084" s="319">
        <v>48525.256500486859</v>
      </c>
      <c r="R1084" s="320">
        <v>2.0958036403843705E-4</v>
      </c>
    </row>
    <row r="1085" spans="2:18" x14ac:dyDescent="0.2">
      <c r="B1085" s="315" t="s">
        <v>1766</v>
      </c>
      <c r="C1085" s="316" t="s">
        <v>8370</v>
      </c>
      <c r="D1085" s="315" t="s">
        <v>24</v>
      </c>
      <c r="E1085" s="317">
        <v>420.06857142857137</v>
      </c>
      <c r="F1085" s="318">
        <v>1.8537999999999999</v>
      </c>
      <c r="G1085" s="318">
        <v>0.23920000000000002</v>
      </c>
      <c r="H1085" s="319">
        <v>1.5051949000000002</v>
      </c>
      <c r="I1085" s="319">
        <v>3.6724499999999998E-3</v>
      </c>
      <c r="J1085" s="319">
        <v>1.06990937</v>
      </c>
      <c r="K1085" s="315">
        <v>1</v>
      </c>
      <c r="L1085" s="319">
        <v>137.63520000869036</v>
      </c>
      <c r="M1085" s="319">
        <v>137.63520000869036</v>
      </c>
      <c r="N1085" s="320">
        <v>2.3528047933395133E-6</v>
      </c>
      <c r="O1085" s="320">
        <v>2.3528047933395133E-6</v>
      </c>
      <c r="P1085" s="315">
        <v>5</v>
      </c>
      <c r="Q1085" s="319">
        <v>20850.751799881684</v>
      </c>
      <c r="R1085" s="320">
        <v>8.1503052759831086E-5</v>
      </c>
    </row>
    <row r="1086" spans="2:18" x14ac:dyDescent="0.2">
      <c r="B1086" s="315" t="s">
        <v>1591</v>
      </c>
      <c r="C1086" s="316" t="s">
        <v>8369</v>
      </c>
      <c r="D1086" s="315" t="s">
        <v>24</v>
      </c>
      <c r="E1086" s="317">
        <v>1828.9914285714281</v>
      </c>
      <c r="F1086" s="318">
        <v>4.6924000000000001</v>
      </c>
      <c r="G1086" s="318">
        <v>4.1017000000000001</v>
      </c>
      <c r="H1086" s="319">
        <v>4.6378651659119772</v>
      </c>
      <c r="I1086" s="319">
        <v>0.27246535999999999</v>
      </c>
      <c r="J1086" s="319">
        <v>0.84427890999999999</v>
      </c>
      <c r="K1086" s="315">
        <v>3</v>
      </c>
      <c r="L1086" s="319">
        <v>5379.9299997790949</v>
      </c>
      <c r="M1086" s="319">
        <v>5027.429999664193</v>
      </c>
      <c r="N1086" s="320">
        <v>8.2765383732911926E-5</v>
      </c>
      <c r="O1086" s="320">
        <v>6.8510556350783673E-5</v>
      </c>
      <c r="P1086" s="315">
        <v>11</v>
      </c>
      <c r="Q1086" s="319">
        <v>33105.083200207468</v>
      </c>
      <c r="R1086" s="320">
        <v>1.2290901554059026E-4</v>
      </c>
    </row>
    <row r="1087" spans="2:18" x14ac:dyDescent="0.2">
      <c r="B1087" s="315" t="s">
        <v>1193</v>
      </c>
      <c r="C1087" s="316" t="s">
        <v>8371</v>
      </c>
      <c r="D1087" s="315" t="s">
        <v>24</v>
      </c>
      <c r="E1087" s="317">
        <v>705.32444444444434</v>
      </c>
      <c r="F1087" s="318">
        <v>2.4571900000000002</v>
      </c>
      <c r="G1087" s="318">
        <v>2.4872000000000001</v>
      </c>
      <c r="H1087" s="319">
        <v>1.6742500806404268</v>
      </c>
      <c r="I1087" s="319">
        <v>8.2590240999999995</v>
      </c>
      <c r="J1087" s="319">
        <v>2.8944080000000001E-2</v>
      </c>
      <c r="K1087" s="315">
        <v>8</v>
      </c>
      <c r="L1087" s="319">
        <v>292020.77720064088</v>
      </c>
      <c r="M1087" s="319">
        <v>15979.277200346703</v>
      </c>
      <c r="N1087" s="320">
        <v>3.1732846677128939E-4</v>
      </c>
      <c r="O1087" s="320">
        <v>1.8287293164517373E-4</v>
      </c>
      <c r="P1087" s="315">
        <v>1</v>
      </c>
      <c r="Q1087" s="319">
        <v>858.3047999956558</v>
      </c>
      <c r="R1087" s="320">
        <v>3.1449555713588784E-6</v>
      </c>
    </row>
    <row r="1088" spans="2:18" x14ac:dyDescent="0.2">
      <c r="B1088" s="315" t="s">
        <v>887</v>
      </c>
      <c r="C1088" s="316" t="s">
        <v>8372</v>
      </c>
      <c r="D1088" s="315" t="s">
        <v>24</v>
      </c>
      <c r="E1088" s="317">
        <v>674.25833333333333</v>
      </c>
      <c r="F1088" s="318">
        <v>2.9497000000000004</v>
      </c>
      <c r="G1088" s="318">
        <v>0.2487</v>
      </c>
      <c r="H1088" s="319">
        <v>1.2701207508306687</v>
      </c>
      <c r="I1088" s="319">
        <v>0.95660281999999996</v>
      </c>
      <c r="J1088" s="319">
        <v>0.31255517999999999</v>
      </c>
      <c r="K1088" s="315">
        <v>4</v>
      </c>
      <c r="L1088" s="319">
        <v>72028.065002285817</v>
      </c>
      <c r="M1088" s="319">
        <v>22779.85500238058</v>
      </c>
      <c r="N1088" s="320">
        <v>9.6120242818778447E-4</v>
      </c>
      <c r="O1088" s="320">
        <v>8.2419976353796296E-4</v>
      </c>
      <c r="P1088" s="315">
        <v>2</v>
      </c>
      <c r="Q1088" s="319">
        <v>11717.965100166301</v>
      </c>
      <c r="R1088" s="320">
        <v>3.7698598376065268E-5</v>
      </c>
    </row>
    <row r="1089" spans="2:18" x14ac:dyDescent="0.2">
      <c r="B1089" s="315" t="s">
        <v>1381</v>
      </c>
      <c r="C1089" s="316" t="s">
        <v>8373</v>
      </c>
      <c r="D1089" s="315" t="s">
        <v>24</v>
      </c>
      <c r="E1089" s="317">
        <v>1155.04375</v>
      </c>
      <c r="F1089" s="318">
        <v>6.0333000000000006</v>
      </c>
      <c r="G1089" s="318">
        <v>2.6483000000000003</v>
      </c>
      <c r="H1089" s="319">
        <v>4.0797818056985111</v>
      </c>
      <c r="I1089" s="319">
        <v>61.695619780000001</v>
      </c>
      <c r="J1089" s="319">
        <v>0.43861025999999997</v>
      </c>
      <c r="K1089" s="315">
        <v>3</v>
      </c>
      <c r="L1089" s="319">
        <v>1258926.4100050605</v>
      </c>
      <c r="M1089" s="319">
        <v>226.38000001183246</v>
      </c>
      <c r="N1089" s="320">
        <v>2.3345012515106345E-3</v>
      </c>
      <c r="O1089" s="320">
        <v>4.6650836011759446E-6</v>
      </c>
      <c r="P1089" s="315">
        <v>5</v>
      </c>
      <c r="Q1089" s="319">
        <v>16973.664199967854</v>
      </c>
      <c r="R1089" s="320">
        <v>6.2279756805602051E-5</v>
      </c>
    </row>
    <row r="1090" spans="2:18" x14ac:dyDescent="0.2">
      <c r="B1090" s="315" t="s">
        <v>910</v>
      </c>
      <c r="C1090" s="316" t="s">
        <v>8374</v>
      </c>
      <c r="D1090" s="315" t="s">
        <v>25</v>
      </c>
      <c r="E1090" s="317">
        <v>2020.47</v>
      </c>
      <c r="F1090" s="318">
        <v>11.757899999999999</v>
      </c>
      <c r="G1090" s="318">
        <v>1.7694000000000001</v>
      </c>
      <c r="H1090" s="319">
        <v>3.7526294910906119</v>
      </c>
      <c r="I1090" s="319"/>
      <c r="J1090" s="319"/>
      <c r="K1090" s="315"/>
      <c r="L1090" s="319"/>
      <c r="M1090" s="319"/>
      <c r="N1090" s="320"/>
      <c r="O1090" s="320"/>
      <c r="P1090" s="315"/>
      <c r="Q1090" s="319"/>
      <c r="R1090" s="320"/>
    </row>
    <row r="1091" spans="2:18" x14ac:dyDescent="0.2">
      <c r="B1091" s="315" t="s">
        <v>1784</v>
      </c>
      <c r="C1091" s="316" t="s">
        <v>8372</v>
      </c>
      <c r="D1091" s="315" t="s">
        <v>24</v>
      </c>
      <c r="E1091" s="317">
        <v>492.06800000000004</v>
      </c>
      <c r="F1091" s="318">
        <v>2.1024000000000003</v>
      </c>
      <c r="G1091" s="318">
        <v>0.51349999999999996</v>
      </c>
      <c r="H1091" s="319">
        <v>2.4769030000000001</v>
      </c>
      <c r="I1091" s="319">
        <v>6.39331987</v>
      </c>
      <c r="J1091" s="319">
        <v>0.16764032000000001</v>
      </c>
      <c r="K1091" s="315">
        <v>2</v>
      </c>
      <c r="L1091" s="319">
        <v>267198.05000185117</v>
      </c>
      <c r="M1091" s="319">
        <v>44475.549999001902</v>
      </c>
      <c r="N1091" s="320">
        <v>6.0139894500468882E-4</v>
      </c>
      <c r="O1091" s="320">
        <v>1.0801007862936188E-4</v>
      </c>
      <c r="P1091" s="315">
        <v>3</v>
      </c>
      <c r="Q1091" s="319">
        <v>6397.7549998881823</v>
      </c>
      <c r="R1091" s="320">
        <v>4.7308952239055845E-5</v>
      </c>
    </row>
    <row r="1092" spans="2:18" x14ac:dyDescent="0.2">
      <c r="B1092" s="315" t="s">
        <v>1010</v>
      </c>
      <c r="C1092" s="316" t="s">
        <v>8375</v>
      </c>
      <c r="D1092" s="315" t="s">
        <v>24</v>
      </c>
      <c r="E1092" s="317">
        <v>1647.1930769230769</v>
      </c>
      <c r="F1092" s="318">
        <v>8.2125400000000006</v>
      </c>
      <c r="G1092" s="318">
        <v>1.8463000000000001</v>
      </c>
      <c r="H1092" s="319">
        <v>4.4584254000000003</v>
      </c>
      <c r="I1092" s="319">
        <v>17.522298330000002</v>
      </c>
      <c r="J1092" s="319">
        <v>0.14527981000000001</v>
      </c>
      <c r="K1092" s="315">
        <v>8</v>
      </c>
      <c r="L1092" s="319">
        <v>478440.70560336235</v>
      </c>
      <c r="M1092" s="319">
        <v>112007.92560669973</v>
      </c>
      <c r="N1092" s="320">
        <v>3.5862132501996331E-3</v>
      </c>
      <c r="O1092" s="320">
        <v>1.8718786029429332E-3</v>
      </c>
      <c r="P1092" s="315">
        <v>5</v>
      </c>
      <c r="Q1092" s="319">
        <v>6836.345200026024</v>
      </c>
      <c r="R1092" s="320">
        <v>3.6384636610663303E-5</v>
      </c>
    </row>
    <row r="1093" spans="2:18" x14ac:dyDescent="0.2">
      <c r="B1093" s="315" t="s">
        <v>1023</v>
      </c>
      <c r="C1093" s="316" t="s">
        <v>8376</v>
      </c>
      <c r="D1093" s="315" t="s">
        <v>24</v>
      </c>
      <c r="E1093" s="317">
        <v>858.94500000000016</v>
      </c>
      <c r="F1093" s="318">
        <v>3.4409999999999998</v>
      </c>
      <c r="G1093" s="318">
        <v>0.625</v>
      </c>
      <c r="H1093" s="319">
        <v>2.4578498999999998</v>
      </c>
      <c r="I1093" s="319">
        <v>0.48300881000000001</v>
      </c>
      <c r="J1093" s="319">
        <v>1.3565947899999999</v>
      </c>
      <c r="K1093" s="315">
        <v>2</v>
      </c>
      <c r="L1093" s="319">
        <v>14998.840000043227</v>
      </c>
      <c r="M1093" s="319">
        <v>7739.0799996206533</v>
      </c>
      <c r="N1093" s="320">
        <v>2.0351512704787388E-4</v>
      </c>
      <c r="O1093" s="320">
        <v>1.0169469013004748E-4</v>
      </c>
      <c r="P1093" s="315">
        <v>6</v>
      </c>
      <c r="Q1093" s="319">
        <v>19917.035199953913</v>
      </c>
      <c r="R1093" s="320">
        <v>7.7332319445447658E-5</v>
      </c>
    </row>
    <row r="1094" spans="2:18" x14ac:dyDescent="0.2">
      <c r="B1094" s="315" t="s">
        <v>1837</v>
      </c>
      <c r="C1094" s="316" t="s">
        <v>7453</v>
      </c>
      <c r="D1094" s="315" t="s">
        <v>24</v>
      </c>
      <c r="E1094" s="317">
        <v>11</v>
      </c>
      <c r="F1094" s="318">
        <v>3.0194000000000001</v>
      </c>
      <c r="G1094" s="318">
        <v>1.5106000000000002</v>
      </c>
      <c r="H1094" s="319">
        <v>4.0202040999999999</v>
      </c>
      <c r="I1094" s="319">
        <v>0.21045159999999999</v>
      </c>
      <c r="J1094" s="319">
        <v>9.2700999999999999E-3</v>
      </c>
      <c r="K1094" s="315">
        <v>1</v>
      </c>
      <c r="L1094" s="319">
        <v>824.99999992316589</v>
      </c>
      <c r="M1094" s="319">
        <v>824.99999992316589</v>
      </c>
      <c r="N1094" s="320">
        <v>1.1065005691285677E-5</v>
      </c>
      <c r="O1094" s="320">
        <v>1.1065005691285677E-5</v>
      </c>
      <c r="P1094" s="315">
        <v>1</v>
      </c>
      <c r="Q1094" s="319">
        <v>206.00000000093132</v>
      </c>
      <c r="R1094" s="320">
        <v>1.0071330906135871E-6</v>
      </c>
    </row>
    <row r="1095" spans="2:18" x14ac:dyDescent="0.2">
      <c r="B1095" s="315" t="s">
        <v>1838</v>
      </c>
      <c r="C1095" s="316" t="s">
        <v>7453</v>
      </c>
      <c r="D1095" s="315" t="s">
        <v>25</v>
      </c>
      <c r="E1095" s="317">
        <v>91.99</v>
      </c>
      <c r="F1095" s="318">
        <v>3.4973000000000001</v>
      </c>
      <c r="G1095" s="318">
        <v>2.8383000000000003</v>
      </c>
      <c r="H1095" s="319">
        <v>1.6766728</v>
      </c>
      <c r="I1095" s="319">
        <v>8.9851879599999993</v>
      </c>
      <c r="J1095" s="319">
        <v>0.95666353999999998</v>
      </c>
      <c r="K1095" s="315">
        <v>1</v>
      </c>
      <c r="L1095" s="319">
        <v>7124.2499993365036</v>
      </c>
      <c r="M1095" s="319">
        <v>7124.2499993365036</v>
      </c>
      <c r="N1095" s="320">
        <v>2.7407841170132172E-4</v>
      </c>
      <c r="O1095" s="320">
        <v>2.7407841170132172E-4</v>
      </c>
      <c r="P1095" s="315">
        <v>1</v>
      </c>
      <c r="Q1095" s="319">
        <v>687.50000001455192</v>
      </c>
      <c r="R1095" s="320">
        <v>7.3139631308969745E-6</v>
      </c>
    </row>
    <row r="1096" spans="2:18" x14ac:dyDescent="0.2">
      <c r="B1096" s="315" t="s">
        <v>1648</v>
      </c>
      <c r="C1096" s="316" t="s">
        <v>8377</v>
      </c>
      <c r="D1096" s="315" t="s">
        <v>25</v>
      </c>
      <c r="E1096" s="317">
        <v>1201.1375</v>
      </c>
      <c r="F1096" s="318">
        <v>13.707600000000001</v>
      </c>
      <c r="G1096" s="318">
        <v>0.70620000000000005</v>
      </c>
      <c r="H1096" s="319">
        <v>4.7251687999999996</v>
      </c>
      <c r="I1096" s="319">
        <v>3.40797412</v>
      </c>
      <c r="J1096" s="319">
        <v>4.5332212299999997</v>
      </c>
      <c r="K1096" s="315">
        <v>2</v>
      </c>
      <c r="L1096" s="319">
        <v>63209.749999976484</v>
      </c>
      <c r="M1096" s="319">
        <v>59709.749999935739</v>
      </c>
      <c r="N1096" s="320">
        <v>3.487259454221348E-3</v>
      </c>
      <c r="O1096" s="320">
        <v>3.3869833597529012E-3</v>
      </c>
      <c r="P1096" s="315">
        <v>18</v>
      </c>
      <c r="Q1096" s="319">
        <v>66798.620000653187</v>
      </c>
      <c r="R1096" s="320">
        <v>7.6707324726622253E-4</v>
      </c>
    </row>
    <row r="1097" spans="2:18" x14ac:dyDescent="0.2">
      <c r="B1097" s="315" t="s">
        <v>7189</v>
      </c>
      <c r="C1097" s="316" t="s">
        <v>8378</v>
      </c>
      <c r="D1097" s="315" t="s">
        <v>25</v>
      </c>
      <c r="E1097" s="317">
        <v>1450</v>
      </c>
      <c r="F1097" s="318">
        <v>23.731600000000004</v>
      </c>
      <c r="G1097" s="318">
        <v>1.5158</v>
      </c>
      <c r="H1097" s="319">
        <v>2.7817525999999995</v>
      </c>
      <c r="I1097" s="319">
        <v>0</v>
      </c>
      <c r="J1097" s="319">
        <v>0.80862889000000004</v>
      </c>
      <c r="K1097" s="315">
        <v>0</v>
      </c>
      <c r="L1097" s="319">
        <v>0</v>
      </c>
      <c r="M1097" s="319">
        <v>0</v>
      </c>
      <c r="N1097" s="320">
        <v>0</v>
      </c>
      <c r="O1097" s="320">
        <v>0</v>
      </c>
      <c r="P1097" s="315">
        <v>3</v>
      </c>
      <c r="Q1097" s="319">
        <v>17056.749999879452</v>
      </c>
      <c r="R1097" s="320">
        <v>2.0534935286151091E-4</v>
      </c>
    </row>
    <row r="1098" spans="2:18" x14ac:dyDescent="0.2">
      <c r="B1098" s="315" t="s">
        <v>1857</v>
      </c>
      <c r="C1098" s="316" t="s">
        <v>8379</v>
      </c>
      <c r="D1098" s="315" t="s">
        <v>25</v>
      </c>
      <c r="E1098" s="317">
        <v>1785.3000000000002</v>
      </c>
      <c r="F1098" s="318">
        <v>51.496200000000002</v>
      </c>
      <c r="G1098" s="318">
        <v>5.0956999999999999</v>
      </c>
      <c r="H1098" s="319">
        <v>4.1535758000000005</v>
      </c>
      <c r="I1098" s="319">
        <v>9.80842E-3</v>
      </c>
      <c r="J1098" s="319">
        <v>1.50682457</v>
      </c>
      <c r="K1098" s="315">
        <v>1</v>
      </c>
      <c r="L1098" s="319">
        <v>316.79999999538995</v>
      </c>
      <c r="M1098" s="319">
        <v>316.79999999538995</v>
      </c>
      <c r="N1098" s="320">
        <v>9.5538084824444E-6</v>
      </c>
      <c r="O1098" s="320">
        <v>9.5538084824444E-6</v>
      </c>
      <c r="P1098" s="315">
        <v>12</v>
      </c>
      <c r="Q1098" s="319">
        <v>49571.79000020284</v>
      </c>
      <c r="R1098" s="320">
        <v>6.639828412083813E-4</v>
      </c>
    </row>
    <row r="1099" spans="2:18" x14ac:dyDescent="0.2">
      <c r="B1099" s="315" t="s">
        <v>1844</v>
      </c>
      <c r="C1099" s="316" t="s">
        <v>8380</v>
      </c>
      <c r="D1099" s="315" t="s">
        <v>24</v>
      </c>
      <c r="E1099" s="317">
        <v>1465</v>
      </c>
      <c r="F1099" s="318">
        <v>7.5506000000000002</v>
      </c>
      <c r="G1099" s="318">
        <v>3.7948000000000004</v>
      </c>
      <c r="H1099" s="319">
        <v>4.5155846999999998</v>
      </c>
      <c r="I1099" s="319">
        <v>3.5159620000000003E-2</v>
      </c>
      <c r="J1099" s="319">
        <v>0</v>
      </c>
      <c r="K1099" s="315">
        <v>1</v>
      </c>
      <c r="L1099" s="319">
        <v>456.00000001955777</v>
      </c>
      <c r="M1099" s="319">
        <v>456.00000001955777</v>
      </c>
      <c r="N1099" s="320">
        <v>4.0206966566610627E-6</v>
      </c>
      <c r="O1099" s="320">
        <v>4.0206966566610627E-6</v>
      </c>
      <c r="P1099" s="315">
        <v>0</v>
      </c>
      <c r="Q1099" s="319">
        <v>0</v>
      </c>
      <c r="R1099" s="320">
        <v>0</v>
      </c>
    </row>
    <row r="1100" spans="2:18" x14ac:dyDescent="0.2">
      <c r="B1100" s="315" t="s">
        <v>1879</v>
      </c>
      <c r="C1100" s="316" t="s">
        <v>8381</v>
      </c>
      <c r="D1100" s="315" t="s">
        <v>25</v>
      </c>
      <c r="E1100" s="317">
        <v>563.58333333333337</v>
      </c>
      <c r="F1100" s="318">
        <v>25.775600000000001</v>
      </c>
      <c r="G1100" s="318">
        <v>1.216</v>
      </c>
      <c r="H1100" s="319">
        <v>2.0958410000000001</v>
      </c>
      <c r="I1100" s="319">
        <v>9.1819719999999994E-2</v>
      </c>
      <c r="J1100" s="319">
        <v>0.49051281000000002</v>
      </c>
      <c r="K1100" s="315">
        <v>1</v>
      </c>
      <c r="L1100" s="319">
        <v>959.99999998603016</v>
      </c>
      <c r="M1100" s="319">
        <v>959.99999998603016</v>
      </c>
      <c r="N1100" s="320">
        <v>4.3450661513147847E-5</v>
      </c>
      <c r="O1100" s="320">
        <v>4.3450661513147847E-5</v>
      </c>
      <c r="P1100" s="315">
        <v>2</v>
      </c>
      <c r="Q1100" s="319">
        <v>11428.610000152628</v>
      </c>
      <c r="R1100" s="320">
        <v>1.2203480477512388E-4</v>
      </c>
    </row>
    <row r="1101" spans="2:18" x14ac:dyDescent="0.2">
      <c r="B1101" s="315" t="s">
        <v>8382</v>
      </c>
      <c r="C1101" s="316" t="s">
        <v>8383</v>
      </c>
      <c r="D1101" s="315" t="s">
        <v>24</v>
      </c>
      <c r="E1101" s="317">
        <v>354</v>
      </c>
      <c r="F1101" s="318">
        <v>1.673</v>
      </c>
      <c r="G1101" s="318">
        <v>0.747</v>
      </c>
      <c r="H1101" s="319">
        <v>1.2956108</v>
      </c>
      <c r="I1101" s="319"/>
      <c r="J1101" s="319"/>
      <c r="K1101" s="315"/>
      <c r="L1101" s="319"/>
      <c r="M1101" s="319"/>
      <c r="N1101" s="320"/>
      <c r="O1101" s="320"/>
      <c r="P1101" s="315"/>
      <c r="Q1101" s="319"/>
      <c r="R1101" s="320"/>
    </row>
    <row r="1102" spans="2:18" x14ac:dyDescent="0.2">
      <c r="B1102" s="315" t="s">
        <v>8384</v>
      </c>
      <c r="C1102" s="316" t="s">
        <v>8383</v>
      </c>
      <c r="D1102" s="315" t="s">
        <v>24</v>
      </c>
      <c r="E1102" s="317">
        <v>72</v>
      </c>
      <c r="F1102" s="318">
        <v>0.98950000000000005</v>
      </c>
      <c r="G1102" s="318">
        <v>1.4211</v>
      </c>
      <c r="H1102" s="319">
        <v>2.7055402000000002</v>
      </c>
      <c r="I1102" s="319"/>
      <c r="J1102" s="319"/>
      <c r="K1102" s="315"/>
      <c r="L1102" s="319"/>
      <c r="M1102" s="319"/>
      <c r="N1102" s="320"/>
      <c r="O1102" s="320"/>
      <c r="P1102" s="315"/>
      <c r="Q1102" s="319"/>
      <c r="R1102" s="320"/>
    </row>
    <row r="1103" spans="2:18" x14ac:dyDescent="0.2">
      <c r="B1103" s="315" t="s">
        <v>7102</v>
      </c>
      <c r="C1103" s="316" t="s">
        <v>8383</v>
      </c>
      <c r="D1103" s="315" t="s">
        <v>24</v>
      </c>
      <c r="E1103" s="317">
        <v>576</v>
      </c>
      <c r="F1103" s="318">
        <v>4.0632999999999999</v>
      </c>
      <c r="G1103" s="318">
        <v>1.7294400000000001</v>
      </c>
      <c r="H1103" s="319">
        <v>3.7446548524732042</v>
      </c>
      <c r="I1103" s="319">
        <v>0</v>
      </c>
      <c r="J1103" s="319">
        <v>4.9266560000000001E-2</v>
      </c>
      <c r="K1103" s="315">
        <v>0</v>
      </c>
      <c r="L1103" s="319">
        <v>0</v>
      </c>
      <c r="M1103" s="319">
        <v>0</v>
      </c>
      <c r="N1103" s="320">
        <v>0</v>
      </c>
      <c r="O1103" s="320">
        <v>0</v>
      </c>
      <c r="P1103" s="315">
        <v>1</v>
      </c>
      <c r="Q1103" s="319">
        <v>382.95000000775326</v>
      </c>
      <c r="R1103" s="320">
        <v>1.8563009909576869E-6</v>
      </c>
    </row>
    <row r="1104" spans="2:18" x14ac:dyDescent="0.2">
      <c r="B1104" s="315" t="s">
        <v>8385</v>
      </c>
      <c r="C1104" s="316" t="s">
        <v>8383</v>
      </c>
      <c r="D1104" s="315" t="s">
        <v>24</v>
      </c>
      <c r="E1104" s="317">
        <v>1327.5</v>
      </c>
      <c r="F1104" s="318">
        <v>6.1715</v>
      </c>
      <c r="G1104" s="318">
        <v>1.5768400000000002</v>
      </c>
      <c r="H1104" s="319">
        <v>3.4867173</v>
      </c>
      <c r="I1104" s="319"/>
      <c r="J1104" s="319"/>
      <c r="K1104" s="315"/>
      <c r="L1104" s="319"/>
      <c r="M1104" s="319"/>
      <c r="N1104" s="320"/>
      <c r="O1104" s="320"/>
      <c r="P1104" s="315"/>
      <c r="Q1104" s="319"/>
      <c r="R1104" s="320"/>
    </row>
    <row r="1105" spans="2:18" x14ac:dyDescent="0.2">
      <c r="B1105" s="315" t="s">
        <v>1881</v>
      </c>
      <c r="C1105" s="316" t="s">
        <v>8386</v>
      </c>
      <c r="D1105" s="315" t="s">
        <v>25</v>
      </c>
      <c r="E1105" s="317">
        <v>826.5</v>
      </c>
      <c r="F1105" s="318">
        <v>43.692900000000002</v>
      </c>
      <c r="G1105" s="318">
        <v>2.3290999999999999</v>
      </c>
      <c r="H1105" s="319">
        <v>2.7436463999999998</v>
      </c>
      <c r="I1105" s="319">
        <v>1.804178E-2</v>
      </c>
      <c r="J1105" s="319">
        <v>5.690895E-2</v>
      </c>
      <c r="K1105" s="315">
        <v>1</v>
      </c>
      <c r="L1105" s="319">
        <v>715.50000011106022</v>
      </c>
      <c r="M1105" s="319">
        <v>715.50000011106022</v>
      </c>
      <c r="N1105" s="320">
        <v>7.6780049842711007E-5</v>
      </c>
      <c r="O1105" s="320">
        <v>7.6780049842711007E-5</v>
      </c>
      <c r="P1105" s="315">
        <v>1</v>
      </c>
      <c r="Q1105" s="319">
        <v>666.00000000209548</v>
      </c>
      <c r="R1105" s="320">
        <v>8.6908366946592722E-6</v>
      </c>
    </row>
    <row r="1106" spans="2:18" x14ac:dyDescent="0.2">
      <c r="B1106" s="315" t="s">
        <v>1843</v>
      </c>
      <c r="C1106" s="316" t="s">
        <v>8387</v>
      </c>
      <c r="D1106" s="315" t="s">
        <v>25</v>
      </c>
      <c r="E1106" s="317">
        <v>1323.3333333333333</v>
      </c>
      <c r="F1106" s="318">
        <v>31.163100000000004</v>
      </c>
      <c r="G1106" s="318">
        <v>0.9668000000000001</v>
      </c>
      <c r="H1106" s="319">
        <v>2.8198588</v>
      </c>
      <c r="I1106" s="319">
        <v>0.96354998999999997</v>
      </c>
      <c r="J1106" s="319">
        <v>0.42303141</v>
      </c>
      <c r="K1106" s="315">
        <v>1</v>
      </c>
      <c r="L1106" s="319">
        <v>17511.999998702668</v>
      </c>
      <c r="M1106" s="319">
        <v>17511.999998702668</v>
      </c>
      <c r="N1106" s="320">
        <v>5.7511197993801333E-4</v>
      </c>
      <c r="O1106" s="320">
        <v>5.7511197993801333E-4</v>
      </c>
      <c r="P1106" s="315">
        <v>8</v>
      </c>
      <c r="Q1106" s="319">
        <v>12345.180000361917</v>
      </c>
      <c r="R1106" s="320">
        <v>3.6252017451830136E-4</v>
      </c>
    </row>
    <row r="1107" spans="2:18" x14ac:dyDescent="0.2">
      <c r="B1107" s="315" t="s">
        <v>1876</v>
      </c>
      <c r="C1107" s="316" t="s">
        <v>8388</v>
      </c>
      <c r="D1107" s="315" t="s">
        <v>25</v>
      </c>
      <c r="E1107" s="317">
        <v>2110</v>
      </c>
      <c r="F1107" s="318">
        <v>49.2136</v>
      </c>
      <c r="G1107" s="318">
        <v>5.0586000000000002</v>
      </c>
      <c r="H1107" s="319">
        <v>4.9919121999999998</v>
      </c>
      <c r="I1107" s="319">
        <v>5.6210929999999999E-2</v>
      </c>
      <c r="J1107" s="319">
        <v>1.8865426599999999</v>
      </c>
      <c r="K1107" s="315">
        <v>1</v>
      </c>
      <c r="L1107" s="319">
        <v>1308.9999999920838</v>
      </c>
      <c r="M1107" s="319">
        <v>1308.9999999920838</v>
      </c>
      <c r="N1107" s="320">
        <v>4.926356191085127E-5</v>
      </c>
      <c r="O1107" s="320">
        <v>4.926356191085127E-5</v>
      </c>
      <c r="P1107" s="315">
        <v>6</v>
      </c>
      <c r="Q1107" s="319">
        <v>56437.169999201215</v>
      </c>
      <c r="R1107" s="320">
        <v>6.1484446721969254E-4</v>
      </c>
    </row>
    <row r="1108" spans="2:18" x14ac:dyDescent="0.2">
      <c r="B1108" s="315" t="s">
        <v>8389</v>
      </c>
      <c r="C1108" s="316" t="s">
        <v>8383</v>
      </c>
      <c r="D1108" s="315" t="s">
        <v>24</v>
      </c>
      <c r="E1108" s="317">
        <v>11</v>
      </c>
      <c r="F1108" s="318">
        <v>0</v>
      </c>
      <c r="G1108" s="318">
        <v>1.7783</v>
      </c>
      <c r="H1108" s="319">
        <v>3.2961863</v>
      </c>
      <c r="I1108" s="319"/>
      <c r="J1108" s="319"/>
      <c r="K1108" s="315"/>
      <c r="L1108" s="319"/>
      <c r="M1108" s="319"/>
      <c r="N1108" s="320"/>
      <c r="O1108" s="320"/>
      <c r="P1108" s="315"/>
      <c r="Q1108" s="319"/>
      <c r="R1108" s="320"/>
    </row>
    <row r="1109" spans="2:18" x14ac:dyDescent="0.2">
      <c r="B1109" s="315" t="s">
        <v>1454</v>
      </c>
      <c r="C1109" s="316" t="s">
        <v>8390</v>
      </c>
      <c r="D1109" s="315" t="s">
        <v>24</v>
      </c>
      <c r="E1109" s="317">
        <v>1107.4933333333331</v>
      </c>
      <c r="F1109" s="318">
        <v>2.2349000000000001</v>
      </c>
      <c r="G1109" s="318">
        <v>0.37410000000000004</v>
      </c>
      <c r="H1109" s="319">
        <v>2.4959560999999999</v>
      </c>
      <c r="I1109" s="319">
        <v>5.7084255700000002</v>
      </c>
      <c r="J1109" s="319">
        <v>0.58086313000000001</v>
      </c>
      <c r="K1109" s="315">
        <v>3</v>
      </c>
      <c r="L1109" s="319">
        <v>128675.05999782481</v>
      </c>
      <c r="M1109" s="319">
        <v>128675.05999782481</v>
      </c>
      <c r="N1109" s="320">
        <v>2.2420596961762788E-3</v>
      </c>
      <c r="O1109" s="320">
        <v>2.2420596961762788E-3</v>
      </c>
      <c r="P1109" s="315">
        <v>3</v>
      </c>
      <c r="Q1109" s="319">
        <v>32800.806199763247</v>
      </c>
      <c r="R1109" s="320">
        <v>1.2816202968484212E-4</v>
      </c>
    </row>
    <row r="1110" spans="2:18" x14ac:dyDescent="0.2">
      <c r="B1110" s="315" t="s">
        <v>684</v>
      </c>
      <c r="C1110" s="316" t="s">
        <v>8390</v>
      </c>
      <c r="D1110" s="315" t="s">
        <v>24</v>
      </c>
      <c r="E1110" s="317">
        <v>754.125</v>
      </c>
      <c r="F1110" s="318">
        <v>3.2194000000000003</v>
      </c>
      <c r="G1110" s="318">
        <v>1.4191</v>
      </c>
      <c r="H1110" s="319">
        <v>1.9624692999999998</v>
      </c>
      <c r="I1110" s="319">
        <v>2.2582079799999999</v>
      </c>
      <c r="J1110" s="319">
        <v>1.8232780000000001E-2</v>
      </c>
      <c r="K1110" s="315">
        <v>4</v>
      </c>
      <c r="L1110" s="319">
        <v>72849.459999979837</v>
      </c>
      <c r="M1110" s="319">
        <v>72849.459999979837</v>
      </c>
      <c r="N1110" s="320">
        <v>4.173012046896697E-4</v>
      </c>
      <c r="O1110" s="320">
        <v>4.173012046896697E-4</v>
      </c>
      <c r="P1110" s="315">
        <v>2</v>
      </c>
      <c r="Q1110" s="319">
        <v>1215.9749999815949</v>
      </c>
      <c r="R1110" s="320">
        <v>5.7580162377586401E-6</v>
      </c>
    </row>
    <row r="1111" spans="2:18" x14ac:dyDescent="0.2">
      <c r="B1111" s="315" t="s">
        <v>1106</v>
      </c>
      <c r="C1111" s="316" t="s">
        <v>8391</v>
      </c>
      <c r="D1111" s="315" t="s">
        <v>24</v>
      </c>
      <c r="E1111" s="317">
        <v>787.75</v>
      </c>
      <c r="F1111" s="318">
        <v>2.3289</v>
      </c>
      <c r="G1111" s="318">
        <v>1.6364000000000001</v>
      </c>
      <c r="H1111" s="319">
        <v>1.3718231999999999</v>
      </c>
      <c r="I1111" s="319">
        <v>0.13989923000000001</v>
      </c>
      <c r="J1111" s="319">
        <v>0.43959341000000002</v>
      </c>
      <c r="K1111" s="315">
        <v>2</v>
      </c>
      <c r="L1111" s="319">
        <v>10673.559999660356</v>
      </c>
      <c r="M1111" s="319">
        <v>10673.559999660356</v>
      </c>
      <c r="N1111" s="320">
        <v>1.5804572830966848E-4</v>
      </c>
      <c r="O1111" s="320">
        <v>1.5804572830966848E-4</v>
      </c>
      <c r="P1111" s="315">
        <v>2</v>
      </c>
      <c r="Q1111" s="319">
        <v>4527.1999998750807</v>
      </c>
      <c r="R1111" s="320">
        <v>2.2671092108437671E-5</v>
      </c>
    </row>
    <row r="1112" spans="2:18" x14ac:dyDescent="0.2">
      <c r="B1112" s="315" t="s">
        <v>1461</v>
      </c>
      <c r="C1112" s="316" t="s">
        <v>8392</v>
      </c>
      <c r="D1112" s="315" t="s">
        <v>24</v>
      </c>
      <c r="E1112" s="317">
        <v>1997.9444444444443</v>
      </c>
      <c r="F1112" s="318">
        <v>4.8935000000000004</v>
      </c>
      <c r="G1112" s="318">
        <v>0.8871</v>
      </c>
      <c r="H1112" s="319">
        <v>2.6674340000000001</v>
      </c>
      <c r="I1112" s="319">
        <v>4.1452301199999999</v>
      </c>
      <c r="J1112" s="319">
        <v>0.11897533</v>
      </c>
      <c r="K1112" s="315">
        <v>2</v>
      </c>
      <c r="L1112" s="319">
        <v>185075.09999474685</v>
      </c>
      <c r="M1112" s="319">
        <v>81794.999994890532</v>
      </c>
      <c r="N1112" s="320">
        <v>2.0700058844714238E-3</v>
      </c>
      <c r="O1112" s="320">
        <v>2.0132939972352781E-3</v>
      </c>
      <c r="P1112" s="315">
        <v>6</v>
      </c>
      <c r="Q1112" s="319">
        <v>12608.869999865939</v>
      </c>
      <c r="R1112" s="320">
        <v>4.8081223164748836E-5</v>
      </c>
    </row>
    <row r="1113" spans="2:18" x14ac:dyDescent="0.2">
      <c r="B1113" s="315" t="s">
        <v>896</v>
      </c>
      <c r="C1113" s="316" t="s">
        <v>8393</v>
      </c>
      <c r="D1113" s="315" t="s">
        <v>24</v>
      </c>
      <c r="E1113" s="317">
        <v>1816.5869230769231</v>
      </c>
      <c r="F1113" s="318">
        <v>5.6288</v>
      </c>
      <c r="G1113" s="318">
        <v>0.29680000000000001</v>
      </c>
      <c r="H1113" s="319">
        <v>3.4105049000000003</v>
      </c>
      <c r="I1113" s="319">
        <v>0.57159084000000004</v>
      </c>
      <c r="J1113" s="319">
        <v>3.0953281800000001</v>
      </c>
      <c r="K1113" s="315">
        <v>2</v>
      </c>
      <c r="L1113" s="319">
        <v>31424.514999556864</v>
      </c>
      <c r="M1113" s="319">
        <v>31424.514999556864</v>
      </c>
      <c r="N1113" s="320">
        <v>1.8940225225768509E-3</v>
      </c>
      <c r="O1113" s="320">
        <v>1.8940225225768509E-3</v>
      </c>
      <c r="P1113" s="315">
        <v>24</v>
      </c>
      <c r="Q1113" s="319">
        <v>160114.90179940604</v>
      </c>
      <c r="R1113" s="320">
        <v>4.951083088343257E-4</v>
      </c>
    </row>
    <row r="1114" spans="2:18" x14ac:dyDescent="0.2">
      <c r="B1114" s="315" t="s">
        <v>840</v>
      </c>
      <c r="C1114" s="316" t="s">
        <v>8394</v>
      </c>
      <c r="D1114" s="315" t="s">
        <v>24</v>
      </c>
      <c r="E1114" s="317">
        <v>1557.3845454545453</v>
      </c>
      <c r="F1114" s="318">
        <v>4.5981000000000005</v>
      </c>
      <c r="G1114" s="318">
        <v>1.9127000000000001</v>
      </c>
      <c r="H1114" s="319">
        <v>3.2771332000000002</v>
      </c>
      <c r="I1114" s="319">
        <v>4.1984500799999998</v>
      </c>
      <c r="J1114" s="319">
        <v>7.7879902300000001</v>
      </c>
      <c r="K1114" s="315">
        <v>5</v>
      </c>
      <c r="L1114" s="319">
        <v>401024.06999690674</v>
      </c>
      <c r="M1114" s="319">
        <v>98247.749996665749</v>
      </c>
      <c r="N1114" s="320">
        <v>1.8548930438078419E-3</v>
      </c>
      <c r="O1114" s="320">
        <v>1.705440540973764E-3</v>
      </c>
      <c r="P1114" s="315">
        <v>17</v>
      </c>
      <c r="Q1114" s="319">
        <v>69511.485000092784</v>
      </c>
      <c r="R1114" s="320">
        <v>2.4518070459390721E-4</v>
      </c>
    </row>
    <row r="1115" spans="2:18" x14ac:dyDescent="0.2">
      <c r="B1115" s="315" t="s">
        <v>554</v>
      </c>
      <c r="C1115" s="316" t="s">
        <v>8393</v>
      </c>
      <c r="D1115" s="315" t="s">
        <v>24</v>
      </c>
      <c r="E1115" s="317">
        <v>1436.3320000000001</v>
      </c>
      <c r="F1115" s="318">
        <v>3.2635000000000001</v>
      </c>
      <c r="G1115" s="318">
        <v>2.1215999999999999</v>
      </c>
      <c r="H1115" s="319">
        <v>5.2967617999999996</v>
      </c>
      <c r="I1115" s="319">
        <v>90.529271179999995</v>
      </c>
      <c r="J1115" s="319">
        <v>0.67969256</v>
      </c>
      <c r="K1115" s="315">
        <v>6</v>
      </c>
      <c r="L1115" s="319">
        <v>1978759.4299888588</v>
      </c>
      <c r="M1115" s="319">
        <v>348048.66999363899</v>
      </c>
      <c r="N1115" s="320">
        <v>4.0583623411621188E-3</v>
      </c>
      <c r="O1115" s="320">
        <v>2.4873084969384679E-3</v>
      </c>
      <c r="P1115" s="315">
        <v>9</v>
      </c>
      <c r="Q1115" s="319">
        <v>9016.4550999723524</v>
      </c>
      <c r="R1115" s="320">
        <v>3.8385492672685213E-5</v>
      </c>
    </row>
    <row r="1116" spans="2:18" x14ac:dyDescent="0.2">
      <c r="B1116" s="315" t="s">
        <v>2625</v>
      </c>
      <c r="C1116" s="316" t="s">
        <v>8395</v>
      </c>
      <c r="D1116" s="315" t="s">
        <v>24</v>
      </c>
      <c r="E1116" s="317">
        <v>1614.825</v>
      </c>
      <c r="F1116" s="318">
        <v>6.4908000000000001</v>
      </c>
      <c r="G1116" s="318">
        <v>3.1709000000000001</v>
      </c>
      <c r="H1116" s="319">
        <v>3.6010358999999998</v>
      </c>
      <c r="I1116" s="319">
        <v>3.1617140000000002E-2</v>
      </c>
      <c r="J1116" s="319">
        <v>0.16674509000000001</v>
      </c>
      <c r="K1116" s="315">
        <v>0</v>
      </c>
      <c r="L1116" s="319">
        <v>0</v>
      </c>
      <c r="M1116" s="319">
        <v>0</v>
      </c>
      <c r="N1116" s="320">
        <v>0</v>
      </c>
      <c r="O1116" s="320">
        <v>0</v>
      </c>
      <c r="P1116" s="315">
        <v>3</v>
      </c>
      <c r="Q1116" s="319">
        <v>5674.0499999465655</v>
      </c>
      <c r="R1116" s="320">
        <v>1.6965844226048065E-5</v>
      </c>
    </row>
    <row r="1117" spans="2:18" x14ac:dyDescent="0.2">
      <c r="B1117" s="315" t="s">
        <v>2650</v>
      </c>
      <c r="C1117" s="316" t="s">
        <v>8396</v>
      </c>
      <c r="D1117" s="315" t="s">
        <v>24</v>
      </c>
      <c r="E1117" s="317">
        <v>228.10999999999999</v>
      </c>
      <c r="F1117" s="318">
        <v>2.4729999999999999</v>
      </c>
      <c r="G1117" s="318">
        <v>1.9903</v>
      </c>
      <c r="H1117" s="319">
        <v>4.5536909000000003</v>
      </c>
      <c r="I1117" s="319">
        <v>0.14658204999999999</v>
      </c>
      <c r="J1117" s="319">
        <v>3.7515231600000001</v>
      </c>
      <c r="K1117" s="315">
        <v>0</v>
      </c>
      <c r="L1117" s="319">
        <v>0</v>
      </c>
      <c r="M1117" s="319">
        <v>0</v>
      </c>
      <c r="N1117" s="320">
        <v>0</v>
      </c>
      <c r="O1117" s="320">
        <v>0</v>
      </c>
      <c r="P1117" s="315">
        <v>8</v>
      </c>
      <c r="Q1117" s="319">
        <v>4485.9177999744743</v>
      </c>
      <c r="R1117" s="320">
        <v>2.9856326669325183E-5</v>
      </c>
    </row>
    <row r="1118" spans="2:18" x14ac:dyDescent="0.2">
      <c r="B1118" s="315" t="s">
        <v>2792</v>
      </c>
      <c r="C1118" s="316" t="s">
        <v>8397</v>
      </c>
      <c r="D1118" s="315" t="s">
        <v>24</v>
      </c>
      <c r="E1118" s="317">
        <v>288.01</v>
      </c>
      <c r="F1118" s="318">
        <v>1.3764000000000001</v>
      </c>
      <c r="G1118" s="318">
        <v>1.3526000000000002</v>
      </c>
      <c r="H1118" s="319">
        <v>1.4670886999999999</v>
      </c>
      <c r="I1118" s="319">
        <v>6.206217E-2</v>
      </c>
      <c r="J1118" s="319">
        <v>4.6532049999999998E-2</v>
      </c>
      <c r="K1118" s="315">
        <v>0</v>
      </c>
      <c r="L1118" s="319">
        <v>0</v>
      </c>
      <c r="M1118" s="319">
        <v>0</v>
      </c>
      <c r="N1118" s="320">
        <v>0</v>
      </c>
      <c r="O1118" s="320">
        <v>0</v>
      </c>
      <c r="P1118" s="315">
        <v>1</v>
      </c>
      <c r="Q1118" s="319">
        <v>1053.3999999786727</v>
      </c>
      <c r="R1118" s="320">
        <v>4.5993057237546317E-6</v>
      </c>
    </row>
    <row r="1119" spans="2:18" x14ac:dyDescent="0.2">
      <c r="B1119" s="315" t="s">
        <v>5416</v>
      </c>
      <c r="C1119" s="316" t="s">
        <v>8398</v>
      </c>
      <c r="D1119" s="315" t="s">
        <v>24</v>
      </c>
      <c r="E1119" s="317">
        <v>69</v>
      </c>
      <c r="F1119" s="318">
        <v>0</v>
      </c>
      <c r="G1119" s="318">
        <v>4.6406999999999998</v>
      </c>
      <c r="H1119" s="319">
        <v>4.0392571999999998</v>
      </c>
      <c r="I1119" s="319">
        <v>7.1275019999999994E-2</v>
      </c>
      <c r="J1119" s="319">
        <v>0.15378444999999999</v>
      </c>
      <c r="K1119" s="315">
        <v>0</v>
      </c>
      <c r="L1119" s="319">
        <v>0</v>
      </c>
      <c r="M1119" s="319">
        <v>0</v>
      </c>
      <c r="N1119" s="320">
        <v>0</v>
      </c>
      <c r="O1119" s="320">
        <v>0</v>
      </c>
      <c r="P1119" s="315">
        <v>1</v>
      </c>
      <c r="Q1119" s="319">
        <v>427.54999997072156</v>
      </c>
      <c r="R1119" s="320">
        <v>5.0855418984097386E-6</v>
      </c>
    </row>
    <row r="1120" spans="2:18" x14ac:dyDescent="0.2">
      <c r="B1120" s="315" t="s">
        <v>847</v>
      </c>
      <c r="C1120" s="316" t="s">
        <v>8396</v>
      </c>
      <c r="D1120" s="315" t="s">
        <v>24</v>
      </c>
      <c r="E1120" s="317">
        <v>168</v>
      </c>
      <c r="F1120" s="318">
        <v>1.5103</v>
      </c>
      <c r="G1120" s="318">
        <v>2.7733000000000003</v>
      </c>
      <c r="H1120" s="319">
        <v>2.5721685000000001</v>
      </c>
      <c r="I1120" s="319">
        <v>9.1647194800000005</v>
      </c>
      <c r="J1120" s="319">
        <v>1.3285696300000001</v>
      </c>
      <c r="K1120" s="315">
        <v>3</v>
      </c>
      <c r="L1120" s="319">
        <v>21396.999999254476</v>
      </c>
      <c r="M1120" s="319">
        <v>21396.999999254476</v>
      </c>
      <c r="N1120" s="320">
        <v>3.3911885976374676E-4</v>
      </c>
      <c r="O1120" s="320">
        <v>3.3911885976374676E-4</v>
      </c>
      <c r="P1120" s="315">
        <v>3</v>
      </c>
      <c r="Q1120" s="319">
        <v>4671.5300000448942</v>
      </c>
      <c r="R1120" s="320">
        <v>1.6308262096858025E-5</v>
      </c>
    </row>
    <row r="1121" spans="2:18" x14ac:dyDescent="0.2">
      <c r="B1121" s="315" t="s">
        <v>848</v>
      </c>
      <c r="C1121" s="316" t="s">
        <v>8399</v>
      </c>
      <c r="D1121" s="315" t="s">
        <v>24</v>
      </c>
      <c r="E1121" s="317">
        <v>729.33076923076919</v>
      </c>
      <c r="F1121" s="318">
        <v>7.8384000000000009</v>
      </c>
      <c r="G1121" s="318">
        <v>5.0531999999999995</v>
      </c>
      <c r="H1121" s="319">
        <v>3.7344075999999999</v>
      </c>
      <c r="I1121" s="319">
        <v>11.070133950000001</v>
      </c>
      <c r="J1121" s="319">
        <v>0.56830712999999999</v>
      </c>
      <c r="K1121" s="315">
        <v>7</v>
      </c>
      <c r="L1121" s="319">
        <v>301991.54000302393</v>
      </c>
      <c r="M1121" s="319">
        <v>76946.00000279113</v>
      </c>
      <c r="N1121" s="320">
        <v>1.5484678227323495E-3</v>
      </c>
      <c r="O1121" s="320">
        <v>1.4814739950172106E-3</v>
      </c>
      <c r="P1121" s="315">
        <v>6</v>
      </c>
      <c r="Q1121" s="319">
        <v>29743.599499975116</v>
      </c>
      <c r="R1121" s="320">
        <v>8.5280353868514972E-5</v>
      </c>
    </row>
    <row r="1122" spans="2:18" x14ac:dyDescent="0.2">
      <c r="B1122" s="315" t="s">
        <v>1546</v>
      </c>
      <c r="C1122" s="316" t="s">
        <v>8400</v>
      </c>
      <c r="D1122" s="315" t="s">
        <v>25</v>
      </c>
      <c r="E1122" s="317">
        <v>1286.0481818181818</v>
      </c>
      <c r="F1122" s="318">
        <v>35.262700000000002</v>
      </c>
      <c r="G1122" s="318">
        <v>1.0071000000000001</v>
      </c>
      <c r="H1122" s="319">
        <v>2.9532305000000001</v>
      </c>
      <c r="I1122" s="319">
        <v>90.198039140000006</v>
      </c>
      <c r="J1122" s="319">
        <v>1.2736917000000001</v>
      </c>
      <c r="K1122" s="315">
        <v>5</v>
      </c>
      <c r="L1122" s="319">
        <v>2661521.2566750869</v>
      </c>
      <c r="M1122" s="319">
        <v>1909.7566666773869</v>
      </c>
      <c r="N1122" s="320">
        <v>5.1038910243484583E-3</v>
      </c>
      <c r="O1122" s="320">
        <v>1.7148532519792867E-4</v>
      </c>
      <c r="P1122" s="315">
        <v>6</v>
      </c>
      <c r="Q1122" s="319">
        <v>18841.980000425792</v>
      </c>
      <c r="R1122" s="320">
        <v>3.0528105544028959E-4</v>
      </c>
    </row>
    <row r="1123" spans="2:18" x14ac:dyDescent="0.2">
      <c r="B1123" s="315" t="s">
        <v>635</v>
      </c>
      <c r="C1123" s="316" t="s">
        <v>8401</v>
      </c>
      <c r="D1123" s="315" t="s">
        <v>25</v>
      </c>
      <c r="E1123" s="317">
        <v>1256.0714285714287</v>
      </c>
      <c r="F1123" s="318">
        <v>16.202400000000001</v>
      </c>
      <c r="G1123" s="318">
        <v>1.9636000000000002</v>
      </c>
      <c r="H1123" s="319">
        <v>2.7407081582329478</v>
      </c>
      <c r="I1123" s="319">
        <v>4.7986942099999998</v>
      </c>
      <c r="J1123" s="319">
        <v>1.1103522299999999</v>
      </c>
      <c r="K1123" s="315">
        <v>4</v>
      </c>
      <c r="L1123" s="319">
        <v>122221.79999864381</v>
      </c>
      <c r="M1123" s="319">
        <v>122221.79999864381</v>
      </c>
      <c r="N1123" s="320">
        <v>5.6942297406417331E-3</v>
      </c>
      <c r="O1123" s="320">
        <v>5.6942297406417331E-3</v>
      </c>
      <c r="P1123" s="315">
        <v>3</v>
      </c>
      <c r="Q1123" s="319">
        <v>22269.540000323086</v>
      </c>
      <c r="R1123" s="320">
        <v>2.3620146061694607E-4</v>
      </c>
    </row>
    <row r="1124" spans="2:18" x14ac:dyDescent="0.2">
      <c r="B1124" s="315" t="s">
        <v>1040</v>
      </c>
      <c r="C1124" s="316" t="s">
        <v>8282</v>
      </c>
      <c r="D1124" s="315" t="s">
        <v>25</v>
      </c>
      <c r="E1124" s="317">
        <v>385.75</v>
      </c>
      <c r="F1124" s="318">
        <v>32.075200000000002</v>
      </c>
      <c r="G1124" s="318">
        <v>2.4316</v>
      </c>
      <c r="H1124" s="319">
        <v>3.2199738999999998</v>
      </c>
      <c r="I1124" s="319">
        <v>0.58670599000000001</v>
      </c>
      <c r="J1124" s="319">
        <v>0.26435750000000002</v>
      </c>
      <c r="K1124" s="315">
        <v>4</v>
      </c>
      <c r="L1124" s="319">
        <v>10645.889999861747</v>
      </c>
      <c r="M1124" s="319">
        <v>10645.889999861747</v>
      </c>
      <c r="N1124" s="320">
        <v>1.4535286978611026E-4</v>
      </c>
      <c r="O1124" s="320">
        <v>1.4535286978611026E-4</v>
      </c>
      <c r="P1124" s="315">
        <v>3</v>
      </c>
      <c r="Q1124" s="319">
        <v>7606.000000013737</v>
      </c>
      <c r="R1124" s="320">
        <v>6.6251892435079869E-5</v>
      </c>
    </row>
    <row r="1125" spans="2:18" x14ac:dyDescent="0.2">
      <c r="B1125" s="315" t="s">
        <v>8402</v>
      </c>
      <c r="C1125" s="316" t="s">
        <v>8403</v>
      </c>
      <c r="D1125" s="315" t="s">
        <v>24</v>
      </c>
      <c r="E1125" s="317">
        <v>1.6600000000000001</v>
      </c>
      <c r="F1125" s="318">
        <v>0</v>
      </c>
      <c r="G1125" s="318">
        <v>2.5297000000000001</v>
      </c>
      <c r="H1125" s="319">
        <v>3.3152393999999998</v>
      </c>
      <c r="I1125" s="319"/>
      <c r="J1125" s="319"/>
      <c r="K1125" s="315"/>
      <c r="L1125" s="319"/>
      <c r="M1125" s="319"/>
      <c r="N1125" s="320"/>
      <c r="O1125" s="320"/>
      <c r="P1125" s="315"/>
      <c r="Q1125" s="319"/>
      <c r="R1125" s="320"/>
    </row>
    <row r="1126" spans="2:18" x14ac:dyDescent="0.2">
      <c r="B1126" s="315" t="s">
        <v>1208</v>
      </c>
      <c r="C1126" s="316" t="s">
        <v>8404</v>
      </c>
      <c r="D1126" s="315" t="s">
        <v>24</v>
      </c>
      <c r="E1126" s="317">
        <v>1239.3229999999999</v>
      </c>
      <c r="F1126" s="318">
        <v>5.4580000000000002</v>
      </c>
      <c r="G1126" s="318">
        <v>0.33379999999999999</v>
      </c>
      <c r="H1126" s="319">
        <v>3.0294429000000003</v>
      </c>
      <c r="I1126" s="319">
        <v>11.89874813</v>
      </c>
      <c r="J1126" s="319">
        <v>1.37628058</v>
      </c>
      <c r="K1126" s="315">
        <v>6</v>
      </c>
      <c r="L1126" s="319">
        <v>383537.40009477665</v>
      </c>
      <c r="M1126" s="319">
        <v>220091.97009963135</v>
      </c>
      <c r="N1126" s="320">
        <v>4.9138507534822982E-3</v>
      </c>
      <c r="O1126" s="320">
        <v>3.5598499954486856E-3</v>
      </c>
      <c r="P1126" s="315">
        <v>13</v>
      </c>
      <c r="Q1126" s="319">
        <v>52567.328000131689</v>
      </c>
      <c r="R1126" s="320">
        <v>2.3872896855946799E-4</v>
      </c>
    </row>
    <row r="1127" spans="2:18" x14ac:dyDescent="0.2">
      <c r="B1127" s="315" t="s">
        <v>1713</v>
      </c>
      <c r="C1127" s="316" t="s">
        <v>8405</v>
      </c>
      <c r="D1127" s="315" t="s">
        <v>24</v>
      </c>
      <c r="E1127" s="317">
        <v>949.5</v>
      </c>
      <c r="F1127" s="318">
        <v>7.7699000000000007</v>
      </c>
      <c r="G1127" s="318">
        <v>1.5024000000000002</v>
      </c>
      <c r="H1127" s="319">
        <v>2.6102746999999997</v>
      </c>
      <c r="I1127" s="319">
        <v>2.6908659099999999</v>
      </c>
      <c r="J1127" s="319">
        <v>9.9690909999999994E-2</v>
      </c>
      <c r="K1127" s="315">
        <v>2</v>
      </c>
      <c r="L1127" s="319">
        <v>130520.50000480915</v>
      </c>
      <c r="M1127" s="319">
        <v>130520.50000480915</v>
      </c>
      <c r="N1127" s="320">
        <v>9.7023002017203493E-4</v>
      </c>
      <c r="O1127" s="320">
        <v>9.7023002017203493E-4</v>
      </c>
      <c r="P1127" s="315">
        <v>1</v>
      </c>
      <c r="Q1127" s="319">
        <v>4362.9399999239249</v>
      </c>
      <c r="R1127" s="320">
        <v>1.9239792936983923E-5</v>
      </c>
    </row>
    <row r="1128" spans="2:18" x14ac:dyDescent="0.2">
      <c r="B1128" s="315" t="s">
        <v>1068</v>
      </c>
      <c r="C1128" s="316" t="s">
        <v>8406</v>
      </c>
      <c r="D1128" s="315" t="s">
        <v>25</v>
      </c>
      <c r="E1128" s="317">
        <v>533.29999999999995</v>
      </c>
      <c r="F1128" s="318">
        <v>4.0208000000000004</v>
      </c>
      <c r="G1128" s="318">
        <v>0.59639999999999993</v>
      </c>
      <c r="H1128" s="319">
        <v>1.2384515</v>
      </c>
      <c r="I1128" s="319"/>
      <c r="J1128" s="319"/>
      <c r="K1128" s="315"/>
      <c r="L1128" s="319"/>
      <c r="M1128" s="319"/>
      <c r="N1128" s="320"/>
      <c r="O1128" s="320"/>
      <c r="P1128" s="315"/>
      <c r="Q1128" s="319"/>
      <c r="R1128" s="320"/>
    </row>
    <row r="1129" spans="2:18" x14ac:dyDescent="0.2">
      <c r="B1129" s="315" t="s">
        <v>1261</v>
      </c>
      <c r="C1129" s="316" t="s">
        <v>8407</v>
      </c>
      <c r="D1129" s="315" t="s">
        <v>25</v>
      </c>
      <c r="E1129" s="317">
        <v>1499.663571428571</v>
      </c>
      <c r="F1129" s="318">
        <v>31.711200000000002</v>
      </c>
      <c r="G1129" s="318">
        <v>0.39710000000000001</v>
      </c>
      <c r="H1129" s="319">
        <v>3.5057703999999998</v>
      </c>
      <c r="I1129" s="319">
        <v>8.4157286100000004</v>
      </c>
      <c r="J1129" s="319">
        <v>0.42669288999999999</v>
      </c>
      <c r="K1129" s="315">
        <v>6</v>
      </c>
      <c r="L1129" s="319">
        <v>290377.97000882111</v>
      </c>
      <c r="M1129" s="319">
        <v>290377.97000882111</v>
      </c>
      <c r="N1129" s="320">
        <v>9.0433198753334231E-3</v>
      </c>
      <c r="O1129" s="320">
        <v>9.0433198753334231E-3</v>
      </c>
      <c r="P1129" s="315">
        <v>8</v>
      </c>
      <c r="Q1129" s="319">
        <v>21267.850000116239</v>
      </c>
      <c r="R1129" s="320">
        <v>1.9980112674945907E-4</v>
      </c>
    </row>
    <row r="1130" spans="2:18" x14ac:dyDescent="0.2">
      <c r="B1130" s="315" t="s">
        <v>1283</v>
      </c>
      <c r="C1130" s="316" t="s">
        <v>8408</v>
      </c>
      <c r="D1130" s="315" t="s">
        <v>24</v>
      </c>
      <c r="E1130" s="317">
        <v>1229.1375</v>
      </c>
      <c r="F1130" s="318">
        <v>7.6789000000000005</v>
      </c>
      <c r="G1130" s="318">
        <v>0.43190000000000006</v>
      </c>
      <c r="H1130" s="319">
        <v>2.751928293466444</v>
      </c>
      <c r="I1130" s="319">
        <v>26.497512220000001</v>
      </c>
      <c r="J1130" s="319">
        <v>2.1586287300000002</v>
      </c>
      <c r="K1130" s="315">
        <v>2</v>
      </c>
      <c r="L1130" s="319">
        <v>1433436.98000554</v>
      </c>
      <c r="M1130" s="319">
        <v>2508.4799999634965</v>
      </c>
      <c r="N1130" s="320">
        <v>1.2935586966547647E-3</v>
      </c>
      <c r="O1130" s="320">
        <v>2.6386670798996368E-5</v>
      </c>
      <c r="P1130" s="315">
        <v>10</v>
      </c>
      <c r="Q1130" s="319">
        <v>41364.36679977418</v>
      </c>
      <c r="R1130" s="320">
        <v>1.3035621899917839E-4</v>
      </c>
    </row>
    <row r="1131" spans="2:18" x14ac:dyDescent="0.2">
      <c r="B1131" s="315" t="s">
        <v>1199</v>
      </c>
      <c r="C1131" s="316" t="s">
        <v>8409</v>
      </c>
      <c r="D1131" s="315" t="s">
        <v>24</v>
      </c>
      <c r="E1131" s="317">
        <v>957.16666666666663</v>
      </c>
      <c r="F1131" s="318">
        <v>5.2374000000000009</v>
      </c>
      <c r="G1131" s="318">
        <v>0.55980000000000008</v>
      </c>
      <c r="H1131" s="319">
        <v>3.4486110999999999</v>
      </c>
      <c r="I1131" s="319">
        <v>0.48995960999999999</v>
      </c>
      <c r="J1131" s="319">
        <v>0.10806641</v>
      </c>
      <c r="K1131" s="315">
        <v>3</v>
      </c>
      <c r="L1131" s="319">
        <v>24862.300000413205</v>
      </c>
      <c r="M1131" s="319">
        <v>24862.300000413205</v>
      </c>
      <c r="N1131" s="320">
        <v>1.9053765574675909E-4</v>
      </c>
      <c r="O1131" s="320">
        <v>1.9053765574675909E-4</v>
      </c>
      <c r="P1131" s="315">
        <v>3</v>
      </c>
      <c r="Q1131" s="319">
        <v>3580.489999815391</v>
      </c>
      <c r="R1131" s="320">
        <v>2.9651483297505516E-5</v>
      </c>
    </row>
    <row r="1132" spans="2:18" x14ac:dyDescent="0.2">
      <c r="B1132" s="315" t="s">
        <v>1231</v>
      </c>
      <c r="C1132" s="316" t="s">
        <v>8410</v>
      </c>
      <c r="D1132" s="315" t="s">
        <v>24</v>
      </c>
      <c r="E1132" s="317">
        <v>255.56666666666669</v>
      </c>
      <c r="F1132" s="318">
        <v>2.105</v>
      </c>
      <c r="G1132" s="318">
        <v>0.31869999999999998</v>
      </c>
      <c r="H1132" s="319">
        <v>1.3718231999999999</v>
      </c>
      <c r="I1132" s="319">
        <v>0.93863596999999999</v>
      </c>
      <c r="J1132" s="319">
        <v>2.3873689999999999E-2</v>
      </c>
      <c r="K1132" s="315">
        <v>2</v>
      </c>
      <c r="L1132" s="319">
        <v>23474.379999839701</v>
      </c>
      <c r="M1132" s="319">
        <v>10511.200000194785</v>
      </c>
      <c r="N1132" s="320">
        <v>5.1452977650657357E-4</v>
      </c>
      <c r="O1132" s="320">
        <v>2.5785300713462953E-4</v>
      </c>
      <c r="P1132" s="315">
        <v>1</v>
      </c>
      <c r="Q1132" s="319">
        <v>1105.0650000000001</v>
      </c>
      <c r="R1132" s="320">
        <v>2.4735206277740358E-5</v>
      </c>
    </row>
    <row r="1133" spans="2:18" x14ac:dyDescent="0.2">
      <c r="B1133" s="315" t="s">
        <v>8411</v>
      </c>
      <c r="C1133" s="316" t="s">
        <v>8410</v>
      </c>
      <c r="D1133" s="315" t="s">
        <v>24</v>
      </c>
      <c r="E1133" s="317">
        <v>31.02</v>
      </c>
      <c r="F1133" s="318">
        <v>0</v>
      </c>
      <c r="G1133" s="318">
        <v>2.2953000000000001</v>
      </c>
      <c r="H1133" s="319">
        <v>3.4105049000000003</v>
      </c>
      <c r="I1133" s="319"/>
      <c r="J1133" s="319"/>
      <c r="K1133" s="315"/>
      <c r="L1133" s="319"/>
      <c r="M1133" s="319"/>
      <c r="N1133" s="320"/>
      <c r="O1133" s="320"/>
      <c r="P1133" s="315"/>
      <c r="Q1133" s="319"/>
      <c r="R1133" s="320"/>
    </row>
    <row r="1134" spans="2:18" x14ac:dyDescent="0.2">
      <c r="B1134" s="315" t="s">
        <v>1530</v>
      </c>
      <c r="C1134" s="316" t="s">
        <v>8412</v>
      </c>
      <c r="D1134" s="315" t="s">
        <v>25</v>
      </c>
      <c r="E1134" s="317">
        <v>1000.6</v>
      </c>
      <c r="F1134" s="318">
        <v>9.4885999999999999</v>
      </c>
      <c r="G1134" s="318">
        <v>11.065800000000001</v>
      </c>
      <c r="H1134" s="319">
        <v>3.2390270000000001</v>
      </c>
      <c r="I1134" s="319">
        <v>8.1931042400000003</v>
      </c>
      <c r="J1134" s="319">
        <v>0.35371796999999999</v>
      </c>
      <c r="K1134" s="315">
        <v>1</v>
      </c>
      <c r="L1134" s="319">
        <v>161270.99999374186</v>
      </c>
      <c r="M1134" s="319">
        <v>0</v>
      </c>
      <c r="N1134" s="320">
        <v>2.8522857237899225E-3</v>
      </c>
      <c r="O1134" s="320">
        <v>0</v>
      </c>
      <c r="P1134" s="315">
        <v>4</v>
      </c>
      <c r="Q1134" s="319">
        <v>12526.95999988314</v>
      </c>
      <c r="R1134" s="320">
        <v>2.0218821007983589E-4</v>
      </c>
    </row>
    <row r="1135" spans="2:18" x14ac:dyDescent="0.2">
      <c r="B1135" s="315" t="s">
        <v>1434</v>
      </c>
      <c r="C1135" s="316" t="s">
        <v>8413</v>
      </c>
      <c r="D1135" s="315" t="s">
        <v>25</v>
      </c>
      <c r="E1135" s="317">
        <v>277.41499999999996</v>
      </c>
      <c r="F1135" s="318">
        <v>18.921100000000003</v>
      </c>
      <c r="G1135" s="318">
        <v>0.20760000000000001</v>
      </c>
      <c r="H1135" s="319">
        <v>1.9815224</v>
      </c>
      <c r="I1135" s="319">
        <v>52.573131080000003</v>
      </c>
      <c r="J1135" s="319">
        <v>0.10930396000000001</v>
      </c>
      <c r="K1135" s="315">
        <v>3</v>
      </c>
      <c r="L1135" s="319">
        <v>488368.8200008439</v>
      </c>
      <c r="M1135" s="319">
        <v>7123.0000000004657</v>
      </c>
      <c r="N1135" s="320">
        <v>8.3565323130189615E-4</v>
      </c>
      <c r="O1135" s="320">
        <v>3.7283617456827247E-5</v>
      </c>
      <c r="P1135" s="315">
        <v>1</v>
      </c>
      <c r="Q1135" s="319">
        <v>4606.9999998772983</v>
      </c>
      <c r="R1135" s="320">
        <v>4.9103792245436701E-5</v>
      </c>
    </row>
    <row r="1136" spans="2:18" x14ac:dyDescent="0.2">
      <c r="B1136" s="315" t="s">
        <v>871</v>
      </c>
      <c r="C1136" s="316" t="s">
        <v>8414</v>
      </c>
      <c r="D1136" s="315" t="s">
        <v>25</v>
      </c>
      <c r="E1136" s="317">
        <v>917.79200000000003</v>
      </c>
      <c r="F1136" s="318">
        <v>23.423400000000001</v>
      </c>
      <c r="G1136" s="318">
        <v>1.5723</v>
      </c>
      <c r="H1136" s="319">
        <v>2.8960712000000002</v>
      </c>
      <c r="I1136" s="319">
        <v>3.8217310000000002</v>
      </c>
      <c r="J1136" s="319">
        <v>0.35381046999999999</v>
      </c>
      <c r="K1136" s="315">
        <v>4</v>
      </c>
      <c r="L1136" s="319">
        <v>101006.54000337965</v>
      </c>
      <c r="M1136" s="319">
        <v>7313.4600001688814</v>
      </c>
      <c r="N1136" s="320">
        <v>2.8254886112453232E-3</v>
      </c>
      <c r="O1136" s="320">
        <v>1.8001150979910402E-4</v>
      </c>
      <c r="P1136" s="315">
        <v>1</v>
      </c>
      <c r="Q1136" s="319">
        <v>6530.9999999462161</v>
      </c>
      <c r="R1136" s="320">
        <v>6.1285559158206072E-5</v>
      </c>
    </row>
    <row r="1137" spans="2:18" x14ac:dyDescent="0.2">
      <c r="B1137" s="315" t="s">
        <v>1014</v>
      </c>
      <c r="C1137" s="316" t="s">
        <v>8415</v>
      </c>
      <c r="D1137" s="315" t="s">
        <v>25</v>
      </c>
      <c r="E1137" s="317">
        <v>1313.9095238095238</v>
      </c>
      <c r="F1137" s="318">
        <v>50.939579999999999</v>
      </c>
      <c r="G1137" s="318">
        <v>8.7012999999999998</v>
      </c>
      <c r="H1137" s="319">
        <v>4.3441067999999996</v>
      </c>
      <c r="I1137" s="319">
        <v>272.49662398999999</v>
      </c>
      <c r="J1137" s="319">
        <v>3.39248481</v>
      </c>
      <c r="K1137" s="315">
        <v>9</v>
      </c>
      <c r="L1137" s="319">
        <v>4386531.9500043523</v>
      </c>
      <c r="M1137" s="319">
        <v>274347.11999401101</v>
      </c>
      <c r="N1137" s="320">
        <v>1.5399414003485067E-2</v>
      </c>
      <c r="O1137" s="320">
        <v>7.8349509913725728E-3</v>
      </c>
      <c r="P1137" s="315">
        <v>12</v>
      </c>
      <c r="Q1137" s="319">
        <v>63490.580000756258</v>
      </c>
      <c r="R1137" s="320">
        <v>7.2630296465310215E-4</v>
      </c>
    </row>
    <row r="1138" spans="2:18" x14ac:dyDescent="0.2">
      <c r="B1138" s="315" t="s">
        <v>1198</v>
      </c>
      <c r="C1138" s="316" t="s">
        <v>8416</v>
      </c>
      <c r="D1138" s="315" t="s">
        <v>25</v>
      </c>
      <c r="E1138" s="317">
        <v>1395.3987499999998</v>
      </c>
      <c r="F1138" s="318">
        <v>8.3361000000000001</v>
      </c>
      <c r="G1138" s="318">
        <v>17.648</v>
      </c>
      <c r="H1138" s="319">
        <v>5.2586556</v>
      </c>
      <c r="I1138" s="319">
        <v>0.76207210000000003</v>
      </c>
      <c r="J1138" s="319">
        <v>0.43391448999999999</v>
      </c>
      <c r="K1138" s="315">
        <v>4</v>
      </c>
      <c r="L1138" s="319">
        <v>5925.8666666486206</v>
      </c>
      <c r="M1138" s="319">
        <v>5925.8666666486206</v>
      </c>
      <c r="N1138" s="320">
        <v>2.2954625663049028E-4</v>
      </c>
      <c r="O1138" s="320">
        <v>2.2954625663049028E-4</v>
      </c>
      <c r="P1138" s="315">
        <v>4</v>
      </c>
      <c r="Q1138" s="319">
        <v>8249.0200002467609</v>
      </c>
      <c r="R1138" s="320">
        <v>1.6901425807069875E-4</v>
      </c>
    </row>
    <row r="1139" spans="2:18" x14ac:dyDescent="0.2">
      <c r="B1139" s="315" t="s">
        <v>677</v>
      </c>
      <c r="C1139" s="316" t="s">
        <v>8414</v>
      </c>
      <c r="D1139" s="315" t="s">
        <v>25</v>
      </c>
      <c r="E1139" s="317">
        <v>990.16399999999999</v>
      </c>
      <c r="F1139" s="318">
        <v>34.598939999999999</v>
      </c>
      <c r="G1139" s="318">
        <v>2.1425000000000001</v>
      </c>
      <c r="H1139" s="319">
        <v>3.5149559019534649</v>
      </c>
      <c r="I1139" s="319">
        <v>1.46774545</v>
      </c>
      <c r="J1139" s="319">
        <v>0.73684024999999997</v>
      </c>
      <c r="K1139" s="315">
        <v>5</v>
      </c>
      <c r="L1139" s="319">
        <v>28094.953334302758</v>
      </c>
      <c r="M1139" s="319">
        <v>28094.953334302758</v>
      </c>
      <c r="N1139" s="320">
        <v>8.2950623409608717E-4</v>
      </c>
      <c r="O1139" s="320">
        <v>8.2950623409608717E-4</v>
      </c>
      <c r="P1139" s="315">
        <v>5</v>
      </c>
      <c r="Q1139" s="319">
        <v>10822.950000095032</v>
      </c>
      <c r="R1139" s="320">
        <v>1.1582934350077411E-4</v>
      </c>
    </row>
    <row r="1140" spans="2:18" x14ac:dyDescent="0.2">
      <c r="B1140" s="315" t="s">
        <v>672</v>
      </c>
      <c r="C1140" s="316" t="s">
        <v>8417</v>
      </c>
      <c r="D1140" s="315" t="s">
        <v>25</v>
      </c>
      <c r="E1140" s="317">
        <v>721.13636363636363</v>
      </c>
      <c r="F1140" s="318">
        <v>28.273100000000003</v>
      </c>
      <c r="G1140" s="318">
        <v>0.27829999999999999</v>
      </c>
      <c r="H1140" s="319">
        <v>2.0005755000000001</v>
      </c>
      <c r="I1140" s="319">
        <v>55.097238410000003</v>
      </c>
      <c r="J1140" s="319">
        <v>2.5439957199999998</v>
      </c>
      <c r="K1140" s="315">
        <v>6</v>
      </c>
      <c r="L1140" s="319">
        <v>1648855.5000034184</v>
      </c>
      <c r="M1140" s="319">
        <v>2741.5000000724103</v>
      </c>
      <c r="N1140" s="320">
        <v>2.5807762490680812E-3</v>
      </c>
      <c r="O1140" s="320">
        <v>2.1824505151675483E-4</v>
      </c>
      <c r="P1140" s="315">
        <v>5</v>
      </c>
      <c r="Q1140" s="319">
        <v>73994.480000187803</v>
      </c>
      <c r="R1140" s="320">
        <v>5.575284752965422E-4</v>
      </c>
    </row>
    <row r="1141" spans="2:18" x14ac:dyDescent="0.2">
      <c r="B1141" s="315" t="s">
        <v>1693</v>
      </c>
      <c r="C1141" s="316" t="s">
        <v>8418</v>
      </c>
      <c r="D1141" s="315" t="s">
        <v>24</v>
      </c>
      <c r="E1141" s="317">
        <v>724.99</v>
      </c>
      <c r="F1141" s="318">
        <v>2.3904999999999998</v>
      </c>
      <c r="G1141" s="318">
        <v>2.8372000000000002</v>
      </c>
      <c r="H1141" s="319">
        <v>4.4965316</v>
      </c>
      <c r="I1141" s="319">
        <v>0.89279419000000004</v>
      </c>
      <c r="J1141" s="319">
        <v>0.52652127999999998</v>
      </c>
      <c r="K1141" s="315">
        <v>1</v>
      </c>
      <c r="L1141" s="319">
        <v>7124.9999999126885</v>
      </c>
      <c r="M1141" s="319">
        <v>7124.9999999126885</v>
      </c>
      <c r="N1141" s="320">
        <v>2.5265026847173359E-5</v>
      </c>
      <c r="O1141" s="320">
        <v>2.5265026847173359E-5</v>
      </c>
      <c r="P1141" s="315">
        <v>3</v>
      </c>
      <c r="Q1141" s="319">
        <v>20716.66880003969</v>
      </c>
      <c r="R1141" s="320">
        <v>6.5045290447996706E-5</v>
      </c>
    </row>
    <row r="1142" spans="2:18" x14ac:dyDescent="0.2">
      <c r="B1142" s="315" t="s">
        <v>893</v>
      </c>
      <c r="C1142" s="316" t="s">
        <v>8419</v>
      </c>
      <c r="D1142" s="315" t="s">
        <v>24</v>
      </c>
      <c r="E1142" s="317">
        <v>2404.7674193548391</v>
      </c>
      <c r="F1142" s="318">
        <v>7.8787000000000003</v>
      </c>
      <c r="G1142" s="318">
        <v>0.19620000000000001</v>
      </c>
      <c r="H1142" s="319">
        <v>4.8495519577170914</v>
      </c>
      <c r="I1142" s="319">
        <v>0.37630227999999999</v>
      </c>
      <c r="J1142" s="319">
        <v>1.8411919800000001</v>
      </c>
      <c r="K1142" s="315">
        <v>6</v>
      </c>
      <c r="L1142" s="319">
        <v>21535.92999983647</v>
      </c>
      <c r="M1142" s="319">
        <v>5527.9299999803598</v>
      </c>
      <c r="N1142" s="320">
        <v>2.2840458655032258E-4</v>
      </c>
      <c r="O1142" s="320">
        <v>6.0773995175144727E-5</v>
      </c>
      <c r="P1142" s="315">
        <v>25</v>
      </c>
      <c r="Q1142" s="319">
        <v>120807.94870000225</v>
      </c>
      <c r="R1142" s="320">
        <v>4.0086968379685891E-4</v>
      </c>
    </row>
    <row r="1143" spans="2:18" x14ac:dyDescent="0.2">
      <c r="B1143" s="315" t="s">
        <v>906</v>
      </c>
      <c r="C1143" s="316" t="s">
        <v>8420</v>
      </c>
      <c r="D1143" s="315" t="s">
        <v>24</v>
      </c>
      <c r="E1143" s="317">
        <v>1275.9523076923078</v>
      </c>
      <c r="F1143" s="318">
        <v>4.7987000000000002</v>
      </c>
      <c r="G1143" s="318">
        <v>0.63100000000000001</v>
      </c>
      <c r="H1143" s="319">
        <v>3.2199738999999998</v>
      </c>
      <c r="I1143" s="319">
        <v>11.11955979</v>
      </c>
      <c r="J1143" s="319">
        <v>0.63778330000000005</v>
      </c>
      <c r="K1143" s="315">
        <v>3</v>
      </c>
      <c r="L1143" s="319">
        <v>389356.85660008469</v>
      </c>
      <c r="M1143" s="319">
        <v>73467.416598090291</v>
      </c>
      <c r="N1143" s="320">
        <v>2.6818456350420567E-3</v>
      </c>
      <c r="O1143" s="320">
        <v>1.6828349807212163E-3</v>
      </c>
      <c r="P1143" s="315">
        <v>9</v>
      </c>
      <c r="Q1143" s="319">
        <v>49270.754399889571</v>
      </c>
      <c r="R1143" s="320">
        <v>1.3874180637811934E-4</v>
      </c>
    </row>
    <row r="1144" spans="2:18" x14ac:dyDescent="0.2">
      <c r="B1144" s="315" t="s">
        <v>712</v>
      </c>
      <c r="C1144" s="316" t="s">
        <v>8421</v>
      </c>
      <c r="D1144" s="315" t="s">
        <v>24</v>
      </c>
      <c r="E1144" s="317">
        <v>1496.6542857142861</v>
      </c>
      <c r="F1144" s="318">
        <v>6.2719000000000005</v>
      </c>
      <c r="G1144" s="318">
        <v>0.84699999999999998</v>
      </c>
      <c r="H1144" s="319">
        <v>4.0392571999999998</v>
      </c>
      <c r="I1144" s="319">
        <v>7.3016022500000002</v>
      </c>
      <c r="J1144" s="319">
        <v>0.2197373</v>
      </c>
      <c r="K1144" s="315">
        <v>7</v>
      </c>
      <c r="L1144" s="319">
        <v>195417.55280295809</v>
      </c>
      <c r="M1144" s="319">
        <v>87545.502803163603</v>
      </c>
      <c r="N1144" s="320">
        <v>2.0467391811370946E-3</v>
      </c>
      <c r="O1144" s="320">
        <v>2.011044052111991E-3</v>
      </c>
      <c r="P1144" s="315">
        <v>7</v>
      </c>
      <c r="Q1144" s="319">
        <v>9129.9477999672872</v>
      </c>
      <c r="R1144" s="320">
        <v>4.5612448415689329E-5</v>
      </c>
    </row>
    <row r="1145" spans="2:18" x14ac:dyDescent="0.2">
      <c r="B1145" s="315" t="s">
        <v>1015</v>
      </c>
      <c r="C1145" s="316" t="s">
        <v>8422</v>
      </c>
      <c r="D1145" s="315" t="s">
        <v>24</v>
      </c>
      <c r="E1145" s="317">
        <v>757.95833333333337</v>
      </c>
      <c r="F1145" s="318">
        <v>3.0062000000000002</v>
      </c>
      <c r="G1145" s="318">
        <v>2.6021900000000002</v>
      </c>
      <c r="H1145" s="319">
        <v>1.8481506999999999</v>
      </c>
      <c r="I1145" s="319">
        <v>97.512006139999997</v>
      </c>
      <c r="J1145" s="319">
        <v>5.8849032299999999</v>
      </c>
      <c r="K1145" s="315">
        <v>3</v>
      </c>
      <c r="L1145" s="319">
        <v>1642587.3999983897</v>
      </c>
      <c r="M1145" s="319">
        <v>88257.899999210145</v>
      </c>
      <c r="N1145" s="320">
        <v>8.6333437110710956E-4</v>
      </c>
      <c r="O1145" s="320">
        <v>1.0509887205773467E-4</v>
      </c>
      <c r="P1145" s="315">
        <v>9</v>
      </c>
      <c r="Q1145" s="319">
        <v>108385.61999945444</v>
      </c>
      <c r="R1145" s="320">
        <v>3.6557949081047884E-4</v>
      </c>
    </row>
    <row r="1146" spans="2:18" x14ac:dyDescent="0.2">
      <c r="B1146" s="315" t="s">
        <v>974</v>
      </c>
      <c r="C1146" s="316" t="s">
        <v>8423</v>
      </c>
      <c r="D1146" s="315" t="s">
        <v>24</v>
      </c>
      <c r="E1146" s="317">
        <v>1568.5525</v>
      </c>
      <c r="F1146" s="318">
        <v>4.7181999999999995</v>
      </c>
      <c r="G1146" s="318">
        <v>0.83240000000000003</v>
      </c>
      <c r="H1146" s="319">
        <v>3.5248234999999997</v>
      </c>
      <c r="I1146" s="319">
        <v>2.4313474300000002</v>
      </c>
      <c r="J1146" s="319">
        <v>1.4765540399999999</v>
      </c>
      <c r="K1146" s="315">
        <v>4</v>
      </c>
      <c r="L1146" s="319">
        <v>272390.15000031219</v>
      </c>
      <c r="M1146" s="319">
        <v>5221.4899999174022</v>
      </c>
      <c r="N1146" s="320">
        <v>2.1733874420876276E-4</v>
      </c>
      <c r="O1146" s="320">
        <v>9.4907911412220534E-5</v>
      </c>
      <c r="P1146" s="315">
        <v>8</v>
      </c>
      <c r="Q1146" s="319">
        <v>34851.006000255911</v>
      </c>
      <c r="R1146" s="320">
        <v>1.1300420170833682E-4</v>
      </c>
    </row>
    <row r="1147" spans="2:18" x14ac:dyDescent="0.2">
      <c r="B1147" s="315" t="s">
        <v>832</v>
      </c>
      <c r="C1147" s="316" t="s">
        <v>8424</v>
      </c>
      <c r="D1147" s="315" t="s">
        <v>24</v>
      </c>
      <c r="E1147" s="317">
        <v>1160.6153846153845</v>
      </c>
      <c r="F1147" s="318">
        <v>4.4661999999999997</v>
      </c>
      <c r="G1147" s="318">
        <v>2.8585199999999999</v>
      </c>
      <c r="H1147" s="319">
        <v>3.5438765999999995</v>
      </c>
      <c r="I1147" s="319">
        <v>0.44238271000000001</v>
      </c>
      <c r="J1147" s="319">
        <v>0.15070151000000001</v>
      </c>
      <c r="K1147" s="315">
        <v>5</v>
      </c>
      <c r="L1147" s="319">
        <v>20392.630000596619</v>
      </c>
      <c r="M1147" s="319">
        <v>20392.630000596619</v>
      </c>
      <c r="N1147" s="320">
        <v>2.6613137580876905E-4</v>
      </c>
      <c r="O1147" s="320">
        <v>2.6613137580876905E-4</v>
      </c>
      <c r="P1147" s="315">
        <v>7</v>
      </c>
      <c r="Q1147" s="319">
        <v>10010.405000001343</v>
      </c>
      <c r="R1147" s="320">
        <v>3.5442529680686516E-5</v>
      </c>
    </row>
    <row r="1148" spans="2:18" x14ac:dyDescent="0.2">
      <c r="B1148" s="315" t="s">
        <v>1617</v>
      </c>
      <c r="C1148" s="316" t="s">
        <v>8425</v>
      </c>
      <c r="D1148" s="315" t="s">
        <v>25</v>
      </c>
      <c r="E1148" s="317">
        <v>6</v>
      </c>
      <c r="F1148" s="318">
        <v>2.2648999999999999</v>
      </c>
      <c r="G1148" s="318">
        <v>0.17649999999999999</v>
      </c>
      <c r="H1148" s="319">
        <v>0.57446734609699801</v>
      </c>
      <c r="I1148" s="319"/>
      <c r="J1148" s="319"/>
      <c r="K1148" s="315"/>
      <c r="L1148" s="319"/>
      <c r="M1148" s="319"/>
      <c r="N1148" s="320"/>
      <c r="O1148" s="320"/>
      <c r="P1148" s="315"/>
      <c r="Q1148" s="319"/>
      <c r="R1148" s="320"/>
    </row>
    <row r="1149" spans="2:18" x14ac:dyDescent="0.2">
      <c r="B1149" s="315" t="s">
        <v>6851</v>
      </c>
      <c r="C1149" s="316" t="s">
        <v>8426</v>
      </c>
      <c r="D1149" s="315" t="s">
        <v>24</v>
      </c>
      <c r="E1149" s="317">
        <v>70.19</v>
      </c>
      <c r="F1149" s="318">
        <v>2.4317000000000002</v>
      </c>
      <c r="G1149" s="318">
        <v>0.61730000000000007</v>
      </c>
      <c r="H1149" s="319">
        <v>1.4670886999999999</v>
      </c>
      <c r="I1149" s="319">
        <v>9.007076E-2</v>
      </c>
      <c r="J1149" s="319">
        <v>0.54603380999999995</v>
      </c>
      <c r="K1149" s="315">
        <v>0</v>
      </c>
      <c r="L1149" s="319">
        <v>0</v>
      </c>
      <c r="M1149" s="319">
        <v>0</v>
      </c>
      <c r="N1149" s="320">
        <v>0</v>
      </c>
      <c r="O1149" s="320">
        <v>0</v>
      </c>
      <c r="P1149" s="315">
        <v>2</v>
      </c>
      <c r="Q1149" s="319">
        <v>198.99999999906868</v>
      </c>
      <c r="R1149" s="320">
        <v>2.0079706426488832E-6</v>
      </c>
    </row>
    <row r="1150" spans="2:18" x14ac:dyDescent="0.2">
      <c r="B1150" s="315" t="s">
        <v>1028</v>
      </c>
      <c r="C1150" s="316" t="s">
        <v>8427</v>
      </c>
      <c r="D1150" s="315" t="s">
        <v>25</v>
      </c>
      <c r="E1150" s="317">
        <v>2033.8782352941178</v>
      </c>
      <c r="F1150" s="318">
        <v>15.232700000000001</v>
      </c>
      <c r="G1150" s="318">
        <v>5.6446000000000005</v>
      </c>
      <c r="H1150" s="319">
        <v>5.4110804000000003</v>
      </c>
      <c r="I1150" s="319">
        <v>82.006961759999996</v>
      </c>
      <c r="J1150" s="319">
        <v>3.10194064</v>
      </c>
      <c r="K1150" s="315">
        <v>6</v>
      </c>
      <c r="L1150" s="319">
        <v>2090703.5460033203</v>
      </c>
      <c r="M1150" s="319">
        <v>90661.0460020678</v>
      </c>
      <c r="N1150" s="320">
        <v>1.8223651161313272E-2</v>
      </c>
      <c r="O1150" s="320">
        <v>6.7849358882731857E-3</v>
      </c>
      <c r="P1150" s="315">
        <v>11</v>
      </c>
      <c r="Q1150" s="319">
        <v>34140.257999821857</v>
      </c>
      <c r="R1150" s="320">
        <v>3.8142629493344342E-4</v>
      </c>
    </row>
    <row r="1151" spans="2:18" x14ac:dyDescent="0.2">
      <c r="B1151" s="315" t="s">
        <v>763</v>
      </c>
      <c r="C1151" s="316" t="s">
        <v>7588</v>
      </c>
      <c r="D1151" s="315" t="s">
        <v>25</v>
      </c>
      <c r="E1151" s="317">
        <v>310.89999999999998</v>
      </c>
      <c r="F1151" s="318">
        <v>7.3761999999999999</v>
      </c>
      <c r="G1151" s="318">
        <v>1.9922</v>
      </c>
      <c r="H1151" s="319">
        <v>0.74307089999999998</v>
      </c>
      <c r="I1151" s="319">
        <v>9.2359830000000004E-2</v>
      </c>
      <c r="J1151" s="319">
        <v>0.15205727999999999</v>
      </c>
      <c r="K1151" s="315">
        <v>3</v>
      </c>
      <c r="L1151" s="319">
        <v>1593.7999999810243</v>
      </c>
      <c r="M1151" s="319">
        <v>1593.7999999810243</v>
      </c>
      <c r="N1151" s="320">
        <v>9.1948025384727287E-5</v>
      </c>
      <c r="O1151" s="320">
        <v>9.1948025384727287E-5</v>
      </c>
      <c r="P1151" s="315">
        <v>1</v>
      </c>
      <c r="Q1151" s="319">
        <v>4972.8000000439351</v>
      </c>
      <c r="R1151" s="320">
        <v>3.1936784731109541E-5</v>
      </c>
    </row>
    <row r="1152" spans="2:18" x14ac:dyDescent="0.2">
      <c r="B1152" s="315" t="s">
        <v>1008</v>
      </c>
      <c r="C1152" s="316" t="s">
        <v>8428</v>
      </c>
      <c r="D1152" s="315" t="s">
        <v>25</v>
      </c>
      <c r="E1152" s="317">
        <v>276.25</v>
      </c>
      <c r="F1152" s="318">
        <v>17.574400000000001</v>
      </c>
      <c r="G1152" s="318">
        <v>1.5169000000000001</v>
      </c>
      <c r="H1152" s="319">
        <v>0.9429684362227686</v>
      </c>
      <c r="I1152" s="319">
        <v>54.047801049999997</v>
      </c>
      <c r="J1152" s="319">
        <v>0.49928793999999999</v>
      </c>
      <c r="K1152" s="315">
        <v>5</v>
      </c>
      <c r="L1152" s="319">
        <v>558070.50000149233</v>
      </c>
      <c r="M1152" s="319">
        <v>11793.500000556232</v>
      </c>
      <c r="N1152" s="320">
        <v>1.6074338076333431E-3</v>
      </c>
      <c r="O1152" s="320">
        <v>7.9372296327740333E-4</v>
      </c>
      <c r="P1152" s="315">
        <v>3</v>
      </c>
      <c r="Q1152" s="319">
        <v>12417.899999867112</v>
      </c>
      <c r="R1152" s="320">
        <v>1.4227915416439369E-4</v>
      </c>
    </row>
    <row r="1153" spans="2:18" x14ac:dyDescent="0.2">
      <c r="B1153" s="315" t="s">
        <v>1395</v>
      </c>
      <c r="C1153" s="316" t="s">
        <v>8429</v>
      </c>
      <c r="D1153" s="315" t="s">
        <v>25</v>
      </c>
      <c r="E1153" s="317">
        <v>871.90562499999999</v>
      </c>
      <c r="F1153" s="318">
        <v>45.547899999999998</v>
      </c>
      <c r="G1153" s="318">
        <v>1.5184000000000002</v>
      </c>
      <c r="H1153" s="319">
        <v>3.0294429000000003</v>
      </c>
      <c r="I1153" s="319">
        <v>68.818310440000005</v>
      </c>
      <c r="J1153" s="319">
        <v>0.46740468000000002</v>
      </c>
      <c r="K1153" s="315">
        <v>9</v>
      </c>
      <c r="L1153" s="319">
        <v>1395624.0099900302</v>
      </c>
      <c r="M1153" s="319">
        <v>242896.50999012112</v>
      </c>
      <c r="N1153" s="320">
        <v>1.0658375204982964E-2</v>
      </c>
      <c r="O1153" s="320">
        <v>7.8148316689848618E-3</v>
      </c>
      <c r="P1153" s="315">
        <v>6</v>
      </c>
      <c r="Q1153" s="319">
        <v>3458.0199999477018</v>
      </c>
      <c r="R1153" s="320">
        <v>4.9659474578983859E-5</v>
      </c>
    </row>
    <row r="1154" spans="2:18" x14ac:dyDescent="0.2">
      <c r="B1154" s="315" t="s">
        <v>6891</v>
      </c>
      <c r="C1154" s="316" t="s">
        <v>8426</v>
      </c>
      <c r="D1154" s="315" t="s">
        <v>24</v>
      </c>
      <c r="E1154" s="317">
        <v>54.79</v>
      </c>
      <c r="F1154" s="318">
        <v>1.8137999999999999</v>
      </c>
      <c r="G1154" s="318">
        <v>1.1174999999999999</v>
      </c>
      <c r="H1154" s="319">
        <v>3.1628145999999995</v>
      </c>
      <c r="I1154" s="319">
        <v>0</v>
      </c>
      <c r="J1154" s="319">
        <v>0.40463492000000001</v>
      </c>
      <c r="K1154" s="315">
        <v>0</v>
      </c>
      <c r="L1154" s="319">
        <v>0</v>
      </c>
      <c r="M1154" s="319">
        <v>0</v>
      </c>
      <c r="N1154" s="320">
        <v>0</v>
      </c>
      <c r="O1154" s="320">
        <v>0</v>
      </c>
      <c r="P1154" s="315">
        <v>1</v>
      </c>
      <c r="Q1154" s="319">
        <v>481.99999999953434</v>
      </c>
      <c r="R1154" s="320">
        <v>1.0051733053471643E-6</v>
      </c>
    </row>
    <row r="1155" spans="2:18" x14ac:dyDescent="0.2">
      <c r="B1155" s="315" t="s">
        <v>5356</v>
      </c>
      <c r="C1155" s="316" t="s">
        <v>8426</v>
      </c>
      <c r="D1155" s="315" t="s">
        <v>25</v>
      </c>
      <c r="E1155" s="317">
        <v>18</v>
      </c>
      <c r="F1155" s="318">
        <v>1.8952</v>
      </c>
      <c r="G1155" s="318">
        <v>1.2349000000000001</v>
      </c>
      <c r="H1155" s="319">
        <v>0.53348680000000004</v>
      </c>
      <c r="I1155" s="319">
        <v>0</v>
      </c>
      <c r="J1155" s="319">
        <v>0.75322595000000003</v>
      </c>
      <c r="K1155" s="315">
        <v>0</v>
      </c>
      <c r="L1155" s="319">
        <v>0</v>
      </c>
      <c r="M1155" s="319">
        <v>0</v>
      </c>
      <c r="N1155" s="320">
        <v>0</v>
      </c>
      <c r="O1155" s="320">
        <v>0</v>
      </c>
      <c r="P1155" s="315">
        <v>1</v>
      </c>
      <c r="Q1155" s="319">
        <v>232.00000000186265</v>
      </c>
      <c r="R1155" s="320">
        <v>2.8689066860558856E-6</v>
      </c>
    </row>
    <row r="1156" spans="2:18" x14ac:dyDescent="0.2">
      <c r="B1156" s="315" t="s">
        <v>785</v>
      </c>
      <c r="C1156" s="316" t="s">
        <v>8426</v>
      </c>
      <c r="D1156" s="315" t="s">
        <v>25</v>
      </c>
      <c r="E1156" s="317">
        <v>1872.5133333333333</v>
      </c>
      <c r="F1156" s="318">
        <v>10.884</v>
      </c>
      <c r="G1156" s="318">
        <v>10.448</v>
      </c>
      <c r="H1156" s="319">
        <v>4.7632750000000001</v>
      </c>
      <c r="I1156" s="319">
        <v>60.486978970000003</v>
      </c>
      <c r="J1156" s="319">
        <v>0.79705071999999999</v>
      </c>
      <c r="K1156" s="315">
        <v>4</v>
      </c>
      <c r="L1156" s="319">
        <v>1944583.9999924321</v>
      </c>
      <c r="M1156" s="319">
        <v>3788.9999999979045</v>
      </c>
      <c r="N1156" s="320">
        <v>4.6559484035119218E-3</v>
      </c>
      <c r="O1156" s="320">
        <v>1.2180443643728658E-4</v>
      </c>
      <c r="P1156" s="315">
        <v>8</v>
      </c>
      <c r="Q1156" s="319">
        <v>12396.099999938962</v>
      </c>
      <c r="R1156" s="320">
        <v>1.2153856494408468E-4</v>
      </c>
    </row>
    <row r="1157" spans="2:18" x14ac:dyDescent="0.2">
      <c r="B1157" s="315" t="s">
        <v>1390</v>
      </c>
      <c r="C1157" s="316" t="s">
        <v>8430</v>
      </c>
      <c r="D1157" s="315" t="s">
        <v>24</v>
      </c>
      <c r="E1157" s="317">
        <v>1452.8888888888889</v>
      </c>
      <c r="F1157" s="318">
        <v>6.95</v>
      </c>
      <c r="G1157" s="318">
        <v>3.9947000000000004</v>
      </c>
      <c r="H1157" s="319">
        <v>3.7711310631879016</v>
      </c>
      <c r="I1157" s="319">
        <v>9.6210857599999997</v>
      </c>
      <c r="J1157" s="319">
        <v>0.21258766000000001</v>
      </c>
      <c r="K1157" s="315">
        <v>6</v>
      </c>
      <c r="L1157" s="319">
        <v>357192.00000169105</v>
      </c>
      <c r="M1157" s="319">
        <v>357192.00000169105</v>
      </c>
      <c r="N1157" s="320">
        <v>4.9023621655768096E-3</v>
      </c>
      <c r="O1157" s="320">
        <v>4.9023621655768096E-3</v>
      </c>
      <c r="P1157" s="315">
        <v>3</v>
      </c>
      <c r="Q1157" s="319">
        <v>13415.830000372091</v>
      </c>
      <c r="R1157" s="320">
        <v>7.3245004050609506E-5</v>
      </c>
    </row>
    <row r="1158" spans="2:18" x14ac:dyDescent="0.2">
      <c r="B1158" s="315" t="s">
        <v>1460</v>
      </c>
      <c r="C1158" s="316" t="s">
        <v>8431</v>
      </c>
      <c r="D1158" s="315" t="s">
        <v>24</v>
      </c>
      <c r="E1158" s="317">
        <v>1321.6299999999999</v>
      </c>
      <c r="F1158" s="318">
        <v>1.7169000000000001</v>
      </c>
      <c r="G1158" s="318">
        <v>4.4626999999999999</v>
      </c>
      <c r="H1158" s="319">
        <v>3.1329396524945818</v>
      </c>
      <c r="I1158" s="319">
        <v>0.45012467</v>
      </c>
      <c r="J1158" s="319">
        <v>3.1404319999999999E-2</v>
      </c>
      <c r="K1158" s="315">
        <v>2</v>
      </c>
      <c r="L1158" s="319">
        <v>18162.539998908029</v>
      </c>
      <c r="M1158" s="319">
        <v>18162.539998908029</v>
      </c>
      <c r="N1158" s="320">
        <v>1.374210802372385E-3</v>
      </c>
      <c r="O1158" s="320">
        <v>1.374210802372385E-3</v>
      </c>
      <c r="P1158" s="315">
        <v>3</v>
      </c>
      <c r="Q1158" s="319">
        <v>1455.9599999330007</v>
      </c>
      <c r="R1158" s="320">
        <v>1.4525150483669605E-5</v>
      </c>
    </row>
    <row r="1159" spans="2:18" x14ac:dyDescent="0.2">
      <c r="B1159" s="315" t="s">
        <v>1718</v>
      </c>
      <c r="C1159" s="316" t="s">
        <v>8432</v>
      </c>
      <c r="D1159" s="315" t="s">
        <v>24</v>
      </c>
      <c r="E1159" s="317">
        <v>1449.99</v>
      </c>
      <c r="F1159" s="318">
        <v>1.4378</v>
      </c>
      <c r="G1159" s="318">
        <v>11.5496</v>
      </c>
      <c r="H1159" s="319">
        <v>4.0202040999999999</v>
      </c>
      <c r="I1159" s="319">
        <v>0.21676137000000001</v>
      </c>
      <c r="J1159" s="319">
        <v>0.38172383999999998</v>
      </c>
      <c r="K1159" s="315">
        <v>1</v>
      </c>
      <c r="L1159" s="319">
        <v>4346.9699989878918</v>
      </c>
      <c r="M1159" s="319">
        <v>4346.9699989878918</v>
      </c>
      <c r="N1159" s="320">
        <v>1.4647540196529294E-3</v>
      </c>
      <c r="O1159" s="320">
        <v>1.4647540196529294E-3</v>
      </c>
      <c r="P1159" s="315">
        <v>2</v>
      </c>
      <c r="Q1159" s="319">
        <v>266.92500003000021</v>
      </c>
      <c r="R1159" s="320">
        <v>5.823834512605354E-6</v>
      </c>
    </row>
    <row r="1160" spans="2:18" x14ac:dyDescent="0.2">
      <c r="B1160" s="315" t="s">
        <v>787</v>
      </c>
      <c r="C1160" s="316" t="s">
        <v>8433</v>
      </c>
      <c r="D1160" s="315" t="s">
        <v>25</v>
      </c>
      <c r="E1160" s="317">
        <v>640.70222222222219</v>
      </c>
      <c r="F1160" s="318">
        <v>12.1515</v>
      </c>
      <c r="G1160" s="318">
        <v>5.0219000000000005</v>
      </c>
      <c r="H1160" s="319">
        <v>3.8868323999999994</v>
      </c>
      <c r="I1160" s="319">
        <v>17.655806949999999</v>
      </c>
      <c r="J1160" s="319">
        <v>0.62546449999999998</v>
      </c>
      <c r="K1160" s="315">
        <v>7</v>
      </c>
      <c r="L1160" s="319">
        <v>416771.52500401338</v>
      </c>
      <c r="M1160" s="319">
        <v>52373.02500340651</v>
      </c>
      <c r="N1160" s="320">
        <v>4.8170771878201547E-3</v>
      </c>
      <c r="O1160" s="320">
        <v>3.8529444444195425E-3</v>
      </c>
      <c r="P1160" s="315">
        <v>2</v>
      </c>
      <c r="Q1160" s="319">
        <v>13726.080000033695</v>
      </c>
      <c r="R1160" s="320">
        <v>1.4484133721555693E-4</v>
      </c>
    </row>
    <row r="1161" spans="2:18" x14ac:dyDescent="0.2">
      <c r="B1161" s="315" t="s">
        <v>1719</v>
      </c>
      <c r="C1161" s="316" t="s">
        <v>8434</v>
      </c>
      <c r="D1161" s="315" t="s">
        <v>24</v>
      </c>
      <c r="E1161" s="317">
        <v>1388</v>
      </c>
      <c r="F1161" s="318">
        <v>0.24970000000000001</v>
      </c>
      <c r="G1161" s="318">
        <v>5.36822</v>
      </c>
      <c r="H1161" s="319">
        <v>3.770110214557592</v>
      </c>
      <c r="I1161" s="319">
        <v>0.10878185999999999</v>
      </c>
      <c r="J1161" s="319">
        <v>0.84392087999999998</v>
      </c>
      <c r="K1161" s="315">
        <v>1</v>
      </c>
      <c r="L1161" s="319">
        <v>4160.9999990311917</v>
      </c>
      <c r="M1161" s="319">
        <v>4160.9999990311917</v>
      </c>
      <c r="N1161" s="320">
        <v>1.4020896108728239E-3</v>
      </c>
      <c r="O1161" s="320">
        <v>1.4020896108728239E-3</v>
      </c>
      <c r="P1161" s="315">
        <v>1</v>
      </c>
      <c r="Q1161" s="319">
        <v>35324.069999916501</v>
      </c>
      <c r="R1161" s="320">
        <v>6.0123217288013178E-5</v>
      </c>
    </row>
    <row r="1162" spans="2:18" x14ac:dyDescent="0.2">
      <c r="B1162" s="315" t="s">
        <v>874</v>
      </c>
      <c r="C1162" s="316" t="s">
        <v>8435</v>
      </c>
      <c r="D1162" s="315" t="s">
        <v>25</v>
      </c>
      <c r="E1162" s="317">
        <v>1910.7887096774189</v>
      </c>
      <c r="F1162" s="318">
        <v>34.136199999999995</v>
      </c>
      <c r="G1162" s="318">
        <v>7.6941000000000006</v>
      </c>
      <c r="H1162" s="319">
        <v>4.7340864349143068</v>
      </c>
      <c r="I1162" s="319">
        <v>31.28559684</v>
      </c>
      <c r="J1162" s="319">
        <v>6.54648919</v>
      </c>
      <c r="K1162" s="315">
        <v>15</v>
      </c>
      <c r="L1162" s="319">
        <v>1113568.6099935672</v>
      </c>
      <c r="M1162" s="319">
        <v>105724.10999448277</v>
      </c>
      <c r="N1162" s="320">
        <v>1.3889803255076997E-2</v>
      </c>
      <c r="O1162" s="320">
        <v>1.1317828788384518E-2</v>
      </c>
      <c r="P1162" s="315">
        <v>15</v>
      </c>
      <c r="Q1162" s="319">
        <v>200957.140000035</v>
      </c>
      <c r="R1162" s="320">
        <v>1.6579457690562823E-3</v>
      </c>
    </row>
    <row r="1163" spans="2:18" x14ac:dyDescent="0.2">
      <c r="B1163" s="315" t="s">
        <v>1720</v>
      </c>
      <c r="C1163" s="316" t="s">
        <v>8436</v>
      </c>
      <c r="D1163" s="315" t="s">
        <v>24</v>
      </c>
      <c r="E1163" s="317">
        <v>1410.6633333333332</v>
      </c>
      <c r="F1163" s="318">
        <v>4.7003000000000004</v>
      </c>
      <c r="G1163" s="318">
        <v>3.5091000000000001</v>
      </c>
      <c r="H1163" s="319">
        <v>2.9151243000000004</v>
      </c>
      <c r="I1163" s="319">
        <v>0.21605899000000001</v>
      </c>
      <c r="J1163" s="319">
        <v>1.1936291699999999</v>
      </c>
      <c r="K1163" s="315">
        <v>2</v>
      </c>
      <c r="L1163" s="319">
        <v>4294.9999989860225</v>
      </c>
      <c r="M1163" s="319">
        <v>4294.9999989860225</v>
      </c>
      <c r="N1163" s="320">
        <v>1.440502104653765E-3</v>
      </c>
      <c r="O1163" s="320">
        <v>1.440502104653765E-3</v>
      </c>
      <c r="P1163" s="315">
        <v>1</v>
      </c>
      <c r="Q1163" s="319">
        <v>34062.499999708962</v>
      </c>
      <c r="R1163" s="320">
        <v>6.2767611595063904E-5</v>
      </c>
    </row>
    <row r="1164" spans="2:18" x14ac:dyDescent="0.2">
      <c r="B1164" s="315" t="s">
        <v>8437</v>
      </c>
      <c r="C1164" s="316" t="s">
        <v>8430</v>
      </c>
      <c r="D1164" s="315" t="s">
        <v>24</v>
      </c>
      <c r="E1164" s="317">
        <v>339</v>
      </c>
      <c r="F1164" s="318">
        <v>2.347</v>
      </c>
      <c r="G1164" s="318">
        <v>1.2471000000000001</v>
      </c>
      <c r="H1164" s="319">
        <v>3.0484959999999997</v>
      </c>
      <c r="I1164" s="319"/>
      <c r="J1164" s="319"/>
      <c r="K1164" s="315"/>
      <c r="L1164" s="319"/>
      <c r="M1164" s="319"/>
      <c r="N1164" s="320"/>
      <c r="O1164" s="320"/>
      <c r="P1164" s="315"/>
      <c r="Q1164" s="319"/>
      <c r="R1164" s="320"/>
    </row>
    <row r="1165" spans="2:18" x14ac:dyDescent="0.2">
      <c r="B1165" s="315" t="s">
        <v>8438</v>
      </c>
      <c r="C1165" s="316" t="s">
        <v>8439</v>
      </c>
      <c r="D1165" s="315" t="s">
        <v>24</v>
      </c>
      <c r="E1165" s="317">
        <v>727</v>
      </c>
      <c r="F1165" s="318">
        <v>0</v>
      </c>
      <c r="G1165" s="318">
        <v>6.2065000000000001</v>
      </c>
      <c r="H1165" s="319">
        <v>2.6483808999999998</v>
      </c>
      <c r="I1165" s="319"/>
      <c r="J1165" s="319"/>
      <c r="K1165" s="315"/>
      <c r="L1165" s="319"/>
      <c r="M1165" s="319"/>
      <c r="N1165" s="320"/>
      <c r="O1165" s="320"/>
      <c r="P1165" s="315"/>
      <c r="Q1165" s="319"/>
      <c r="R1165" s="320"/>
    </row>
    <row r="1166" spans="2:18" x14ac:dyDescent="0.2">
      <c r="B1166" s="315" t="s">
        <v>2499</v>
      </c>
      <c r="C1166" s="316" t="s">
        <v>8430</v>
      </c>
      <c r="D1166" s="315" t="s">
        <v>24</v>
      </c>
      <c r="E1166" s="317">
        <v>1024.848</v>
      </c>
      <c r="F1166" s="318">
        <v>6.5068000000000001</v>
      </c>
      <c r="G1166" s="318">
        <v>4.9542000000000002</v>
      </c>
      <c r="H1166" s="319">
        <v>3.5563410786806253</v>
      </c>
      <c r="I1166" s="319">
        <v>4.4955519999999999E-2</v>
      </c>
      <c r="J1166" s="319">
        <v>0.21436562000000001</v>
      </c>
      <c r="K1166" s="315">
        <v>0</v>
      </c>
      <c r="L1166" s="319">
        <v>0</v>
      </c>
      <c r="M1166" s="319">
        <v>0</v>
      </c>
      <c r="N1166" s="320">
        <v>0</v>
      </c>
      <c r="O1166" s="320">
        <v>0</v>
      </c>
      <c r="P1166" s="315">
        <v>5</v>
      </c>
      <c r="Q1166" s="319">
        <v>25407.100000041399</v>
      </c>
      <c r="R1166" s="320">
        <v>1.2596053319366047E-4</v>
      </c>
    </row>
    <row r="1167" spans="2:18" x14ac:dyDescent="0.2">
      <c r="B1167" s="315" t="s">
        <v>1377</v>
      </c>
      <c r="C1167" s="316" t="s">
        <v>8439</v>
      </c>
      <c r="D1167" s="315" t="s">
        <v>24</v>
      </c>
      <c r="E1167" s="317">
        <v>1239.4000000000001</v>
      </c>
      <c r="F1167" s="318">
        <v>0</v>
      </c>
      <c r="G1167" s="318">
        <v>5.7862999999999998</v>
      </c>
      <c r="H1167" s="319">
        <v>3.2961863</v>
      </c>
      <c r="I1167" s="319">
        <v>0.17312274</v>
      </c>
      <c r="J1167" s="319">
        <v>0.34570102000000003</v>
      </c>
      <c r="K1167" s="315">
        <v>2</v>
      </c>
      <c r="L1167" s="319">
        <v>5615.3999990337061</v>
      </c>
      <c r="M1167" s="319">
        <v>5615.3999990337061</v>
      </c>
      <c r="N1167" s="320">
        <v>1.3408231680732995E-3</v>
      </c>
      <c r="O1167" s="320">
        <v>1.3408231680732995E-3</v>
      </c>
      <c r="P1167" s="315">
        <v>3</v>
      </c>
      <c r="Q1167" s="319">
        <v>14820.379999917281</v>
      </c>
      <c r="R1167" s="320">
        <v>8.1550267914034873E-5</v>
      </c>
    </row>
    <row r="1168" spans="2:18" x14ac:dyDescent="0.2">
      <c r="B1168" s="315" t="s">
        <v>1721</v>
      </c>
      <c r="C1168" s="316" t="s">
        <v>8440</v>
      </c>
      <c r="D1168" s="315" t="s">
        <v>24</v>
      </c>
      <c r="E1168" s="317">
        <v>1071</v>
      </c>
      <c r="F1168" s="318">
        <v>1.9856</v>
      </c>
      <c r="G1168" s="318">
        <v>7.4486999999999997</v>
      </c>
      <c r="H1168" s="319">
        <v>4.7442218999999994</v>
      </c>
      <c r="I1168" s="319">
        <v>0.1205995</v>
      </c>
      <c r="J1168" s="319">
        <v>0</v>
      </c>
      <c r="K1168" s="315">
        <v>1</v>
      </c>
      <c r="L1168" s="319">
        <v>3212.9999992519151</v>
      </c>
      <c r="M1168" s="319">
        <v>3212.9999992519151</v>
      </c>
      <c r="N1168" s="320">
        <v>1.0826517471123247E-3</v>
      </c>
      <c r="O1168" s="320">
        <v>1.0826517471123247E-3</v>
      </c>
      <c r="P1168" s="315">
        <v>0</v>
      </c>
      <c r="Q1168" s="319">
        <v>0</v>
      </c>
      <c r="R1168" s="320">
        <v>0</v>
      </c>
    </row>
    <row r="1169" spans="2:18" x14ac:dyDescent="0.2">
      <c r="B1169" s="315" t="s">
        <v>1722</v>
      </c>
      <c r="C1169" s="316" t="s">
        <v>8430</v>
      </c>
      <c r="D1169" s="315" t="s">
        <v>24</v>
      </c>
      <c r="E1169" s="317">
        <v>359.5</v>
      </c>
      <c r="F1169" s="318">
        <v>3.2739000000000003</v>
      </c>
      <c r="G1169" s="318">
        <v>0.37642999999999999</v>
      </c>
      <c r="H1169" s="319">
        <v>5.5635051999999989</v>
      </c>
      <c r="I1169" s="319">
        <v>0.21759459</v>
      </c>
      <c r="J1169" s="319">
        <v>5.5597225999999997</v>
      </c>
      <c r="K1169" s="315">
        <v>1</v>
      </c>
      <c r="L1169" s="319">
        <v>1076.9999997492414</v>
      </c>
      <c r="M1169" s="319">
        <v>1076.9999997492414</v>
      </c>
      <c r="N1169" s="320">
        <v>3.6290567433550379E-4</v>
      </c>
      <c r="O1169" s="320">
        <v>3.6290567433550379E-4</v>
      </c>
      <c r="P1169" s="315">
        <v>3</v>
      </c>
      <c r="Q1169" s="319">
        <v>1983.0000000065309</v>
      </c>
      <c r="R1169" s="320">
        <v>1.2079998964382173E-5</v>
      </c>
    </row>
    <row r="1170" spans="2:18" x14ac:dyDescent="0.2">
      <c r="B1170" s="315" t="s">
        <v>716</v>
      </c>
      <c r="C1170" s="316" t="s">
        <v>8441</v>
      </c>
      <c r="D1170" s="315" t="s">
        <v>24</v>
      </c>
      <c r="E1170" s="317">
        <v>910.38888888888891</v>
      </c>
      <c r="F1170" s="318">
        <v>4.7446999999999999</v>
      </c>
      <c r="G1170" s="318">
        <v>3.3875000000000002</v>
      </c>
      <c r="H1170" s="319">
        <v>3.6772483</v>
      </c>
      <c r="I1170" s="319">
        <v>1.0995942000000001</v>
      </c>
      <c r="J1170" s="319">
        <v>0.28718059000000001</v>
      </c>
      <c r="K1170" s="315">
        <v>6</v>
      </c>
      <c r="L1170" s="319">
        <v>8868.3199992202517</v>
      </c>
      <c r="M1170" s="319">
        <v>8868.3199992202517</v>
      </c>
      <c r="N1170" s="320">
        <v>9.9510619506858124E-4</v>
      </c>
      <c r="O1170" s="320">
        <v>9.9510619506858124E-4</v>
      </c>
      <c r="P1170" s="315">
        <v>3</v>
      </c>
      <c r="Q1170" s="319">
        <v>3305.6874999330612</v>
      </c>
      <c r="R1170" s="320">
        <v>1.5629750384928452E-5</v>
      </c>
    </row>
    <row r="1171" spans="2:18" x14ac:dyDescent="0.2">
      <c r="B1171" s="315" t="s">
        <v>1636</v>
      </c>
      <c r="C1171" s="316" t="s">
        <v>8430</v>
      </c>
      <c r="D1171" s="315" t="s">
        <v>24</v>
      </c>
      <c r="E1171" s="317">
        <v>268.75</v>
      </c>
      <c r="F1171" s="318">
        <v>1.4635</v>
      </c>
      <c r="G1171" s="318">
        <v>1.9262999999999999</v>
      </c>
      <c r="H1171" s="319">
        <v>2.9532305000000001</v>
      </c>
      <c r="I1171" s="319">
        <v>66.097792720000001</v>
      </c>
      <c r="J1171" s="319">
        <v>7.08211E-3</v>
      </c>
      <c r="K1171" s="315">
        <v>3</v>
      </c>
      <c r="L1171" s="319">
        <v>699695.99999962491</v>
      </c>
      <c r="M1171" s="319">
        <v>22270.499999812455</v>
      </c>
      <c r="N1171" s="320">
        <v>7.8344400722470445E-4</v>
      </c>
      <c r="O1171" s="320">
        <v>5.119956985650282E-4</v>
      </c>
      <c r="P1171" s="315">
        <v>1</v>
      </c>
      <c r="Q1171" s="319">
        <v>117.74999999314606</v>
      </c>
      <c r="R1171" s="320">
        <v>1.9823692473184884E-6</v>
      </c>
    </row>
    <row r="1172" spans="2:18" x14ac:dyDescent="0.2">
      <c r="B1172" s="315" t="s">
        <v>815</v>
      </c>
      <c r="C1172" s="316" t="s">
        <v>8442</v>
      </c>
      <c r="D1172" s="315" t="s">
        <v>25</v>
      </c>
      <c r="E1172" s="317">
        <v>1955.2142105263163</v>
      </c>
      <c r="F1172" s="318">
        <v>32.569299999999998</v>
      </c>
      <c r="G1172" s="318">
        <v>8.1829000000000001</v>
      </c>
      <c r="H1172" s="319">
        <v>5.3729741999999998</v>
      </c>
      <c r="I1172" s="319">
        <v>22.71713033</v>
      </c>
      <c r="J1172" s="319">
        <v>3.20142777</v>
      </c>
      <c r="K1172" s="315">
        <v>10</v>
      </c>
      <c r="L1172" s="319">
        <v>516548.35001736128</v>
      </c>
      <c r="M1172" s="319">
        <v>516548.35001736128</v>
      </c>
      <c r="N1172" s="320">
        <v>1.7448418255295705E-2</v>
      </c>
      <c r="O1172" s="320">
        <v>1.7448418255295705E-2</v>
      </c>
      <c r="P1172" s="315">
        <v>9</v>
      </c>
      <c r="Q1172" s="319">
        <v>112695.12490004129</v>
      </c>
      <c r="R1172" s="320">
        <v>1.3622456342555292E-3</v>
      </c>
    </row>
    <row r="1173" spans="2:18" x14ac:dyDescent="0.2">
      <c r="B1173" s="315" t="s">
        <v>1676</v>
      </c>
      <c r="C1173" s="316" t="s">
        <v>8443</v>
      </c>
      <c r="D1173" s="315" t="s">
        <v>24</v>
      </c>
      <c r="E1173" s="317">
        <v>666.5</v>
      </c>
      <c r="F1173" s="318">
        <v>1.2787999999999999</v>
      </c>
      <c r="G1173" s="318">
        <v>1.6613</v>
      </c>
      <c r="H1173" s="319">
        <v>4.3250536999999989</v>
      </c>
      <c r="I1173" s="319">
        <v>6.6854848200000001</v>
      </c>
      <c r="J1173" s="319">
        <v>0.32478477</v>
      </c>
      <c r="K1173" s="315">
        <v>2</v>
      </c>
      <c r="L1173" s="319">
        <v>28826.820000065003</v>
      </c>
      <c r="M1173" s="319">
        <v>0</v>
      </c>
      <c r="N1173" s="320">
        <v>2.7021518955095149E-5</v>
      </c>
      <c r="O1173" s="320">
        <v>0</v>
      </c>
      <c r="P1173" s="315">
        <v>1</v>
      </c>
      <c r="Q1173" s="319">
        <v>12002.729999983894</v>
      </c>
      <c r="R1173" s="320">
        <v>3.4538652766478193E-5</v>
      </c>
    </row>
    <row r="1174" spans="2:18" x14ac:dyDescent="0.2">
      <c r="B1174" s="315" t="s">
        <v>1839</v>
      </c>
      <c r="C1174" s="316" t="s">
        <v>8444</v>
      </c>
      <c r="D1174" s="315" t="s">
        <v>24</v>
      </c>
      <c r="E1174" s="317">
        <v>698</v>
      </c>
      <c r="F1174" s="318">
        <v>0</v>
      </c>
      <c r="G1174" s="318">
        <v>4.7181000000000006</v>
      </c>
      <c r="H1174" s="319">
        <v>2.4197436999999997</v>
      </c>
      <c r="I1174" s="319">
        <v>0.16820547999999999</v>
      </c>
      <c r="J1174" s="319">
        <v>0</v>
      </c>
      <c r="K1174" s="315">
        <v>1</v>
      </c>
      <c r="L1174" s="319">
        <v>4599.0000000764849</v>
      </c>
      <c r="M1174" s="319">
        <v>4599.0000000764849</v>
      </c>
      <c r="N1174" s="320">
        <v>3.6715429619061324E-5</v>
      </c>
      <c r="O1174" s="320">
        <v>3.6715429619061324E-5</v>
      </c>
      <c r="P1174" s="315">
        <v>0</v>
      </c>
      <c r="Q1174" s="319">
        <v>0</v>
      </c>
      <c r="R1174" s="320">
        <v>0</v>
      </c>
    </row>
    <row r="1175" spans="2:18" x14ac:dyDescent="0.2">
      <c r="B1175" s="315" t="s">
        <v>724</v>
      </c>
      <c r="C1175" s="316" t="s">
        <v>8445</v>
      </c>
      <c r="D1175" s="315" t="s">
        <v>25</v>
      </c>
      <c r="E1175" s="317">
        <v>368</v>
      </c>
      <c r="F1175" s="318">
        <v>0.86960000000000004</v>
      </c>
      <c r="G1175" s="318">
        <v>2.4294000000000002</v>
      </c>
      <c r="H1175" s="319">
        <v>0.83833639999999998</v>
      </c>
      <c r="I1175" s="319"/>
      <c r="J1175" s="319"/>
      <c r="K1175" s="315"/>
      <c r="L1175" s="319"/>
      <c r="M1175" s="319"/>
      <c r="N1175" s="320"/>
      <c r="O1175" s="320"/>
      <c r="P1175" s="315"/>
      <c r="Q1175" s="319"/>
      <c r="R1175" s="320"/>
    </row>
    <row r="1176" spans="2:18" x14ac:dyDescent="0.2">
      <c r="B1176" s="315" t="s">
        <v>1319</v>
      </c>
      <c r="C1176" s="316" t="s">
        <v>10046</v>
      </c>
      <c r="D1176" s="315" t="s">
        <v>25</v>
      </c>
      <c r="E1176" s="317">
        <v>770</v>
      </c>
      <c r="F1176" s="318">
        <v>2.7467000000000001</v>
      </c>
      <c r="G1176" s="318">
        <v>1.2026000000000001</v>
      </c>
      <c r="H1176" s="319">
        <v>0.43822129999999998</v>
      </c>
      <c r="I1176" s="319"/>
      <c r="J1176" s="319"/>
      <c r="K1176" s="315"/>
      <c r="L1176" s="319"/>
      <c r="M1176" s="319"/>
      <c r="N1176" s="320"/>
      <c r="O1176" s="320"/>
      <c r="P1176" s="315"/>
      <c r="Q1176" s="319"/>
      <c r="R1176" s="320"/>
    </row>
    <row r="1177" spans="2:18" x14ac:dyDescent="0.2">
      <c r="B1177" s="315" t="s">
        <v>1471</v>
      </c>
      <c r="C1177" s="316" t="s">
        <v>8445</v>
      </c>
      <c r="D1177" s="315" t="s">
        <v>24</v>
      </c>
      <c r="E1177" s="317">
        <v>239</v>
      </c>
      <c r="F1177" s="318">
        <v>1.0076000000000001</v>
      </c>
      <c r="G1177" s="318">
        <v>2.5108999999999999</v>
      </c>
      <c r="H1177" s="319">
        <v>3.4105049000000003</v>
      </c>
      <c r="I1177" s="319">
        <v>0.76560799000000002</v>
      </c>
      <c r="J1177" s="319">
        <v>0.73223393999999997</v>
      </c>
      <c r="K1177" s="315">
        <v>1</v>
      </c>
      <c r="L1177" s="319">
        <v>2599.999999962165</v>
      </c>
      <c r="M1177" s="319">
        <v>2599.999999962165</v>
      </c>
      <c r="N1177" s="320">
        <v>1.2613788226766366E-5</v>
      </c>
      <c r="O1177" s="320">
        <v>1.2613788226766366E-5</v>
      </c>
      <c r="P1177" s="315">
        <v>1</v>
      </c>
      <c r="Q1177" s="319">
        <v>719.99999998952262</v>
      </c>
      <c r="R1177" s="320">
        <v>4.5153267347619413E-6</v>
      </c>
    </row>
    <row r="1178" spans="2:18" x14ac:dyDescent="0.2">
      <c r="B1178" s="315" t="s">
        <v>1817</v>
      </c>
      <c r="C1178" s="316" t="s">
        <v>8446</v>
      </c>
      <c r="D1178" s="315" t="s">
        <v>24</v>
      </c>
      <c r="E1178" s="317">
        <v>1149</v>
      </c>
      <c r="F1178" s="318">
        <v>0</v>
      </c>
      <c r="G1178" s="318">
        <v>2.4339</v>
      </c>
      <c r="H1178" s="319">
        <v>4.0773634000000003</v>
      </c>
      <c r="I1178" s="319">
        <v>4.8273263799999997</v>
      </c>
      <c r="J1178" s="319">
        <v>0</v>
      </c>
      <c r="K1178" s="315">
        <v>1</v>
      </c>
      <c r="L1178" s="319">
        <v>88472.999999464955</v>
      </c>
      <c r="M1178" s="319">
        <v>88472.999999464955</v>
      </c>
      <c r="N1178" s="320">
        <v>1.1567572022305865E-3</v>
      </c>
      <c r="O1178" s="320">
        <v>1.1567572022305865E-3</v>
      </c>
      <c r="P1178" s="315">
        <v>0</v>
      </c>
      <c r="Q1178" s="319">
        <v>0</v>
      </c>
      <c r="R1178" s="320">
        <v>0</v>
      </c>
    </row>
    <row r="1179" spans="2:18" x14ac:dyDescent="0.2">
      <c r="B1179" s="315" t="s">
        <v>1978</v>
      </c>
      <c r="C1179" s="316" t="s">
        <v>8447</v>
      </c>
      <c r="D1179" s="315" t="s">
        <v>24</v>
      </c>
      <c r="E1179" s="317">
        <v>1520.06</v>
      </c>
      <c r="F1179" s="318">
        <v>0.56830000000000003</v>
      </c>
      <c r="G1179" s="318">
        <v>4.7883000000000004</v>
      </c>
      <c r="H1179" s="319">
        <v>3.9249385999999995</v>
      </c>
      <c r="I1179" s="319">
        <v>0</v>
      </c>
      <c r="J1179" s="319">
        <v>0.14162907</v>
      </c>
      <c r="K1179" s="315">
        <v>0</v>
      </c>
      <c r="L1179" s="319">
        <v>0</v>
      </c>
      <c r="M1179" s="319">
        <v>0</v>
      </c>
      <c r="N1179" s="320">
        <v>0</v>
      </c>
      <c r="O1179" s="320">
        <v>0</v>
      </c>
      <c r="P1179" s="315">
        <v>4</v>
      </c>
      <c r="Q1179" s="319">
        <v>11129.679999896767</v>
      </c>
      <c r="R1179" s="320">
        <v>4.0909771095987312E-5</v>
      </c>
    </row>
    <row r="1180" spans="2:18" x14ac:dyDescent="0.2">
      <c r="B1180" s="315" t="s">
        <v>1220</v>
      </c>
      <c r="C1180" s="316" t="s">
        <v>8448</v>
      </c>
      <c r="D1180" s="315" t="s">
        <v>24</v>
      </c>
      <c r="E1180" s="317">
        <v>612.40333333333331</v>
      </c>
      <c r="F1180" s="318">
        <v>0.34290000000000004</v>
      </c>
      <c r="G1180" s="318">
        <v>3.1545999999999998</v>
      </c>
      <c r="H1180" s="319">
        <v>2.0577348</v>
      </c>
      <c r="I1180" s="319">
        <v>1.6070012899999999</v>
      </c>
      <c r="J1180" s="319">
        <v>1.5705999999999999E-4</v>
      </c>
      <c r="K1180" s="315">
        <v>2</v>
      </c>
      <c r="L1180" s="319">
        <v>4179.4060000164664</v>
      </c>
      <c r="M1180" s="319">
        <v>1766.906000010646</v>
      </c>
      <c r="N1180" s="320">
        <v>9.6029940987164092E-6</v>
      </c>
      <c r="O1180" s="320">
        <v>3.2916013511570021E-6</v>
      </c>
      <c r="P1180" s="315">
        <v>1</v>
      </c>
      <c r="Q1180" s="319">
        <v>363.00000000768347</v>
      </c>
      <c r="R1180" s="320">
        <v>3.3279932488127258E-6</v>
      </c>
    </row>
    <row r="1181" spans="2:18" x14ac:dyDescent="0.2">
      <c r="B1181" s="315" t="s">
        <v>963</v>
      </c>
      <c r="C1181" s="316" t="s">
        <v>8449</v>
      </c>
      <c r="D1181" s="315" t="s">
        <v>24</v>
      </c>
      <c r="E1181" s="317">
        <v>777.04</v>
      </c>
      <c r="F1181" s="318">
        <v>3.5790999999999999</v>
      </c>
      <c r="G1181" s="318">
        <v>1.0688</v>
      </c>
      <c r="H1181" s="319">
        <v>3.3723987000000002</v>
      </c>
      <c r="I1181" s="319">
        <v>5.0766009499999996</v>
      </c>
      <c r="J1181" s="319">
        <v>6.2913949999999996E-2</v>
      </c>
      <c r="K1181" s="315">
        <v>3</v>
      </c>
      <c r="L1181" s="319">
        <v>119019.38999630457</v>
      </c>
      <c r="M1181" s="319">
        <v>119019.38999630457</v>
      </c>
      <c r="N1181" s="320">
        <v>8.7253523231569741E-4</v>
      </c>
      <c r="O1181" s="320">
        <v>8.7253523231569741E-4</v>
      </c>
      <c r="P1181" s="315">
        <v>1</v>
      </c>
      <c r="Q1181" s="319">
        <v>1560.0000000055879</v>
      </c>
      <c r="R1181" s="320">
        <v>4.8502339702343977E-6</v>
      </c>
    </row>
    <row r="1182" spans="2:18" x14ac:dyDescent="0.2">
      <c r="B1182" s="315" t="s">
        <v>1029</v>
      </c>
      <c r="C1182" s="316" t="s">
        <v>8450</v>
      </c>
      <c r="D1182" s="315" t="s">
        <v>25</v>
      </c>
      <c r="E1182" s="317">
        <v>1301</v>
      </c>
      <c r="F1182" s="318">
        <v>8.9047000000000001</v>
      </c>
      <c r="G1182" s="318">
        <v>1.9853000000000001</v>
      </c>
      <c r="H1182" s="319">
        <v>2.4286406844960871</v>
      </c>
      <c r="I1182" s="319"/>
      <c r="J1182" s="319"/>
      <c r="K1182" s="315"/>
      <c r="L1182" s="319"/>
      <c r="M1182" s="319"/>
      <c r="N1182" s="320"/>
      <c r="O1182" s="320"/>
      <c r="P1182" s="315"/>
      <c r="Q1182" s="319"/>
      <c r="R1182" s="320"/>
    </row>
    <row r="1183" spans="2:18" x14ac:dyDescent="0.2">
      <c r="B1183" s="315" t="s">
        <v>8451</v>
      </c>
      <c r="C1183" s="316" t="s">
        <v>8455</v>
      </c>
      <c r="D1183" s="315" t="s">
        <v>24</v>
      </c>
      <c r="E1183" s="317">
        <v>77.5</v>
      </c>
      <c r="F1183" s="318">
        <v>0.85570000000000002</v>
      </c>
      <c r="G1183" s="318">
        <v>1.9951000000000001</v>
      </c>
      <c r="H1183" s="319">
        <v>4.9919121999999998</v>
      </c>
      <c r="I1183" s="319"/>
      <c r="J1183" s="319"/>
      <c r="K1183" s="315"/>
      <c r="L1183" s="319"/>
      <c r="M1183" s="319"/>
      <c r="N1183" s="320"/>
      <c r="O1183" s="320"/>
      <c r="P1183" s="315"/>
      <c r="Q1183" s="319"/>
      <c r="R1183" s="320"/>
    </row>
    <row r="1184" spans="2:18" x14ac:dyDescent="0.2">
      <c r="B1184" s="315" t="s">
        <v>879</v>
      </c>
      <c r="C1184" s="316" t="s">
        <v>8453</v>
      </c>
      <c r="D1184" s="315" t="s">
        <v>24</v>
      </c>
      <c r="E1184" s="317">
        <v>1427.598</v>
      </c>
      <c r="F1184" s="318">
        <v>5.698900000000001</v>
      </c>
      <c r="G1184" s="318">
        <v>6.4434000000000005</v>
      </c>
      <c r="H1184" s="319">
        <v>4.2297881999999998</v>
      </c>
      <c r="I1184" s="319">
        <v>8.8089700099999995</v>
      </c>
      <c r="J1184" s="319">
        <v>1.093649E-2</v>
      </c>
      <c r="K1184" s="315">
        <v>3</v>
      </c>
      <c r="L1184" s="319">
        <v>176230.66999367252</v>
      </c>
      <c r="M1184" s="319">
        <v>176230.66999367252</v>
      </c>
      <c r="N1184" s="320">
        <v>1.4515931247690689E-3</v>
      </c>
      <c r="O1184" s="320">
        <v>1.4515931247690689E-3</v>
      </c>
      <c r="P1184" s="315">
        <v>2</v>
      </c>
      <c r="Q1184" s="319">
        <v>411.99639996964345</v>
      </c>
      <c r="R1184" s="320">
        <v>5.6891006198509531E-6</v>
      </c>
    </row>
    <row r="1185" spans="2:18" x14ac:dyDescent="0.2">
      <c r="B1185" s="315" t="s">
        <v>1802</v>
      </c>
      <c r="C1185" s="316" t="s">
        <v>8454</v>
      </c>
      <c r="D1185" s="315" t="s">
        <v>24</v>
      </c>
      <c r="E1185" s="317">
        <v>570.4</v>
      </c>
      <c r="F1185" s="318">
        <v>1.9137999999999999</v>
      </c>
      <c r="G1185" s="318">
        <v>1.2051000000000001</v>
      </c>
      <c r="H1185" s="319">
        <v>4.0392571999999998</v>
      </c>
      <c r="I1185" s="319">
        <v>0.15515427000000001</v>
      </c>
      <c r="J1185" s="319">
        <v>0</v>
      </c>
      <c r="K1185" s="315">
        <v>1</v>
      </c>
      <c r="L1185" s="319">
        <v>1708.1999996022787</v>
      </c>
      <c r="M1185" s="319">
        <v>1708.1999996022787</v>
      </c>
      <c r="N1185" s="320">
        <v>5.7349373014936404E-4</v>
      </c>
      <c r="O1185" s="320">
        <v>5.7349373014936404E-4</v>
      </c>
      <c r="P1185" s="315">
        <v>0</v>
      </c>
      <c r="Q1185" s="319">
        <v>0</v>
      </c>
      <c r="R1185" s="320">
        <v>0</v>
      </c>
    </row>
    <row r="1186" spans="2:18" x14ac:dyDescent="0.2">
      <c r="B1186" s="315" t="s">
        <v>1803</v>
      </c>
      <c r="C1186" s="316" t="s">
        <v>8455</v>
      </c>
      <c r="D1186" s="315" t="s">
        <v>24</v>
      </c>
      <c r="E1186" s="317">
        <v>354.57500000000005</v>
      </c>
      <c r="F1186" s="318">
        <v>3.5756000000000001</v>
      </c>
      <c r="G1186" s="318">
        <v>0.57769999999999999</v>
      </c>
      <c r="H1186" s="319">
        <v>2.9913367000000002</v>
      </c>
      <c r="I1186" s="319">
        <v>6.6245419999999999E-2</v>
      </c>
      <c r="J1186" s="319">
        <v>9.0513579999999996E-2</v>
      </c>
      <c r="K1186" s="315">
        <v>1</v>
      </c>
      <c r="L1186" s="319">
        <v>1055.9999997541308</v>
      </c>
      <c r="M1186" s="319">
        <v>1055.9999997541308</v>
      </c>
      <c r="N1186" s="320">
        <v>3.5453072183452085E-4</v>
      </c>
      <c r="O1186" s="320">
        <v>3.5453072183452085E-4</v>
      </c>
      <c r="P1186" s="315">
        <v>1</v>
      </c>
      <c r="Q1186" s="319">
        <v>4313.4000001017002</v>
      </c>
      <c r="R1186" s="320">
        <v>1.096576738470284E-5</v>
      </c>
    </row>
    <row r="1187" spans="2:18" x14ac:dyDescent="0.2">
      <c r="B1187" s="315" t="s">
        <v>1804</v>
      </c>
      <c r="C1187" s="316" t="s">
        <v>8449</v>
      </c>
      <c r="D1187" s="315" t="s">
        <v>24</v>
      </c>
      <c r="E1187" s="317">
        <v>1157.3724999999999</v>
      </c>
      <c r="F1187" s="318">
        <v>6.0144000000000002</v>
      </c>
      <c r="G1187" s="318">
        <v>0.55720000000000003</v>
      </c>
      <c r="H1187" s="319">
        <v>3.0294429000000003</v>
      </c>
      <c r="I1187" s="319">
        <v>0.27287407000000002</v>
      </c>
      <c r="J1187" s="319">
        <v>7.2867139999999997E-2</v>
      </c>
      <c r="K1187" s="315">
        <v>3</v>
      </c>
      <c r="L1187" s="319">
        <v>6604.4999990385259</v>
      </c>
      <c r="M1187" s="319">
        <v>6604.4999990385259</v>
      </c>
      <c r="N1187" s="320">
        <v>1.2311235169925605E-3</v>
      </c>
      <c r="O1187" s="320">
        <v>1.2311235169925605E-3</v>
      </c>
      <c r="P1187" s="315">
        <v>1</v>
      </c>
      <c r="Q1187" s="319">
        <v>2918.2799999345098</v>
      </c>
      <c r="R1187" s="320">
        <v>1.7641242101191551E-5</v>
      </c>
    </row>
    <row r="1188" spans="2:18" x14ac:dyDescent="0.2">
      <c r="B1188" s="315" t="s">
        <v>1331</v>
      </c>
      <c r="C1188" s="316" t="s">
        <v>8456</v>
      </c>
      <c r="D1188" s="315" t="s">
        <v>24</v>
      </c>
      <c r="E1188" s="317">
        <v>1057.2857142857142</v>
      </c>
      <c r="F1188" s="318">
        <v>6.4628000000000005</v>
      </c>
      <c r="G1188" s="318">
        <v>2.9947000000000004</v>
      </c>
      <c r="H1188" s="319">
        <v>3.1595704035334857</v>
      </c>
      <c r="I1188" s="319">
        <v>5.51568609</v>
      </c>
      <c r="J1188" s="319">
        <v>4.1363030000000002E-2</v>
      </c>
      <c r="K1188" s="315">
        <v>5</v>
      </c>
      <c r="L1188" s="319">
        <v>312980.27499876096</v>
      </c>
      <c r="M1188" s="319">
        <v>19820.27499917656</v>
      </c>
      <c r="N1188" s="320">
        <v>1.3654573365764226E-3</v>
      </c>
      <c r="O1188" s="320">
        <v>1.2593120930863104E-3</v>
      </c>
      <c r="P1188" s="315">
        <v>2</v>
      </c>
      <c r="Q1188" s="319">
        <v>2297.9599999784259</v>
      </c>
      <c r="R1188" s="320">
        <v>7.2554140017971041E-6</v>
      </c>
    </row>
    <row r="1189" spans="2:18" x14ac:dyDescent="0.2">
      <c r="B1189" s="315" t="s">
        <v>8457</v>
      </c>
      <c r="C1189" s="316" t="s">
        <v>8452</v>
      </c>
      <c r="D1189" s="315" t="s">
        <v>24</v>
      </c>
      <c r="E1189" s="317">
        <v>126</v>
      </c>
      <c r="F1189" s="318">
        <v>1.6105</v>
      </c>
      <c r="G1189" s="318">
        <v>0.32269999999999999</v>
      </c>
      <c r="H1189" s="319">
        <v>3.3914518000000005</v>
      </c>
      <c r="I1189" s="319"/>
      <c r="J1189" s="319"/>
      <c r="K1189" s="315"/>
      <c r="L1189" s="319"/>
      <c r="M1189" s="319"/>
      <c r="N1189" s="320"/>
      <c r="O1189" s="320"/>
      <c r="P1189" s="315"/>
      <c r="Q1189" s="319"/>
      <c r="R1189" s="320"/>
    </row>
    <row r="1190" spans="2:18" x14ac:dyDescent="0.2">
      <c r="B1190" s="315" t="s">
        <v>736</v>
      </c>
      <c r="C1190" s="316" t="s">
        <v>8458</v>
      </c>
      <c r="D1190" s="315" t="s">
        <v>24</v>
      </c>
      <c r="E1190" s="317">
        <v>1174.79</v>
      </c>
      <c r="F1190" s="318">
        <v>5.2889000000000008</v>
      </c>
      <c r="G1190" s="318">
        <v>3.0602000000000005</v>
      </c>
      <c r="H1190" s="319">
        <v>5.5253990000000002</v>
      </c>
      <c r="I1190" s="319">
        <v>0.66283440999999998</v>
      </c>
      <c r="J1190" s="319">
        <v>0.40253787000000002</v>
      </c>
      <c r="K1190" s="315">
        <v>2</v>
      </c>
      <c r="L1190" s="319">
        <v>4545.0000001781154</v>
      </c>
      <c r="M1190" s="319">
        <v>4545.0000001781154</v>
      </c>
      <c r="N1190" s="320">
        <v>5.323809106257131E-5</v>
      </c>
      <c r="O1190" s="320">
        <v>5.323809106257131E-5</v>
      </c>
      <c r="P1190" s="315">
        <v>3</v>
      </c>
      <c r="Q1190" s="319">
        <v>1894.2699999942738</v>
      </c>
      <c r="R1190" s="320">
        <v>1.321486658521022E-5</v>
      </c>
    </row>
    <row r="1191" spans="2:18" x14ac:dyDescent="0.2">
      <c r="B1191" s="315" t="s">
        <v>1246</v>
      </c>
      <c r="C1191" s="316" t="s">
        <v>8459</v>
      </c>
      <c r="D1191" s="315" t="s">
        <v>24</v>
      </c>
      <c r="E1191" s="317">
        <v>281.2</v>
      </c>
      <c r="F1191" s="318">
        <v>2.0831999999999997</v>
      </c>
      <c r="G1191" s="318">
        <v>0.20699999999999999</v>
      </c>
      <c r="H1191" s="319">
        <v>3.4105049000000003</v>
      </c>
      <c r="I1191" s="319">
        <v>7.3552617500000004</v>
      </c>
      <c r="J1191" s="319">
        <v>0</v>
      </c>
      <c r="K1191" s="315">
        <v>5</v>
      </c>
      <c r="L1191" s="319">
        <v>59973.009997912377</v>
      </c>
      <c r="M1191" s="319">
        <v>12058.010000145227</v>
      </c>
      <c r="N1191" s="320">
        <v>3.9733036774031958E-4</v>
      </c>
      <c r="O1191" s="320">
        <v>1.135701498100486E-4</v>
      </c>
      <c r="P1191" s="315">
        <v>0</v>
      </c>
      <c r="Q1191" s="319">
        <v>0</v>
      </c>
      <c r="R1191" s="320">
        <v>0</v>
      </c>
    </row>
    <row r="1192" spans="2:18" x14ac:dyDescent="0.2">
      <c r="B1192" s="315" t="s">
        <v>1555</v>
      </c>
      <c r="C1192" s="316" t="s">
        <v>8460</v>
      </c>
      <c r="D1192" s="315" t="s">
        <v>24</v>
      </c>
      <c r="E1192" s="317">
        <v>1886.2571428571428</v>
      </c>
      <c r="F1192" s="318">
        <v>2.6375000000000002</v>
      </c>
      <c r="G1192" s="318">
        <v>8.3668999999999993</v>
      </c>
      <c r="H1192" s="319">
        <v>4.9842617343203504</v>
      </c>
      <c r="I1192" s="319">
        <v>59.121921610000001</v>
      </c>
      <c r="J1192" s="319">
        <v>0.14114475000000001</v>
      </c>
      <c r="K1192" s="315">
        <v>1</v>
      </c>
      <c r="L1192" s="319">
        <v>2361957.3999913055</v>
      </c>
      <c r="M1192" s="319">
        <v>0</v>
      </c>
      <c r="N1192" s="320">
        <v>1.8876626592067077E-3</v>
      </c>
      <c r="O1192" s="320">
        <v>0</v>
      </c>
      <c r="P1192" s="315">
        <v>6</v>
      </c>
      <c r="Q1192" s="319">
        <v>5689.8700000095532</v>
      </c>
      <c r="R1192" s="320">
        <v>2.5859175246944839E-5</v>
      </c>
    </row>
    <row r="1193" spans="2:18" x14ac:dyDescent="0.2">
      <c r="B1193" s="315" t="s">
        <v>1376</v>
      </c>
      <c r="C1193" s="316" t="s">
        <v>8454</v>
      </c>
      <c r="D1193" s="315" t="s">
        <v>24</v>
      </c>
      <c r="E1193" s="317">
        <v>1236.8111111111111</v>
      </c>
      <c r="F1193" s="318">
        <v>7.2721999999999998</v>
      </c>
      <c r="G1193" s="318">
        <v>1.2217</v>
      </c>
      <c r="H1193" s="319">
        <v>3.31001165367993</v>
      </c>
      <c r="I1193" s="319">
        <v>0.36615282999999998</v>
      </c>
      <c r="J1193" s="319">
        <v>1.3629990700000001</v>
      </c>
      <c r="K1193" s="315">
        <v>2</v>
      </c>
      <c r="L1193" s="319">
        <v>4852.559999709204</v>
      </c>
      <c r="M1193" s="319">
        <v>4852.559999709204</v>
      </c>
      <c r="N1193" s="320">
        <v>1.5764075203136217E-4</v>
      </c>
      <c r="O1193" s="320">
        <v>1.5764075203136217E-4</v>
      </c>
      <c r="P1193" s="315">
        <v>7</v>
      </c>
      <c r="Q1193" s="319">
        <v>54759.214999866817</v>
      </c>
      <c r="R1193" s="320">
        <v>1.7551355344905354E-4</v>
      </c>
    </row>
    <row r="1194" spans="2:18" x14ac:dyDescent="0.2">
      <c r="B1194" s="315" t="s">
        <v>8461</v>
      </c>
      <c r="C1194" s="316" t="s">
        <v>8462</v>
      </c>
      <c r="D1194" s="315" t="s">
        <v>24</v>
      </c>
      <c r="E1194" s="317">
        <v>152</v>
      </c>
      <c r="F1194" s="318">
        <v>0.70089999999999997</v>
      </c>
      <c r="G1194" s="318">
        <v>0.68159999999999998</v>
      </c>
      <c r="H1194" s="319">
        <v>2.4006905999999999</v>
      </c>
      <c r="I1194" s="319"/>
      <c r="J1194" s="319"/>
      <c r="K1194" s="315"/>
      <c r="L1194" s="319"/>
      <c r="M1194" s="319"/>
      <c r="N1194" s="320"/>
      <c r="O1194" s="320"/>
      <c r="P1194" s="315"/>
      <c r="Q1194" s="319"/>
      <c r="R1194" s="320"/>
    </row>
    <row r="1195" spans="2:18" x14ac:dyDescent="0.2">
      <c r="B1195" s="315" t="s">
        <v>899</v>
      </c>
      <c r="C1195" s="316" t="s">
        <v>8463</v>
      </c>
      <c r="D1195" s="315" t="s">
        <v>24</v>
      </c>
      <c r="E1195" s="317">
        <v>1797.3571428571429</v>
      </c>
      <c r="F1195" s="318">
        <v>8.4592000000000009</v>
      </c>
      <c r="G1195" s="318">
        <v>1.137</v>
      </c>
      <c r="H1195" s="319">
        <v>5.0088356172598507</v>
      </c>
      <c r="I1195" s="319">
        <v>5.8610018699999999</v>
      </c>
      <c r="J1195" s="319">
        <v>0.43119522999999998</v>
      </c>
      <c r="K1195" s="315">
        <v>5</v>
      </c>
      <c r="L1195" s="319">
        <v>210520.89998942424</v>
      </c>
      <c r="M1195" s="319">
        <v>168076.89998968827</v>
      </c>
      <c r="N1195" s="320">
        <v>2.0154343174993302E-3</v>
      </c>
      <c r="O1195" s="320">
        <v>1.9608453351329866E-3</v>
      </c>
      <c r="P1195" s="315">
        <v>2</v>
      </c>
      <c r="Q1195" s="319">
        <v>10243.780000096118</v>
      </c>
      <c r="R1195" s="320">
        <v>2.9968414427680126E-5</v>
      </c>
    </row>
    <row r="1196" spans="2:18" x14ac:dyDescent="0.2">
      <c r="B1196" s="315" t="s">
        <v>1005</v>
      </c>
      <c r="C1196" s="316" t="s">
        <v>8464</v>
      </c>
      <c r="D1196" s="315" t="s">
        <v>24</v>
      </c>
      <c r="E1196" s="317">
        <v>566.85599999999999</v>
      </c>
      <c r="F1196" s="318">
        <v>1.4086000000000001</v>
      </c>
      <c r="G1196" s="318">
        <v>8.1182999999999996</v>
      </c>
      <c r="H1196" s="319">
        <v>4.2869475000000001</v>
      </c>
      <c r="I1196" s="319">
        <v>3.0747151599999998</v>
      </c>
      <c r="J1196" s="319">
        <v>0.16733323999999999</v>
      </c>
      <c r="K1196" s="315">
        <v>2</v>
      </c>
      <c r="L1196" s="319">
        <v>42041.984998441425</v>
      </c>
      <c r="M1196" s="319">
        <v>42041.984998441425</v>
      </c>
      <c r="N1196" s="320">
        <v>5.7315825835466919E-4</v>
      </c>
      <c r="O1196" s="320">
        <v>5.7315825835466919E-4</v>
      </c>
      <c r="P1196" s="315">
        <v>3</v>
      </c>
      <c r="Q1196" s="319">
        <v>5843.1240001114838</v>
      </c>
      <c r="R1196" s="320">
        <v>6.0811397133829461E-5</v>
      </c>
    </row>
    <row r="1197" spans="2:18" x14ac:dyDescent="0.2">
      <c r="B1197" s="315" t="s">
        <v>6433</v>
      </c>
      <c r="C1197" s="316" t="s">
        <v>8464</v>
      </c>
      <c r="D1197" s="315" t="s">
        <v>24</v>
      </c>
      <c r="E1197" s="317">
        <v>1184.25</v>
      </c>
      <c r="F1197" s="318">
        <v>3.8658000000000001</v>
      </c>
      <c r="G1197" s="318">
        <v>1.2364999999999999</v>
      </c>
      <c r="H1197" s="319"/>
      <c r="I1197" s="319">
        <v>0</v>
      </c>
      <c r="J1197" s="319">
        <v>8.2033659999999994E-2</v>
      </c>
      <c r="K1197" s="315">
        <v>0</v>
      </c>
      <c r="L1197" s="319">
        <v>0</v>
      </c>
      <c r="M1197" s="319">
        <v>0</v>
      </c>
      <c r="N1197" s="320">
        <v>0</v>
      </c>
      <c r="O1197" s="320">
        <v>0</v>
      </c>
      <c r="P1197" s="315">
        <v>2</v>
      </c>
      <c r="Q1197" s="319">
        <v>6624.8999999973285</v>
      </c>
      <c r="R1197" s="320">
        <v>2.5751350083805909E-5</v>
      </c>
    </row>
    <row r="1198" spans="2:18" x14ac:dyDescent="0.2">
      <c r="B1198" s="315" t="s">
        <v>8465</v>
      </c>
      <c r="C1198" s="316" t="s">
        <v>8466</v>
      </c>
      <c r="D1198" s="315" t="s">
        <v>24</v>
      </c>
      <c r="E1198" s="317">
        <v>1730</v>
      </c>
      <c r="F1198" s="318">
        <v>2.9373</v>
      </c>
      <c r="G1198" s="318">
        <v>2.7157000000000004</v>
      </c>
      <c r="H1198" s="319">
        <v>2.9722835999999999</v>
      </c>
      <c r="I1198" s="319"/>
      <c r="J1198" s="319"/>
      <c r="K1198" s="315"/>
      <c r="L1198" s="319"/>
      <c r="M1198" s="319"/>
      <c r="N1198" s="320"/>
      <c r="O1198" s="320"/>
      <c r="P1198" s="315"/>
      <c r="Q1198" s="319"/>
      <c r="R1198" s="320"/>
    </row>
    <row r="1199" spans="2:18" x14ac:dyDescent="0.2">
      <c r="B1199" s="315" t="s">
        <v>8467</v>
      </c>
      <c r="C1199" s="316" t="s">
        <v>8468</v>
      </c>
      <c r="D1199" s="315" t="s">
        <v>24</v>
      </c>
      <c r="E1199" s="317">
        <v>237</v>
      </c>
      <c r="F1199" s="318">
        <v>0.57180000000000009</v>
      </c>
      <c r="G1199" s="318">
        <v>5.089900000000001</v>
      </c>
      <c r="H1199" s="319">
        <v>0.77251272196154808</v>
      </c>
      <c r="I1199" s="319"/>
      <c r="J1199" s="319"/>
      <c r="K1199" s="315"/>
      <c r="L1199" s="319"/>
      <c r="M1199" s="319"/>
      <c r="N1199" s="320"/>
      <c r="O1199" s="320"/>
      <c r="P1199" s="315"/>
      <c r="Q1199" s="319"/>
      <c r="R1199" s="320"/>
    </row>
    <row r="1200" spans="2:18" x14ac:dyDescent="0.2">
      <c r="B1200" s="315" t="s">
        <v>8469</v>
      </c>
      <c r="C1200" s="316" t="s">
        <v>8470</v>
      </c>
      <c r="D1200" s="315" t="s">
        <v>24</v>
      </c>
      <c r="E1200" s="317">
        <v>329</v>
      </c>
      <c r="F1200" s="318">
        <v>0</v>
      </c>
      <c r="G1200" s="318">
        <v>7.5666000000000002</v>
      </c>
      <c r="H1200" s="319">
        <v>2.8504724801487584</v>
      </c>
      <c r="I1200" s="319">
        <v>0</v>
      </c>
      <c r="J1200" s="319"/>
      <c r="K1200" s="315">
        <v>0</v>
      </c>
      <c r="L1200" s="319">
        <v>0</v>
      </c>
      <c r="M1200" s="319">
        <v>0</v>
      </c>
      <c r="N1200" s="320">
        <v>0</v>
      </c>
      <c r="O1200" s="320">
        <v>0</v>
      </c>
      <c r="P1200" s="315">
        <v>0</v>
      </c>
      <c r="Q1200" s="319">
        <v>0</v>
      </c>
      <c r="R1200" s="320">
        <v>0</v>
      </c>
    </row>
    <row r="1201" spans="2:18" x14ac:dyDescent="0.2">
      <c r="B1201" s="315" t="s">
        <v>7396</v>
      </c>
      <c r="C1201" s="316" t="s">
        <v>8468</v>
      </c>
      <c r="D1201" s="315" t="s">
        <v>24</v>
      </c>
      <c r="E1201" s="317">
        <v>724</v>
      </c>
      <c r="F1201" s="318">
        <v>2.0708000000000002</v>
      </c>
      <c r="G1201" s="318">
        <v>4.2171000000000003</v>
      </c>
      <c r="H1201" s="319">
        <v>3.4655737365189743</v>
      </c>
      <c r="I1201" s="319">
        <v>2.207156E-2</v>
      </c>
      <c r="J1201" s="319">
        <v>6.8473149999999997E-2</v>
      </c>
      <c r="K1201" s="315">
        <v>0</v>
      </c>
      <c r="L1201" s="319">
        <v>0</v>
      </c>
      <c r="M1201" s="319">
        <v>0</v>
      </c>
      <c r="N1201" s="320">
        <v>0</v>
      </c>
      <c r="O1201" s="320">
        <v>0</v>
      </c>
      <c r="P1201" s="315">
        <v>1</v>
      </c>
      <c r="Q1201" s="319">
        <v>3421.8799999793059</v>
      </c>
      <c r="R1201" s="320">
        <v>1.1133843794516585E-5</v>
      </c>
    </row>
    <row r="1202" spans="2:18" x14ac:dyDescent="0.2">
      <c r="B1202" s="315" t="s">
        <v>8471</v>
      </c>
      <c r="C1202" s="316" t="s">
        <v>8472</v>
      </c>
      <c r="D1202" s="315" t="s">
        <v>24</v>
      </c>
      <c r="E1202" s="317">
        <v>1336.5</v>
      </c>
      <c r="F1202" s="318">
        <v>5.2664000000000009</v>
      </c>
      <c r="G1202" s="318">
        <v>5.0057999999999998</v>
      </c>
      <c r="H1202" s="319">
        <v>2.8960712000000002</v>
      </c>
      <c r="I1202" s="319"/>
      <c r="J1202" s="319"/>
      <c r="K1202" s="315"/>
      <c r="L1202" s="319"/>
      <c r="M1202" s="319"/>
      <c r="N1202" s="320"/>
      <c r="O1202" s="320"/>
      <c r="P1202" s="315"/>
      <c r="Q1202" s="319"/>
      <c r="R1202" s="320"/>
    </row>
    <row r="1203" spans="2:18" x14ac:dyDescent="0.2">
      <c r="B1203" s="315" t="s">
        <v>8473</v>
      </c>
      <c r="C1203" s="316" t="s">
        <v>8468</v>
      </c>
      <c r="D1203" s="315" t="s">
        <v>24</v>
      </c>
      <c r="E1203" s="317">
        <v>572</v>
      </c>
      <c r="F1203" s="318">
        <v>0</v>
      </c>
      <c r="G1203" s="318">
        <v>3.3294000000000001</v>
      </c>
      <c r="H1203" s="319">
        <v>1.4861418</v>
      </c>
      <c r="I1203" s="319"/>
      <c r="J1203" s="319"/>
      <c r="K1203" s="315"/>
      <c r="L1203" s="319"/>
      <c r="M1203" s="319"/>
      <c r="N1203" s="320"/>
      <c r="O1203" s="320"/>
      <c r="P1203" s="315"/>
      <c r="Q1203" s="319"/>
      <c r="R1203" s="320"/>
    </row>
    <row r="1204" spans="2:18" x14ac:dyDescent="0.2">
      <c r="B1204" s="315" t="s">
        <v>6886</v>
      </c>
      <c r="C1204" s="316" t="s">
        <v>8470</v>
      </c>
      <c r="D1204" s="315" t="s">
        <v>24</v>
      </c>
      <c r="E1204" s="317">
        <v>1069</v>
      </c>
      <c r="F1204" s="318">
        <v>1.8139000000000001</v>
      </c>
      <c r="G1204" s="318">
        <v>4.5274999999999999</v>
      </c>
      <c r="H1204" s="319">
        <v>3.1357291136396399</v>
      </c>
      <c r="I1204" s="319">
        <v>0</v>
      </c>
      <c r="J1204" s="319">
        <v>1.60392E-3</v>
      </c>
      <c r="K1204" s="315">
        <v>0</v>
      </c>
      <c r="L1204" s="319">
        <v>0</v>
      </c>
      <c r="M1204" s="319">
        <v>0</v>
      </c>
      <c r="N1204" s="320">
        <v>0</v>
      </c>
      <c r="O1204" s="320">
        <v>0</v>
      </c>
      <c r="P1204" s="315">
        <v>1</v>
      </c>
      <c r="Q1204" s="319">
        <v>58.800000015646226</v>
      </c>
      <c r="R1204" s="320">
        <v>2.8144852549720597E-6</v>
      </c>
    </row>
    <row r="1205" spans="2:18" x14ac:dyDescent="0.2">
      <c r="B1205" s="315" t="s">
        <v>8474</v>
      </c>
      <c r="C1205" s="316" t="s">
        <v>8464</v>
      </c>
      <c r="D1205" s="315" t="s">
        <v>24</v>
      </c>
      <c r="E1205" s="317">
        <v>1521</v>
      </c>
      <c r="F1205" s="318">
        <v>0.47540000000000004</v>
      </c>
      <c r="G1205" s="318">
        <v>4.3168999999999995</v>
      </c>
      <c r="H1205" s="319">
        <v>3.7005057513215207</v>
      </c>
      <c r="I1205" s="319"/>
      <c r="J1205" s="319"/>
      <c r="K1205" s="315"/>
      <c r="L1205" s="319"/>
      <c r="M1205" s="319"/>
      <c r="N1205" s="320"/>
      <c r="O1205" s="320"/>
      <c r="P1205" s="315"/>
      <c r="Q1205" s="319"/>
      <c r="R1205" s="320"/>
    </row>
    <row r="1206" spans="2:18" x14ac:dyDescent="0.2">
      <c r="B1206" s="315" t="s">
        <v>4609</v>
      </c>
      <c r="C1206" s="316" t="s">
        <v>8475</v>
      </c>
      <c r="D1206" s="315" t="s">
        <v>24</v>
      </c>
      <c r="E1206" s="317">
        <v>2232.5</v>
      </c>
      <c r="F1206" s="318">
        <v>4.6805000000000003</v>
      </c>
      <c r="G1206" s="318">
        <v>9.9613000000000014</v>
      </c>
      <c r="H1206" s="319">
        <v>4.8541225480008521</v>
      </c>
      <c r="I1206" s="319"/>
      <c r="J1206" s="319"/>
      <c r="K1206" s="315"/>
      <c r="L1206" s="319"/>
      <c r="M1206" s="319"/>
      <c r="N1206" s="320"/>
      <c r="O1206" s="320"/>
      <c r="P1206" s="315"/>
      <c r="Q1206" s="319"/>
      <c r="R1206" s="320"/>
    </row>
    <row r="1207" spans="2:18" x14ac:dyDescent="0.2">
      <c r="B1207" s="315" t="s">
        <v>1762</v>
      </c>
      <c r="C1207" s="316" t="s">
        <v>8464</v>
      </c>
      <c r="D1207" s="315" t="s">
        <v>25</v>
      </c>
      <c r="E1207" s="317">
        <v>1221</v>
      </c>
      <c r="F1207" s="318">
        <v>5.45</v>
      </c>
      <c r="G1207" s="318">
        <v>3.4629000000000003</v>
      </c>
      <c r="H1207" s="319">
        <v>2.7461569793470861</v>
      </c>
      <c r="I1207" s="319">
        <v>5.9270980299999998</v>
      </c>
      <c r="J1207" s="319">
        <v>7.7968700000000002E-2</v>
      </c>
      <c r="K1207" s="315">
        <v>1</v>
      </c>
      <c r="L1207" s="319">
        <v>234781.49999433313</v>
      </c>
      <c r="M1207" s="319">
        <v>234781.49999433313</v>
      </c>
      <c r="N1207" s="320">
        <v>3.6263035045349915E-3</v>
      </c>
      <c r="O1207" s="320">
        <v>3.6263035045349915E-3</v>
      </c>
      <c r="P1207" s="315">
        <v>4</v>
      </c>
      <c r="Q1207" s="319">
        <v>3211.1500000624919</v>
      </c>
      <c r="R1207" s="320">
        <v>7.7717261242410003E-5</v>
      </c>
    </row>
    <row r="1208" spans="2:18" x14ac:dyDescent="0.2">
      <c r="B1208" s="315" t="s">
        <v>8476</v>
      </c>
      <c r="C1208" s="316" t="s">
        <v>8464</v>
      </c>
      <c r="D1208" s="315" t="s">
        <v>24</v>
      </c>
      <c r="E1208" s="317">
        <v>580</v>
      </c>
      <c r="F1208" s="318">
        <v>2.1594000000000002</v>
      </c>
      <c r="G1208" s="318">
        <v>1.8166000000000002</v>
      </c>
      <c r="H1208" s="319">
        <v>3.4486110999999999</v>
      </c>
      <c r="I1208" s="319">
        <v>6.7852960000000004E-2</v>
      </c>
      <c r="J1208" s="319">
        <v>0</v>
      </c>
      <c r="K1208" s="315"/>
      <c r="L1208" s="319"/>
      <c r="M1208" s="319"/>
      <c r="N1208" s="320"/>
      <c r="O1208" s="320"/>
      <c r="P1208" s="315"/>
      <c r="Q1208" s="319"/>
      <c r="R1208" s="320"/>
    </row>
    <row r="1209" spans="2:18" x14ac:dyDescent="0.2">
      <c r="B1209" s="315" t="s">
        <v>857</v>
      </c>
      <c r="C1209" s="316" t="s">
        <v>8477</v>
      </c>
      <c r="D1209" s="315" t="s">
        <v>24</v>
      </c>
      <c r="E1209" s="317">
        <v>1662.2777777777778</v>
      </c>
      <c r="F1209" s="318">
        <v>1.2352000000000001</v>
      </c>
      <c r="G1209" s="318">
        <v>2.5246</v>
      </c>
      <c r="H1209" s="319">
        <v>4.3441067999999996</v>
      </c>
      <c r="I1209" s="319">
        <v>7.87584179</v>
      </c>
      <c r="J1209" s="319">
        <v>1.8747389999999999E-2</v>
      </c>
      <c r="K1209" s="315">
        <v>6</v>
      </c>
      <c r="L1209" s="319">
        <v>543064.50001265563</v>
      </c>
      <c r="M1209" s="319">
        <v>543064.50001265563</v>
      </c>
      <c r="N1209" s="320">
        <v>4.7135449874840876E-3</v>
      </c>
      <c r="O1209" s="320">
        <v>4.7135449874840876E-3</v>
      </c>
      <c r="P1209" s="315">
        <v>3</v>
      </c>
      <c r="Q1209" s="319">
        <v>1196.7849999560276</v>
      </c>
      <c r="R1209" s="320">
        <v>1.9161303734380246E-5</v>
      </c>
    </row>
    <row r="1210" spans="2:18" x14ac:dyDescent="0.2">
      <c r="B1210" s="315" t="s">
        <v>1728</v>
      </c>
      <c r="C1210" s="316" t="s">
        <v>8478</v>
      </c>
      <c r="D1210" s="315" t="s">
        <v>25</v>
      </c>
      <c r="E1210" s="317">
        <v>1480.875</v>
      </c>
      <c r="F1210" s="318">
        <v>11.003200000000001</v>
      </c>
      <c r="G1210" s="318">
        <v>3.9904000000000002</v>
      </c>
      <c r="H1210" s="319">
        <v>3.8291484641600357</v>
      </c>
      <c r="I1210" s="319">
        <v>0.31683894000000001</v>
      </c>
      <c r="J1210" s="319">
        <v>2.0121282800000002</v>
      </c>
      <c r="K1210" s="315">
        <v>2</v>
      </c>
      <c r="L1210" s="319">
        <v>408.00000038696453</v>
      </c>
      <c r="M1210" s="319">
        <v>408.00000038696453</v>
      </c>
      <c r="N1210" s="320">
        <v>1.9472745981161026E-4</v>
      </c>
      <c r="O1210" s="320">
        <v>1.9472745981161026E-4</v>
      </c>
      <c r="P1210" s="315">
        <v>10</v>
      </c>
      <c r="Q1210" s="319">
        <v>23860.480000007181</v>
      </c>
      <c r="R1210" s="320">
        <v>2.7212200747199207E-4</v>
      </c>
    </row>
    <row r="1211" spans="2:18" x14ac:dyDescent="0.2">
      <c r="B1211" s="315" t="s">
        <v>8479</v>
      </c>
      <c r="C1211" s="316" t="s">
        <v>7538</v>
      </c>
      <c r="D1211" s="315" t="s">
        <v>24</v>
      </c>
      <c r="E1211" s="317">
        <v>132</v>
      </c>
      <c r="F1211" s="318">
        <v>0</v>
      </c>
      <c r="G1211" s="318">
        <v>0.40849999999999997</v>
      </c>
      <c r="H1211" s="319"/>
      <c r="I1211" s="319"/>
      <c r="J1211" s="319"/>
      <c r="K1211" s="315"/>
      <c r="L1211" s="319"/>
      <c r="M1211" s="319"/>
      <c r="N1211" s="320"/>
      <c r="O1211" s="320"/>
      <c r="P1211" s="315"/>
      <c r="Q1211" s="319"/>
      <c r="R1211" s="320"/>
    </row>
    <row r="1212" spans="2:18" x14ac:dyDescent="0.2">
      <c r="B1212" s="315" t="s">
        <v>1536</v>
      </c>
      <c r="C1212" s="316" t="s">
        <v>8480</v>
      </c>
      <c r="D1212" s="315" t="s">
        <v>24</v>
      </c>
      <c r="E1212" s="317">
        <v>122.7475</v>
      </c>
      <c r="F1212" s="318">
        <v>2.0907</v>
      </c>
      <c r="G1212" s="318">
        <v>1.5954999999999999</v>
      </c>
      <c r="H1212" s="319">
        <v>3.7153545000000001</v>
      </c>
      <c r="I1212" s="319">
        <v>86.326965869999995</v>
      </c>
      <c r="J1212" s="319">
        <v>0.33746999999999999</v>
      </c>
      <c r="K1212" s="315">
        <v>3</v>
      </c>
      <c r="L1212" s="319">
        <v>172773.72000033804</v>
      </c>
      <c r="M1212" s="319">
        <v>0</v>
      </c>
      <c r="N1212" s="320">
        <v>3.669556521199355E-4</v>
      </c>
      <c r="O1212" s="320">
        <v>0</v>
      </c>
      <c r="P1212" s="315">
        <v>1</v>
      </c>
      <c r="Q1212" s="319">
        <v>2348.3249999739637</v>
      </c>
      <c r="R1212" s="320">
        <v>1.2476918453994022E-5</v>
      </c>
    </row>
    <row r="1213" spans="2:18" x14ac:dyDescent="0.2">
      <c r="B1213" s="315" t="s">
        <v>975</v>
      </c>
      <c r="C1213" s="316" t="s">
        <v>8481</v>
      </c>
      <c r="D1213" s="315" t="s">
        <v>24</v>
      </c>
      <c r="E1213" s="317">
        <v>1485.16</v>
      </c>
      <c r="F1213" s="318">
        <v>3.7968999999999999</v>
      </c>
      <c r="G1213" s="318">
        <v>3.2124999999999999</v>
      </c>
      <c r="H1213" s="319">
        <v>4.4012661</v>
      </c>
      <c r="I1213" s="319">
        <v>59.226124499999997</v>
      </c>
      <c r="J1213" s="319">
        <v>0.40143509999999999</v>
      </c>
      <c r="K1213" s="315">
        <v>8</v>
      </c>
      <c r="L1213" s="319">
        <v>1734159.5900108349</v>
      </c>
      <c r="M1213" s="319">
        <v>118827.83000287802</v>
      </c>
      <c r="N1213" s="320">
        <v>3.1917766295460987E-3</v>
      </c>
      <c r="O1213" s="320">
        <v>1.6449271028186345E-3</v>
      </c>
      <c r="P1213" s="315">
        <v>4</v>
      </c>
      <c r="Q1213" s="319">
        <v>55812.025500211887</v>
      </c>
      <c r="R1213" s="320">
        <v>5.5967931062948404E-4</v>
      </c>
    </row>
    <row r="1214" spans="2:18" x14ac:dyDescent="0.2">
      <c r="B1214" s="315" t="s">
        <v>1525</v>
      </c>
      <c r="C1214" s="316" t="s">
        <v>8480</v>
      </c>
      <c r="D1214" s="315" t="s">
        <v>24</v>
      </c>
      <c r="E1214" s="317">
        <v>875.83333333333337</v>
      </c>
      <c r="F1214" s="318">
        <v>4.0207000000000006</v>
      </c>
      <c r="G1214" s="318">
        <v>1.5249000000000001</v>
      </c>
      <c r="H1214" s="319">
        <v>1.7909914</v>
      </c>
      <c r="I1214" s="319">
        <v>22.821232210000002</v>
      </c>
      <c r="J1214" s="319">
        <v>1.68157679</v>
      </c>
      <c r="K1214" s="315">
        <v>4</v>
      </c>
      <c r="L1214" s="319">
        <v>714435.99999502301</v>
      </c>
      <c r="M1214" s="319">
        <v>45155.999995437451</v>
      </c>
      <c r="N1214" s="320">
        <v>2.2093066811762437E-3</v>
      </c>
      <c r="O1214" s="320">
        <v>8.5964749286835632E-4</v>
      </c>
      <c r="P1214" s="315">
        <v>8</v>
      </c>
      <c r="Q1214" s="319">
        <v>37949.410000025862</v>
      </c>
      <c r="R1214" s="320">
        <v>1.150566874436055E-4</v>
      </c>
    </row>
    <row r="1215" spans="2:18" x14ac:dyDescent="0.2">
      <c r="B1215" s="315" t="s">
        <v>1865</v>
      </c>
      <c r="C1215" s="316" t="s">
        <v>8482</v>
      </c>
      <c r="D1215" s="315" t="s">
        <v>24</v>
      </c>
      <c r="E1215" s="317">
        <v>52.76</v>
      </c>
      <c r="F1215" s="318">
        <v>2.2431000000000001</v>
      </c>
      <c r="G1215" s="318">
        <v>4.1058999999999992</v>
      </c>
      <c r="H1215" s="319">
        <v>3.3533455999999999</v>
      </c>
      <c r="I1215" s="319">
        <v>9.1493529500000008</v>
      </c>
      <c r="J1215" s="319">
        <v>0.62309999999999999</v>
      </c>
      <c r="K1215" s="315">
        <v>1</v>
      </c>
      <c r="L1215" s="319">
        <v>4980.4000000955302</v>
      </c>
      <c r="M1215" s="319">
        <v>4980.4000000955302</v>
      </c>
      <c r="N1215" s="320">
        <v>5.3416867712906462E-5</v>
      </c>
      <c r="O1215" s="320">
        <v>5.3416867712906462E-5</v>
      </c>
      <c r="P1215" s="315">
        <v>1</v>
      </c>
      <c r="Q1215" s="319">
        <v>538.00000000395812</v>
      </c>
      <c r="R1215" s="320">
        <v>1.0091704122699297E-6</v>
      </c>
    </row>
    <row r="1216" spans="2:18" x14ac:dyDescent="0.2">
      <c r="B1216" s="315" t="s">
        <v>1623</v>
      </c>
      <c r="C1216" s="316" t="s">
        <v>8483</v>
      </c>
      <c r="D1216" s="315" t="s">
        <v>24</v>
      </c>
      <c r="E1216" s="317">
        <v>82.5</v>
      </c>
      <c r="F1216" s="318">
        <v>2.387</v>
      </c>
      <c r="G1216" s="318">
        <v>1.2284000000000002</v>
      </c>
      <c r="H1216" s="319">
        <v>3.0866021999999997</v>
      </c>
      <c r="I1216" s="319">
        <v>101.07321066999999</v>
      </c>
      <c r="J1216" s="319">
        <v>1.9303524000000001</v>
      </c>
      <c r="K1216" s="315">
        <v>1</v>
      </c>
      <c r="L1216" s="319">
        <v>97762.500000576256</v>
      </c>
      <c r="M1216" s="319">
        <v>0</v>
      </c>
      <c r="N1216" s="320">
        <v>8.3405904895431242E-5</v>
      </c>
      <c r="O1216" s="320">
        <v>0</v>
      </c>
      <c r="P1216" s="315">
        <v>3</v>
      </c>
      <c r="Q1216" s="319">
        <v>1851.2500000465661</v>
      </c>
      <c r="R1216" s="320">
        <v>1.0519028646369021E-5</v>
      </c>
    </row>
    <row r="1217" spans="2:18" x14ac:dyDescent="0.2">
      <c r="B1217" s="315" t="s">
        <v>1065</v>
      </c>
      <c r="C1217" s="316" t="s">
        <v>8484</v>
      </c>
      <c r="D1217" s="315" t="s">
        <v>24</v>
      </c>
      <c r="E1217" s="317">
        <v>1593.2275</v>
      </c>
      <c r="F1217" s="318">
        <v>7.7906000000000004</v>
      </c>
      <c r="G1217" s="318">
        <v>3.3056000000000001</v>
      </c>
      <c r="H1217" s="319">
        <v>3.8089773301715972</v>
      </c>
      <c r="I1217" s="319">
        <v>70.668268530000006</v>
      </c>
      <c r="J1217" s="319">
        <v>0.19983587</v>
      </c>
      <c r="K1217" s="315">
        <v>4</v>
      </c>
      <c r="L1217" s="319">
        <v>2920696.3800012819</v>
      </c>
      <c r="M1217" s="319">
        <v>11836.249999775144</v>
      </c>
      <c r="N1217" s="320">
        <v>1.8017725975921276E-3</v>
      </c>
      <c r="O1217" s="320">
        <v>1.0132666260476046E-4</v>
      </c>
      <c r="P1217" s="315">
        <v>3</v>
      </c>
      <c r="Q1217" s="319">
        <v>7923.1772000514029</v>
      </c>
      <c r="R1217" s="320">
        <v>2.721745437723962E-5</v>
      </c>
    </row>
    <row r="1218" spans="2:18" x14ac:dyDescent="0.2">
      <c r="B1218" s="315" t="s">
        <v>1642</v>
      </c>
      <c r="C1218" s="316" t="s">
        <v>8485</v>
      </c>
      <c r="D1218" s="315" t="s">
        <v>24</v>
      </c>
      <c r="E1218" s="317">
        <v>1417.5384615384614</v>
      </c>
      <c r="F1218" s="318">
        <v>6.5771000000000006</v>
      </c>
      <c r="G1218" s="318">
        <v>5.7</v>
      </c>
      <c r="H1218" s="319">
        <v>3.8103622524919949</v>
      </c>
      <c r="I1218" s="319">
        <v>65.953531780000006</v>
      </c>
      <c r="J1218" s="319">
        <v>1.51562123</v>
      </c>
      <c r="K1218" s="315">
        <v>7</v>
      </c>
      <c r="L1218" s="319">
        <v>2663887.3100063289</v>
      </c>
      <c r="M1218" s="319">
        <v>76267.310001390215</v>
      </c>
      <c r="N1218" s="320">
        <v>5.9057183815728808E-3</v>
      </c>
      <c r="O1218" s="320">
        <v>3.0468731569058584E-3</v>
      </c>
      <c r="P1218" s="315">
        <v>6</v>
      </c>
      <c r="Q1218" s="319">
        <v>68332.845000492409</v>
      </c>
      <c r="R1218" s="320">
        <v>1.9555919361459163E-4</v>
      </c>
    </row>
    <row r="1219" spans="2:18" x14ac:dyDescent="0.2">
      <c r="B1219" s="315" t="s">
        <v>793</v>
      </c>
      <c r="C1219" s="316" t="s">
        <v>8486</v>
      </c>
      <c r="D1219" s="315" t="s">
        <v>24</v>
      </c>
      <c r="E1219" s="317">
        <v>2290.6999999999998</v>
      </c>
      <c r="F1219" s="318">
        <v>3.7269999999999999</v>
      </c>
      <c r="G1219" s="318">
        <v>6.4236000000000004</v>
      </c>
      <c r="H1219" s="319">
        <v>4.892800815315602</v>
      </c>
      <c r="I1219" s="319">
        <v>14.216546149999999</v>
      </c>
      <c r="J1219" s="319">
        <v>0.62080930000000001</v>
      </c>
      <c r="K1219" s="315">
        <v>6</v>
      </c>
      <c r="L1219" s="319">
        <v>641724.52999581466</v>
      </c>
      <c r="M1219" s="319">
        <v>261003.53000435856</v>
      </c>
      <c r="N1219" s="320">
        <v>7.2640131007165772E-3</v>
      </c>
      <c r="O1219" s="320">
        <v>4.945497710768269E-3</v>
      </c>
      <c r="P1219" s="315">
        <v>4</v>
      </c>
      <c r="Q1219" s="319">
        <v>48598.329999749913</v>
      </c>
      <c r="R1219" s="320">
        <v>1.3310240232367255E-4</v>
      </c>
    </row>
    <row r="1220" spans="2:18" x14ac:dyDescent="0.2">
      <c r="B1220" s="315" t="s">
        <v>1034</v>
      </c>
      <c r="C1220" s="316" t="s">
        <v>7590</v>
      </c>
      <c r="D1220" s="315" t="s">
        <v>24</v>
      </c>
      <c r="E1220" s="317">
        <v>1114.605</v>
      </c>
      <c r="F1220" s="318">
        <v>2.8755000000000002</v>
      </c>
      <c r="G1220" s="318">
        <v>0.67259999999999998</v>
      </c>
      <c r="H1220" s="319">
        <v>3.4295580000000001</v>
      </c>
      <c r="I1220" s="319">
        <v>12.133065800000001</v>
      </c>
      <c r="J1220" s="319">
        <v>0.16410200999999999</v>
      </c>
      <c r="K1220" s="315">
        <v>7</v>
      </c>
      <c r="L1220" s="319">
        <v>416561.80000456772</v>
      </c>
      <c r="M1220" s="319">
        <v>92876.58000868556</v>
      </c>
      <c r="N1220" s="320">
        <v>3.5100448243713988E-3</v>
      </c>
      <c r="O1220" s="320">
        <v>2.3298917334318566E-3</v>
      </c>
      <c r="P1220" s="315">
        <v>3</v>
      </c>
      <c r="Q1220" s="319">
        <v>10739.84280005982</v>
      </c>
      <c r="R1220" s="320">
        <v>4.7394613943905467E-5</v>
      </c>
    </row>
    <row r="1221" spans="2:18" x14ac:dyDescent="0.2">
      <c r="B1221" s="315" t="s">
        <v>1450</v>
      </c>
      <c r="C1221" s="316" t="s">
        <v>8486</v>
      </c>
      <c r="D1221" s="315" t="s">
        <v>24</v>
      </c>
      <c r="E1221" s="317">
        <v>1031.29</v>
      </c>
      <c r="F1221" s="318">
        <v>0.53060000000000007</v>
      </c>
      <c r="G1221" s="318">
        <v>4.4080000000000004</v>
      </c>
      <c r="H1221" s="319">
        <v>2.4173917071717432</v>
      </c>
      <c r="I1221" s="319">
        <v>38.741704660000003</v>
      </c>
      <c r="J1221" s="319">
        <v>0</v>
      </c>
      <c r="K1221" s="315">
        <v>5</v>
      </c>
      <c r="L1221" s="319">
        <v>1569535.5100059917</v>
      </c>
      <c r="M1221" s="319">
        <v>106630.22000503275</v>
      </c>
      <c r="N1221" s="320">
        <v>4.1560667485645332E-3</v>
      </c>
      <c r="O1221" s="320">
        <v>2.074629287219092E-3</v>
      </c>
      <c r="P1221" s="315">
        <v>0</v>
      </c>
      <c r="Q1221" s="319">
        <v>0</v>
      </c>
      <c r="R1221" s="320">
        <v>0</v>
      </c>
    </row>
    <row r="1222" spans="2:18" x14ac:dyDescent="0.2">
      <c r="B1222" s="315" t="s">
        <v>1033</v>
      </c>
      <c r="C1222" s="316" t="s">
        <v>7590</v>
      </c>
      <c r="D1222" s="315" t="s">
        <v>24</v>
      </c>
      <c r="E1222" s="317">
        <v>2223.1895652173912</v>
      </c>
      <c r="F1222" s="318">
        <v>5.1811999999999996</v>
      </c>
      <c r="G1222" s="318">
        <v>0.29930000000000001</v>
      </c>
      <c r="H1222" s="319">
        <v>4.2948162753465482</v>
      </c>
      <c r="I1222" s="319">
        <v>112.95977967</v>
      </c>
      <c r="J1222" s="319">
        <v>0.50093626999999996</v>
      </c>
      <c r="K1222" s="315">
        <v>14</v>
      </c>
      <c r="L1222" s="319">
        <v>6834784.2249558214</v>
      </c>
      <c r="M1222" s="319">
        <v>557789.66498824279</v>
      </c>
      <c r="N1222" s="320">
        <v>1.2219862962155773E-2</v>
      </c>
      <c r="O1222" s="320">
        <v>5.4287431438623541E-3</v>
      </c>
      <c r="P1222" s="315">
        <v>9</v>
      </c>
      <c r="Q1222" s="319">
        <v>42069.8541002774</v>
      </c>
      <c r="R1222" s="320">
        <v>1.6022499853968002E-4</v>
      </c>
    </row>
    <row r="1223" spans="2:18" x14ac:dyDescent="0.2">
      <c r="B1223" s="315" t="s">
        <v>10047</v>
      </c>
      <c r="C1223" s="316" t="s">
        <v>8487</v>
      </c>
      <c r="D1223" s="315" t="s">
        <v>24</v>
      </c>
      <c r="E1223" s="317">
        <v>45.5</v>
      </c>
      <c r="F1223" s="318">
        <v>0</v>
      </c>
      <c r="G1223" s="318">
        <v>1.1332</v>
      </c>
      <c r="H1223" s="319"/>
      <c r="I1223" s="319"/>
      <c r="J1223" s="319"/>
      <c r="K1223" s="315"/>
      <c r="L1223" s="319"/>
      <c r="M1223" s="319"/>
      <c r="N1223" s="320"/>
      <c r="O1223" s="320"/>
      <c r="P1223" s="315"/>
      <c r="Q1223" s="319"/>
      <c r="R1223" s="320"/>
    </row>
    <row r="1224" spans="2:18" x14ac:dyDescent="0.2">
      <c r="B1224" s="315" t="s">
        <v>739</v>
      </c>
      <c r="C1224" s="316" t="s">
        <v>8485</v>
      </c>
      <c r="D1224" s="315" t="s">
        <v>24</v>
      </c>
      <c r="E1224" s="317">
        <v>1466.3872727272726</v>
      </c>
      <c r="F1224" s="318">
        <v>2.6339000000000001</v>
      </c>
      <c r="G1224" s="318">
        <v>3.6878000000000002</v>
      </c>
      <c r="H1224" s="319">
        <v>3.6179197144873543</v>
      </c>
      <c r="I1224" s="319">
        <v>54.804030400000002</v>
      </c>
      <c r="J1224" s="319">
        <v>2.0671926599999999</v>
      </c>
      <c r="K1224" s="315">
        <v>6</v>
      </c>
      <c r="L1224" s="319">
        <v>2433695.6399819972</v>
      </c>
      <c r="M1224" s="319">
        <v>107723.98999566457</v>
      </c>
      <c r="N1224" s="320">
        <v>5.9600955520549897E-3</v>
      </c>
      <c r="O1224" s="320">
        <v>2.9931034878777569E-3</v>
      </c>
      <c r="P1224" s="315">
        <v>5</v>
      </c>
      <c r="Q1224" s="319">
        <v>106641.15920024735</v>
      </c>
      <c r="R1224" s="320">
        <v>2.3686697016823364E-4</v>
      </c>
    </row>
    <row r="1225" spans="2:18" x14ac:dyDescent="0.2">
      <c r="B1225" s="315" t="s">
        <v>8488</v>
      </c>
      <c r="C1225" s="316" t="s">
        <v>7870</v>
      </c>
      <c r="D1225" s="315" t="s">
        <v>24</v>
      </c>
      <c r="E1225" s="317">
        <v>4</v>
      </c>
      <c r="F1225" s="318">
        <v>0</v>
      </c>
      <c r="G1225" s="318">
        <v>0.32150000000000001</v>
      </c>
      <c r="H1225" s="319"/>
      <c r="I1225" s="319"/>
      <c r="J1225" s="319"/>
      <c r="K1225" s="315"/>
      <c r="L1225" s="319"/>
      <c r="M1225" s="319"/>
      <c r="N1225" s="320"/>
      <c r="O1225" s="320"/>
      <c r="P1225" s="315"/>
      <c r="Q1225" s="319"/>
      <c r="R1225" s="320"/>
    </row>
    <row r="1226" spans="2:18" x14ac:dyDescent="0.2">
      <c r="B1226" s="315" t="s">
        <v>8489</v>
      </c>
      <c r="C1226" s="316" t="s">
        <v>8490</v>
      </c>
      <c r="D1226" s="315" t="s">
        <v>24</v>
      </c>
      <c r="E1226" s="317">
        <v>17</v>
      </c>
      <c r="F1226" s="318">
        <v>0</v>
      </c>
      <c r="G1226" s="318">
        <v>2.0815000000000001</v>
      </c>
      <c r="H1226" s="319"/>
      <c r="I1226" s="319"/>
      <c r="J1226" s="319"/>
      <c r="K1226" s="315"/>
      <c r="L1226" s="319"/>
      <c r="M1226" s="319"/>
      <c r="N1226" s="320"/>
      <c r="O1226" s="320"/>
      <c r="P1226" s="315"/>
      <c r="Q1226" s="319"/>
      <c r="R1226" s="320"/>
    </row>
    <row r="1227" spans="2:18" x14ac:dyDescent="0.2">
      <c r="B1227" s="315" t="s">
        <v>2670</v>
      </c>
      <c r="C1227" s="316" t="s">
        <v>8491</v>
      </c>
      <c r="D1227" s="315" t="s">
        <v>24</v>
      </c>
      <c r="E1227" s="317">
        <v>1164.2660000000001</v>
      </c>
      <c r="F1227" s="318">
        <v>0</v>
      </c>
      <c r="G1227" s="318">
        <v>12.054399999999999</v>
      </c>
      <c r="H1227" s="319"/>
      <c r="I1227" s="319">
        <v>0</v>
      </c>
      <c r="J1227" s="319">
        <v>0.15878723</v>
      </c>
      <c r="K1227" s="315">
        <v>0</v>
      </c>
      <c r="L1227" s="319">
        <v>0</v>
      </c>
      <c r="M1227" s="319">
        <v>0</v>
      </c>
      <c r="N1227" s="320">
        <v>0</v>
      </c>
      <c r="O1227" s="320">
        <v>0</v>
      </c>
      <c r="P1227" s="315">
        <v>5</v>
      </c>
      <c r="Q1227" s="319">
        <v>4206.0199999283295</v>
      </c>
      <c r="R1227" s="320">
        <v>2.5801341905875173E-5</v>
      </c>
    </row>
    <row r="1228" spans="2:18" x14ac:dyDescent="0.2">
      <c r="B1228" s="315" t="s">
        <v>816</v>
      </c>
      <c r="C1228" s="316" t="s">
        <v>8492</v>
      </c>
      <c r="D1228" s="315" t="s">
        <v>25</v>
      </c>
      <c r="E1228" s="317">
        <v>1620.0581818181824</v>
      </c>
      <c r="F1228" s="318">
        <v>15.565899999999999</v>
      </c>
      <c r="G1228" s="318">
        <v>1.135</v>
      </c>
      <c r="H1228" s="319">
        <v>3.397790705221686</v>
      </c>
      <c r="I1228" s="319">
        <v>0.14920502999999999</v>
      </c>
      <c r="J1228" s="319">
        <v>3.1941173699999998</v>
      </c>
      <c r="K1228" s="315">
        <v>1</v>
      </c>
      <c r="L1228" s="319">
        <v>5059.6800000046387</v>
      </c>
      <c r="M1228" s="319">
        <v>5059.6800000046387</v>
      </c>
      <c r="N1228" s="320">
        <v>5.7990454340362809E-5</v>
      </c>
      <c r="O1228" s="320">
        <v>5.7990454340362809E-5</v>
      </c>
      <c r="P1228" s="315">
        <v>20</v>
      </c>
      <c r="Q1228" s="319">
        <v>101018.35919931807</v>
      </c>
      <c r="R1228" s="320">
        <v>1.2254696493094891E-3</v>
      </c>
    </row>
    <row r="1229" spans="2:18" x14ac:dyDescent="0.2">
      <c r="B1229" s="315" t="s">
        <v>8493</v>
      </c>
      <c r="C1229" s="316" t="s">
        <v>8494</v>
      </c>
      <c r="D1229" s="315" t="s">
        <v>25</v>
      </c>
      <c r="E1229" s="317">
        <v>162</v>
      </c>
      <c r="F1229" s="318">
        <v>0.25540000000000002</v>
      </c>
      <c r="G1229" s="318">
        <v>6.0945</v>
      </c>
      <c r="H1229" s="319">
        <v>0.41916819999999999</v>
      </c>
      <c r="I1229" s="319"/>
      <c r="J1229" s="319"/>
      <c r="K1229" s="315"/>
      <c r="L1229" s="319"/>
      <c r="M1229" s="319"/>
      <c r="N1229" s="320"/>
      <c r="O1229" s="320"/>
      <c r="P1229" s="315"/>
      <c r="Q1229" s="319"/>
      <c r="R1229" s="320"/>
    </row>
    <row r="1230" spans="2:18" x14ac:dyDescent="0.2">
      <c r="B1230" s="315" t="s">
        <v>8495</v>
      </c>
      <c r="C1230" s="316" t="s">
        <v>8494</v>
      </c>
      <c r="D1230" s="315" t="s">
        <v>25</v>
      </c>
      <c r="E1230" s="317">
        <v>423</v>
      </c>
      <c r="F1230" s="318">
        <v>0</v>
      </c>
      <c r="G1230" s="318">
        <v>2.7973000000000003</v>
      </c>
      <c r="H1230" s="319">
        <v>0.89549570000000001</v>
      </c>
      <c r="I1230" s="319"/>
      <c r="J1230" s="319"/>
      <c r="K1230" s="315"/>
      <c r="L1230" s="319"/>
      <c r="M1230" s="319"/>
      <c r="N1230" s="320"/>
      <c r="O1230" s="320"/>
      <c r="P1230" s="315"/>
      <c r="Q1230" s="319"/>
      <c r="R1230" s="320"/>
    </row>
    <row r="1231" spans="2:18" x14ac:dyDescent="0.2">
      <c r="B1231" s="315" t="s">
        <v>3147</v>
      </c>
      <c r="C1231" s="316" t="s">
        <v>8494</v>
      </c>
      <c r="D1231" s="315" t="s">
        <v>24</v>
      </c>
      <c r="E1231" s="317">
        <v>1250</v>
      </c>
      <c r="F1231" s="318">
        <v>0</v>
      </c>
      <c r="G1231" s="318">
        <v>9.8403000000000009</v>
      </c>
      <c r="H1231" s="319">
        <v>4.1726289000000003</v>
      </c>
      <c r="I1231" s="319">
        <v>0</v>
      </c>
      <c r="J1231" s="319">
        <v>0.93408985</v>
      </c>
      <c r="K1231" s="315">
        <v>0</v>
      </c>
      <c r="L1231" s="319">
        <v>0</v>
      </c>
      <c r="M1231" s="319">
        <v>0</v>
      </c>
      <c r="N1231" s="320">
        <v>0</v>
      </c>
      <c r="O1231" s="320">
        <v>0</v>
      </c>
      <c r="P1231" s="315">
        <v>2</v>
      </c>
      <c r="Q1231" s="319">
        <v>764.00000000721775</v>
      </c>
      <c r="R1231" s="320">
        <v>4.019067458363071E-6</v>
      </c>
    </row>
    <row r="1232" spans="2:18" x14ac:dyDescent="0.2">
      <c r="B1232" s="315" t="s">
        <v>8496</v>
      </c>
      <c r="C1232" s="316" t="s">
        <v>8497</v>
      </c>
      <c r="D1232" s="315" t="s">
        <v>24</v>
      </c>
      <c r="E1232" s="317">
        <v>403.8</v>
      </c>
      <c r="F1232" s="318">
        <v>2.4E-2</v>
      </c>
      <c r="G1232" s="318">
        <v>1.8117999999999999</v>
      </c>
      <c r="H1232" s="319"/>
      <c r="I1232" s="319">
        <v>2.015024E-2</v>
      </c>
      <c r="J1232" s="319">
        <v>0</v>
      </c>
      <c r="K1232" s="315"/>
      <c r="L1232" s="319"/>
      <c r="M1232" s="319"/>
      <c r="N1232" s="320"/>
      <c r="O1232" s="320"/>
      <c r="P1232" s="315"/>
      <c r="Q1232" s="319"/>
      <c r="R1232" s="320"/>
    </row>
    <row r="1233" spans="2:18" x14ac:dyDescent="0.2">
      <c r="B1233" s="315" t="s">
        <v>10048</v>
      </c>
      <c r="C1233" s="316" t="s">
        <v>8267</v>
      </c>
      <c r="D1233" s="315" t="s">
        <v>24</v>
      </c>
      <c r="E1233" s="317">
        <v>7</v>
      </c>
      <c r="F1233" s="318">
        <v>0</v>
      </c>
      <c r="G1233" s="318">
        <v>1.9599000000000002</v>
      </c>
      <c r="H1233" s="319">
        <v>2.3054250999999999</v>
      </c>
      <c r="I1233" s="319"/>
      <c r="J1233" s="319"/>
      <c r="K1233" s="315"/>
      <c r="L1233" s="319"/>
      <c r="M1233" s="319"/>
      <c r="N1233" s="320"/>
      <c r="O1233" s="320"/>
      <c r="P1233" s="315"/>
      <c r="Q1233" s="319"/>
      <c r="R1233" s="320"/>
    </row>
    <row r="1234" spans="2:18" x14ac:dyDescent="0.2">
      <c r="B1234" s="315" t="s">
        <v>8498</v>
      </c>
      <c r="C1234" s="316" t="s">
        <v>8267</v>
      </c>
      <c r="D1234" s="315" t="s">
        <v>24</v>
      </c>
      <c r="E1234" s="317">
        <v>9</v>
      </c>
      <c r="F1234" s="318">
        <v>0</v>
      </c>
      <c r="G1234" s="318">
        <v>1.306</v>
      </c>
      <c r="H1234" s="319">
        <v>0.87644259999999996</v>
      </c>
      <c r="I1234" s="319"/>
      <c r="J1234" s="319"/>
      <c r="K1234" s="315"/>
      <c r="L1234" s="319"/>
      <c r="M1234" s="319"/>
      <c r="N1234" s="320"/>
      <c r="O1234" s="320"/>
      <c r="P1234" s="315"/>
      <c r="Q1234" s="319"/>
      <c r="R1234" s="320"/>
    </row>
    <row r="1235" spans="2:18" x14ac:dyDescent="0.2">
      <c r="B1235" s="315" t="s">
        <v>8499</v>
      </c>
      <c r="C1235" s="316" t="s">
        <v>8500</v>
      </c>
      <c r="D1235" s="315" t="s">
        <v>24</v>
      </c>
      <c r="E1235" s="317">
        <v>564</v>
      </c>
      <c r="F1235" s="318">
        <v>0</v>
      </c>
      <c r="G1235" s="318">
        <v>4.8710000000000004</v>
      </c>
      <c r="H1235" s="319">
        <v>1.4861418</v>
      </c>
      <c r="I1235" s="319"/>
      <c r="J1235" s="319"/>
      <c r="K1235" s="315"/>
      <c r="L1235" s="319"/>
      <c r="M1235" s="319"/>
      <c r="N1235" s="320"/>
      <c r="O1235" s="320"/>
      <c r="P1235" s="315"/>
      <c r="Q1235" s="319"/>
      <c r="R1235" s="320"/>
    </row>
    <row r="1236" spans="2:18" x14ac:dyDescent="0.2">
      <c r="B1236" s="315" t="s">
        <v>1383</v>
      </c>
      <c r="C1236" s="316" t="s">
        <v>8501</v>
      </c>
      <c r="D1236" s="315" t="s">
        <v>24</v>
      </c>
      <c r="E1236" s="317">
        <v>249.41750000000002</v>
      </c>
      <c r="F1236" s="318">
        <v>0</v>
      </c>
      <c r="G1236" s="318">
        <v>2.1575000000000002</v>
      </c>
      <c r="H1236" s="319">
        <v>3.5057703999999998</v>
      </c>
      <c r="I1236" s="319">
        <v>3.2026147200000001</v>
      </c>
      <c r="J1236" s="319">
        <v>1.4187745</v>
      </c>
      <c r="K1236" s="315">
        <v>2</v>
      </c>
      <c r="L1236" s="319">
        <v>1405.0000000168802</v>
      </c>
      <c r="M1236" s="319">
        <v>1405.0000000168802</v>
      </c>
      <c r="N1236" s="320">
        <v>8.5388377561862867E-6</v>
      </c>
      <c r="O1236" s="320">
        <v>8.5388377561862867E-6</v>
      </c>
      <c r="P1236" s="315">
        <v>2</v>
      </c>
      <c r="Q1236" s="319">
        <v>544.99999998486601</v>
      </c>
      <c r="R1236" s="320">
        <v>5.0424766734854227E-6</v>
      </c>
    </row>
    <row r="1237" spans="2:18" x14ac:dyDescent="0.2">
      <c r="B1237" s="315" t="s">
        <v>8502</v>
      </c>
      <c r="C1237" s="316" t="s">
        <v>8306</v>
      </c>
      <c r="D1237" s="315" t="s">
        <v>24</v>
      </c>
      <c r="E1237" s="317">
        <v>48</v>
      </c>
      <c r="F1237" s="318">
        <v>0</v>
      </c>
      <c r="G1237" s="318">
        <v>1.1890000000000001</v>
      </c>
      <c r="H1237" s="319">
        <v>1.4861418</v>
      </c>
      <c r="I1237" s="319"/>
      <c r="J1237" s="319"/>
      <c r="K1237" s="315"/>
      <c r="L1237" s="319"/>
      <c r="M1237" s="319"/>
      <c r="N1237" s="320"/>
      <c r="O1237" s="320"/>
      <c r="P1237" s="315"/>
      <c r="Q1237" s="319"/>
      <c r="R1237" s="320"/>
    </row>
    <row r="1238" spans="2:18" x14ac:dyDescent="0.2">
      <c r="B1238" s="315" t="s">
        <v>8503</v>
      </c>
      <c r="C1238" s="316" t="s">
        <v>8306</v>
      </c>
      <c r="D1238" s="315" t="s">
        <v>24</v>
      </c>
      <c r="E1238" s="317">
        <v>154</v>
      </c>
      <c r="F1238" s="318">
        <v>0</v>
      </c>
      <c r="G1238" s="318">
        <v>2.1897000000000002</v>
      </c>
      <c r="H1238" s="319">
        <v>4.5536909000000003</v>
      </c>
      <c r="I1238" s="319">
        <v>2.53565E-3</v>
      </c>
      <c r="J1238" s="319">
        <v>0</v>
      </c>
      <c r="K1238" s="315"/>
      <c r="L1238" s="319"/>
      <c r="M1238" s="319"/>
      <c r="N1238" s="320"/>
      <c r="O1238" s="320"/>
      <c r="P1238" s="315"/>
      <c r="Q1238" s="319"/>
      <c r="R1238" s="320"/>
    </row>
    <row r="1239" spans="2:18" x14ac:dyDescent="0.2">
      <c r="B1239" s="315" t="s">
        <v>1152</v>
      </c>
      <c r="C1239" s="316" t="s">
        <v>8504</v>
      </c>
      <c r="D1239" s="315" t="s">
        <v>25</v>
      </c>
      <c r="E1239" s="317">
        <v>2.75</v>
      </c>
      <c r="F1239" s="318">
        <v>11.2201</v>
      </c>
      <c r="G1239" s="318">
        <v>1.1971000000000001</v>
      </c>
      <c r="H1239" s="319">
        <v>0.19433557806997856</v>
      </c>
      <c r="I1239" s="319">
        <v>0.68439947000000001</v>
      </c>
      <c r="J1239" s="319">
        <v>0</v>
      </c>
      <c r="K1239" s="315">
        <v>1</v>
      </c>
      <c r="L1239" s="319">
        <v>145.74999998527346</v>
      </c>
      <c r="M1239" s="319">
        <v>145.74999998527346</v>
      </c>
      <c r="N1239" s="320">
        <v>7.8441947809976408E-6</v>
      </c>
      <c r="O1239" s="320">
        <v>7.8441947809976408E-6</v>
      </c>
      <c r="P1239" s="315">
        <v>0</v>
      </c>
      <c r="Q1239" s="319">
        <v>0</v>
      </c>
      <c r="R1239" s="320">
        <v>0</v>
      </c>
    </row>
    <row r="1240" spans="2:18" x14ac:dyDescent="0.2">
      <c r="B1240" s="315" t="s">
        <v>1153</v>
      </c>
      <c r="C1240" s="316" t="s">
        <v>8505</v>
      </c>
      <c r="D1240" s="315" t="s">
        <v>25</v>
      </c>
      <c r="E1240" s="317">
        <v>740.53529411764714</v>
      </c>
      <c r="F1240" s="318">
        <v>29.045900000000003</v>
      </c>
      <c r="G1240" s="318">
        <v>5.8366000000000007</v>
      </c>
      <c r="H1240" s="319">
        <v>1.9822228963137918</v>
      </c>
      <c r="I1240" s="319">
        <v>7.0837668699999998</v>
      </c>
      <c r="J1240" s="319">
        <v>2.6936650100000001</v>
      </c>
      <c r="K1240" s="315">
        <v>5</v>
      </c>
      <c r="L1240" s="319">
        <v>105865.53499837726</v>
      </c>
      <c r="M1240" s="319">
        <v>105865.53499837726</v>
      </c>
      <c r="N1240" s="320">
        <v>4.2256308773291522E-3</v>
      </c>
      <c r="O1240" s="320">
        <v>4.2256308773291522E-3</v>
      </c>
      <c r="P1240" s="315">
        <v>12</v>
      </c>
      <c r="Q1240" s="319">
        <v>12300.189999940025</v>
      </c>
      <c r="R1240" s="320">
        <v>1.7293537006588038E-4</v>
      </c>
    </row>
    <row r="1241" spans="2:18" x14ac:dyDescent="0.2">
      <c r="B1241" s="315" t="s">
        <v>1154</v>
      </c>
      <c r="C1241" s="316" t="s">
        <v>8506</v>
      </c>
      <c r="D1241" s="315" t="s">
        <v>24</v>
      </c>
      <c r="E1241" s="317">
        <v>1.4000000000000001</v>
      </c>
      <c r="F1241" s="318">
        <v>0</v>
      </c>
      <c r="G1241" s="318">
        <v>0.7602000000000001</v>
      </c>
      <c r="H1241" s="319">
        <v>0.55253989999999997</v>
      </c>
      <c r="I1241" s="319">
        <v>0.91866482999999999</v>
      </c>
      <c r="J1241" s="319">
        <v>0</v>
      </c>
      <c r="K1241" s="315">
        <v>1</v>
      </c>
      <c r="L1241" s="319">
        <v>74.199999992502853</v>
      </c>
      <c r="M1241" s="319">
        <v>74.199999992502853</v>
      </c>
      <c r="N1241" s="320">
        <v>1.4011016722338609E-6</v>
      </c>
      <c r="O1241" s="320">
        <v>1.4011016722338609E-6</v>
      </c>
      <c r="P1241" s="315">
        <v>0</v>
      </c>
      <c r="Q1241" s="319">
        <v>0</v>
      </c>
      <c r="R1241" s="320">
        <v>0</v>
      </c>
    </row>
    <row r="1242" spans="2:18" x14ac:dyDescent="0.2">
      <c r="B1242" s="315" t="s">
        <v>729</v>
      </c>
      <c r="C1242" s="316" t="s">
        <v>8507</v>
      </c>
      <c r="D1242" s="315" t="s">
        <v>25</v>
      </c>
      <c r="E1242" s="317">
        <v>368.89583333333331</v>
      </c>
      <c r="F1242" s="318">
        <v>23.895400000000002</v>
      </c>
      <c r="G1242" s="318">
        <v>2.1954000000000002</v>
      </c>
      <c r="H1242" s="319">
        <v>1.0494121215778878</v>
      </c>
      <c r="I1242" s="319">
        <v>6.4218845299999998</v>
      </c>
      <c r="J1242" s="319">
        <v>0.72086421999999994</v>
      </c>
      <c r="K1242" s="315">
        <v>8</v>
      </c>
      <c r="L1242" s="319">
        <v>202586.99999138043</v>
      </c>
      <c r="M1242" s="319">
        <v>202586.99999138043</v>
      </c>
      <c r="N1242" s="320">
        <v>4.1675650971004785E-3</v>
      </c>
      <c r="O1242" s="320">
        <v>4.1675650971004785E-3</v>
      </c>
      <c r="P1242" s="315">
        <v>4</v>
      </c>
      <c r="Q1242" s="319">
        <v>12463.500000173226</v>
      </c>
      <c r="R1242" s="320">
        <v>1.2623568313309272E-4</v>
      </c>
    </row>
    <row r="1243" spans="2:18" x14ac:dyDescent="0.2">
      <c r="B1243" s="315" t="s">
        <v>1156</v>
      </c>
      <c r="C1243" s="316" t="s">
        <v>8506</v>
      </c>
      <c r="D1243" s="315" t="s">
        <v>24</v>
      </c>
      <c r="E1243" s="317">
        <v>0.4</v>
      </c>
      <c r="F1243" s="318">
        <v>0</v>
      </c>
      <c r="G1243" s="318">
        <v>0.6997000000000001</v>
      </c>
      <c r="H1243" s="319">
        <v>0.52470606078894388</v>
      </c>
      <c r="I1243" s="319">
        <v>0.61244321999999995</v>
      </c>
      <c r="J1243" s="319">
        <v>0</v>
      </c>
      <c r="K1243" s="315">
        <v>1</v>
      </c>
      <c r="L1243" s="319">
        <v>21.199999997857958</v>
      </c>
      <c r="M1243" s="319">
        <v>21.199999997857958</v>
      </c>
      <c r="N1243" s="320">
        <v>4.0031476349538879E-7</v>
      </c>
      <c r="O1243" s="320">
        <v>4.0031476349538879E-7</v>
      </c>
      <c r="P1243" s="315">
        <v>0</v>
      </c>
      <c r="Q1243" s="319">
        <v>0</v>
      </c>
      <c r="R1243" s="320">
        <v>0</v>
      </c>
    </row>
    <row r="1244" spans="2:18" x14ac:dyDescent="0.2">
      <c r="B1244" s="315" t="s">
        <v>1157</v>
      </c>
      <c r="C1244" s="316" t="s">
        <v>8508</v>
      </c>
      <c r="D1244" s="315" t="s">
        <v>25</v>
      </c>
      <c r="E1244" s="317">
        <v>731</v>
      </c>
      <c r="F1244" s="318">
        <v>5.5968</v>
      </c>
      <c r="G1244" s="318">
        <v>9.554800000000002</v>
      </c>
      <c r="H1244" s="319">
        <v>2.2542927056117574</v>
      </c>
      <c r="I1244" s="319">
        <v>91.099027140000004</v>
      </c>
      <c r="J1244" s="319">
        <v>4.1478639999999997E-2</v>
      </c>
      <c r="K1244" s="315">
        <v>2</v>
      </c>
      <c r="L1244" s="319">
        <v>2084065.0000011292</v>
      </c>
      <c r="M1244" s="319">
        <v>39219.999996037222</v>
      </c>
      <c r="N1244" s="320">
        <v>4.1995170171536932E-3</v>
      </c>
      <c r="O1244" s="320">
        <v>2.1108015047048199E-3</v>
      </c>
      <c r="P1244" s="315">
        <v>1</v>
      </c>
      <c r="Q1244" s="319">
        <v>1815.3600000119304</v>
      </c>
      <c r="R1244" s="320">
        <v>2.1100592491377224E-5</v>
      </c>
    </row>
    <row r="1245" spans="2:18" x14ac:dyDescent="0.2">
      <c r="B1245" s="315" t="s">
        <v>1158</v>
      </c>
      <c r="C1245" s="316" t="s">
        <v>8509</v>
      </c>
      <c r="D1245" s="315" t="s">
        <v>25</v>
      </c>
      <c r="E1245" s="317">
        <v>1608.7692307692307</v>
      </c>
      <c r="F1245" s="318">
        <v>4.2448999999999995</v>
      </c>
      <c r="G1245" s="318">
        <v>15.387499999999999</v>
      </c>
      <c r="H1245" s="319">
        <v>5.3539211</v>
      </c>
      <c r="I1245" s="319">
        <v>3.7613425899999999</v>
      </c>
      <c r="J1245" s="319">
        <v>0.84907215000000003</v>
      </c>
      <c r="K1245" s="315">
        <v>2</v>
      </c>
      <c r="L1245" s="319">
        <v>87869.499991148477</v>
      </c>
      <c r="M1245" s="319">
        <v>87869.499991148477</v>
      </c>
      <c r="N1245" s="320">
        <v>4.7180359901651909E-3</v>
      </c>
      <c r="O1245" s="320">
        <v>4.7180359901651909E-3</v>
      </c>
      <c r="P1245" s="315">
        <v>9</v>
      </c>
      <c r="Q1245" s="319">
        <v>16899.619999942999</v>
      </c>
      <c r="R1245" s="320">
        <v>1.9470805128546508E-4</v>
      </c>
    </row>
    <row r="1246" spans="2:18" x14ac:dyDescent="0.2">
      <c r="B1246" s="315" t="s">
        <v>1113</v>
      </c>
      <c r="C1246" s="316" t="s">
        <v>8510</v>
      </c>
      <c r="D1246" s="315" t="s">
        <v>25</v>
      </c>
      <c r="E1246" s="317">
        <v>578.29999999999995</v>
      </c>
      <c r="F1246" s="318">
        <v>14.914800000000001</v>
      </c>
      <c r="G1246" s="318">
        <v>6.9081000000000001</v>
      </c>
      <c r="H1246" s="319">
        <v>1.7719382999999997</v>
      </c>
      <c r="I1246" s="319">
        <v>5.2656132400000004</v>
      </c>
      <c r="J1246" s="319">
        <v>0.95333303999999996</v>
      </c>
      <c r="K1246" s="315">
        <v>5</v>
      </c>
      <c r="L1246" s="319">
        <v>44756.099997236801</v>
      </c>
      <c r="M1246" s="319">
        <v>44756.099997236801</v>
      </c>
      <c r="N1246" s="320">
        <v>1.5642057398827034E-3</v>
      </c>
      <c r="O1246" s="320">
        <v>1.5642057398827034E-3</v>
      </c>
      <c r="P1246" s="315">
        <v>5</v>
      </c>
      <c r="Q1246" s="319">
        <v>16342.519999937969</v>
      </c>
      <c r="R1246" s="320">
        <v>1.1039771305676096E-4</v>
      </c>
    </row>
    <row r="1247" spans="2:18" x14ac:dyDescent="0.2">
      <c r="B1247" s="315" t="s">
        <v>5499</v>
      </c>
      <c r="C1247" s="316" t="s">
        <v>7462</v>
      </c>
      <c r="D1247" s="315" t="s">
        <v>23</v>
      </c>
      <c r="E1247" s="317">
        <v>2</v>
      </c>
      <c r="F1247" s="318">
        <v>0</v>
      </c>
      <c r="G1247" s="318">
        <v>0.1444</v>
      </c>
      <c r="H1247" s="319"/>
      <c r="I1247" s="319">
        <v>0</v>
      </c>
      <c r="J1247" s="319">
        <v>0.1125264</v>
      </c>
      <c r="K1247" s="315">
        <v>0</v>
      </c>
      <c r="L1247" s="319">
        <v>0</v>
      </c>
      <c r="M1247" s="319">
        <v>0</v>
      </c>
      <c r="N1247" s="320">
        <v>0</v>
      </c>
      <c r="O1247" s="320">
        <v>0</v>
      </c>
      <c r="P1247" s="315">
        <v>1</v>
      </c>
      <c r="Q1247" s="319">
        <v>1059.3800000031945</v>
      </c>
      <c r="R1247" s="320">
        <v>2.5238087880052125E-4</v>
      </c>
    </row>
    <row r="1248" spans="2:18" x14ac:dyDescent="0.2">
      <c r="B1248" s="315" t="s">
        <v>761</v>
      </c>
      <c r="C1248" s="316" t="s">
        <v>8511</v>
      </c>
      <c r="D1248" s="315" t="s">
        <v>25</v>
      </c>
      <c r="E1248" s="317">
        <v>432.99200000000002</v>
      </c>
      <c r="F1248" s="318">
        <v>22.075800000000001</v>
      </c>
      <c r="G1248" s="318">
        <v>0.38919999999999999</v>
      </c>
      <c r="H1248" s="319">
        <v>1.3146639</v>
      </c>
      <c r="I1248" s="319">
        <v>0.13056593999999999</v>
      </c>
      <c r="J1248" s="319">
        <v>0.11571047</v>
      </c>
      <c r="K1248" s="315">
        <v>2</v>
      </c>
      <c r="L1248" s="319">
        <v>1526.5999999302439</v>
      </c>
      <c r="M1248" s="319">
        <v>1526.5999999302439</v>
      </c>
      <c r="N1248" s="320">
        <v>9.6919348364468862E-5</v>
      </c>
      <c r="O1248" s="320">
        <v>9.6919348364468862E-5</v>
      </c>
      <c r="P1248" s="315">
        <v>3</v>
      </c>
      <c r="Q1248" s="319">
        <v>1552.9399999781745</v>
      </c>
      <c r="R1248" s="320">
        <v>1.6068349589756888E-5</v>
      </c>
    </row>
    <row r="1249" spans="2:18" x14ac:dyDescent="0.2">
      <c r="B1249" s="315" t="s">
        <v>602</v>
      </c>
      <c r="C1249" s="316" t="s">
        <v>8512</v>
      </c>
      <c r="D1249" s="315" t="s">
        <v>25</v>
      </c>
      <c r="E1249" s="317">
        <v>927.20833333333337</v>
      </c>
      <c r="F1249" s="318">
        <v>97.156600000000012</v>
      </c>
      <c r="G1249" s="318">
        <v>2.3582000000000001</v>
      </c>
      <c r="H1249" s="319"/>
      <c r="I1249" s="319">
        <v>11.89103368</v>
      </c>
      <c r="J1249" s="319">
        <v>1.5991503199999999</v>
      </c>
      <c r="K1249" s="315">
        <v>16</v>
      </c>
      <c r="L1249" s="319">
        <v>146573.75500587141</v>
      </c>
      <c r="M1249" s="319">
        <v>93218.315005627272</v>
      </c>
      <c r="N1249" s="320">
        <v>3.0929487245259816E-3</v>
      </c>
      <c r="O1249" s="320">
        <v>2.8571158386142301E-3</v>
      </c>
      <c r="P1249" s="315">
        <v>7</v>
      </c>
      <c r="Q1249" s="319">
        <v>18605.304999780259</v>
      </c>
      <c r="R1249" s="320">
        <v>2.8073216748015383E-4</v>
      </c>
    </row>
    <row r="1250" spans="2:18" x14ac:dyDescent="0.2">
      <c r="B1250" s="315" t="s">
        <v>939</v>
      </c>
      <c r="C1250" s="316" t="s">
        <v>8513</v>
      </c>
      <c r="D1250" s="315" t="s">
        <v>25</v>
      </c>
      <c r="E1250" s="317">
        <v>169.00461538461539</v>
      </c>
      <c r="F1250" s="318">
        <v>30.823100000000004</v>
      </c>
      <c r="G1250" s="318">
        <v>0.68659999999999999</v>
      </c>
      <c r="H1250" s="319">
        <v>3.1437615000000001</v>
      </c>
      <c r="I1250" s="319">
        <v>1.84525311</v>
      </c>
      <c r="J1250" s="319">
        <v>9.4990350000000001E-2</v>
      </c>
      <c r="K1250" s="315">
        <v>9</v>
      </c>
      <c r="L1250" s="319">
        <v>19143.500000945642</v>
      </c>
      <c r="M1250" s="319">
        <v>19143.500000945642</v>
      </c>
      <c r="N1250" s="320">
        <v>5.5501047231282718E-4</v>
      </c>
      <c r="O1250" s="320">
        <v>5.5501047231282718E-4</v>
      </c>
      <c r="P1250" s="315">
        <v>4</v>
      </c>
      <c r="Q1250" s="319">
        <v>2502.9999999655411</v>
      </c>
      <c r="R1250" s="320">
        <v>3.1871442362091985E-5</v>
      </c>
    </row>
    <row r="1251" spans="2:18" x14ac:dyDescent="0.2">
      <c r="B1251" s="315" t="s">
        <v>669</v>
      </c>
      <c r="C1251" s="316" t="s">
        <v>7450</v>
      </c>
      <c r="D1251" s="315" t="s">
        <v>24</v>
      </c>
      <c r="E1251" s="317">
        <v>2.4200000000000004</v>
      </c>
      <c r="F1251" s="318">
        <v>0</v>
      </c>
      <c r="G1251" s="318">
        <v>0.5514</v>
      </c>
      <c r="H1251" s="319"/>
      <c r="I1251" s="319">
        <v>1.65687256</v>
      </c>
      <c r="J1251" s="319">
        <v>0</v>
      </c>
      <c r="K1251" s="315">
        <v>1</v>
      </c>
      <c r="L1251" s="319">
        <v>179.08000000056347</v>
      </c>
      <c r="M1251" s="319">
        <v>179.08000000056347</v>
      </c>
      <c r="N1251" s="320">
        <v>2.4287073042790088E-6</v>
      </c>
      <c r="O1251" s="320">
        <v>2.4287073042790088E-6</v>
      </c>
      <c r="P1251" s="315">
        <v>0</v>
      </c>
      <c r="Q1251" s="319">
        <v>0</v>
      </c>
      <c r="R1251" s="320">
        <v>0</v>
      </c>
    </row>
    <row r="1252" spans="2:18" x14ac:dyDescent="0.2">
      <c r="B1252" s="315" t="s">
        <v>1075</v>
      </c>
      <c r="C1252" s="316" t="s">
        <v>8514</v>
      </c>
      <c r="D1252" s="315" t="s">
        <v>25</v>
      </c>
      <c r="E1252" s="317">
        <v>1026.3399999999999</v>
      </c>
      <c r="F1252" s="318">
        <v>18.122779999999999</v>
      </c>
      <c r="G1252" s="318">
        <v>2.0151000000000003</v>
      </c>
      <c r="H1252" s="319">
        <v>3.3152393999999998</v>
      </c>
      <c r="I1252" s="319">
        <v>34.932966780000001</v>
      </c>
      <c r="J1252" s="319">
        <v>0.87253888000000002</v>
      </c>
      <c r="K1252" s="315">
        <v>4</v>
      </c>
      <c r="L1252" s="319">
        <v>899650.0399983204</v>
      </c>
      <c r="M1252" s="319">
        <v>6881.5799999796318</v>
      </c>
      <c r="N1252" s="320">
        <v>3.3484827444232403E-3</v>
      </c>
      <c r="O1252" s="320">
        <v>4.3178779605190434E-4</v>
      </c>
      <c r="P1252" s="315">
        <v>6</v>
      </c>
      <c r="Q1252" s="319">
        <v>13912.290000074892</v>
      </c>
      <c r="R1252" s="320">
        <v>2.2599488594989117E-4</v>
      </c>
    </row>
    <row r="1253" spans="2:18" x14ac:dyDescent="0.2">
      <c r="B1253" s="315" t="s">
        <v>732</v>
      </c>
      <c r="C1253" s="316" t="s">
        <v>8515</v>
      </c>
      <c r="D1253" s="315" t="s">
        <v>25</v>
      </c>
      <c r="E1253" s="317">
        <v>1297.7121212121212</v>
      </c>
      <c r="F1253" s="318">
        <v>46.000099999999996</v>
      </c>
      <c r="G1253" s="318">
        <v>4.2616999999999994</v>
      </c>
      <c r="H1253" s="319">
        <v>3.4105049000000003</v>
      </c>
      <c r="I1253" s="319">
        <v>23.953752130000002</v>
      </c>
      <c r="J1253" s="319">
        <v>6.1228496000000003</v>
      </c>
      <c r="K1253" s="315">
        <v>13</v>
      </c>
      <c r="L1253" s="319">
        <v>838077.61749810365</v>
      </c>
      <c r="M1253" s="319">
        <v>94927.097495980139</v>
      </c>
      <c r="N1253" s="320">
        <v>7.286898016434595E-3</v>
      </c>
      <c r="O1253" s="320">
        <v>4.3835548023403665E-3</v>
      </c>
      <c r="P1253" s="315">
        <v>19</v>
      </c>
      <c r="Q1253" s="319">
        <v>168251.67500028558</v>
      </c>
      <c r="R1253" s="320">
        <v>1.6990516871845808E-3</v>
      </c>
    </row>
    <row r="1254" spans="2:18" x14ac:dyDescent="0.2">
      <c r="B1254" s="315" t="s">
        <v>643</v>
      </c>
      <c r="C1254" s="316" t="s">
        <v>8516</v>
      </c>
      <c r="D1254" s="315" t="s">
        <v>25</v>
      </c>
      <c r="E1254" s="317">
        <v>1853.1867605633804</v>
      </c>
      <c r="F1254" s="318">
        <v>87.386200000000002</v>
      </c>
      <c r="G1254" s="318">
        <v>0.86830000000000007</v>
      </c>
      <c r="H1254" s="319">
        <v>4.6186209121115223</v>
      </c>
      <c r="I1254" s="319">
        <v>72.263677479999998</v>
      </c>
      <c r="J1254" s="319">
        <v>4.8306905000000002</v>
      </c>
      <c r="K1254" s="315">
        <v>33</v>
      </c>
      <c r="L1254" s="319">
        <v>3233007.1366594234</v>
      </c>
      <c r="M1254" s="319">
        <v>280727.76666274178</v>
      </c>
      <c r="N1254" s="320">
        <v>1.3587613025473689E-2</v>
      </c>
      <c r="O1254" s="320">
        <v>6.8938000700850639E-3</v>
      </c>
      <c r="P1254" s="315">
        <v>38</v>
      </c>
      <c r="Q1254" s="319">
        <v>227902.19589996801</v>
      </c>
      <c r="R1254" s="320">
        <v>2.2678888894705831E-3</v>
      </c>
    </row>
    <row r="1255" spans="2:18" x14ac:dyDescent="0.2">
      <c r="B1255" s="315" t="s">
        <v>598</v>
      </c>
      <c r="C1255" s="316" t="s">
        <v>8517</v>
      </c>
      <c r="D1255" s="315" t="s">
        <v>25</v>
      </c>
      <c r="E1255" s="317">
        <v>1918.7962500000003</v>
      </c>
      <c r="F1255" s="318">
        <v>30.671880000000002</v>
      </c>
      <c r="G1255" s="318">
        <v>2.9980000000000002</v>
      </c>
      <c r="H1255" s="319">
        <v>4.7380877460566033</v>
      </c>
      <c r="I1255" s="319">
        <v>5.3357754499999999</v>
      </c>
      <c r="J1255" s="319">
        <v>0.73159989000000003</v>
      </c>
      <c r="K1255" s="315">
        <v>8</v>
      </c>
      <c r="L1255" s="319">
        <v>189464.30400332666</v>
      </c>
      <c r="M1255" s="319">
        <v>121109.30400347334</v>
      </c>
      <c r="N1255" s="320">
        <v>3.4077771161556279E-3</v>
      </c>
      <c r="O1255" s="320">
        <v>3.3576364831407373E-3</v>
      </c>
      <c r="P1255" s="315">
        <v>8</v>
      </c>
      <c r="Q1255" s="319">
        <v>26350.039999948978</v>
      </c>
      <c r="R1255" s="320">
        <v>3.0833383901786917E-4</v>
      </c>
    </row>
    <row r="1256" spans="2:18" x14ac:dyDescent="0.2">
      <c r="B1256" s="315" t="s">
        <v>593</v>
      </c>
      <c r="C1256" s="316" t="s">
        <v>8518</v>
      </c>
      <c r="D1256" s="315" t="s">
        <v>25</v>
      </c>
      <c r="E1256" s="317">
        <v>1546.1808823529411</v>
      </c>
      <c r="F1256" s="318">
        <v>45.924999999999997</v>
      </c>
      <c r="G1256" s="318">
        <v>2.4702000000000002</v>
      </c>
      <c r="H1256" s="319">
        <v>3.906583521494325</v>
      </c>
      <c r="I1256" s="319">
        <v>259.79366578000003</v>
      </c>
      <c r="J1256" s="319">
        <v>5.3139374400000001</v>
      </c>
      <c r="K1256" s="315">
        <v>19</v>
      </c>
      <c r="L1256" s="319">
        <v>5118438.8916750755</v>
      </c>
      <c r="M1256" s="319">
        <v>124772.39166979672</v>
      </c>
      <c r="N1256" s="320">
        <v>1.0692879411123143E-2</v>
      </c>
      <c r="O1256" s="320">
        <v>5.5721236366068584E-3</v>
      </c>
      <c r="P1256" s="315">
        <v>14</v>
      </c>
      <c r="Q1256" s="319">
        <v>117061.52500054556</v>
      </c>
      <c r="R1256" s="320">
        <v>1.3351619408625709E-3</v>
      </c>
    </row>
    <row r="1257" spans="2:18" x14ac:dyDescent="0.2">
      <c r="B1257" s="315" t="s">
        <v>1811</v>
      </c>
      <c r="C1257" s="316" t="s">
        <v>7499</v>
      </c>
      <c r="D1257" s="315" t="s">
        <v>24</v>
      </c>
      <c r="E1257" s="317">
        <v>13</v>
      </c>
      <c r="F1257" s="318">
        <v>0</v>
      </c>
      <c r="G1257" s="318">
        <v>0.87670000000000003</v>
      </c>
      <c r="H1257" s="319"/>
      <c r="I1257" s="319">
        <v>0.65613626999999997</v>
      </c>
      <c r="J1257" s="319">
        <v>0</v>
      </c>
      <c r="K1257" s="315">
        <v>1</v>
      </c>
      <c r="L1257" s="319">
        <v>532.99999996670522</v>
      </c>
      <c r="M1257" s="319">
        <v>532.99999996670522</v>
      </c>
      <c r="N1257" s="320">
        <v>1.3094266145753929E-5</v>
      </c>
      <c r="O1257" s="320">
        <v>1.3094266145753929E-5</v>
      </c>
      <c r="P1257" s="315">
        <v>0</v>
      </c>
      <c r="Q1257" s="319">
        <v>0</v>
      </c>
      <c r="R1257" s="320">
        <v>0</v>
      </c>
    </row>
    <row r="1258" spans="2:18" x14ac:dyDescent="0.2">
      <c r="B1258" s="315" t="s">
        <v>572</v>
      </c>
      <c r="C1258" s="316" t="s">
        <v>8519</v>
      </c>
      <c r="D1258" s="315" t="s">
        <v>24</v>
      </c>
      <c r="E1258" s="317">
        <v>361.09375</v>
      </c>
      <c r="F1258" s="318">
        <v>0</v>
      </c>
      <c r="G1258" s="318">
        <v>1.7482</v>
      </c>
      <c r="H1258" s="319"/>
      <c r="I1258" s="319">
        <v>1.5457210000000001E-2</v>
      </c>
      <c r="J1258" s="319">
        <v>0.67670255999999995</v>
      </c>
      <c r="K1258" s="315">
        <v>2</v>
      </c>
      <c r="L1258" s="319">
        <v>1880.740000166581</v>
      </c>
      <c r="M1258" s="319">
        <v>1880.740000166581</v>
      </c>
      <c r="N1258" s="320">
        <v>8.7207153270335558E-5</v>
      </c>
      <c r="O1258" s="320">
        <v>8.7207153270335558E-5</v>
      </c>
      <c r="P1258" s="315">
        <v>6</v>
      </c>
      <c r="Q1258" s="319">
        <v>8912.6400000704216</v>
      </c>
      <c r="R1258" s="320">
        <v>3.3850738198799671E-5</v>
      </c>
    </row>
    <row r="1259" spans="2:18" x14ac:dyDescent="0.2">
      <c r="B1259" s="315" t="s">
        <v>1132</v>
      </c>
      <c r="C1259" s="316" t="s">
        <v>8306</v>
      </c>
      <c r="D1259" s="315" t="s">
        <v>24</v>
      </c>
      <c r="E1259" s="317">
        <v>55</v>
      </c>
      <c r="F1259" s="318">
        <v>0</v>
      </c>
      <c r="G1259" s="318">
        <v>1.1897</v>
      </c>
      <c r="H1259" s="319"/>
      <c r="I1259" s="319">
        <v>0.42135976000000003</v>
      </c>
      <c r="J1259" s="319">
        <v>0.62934608999999997</v>
      </c>
      <c r="K1259" s="315">
        <v>1</v>
      </c>
      <c r="L1259" s="319">
        <v>1031.9999999692664</v>
      </c>
      <c r="M1259" s="319">
        <v>1031.9999999692664</v>
      </c>
      <c r="N1259" s="320">
        <v>1.2011312253880705E-5</v>
      </c>
      <c r="O1259" s="320">
        <v>1.2011312253880705E-5</v>
      </c>
      <c r="P1259" s="315">
        <v>1</v>
      </c>
      <c r="Q1259" s="319">
        <v>2185.9199999151751</v>
      </c>
      <c r="R1259" s="320">
        <v>2.0439838048215217E-5</v>
      </c>
    </row>
    <row r="1260" spans="2:18" x14ac:dyDescent="0.2">
      <c r="B1260" s="315" t="s">
        <v>8520</v>
      </c>
      <c r="C1260" s="316" t="s">
        <v>8521</v>
      </c>
      <c r="D1260" s="315" t="s">
        <v>24</v>
      </c>
      <c r="E1260" s="317">
        <v>5</v>
      </c>
      <c r="F1260" s="318">
        <v>0.87320000000000009</v>
      </c>
      <c r="G1260" s="318">
        <v>1.2532000000000001</v>
      </c>
      <c r="H1260" s="319">
        <v>1.2193984</v>
      </c>
      <c r="I1260" s="319"/>
      <c r="J1260" s="319"/>
      <c r="K1260" s="315"/>
      <c r="L1260" s="319"/>
      <c r="M1260" s="319"/>
      <c r="N1260" s="320"/>
      <c r="O1260" s="320"/>
      <c r="P1260" s="315"/>
      <c r="Q1260" s="319"/>
      <c r="R1260" s="320"/>
    </row>
    <row r="1261" spans="2:18" x14ac:dyDescent="0.2">
      <c r="B1261" s="315" t="s">
        <v>805</v>
      </c>
      <c r="C1261" s="316" t="s">
        <v>8349</v>
      </c>
      <c r="D1261" s="315" t="s">
        <v>24</v>
      </c>
      <c r="E1261" s="317">
        <v>951.80833333333339</v>
      </c>
      <c r="F1261" s="318">
        <v>1.9139999999999999</v>
      </c>
      <c r="G1261" s="318">
        <v>2.4020999999999999</v>
      </c>
      <c r="H1261" s="319">
        <v>2.3054250999999999</v>
      </c>
      <c r="I1261" s="319">
        <v>2.10417787</v>
      </c>
      <c r="J1261" s="319">
        <v>5.9165389999999998E-2</v>
      </c>
      <c r="K1261" s="315">
        <v>4</v>
      </c>
      <c r="L1261" s="319">
        <v>71174.339996255469</v>
      </c>
      <c r="M1261" s="319">
        <v>71174.339996255469</v>
      </c>
      <c r="N1261" s="320">
        <v>1.356710967604017E-3</v>
      </c>
      <c r="O1261" s="320">
        <v>1.356710967604017E-3</v>
      </c>
      <c r="P1261" s="315">
        <v>2</v>
      </c>
      <c r="Q1261" s="319">
        <v>918.42169996069197</v>
      </c>
      <c r="R1261" s="320">
        <v>1.5590008697999079E-5</v>
      </c>
    </row>
    <row r="1262" spans="2:18" x14ac:dyDescent="0.2">
      <c r="B1262" s="315" t="s">
        <v>1551</v>
      </c>
      <c r="C1262" s="316" t="s">
        <v>7448</v>
      </c>
      <c r="D1262" s="315" t="s">
        <v>24</v>
      </c>
      <c r="E1262" s="317">
        <v>1142.375</v>
      </c>
      <c r="F1262" s="318">
        <v>1.9607999999999999</v>
      </c>
      <c r="G1262" s="318">
        <v>1.5274000000000001</v>
      </c>
      <c r="H1262" s="319">
        <v>2.5531153999999998</v>
      </c>
      <c r="I1262" s="319">
        <v>29.424798630000002</v>
      </c>
      <c r="J1262" s="319">
        <v>1.97254737</v>
      </c>
      <c r="K1262" s="315">
        <v>2</v>
      </c>
      <c r="L1262" s="319">
        <v>1034824.6535047946</v>
      </c>
      <c r="M1262" s="319">
        <v>7672.1534998068855</v>
      </c>
      <c r="N1262" s="320">
        <v>1.1817879105552359E-3</v>
      </c>
      <c r="O1262" s="320">
        <v>4.1907210317675619E-5</v>
      </c>
      <c r="P1262" s="315">
        <v>5</v>
      </c>
      <c r="Q1262" s="319">
        <v>85191.648600896719</v>
      </c>
      <c r="R1262" s="320">
        <v>2.1446896756469622E-4</v>
      </c>
    </row>
    <row r="1263" spans="2:18" x14ac:dyDescent="0.2">
      <c r="B1263" s="315" t="s">
        <v>1528</v>
      </c>
      <c r="C1263" s="316" t="s">
        <v>8522</v>
      </c>
      <c r="D1263" s="315" t="s">
        <v>24</v>
      </c>
      <c r="E1263" s="317">
        <v>482.65500000000003</v>
      </c>
      <c r="F1263" s="318">
        <v>0.97520000000000007</v>
      </c>
      <c r="G1263" s="318">
        <v>1.0874000000000001</v>
      </c>
      <c r="H1263" s="319">
        <v>0.68591159999999995</v>
      </c>
      <c r="I1263" s="319">
        <v>0.32702744</v>
      </c>
      <c r="J1263" s="319">
        <v>8.1532700000000007E-3</v>
      </c>
      <c r="K1263" s="315">
        <v>1</v>
      </c>
      <c r="L1263" s="319">
        <v>3591.000000044005</v>
      </c>
      <c r="M1263" s="319">
        <v>0</v>
      </c>
      <c r="N1263" s="320">
        <v>2.1230593973382498E-5</v>
      </c>
      <c r="O1263" s="320">
        <v>0</v>
      </c>
      <c r="P1263" s="315">
        <v>1</v>
      </c>
      <c r="Q1263" s="319">
        <v>864.16330003095436</v>
      </c>
      <c r="R1263" s="320">
        <v>6.0358444321250315E-6</v>
      </c>
    </row>
    <row r="1264" spans="2:18" x14ac:dyDescent="0.2">
      <c r="B1264" s="315" t="s">
        <v>1967</v>
      </c>
      <c r="C1264" s="316" t="s">
        <v>8523</v>
      </c>
      <c r="D1264" s="315" t="s">
        <v>24</v>
      </c>
      <c r="E1264" s="317">
        <v>157.16</v>
      </c>
      <c r="F1264" s="318">
        <v>0.33479999999999999</v>
      </c>
      <c r="G1264" s="318">
        <v>2.9908999999999999</v>
      </c>
      <c r="H1264" s="319">
        <v>3.9439916999999998</v>
      </c>
      <c r="I1264" s="319">
        <v>0</v>
      </c>
      <c r="J1264" s="319">
        <v>0.12313211</v>
      </c>
      <c r="K1264" s="315">
        <v>0</v>
      </c>
      <c r="L1264" s="319">
        <v>0</v>
      </c>
      <c r="M1264" s="319">
        <v>0</v>
      </c>
      <c r="N1264" s="320">
        <v>0</v>
      </c>
      <c r="O1264" s="320">
        <v>0</v>
      </c>
      <c r="P1264" s="315">
        <v>3</v>
      </c>
      <c r="Q1264" s="319">
        <v>2341.1999999075197</v>
      </c>
      <c r="R1264" s="320">
        <v>1.9848205254355162E-5</v>
      </c>
    </row>
    <row r="1265" spans="2:18" x14ac:dyDescent="0.2">
      <c r="B1265" s="315" t="s">
        <v>1130</v>
      </c>
      <c r="C1265" s="316" t="s">
        <v>8524</v>
      </c>
      <c r="D1265" s="315" t="s">
        <v>24</v>
      </c>
      <c r="E1265" s="317">
        <v>1014.3333333333334</v>
      </c>
      <c r="F1265" s="318">
        <v>4.0655999999999999</v>
      </c>
      <c r="G1265" s="318">
        <v>0.89060000000000006</v>
      </c>
      <c r="H1265" s="319">
        <v>3.8868323999999994</v>
      </c>
      <c r="I1265" s="319">
        <v>0.70904701000000003</v>
      </c>
      <c r="J1265" s="319">
        <v>1.2939012400000001</v>
      </c>
      <c r="K1265" s="315">
        <v>4</v>
      </c>
      <c r="L1265" s="319">
        <v>24834.859996243973</v>
      </c>
      <c r="M1265" s="319">
        <v>24834.859996243973</v>
      </c>
      <c r="N1265" s="320">
        <v>1.3046104973781386E-3</v>
      </c>
      <c r="O1265" s="320">
        <v>1.3046104973781386E-3</v>
      </c>
      <c r="P1265" s="315">
        <v>5</v>
      </c>
      <c r="Q1265" s="319">
        <v>11962.624999913987</v>
      </c>
      <c r="R1265" s="320">
        <v>4.8563587775316566E-5</v>
      </c>
    </row>
    <row r="1266" spans="2:18" x14ac:dyDescent="0.2">
      <c r="B1266" s="315" t="s">
        <v>8525</v>
      </c>
      <c r="C1266" s="316" t="s">
        <v>7448</v>
      </c>
      <c r="D1266" s="315" t="s">
        <v>24</v>
      </c>
      <c r="E1266" s="317">
        <v>57</v>
      </c>
      <c r="F1266" s="318">
        <v>1.6835</v>
      </c>
      <c r="G1266" s="318">
        <v>0.79700000000000004</v>
      </c>
      <c r="H1266" s="319">
        <v>2.4959560999999999</v>
      </c>
      <c r="I1266" s="319"/>
      <c r="J1266" s="319"/>
      <c r="K1266" s="315"/>
      <c r="L1266" s="319"/>
      <c r="M1266" s="319"/>
      <c r="N1266" s="320"/>
      <c r="O1266" s="320"/>
      <c r="P1266" s="315"/>
      <c r="Q1266" s="319"/>
      <c r="R1266" s="320"/>
    </row>
    <row r="1267" spans="2:18" x14ac:dyDescent="0.2">
      <c r="B1267" s="315" t="s">
        <v>8526</v>
      </c>
      <c r="C1267" s="316" t="s">
        <v>8527</v>
      </c>
      <c r="D1267" s="315" t="s">
        <v>24</v>
      </c>
      <c r="E1267" s="317">
        <v>5</v>
      </c>
      <c r="F1267" s="318">
        <v>0</v>
      </c>
      <c r="G1267" s="318">
        <v>2.1934999999999998</v>
      </c>
      <c r="H1267" s="319">
        <v>3.2009208</v>
      </c>
      <c r="I1267" s="319"/>
      <c r="J1267" s="319"/>
      <c r="K1267" s="315"/>
      <c r="L1267" s="319"/>
      <c r="M1267" s="319"/>
      <c r="N1267" s="320"/>
      <c r="O1267" s="320"/>
      <c r="P1267" s="315"/>
      <c r="Q1267" s="319"/>
      <c r="R1267" s="320"/>
    </row>
    <row r="1268" spans="2:18" x14ac:dyDescent="0.2">
      <c r="B1268" s="315" t="s">
        <v>8528</v>
      </c>
      <c r="C1268" s="316" t="s">
        <v>8527</v>
      </c>
      <c r="D1268" s="315" t="s">
        <v>24</v>
      </c>
      <c r="E1268" s="317">
        <v>4</v>
      </c>
      <c r="F1268" s="318">
        <v>0</v>
      </c>
      <c r="G1268" s="318">
        <v>1.4054</v>
      </c>
      <c r="H1268" s="319">
        <v>2.2863720000000001</v>
      </c>
      <c r="I1268" s="319"/>
      <c r="J1268" s="319"/>
      <c r="K1268" s="315"/>
      <c r="L1268" s="319"/>
      <c r="M1268" s="319"/>
      <c r="N1268" s="320"/>
      <c r="O1268" s="320"/>
      <c r="P1268" s="315"/>
      <c r="Q1268" s="319"/>
      <c r="R1268" s="320"/>
    </row>
    <row r="1269" spans="2:18" x14ac:dyDescent="0.2">
      <c r="B1269" s="315" t="s">
        <v>8529</v>
      </c>
      <c r="C1269" s="316" t="s">
        <v>8527</v>
      </c>
      <c r="D1269" s="315" t="s">
        <v>24</v>
      </c>
      <c r="E1269" s="317">
        <v>466</v>
      </c>
      <c r="F1269" s="318">
        <v>0</v>
      </c>
      <c r="G1269" s="318">
        <v>4.2141999999999999</v>
      </c>
      <c r="H1269" s="319">
        <v>2.9913367000000002</v>
      </c>
      <c r="I1269" s="319"/>
      <c r="J1269" s="319"/>
      <c r="K1269" s="315"/>
      <c r="L1269" s="319"/>
      <c r="M1269" s="319"/>
      <c r="N1269" s="320"/>
      <c r="O1269" s="320"/>
      <c r="P1269" s="315"/>
      <c r="Q1269" s="319"/>
      <c r="R1269" s="320"/>
    </row>
    <row r="1270" spans="2:18" x14ac:dyDescent="0.2">
      <c r="B1270" s="315" t="s">
        <v>1799</v>
      </c>
      <c r="C1270" s="316" t="s">
        <v>8530</v>
      </c>
      <c r="D1270" s="315" t="s">
        <v>25</v>
      </c>
      <c r="E1270" s="317">
        <v>1555</v>
      </c>
      <c r="F1270" s="318">
        <v>6.9420999999999999</v>
      </c>
      <c r="G1270" s="318">
        <v>8.0826999999999991</v>
      </c>
      <c r="H1270" s="319">
        <v>3.7344075999999999</v>
      </c>
      <c r="I1270" s="319"/>
      <c r="J1270" s="319"/>
      <c r="K1270" s="315"/>
      <c r="L1270" s="319"/>
      <c r="M1270" s="319"/>
      <c r="N1270" s="320"/>
      <c r="O1270" s="320"/>
      <c r="P1270" s="315"/>
      <c r="Q1270" s="319"/>
      <c r="R1270" s="320"/>
    </row>
    <row r="1271" spans="2:18" x14ac:dyDescent="0.2">
      <c r="B1271" s="315" t="s">
        <v>8531</v>
      </c>
      <c r="C1271" s="316" t="s">
        <v>8527</v>
      </c>
      <c r="D1271" s="315" t="s">
        <v>24</v>
      </c>
      <c r="E1271" s="317">
        <v>17</v>
      </c>
      <c r="F1271" s="318">
        <v>0</v>
      </c>
      <c r="G1271" s="318">
        <v>1.6216000000000002</v>
      </c>
      <c r="H1271" s="319">
        <v>2.9722835999999999</v>
      </c>
      <c r="I1271" s="319"/>
      <c r="J1271" s="319"/>
      <c r="K1271" s="315"/>
      <c r="L1271" s="319"/>
      <c r="M1271" s="319"/>
      <c r="N1271" s="320"/>
      <c r="O1271" s="320"/>
      <c r="P1271" s="315"/>
      <c r="Q1271" s="319"/>
      <c r="R1271" s="320"/>
    </row>
    <row r="1272" spans="2:18" x14ac:dyDescent="0.2">
      <c r="B1272" s="315" t="s">
        <v>1813</v>
      </c>
      <c r="C1272" s="316" t="s">
        <v>8527</v>
      </c>
      <c r="D1272" s="315" t="s">
        <v>24</v>
      </c>
      <c r="E1272" s="317">
        <v>312</v>
      </c>
      <c r="F1272" s="318">
        <v>0</v>
      </c>
      <c r="G1272" s="318">
        <v>6.7116999999999996</v>
      </c>
      <c r="H1272" s="319">
        <v>3.1247083999999998</v>
      </c>
      <c r="I1272" s="319">
        <v>0.10689636</v>
      </c>
      <c r="J1272" s="319">
        <v>6.9781140000000005E-2</v>
      </c>
      <c r="K1272" s="315">
        <v>1</v>
      </c>
      <c r="L1272" s="319">
        <v>228.36000001137145</v>
      </c>
      <c r="M1272" s="319">
        <v>228.36000001137145</v>
      </c>
      <c r="N1272" s="320">
        <v>1.3295716394150143E-6</v>
      </c>
      <c r="O1272" s="320">
        <v>1.3295716394150143E-6</v>
      </c>
      <c r="P1272" s="315">
        <v>1</v>
      </c>
      <c r="Q1272" s="319">
        <v>248.00000000162981</v>
      </c>
      <c r="R1272" s="320">
        <v>1.0107882950917586E-6</v>
      </c>
    </row>
    <row r="1273" spans="2:18" x14ac:dyDescent="0.2">
      <c r="B1273" s="315" t="s">
        <v>1016</v>
      </c>
      <c r="C1273" s="316" t="s">
        <v>8532</v>
      </c>
      <c r="D1273" s="315" t="s">
        <v>24</v>
      </c>
      <c r="E1273" s="317">
        <v>581</v>
      </c>
      <c r="F1273" s="318">
        <v>3.5908000000000002</v>
      </c>
      <c r="G1273" s="318">
        <v>3.1515</v>
      </c>
      <c r="H1273" s="319">
        <v>3.2390270000000001</v>
      </c>
      <c r="I1273" s="319">
        <v>0</v>
      </c>
      <c r="J1273" s="319">
        <v>2.7932999999999999E-3</v>
      </c>
      <c r="K1273" s="315">
        <v>0</v>
      </c>
      <c r="L1273" s="319">
        <v>0</v>
      </c>
      <c r="M1273" s="319">
        <v>0</v>
      </c>
      <c r="N1273" s="320">
        <v>0</v>
      </c>
      <c r="O1273" s="320">
        <v>0</v>
      </c>
      <c r="P1273" s="315">
        <v>1</v>
      </c>
      <c r="Q1273" s="319">
        <v>67.999999970197678</v>
      </c>
      <c r="R1273" s="320">
        <v>4.0439695961425057E-6</v>
      </c>
    </row>
    <row r="1274" spans="2:18" x14ac:dyDescent="0.2">
      <c r="B1274" s="315" t="s">
        <v>648</v>
      </c>
      <c r="C1274" s="316" t="s">
        <v>8533</v>
      </c>
      <c r="D1274" s="315" t="s">
        <v>24</v>
      </c>
      <c r="E1274" s="317">
        <v>1281.2166666666667</v>
      </c>
      <c r="F1274" s="318">
        <v>8.3188999999999993</v>
      </c>
      <c r="G1274" s="318">
        <v>2.8232000000000004</v>
      </c>
      <c r="H1274" s="319">
        <v>3.3533455999999999</v>
      </c>
      <c r="I1274" s="319">
        <v>6.0672909999999997E-2</v>
      </c>
      <c r="J1274" s="319">
        <v>0.68058784000000005</v>
      </c>
      <c r="K1274" s="315">
        <v>2</v>
      </c>
      <c r="L1274" s="319">
        <v>1502.1600000974256</v>
      </c>
      <c r="M1274" s="319">
        <v>1502.1600000974256</v>
      </c>
      <c r="N1274" s="320">
        <v>1.6238136484762727E-5</v>
      </c>
      <c r="O1274" s="320">
        <v>1.6238136484762727E-5</v>
      </c>
      <c r="P1274" s="315">
        <v>4</v>
      </c>
      <c r="Q1274" s="319">
        <v>5354.450000040536</v>
      </c>
      <c r="R1274" s="320">
        <v>2.4182619225473594E-5</v>
      </c>
    </row>
    <row r="1275" spans="2:18" x14ac:dyDescent="0.2">
      <c r="B1275" s="315" t="s">
        <v>1897</v>
      </c>
      <c r="C1275" s="316" t="s">
        <v>8527</v>
      </c>
      <c r="D1275" s="315" t="s">
        <v>24</v>
      </c>
      <c r="E1275" s="317">
        <v>866.00666666666666</v>
      </c>
      <c r="F1275" s="318">
        <v>0</v>
      </c>
      <c r="G1275" s="318">
        <v>5.0696000000000003</v>
      </c>
      <c r="H1275" s="319">
        <v>4.2297881999999998</v>
      </c>
      <c r="I1275" s="319">
        <v>0</v>
      </c>
      <c r="J1275" s="319">
        <v>6.6545930000000003E-2</v>
      </c>
      <c r="K1275" s="315">
        <v>0</v>
      </c>
      <c r="L1275" s="319">
        <v>0</v>
      </c>
      <c r="M1275" s="319">
        <v>0</v>
      </c>
      <c r="N1275" s="320">
        <v>0</v>
      </c>
      <c r="O1275" s="320">
        <v>0</v>
      </c>
      <c r="P1275" s="315">
        <v>2</v>
      </c>
      <c r="Q1275" s="319">
        <v>7934.4452005019402</v>
      </c>
      <c r="R1275" s="320">
        <v>7.1303699325115291E-5</v>
      </c>
    </row>
    <row r="1276" spans="2:18" x14ac:dyDescent="0.2">
      <c r="B1276" s="315" t="s">
        <v>2077</v>
      </c>
      <c r="C1276" s="316" t="s">
        <v>8534</v>
      </c>
      <c r="D1276" s="315" t="s">
        <v>25</v>
      </c>
      <c r="E1276" s="317">
        <v>420</v>
      </c>
      <c r="F1276" s="318">
        <v>0.12520000000000001</v>
      </c>
      <c r="G1276" s="318">
        <v>6.3677000000000001</v>
      </c>
      <c r="H1276" s="319">
        <v>1.5242479999999998</v>
      </c>
      <c r="I1276" s="319">
        <v>0</v>
      </c>
      <c r="J1276" s="319">
        <v>0.13307888000000001</v>
      </c>
      <c r="K1276" s="315">
        <v>0</v>
      </c>
      <c r="L1276" s="319">
        <v>0</v>
      </c>
      <c r="M1276" s="319">
        <v>0</v>
      </c>
      <c r="N1276" s="320">
        <v>0</v>
      </c>
      <c r="O1276" s="320">
        <v>0</v>
      </c>
      <c r="P1276" s="315">
        <v>1</v>
      </c>
      <c r="Q1276" s="319">
        <v>91.499999999650754</v>
      </c>
      <c r="R1276" s="320">
        <v>4.3722028285878764E-6</v>
      </c>
    </row>
    <row r="1277" spans="2:18" x14ac:dyDescent="0.2">
      <c r="B1277" s="315" t="s">
        <v>665</v>
      </c>
      <c r="C1277" s="316" t="s">
        <v>8535</v>
      </c>
      <c r="D1277" s="315" t="s">
        <v>25</v>
      </c>
      <c r="E1277" s="317">
        <v>1024.3605555555555</v>
      </c>
      <c r="F1277" s="318">
        <v>22.937100000000001</v>
      </c>
      <c r="G1277" s="318">
        <v>2.1945999999999999</v>
      </c>
      <c r="H1277" s="319">
        <v>3.6391420999999999</v>
      </c>
      <c r="I1277" s="319">
        <v>7.4714267400000001</v>
      </c>
      <c r="J1277" s="319">
        <v>5.1546737800000004</v>
      </c>
      <c r="K1277" s="315">
        <v>5</v>
      </c>
      <c r="L1277" s="319">
        <v>143112.19660673727</v>
      </c>
      <c r="M1277" s="319">
        <v>143112.19660673727</v>
      </c>
      <c r="N1277" s="320">
        <v>5.9900303441461841E-3</v>
      </c>
      <c r="O1277" s="320">
        <v>5.9900303441461841E-3</v>
      </c>
      <c r="P1277" s="315">
        <v>12</v>
      </c>
      <c r="Q1277" s="319">
        <v>82297.109999585096</v>
      </c>
      <c r="R1277" s="320">
        <v>7.0245448254430945E-4</v>
      </c>
    </row>
    <row r="1278" spans="2:18" x14ac:dyDescent="0.2">
      <c r="B1278" s="315" t="s">
        <v>8536</v>
      </c>
      <c r="C1278" s="316" t="s">
        <v>8527</v>
      </c>
      <c r="D1278" s="315" t="s">
        <v>24</v>
      </c>
      <c r="E1278" s="317">
        <v>4</v>
      </c>
      <c r="F1278" s="318">
        <v>0</v>
      </c>
      <c r="G1278" s="318">
        <v>1.6571000000000002</v>
      </c>
      <c r="H1278" s="319">
        <v>2.3816375000000001</v>
      </c>
      <c r="I1278" s="319"/>
      <c r="J1278" s="319"/>
      <c r="K1278" s="315"/>
      <c r="L1278" s="319"/>
      <c r="M1278" s="319"/>
      <c r="N1278" s="320"/>
      <c r="O1278" s="320"/>
      <c r="P1278" s="315"/>
      <c r="Q1278" s="319"/>
      <c r="R1278" s="320"/>
    </row>
    <row r="1279" spans="2:18" x14ac:dyDescent="0.2">
      <c r="B1279" s="315" t="s">
        <v>1708</v>
      </c>
      <c r="C1279" s="316" t="s">
        <v>8527</v>
      </c>
      <c r="D1279" s="315" t="s">
        <v>24</v>
      </c>
      <c r="E1279" s="317">
        <v>1195.915</v>
      </c>
      <c r="F1279" s="318">
        <v>0</v>
      </c>
      <c r="G1279" s="318">
        <v>4.5442999999999998</v>
      </c>
      <c r="H1279" s="319">
        <v>3.0658226478149597</v>
      </c>
      <c r="I1279" s="319">
        <v>7.996346E-2</v>
      </c>
      <c r="J1279" s="319">
        <v>0.20409666000000001</v>
      </c>
      <c r="K1279" s="315">
        <v>2</v>
      </c>
      <c r="L1279" s="319">
        <v>3863.2500000890577</v>
      </c>
      <c r="M1279" s="319">
        <v>3863.2500000890577</v>
      </c>
      <c r="N1279" s="320">
        <v>3.2465829624032872E-5</v>
      </c>
      <c r="O1279" s="320">
        <v>3.2465829624032872E-5</v>
      </c>
      <c r="P1279" s="315">
        <v>2</v>
      </c>
      <c r="Q1279" s="319">
        <v>4394.7800005052704</v>
      </c>
      <c r="R1279" s="320">
        <v>1.4689420405126911E-4</v>
      </c>
    </row>
    <row r="1280" spans="2:18" x14ac:dyDescent="0.2">
      <c r="B1280" s="315" t="s">
        <v>8537</v>
      </c>
      <c r="C1280" s="316" t="s">
        <v>8527</v>
      </c>
      <c r="D1280" s="315" t="s">
        <v>24</v>
      </c>
      <c r="E1280" s="317">
        <v>3.5</v>
      </c>
      <c r="F1280" s="318">
        <v>0</v>
      </c>
      <c r="G1280" s="318">
        <v>0.86520000000000008</v>
      </c>
      <c r="H1280" s="319">
        <v>0.99574339990146332</v>
      </c>
      <c r="I1280" s="319"/>
      <c r="J1280" s="319"/>
      <c r="K1280" s="315"/>
      <c r="L1280" s="319"/>
      <c r="M1280" s="319"/>
      <c r="N1280" s="320"/>
      <c r="O1280" s="320"/>
      <c r="P1280" s="315"/>
      <c r="Q1280" s="319"/>
      <c r="R1280" s="320"/>
    </row>
    <row r="1281" spans="2:18" x14ac:dyDescent="0.2">
      <c r="B1281" s="315" t="s">
        <v>8538</v>
      </c>
      <c r="C1281" s="316" t="s">
        <v>8527</v>
      </c>
      <c r="D1281" s="315" t="s">
        <v>24</v>
      </c>
      <c r="E1281" s="317">
        <v>8</v>
      </c>
      <c r="F1281" s="318">
        <v>0</v>
      </c>
      <c r="G1281" s="318">
        <v>3.3889999999999998</v>
      </c>
      <c r="H1281" s="319">
        <v>4.1154696</v>
      </c>
      <c r="I1281" s="319"/>
      <c r="J1281" s="319"/>
      <c r="K1281" s="315"/>
      <c r="L1281" s="319"/>
      <c r="M1281" s="319"/>
      <c r="N1281" s="320"/>
      <c r="O1281" s="320"/>
      <c r="P1281" s="315"/>
      <c r="Q1281" s="319"/>
      <c r="R1281" s="320"/>
    </row>
    <row r="1282" spans="2:18" x14ac:dyDescent="0.2">
      <c r="B1282" s="315" t="s">
        <v>8539</v>
      </c>
      <c r="C1282" s="316" t="s">
        <v>8527</v>
      </c>
      <c r="D1282" s="315" t="s">
        <v>24</v>
      </c>
      <c r="E1282" s="317">
        <v>348.5</v>
      </c>
      <c r="F1282" s="318">
        <v>0</v>
      </c>
      <c r="G1282" s="318">
        <v>5.1276999999999999</v>
      </c>
      <c r="H1282" s="319">
        <v>1.8862569000000002</v>
      </c>
      <c r="I1282" s="319"/>
      <c r="J1282" s="319"/>
      <c r="K1282" s="315"/>
      <c r="L1282" s="319"/>
      <c r="M1282" s="319"/>
      <c r="N1282" s="320"/>
      <c r="O1282" s="320"/>
      <c r="P1282" s="315"/>
      <c r="Q1282" s="319"/>
      <c r="R1282" s="320"/>
    </row>
    <row r="1283" spans="2:18" x14ac:dyDescent="0.2">
      <c r="B1283" s="315" t="s">
        <v>1752</v>
      </c>
      <c r="C1283" s="316" t="s">
        <v>8540</v>
      </c>
      <c r="D1283" s="315" t="s">
        <v>24</v>
      </c>
      <c r="E1283" s="317">
        <v>1558</v>
      </c>
      <c r="F1283" s="318">
        <v>1.1766000000000001</v>
      </c>
      <c r="G1283" s="318">
        <v>8.5014000000000003</v>
      </c>
      <c r="H1283" s="319">
        <v>3.6391420999999999</v>
      </c>
      <c r="I1283" s="319">
        <v>0.57889648999999999</v>
      </c>
      <c r="J1283" s="319">
        <v>1.3271989999999999E-2</v>
      </c>
      <c r="K1283" s="315">
        <v>3</v>
      </c>
      <c r="L1283" s="319">
        <v>24859.200000258512</v>
      </c>
      <c r="M1283" s="319">
        <v>24859.200000258512</v>
      </c>
      <c r="N1283" s="320">
        <v>1.5014832507070366E-4</v>
      </c>
      <c r="O1283" s="320">
        <v>1.5014832507070366E-4</v>
      </c>
      <c r="P1283" s="315">
        <v>1</v>
      </c>
      <c r="Q1283" s="319">
        <v>868.62000004240554</v>
      </c>
      <c r="R1283" s="320">
        <v>1.4168379816945746E-5</v>
      </c>
    </row>
    <row r="1284" spans="2:18" x14ac:dyDescent="0.2">
      <c r="B1284" s="315" t="s">
        <v>924</v>
      </c>
      <c r="C1284" s="316" t="s">
        <v>8541</v>
      </c>
      <c r="D1284" s="315" t="s">
        <v>24</v>
      </c>
      <c r="E1284" s="317">
        <v>738.91666666666663</v>
      </c>
      <c r="F1284" s="318">
        <v>6.6604999999999999</v>
      </c>
      <c r="G1284" s="318">
        <v>3.4094000000000002</v>
      </c>
      <c r="H1284" s="319">
        <v>2.8960712000000002</v>
      </c>
      <c r="I1284" s="319">
        <v>3.10574387</v>
      </c>
      <c r="J1284" s="319">
        <v>0.91251455999999997</v>
      </c>
      <c r="K1284" s="315">
        <v>3</v>
      </c>
      <c r="L1284" s="319">
        <v>43535.149999845657</v>
      </c>
      <c r="M1284" s="319">
        <v>43535.149999845657</v>
      </c>
      <c r="N1284" s="320">
        <v>8.1449669415816839E-4</v>
      </c>
      <c r="O1284" s="320">
        <v>8.1449669415816839E-4</v>
      </c>
      <c r="P1284" s="315">
        <v>3</v>
      </c>
      <c r="Q1284" s="319">
        <v>15142.280000169016</v>
      </c>
      <c r="R1284" s="320">
        <v>4.6368011324362042E-5</v>
      </c>
    </row>
    <row r="1285" spans="2:18" x14ac:dyDescent="0.2">
      <c r="B1285" s="315" t="s">
        <v>2441</v>
      </c>
      <c r="C1285" s="316" t="s">
        <v>8542</v>
      </c>
      <c r="D1285" s="315" t="s">
        <v>24</v>
      </c>
      <c r="E1285" s="317">
        <v>29.503333333333334</v>
      </c>
      <c r="F1285" s="318">
        <v>4.7797999999999998</v>
      </c>
      <c r="G1285" s="318">
        <v>0.61239999999999994</v>
      </c>
      <c r="H1285" s="319">
        <v>1.7147790000000001</v>
      </c>
      <c r="I1285" s="319">
        <v>0</v>
      </c>
      <c r="J1285" s="319">
        <v>15.89934433</v>
      </c>
      <c r="K1285" s="315">
        <v>0</v>
      </c>
      <c r="L1285" s="319">
        <v>0</v>
      </c>
      <c r="M1285" s="319">
        <v>0</v>
      </c>
      <c r="N1285" s="320">
        <v>0</v>
      </c>
      <c r="O1285" s="320">
        <v>0</v>
      </c>
      <c r="P1285" s="315">
        <v>2</v>
      </c>
      <c r="Q1285" s="319">
        <v>25940.970000001456</v>
      </c>
      <c r="R1285" s="320">
        <v>4.0956856063443622E-6</v>
      </c>
    </row>
    <row r="1286" spans="2:18" x14ac:dyDescent="0.2">
      <c r="B1286" s="315" t="s">
        <v>1284</v>
      </c>
      <c r="C1286" s="316" t="s">
        <v>8543</v>
      </c>
      <c r="D1286" s="315" t="s">
        <v>24</v>
      </c>
      <c r="E1286" s="317">
        <v>291.0625</v>
      </c>
      <c r="F1286" s="318">
        <v>2.1135000000000002</v>
      </c>
      <c r="G1286" s="318">
        <v>1.0211000000000001</v>
      </c>
      <c r="H1286" s="319">
        <v>4.8394873999999994</v>
      </c>
      <c r="I1286" s="319">
        <v>156.94014945000001</v>
      </c>
      <c r="J1286" s="319">
        <v>0.71999057</v>
      </c>
      <c r="K1286" s="315">
        <v>2</v>
      </c>
      <c r="L1286" s="319">
        <v>755070.7600010325</v>
      </c>
      <c r="M1286" s="319">
        <v>755070.7600010325</v>
      </c>
      <c r="N1286" s="320">
        <v>3.2445124437794823E-4</v>
      </c>
      <c r="O1286" s="320">
        <v>3.2445124437794823E-4</v>
      </c>
      <c r="P1286" s="315">
        <v>6</v>
      </c>
      <c r="Q1286" s="319">
        <v>18219.55499995187</v>
      </c>
      <c r="R1286" s="320">
        <v>5.4652899267478087E-5</v>
      </c>
    </row>
    <row r="1287" spans="2:18" x14ac:dyDescent="0.2">
      <c r="B1287" s="315" t="s">
        <v>8544</v>
      </c>
      <c r="C1287" s="316" t="s">
        <v>8545</v>
      </c>
      <c r="D1287" s="315" t="s">
        <v>24</v>
      </c>
      <c r="E1287" s="317">
        <v>3</v>
      </c>
      <c r="F1287" s="318">
        <v>0.43590000000000001</v>
      </c>
      <c r="G1287" s="318">
        <v>7.7999999999999996E-3</v>
      </c>
      <c r="H1287" s="319"/>
      <c r="I1287" s="319">
        <v>0</v>
      </c>
      <c r="J1287" s="319"/>
      <c r="K1287" s="315">
        <v>0</v>
      </c>
      <c r="L1287" s="319">
        <v>0</v>
      </c>
      <c r="M1287" s="319">
        <v>0</v>
      </c>
      <c r="N1287" s="320">
        <v>0</v>
      </c>
      <c r="O1287" s="320">
        <v>0</v>
      </c>
      <c r="P1287" s="315">
        <v>0</v>
      </c>
      <c r="Q1287" s="319">
        <v>0</v>
      </c>
      <c r="R1287" s="320">
        <v>0</v>
      </c>
    </row>
    <row r="1288" spans="2:18" x14ac:dyDescent="0.2">
      <c r="B1288" s="315" t="s">
        <v>1577</v>
      </c>
      <c r="C1288" s="316" t="s">
        <v>8546</v>
      </c>
      <c r="D1288" s="315" t="s">
        <v>24</v>
      </c>
      <c r="E1288" s="317">
        <v>617.5</v>
      </c>
      <c r="F1288" s="318">
        <v>4.8851000000000004</v>
      </c>
      <c r="G1288" s="318">
        <v>0.78700000000000003</v>
      </c>
      <c r="H1288" s="319">
        <v>2.2863720000000001</v>
      </c>
      <c r="I1288" s="319">
        <v>64.723141690000006</v>
      </c>
      <c r="J1288" s="319">
        <v>0.30175041000000002</v>
      </c>
      <c r="K1288" s="315">
        <v>1</v>
      </c>
      <c r="L1288" s="319">
        <v>1626831.9599975348</v>
      </c>
      <c r="M1288" s="319">
        <v>0</v>
      </c>
      <c r="N1288" s="320">
        <v>6.2966908783056294E-4</v>
      </c>
      <c r="O1288" s="320">
        <v>0</v>
      </c>
      <c r="P1288" s="315">
        <v>1</v>
      </c>
      <c r="Q1288" s="319">
        <v>5458.9999983692542</v>
      </c>
      <c r="R1288" s="320">
        <v>1.0367192574215485E-4</v>
      </c>
    </row>
    <row r="1289" spans="2:18" x14ac:dyDescent="0.2">
      <c r="B1289" s="315" t="s">
        <v>1647</v>
      </c>
      <c r="C1289" s="316" t="s">
        <v>8547</v>
      </c>
      <c r="D1289" s="315" t="s">
        <v>24</v>
      </c>
      <c r="E1289" s="317">
        <v>1595.2959999999998</v>
      </c>
      <c r="F1289" s="318">
        <v>7.8067000000000002</v>
      </c>
      <c r="G1289" s="318">
        <v>4.2641999999999998</v>
      </c>
      <c r="H1289" s="319">
        <v>4.3492013589050069</v>
      </c>
      <c r="I1289" s="319">
        <v>1.1209368399999999</v>
      </c>
      <c r="J1289" s="319">
        <v>2.0386060000000001E-2</v>
      </c>
      <c r="K1289" s="315">
        <v>4</v>
      </c>
      <c r="L1289" s="319">
        <v>68427.999999981257</v>
      </c>
      <c r="M1289" s="319">
        <v>6327.0000001613516</v>
      </c>
      <c r="N1289" s="320">
        <v>2.6141381002058343E-4</v>
      </c>
      <c r="O1289" s="320">
        <v>1.4970857758575101E-4</v>
      </c>
      <c r="P1289" s="315">
        <v>1</v>
      </c>
      <c r="Q1289" s="319">
        <v>604.5000000090804</v>
      </c>
      <c r="R1289" s="320">
        <v>3.9418190739005368E-6</v>
      </c>
    </row>
    <row r="1290" spans="2:18" x14ac:dyDescent="0.2">
      <c r="B1290" s="315" t="s">
        <v>1021</v>
      </c>
      <c r="C1290" s="316" t="s">
        <v>7877</v>
      </c>
      <c r="D1290" s="315" t="s">
        <v>24</v>
      </c>
      <c r="E1290" s="317">
        <v>941.38833333333332</v>
      </c>
      <c r="F1290" s="318">
        <v>4.7640000000000002</v>
      </c>
      <c r="G1290" s="318">
        <v>0.86870000000000003</v>
      </c>
      <c r="H1290" s="319">
        <v>2.4959560999999999</v>
      </c>
      <c r="I1290" s="319">
        <v>0.62672578999999995</v>
      </c>
      <c r="J1290" s="319">
        <v>0.33635903</v>
      </c>
      <c r="K1290" s="315">
        <v>3</v>
      </c>
      <c r="L1290" s="319">
        <v>41171.470001407135</v>
      </c>
      <c r="M1290" s="319">
        <v>41171.470001407135</v>
      </c>
      <c r="N1290" s="320">
        <v>1.0054334996835038E-3</v>
      </c>
      <c r="O1290" s="320">
        <v>1.0054334996835038E-3</v>
      </c>
      <c r="P1290" s="315">
        <v>3</v>
      </c>
      <c r="Q1290" s="319">
        <v>11163.734399701891</v>
      </c>
      <c r="R1290" s="320">
        <v>4.3299118558692201E-5</v>
      </c>
    </row>
    <row r="1291" spans="2:18" x14ac:dyDescent="0.2">
      <c r="B1291" s="315" t="s">
        <v>1463</v>
      </c>
      <c r="C1291" s="316" t="s">
        <v>8548</v>
      </c>
      <c r="D1291" s="315" t="s">
        <v>24</v>
      </c>
      <c r="E1291" s="317">
        <v>1234.5122222222221</v>
      </c>
      <c r="F1291" s="318">
        <v>3.778</v>
      </c>
      <c r="G1291" s="318">
        <v>2.1418000000000004</v>
      </c>
      <c r="H1291" s="319">
        <v>3.4832099378840971</v>
      </c>
      <c r="I1291" s="319">
        <v>5.0677854800000004</v>
      </c>
      <c r="J1291" s="319">
        <v>0.11386655</v>
      </c>
      <c r="K1291" s="315">
        <v>3</v>
      </c>
      <c r="L1291" s="319">
        <v>248854.2299934999</v>
      </c>
      <c r="M1291" s="319">
        <v>248854.2299934999</v>
      </c>
      <c r="N1291" s="320">
        <v>1.3026434958226846E-3</v>
      </c>
      <c r="O1291" s="320">
        <v>1.3026434958226846E-3</v>
      </c>
      <c r="P1291" s="315">
        <v>6</v>
      </c>
      <c r="Q1291" s="319">
        <v>8185.6508001409184</v>
      </c>
      <c r="R1291" s="320">
        <v>4.0491070674559726E-5</v>
      </c>
    </row>
    <row r="1292" spans="2:18" x14ac:dyDescent="0.2">
      <c r="B1292" s="315" t="s">
        <v>1807</v>
      </c>
      <c r="C1292" s="316" t="s">
        <v>8549</v>
      </c>
      <c r="D1292" s="315" t="s">
        <v>24</v>
      </c>
      <c r="E1292" s="317">
        <v>337</v>
      </c>
      <c r="F1292" s="318">
        <v>0.55780000000000007</v>
      </c>
      <c r="G1292" s="318">
        <v>1.6778</v>
      </c>
      <c r="H1292" s="319">
        <v>2.9151243000000004</v>
      </c>
      <c r="I1292" s="319">
        <v>2.92641829</v>
      </c>
      <c r="J1292" s="319">
        <v>0</v>
      </c>
      <c r="K1292" s="315">
        <v>2</v>
      </c>
      <c r="L1292" s="319">
        <v>48812.8699977621</v>
      </c>
      <c r="M1292" s="319">
        <v>48812.8699977621</v>
      </c>
      <c r="N1292" s="320">
        <v>3.5746387615596774E-4</v>
      </c>
      <c r="O1292" s="320">
        <v>3.5746387615596774E-4</v>
      </c>
      <c r="P1292" s="315">
        <v>0</v>
      </c>
      <c r="Q1292" s="319">
        <v>0</v>
      </c>
      <c r="R1292" s="320">
        <v>0</v>
      </c>
    </row>
    <row r="1293" spans="2:18" x14ac:dyDescent="0.2">
      <c r="B1293" s="315" t="s">
        <v>8550</v>
      </c>
      <c r="C1293" s="316" t="s">
        <v>8549</v>
      </c>
      <c r="D1293" s="315" t="s">
        <v>24</v>
      </c>
      <c r="E1293" s="317">
        <v>343.5</v>
      </c>
      <c r="F1293" s="318">
        <v>3.4379</v>
      </c>
      <c r="G1293" s="318">
        <v>1.2237</v>
      </c>
      <c r="H1293" s="319">
        <v>1.8942560647198423</v>
      </c>
      <c r="I1293" s="319"/>
      <c r="J1293" s="319"/>
      <c r="K1293" s="315"/>
      <c r="L1293" s="319"/>
      <c r="M1293" s="319"/>
      <c r="N1293" s="320"/>
      <c r="O1293" s="320"/>
      <c r="P1293" s="315"/>
      <c r="Q1293" s="319"/>
      <c r="R1293" s="320"/>
    </row>
    <row r="1294" spans="2:18" x14ac:dyDescent="0.2">
      <c r="B1294" s="315" t="s">
        <v>2384</v>
      </c>
      <c r="C1294" s="316" t="s">
        <v>7877</v>
      </c>
      <c r="D1294" s="315" t="s">
        <v>24</v>
      </c>
      <c r="E1294" s="317">
        <v>756.08333333333337</v>
      </c>
      <c r="F1294" s="318">
        <v>2.3174000000000001</v>
      </c>
      <c r="G1294" s="318">
        <v>2.5303</v>
      </c>
      <c r="H1294" s="319">
        <v>2.8960712000000002</v>
      </c>
      <c r="I1294" s="319">
        <v>0</v>
      </c>
      <c r="J1294" s="319">
        <v>0.76469472000000005</v>
      </c>
      <c r="K1294" s="315">
        <v>0</v>
      </c>
      <c r="L1294" s="319">
        <v>0</v>
      </c>
      <c r="M1294" s="319">
        <v>0</v>
      </c>
      <c r="N1294" s="320">
        <v>0</v>
      </c>
      <c r="O1294" s="320">
        <v>0</v>
      </c>
      <c r="P1294" s="315">
        <v>3</v>
      </c>
      <c r="Q1294" s="319">
        <v>33438.506799110932</v>
      </c>
      <c r="R1294" s="320">
        <v>1.7879284045807539E-4</v>
      </c>
    </row>
    <row r="1295" spans="2:18" x14ac:dyDescent="0.2">
      <c r="B1295" s="315" t="s">
        <v>1043</v>
      </c>
      <c r="C1295" s="316" t="s">
        <v>7877</v>
      </c>
      <c r="D1295" s="315" t="s">
        <v>24</v>
      </c>
      <c r="E1295" s="317">
        <v>1571.7</v>
      </c>
      <c r="F1295" s="318">
        <v>4.7145000000000001</v>
      </c>
      <c r="G1295" s="318">
        <v>5.2039000000000009</v>
      </c>
      <c r="H1295" s="319">
        <v>3.4639656840836421</v>
      </c>
      <c r="I1295" s="319">
        <v>54.510089389999997</v>
      </c>
      <c r="J1295" s="319">
        <v>5.370668E-2</v>
      </c>
      <c r="K1295" s="315">
        <v>3</v>
      </c>
      <c r="L1295" s="319">
        <v>1674706.4999842504</v>
      </c>
      <c r="M1295" s="319">
        <v>5822.500000318978</v>
      </c>
      <c r="N1295" s="320">
        <v>3.2396348045712689E-3</v>
      </c>
      <c r="O1295" s="320">
        <v>6.8419291919059357E-5</v>
      </c>
      <c r="P1295" s="315">
        <v>2</v>
      </c>
      <c r="Q1295" s="319">
        <v>1388.2735999817623</v>
      </c>
      <c r="R1295" s="320">
        <v>5.9934502159154891E-6</v>
      </c>
    </row>
    <row r="1296" spans="2:18" x14ac:dyDescent="0.2">
      <c r="B1296" s="315" t="s">
        <v>1524</v>
      </c>
      <c r="C1296" s="316" t="s">
        <v>8551</v>
      </c>
      <c r="D1296" s="315" t="s">
        <v>24</v>
      </c>
      <c r="E1296" s="317">
        <v>1364.45</v>
      </c>
      <c r="F1296" s="318">
        <v>6.6554000000000002</v>
      </c>
      <c r="G1296" s="318">
        <v>1.9967000000000001</v>
      </c>
      <c r="H1296" s="319">
        <v>3.8487262000000002</v>
      </c>
      <c r="I1296" s="319">
        <v>7.71878931</v>
      </c>
      <c r="J1296" s="319">
        <v>0.17568146000000001</v>
      </c>
      <c r="K1296" s="315">
        <v>1</v>
      </c>
      <c r="L1296" s="319">
        <v>280967.31000568852</v>
      </c>
      <c r="M1296" s="319">
        <v>0</v>
      </c>
      <c r="N1296" s="320">
        <v>1.3722343865662508E-3</v>
      </c>
      <c r="O1296" s="320">
        <v>0</v>
      </c>
      <c r="P1296" s="315">
        <v>2</v>
      </c>
      <c r="Q1296" s="319">
        <v>1456.2499999665306</v>
      </c>
      <c r="R1296" s="320">
        <v>6.2781024200831498E-6</v>
      </c>
    </row>
    <row r="1297" spans="2:18" x14ac:dyDescent="0.2">
      <c r="B1297" s="315" t="s">
        <v>870</v>
      </c>
      <c r="C1297" s="316" t="s">
        <v>7877</v>
      </c>
      <c r="D1297" s="315" t="s">
        <v>24</v>
      </c>
      <c r="E1297" s="317">
        <v>446</v>
      </c>
      <c r="F1297" s="318">
        <v>2.4880999999999998</v>
      </c>
      <c r="G1297" s="318">
        <v>1.3357000000000001</v>
      </c>
      <c r="H1297" s="319">
        <v>2.3435313</v>
      </c>
      <c r="I1297" s="319">
        <v>3.2695557399999999</v>
      </c>
      <c r="J1297" s="319">
        <v>9.8867849999999993E-2</v>
      </c>
      <c r="K1297" s="315">
        <v>6</v>
      </c>
      <c r="L1297" s="319">
        <v>53433.620000443749</v>
      </c>
      <c r="M1297" s="319">
        <v>53433.620000443749</v>
      </c>
      <c r="N1297" s="320">
        <v>1.7664710316645302E-4</v>
      </c>
      <c r="O1297" s="320">
        <v>1.7664710316645302E-4</v>
      </c>
      <c r="P1297" s="315">
        <v>2</v>
      </c>
      <c r="Q1297" s="319">
        <v>4761.8725001314797</v>
      </c>
      <c r="R1297" s="320">
        <v>4.3119144986169424E-5</v>
      </c>
    </row>
    <row r="1298" spans="2:18" x14ac:dyDescent="0.2">
      <c r="B1298" s="315" t="s">
        <v>1689</v>
      </c>
      <c r="C1298" s="316" t="s">
        <v>8549</v>
      </c>
      <c r="D1298" s="315" t="s">
        <v>24</v>
      </c>
      <c r="E1298" s="317">
        <v>841.16666666666663</v>
      </c>
      <c r="F1298" s="318">
        <v>0.29930000000000001</v>
      </c>
      <c r="G1298" s="318">
        <v>8.2221000000000011</v>
      </c>
      <c r="H1298" s="319">
        <v>3.0675490999999995</v>
      </c>
      <c r="I1298" s="319">
        <v>0.95010552999999998</v>
      </c>
      <c r="J1298" s="319">
        <v>3.4723450000000003E-2</v>
      </c>
      <c r="K1298" s="315">
        <v>1</v>
      </c>
      <c r="L1298" s="319">
        <v>37439.999999455176</v>
      </c>
      <c r="M1298" s="319">
        <v>37439.999999455176</v>
      </c>
      <c r="N1298" s="320">
        <v>5.9120162822385664E-5</v>
      </c>
      <c r="O1298" s="320">
        <v>5.9120162822385664E-5</v>
      </c>
      <c r="P1298" s="315">
        <v>2</v>
      </c>
      <c r="Q1298" s="319">
        <v>1624.7700000039188</v>
      </c>
      <c r="R1298" s="320">
        <v>7.4290350808739183E-6</v>
      </c>
    </row>
    <row r="1299" spans="2:18" x14ac:dyDescent="0.2">
      <c r="B1299" s="315" t="s">
        <v>1491</v>
      </c>
      <c r="C1299" s="316" t="s">
        <v>8552</v>
      </c>
      <c r="D1299" s="315" t="s">
        <v>24</v>
      </c>
      <c r="E1299" s="317">
        <v>636.04000000000008</v>
      </c>
      <c r="F1299" s="318">
        <v>3.7010999999999998</v>
      </c>
      <c r="G1299" s="318">
        <v>0.31340000000000001</v>
      </c>
      <c r="H1299" s="319">
        <v>3.9820978999999999</v>
      </c>
      <c r="I1299" s="319">
        <v>6.5490020099999997</v>
      </c>
      <c r="J1299" s="319">
        <v>0.21754807000000001</v>
      </c>
      <c r="K1299" s="315">
        <v>3</v>
      </c>
      <c r="L1299" s="319">
        <v>190799.30000087927</v>
      </c>
      <c r="M1299" s="319">
        <v>177938.09999938204</v>
      </c>
      <c r="N1299" s="320">
        <v>1.3760365327903606E-3</v>
      </c>
      <c r="O1299" s="320">
        <v>7.2591530609877257E-4</v>
      </c>
      <c r="P1299" s="315">
        <v>5</v>
      </c>
      <c r="Q1299" s="319">
        <v>11372.510000112676</v>
      </c>
      <c r="R1299" s="320">
        <v>4.109140728516816E-5</v>
      </c>
    </row>
    <row r="1300" spans="2:18" x14ac:dyDescent="0.2">
      <c r="B1300" s="315" t="s">
        <v>1532</v>
      </c>
      <c r="C1300" s="316" t="s">
        <v>8553</v>
      </c>
      <c r="D1300" s="315" t="s">
        <v>24</v>
      </c>
      <c r="E1300" s="317">
        <v>6</v>
      </c>
      <c r="F1300" s="318">
        <v>0</v>
      </c>
      <c r="G1300" s="318">
        <v>0.54459999999999997</v>
      </c>
      <c r="H1300" s="319">
        <v>2.1148940999999999</v>
      </c>
      <c r="I1300" s="319">
        <v>0.21699060000000001</v>
      </c>
      <c r="J1300" s="319">
        <v>0</v>
      </c>
      <c r="K1300" s="315">
        <v>1</v>
      </c>
      <c r="L1300" s="319">
        <v>120.00000001396984</v>
      </c>
      <c r="M1300" s="319">
        <v>0</v>
      </c>
      <c r="N1300" s="320">
        <v>6.0658839923949996E-6</v>
      </c>
      <c r="O1300" s="320">
        <v>0</v>
      </c>
      <c r="P1300" s="315">
        <v>0</v>
      </c>
      <c r="Q1300" s="319">
        <v>0</v>
      </c>
      <c r="R1300" s="320">
        <v>0</v>
      </c>
    </row>
    <row r="1301" spans="2:18" x14ac:dyDescent="0.2">
      <c r="B1301" s="315" t="s">
        <v>1169</v>
      </c>
      <c r="C1301" s="316" t="s">
        <v>8553</v>
      </c>
      <c r="D1301" s="315" t="s">
        <v>24</v>
      </c>
      <c r="E1301" s="317">
        <v>887.11333333333334</v>
      </c>
      <c r="F1301" s="318">
        <v>0.88249999999999995</v>
      </c>
      <c r="G1301" s="318">
        <v>1.5687</v>
      </c>
      <c r="H1301" s="319">
        <v>3.3533455999999999</v>
      </c>
      <c r="I1301" s="319">
        <v>1.8596189700000001</v>
      </c>
      <c r="J1301" s="319">
        <v>0</v>
      </c>
      <c r="K1301" s="315">
        <v>3</v>
      </c>
      <c r="L1301" s="319">
        <v>39428.800001374606</v>
      </c>
      <c r="M1301" s="319">
        <v>21761.999999317923</v>
      </c>
      <c r="N1301" s="320">
        <v>1.1734781197664771E-3</v>
      </c>
      <c r="O1301" s="320">
        <v>2.804384587927773E-4</v>
      </c>
      <c r="P1301" s="315">
        <v>0</v>
      </c>
      <c r="Q1301" s="319">
        <v>0</v>
      </c>
      <c r="R1301" s="320">
        <v>0</v>
      </c>
    </row>
    <row r="1302" spans="2:18" x14ac:dyDescent="0.2">
      <c r="B1302" s="315" t="s">
        <v>1093</v>
      </c>
      <c r="C1302" s="316" t="s">
        <v>8554</v>
      </c>
      <c r="D1302" s="315" t="s">
        <v>24</v>
      </c>
      <c r="E1302" s="317">
        <v>1842.6907692307691</v>
      </c>
      <c r="F1302" s="318">
        <v>4.1663000000000006</v>
      </c>
      <c r="G1302" s="318">
        <v>1.6287</v>
      </c>
      <c r="H1302" s="319">
        <v>3.0598363542738873</v>
      </c>
      <c r="I1302" s="319">
        <v>2.9260660299999999</v>
      </c>
      <c r="J1302" s="319">
        <v>0.40112575</v>
      </c>
      <c r="K1302" s="315">
        <v>5</v>
      </c>
      <c r="L1302" s="319">
        <v>219882.50000817643</v>
      </c>
      <c r="M1302" s="319">
        <v>178947.50000431202</v>
      </c>
      <c r="N1302" s="320">
        <v>4.1869571772193319E-3</v>
      </c>
      <c r="O1302" s="320">
        <v>2.1938087953848754E-3</v>
      </c>
      <c r="P1302" s="315">
        <v>7</v>
      </c>
      <c r="Q1302" s="319">
        <v>20831.274100067669</v>
      </c>
      <c r="R1302" s="320">
        <v>6.9674807841227314E-5</v>
      </c>
    </row>
    <row r="1303" spans="2:18" x14ac:dyDescent="0.2">
      <c r="B1303" s="315" t="s">
        <v>686</v>
      </c>
      <c r="C1303" s="316" t="s">
        <v>8555</v>
      </c>
      <c r="D1303" s="315" t="s">
        <v>24</v>
      </c>
      <c r="E1303" s="317">
        <v>2066.9933333333333</v>
      </c>
      <c r="F1303" s="318">
        <v>5.23</v>
      </c>
      <c r="G1303" s="318">
        <v>0.53379999999999994</v>
      </c>
      <c r="H1303" s="319">
        <v>4.1936116265080905</v>
      </c>
      <c r="I1303" s="319">
        <v>24.507074299999999</v>
      </c>
      <c r="J1303" s="319">
        <v>0.41201687999999997</v>
      </c>
      <c r="K1303" s="315">
        <v>8</v>
      </c>
      <c r="L1303" s="319">
        <v>1154820.2894011524</v>
      </c>
      <c r="M1303" s="319">
        <v>744486.84940016246</v>
      </c>
      <c r="N1303" s="320">
        <v>1.2913775087463884E-2</v>
      </c>
      <c r="O1303" s="320">
        <v>8.6149235412801648E-3</v>
      </c>
      <c r="P1303" s="315">
        <v>7</v>
      </c>
      <c r="Q1303" s="319">
        <v>39616.57500016682</v>
      </c>
      <c r="R1303" s="320">
        <v>1.3156250071893604E-4</v>
      </c>
    </row>
    <row r="1304" spans="2:18" x14ac:dyDescent="0.2">
      <c r="B1304" s="315" t="s">
        <v>1533</v>
      </c>
      <c r="C1304" s="316" t="s">
        <v>8553</v>
      </c>
      <c r="D1304" s="315" t="s">
        <v>24</v>
      </c>
      <c r="E1304" s="317">
        <v>367.16666666666669</v>
      </c>
      <c r="F1304" s="318">
        <v>1.371</v>
      </c>
      <c r="G1304" s="318">
        <v>0.52349999999999997</v>
      </c>
      <c r="H1304" s="319">
        <v>0.78901440581905036</v>
      </c>
      <c r="I1304" s="319">
        <v>0.11913504</v>
      </c>
      <c r="J1304" s="319">
        <v>2.4031940000000002E-2</v>
      </c>
      <c r="K1304" s="315">
        <v>1</v>
      </c>
      <c r="L1304" s="319">
        <v>7390.0000008603092</v>
      </c>
      <c r="M1304" s="319">
        <v>0</v>
      </c>
      <c r="N1304" s="320">
        <v>3.7355735586499204E-4</v>
      </c>
      <c r="O1304" s="320">
        <v>0</v>
      </c>
      <c r="P1304" s="315">
        <v>2</v>
      </c>
      <c r="Q1304" s="319">
        <v>3395.7000000308035</v>
      </c>
      <c r="R1304" s="320">
        <v>1.2210128619283101E-5</v>
      </c>
    </row>
    <row r="1305" spans="2:18" x14ac:dyDescent="0.2">
      <c r="B1305" s="315" t="s">
        <v>1534</v>
      </c>
      <c r="C1305" s="316" t="s">
        <v>8553</v>
      </c>
      <c r="D1305" s="315" t="s">
        <v>24</v>
      </c>
      <c r="E1305" s="317">
        <v>591.125</v>
      </c>
      <c r="F1305" s="318">
        <v>2.1323000000000003</v>
      </c>
      <c r="G1305" s="318">
        <v>0.64749999999999996</v>
      </c>
      <c r="H1305" s="319">
        <v>2.1911065000000001</v>
      </c>
      <c r="I1305" s="319">
        <v>6.1078724700000002</v>
      </c>
      <c r="J1305" s="319">
        <v>0</v>
      </c>
      <c r="K1305" s="315">
        <v>4</v>
      </c>
      <c r="L1305" s="319">
        <v>325053.72000149707</v>
      </c>
      <c r="M1305" s="319">
        <v>1129.919999921322</v>
      </c>
      <c r="N1305" s="320">
        <v>7.9369178820650843E-4</v>
      </c>
      <c r="O1305" s="320">
        <v>1.0670534465952633E-5</v>
      </c>
      <c r="P1305" s="315">
        <v>0</v>
      </c>
      <c r="Q1305" s="319">
        <v>0</v>
      </c>
      <c r="R1305" s="320">
        <v>0</v>
      </c>
    </row>
    <row r="1306" spans="2:18" x14ac:dyDescent="0.2">
      <c r="B1306" s="315" t="s">
        <v>1674</v>
      </c>
      <c r="C1306" s="316" t="s">
        <v>8553</v>
      </c>
      <c r="D1306" s="315" t="s">
        <v>24</v>
      </c>
      <c r="E1306" s="317">
        <v>427.13400000000001</v>
      </c>
      <c r="F1306" s="318">
        <v>1.395</v>
      </c>
      <c r="G1306" s="318">
        <v>1.6973</v>
      </c>
      <c r="H1306" s="319">
        <v>2.6293278</v>
      </c>
      <c r="I1306" s="319">
        <v>31.757964569999999</v>
      </c>
      <c r="J1306" s="319">
        <v>0</v>
      </c>
      <c r="K1306" s="315">
        <v>4</v>
      </c>
      <c r="L1306" s="319">
        <v>189780.99999935017</v>
      </c>
      <c r="M1306" s="319">
        <v>48452.000000072876</v>
      </c>
      <c r="N1306" s="320">
        <v>2.3591234634266563E-4</v>
      </c>
      <c r="O1306" s="320">
        <v>1.3785445862683215E-4</v>
      </c>
      <c r="P1306" s="315">
        <v>0</v>
      </c>
      <c r="Q1306" s="319">
        <v>0</v>
      </c>
      <c r="R1306" s="320">
        <v>0</v>
      </c>
    </row>
    <row r="1307" spans="2:18" x14ac:dyDescent="0.2">
      <c r="B1307" s="315" t="s">
        <v>523</v>
      </c>
      <c r="C1307" s="316" t="s">
        <v>8556</v>
      </c>
      <c r="D1307" s="315" t="s">
        <v>24</v>
      </c>
      <c r="E1307" s="317">
        <v>1381.9087500000001</v>
      </c>
      <c r="F1307" s="318">
        <v>3.1175999999999999</v>
      </c>
      <c r="G1307" s="318">
        <v>1.0509000000000002</v>
      </c>
      <c r="H1307" s="319">
        <v>2.5209972478608749</v>
      </c>
      <c r="I1307" s="319">
        <v>42.768296790000001</v>
      </c>
      <c r="J1307" s="319">
        <v>0.25218267</v>
      </c>
      <c r="K1307" s="315">
        <v>5</v>
      </c>
      <c r="L1307" s="319">
        <v>1709294.2100042771</v>
      </c>
      <c r="M1307" s="319">
        <v>32532.810002975457</v>
      </c>
      <c r="N1307" s="320">
        <v>4.3418625268223845E-3</v>
      </c>
      <c r="O1307" s="320">
        <v>1.5252627340362926E-3</v>
      </c>
      <c r="P1307" s="315">
        <v>3</v>
      </c>
      <c r="Q1307" s="319">
        <v>15487.41999967791</v>
      </c>
      <c r="R1307" s="320">
        <v>5.7799044846246312E-5</v>
      </c>
    </row>
    <row r="1308" spans="2:18" x14ac:dyDescent="0.2">
      <c r="B1308" s="315" t="s">
        <v>803</v>
      </c>
      <c r="C1308" s="316" t="s">
        <v>8557</v>
      </c>
      <c r="D1308" s="315" t="s">
        <v>24</v>
      </c>
      <c r="E1308" s="317">
        <v>1505.7563636363639</v>
      </c>
      <c r="F1308" s="318">
        <v>6.4281000000000006</v>
      </c>
      <c r="G1308" s="318">
        <v>2.6646000000000001</v>
      </c>
      <c r="H1308" s="319">
        <v>3.7711310631879016</v>
      </c>
      <c r="I1308" s="319">
        <v>159.25592938</v>
      </c>
      <c r="J1308" s="319">
        <v>0.47647004999999998</v>
      </c>
      <c r="K1308" s="315">
        <v>4</v>
      </c>
      <c r="L1308" s="319">
        <v>4607020.8599995067</v>
      </c>
      <c r="M1308" s="319">
        <v>3104.0000000596046</v>
      </c>
      <c r="N1308" s="320">
        <v>4.5885824822880662E-3</v>
      </c>
      <c r="O1308" s="320">
        <v>3.2112732711565934E-5</v>
      </c>
      <c r="P1308" s="315">
        <v>7</v>
      </c>
      <c r="Q1308" s="319">
        <v>20689.562800113756</v>
      </c>
      <c r="R1308" s="320">
        <v>6.8745123140644539E-5</v>
      </c>
    </row>
    <row r="1309" spans="2:18" x14ac:dyDescent="0.2">
      <c r="B1309" s="315" t="s">
        <v>8558</v>
      </c>
      <c r="C1309" s="316" t="s">
        <v>8559</v>
      </c>
      <c r="D1309" s="315" t="s">
        <v>24</v>
      </c>
      <c r="E1309" s="317">
        <v>7</v>
      </c>
      <c r="F1309" s="318">
        <v>0.66830000000000012</v>
      </c>
      <c r="G1309" s="318">
        <v>0.27788999999999997</v>
      </c>
      <c r="H1309" s="319">
        <v>4.041878934391149</v>
      </c>
      <c r="I1309" s="319">
        <v>0</v>
      </c>
      <c r="J1309" s="319"/>
      <c r="K1309" s="315">
        <v>0</v>
      </c>
      <c r="L1309" s="319">
        <v>0</v>
      </c>
      <c r="M1309" s="319">
        <v>0</v>
      </c>
      <c r="N1309" s="320">
        <v>0</v>
      </c>
      <c r="O1309" s="320">
        <v>0</v>
      </c>
      <c r="P1309" s="315">
        <v>0</v>
      </c>
      <c r="Q1309" s="319">
        <v>0</v>
      </c>
      <c r="R1309" s="320">
        <v>0</v>
      </c>
    </row>
    <row r="1310" spans="2:18" x14ac:dyDescent="0.2">
      <c r="B1310" s="315" t="s">
        <v>1596</v>
      </c>
      <c r="C1310" s="316" t="s">
        <v>7917</v>
      </c>
      <c r="D1310" s="315" t="s">
        <v>24</v>
      </c>
      <c r="E1310" s="317">
        <v>1632.6469999999999</v>
      </c>
      <c r="F1310" s="318">
        <v>2.4018000000000002</v>
      </c>
      <c r="G1310" s="318">
        <v>4.5991</v>
      </c>
      <c r="H1310" s="319">
        <v>4.0805572017058989</v>
      </c>
      <c r="I1310" s="319">
        <v>20.953305719999999</v>
      </c>
      <c r="J1310" s="319">
        <v>1.0144226000000001</v>
      </c>
      <c r="K1310" s="315">
        <v>2</v>
      </c>
      <c r="L1310" s="319">
        <v>919560.32999192202</v>
      </c>
      <c r="M1310" s="319">
        <v>5506.1999998885212</v>
      </c>
      <c r="N1310" s="320">
        <v>1.6713253020514878E-3</v>
      </c>
      <c r="O1310" s="320">
        <v>2.410417449666376E-5</v>
      </c>
      <c r="P1310" s="315">
        <v>8</v>
      </c>
      <c r="Q1310" s="319">
        <v>40642.497400163746</v>
      </c>
      <c r="R1310" s="320">
        <v>1.4955694980935483E-4</v>
      </c>
    </row>
    <row r="1311" spans="2:18" x14ac:dyDescent="0.2">
      <c r="B1311" s="315" t="s">
        <v>765</v>
      </c>
      <c r="C1311" s="316" t="s">
        <v>8560</v>
      </c>
      <c r="D1311" s="315" t="s">
        <v>24</v>
      </c>
      <c r="E1311" s="317">
        <v>1434.2035714285714</v>
      </c>
      <c r="F1311" s="318">
        <v>0.34699999999999998</v>
      </c>
      <c r="G1311" s="318">
        <v>6.7690000000000001</v>
      </c>
      <c r="H1311" s="319">
        <v>3.3814390584176452</v>
      </c>
      <c r="I1311" s="319">
        <v>0.19208031</v>
      </c>
      <c r="J1311" s="319">
        <v>0.66999567999999998</v>
      </c>
      <c r="K1311" s="315">
        <v>3</v>
      </c>
      <c r="L1311" s="319">
        <v>8479.489999821084</v>
      </c>
      <c r="M1311" s="319">
        <v>8479.489999821084</v>
      </c>
      <c r="N1311" s="320">
        <v>1.1339931069919451E-4</v>
      </c>
      <c r="O1311" s="320">
        <v>1.1339931069919451E-4</v>
      </c>
      <c r="P1311" s="315">
        <v>11</v>
      </c>
      <c r="Q1311" s="319">
        <v>34488.664600214623</v>
      </c>
      <c r="R1311" s="320">
        <v>1.1597198333383877E-4</v>
      </c>
    </row>
    <row r="1312" spans="2:18" x14ac:dyDescent="0.2">
      <c r="B1312" s="315" t="s">
        <v>977</v>
      </c>
      <c r="C1312" s="316" t="s">
        <v>8561</v>
      </c>
      <c r="D1312" s="315" t="s">
        <v>24</v>
      </c>
      <c r="E1312" s="317">
        <v>1467.1081818181817</v>
      </c>
      <c r="F1312" s="318">
        <v>6.0392999999999999</v>
      </c>
      <c r="G1312" s="318">
        <v>3.7900999999999998</v>
      </c>
      <c r="H1312" s="319">
        <v>3.0598363542738873</v>
      </c>
      <c r="I1312" s="319">
        <v>5.3956358399999997</v>
      </c>
      <c r="J1312" s="319">
        <v>1.16377694</v>
      </c>
      <c r="K1312" s="315">
        <v>2</v>
      </c>
      <c r="L1312" s="319">
        <v>146397.39000225876</v>
      </c>
      <c r="M1312" s="319">
        <v>146397.39000225876</v>
      </c>
      <c r="N1312" s="320">
        <v>1.4692035561719313E-3</v>
      </c>
      <c r="O1312" s="320">
        <v>1.4692035561719313E-3</v>
      </c>
      <c r="P1312" s="315">
        <v>9</v>
      </c>
      <c r="Q1312" s="319">
        <v>10599.960000168951</v>
      </c>
      <c r="R1312" s="320">
        <v>9.8798086348429138E-5</v>
      </c>
    </row>
    <row r="1313" spans="2:18" x14ac:dyDescent="0.2">
      <c r="B1313" s="315" t="s">
        <v>1864</v>
      </c>
      <c r="C1313" s="316" t="s">
        <v>8562</v>
      </c>
      <c r="D1313" s="315" t="s">
        <v>24</v>
      </c>
      <c r="E1313" s="317">
        <v>2002.615</v>
      </c>
      <c r="F1313" s="318">
        <v>6.1162999999999998</v>
      </c>
      <c r="G1313" s="318">
        <v>7.6463100000000006</v>
      </c>
      <c r="H1313" s="319">
        <v>4.8541225480008521</v>
      </c>
      <c r="I1313" s="319">
        <v>0.31015531000000002</v>
      </c>
      <c r="J1313" s="319">
        <v>0.13417211000000001</v>
      </c>
      <c r="K1313" s="315">
        <v>1</v>
      </c>
      <c r="L1313" s="319">
        <v>1532.7200000029989</v>
      </c>
      <c r="M1313" s="319">
        <v>1532.7200000029989</v>
      </c>
      <c r="N1313" s="320">
        <v>1.2917935714274037E-5</v>
      </c>
      <c r="O1313" s="320">
        <v>1.2917935714274037E-5</v>
      </c>
      <c r="P1313" s="315">
        <v>3</v>
      </c>
      <c r="Q1313" s="319">
        <v>6412.9700000014273</v>
      </c>
      <c r="R1313" s="320">
        <v>5.1011565038658112E-5</v>
      </c>
    </row>
    <row r="1314" spans="2:18" x14ac:dyDescent="0.2">
      <c r="B1314" s="315" t="s">
        <v>1087</v>
      </c>
      <c r="C1314" s="316" t="s">
        <v>8563</v>
      </c>
      <c r="D1314" s="315" t="s">
        <v>24</v>
      </c>
      <c r="E1314" s="317">
        <v>1238.58</v>
      </c>
      <c r="F1314" s="318">
        <v>2.2046000000000001</v>
      </c>
      <c r="G1314" s="318">
        <v>4.5714000000000006</v>
      </c>
      <c r="H1314" s="319">
        <v>3.2199738999999998</v>
      </c>
      <c r="I1314" s="319">
        <v>0.75040293999999996</v>
      </c>
      <c r="J1314" s="319">
        <v>3.1141200000000002E-3</v>
      </c>
      <c r="K1314" s="315">
        <v>3</v>
      </c>
      <c r="L1314" s="319">
        <v>28163.249999722873</v>
      </c>
      <c r="M1314" s="319">
        <v>28163.249999722873</v>
      </c>
      <c r="N1314" s="320">
        <v>1.15971917633564E-4</v>
      </c>
      <c r="O1314" s="320">
        <v>1.15971917633564E-4</v>
      </c>
      <c r="P1314" s="315">
        <v>1</v>
      </c>
      <c r="Q1314" s="319">
        <v>271.70000000973232</v>
      </c>
      <c r="R1314" s="320">
        <v>1.9187256688543876E-6</v>
      </c>
    </row>
    <row r="1315" spans="2:18" x14ac:dyDescent="0.2">
      <c r="B1315" s="315" t="s">
        <v>8564</v>
      </c>
      <c r="C1315" s="316" t="s">
        <v>8559</v>
      </c>
      <c r="D1315" s="315" t="s">
        <v>24</v>
      </c>
      <c r="E1315" s="317">
        <v>2</v>
      </c>
      <c r="F1315" s="318">
        <v>0.33329999999999999</v>
      </c>
      <c r="G1315" s="318">
        <v>0.13219999999999998</v>
      </c>
      <c r="H1315" s="319">
        <v>8.5548418999999996</v>
      </c>
      <c r="I1315" s="319"/>
      <c r="J1315" s="319"/>
      <c r="K1315" s="315"/>
      <c r="L1315" s="319"/>
      <c r="M1315" s="319"/>
      <c r="N1315" s="320"/>
      <c r="O1315" s="320"/>
      <c r="P1315" s="315"/>
      <c r="Q1315" s="319"/>
      <c r="R1315" s="320"/>
    </row>
    <row r="1316" spans="2:18" x14ac:dyDescent="0.2">
      <c r="B1316" s="315" t="s">
        <v>1086</v>
      </c>
      <c r="C1316" s="316" t="s">
        <v>8026</v>
      </c>
      <c r="D1316" s="315" t="s">
        <v>24</v>
      </c>
      <c r="E1316" s="317">
        <v>815</v>
      </c>
      <c r="F1316" s="318">
        <v>2.0489000000000002</v>
      </c>
      <c r="G1316" s="318">
        <v>0.10360000000000001</v>
      </c>
      <c r="H1316" s="319"/>
      <c r="I1316" s="319">
        <v>0.46978814000000002</v>
      </c>
      <c r="J1316" s="319">
        <v>0.22076809999999999</v>
      </c>
      <c r="K1316" s="315">
        <v>2</v>
      </c>
      <c r="L1316" s="319">
        <v>49345.109994426581</v>
      </c>
      <c r="M1316" s="319">
        <v>49345.109994426581</v>
      </c>
      <c r="N1316" s="320">
        <v>8.3752621988001459E-4</v>
      </c>
      <c r="O1316" s="320">
        <v>8.3752621988001459E-4</v>
      </c>
      <c r="P1316" s="315">
        <v>2</v>
      </c>
      <c r="Q1316" s="319">
        <v>698.83999999933872</v>
      </c>
      <c r="R1316" s="320">
        <v>2.4274369735368567E-6</v>
      </c>
    </row>
    <row r="1317" spans="2:18" x14ac:dyDescent="0.2">
      <c r="B1317" s="315" t="s">
        <v>8565</v>
      </c>
      <c r="C1317" s="316" t="s">
        <v>8527</v>
      </c>
      <c r="D1317" s="315" t="s">
        <v>24</v>
      </c>
      <c r="E1317" s="317">
        <v>3</v>
      </c>
      <c r="F1317" s="318">
        <v>0</v>
      </c>
      <c r="G1317" s="318">
        <v>0.30319999999999997</v>
      </c>
      <c r="H1317" s="319"/>
      <c r="I1317" s="319"/>
      <c r="J1317" s="319"/>
      <c r="K1317" s="315"/>
      <c r="L1317" s="319"/>
      <c r="M1317" s="319"/>
      <c r="N1317" s="320"/>
      <c r="O1317" s="320"/>
      <c r="P1317" s="315"/>
      <c r="Q1317" s="319"/>
      <c r="R1317" s="320"/>
    </row>
    <row r="1318" spans="2:18" x14ac:dyDescent="0.2">
      <c r="B1318" s="315" t="s">
        <v>8566</v>
      </c>
      <c r="C1318" s="316" t="s">
        <v>7499</v>
      </c>
      <c r="D1318" s="315" t="s">
        <v>24</v>
      </c>
      <c r="E1318" s="317">
        <v>13.5</v>
      </c>
      <c r="F1318" s="318">
        <v>0</v>
      </c>
      <c r="G1318" s="318">
        <v>1.8720000000000001</v>
      </c>
      <c r="H1318" s="319"/>
      <c r="I1318" s="319"/>
      <c r="J1318" s="319"/>
      <c r="K1318" s="315"/>
      <c r="L1318" s="319"/>
      <c r="M1318" s="319"/>
      <c r="N1318" s="320"/>
      <c r="O1318" s="320"/>
      <c r="P1318" s="315"/>
      <c r="Q1318" s="319"/>
      <c r="R1318" s="320"/>
    </row>
    <row r="1319" spans="2:18" x14ac:dyDescent="0.2">
      <c r="B1319" s="315" t="s">
        <v>836</v>
      </c>
      <c r="C1319" s="316" t="s">
        <v>8063</v>
      </c>
      <c r="D1319" s="315" t="s">
        <v>25</v>
      </c>
      <c r="E1319" s="317">
        <v>705.60526315789468</v>
      </c>
      <c r="F1319" s="318">
        <v>10.209800000000001</v>
      </c>
      <c r="G1319" s="318">
        <v>0.48660000000000003</v>
      </c>
      <c r="H1319" s="319">
        <v>0.88523567482137444</v>
      </c>
      <c r="I1319" s="319">
        <v>16.579211390000001</v>
      </c>
      <c r="J1319" s="319">
        <v>0.31173274000000001</v>
      </c>
      <c r="K1319" s="315">
        <v>5</v>
      </c>
      <c r="L1319" s="319">
        <v>443361.00000027276</v>
      </c>
      <c r="M1319" s="319">
        <v>443361.00000027276</v>
      </c>
      <c r="N1319" s="320">
        <v>8.2743432020869322E-3</v>
      </c>
      <c r="O1319" s="320">
        <v>8.2743432020869322E-3</v>
      </c>
      <c r="P1319" s="315">
        <v>14</v>
      </c>
      <c r="Q1319" s="319">
        <v>10451.795000086957</v>
      </c>
      <c r="R1319" s="320">
        <v>1.0538514889378431E-3</v>
      </c>
    </row>
    <row r="1320" spans="2:18" x14ac:dyDescent="0.2">
      <c r="B1320" s="315" t="s">
        <v>637</v>
      </c>
      <c r="C1320" s="316" t="s">
        <v>8567</v>
      </c>
      <c r="D1320" s="315" t="s">
        <v>25</v>
      </c>
      <c r="E1320" s="317">
        <v>2432</v>
      </c>
      <c r="F1320" s="318">
        <v>26.214560000000002</v>
      </c>
      <c r="G1320" s="318">
        <v>4.1859999999999999</v>
      </c>
      <c r="H1320" s="319">
        <v>3.6756524758887554</v>
      </c>
      <c r="I1320" s="319"/>
      <c r="J1320" s="319"/>
      <c r="K1320" s="315"/>
      <c r="L1320" s="319"/>
      <c r="M1320" s="319"/>
      <c r="N1320" s="320"/>
      <c r="O1320" s="320"/>
      <c r="P1320" s="315"/>
      <c r="Q1320" s="319"/>
      <c r="R1320" s="320"/>
    </row>
    <row r="1321" spans="2:18" x14ac:dyDescent="0.2">
      <c r="B1321" s="315" t="s">
        <v>768</v>
      </c>
      <c r="C1321" s="316" t="s">
        <v>8063</v>
      </c>
      <c r="D1321" s="315" t="s">
        <v>25</v>
      </c>
      <c r="E1321" s="317">
        <v>544.0344827586207</v>
      </c>
      <c r="F1321" s="318">
        <v>17.347000000000001</v>
      </c>
      <c r="G1321" s="318">
        <v>1.0719000000000001</v>
      </c>
      <c r="H1321" s="319">
        <v>0.73128164441765631</v>
      </c>
      <c r="I1321" s="319">
        <v>98.984537599999996</v>
      </c>
      <c r="J1321" s="319">
        <v>0.39144008000000002</v>
      </c>
      <c r="K1321" s="315">
        <v>8</v>
      </c>
      <c r="L1321" s="319">
        <v>2163150.9999989979</v>
      </c>
      <c r="M1321" s="319">
        <v>227802.9999976221</v>
      </c>
      <c r="N1321" s="320">
        <v>4.9558258763491812E-3</v>
      </c>
      <c r="O1321" s="320">
        <v>3.4172247375493943E-3</v>
      </c>
      <c r="P1321" s="315">
        <v>21</v>
      </c>
      <c r="Q1321" s="319">
        <v>6558.6800005370515</v>
      </c>
      <c r="R1321" s="320">
        <v>9.082913622033722E-4</v>
      </c>
    </row>
    <row r="1322" spans="2:18" x14ac:dyDescent="0.2">
      <c r="B1322" s="315" t="s">
        <v>1426</v>
      </c>
      <c r="C1322" s="316" t="s">
        <v>8568</v>
      </c>
      <c r="D1322" s="315" t="s">
        <v>24</v>
      </c>
      <c r="E1322" s="317">
        <v>274.92500000000001</v>
      </c>
      <c r="F1322" s="318">
        <v>3.9291</v>
      </c>
      <c r="G1322" s="318">
        <v>0.745</v>
      </c>
      <c r="H1322" s="319">
        <v>3.7344075999999999</v>
      </c>
      <c r="I1322" s="319">
        <v>4.4289176399999999</v>
      </c>
      <c r="J1322" s="319">
        <v>5.0062370000000002E-2</v>
      </c>
      <c r="K1322" s="315">
        <v>1</v>
      </c>
      <c r="L1322" s="319">
        <v>13290.680000476073</v>
      </c>
      <c r="M1322" s="319">
        <v>13290.680000476073</v>
      </c>
      <c r="N1322" s="320">
        <v>2.5785305507344374E-4</v>
      </c>
      <c r="O1322" s="320">
        <v>2.5785305507344374E-4</v>
      </c>
      <c r="P1322" s="315">
        <v>1</v>
      </c>
      <c r="Q1322" s="319">
        <v>3083.0099999041181</v>
      </c>
      <c r="R1322" s="320">
        <v>1.1203244572365209E-5</v>
      </c>
    </row>
    <row r="1323" spans="2:18" x14ac:dyDescent="0.2">
      <c r="B1323" s="315" t="s">
        <v>1183</v>
      </c>
      <c r="C1323" s="316" t="s">
        <v>8569</v>
      </c>
      <c r="D1323" s="315" t="s">
        <v>24</v>
      </c>
      <c r="E1323" s="317">
        <v>473.75</v>
      </c>
      <c r="F1323" s="318">
        <v>3.03</v>
      </c>
      <c r="G1323" s="318">
        <v>1.8666</v>
      </c>
      <c r="H1323" s="319">
        <v>1.8672038</v>
      </c>
      <c r="I1323" s="319">
        <v>1.86578198</v>
      </c>
      <c r="J1323" s="319">
        <v>0</v>
      </c>
      <c r="K1323" s="315">
        <v>2</v>
      </c>
      <c r="L1323" s="319">
        <v>52534.500002651475</v>
      </c>
      <c r="M1323" s="319">
        <v>52534.500002651475</v>
      </c>
      <c r="N1323" s="320">
        <v>9.5046553924898829E-4</v>
      </c>
      <c r="O1323" s="320">
        <v>9.5046553924898829E-4</v>
      </c>
      <c r="P1323" s="315">
        <v>0</v>
      </c>
      <c r="Q1323" s="319">
        <v>0</v>
      </c>
      <c r="R1323" s="320">
        <v>0</v>
      </c>
    </row>
    <row r="1324" spans="2:18" x14ac:dyDescent="0.2">
      <c r="B1324" s="315" t="s">
        <v>1427</v>
      </c>
      <c r="C1324" s="316" t="s">
        <v>8570</v>
      </c>
      <c r="D1324" s="315" t="s">
        <v>24</v>
      </c>
      <c r="E1324" s="317">
        <v>2028.6642857142856</v>
      </c>
      <c r="F1324" s="318">
        <v>7.0057</v>
      </c>
      <c r="G1324" s="318">
        <v>0.42610000000000003</v>
      </c>
      <c r="H1324" s="319">
        <v>3.9630448</v>
      </c>
      <c r="I1324" s="319">
        <v>170.95107569999999</v>
      </c>
      <c r="J1324" s="319">
        <v>7.8249769999999996E-2</v>
      </c>
      <c r="K1324" s="315">
        <v>4</v>
      </c>
      <c r="L1324" s="319">
        <v>6361871.31999454</v>
      </c>
      <c r="M1324" s="319">
        <v>116250.32000356782</v>
      </c>
      <c r="N1324" s="320">
        <v>4.1381872787123238E-3</v>
      </c>
      <c r="O1324" s="320">
        <v>2.0949953539406083E-3</v>
      </c>
      <c r="P1324" s="315">
        <v>3</v>
      </c>
      <c r="Q1324" s="319">
        <v>3147.9930999272151</v>
      </c>
      <c r="R1324" s="320">
        <v>1.7615030805706734E-5</v>
      </c>
    </row>
    <row r="1325" spans="2:18" x14ac:dyDescent="0.2">
      <c r="B1325" s="315" t="s">
        <v>1428</v>
      </c>
      <c r="C1325" s="316" t="s">
        <v>7466</v>
      </c>
      <c r="D1325" s="315" t="s">
        <v>24</v>
      </c>
      <c r="E1325" s="317">
        <v>512.46199999999999</v>
      </c>
      <c r="F1325" s="318">
        <v>4.2218</v>
      </c>
      <c r="G1325" s="318">
        <v>3.53</v>
      </c>
      <c r="H1325" s="319">
        <v>3.8677793</v>
      </c>
      <c r="I1325" s="319">
        <v>11.96183899</v>
      </c>
      <c r="J1325" s="319">
        <v>4.1181599999999999E-2</v>
      </c>
      <c r="K1325" s="315">
        <v>3</v>
      </c>
      <c r="L1325" s="319">
        <v>385228.32000090368</v>
      </c>
      <c r="M1325" s="319">
        <v>30500.320000821725</v>
      </c>
      <c r="N1325" s="320">
        <v>6.3274080820047542E-4</v>
      </c>
      <c r="O1325" s="320">
        <v>5.4378098508495274E-4</v>
      </c>
      <c r="P1325" s="315">
        <v>2</v>
      </c>
      <c r="Q1325" s="319">
        <v>1900.6728000025275</v>
      </c>
      <c r="R1325" s="320">
        <v>1.3356769310112656E-5</v>
      </c>
    </row>
    <row r="1326" spans="2:18" x14ac:dyDescent="0.2">
      <c r="B1326" s="315" t="s">
        <v>944</v>
      </c>
      <c r="C1326" s="316" t="s">
        <v>8571</v>
      </c>
      <c r="D1326" s="315" t="s">
        <v>24</v>
      </c>
      <c r="E1326" s="317">
        <v>160.328</v>
      </c>
      <c r="F1326" s="318">
        <v>1.2558</v>
      </c>
      <c r="G1326" s="318">
        <v>2.2029999999999998</v>
      </c>
      <c r="H1326" s="319">
        <v>1.3908762999999997</v>
      </c>
      <c r="I1326" s="319">
        <v>3.7783482300000002</v>
      </c>
      <c r="J1326" s="319">
        <v>2.821775E-2</v>
      </c>
      <c r="K1326" s="315">
        <v>4</v>
      </c>
      <c r="L1326" s="319">
        <v>17601.600000611703</v>
      </c>
      <c r="M1326" s="319">
        <v>17601.600000611703</v>
      </c>
      <c r="N1326" s="320">
        <v>3.4057978299963381E-4</v>
      </c>
      <c r="O1326" s="320">
        <v>3.4057978299963381E-4</v>
      </c>
      <c r="P1326" s="315">
        <v>1</v>
      </c>
      <c r="Q1326" s="319">
        <v>794.36700000000008</v>
      </c>
      <c r="R1326" s="320">
        <v>5.9088615792187225E-6</v>
      </c>
    </row>
    <row r="1327" spans="2:18" x14ac:dyDescent="0.2">
      <c r="B1327" s="315" t="s">
        <v>1035</v>
      </c>
      <c r="C1327" s="316" t="s">
        <v>8356</v>
      </c>
      <c r="D1327" s="315" t="s">
        <v>24</v>
      </c>
      <c r="E1327" s="317">
        <v>512.60285714285715</v>
      </c>
      <c r="F1327" s="318">
        <v>2.1907000000000001</v>
      </c>
      <c r="G1327" s="318">
        <v>0.17720000000000002</v>
      </c>
      <c r="H1327" s="319">
        <v>2.9443708314711028</v>
      </c>
      <c r="I1327" s="319">
        <v>2.6884065599999998</v>
      </c>
      <c r="J1327" s="319">
        <v>0.12258160999999999</v>
      </c>
      <c r="K1327" s="315">
        <v>3</v>
      </c>
      <c r="L1327" s="319">
        <v>34763.72000063723</v>
      </c>
      <c r="M1327" s="319">
        <v>18501.320000643376</v>
      </c>
      <c r="N1327" s="320">
        <v>3.5568045373390189E-4</v>
      </c>
      <c r="O1327" s="320">
        <v>3.5123246257812575E-4</v>
      </c>
      <c r="P1327" s="315">
        <v>4</v>
      </c>
      <c r="Q1327" s="319">
        <v>6019.7326999565057</v>
      </c>
      <c r="R1327" s="320">
        <v>2.3721280249591324E-5</v>
      </c>
    </row>
    <row r="1328" spans="2:18" x14ac:dyDescent="0.2">
      <c r="B1328" s="315" t="s">
        <v>962</v>
      </c>
      <c r="C1328" s="316" t="s">
        <v>8572</v>
      </c>
      <c r="D1328" s="315" t="s">
        <v>24</v>
      </c>
      <c r="E1328" s="317">
        <v>1914</v>
      </c>
      <c r="F1328" s="318">
        <v>5.0635000000000003</v>
      </c>
      <c r="G1328" s="318">
        <v>6.8721999999999994</v>
      </c>
      <c r="H1328" s="319">
        <v>4.9014107299462202</v>
      </c>
      <c r="I1328" s="319">
        <v>14.902181390000001</v>
      </c>
      <c r="J1328" s="319">
        <v>0.10221330000000001</v>
      </c>
      <c r="K1328" s="315">
        <v>4</v>
      </c>
      <c r="L1328" s="319">
        <v>416485.99999938626</v>
      </c>
      <c r="M1328" s="319">
        <v>416485.99999938626</v>
      </c>
      <c r="N1328" s="320">
        <v>3.9515900859611172E-3</v>
      </c>
      <c r="O1328" s="320">
        <v>3.9515900859611172E-3</v>
      </c>
      <c r="P1328" s="315">
        <v>8</v>
      </c>
      <c r="Q1328" s="319">
        <v>3001.6500000428173</v>
      </c>
      <c r="R1328" s="320">
        <v>3.5088274104869614E-5</v>
      </c>
    </row>
    <row r="1329" spans="2:18" x14ac:dyDescent="0.2">
      <c r="B1329" s="315" t="s">
        <v>1701</v>
      </c>
      <c r="C1329" s="316" t="s">
        <v>8573</v>
      </c>
      <c r="D1329" s="315" t="s">
        <v>25</v>
      </c>
      <c r="E1329" s="317">
        <v>138.25</v>
      </c>
      <c r="F1329" s="318">
        <v>8.0455000000000005</v>
      </c>
      <c r="G1329" s="318">
        <v>0</v>
      </c>
      <c r="H1329" s="319">
        <v>0.51443369999999999</v>
      </c>
      <c r="I1329" s="319">
        <v>5.8327730000000001E-2</v>
      </c>
      <c r="J1329" s="319">
        <v>3.3635900000000001E-3</v>
      </c>
      <c r="K1329" s="315">
        <v>1</v>
      </c>
      <c r="L1329" s="319">
        <v>1567.4999999231659</v>
      </c>
      <c r="M1329" s="319">
        <v>1567.4999999231659</v>
      </c>
      <c r="N1329" s="320">
        <v>4.7259002216962761E-5</v>
      </c>
      <c r="O1329" s="320">
        <v>4.7259002216962761E-5</v>
      </c>
      <c r="P1329" s="315">
        <v>1</v>
      </c>
      <c r="Q1329" s="319">
        <v>143.21999999913388</v>
      </c>
      <c r="R1329" s="320">
        <v>2.6874042576112202E-6</v>
      </c>
    </row>
    <row r="1330" spans="2:18" x14ac:dyDescent="0.2">
      <c r="B1330" s="315" t="s">
        <v>569</v>
      </c>
      <c r="C1330" s="316" t="s">
        <v>8572</v>
      </c>
      <c r="D1330" s="315" t="s">
        <v>25</v>
      </c>
      <c r="E1330" s="317">
        <v>1916.6049999999998</v>
      </c>
      <c r="F1330" s="318">
        <v>32.121540000000003</v>
      </c>
      <c r="G1330" s="318">
        <v>6.8935000000000004</v>
      </c>
      <c r="H1330" s="319">
        <v>5.0185759266780003</v>
      </c>
      <c r="I1330" s="319">
        <v>174.53057268000001</v>
      </c>
      <c r="J1330" s="319">
        <v>1.21465136</v>
      </c>
      <c r="K1330" s="315">
        <v>12</v>
      </c>
      <c r="L1330" s="319">
        <v>5045261.5500089619</v>
      </c>
      <c r="M1330" s="319">
        <v>125384.28998994241</v>
      </c>
      <c r="N1330" s="320">
        <v>2.219332046165139E-2</v>
      </c>
      <c r="O1330" s="320">
        <v>5.7724866852274766E-3</v>
      </c>
      <c r="P1330" s="315">
        <v>16</v>
      </c>
      <c r="Q1330" s="319">
        <v>14070.420000182192</v>
      </c>
      <c r="R1330" s="320">
        <v>2.2814606573145598E-4</v>
      </c>
    </row>
    <row r="1331" spans="2:18" x14ac:dyDescent="0.2">
      <c r="B1331" s="315" t="s">
        <v>599</v>
      </c>
      <c r="C1331" s="316" t="s">
        <v>8574</v>
      </c>
      <c r="D1331" s="315" t="s">
        <v>24</v>
      </c>
      <c r="E1331" s="317">
        <v>1201.5</v>
      </c>
      <c r="F1331" s="318">
        <v>6.8647</v>
      </c>
      <c r="G1331" s="318">
        <v>1.4033</v>
      </c>
      <c r="H1331" s="319">
        <v>2.694195532065061</v>
      </c>
      <c r="I1331" s="319">
        <v>0.38715272000000001</v>
      </c>
      <c r="J1331" s="319">
        <v>0.82725165000000001</v>
      </c>
      <c r="K1331" s="315">
        <v>3</v>
      </c>
      <c r="L1331" s="319">
        <v>10605.583334447583</v>
      </c>
      <c r="M1331" s="319">
        <v>10605.583334447583</v>
      </c>
      <c r="N1331" s="320">
        <v>2.3835824008730622E-4</v>
      </c>
      <c r="O1331" s="320">
        <v>2.3835824008730622E-4</v>
      </c>
      <c r="P1331" s="315">
        <v>4</v>
      </c>
      <c r="Q1331" s="319">
        <v>27985.840000241878</v>
      </c>
      <c r="R1331" s="320">
        <v>1.0512544901304899E-4</v>
      </c>
    </row>
    <row r="1332" spans="2:18" x14ac:dyDescent="0.2">
      <c r="B1332" s="315" t="s">
        <v>1188</v>
      </c>
      <c r="C1332" s="316" t="s">
        <v>8575</v>
      </c>
      <c r="D1332" s="315" t="s">
        <v>25</v>
      </c>
      <c r="E1332" s="317">
        <v>156.7209523809523</v>
      </c>
      <c r="F1332" s="318">
        <v>29.144600000000001</v>
      </c>
      <c r="G1332" s="318">
        <v>2.5279000000000003</v>
      </c>
      <c r="H1332" s="319">
        <v>1.2384515</v>
      </c>
      <c r="I1332" s="319">
        <v>52.824726949999999</v>
      </c>
      <c r="J1332" s="319">
        <v>12.639939549999999</v>
      </c>
      <c r="K1332" s="315">
        <v>6</v>
      </c>
      <c r="L1332" s="319">
        <v>199962.21999836617</v>
      </c>
      <c r="M1332" s="319">
        <v>41846.599998429774</v>
      </c>
      <c r="N1332" s="320">
        <v>1.339903933827623E-3</v>
      </c>
      <c r="O1332" s="320">
        <v>9.4834856766676831E-4</v>
      </c>
      <c r="P1332" s="315">
        <v>33</v>
      </c>
      <c r="Q1332" s="319">
        <v>94449.401999567679</v>
      </c>
      <c r="R1332" s="320">
        <v>7.1594337827001733E-4</v>
      </c>
    </row>
    <row r="1333" spans="2:18" x14ac:dyDescent="0.2">
      <c r="B1333" s="315" t="s">
        <v>8576</v>
      </c>
      <c r="C1333" s="316" t="s">
        <v>8577</v>
      </c>
      <c r="D1333" s="315" t="s">
        <v>24</v>
      </c>
      <c r="E1333" s="317">
        <v>4.09</v>
      </c>
      <c r="F1333" s="318">
        <v>0</v>
      </c>
      <c r="G1333" s="318">
        <v>0.13619999999999999</v>
      </c>
      <c r="H1333" s="319">
        <v>0</v>
      </c>
      <c r="I1333" s="319"/>
      <c r="J1333" s="319"/>
      <c r="K1333" s="315"/>
      <c r="L1333" s="319"/>
      <c r="M1333" s="319"/>
      <c r="N1333" s="320"/>
      <c r="O1333" s="320"/>
      <c r="P1333" s="315"/>
      <c r="Q1333" s="319"/>
      <c r="R1333" s="320"/>
    </row>
    <row r="1334" spans="2:18" x14ac:dyDescent="0.2">
      <c r="B1334" s="315" t="s">
        <v>8578</v>
      </c>
      <c r="C1334" s="316" t="s">
        <v>8579</v>
      </c>
      <c r="D1334" s="315" t="s">
        <v>24</v>
      </c>
      <c r="E1334" s="317">
        <v>939</v>
      </c>
      <c r="F1334" s="318">
        <v>1.7307000000000001</v>
      </c>
      <c r="G1334" s="318">
        <v>5.0513000000000003</v>
      </c>
      <c r="H1334" s="319">
        <v>2.9151243000000004</v>
      </c>
      <c r="I1334" s="319">
        <v>8.1204189999999996E-2</v>
      </c>
      <c r="J1334" s="319">
        <v>0</v>
      </c>
      <c r="K1334" s="315"/>
      <c r="L1334" s="319"/>
      <c r="M1334" s="319"/>
      <c r="N1334" s="320"/>
      <c r="O1334" s="320"/>
      <c r="P1334" s="315"/>
      <c r="Q1334" s="319"/>
      <c r="R1334" s="320"/>
    </row>
    <row r="1335" spans="2:18" x14ac:dyDescent="0.2">
      <c r="B1335" s="315" t="s">
        <v>1244</v>
      </c>
      <c r="C1335" s="316" t="s">
        <v>8580</v>
      </c>
      <c r="D1335" s="315" t="s">
        <v>24</v>
      </c>
      <c r="E1335" s="317">
        <v>1315.9299999999998</v>
      </c>
      <c r="F1335" s="318">
        <v>5.9352</v>
      </c>
      <c r="G1335" s="318">
        <v>1.9365000000000001</v>
      </c>
      <c r="H1335" s="319">
        <v>4.2107351000000008</v>
      </c>
      <c r="I1335" s="319">
        <v>32.696686540000002</v>
      </c>
      <c r="J1335" s="319">
        <v>8.5126129999999994E-2</v>
      </c>
      <c r="K1335" s="315">
        <v>5</v>
      </c>
      <c r="L1335" s="319">
        <v>933327.56999796093</v>
      </c>
      <c r="M1335" s="319">
        <v>138425.07000834896</v>
      </c>
      <c r="N1335" s="320">
        <v>5.3999331707747927E-3</v>
      </c>
      <c r="O1335" s="320">
        <v>1.4001382022996406E-3</v>
      </c>
      <c r="P1335" s="315">
        <v>3</v>
      </c>
      <c r="Q1335" s="319">
        <v>5339.9550002042497</v>
      </c>
      <c r="R1335" s="320">
        <v>3.8822873570760693E-5</v>
      </c>
    </row>
    <row r="1336" spans="2:18" x14ac:dyDescent="0.2">
      <c r="B1336" s="315" t="s">
        <v>1798</v>
      </c>
      <c r="C1336" s="316" t="s">
        <v>8580</v>
      </c>
      <c r="D1336" s="315" t="s">
        <v>24</v>
      </c>
      <c r="E1336" s="317">
        <v>1907</v>
      </c>
      <c r="F1336" s="318">
        <v>9.3933000000000018</v>
      </c>
      <c r="G1336" s="318">
        <v>2.0535000000000001</v>
      </c>
      <c r="H1336" s="319">
        <v>6.7066911999999999</v>
      </c>
      <c r="I1336" s="319">
        <v>0.12976500999999999</v>
      </c>
      <c r="J1336" s="319">
        <v>0.58556627000000006</v>
      </c>
      <c r="K1336" s="315">
        <v>1</v>
      </c>
      <c r="L1336" s="319">
        <v>1615.6799999764889</v>
      </c>
      <c r="M1336" s="319">
        <v>1615.6799999764889</v>
      </c>
      <c r="N1336" s="320">
        <v>3.3914205623964715E-5</v>
      </c>
      <c r="O1336" s="320">
        <v>3.3914205623964715E-5</v>
      </c>
      <c r="P1336" s="315">
        <v>6</v>
      </c>
      <c r="Q1336" s="319">
        <v>33319.989999771795</v>
      </c>
      <c r="R1336" s="320">
        <v>1.2798198146510428E-4</v>
      </c>
    </row>
    <row r="1337" spans="2:18" x14ac:dyDescent="0.2">
      <c r="B1337" s="315" t="s">
        <v>1747</v>
      </c>
      <c r="C1337" s="316" t="s">
        <v>8581</v>
      </c>
      <c r="D1337" s="315" t="s">
        <v>25</v>
      </c>
      <c r="E1337" s="317">
        <v>1844.1336363636365</v>
      </c>
      <c r="F1337" s="318">
        <v>16.278300000000002</v>
      </c>
      <c r="G1337" s="318">
        <v>11.9499</v>
      </c>
      <c r="H1337" s="319">
        <v>3.6391420999999999</v>
      </c>
      <c r="I1337" s="319">
        <v>0.41247515000000001</v>
      </c>
      <c r="J1337" s="319">
        <v>1.20727948</v>
      </c>
      <c r="K1337" s="315">
        <v>1</v>
      </c>
      <c r="L1337" s="319">
        <v>807.99999995157123</v>
      </c>
      <c r="M1337" s="319">
        <v>807.99999995157123</v>
      </c>
      <c r="N1337" s="320">
        <v>2.2882960721026074E-5</v>
      </c>
      <c r="O1337" s="320">
        <v>2.2882960721026074E-5</v>
      </c>
      <c r="P1337" s="315">
        <v>9</v>
      </c>
      <c r="Q1337" s="319">
        <v>12621.600000186707</v>
      </c>
      <c r="R1337" s="320">
        <v>1.3293788010019172E-4</v>
      </c>
    </row>
    <row r="1338" spans="2:18" x14ac:dyDescent="0.2">
      <c r="B1338" s="315" t="s">
        <v>1736</v>
      </c>
      <c r="C1338" s="316" t="s">
        <v>8580</v>
      </c>
      <c r="D1338" s="315" t="s">
        <v>25</v>
      </c>
      <c r="E1338" s="317">
        <v>1072.5</v>
      </c>
      <c r="F1338" s="318">
        <v>7.9095000000000004</v>
      </c>
      <c r="G1338" s="318">
        <v>0.96089999999999998</v>
      </c>
      <c r="H1338" s="319">
        <v>2.5385792625219539</v>
      </c>
      <c r="I1338" s="319">
        <v>0.16559347999999999</v>
      </c>
      <c r="J1338" s="319">
        <v>6.7844660000000001E-2</v>
      </c>
      <c r="K1338" s="315">
        <v>1</v>
      </c>
      <c r="L1338" s="319">
        <v>6134.5199999475853</v>
      </c>
      <c r="M1338" s="319">
        <v>6134.5199999475853</v>
      </c>
      <c r="N1338" s="320">
        <v>1.6095541855215396E-4</v>
      </c>
      <c r="O1338" s="320">
        <v>1.6095541855215396E-4</v>
      </c>
      <c r="P1338" s="315">
        <v>1</v>
      </c>
      <c r="Q1338" s="319">
        <v>3852.4400000360097</v>
      </c>
      <c r="R1338" s="320">
        <v>4.1031240562048621E-5</v>
      </c>
    </row>
    <row r="1339" spans="2:18" x14ac:dyDescent="0.2">
      <c r="B1339" s="315" t="s">
        <v>999</v>
      </c>
      <c r="C1339" s="316" t="s">
        <v>8582</v>
      </c>
      <c r="D1339" s="315" t="s">
        <v>25</v>
      </c>
      <c r="E1339" s="317">
        <v>2175.3455000000004</v>
      </c>
      <c r="F1339" s="318">
        <v>14.4755</v>
      </c>
      <c r="G1339" s="318">
        <v>2.9990000000000001</v>
      </c>
      <c r="H1339" s="319">
        <v>4.4007691431044567</v>
      </c>
      <c r="I1339" s="319">
        <v>32.859192819999997</v>
      </c>
      <c r="J1339" s="319">
        <v>1.02486313</v>
      </c>
      <c r="K1339" s="315">
        <v>8</v>
      </c>
      <c r="L1339" s="319">
        <v>1078031.0343010533</v>
      </c>
      <c r="M1339" s="319">
        <v>387574.19429393084</v>
      </c>
      <c r="N1339" s="320">
        <v>1.743141336425641E-2</v>
      </c>
      <c r="O1339" s="320">
        <v>1.1171025836758927E-2</v>
      </c>
      <c r="P1339" s="315">
        <v>11</v>
      </c>
      <c r="Q1339" s="319">
        <v>29114.945000343636</v>
      </c>
      <c r="R1339" s="320">
        <v>4.7228076235465293E-4</v>
      </c>
    </row>
    <row r="1340" spans="2:18" x14ac:dyDescent="0.2">
      <c r="B1340" s="315" t="s">
        <v>1441</v>
      </c>
      <c r="C1340" s="316" t="s">
        <v>8583</v>
      </c>
      <c r="D1340" s="315" t="s">
        <v>25</v>
      </c>
      <c r="E1340" s="317">
        <v>14.666666666666666</v>
      </c>
      <c r="F1340" s="318">
        <v>6.5712000000000002</v>
      </c>
      <c r="G1340" s="318">
        <v>0.1741</v>
      </c>
      <c r="H1340" s="319">
        <v>1.2765576999999999</v>
      </c>
      <c r="I1340" s="319">
        <v>0.77984514000000005</v>
      </c>
      <c r="J1340" s="319">
        <v>0.91348116999999995</v>
      </c>
      <c r="K1340" s="315">
        <v>1</v>
      </c>
      <c r="L1340" s="319">
        <v>1848.0000001355074</v>
      </c>
      <c r="M1340" s="319">
        <v>1848.0000001355074</v>
      </c>
      <c r="N1340" s="320">
        <v>4.3321855159673388E-5</v>
      </c>
      <c r="O1340" s="320">
        <v>4.3321855159673388E-5</v>
      </c>
      <c r="P1340" s="315">
        <v>2</v>
      </c>
      <c r="Q1340" s="319">
        <v>2411.9999999622814</v>
      </c>
      <c r="R1340" s="320">
        <v>2.8873365688266967E-5</v>
      </c>
    </row>
    <row r="1341" spans="2:18" x14ac:dyDescent="0.2">
      <c r="B1341" s="315" t="s">
        <v>978</v>
      </c>
      <c r="C1341" s="316" t="s">
        <v>8584</v>
      </c>
      <c r="D1341" s="315" t="s">
        <v>25</v>
      </c>
      <c r="E1341" s="317">
        <v>1909.3235294117646</v>
      </c>
      <c r="F1341" s="318">
        <v>12.8437</v>
      </c>
      <c r="G1341" s="318">
        <v>9.0643999999999991</v>
      </c>
      <c r="H1341" s="319">
        <v>4.8013811999999998</v>
      </c>
      <c r="I1341" s="319">
        <v>4.7832819300000002</v>
      </c>
      <c r="J1341" s="319">
        <v>1.42103096</v>
      </c>
      <c r="K1341" s="315">
        <v>3</v>
      </c>
      <c r="L1341" s="319">
        <v>205024.49999948294</v>
      </c>
      <c r="M1341" s="319">
        <v>180593.99999941903</v>
      </c>
      <c r="N1341" s="320">
        <v>5.7623478982106596E-3</v>
      </c>
      <c r="O1341" s="320">
        <v>5.5001840170185168E-3</v>
      </c>
      <c r="P1341" s="315">
        <v>12</v>
      </c>
      <c r="Q1341" s="319">
        <v>55525.702499757172</v>
      </c>
      <c r="R1341" s="320">
        <v>5.7273398450698924E-4</v>
      </c>
    </row>
    <row r="1342" spans="2:18" x14ac:dyDescent="0.2">
      <c r="B1342" s="315" t="s">
        <v>8585</v>
      </c>
      <c r="C1342" s="316" t="s">
        <v>8586</v>
      </c>
      <c r="D1342" s="315" t="s">
        <v>24</v>
      </c>
      <c r="E1342" s="317">
        <v>76</v>
      </c>
      <c r="F1342" s="318">
        <v>0</v>
      </c>
      <c r="G1342" s="318">
        <v>2.2100999999999997</v>
      </c>
      <c r="H1342" s="319">
        <v>3.5057703999999998</v>
      </c>
      <c r="I1342" s="319"/>
      <c r="J1342" s="319"/>
      <c r="K1342" s="315"/>
      <c r="L1342" s="319"/>
      <c r="M1342" s="319"/>
      <c r="N1342" s="320"/>
      <c r="O1342" s="320"/>
      <c r="P1342" s="315"/>
      <c r="Q1342" s="319"/>
      <c r="R1342" s="320"/>
    </row>
    <row r="1343" spans="2:18" x14ac:dyDescent="0.2">
      <c r="B1343" s="315" t="s">
        <v>6926</v>
      </c>
      <c r="C1343" s="316" t="s">
        <v>8587</v>
      </c>
      <c r="D1343" s="315" t="s">
        <v>24</v>
      </c>
      <c r="E1343" s="317">
        <v>138.5</v>
      </c>
      <c r="F1343" s="318">
        <v>0</v>
      </c>
      <c r="G1343" s="318">
        <v>2.1795999999999998</v>
      </c>
      <c r="H1343" s="319">
        <v>3.3152393999999998</v>
      </c>
      <c r="I1343" s="319">
        <v>0</v>
      </c>
      <c r="J1343" s="319">
        <v>0.35724926000000001</v>
      </c>
      <c r="K1343" s="315">
        <v>0</v>
      </c>
      <c r="L1343" s="319">
        <v>0</v>
      </c>
      <c r="M1343" s="319">
        <v>0</v>
      </c>
      <c r="N1343" s="320">
        <v>0</v>
      </c>
      <c r="O1343" s="320">
        <v>0</v>
      </c>
      <c r="P1343" s="315">
        <v>1</v>
      </c>
      <c r="Q1343" s="319">
        <v>1178.949999984959</v>
      </c>
      <c r="R1343" s="320">
        <v>3.2456066945270352E-6</v>
      </c>
    </row>
    <row r="1344" spans="2:18" x14ac:dyDescent="0.2">
      <c r="B1344" s="315" t="s">
        <v>821</v>
      </c>
      <c r="C1344" s="316" t="s">
        <v>8586</v>
      </c>
      <c r="D1344" s="315" t="s">
        <v>24</v>
      </c>
      <c r="E1344" s="317">
        <v>666.7211111111111</v>
      </c>
      <c r="F1344" s="318">
        <v>6.2443</v>
      </c>
      <c r="G1344" s="318">
        <v>1.2269000000000001</v>
      </c>
      <c r="H1344" s="319">
        <v>3.1437615000000001</v>
      </c>
      <c r="I1344" s="319">
        <v>6.6392510400000004</v>
      </c>
      <c r="J1344" s="319">
        <v>1.78566976</v>
      </c>
      <c r="K1344" s="315">
        <v>4</v>
      </c>
      <c r="L1344" s="319">
        <v>121895.09999882946</v>
      </c>
      <c r="M1344" s="319">
        <v>60338.999999928055</v>
      </c>
      <c r="N1344" s="320">
        <v>1.356927837870632E-3</v>
      </c>
      <c r="O1344" s="320">
        <v>6.5714080647803698E-4</v>
      </c>
      <c r="P1344" s="315">
        <v>5</v>
      </c>
      <c r="Q1344" s="319">
        <v>7250.5700001634777</v>
      </c>
      <c r="R1344" s="320">
        <v>3.765561898337823E-5</v>
      </c>
    </row>
    <row r="1345" spans="2:18" x14ac:dyDescent="0.2">
      <c r="B1345" s="315" t="s">
        <v>1052</v>
      </c>
      <c r="C1345" s="316" t="s">
        <v>8586</v>
      </c>
      <c r="D1345" s="315" t="s">
        <v>24</v>
      </c>
      <c r="E1345" s="317">
        <v>92.806666666666672</v>
      </c>
      <c r="F1345" s="318">
        <v>0</v>
      </c>
      <c r="G1345" s="318">
        <v>0.60230000000000006</v>
      </c>
      <c r="H1345" s="319">
        <v>1.8672038</v>
      </c>
      <c r="I1345" s="319">
        <v>0.26587628000000002</v>
      </c>
      <c r="J1345" s="319">
        <v>0.96513137999999998</v>
      </c>
      <c r="K1345" s="315">
        <v>1</v>
      </c>
      <c r="L1345" s="319">
        <v>580.5</v>
      </c>
      <c r="M1345" s="319">
        <v>580.5</v>
      </c>
      <c r="N1345" s="320">
        <v>4.2949336533132143E-6</v>
      </c>
      <c r="O1345" s="320">
        <v>4.2949336533132143E-6</v>
      </c>
      <c r="P1345" s="315">
        <v>2</v>
      </c>
      <c r="Q1345" s="319">
        <v>1766.5000000128641</v>
      </c>
      <c r="R1345" s="320">
        <v>6.8050372078800859E-6</v>
      </c>
    </row>
    <row r="1346" spans="2:18" x14ac:dyDescent="0.2">
      <c r="B1346" s="315" t="s">
        <v>1769</v>
      </c>
      <c r="C1346" s="316" t="s">
        <v>8588</v>
      </c>
      <c r="D1346" s="315" t="s">
        <v>24</v>
      </c>
      <c r="E1346" s="317">
        <v>1225.5999999999999</v>
      </c>
      <c r="F1346" s="318">
        <v>8.9732000000000003</v>
      </c>
      <c r="G1346" s="318">
        <v>1.2095</v>
      </c>
      <c r="H1346" s="319">
        <v>2.5461110398206008</v>
      </c>
      <c r="I1346" s="319">
        <v>0.27130089000000002</v>
      </c>
      <c r="J1346" s="319">
        <v>1.0374690000000001E-2</v>
      </c>
      <c r="K1346" s="315">
        <v>4</v>
      </c>
      <c r="L1346" s="319">
        <v>14948.069999821839</v>
      </c>
      <c r="M1346" s="319">
        <v>14948.069999821839</v>
      </c>
      <c r="N1346" s="320">
        <v>2.5299688916775398E-4</v>
      </c>
      <c r="O1346" s="320">
        <v>2.5299688916775398E-4</v>
      </c>
      <c r="P1346" s="315">
        <v>1</v>
      </c>
      <c r="Q1346" s="319">
        <v>498.96000000264036</v>
      </c>
      <c r="R1346" s="320">
        <v>3.8131074580286315E-6</v>
      </c>
    </row>
    <row r="1347" spans="2:18" x14ac:dyDescent="0.2">
      <c r="B1347" s="315" t="s">
        <v>1419</v>
      </c>
      <c r="C1347" s="316" t="s">
        <v>8586</v>
      </c>
      <c r="D1347" s="315" t="s">
        <v>24</v>
      </c>
      <c r="E1347" s="317">
        <v>149</v>
      </c>
      <c r="F1347" s="318">
        <v>0.5867</v>
      </c>
      <c r="G1347" s="318">
        <v>0.51729999999999998</v>
      </c>
      <c r="H1347" s="319">
        <v>3.8106200000000001</v>
      </c>
      <c r="I1347" s="319">
        <v>1.0560928300000001</v>
      </c>
      <c r="J1347" s="319">
        <v>5.0227290000000001E-2</v>
      </c>
      <c r="K1347" s="315">
        <v>3</v>
      </c>
      <c r="L1347" s="319">
        <v>8124.2949999979937</v>
      </c>
      <c r="M1347" s="319">
        <v>8124.2949999979937</v>
      </c>
      <c r="N1347" s="320">
        <v>4.7666148561768343E-5</v>
      </c>
      <c r="O1347" s="320">
        <v>4.7666148561768343E-5</v>
      </c>
      <c r="P1347" s="315">
        <v>1</v>
      </c>
      <c r="Q1347" s="319">
        <v>1131.5200000405312</v>
      </c>
      <c r="R1347" s="320">
        <v>2.1960051013925126E-5</v>
      </c>
    </row>
    <row r="1348" spans="2:18" x14ac:dyDescent="0.2">
      <c r="B1348" s="315" t="s">
        <v>1830</v>
      </c>
      <c r="C1348" s="316" t="s">
        <v>8586</v>
      </c>
      <c r="D1348" s="315" t="s">
        <v>24</v>
      </c>
      <c r="E1348" s="317">
        <v>7</v>
      </c>
      <c r="F1348" s="318">
        <v>0</v>
      </c>
      <c r="G1348" s="318">
        <v>0.41803000000000001</v>
      </c>
      <c r="H1348" s="319">
        <v>2.4197436999999997</v>
      </c>
      <c r="I1348" s="319">
        <v>0.35696053</v>
      </c>
      <c r="J1348" s="319">
        <v>0</v>
      </c>
      <c r="K1348" s="315">
        <v>1</v>
      </c>
      <c r="L1348" s="319">
        <v>38.999999990919605</v>
      </c>
      <c r="M1348" s="319">
        <v>38.999999990919605</v>
      </c>
      <c r="N1348" s="320">
        <v>1.00601347573159E-6</v>
      </c>
      <c r="O1348" s="320">
        <v>1.00601347573159E-6</v>
      </c>
      <c r="P1348" s="315">
        <v>0</v>
      </c>
      <c r="Q1348" s="319">
        <v>0</v>
      </c>
      <c r="R1348" s="320">
        <v>0</v>
      </c>
    </row>
    <row r="1349" spans="2:18" x14ac:dyDescent="0.2">
      <c r="B1349" s="315" t="s">
        <v>1238</v>
      </c>
      <c r="C1349" s="316" t="s">
        <v>8589</v>
      </c>
      <c r="D1349" s="315" t="s">
        <v>24</v>
      </c>
      <c r="E1349" s="317">
        <v>556.52428571428561</v>
      </c>
      <c r="F1349" s="318">
        <v>1.7422</v>
      </c>
      <c r="G1349" s="318">
        <v>2.1890200000000002</v>
      </c>
      <c r="H1349" s="319">
        <v>4.4774785000000001</v>
      </c>
      <c r="I1349" s="319">
        <v>7.8779250799999998</v>
      </c>
      <c r="J1349" s="319">
        <v>0.42497258999999998</v>
      </c>
      <c r="K1349" s="315">
        <v>4</v>
      </c>
      <c r="L1349" s="319">
        <v>208113.50499832927</v>
      </c>
      <c r="M1349" s="319">
        <v>72602.649998005116</v>
      </c>
      <c r="N1349" s="320">
        <v>9.2077702599094758E-4</v>
      </c>
      <c r="O1349" s="320">
        <v>6.459499330238157E-4</v>
      </c>
      <c r="P1349" s="315">
        <v>3</v>
      </c>
      <c r="Q1349" s="319">
        <v>21198.924999917763</v>
      </c>
      <c r="R1349" s="320">
        <v>5.9542695558641778E-5</v>
      </c>
    </row>
    <row r="1350" spans="2:18" x14ac:dyDescent="0.2">
      <c r="B1350" s="315" t="s">
        <v>1123</v>
      </c>
      <c r="C1350" s="316" t="s">
        <v>8587</v>
      </c>
      <c r="D1350" s="315" t="s">
        <v>24</v>
      </c>
      <c r="E1350" s="317">
        <v>293.39285714285717</v>
      </c>
      <c r="F1350" s="318">
        <v>2.8149999999999999</v>
      </c>
      <c r="G1350" s="318">
        <v>1.6492</v>
      </c>
      <c r="H1350" s="319">
        <v>1.5814072999999997</v>
      </c>
      <c r="I1350" s="319">
        <v>29.45258226</v>
      </c>
      <c r="J1350" s="319">
        <v>0.93542029999999998</v>
      </c>
      <c r="K1350" s="315">
        <v>6</v>
      </c>
      <c r="L1350" s="319">
        <v>460599.075000307</v>
      </c>
      <c r="M1350" s="319">
        <v>11351.609999543889</v>
      </c>
      <c r="N1350" s="320">
        <v>8.5058643356430671E-4</v>
      </c>
      <c r="O1350" s="320">
        <v>3.8520039797510376E-4</v>
      </c>
      <c r="P1350" s="315">
        <v>8</v>
      </c>
      <c r="Q1350" s="319">
        <v>15065.300000088871</v>
      </c>
      <c r="R1350" s="320">
        <v>4.8786788834402533E-5</v>
      </c>
    </row>
    <row r="1351" spans="2:18" x14ac:dyDescent="0.2">
      <c r="B1351" s="315" t="s">
        <v>1317</v>
      </c>
      <c r="C1351" s="316" t="s">
        <v>8590</v>
      </c>
      <c r="D1351" s="315" t="s">
        <v>24</v>
      </c>
      <c r="E1351" s="317">
        <v>290.32166666666666</v>
      </c>
      <c r="F1351" s="318">
        <v>1.4818</v>
      </c>
      <c r="G1351" s="318">
        <v>1.2655000000000001</v>
      </c>
      <c r="H1351" s="319">
        <v>2.0196285999999999</v>
      </c>
      <c r="I1351" s="319">
        <v>4.5351637199999999</v>
      </c>
      <c r="J1351" s="319">
        <v>0.38386186</v>
      </c>
      <c r="K1351" s="315">
        <v>2</v>
      </c>
      <c r="L1351" s="319">
        <v>39260.159997470153</v>
      </c>
      <c r="M1351" s="319">
        <v>39260.159997470153</v>
      </c>
      <c r="N1351" s="320">
        <v>3.8013103087476983E-4</v>
      </c>
      <c r="O1351" s="320">
        <v>3.8013103087476983E-4</v>
      </c>
      <c r="P1351" s="315">
        <v>4</v>
      </c>
      <c r="Q1351" s="319">
        <v>13187.637600114116</v>
      </c>
      <c r="R1351" s="320">
        <v>3.6230020926391612E-5</v>
      </c>
    </row>
    <row r="1352" spans="2:18" x14ac:dyDescent="0.2">
      <c r="B1352" s="315" t="s">
        <v>621</v>
      </c>
      <c r="C1352" s="316" t="s">
        <v>8591</v>
      </c>
      <c r="D1352" s="315" t="s">
        <v>25</v>
      </c>
      <c r="E1352" s="317">
        <v>531.33666666666704</v>
      </c>
      <c r="F1352" s="318">
        <v>192.77209999999999</v>
      </c>
      <c r="G1352" s="318">
        <v>0.24409999999999998</v>
      </c>
      <c r="H1352" s="319">
        <v>1.3718231999999999</v>
      </c>
      <c r="I1352" s="319">
        <v>19.626327799999999</v>
      </c>
      <c r="J1352" s="319">
        <v>2.9737429299999998</v>
      </c>
      <c r="K1352" s="315">
        <v>20</v>
      </c>
      <c r="L1352" s="319">
        <v>398527.84000251169</v>
      </c>
      <c r="M1352" s="319">
        <v>28427.350002953619</v>
      </c>
      <c r="N1352" s="320">
        <v>2.1895514942122272E-3</v>
      </c>
      <c r="O1352" s="320">
        <v>1.6796045783711167E-3</v>
      </c>
      <c r="P1352" s="315">
        <v>22</v>
      </c>
      <c r="Q1352" s="319">
        <v>76190.990000299789</v>
      </c>
      <c r="R1352" s="320">
        <v>8.1316056358893231E-4</v>
      </c>
    </row>
    <row r="1353" spans="2:18" x14ac:dyDescent="0.2">
      <c r="B1353" s="315" t="s">
        <v>1204</v>
      </c>
      <c r="C1353" s="316" t="s">
        <v>8592</v>
      </c>
      <c r="D1353" s="315" t="s">
        <v>25</v>
      </c>
      <c r="E1353" s="317">
        <v>1261.8796</v>
      </c>
      <c r="F1353" s="318">
        <v>51.634900000000002</v>
      </c>
      <c r="G1353" s="318">
        <v>1.3976000000000002</v>
      </c>
      <c r="H1353" s="319">
        <v>3.3533455999999999</v>
      </c>
      <c r="I1353" s="319">
        <v>0.17384732999999999</v>
      </c>
      <c r="J1353" s="319">
        <v>3.06281202</v>
      </c>
      <c r="K1353" s="315">
        <v>10</v>
      </c>
      <c r="L1353" s="319">
        <v>7618.883333579055</v>
      </c>
      <c r="M1353" s="319">
        <v>7618.883333579055</v>
      </c>
      <c r="N1353" s="320">
        <v>2.1903909847470864E-4</v>
      </c>
      <c r="O1353" s="320">
        <v>2.1903909847470864E-4</v>
      </c>
      <c r="P1353" s="315">
        <v>15</v>
      </c>
      <c r="Q1353" s="319">
        <v>66016.540000148147</v>
      </c>
      <c r="R1353" s="320">
        <v>7.4028089996361845E-4</v>
      </c>
    </row>
    <row r="1354" spans="2:18" x14ac:dyDescent="0.2">
      <c r="B1354" s="315" t="s">
        <v>8593</v>
      </c>
      <c r="C1354" s="316" t="s">
        <v>7528</v>
      </c>
      <c r="D1354" s="315" t="s">
        <v>24</v>
      </c>
      <c r="E1354" s="317">
        <v>2</v>
      </c>
      <c r="F1354" s="318">
        <v>0</v>
      </c>
      <c r="G1354" s="318">
        <v>0.47840000000000005</v>
      </c>
      <c r="H1354" s="319"/>
      <c r="I1354" s="319"/>
      <c r="J1354" s="319"/>
      <c r="K1354" s="315"/>
      <c r="L1354" s="319"/>
      <c r="M1354" s="319"/>
      <c r="N1354" s="320"/>
      <c r="O1354" s="320"/>
      <c r="P1354" s="315"/>
      <c r="Q1354" s="319"/>
      <c r="R1354" s="320"/>
    </row>
    <row r="1355" spans="2:18" x14ac:dyDescent="0.2">
      <c r="B1355" s="315" t="s">
        <v>1772</v>
      </c>
      <c r="C1355" s="316" t="s">
        <v>8594</v>
      </c>
      <c r="D1355" s="315" t="s">
        <v>24</v>
      </c>
      <c r="E1355" s="317">
        <v>219.01</v>
      </c>
      <c r="F1355" s="318">
        <v>2.5956000000000001</v>
      </c>
      <c r="G1355" s="318">
        <v>1.4004000000000001</v>
      </c>
      <c r="H1355" s="319">
        <v>2.4769030000000001</v>
      </c>
      <c r="I1355" s="319">
        <v>0.42938942000000002</v>
      </c>
      <c r="J1355" s="319">
        <v>0.62154436000000002</v>
      </c>
      <c r="K1355" s="315">
        <v>1</v>
      </c>
      <c r="L1355" s="319">
        <v>9491.2199997691205</v>
      </c>
      <c r="M1355" s="319">
        <v>9491.2199997691205</v>
      </c>
      <c r="N1355" s="320">
        <v>7.1411228125623234E-5</v>
      </c>
      <c r="O1355" s="320">
        <v>7.1411228125623234E-5</v>
      </c>
      <c r="P1355" s="315">
        <v>1</v>
      </c>
      <c r="Q1355" s="319">
        <v>85.000000004656613</v>
      </c>
      <c r="R1355" s="320">
        <v>1.006236270031875E-6</v>
      </c>
    </row>
    <row r="1356" spans="2:18" x14ac:dyDescent="0.2">
      <c r="B1356" s="315" t="s">
        <v>5721</v>
      </c>
      <c r="C1356" s="316" t="s">
        <v>8595</v>
      </c>
      <c r="D1356" s="315" t="s">
        <v>24</v>
      </c>
      <c r="E1356" s="317">
        <v>417.33</v>
      </c>
      <c r="F1356" s="318">
        <v>2.5113000000000003</v>
      </c>
      <c r="G1356" s="318">
        <v>1.5437000000000001</v>
      </c>
      <c r="H1356" s="319">
        <v>3.5629296999999998</v>
      </c>
      <c r="I1356" s="319">
        <v>0</v>
      </c>
      <c r="J1356" s="319">
        <v>0.15040749</v>
      </c>
      <c r="K1356" s="315">
        <v>0</v>
      </c>
      <c r="L1356" s="319">
        <v>0</v>
      </c>
      <c r="M1356" s="319">
        <v>0</v>
      </c>
      <c r="N1356" s="320">
        <v>0</v>
      </c>
      <c r="O1356" s="320">
        <v>0</v>
      </c>
      <c r="P1356" s="315">
        <v>2</v>
      </c>
      <c r="Q1356" s="319">
        <v>5764.5700000164679</v>
      </c>
      <c r="R1356" s="320">
        <v>2.0925281922642919E-5</v>
      </c>
    </row>
    <row r="1357" spans="2:18" x14ac:dyDescent="0.2">
      <c r="B1357" s="315" t="s">
        <v>1521</v>
      </c>
      <c r="C1357" s="316" t="s">
        <v>8596</v>
      </c>
      <c r="D1357" s="315" t="s">
        <v>24</v>
      </c>
      <c r="E1357" s="317">
        <v>1771.8654545454547</v>
      </c>
      <c r="F1357" s="318">
        <v>4.7239000000000004</v>
      </c>
      <c r="G1357" s="318">
        <v>0.63800000000000001</v>
      </c>
      <c r="H1357" s="319">
        <v>2.790416801067372</v>
      </c>
      <c r="I1357" s="319">
        <v>6.3687615099999997</v>
      </c>
      <c r="J1357" s="319">
        <v>0.30114514999999997</v>
      </c>
      <c r="K1357" s="315">
        <v>3</v>
      </c>
      <c r="L1357" s="319">
        <v>513581.63999849762</v>
      </c>
      <c r="M1357" s="319">
        <v>21648.000000114553</v>
      </c>
      <c r="N1357" s="320">
        <v>3.9390560477789102E-4</v>
      </c>
      <c r="O1357" s="320">
        <v>1.6455673327672382E-4</v>
      </c>
      <c r="P1357" s="315">
        <v>8</v>
      </c>
      <c r="Q1357" s="319">
        <v>18986.219799859184</v>
      </c>
      <c r="R1357" s="320">
        <v>6.8862974262644429E-5</v>
      </c>
    </row>
    <row r="1358" spans="2:18" x14ac:dyDescent="0.2">
      <c r="B1358" s="315" t="s">
        <v>1669</v>
      </c>
      <c r="C1358" s="316" t="s">
        <v>8552</v>
      </c>
      <c r="D1358" s="315" t="s">
        <v>24</v>
      </c>
      <c r="E1358" s="317">
        <v>518.72500000000002</v>
      </c>
      <c r="F1358" s="318">
        <v>2.5268999999999999</v>
      </c>
      <c r="G1358" s="318">
        <v>1.2669000000000001</v>
      </c>
      <c r="H1358" s="319"/>
      <c r="I1358" s="319">
        <v>0.27233755999999998</v>
      </c>
      <c r="J1358" s="319">
        <v>7.9425300000000004E-2</v>
      </c>
      <c r="K1358" s="315">
        <v>1</v>
      </c>
      <c r="L1358" s="319">
        <v>2590.1999975876884</v>
      </c>
      <c r="M1358" s="319">
        <v>0</v>
      </c>
      <c r="N1358" s="320">
        <v>5.236897747660865E-4</v>
      </c>
      <c r="O1358" s="320">
        <v>0</v>
      </c>
      <c r="P1358" s="315">
        <v>3</v>
      </c>
      <c r="Q1358" s="319">
        <v>4847.9899999196232</v>
      </c>
      <c r="R1358" s="320">
        <v>2.3249652366654993E-5</v>
      </c>
    </row>
    <row r="1359" spans="2:18" x14ac:dyDescent="0.2">
      <c r="B1359" s="315" t="s">
        <v>1009</v>
      </c>
      <c r="C1359" s="316" t="s">
        <v>8597</v>
      </c>
      <c r="D1359" s="315" t="s">
        <v>24</v>
      </c>
      <c r="E1359" s="317">
        <v>1220.8733333333334</v>
      </c>
      <c r="F1359" s="318">
        <v>4.7711999999999994</v>
      </c>
      <c r="G1359" s="318">
        <v>1.4162000000000001</v>
      </c>
      <c r="H1359" s="319">
        <v>3.0832331138005933</v>
      </c>
      <c r="I1359" s="319">
        <v>13.963243110000001</v>
      </c>
      <c r="J1359" s="319">
        <v>0.78415310999999999</v>
      </c>
      <c r="K1359" s="315">
        <v>4</v>
      </c>
      <c r="L1359" s="319">
        <v>504247.32999996591</v>
      </c>
      <c r="M1359" s="319">
        <v>193495.22999464936</v>
      </c>
      <c r="N1359" s="320">
        <v>2.5591916037573997E-3</v>
      </c>
      <c r="O1359" s="320">
        <v>1.3225600538411394E-3</v>
      </c>
      <c r="P1359" s="315">
        <v>11</v>
      </c>
      <c r="Q1359" s="319">
        <v>51119.009999791997</v>
      </c>
      <c r="R1359" s="320">
        <v>2.2114269900908349E-4</v>
      </c>
    </row>
    <row r="1360" spans="2:18" x14ac:dyDescent="0.2">
      <c r="B1360" s="315" t="s">
        <v>642</v>
      </c>
      <c r="C1360" s="316" t="s">
        <v>8597</v>
      </c>
      <c r="D1360" s="315" t="s">
        <v>24</v>
      </c>
      <c r="E1360" s="317">
        <v>2084.2388461538458</v>
      </c>
      <c r="F1360" s="318">
        <v>6.8106</v>
      </c>
      <c r="G1360" s="318">
        <v>1.0432000000000001</v>
      </c>
      <c r="H1360" s="319">
        <v>6.223868958318282</v>
      </c>
      <c r="I1360" s="319">
        <v>21.19892982</v>
      </c>
      <c r="J1360" s="319">
        <v>1.0429856099999999</v>
      </c>
      <c r="K1360" s="315">
        <v>11</v>
      </c>
      <c r="L1360" s="319">
        <v>1143734.6943006697</v>
      </c>
      <c r="M1360" s="319">
        <v>473885.11429141462</v>
      </c>
      <c r="N1360" s="320">
        <v>6.9571709028829649E-3</v>
      </c>
      <c r="O1360" s="320">
        <v>4.5871281642139274E-3</v>
      </c>
      <c r="P1360" s="315">
        <v>15</v>
      </c>
      <c r="Q1360" s="319">
        <v>71439.77679976495</v>
      </c>
      <c r="R1360" s="320">
        <v>2.9628953277110949E-4</v>
      </c>
    </row>
    <row r="1361" spans="2:18" x14ac:dyDescent="0.2">
      <c r="B1361" s="315" t="s">
        <v>1668</v>
      </c>
      <c r="C1361" s="316" t="s">
        <v>8552</v>
      </c>
      <c r="D1361" s="315" t="s">
        <v>24</v>
      </c>
      <c r="E1361" s="317">
        <v>765.63600000000008</v>
      </c>
      <c r="F1361" s="318">
        <v>2.0196999999999998</v>
      </c>
      <c r="G1361" s="318">
        <v>1.6864000000000001</v>
      </c>
      <c r="H1361" s="319">
        <v>2.0958410000000001</v>
      </c>
      <c r="I1361" s="319">
        <v>45.294191099999999</v>
      </c>
      <c r="J1361" s="319">
        <v>0.35951095999999999</v>
      </c>
      <c r="K1361" s="315">
        <v>1</v>
      </c>
      <c r="L1361" s="319">
        <v>1121042.2000010009</v>
      </c>
      <c r="M1361" s="319">
        <v>0</v>
      </c>
      <c r="N1361" s="320">
        <v>7.622636046726505E-4</v>
      </c>
      <c r="O1361" s="320">
        <v>0</v>
      </c>
      <c r="P1361" s="315">
        <v>4</v>
      </c>
      <c r="Q1361" s="319">
        <v>19469.024999875583</v>
      </c>
      <c r="R1361" s="320">
        <v>7.5646614882202514E-5</v>
      </c>
    </row>
    <row r="1362" spans="2:18" x14ac:dyDescent="0.2">
      <c r="B1362" s="315" t="s">
        <v>1457</v>
      </c>
      <c r="C1362" s="316" t="s">
        <v>8598</v>
      </c>
      <c r="D1362" s="315" t="s">
        <v>24</v>
      </c>
      <c r="E1362" s="317">
        <v>1178.8333333333333</v>
      </c>
      <c r="F1362" s="318">
        <v>0</v>
      </c>
      <c r="G1362" s="318">
        <v>5.9829000000000008</v>
      </c>
      <c r="H1362" s="319">
        <v>3.2009208</v>
      </c>
      <c r="I1362" s="319">
        <v>2.3489381100000002</v>
      </c>
      <c r="J1362" s="319">
        <v>0</v>
      </c>
      <c r="K1362" s="315">
        <v>3</v>
      </c>
      <c r="L1362" s="319">
        <v>154703.24999305769</v>
      </c>
      <c r="M1362" s="319">
        <v>154703.24999305769</v>
      </c>
      <c r="N1362" s="320">
        <v>1.2147205771776105E-3</v>
      </c>
      <c r="O1362" s="320">
        <v>1.2147205771776105E-3</v>
      </c>
      <c r="P1362" s="315">
        <v>0</v>
      </c>
      <c r="Q1362" s="319">
        <v>0</v>
      </c>
      <c r="R1362" s="320">
        <v>0</v>
      </c>
    </row>
    <row r="1363" spans="2:18" x14ac:dyDescent="0.2">
      <c r="B1363" s="315" t="s">
        <v>928</v>
      </c>
      <c r="C1363" s="316" t="s">
        <v>8599</v>
      </c>
      <c r="D1363" s="315" t="s">
        <v>25</v>
      </c>
      <c r="E1363" s="317">
        <v>769</v>
      </c>
      <c r="F1363" s="318">
        <v>2.8273000000000001</v>
      </c>
      <c r="G1363" s="318">
        <v>2.3559999999999999</v>
      </c>
      <c r="H1363" s="319">
        <v>1.5587845578376387</v>
      </c>
      <c r="I1363" s="319">
        <v>2.792826E-2</v>
      </c>
      <c r="J1363" s="319">
        <v>5.2428950000000002E-2</v>
      </c>
      <c r="K1363" s="315">
        <v>1</v>
      </c>
      <c r="L1363" s="319">
        <v>7606.8299998700741</v>
      </c>
      <c r="M1363" s="319">
        <v>7606.8299998700741</v>
      </c>
      <c r="N1363" s="320">
        <v>8.5110047842453052E-5</v>
      </c>
      <c r="O1363" s="320">
        <v>8.5110047842453052E-5</v>
      </c>
      <c r="P1363" s="315">
        <v>1</v>
      </c>
      <c r="Q1363" s="319">
        <v>2015.5200000721961</v>
      </c>
      <c r="R1363" s="320">
        <v>2.3526435005859121E-5</v>
      </c>
    </row>
    <row r="1364" spans="2:18" x14ac:dyDescent="0.2">
      <c r="B1364" s="315" t="s">
        <v>945</v>
      </c>
      <c r="C1364" s="316" t="s">
        <v>8600</v>
      </c>
      <c r="D1364" s="315" t="s">
        <v>24</v>
      </c>
      <c r="E1364" s="317">
        <v>1370.1407692307694</v>
      </c>
      <c r="F1364" s="318">
        <v>4.9639000000000006</v>
      </c>
      <c r="G1364" s="318">
        <v>2.5808</v>
      </c>
      <c r="H1364" s="319">
        <v>2.5851030574364948</v>
      </c>
      <c r="I1364" s="319">
        <v>1.1418385200000001</v>
      </c>
      <c r="J1364" s="319">
        <v>0.53711513</v>
      </c>
      <c r="K1364" s="315">
        <v>5</v>
      </c>
      <c r="L1364" s="319">
        <v>58108.840000968587</v>
      </c>
      <c r="M1364" s="319">
        <v>58108.840000968587</v>
      </c>
      <c r="N1364" s="320">
        <v>1.532367137313756E-3</v>
      </c>
      <c r="O1364" s="320">
        <v>1.532367137313756E-3</v>
      </c>
      <c r="P1364" s="315">
        <v>8</v>
      </c>
      <c r="Q1364" s="319">
        <v>21991.36500008998</v>
      </c>
      <c r="R1364" s="320">
        <v>7.1637729408723978E-5</v>
      </c>
    </row>
    <row r="1365" spans="2:18" x14ac:dyDescent="0.2">
      <c r="B1365" s="315" t="s">
        <v>3863</v>
      </c>
      <c r="C1365" s="316" t="s">
        <v>7956</v>
      </c>
      <c r="D1365" s="315" t="s">
        <v>24</v>
      </c>
      <c r="E1365" s="317">
        <v>102.75</v>
      </c>
      <c r="F1365" s="318">
        <v>3.4329999999999998</v>
      </c>
      <c r="G1365" s="318">
        <v>0.68920000000000003</v>
      </c>
      <c r="H1365" s="319">
        <v>3.5894984264091181</v>
      </c>
      <c r="I1365" s="319">
        <v>0</v>
      </c>
      <c r="J1365" s="319">
        <v>2.73025E-2</v>
      </c>
      <c r="K1365" s="315">
        <v>0</v>
      </c>
      <c r="L1365" s="319">
        <v>0</v>
      </c>
      <c r="M1365" s="319">
        <v>0</v>
      </c>
      <c r="N1365" s="320">
        <v>0</v>
      </c>
      <c r="O1365" s="320">
        <v>0</v>
      </c>
      <c r="P1365" s="315">
        <v>1</v>
      </c>
      <c r="Q1365" s="319">
        <v>139.35999999797207</v>
      </c>
      <c r="R1365" s="320">
        <v>4.3497712270034442E-6</v>
      </c>
    </row>
    <row r="1366" spans="2:18" x14ac:dyDescent="0.2">
      <c r="B1366" s="315" t="s">
        <v>4311</v>
      </c>
      <c r="C1366" s="316" t="s">
        <v>8601</v>
      </c>
      <c r="D1366" s="315" t="s">
        <v>24</v>
      </c>
      <c r="E1366" s="317">
        <v>564</v>
      </c>
      <c r="F1366" s="318">
        <v>1.2061999999999999</v>
      </c>
      <c r="G1366" s="318">
        <v>3.0341</v>
      </c>
      <c r="H1366" s="319">
        <v>3.3342925000000001</v>
      </c>
      <c r="I1366" s="319">
        <v>1.7390949999999999E-2</v>
      </c>
      <c r="J1366" s="319">
        <v>4.2355000000000002E-4</v>
      </c>
      <c r="K1366" s="315">
        <v>0</v>
      </c>
      <c r="L1366" s="319">
        <v>0</v>
      </c>
      <c r="M1366" s="319">
        <v>0</v>
      </c>
      <c r="N1366" s="320">
        <v>0</v>
      </c>
      <c r="O1366" s="320">
        <v>0</v>
      </c>
      <c r="P1366" s="315">
        <v>1</v>
      </c>
      <c r="Q1366" s="319">
        <v>50.370000003569295</v>
      </c>
      <c r="R1366" s="320">
        <v>7.3057444337908449E-7</v>
      </c>
    </row>
    <row r="1367" spans="2:18" x14ac:dyDescent="0.2">
      <c r="B1367" s="315" t="s">
        <v>1571</v>
      </c>
      <c r="C1367" s="316" t="s">
        <v>8602</v>
      </c>
      <c r="D1367" s="315" t="s">
        <v>24</v>
      </c>
      <c r="E1367" s="317">
        <v>1777.8646153846153</v>
      </c>
      <c r="F1367" s="318">
        <v>8.7888000000000019</v>
      </c>
      <c r="G1367" s="318">
        <v>1.3899300000000001</v>
      </c>
      <c r="H1367" s="319">
        <v>4.3684456127054805</v>
      </c>
      <c r="I1367" s="319">
        <v>186.03376162999999</v>
      </c>
      <c r="J1367" s="319">
        <v>0.72741747999999995</v>
      </c>
      <c r="K1367" s="315">
        <v>5</v>
      </c>
      <c r="L1367" s="319">
        <v>4405604.6600027969</v>
      </c>
      <c r="M1367" s="319">
        <v>109043.44000008686</v>
      </c>
      <c r="N1367" s="320">
        <v>3.289713609787589E-3</v>
      </c>
      <c r="O1367" s="320">
        <v>1.6716337951763816E-3</v>
      </c>
      <c r="P1367" s="315">
        <v>6</v>
      </c>
      <c r="Q1367" s="319">
        <v>13100.527499908372</v>
      </c>
      <c r="R1367" s="320">
        <v>4.6941285890115187E-5</v>
      </c>
    </row>
    <row r="1368" spans="2:18" x14ac:dyDescent="0.2">
      <c r="B1368" s="315" t="s">
        <v>1088</v>
      </c>
      <c r="C1368" s="316" t="s">
        <v>8603</v>
      </c>
      <c r="D1368" s="315" t="s">
        <v>24</v>
      </c>
      <c r="E1368" s="317">
        <v>509.66777777777781</v>
      </c>
      <c r="F1368" s="318">
        <v>2.5490999999999997</v>
      </c>
      <c r="G1368" s="318">
        <v>1.2383</v>
      </c>
      <c r="H1368" s="319">
        <v>2.9474761258269289</v>
      </c>
      <c r="I1368" s="319">
        <v>3.96884916</v>
      </c>
      <c r="J1368" s="319">
        <v>0.44577747000000001</v>
      </c>
      <c r="K1368" s="315">
        <v>5</v>
      </c>
      <c r="L1368" s="319">
        <v>152453.10950095969</v>
      </c>
      <c r="M1368" s="319">
        <v>152453.10950095969</v>
      </c>
      <c r="N1368" s="320">
        <v>6.5103788156318956E-4</v>
      </c>
      <c r="O1368" s="320">
        <v>6.5103788156318956E-4</v>
      </c>
      <c r="P1368" s="315">
        <v>4</v>
      </c>
      <c r="Q1368" s="319">
        <v>16479.823999666209</v>
      </c>
      <c r="R1368" s="320">
        <v>7.8363757524869406E-5</v>
      </c>
    </row>
    <row r="1369" spans="2:18" x14ac:dyDescent="0.2">
      <c r="B1369" s="315" t="s">
        <v>8604</v>
      </c>
      <c r="C1369" s="316" t="s">
        <v>8605</v>
      </c>
      <c r="D1369" s="315" t="s">
        <v>24</v>
      </c>
      <c r="E1369" s="317">
        <v>502.36</v>
      </c>
      <c r="F1369" s="318">
        <v>2.64</v>
      </c>
      <c r="G1369" s="318">
        <v>2.0118</v>
      </c>
      <c r="H1369" s="319"/>
      <c r="I1369" s="319">
        <v>7.4324918599999998</v>
      </c>
      <c r="J1369" s="319">
        <v>1.112461E-2</v>
      </c>
      <c r="K1369" s="315"/>
      <c r="L1369" s="319"/>
      <c r="M1369" s="319"/>
      <c r="N1369" s="320"/>
      <c r="O1369" s="320"/>
      <c r="P1369" s="315"/>
      <c r="Q1369" s="319"/>
      <c r="R1369" s="320"/>
    </row>
    <row r="1370" spans="2:18" x14ac:dyDescent="0.2">
      <c r="B1370" s="315" t="s">
        <v>1337</v>
      </c>
      <c r="C1370" s="316" t="s">
        <v>7958</v>
      </c>
      <c r="D1370" s="315" t="s">
        <v>24</v>
      </c>
      <c r="E1370" s="317">
        <v>937</v>
      </c>
      <c r="F1370" s="318">
        <v>4.0712999999999999</v>
      </c>
      <c r="G1370" s="318">
        <v>0.63400000000000001</v>
      </c>
      <c r="H1370" s="319">
        <v>2.2766487504257134</v>
      </c>
      <c r="I1370" s="319">
        <v>5.7228552099999996</v>
      </c>
      <c r="J1370" s="319">
        <v>0.41580255999999999</v>
      </c>
      <c r="K1370" s="315">
        <v>3</v>
      </c>
      <c r="L1370" s="319">
        <v>218788.1900122012</v>
      </c>
      <c r="M1370" s="319">
        <v>218788.1900122012</v>
      </c>
      <c r="N1370" s="320">
        <v>1.9046691793114584E-3</v>
      </c>
      <c r="O1370" s="320">
        <v>1.9046691793114584E-3</v>
      </c>
      <c r="P1370" s="315">
        <v>3</v>
      </c>
      <c r="Q1370" s="319">
        <v>10062.539799925304</v>
      </c>
      <c r="R1370" s="320">
        <v>3.7056820783734929E-5</v>
      </c>
    </row>
    <row r="1371" spans="2:18" x14ac:dyDescent="0.2">
      <c r="B1371" s="315" t="s">
        <v>1159</v>
      </c>
      <c r="C1371" s="316" t="s">
        <v>8014</v>
      </c>
      <c r="D1371" s="315" t="s">
        <v>24</v>
      </c>
      <c r="E1371" s="317">
        <v>388.66666666666669</v>
      </c>
      <c r="F1371" s="318">
        <v>0</v>
      </c>
      <c r="G1371" s="318">
        <v>4.2776999999999994</v>
      </c>
      <c r="H1371" s="319"/>
      <c r="I1371" s="319">
        <v>5.4613580000000002E-2</v>
      </c>
      <c r="J1371" s="319">
        <v>3.6774279999999999E-2</v>
      </c>
      <c r="K1371" s="315">
        <v>2</v>
      </c>
      <c r="L1371" s="319">
        <v>1631.9999997824198</v>
      </c>
      <c r="M1371" s="319">
        <v>1631.9999997824198</v>
      </c>
      <c r="N1371" s="320">
        <v>4.1279150112991781E-4</v>
      </c>
      <c r="O1371" s="320">
        <v>4.1279150112991781E-4</v>
      </c>
      <c r="P1371" s="315">
        <v>1</v>
      </c>
      <c r="Q1371" s="319">
        <v>1153.4499999908965</v>
      </c>
      <c r="R1371" s="320">
        <v>3.9335126901105164E-6</v>
      </c>
    </row>
    <row r="1372" spans="2:18" x14ac:dyDescent="0.2">
      <c r="B1372" s="315" t="s">
        <v>1160</v>
      </c>
      <c r="C1372" s="316" t="s">
        <v>8014</v>
      </c>
      <c r="D1372" s="315" t="s">
        <v>24</v>
      </c>
      <c r="E1372" s="317">
        <v>178</v>
      </c>
      <c r="F1372" s="318">
        <v>0</v>
      </c>
      <c r="G1372" s="318">
        <v>2.1888000000000001</v>
      </c>
      <c r="H1372" s="319"/>
      <c r="I1372" s="319">
        <v>1.6666190000000001E-2</v>
      </c>
      <c r="J1372" s="319">
        <v>0</v>
      </c>
      <c r="K1372" s="315">
        <v>1</v>
      </c>
      <c r="L1372" s="319">
        <v>533.99999987566844</v>
      </c>
      <c r="M1372" s="319">
        <v>533.99999987566844</v>
      </c>
      <c r="N1372" s="320">
        <v>1.7814006975544803E-4</v>
      </c>
      <c r="O1372" s="320">
        <v>1.7814006975544803E-4</v>
      </c>
      <c r="P1372" s="315">
        <v>0</v>
      </c>
      <c r="Q1372" s="319">
        <v>0</v>
      </c>
      <c r="R1372" s="320">
        <v>0</v>
      </c>
    </row>
    <row r="1373" spans="2:18" x14ac:dyDescent="0.2">
      <c r="B1373" s="315" t="s">
        <v>1161</v>
      </c>
      <c r="C1373" s="316" t="s">
        <v>8606</v>
      </c>
      <c r="D1373" s="315" t="s">
        <v>24</v>
      </c>
      <c r="E1373" s="317">
        <v>386</v>
      </c>
      <c r="F1373" s="318">
        <v>0</v>
      </c>
      <c r="G1373" s="318">
        <v>5.2456000000000005</v>
      </c>
      <c r="H1373" s="319"/>
      <c r="I1373" s="319">
        <v>0.18616511999999999</v>
      </c>
      <c r="J1373" s="319">
        <v>0</v>
      </c>
      <c r="K1373" s="315">
        <v>1</v>
      </c>
      <c r="L1373" s="319">
        <v>1157.9999997303821</v>
      </c>
      <c r="M1373" s="319">
        <v>1157.9999997303821</v>
      </c>
      <c r="N1373" s="320">
        <v>3.8630374677305019E-4</v>
      </c>
      <c r="O1373" s="320">
        <v>3.8630374677305019E-4</v>
      </c>
      <c r="P1373" s="315">
        <v>0</v>
      </c>
      <c r="Q1373" s="319">
        <v>0</v>
      </c>
      <c r="R1373" s="320">
        <v>0</v>
      </c>
    </row>
    <row r="1374" spans="2:18" x14ac:dyDescent="0.2">
      <c r="B1374" s="315" t="s">
        <v>1412</v>
      </c>
      <c r="C1374" s="316" t="s">
        <v>8607</v>
      </c>
      <c r="D1374" s="315" t="s">
        <v>25</v>
      </c>
      <c r="E1374" s="317">
        <v>200</v>
      </c>
      <c r="F1374" s="318">
        <v>66.32419999999999</v>
      </c>
      <c r="G1374" s="318">
        <v>0.03</v>
      </c>
      <c r="H1374" s="319">
        <v>0.4001151</v>
      </c>
      <c r="I1374" s="319">
        <v>1.6299316100000001</v>
      </c>
      <c r="J1374" s="319">
        <v>0</v>
      </c>
      <c r="K1374" s="315">
        <v>5</v>
      </c>
      <c r="L1374" s="319">
        <v>11893.999999217922</v>
      </c>
      <c r="M1374" s="319">
        <v>4293.9999991713557</v>
      </c>
      <c r="N1374" s="320">
        <v>6.344450893853306E-4</v>
      </c>
      <c r="O1374" s="320">
        <v>5.7691861944308368E-4</v>
      </c>
      <c r="P1374" s="315">
        <v>0</v>
      </c>
      <c r="Q1374" s="319">
        <v>0</v>
      </c>
      <c r="R1374" s="320">
        <v>0</v>
      </c>
    </row>
    <row r="1375" spans="2:18" x14ac:dyDescent="0.2">
      <c r="B1375" s="315" t="s">
        <v>8608</v>
      </c>
      <c r="C1375" s="316" t="s">
        <v>7542</v>
      </c>
      <c r="D1375" s="315" t="s">
        <v>24</v>
      </c>
      <c r="E1375" s="317">
        <v>138</v>
      </c>
      <c r="F1375" s="318">
        <v>0</v>
      </c>
      <c r="G1375" s="318">
        <v>0.46790000000000004</v>
      </c>
      <c r="H1375" s="319"/>
      <c r="I1375" s="319"/>
      <c r="J1375" s="319"/>
      <c r="K1375" s="315"/>
      <c r="L1375" s="319"/>
      <c r="M1375" s="319"/>
      <c r="N1375" s="320"/>
      <c r="O1375" s="320"/>
      <c r="P1375" s="315"/>
      <c r="Q1375" s="319"/>
      <c r="R1375" s="320"/>
    </row>
    <row r="1376" spans="2:18" x14ac:dyDescent="0.2">
      <c r="B1376" s="315" t="s">
        <v>8609</v>
      </c>
      <c r="C1376" s="316" t="s">
        <v>7542</v>
      </c>
      <c r="D1376" s="315" t="s">
        <v>24</v>
      </c>
      <c r="E1376" s="317">
        <v>29</v>
      </c>
      <c r="F1376" s="318">
        <v>0</v>
      </c>
      <c r="G1376" s="318">
        <v>0.54900000000000004</v>
      </c>
      <c r="H1376" s="319">
        <v>1.6766728</v>
      </c>
      <c r="I1376" s="319"/>
      <c r="J1376" s="319"/>
      <c r="K1376" s="315"/>
      <c r="L1376" s="319"/>
      <c r="M1376" s="319"/>
      <c r="N1376" s="320"/>
      <c r="O1376" s="320"/>
      <c r="P1376" s="315"/>
      <c r="Q1376" s="319"/>
      <c r="R1376" s="320"/>
    </row>
    <row r="1377" spans="2:18" x14ac:dyDescent="0.2">
      <c r="B1377" s="315" t="s">
        <v>914</v>
      </c>
      <c r="C1377" s="316" t="s">
        <v>8610</v>
      </c>
      <c r="D1377" s="315" t="s">
        <v>24</v>
      </c>
      <c r="E1377" s="317">
        <v>1344.4424999999999</v>
      </c>
      <c r="F1377" s="318">
        <v>5.5312999999999999</v>
      </c>
      <c r="G1377" s="318">
        <v>1.4449000000000001</v>
      </c>
      <c r="H1377" s="319">
        <v>2.6293278</v>
      </c>
      <c r="I1377" s="319">
        <v>89.761286850000005</v>
      </c>
      <c r="J1377" s="319">
        <v>0.33168582000000002</v>
      </c>
      <c r="K1377" s="315">
        <v>4</v>
      </c>
      <c r="L1377" s="319">
        <v>4049894.5800108467</v>
      </c>
      <c r="M1377" s="319">
        <v>295390.08000824798</v>
      </c>
      <c r="N1377" s="320">
        <v>5.4059083807124425E-3</v>
      </c>
      <c r="O1377" s="320">
        <v>2.6934472554464789E-3</v>
      </c>
      <c r="P1377" s="315">
        <v>8</v>
      </c>
      <c r="Q1377" s="319">
        <v>11764.03500012905</v>
      </c>
      <c r="R1377" s="320">
        <v>4.1217190478012956E-5</v>
      </c>
    </row>
    <row r="1378" spans="2:18" x14ac:dyDescent="0.2">
      <c r="B1378" s="315" t="s">
        <v>3315</v>
      </c>
      <c r="C1378" s="316" t="s">
        <v>8611</v>
      </c>
      <c r="D1378" s="315" t="s">
        <v>24</v>
      </c>
      <c r="E1378" s="317">
        <v>601.76</v>
      </c>
      <c r="F1378" s="318">
        <v>1.3086000000000002</v>
      </c>
      <c r="G1378" s="318">
        <v>2.0945999999999998</v>
      </c>
      <c r="H1378" s="319">
        <v>5.0490715000000002</v>
      </c>
      <c r="I1378" s="319">
        <v>0</v>
      </c>
      <c r="J1378" s="319">
        <v>1.1139697200000001</v>
      </c>
      <c r="K1378" s="315">
        <v>0</v>
      </c>
      <c r="L1378" s="319">
        <v>0</v>
      </c>
      <c r="M1378" s="319">
        <v>0</v>
      </c>
      <c r="N1378" s="320">
        <v>0</v>
      </c>
      <c r="O1378" s="320">
        <v>0</v>
      </c>
      <c r="P1378" s="315">
        <v>2</v>
      </c>
      <c r="Q1378" s="319">
        <v>7269.4863999001082</v>
      </c>
      <c r="R1378" s="320">
        <v>2.7631952916889162E-5</v>
      </c>
    </row>
    <row r="1379" spans="2:18" x14ac:dyDescent="0.2">
      <c r="B1379" s="315" t="s">
        <v>1352</v>
      </c>
      <c r="C1379" s="316" t="s">
        <v>8612</v>
      </c>
      <c r="D1379" s="315" t="s">
        <v>24</v>
      </c>
      <c r="E1379" s="317">
        <v>1746.8933333333334</v>
      </c>
      <c r="F1379" s="318">
        <v>2.8790999999999998</v>
      </c>
      <c r="G1379" s="318">
        <v>10.701700000000001</v>
      </c>
      <c r="H1379" s="319">
        <v>4.4203191999999998</v>
      </c>
      <c r="I1379" s="319">
        <v>0.10040880000000001</v>
      </c>
      <c r="J1379" s="319">
        <v>0.27328845000000002</v>
      </c>
      <c r="K1379" s="315">
        <v>2</v>
      </c>
      <c r="L1379" s="319">
        <v>2752.7200000033713</v>
      </c>
      <c r="M1379" s="319">
        <v>2752.7200000033713</v>
      </c>
      <c r="N1379" s="320">
        <v>2.520750529172046E-5</v>
      </c>
      <c r="O1379" s="320">
        <v>2.520750529172046E-5</v>
      </c>
      <c r="P1379" s="315">
        <v>4</v>
      </c>
      <c r="Q1379" s="319">
        <v>5078.3499999823052</v>
      </c>
      <c r="R1379" s="320">
        <v>3.128961089302294E-5</v>
      </c>
    </row>
    <row r="1380" spans="2:18" x14ac:dyDescent="0.2">
      <c r="B1380" s="315" t="s">
        <v>1291</v>
      </c>
      <c r="C1380" s="316" t="s">
        <v>8613</v>
      </c>
      <c r="D1380" s="315" t="s">
        <v>24</v>
      </c>
      <c r="E1380" s="317">
        <v>1182.0594444444444</v>
      </c>
      <c r="F1380" s="318">
        <v>3.8620000000000001</v>
      </c>
      <c r="G1380" s="318">
        <v>4.5083000000000002</v>
      </c>
      <c r="H1380" s="319">
        <v>4.4203191999999998</v>
      </c>
      <c r="I1380" s="319">
        <v>4.8981335599999998</v>
      </c>
      <c r="J1380" s="319">
        <v>1.5027869</v>
      </c>
      <c r="K1380" s="315">
        <v>4</v>
      </c>
      <c r="L1380" s="319">
        <v>116527.19500348436</v>
      </c>
      <c r="M1380" s="319">
        <v>99947.170003434221</v>
      </c>
      <c r="N1380" s="320">
        <v>1.2844430156952248E-3</v>
      </c>
      <c r="O1380" s="320">
        <v>1.2699314592193403E-3</v>
      </c>
      <c r="P1380" s="315">
        <v>12</v>
      </c>
      <c r="Q1380" s="319">
        <v>69800.964999753254</v>
      </c>
      <c r="R1380" s="320">
        <v>1.8981230943922753E-4</v>
      </c>
    </row>
    <row r="1381" spans="2:18" x14ac:dyDescent="0.2">
      <c r="B1381" s="315" t="s">
        <v>850</v>
      </c>
      <c r="C1381" s="316" t="s">
        <v>8614</v>
      </c>
      <c r="D1381" s="315" t="s">
        <v>24</v>
      </c>
      <c r="E1381" s="317">
        <v>1324.6876923076925</v>
      </c>
      <c r="F1381" s="318">
        <v>6.0786999999999995</v>
      </c>
      <c r="G1381" s="318">
        <v>0.75360000000000005</v>
      </c>
      <c r="H1381" s="319">
        <v>2.4173917071717432</v>
      </c>
      <c r="I1381" s="319">
        <v>0.15703402999999999</v>
      </c>
      <c r="J1381" s="319">
        <v>0.36114067</v>
      </c>
      <c r="K1381" s="315">
        <v>4</v>
      </c>
      <c r="L1381" s="319">
        <v>5506.8200004860755</v>
      </c>
      <c r="M1381" s="319">
        <v>5506.8200004860755</v>
      </c>
      <c r="N1381" s="320">
        <v>2.9511756248791336E-4</v>
      </c>
      <c r="O1381" s="320">
        <v>2.9511756248791336E-4</v>
      </c>
      <c r="P1381" s="315">
        <v>9</v>
      </c>
      <c r="Q1381" s="319">
        <v>29171.132999970472</v>
      </c>
      <c r="R1381" s="320">
        <v>1.1179232972063817E-4</v>
      </c>
    </row>
    <row r="1382" spans="2:18" x14ac:dyDescent="0.2">
      <c r="B1382" s="315" t="s">
        <v>1727</v>
      </c>
      <c r="C1382" s="316" t="s">
        <v>8615</v>
      </c>
      <c r="D1382" s="315" t="s">
        <v>24</v>
      </c>
      <c r="E1382" s="317">
        <v>810</v>
      </c>
      <c r="F1382" s="318">
        <v>3.1488</v>
      </c>
      <c r="G1382" s="318">
        <v>1.857</v>
      </c>
      <c r="H1382" s="319">
        <v>2.2673188999999998</v>
      </c>
      <c r="I1382" s="319">
        <v>0.10790758</v>
      </c>
      <c r="J1382" s="319">
        <v>3.5912700000000001E-3</v>
      </c>
      <c r="K1382" s="315">
        <v>1</v>
      </c>
      <c r="L1382" s="319">
        <v>15261.499999701628</v>
      </c>
      <c r="M1382" s="319">
        <v>15261.499999701628</v>
      </c>
      <c r="N1382" s="320">
        <v>1.1774921079728527E-4</v>
      </c>
      <c r="O1382" s="320">
        <v>1.1774921079728527E-4</v>
      </c>
      <c r="P1382" s="315">
        <v>1</v>
      </c>
      <c r="Q1382" s="319">
        <v>314.16000000752973</v>
      </c>
      <c r="R1382" s="320">
        <v>1.1664109516838853E-6</v>
      </c>
    </row>
    <row r="1383" spans="2:18" x14ac:dyDescent="0.2">
      <c r="B1383" s="315" t="s">
        <v>2711</v>
      </c>
      <c r="C1383" s="316" t="s">
        <v>8611</v>
      </c>
      <c r="D1383" s="315" t="s">
        <v>24</v>
      </c>
      <c r="E1383" s="317">
        <v>699.23500000000001</v>
      </c>
      <c r="F1383" s="318">
        <v>2.8073999999999999</v>
      </c>
      <c r="G1383" s="318">
        <v>0.98220000000000007</v>
      </c>
      <c r="H1383" s="319">
        <v>2.7979480646514969</v>
      </c>
      <c r="I1383" s="319">
        <v>7.5486319999999996E-2</v>
      </c>
      <c r="J1383" s="319">
        <v>0.15027751</v>
      </c>
      <c r="K1383" s="315">
        <v>0</v>
      </c>
      <c r="L1383" s="319">
        <v>0</v>
      </c>
      <c r="M1383" s="319">
        <v>0</v>
      </c>
      <c r="N1383" s="320">
        <v>0</v>
      </c>
      <c r="O1383" s="320">
        <v>0</v>
      </c>
      <c r="P1383" s="315">
        <v>4</v>
      </c>
      <c r="Q1383" s="319">
        <v>8075.2299999809711</v>
      </c>
      <c r="R1383" s="320">
        <v>2.5964546513581271E-5</v>
      </c>
    </row>
    <row r="1384" spans="2:18" x14ac:dyDescent="0.2">
      <c r="B1384" s="315" t="s">
        <v>1355</v>
      </c>
      <c r="C1384" s="316" t="s">
        <v>8616</v>
      </c>
      <c r="D1384" s="315" t="s">
        <v>24</v>
      </c>
      <c r="E1384" s="317">
        <v>1072.5511111111109</v>
      </c>
      <c r="F1384" s="318">
        <v>3.8666</v>
      </c>
      <c r="G1384" s="318">
        <v>2.4647000000000001</v>
      </c>
      <c r="H1384" s="319">
        <v>2.2820177715701293</v>
      </c>
      <c r="I1384" s="319">
        <v>59.616906450000002</v>
      </c>
      <c r="J1384" s="319">
        <v>0.46889292999999999</v>
      </c>
      <c r="K1384" s="315">
        <v>6</v>
      </c>
      <c r="L1384" s="319">
        <v>2805617.6140006953</v>
      </c>
      <c r="M1384" s="319">
        <v>11842.683999779792</v>
      </c>
      <c r="N1384" s="320">
        <v>1.205225201379735E-3</v>
      </c>
      <c r="O1384" s="320">
        <v>1.3258482519787356E-4</v>
      </c>
      <c r="P1384" s="315">
        <v>3</v>
      </c>
      <c r="Q1384" s="319">
        <v>21969.824999696437</v>
      </c>
      <c r="R1384" s="320">
        <v>6.2750521802997126E-5</v>
      </c>
    </row>
    <row r="1385" spans="2:18" x14ac:dyDescent="0.2">
      <c r="B1385" s="315" t="s">
        <v>4796</v>
      </c>
      <c r="C1385" s="316" t="s">
        <v>8617</v>
      </c>
      <c r="D1385" s="315" t="s">
        <v>24</v>
      </c>
      <c r="E1385" s="317">
        <v>626.5</v>
      </c>
      <c r="F1385" s="318">
        <v>1.5096000000000001</v>
      </c>
      <c r="G1385" s="318">
        <v>2.9186000000000001</v>
      </c>
      <c r="H1385" s="319">
        <v>1.6004604</v>
      </c>
      <c r="I1385" s="319">
        <v>0</v>
      </c>
      <c r="J1385" s="319">
        <v>7.0223469999999996E-2</v>
      </c>
      <c r="K1385" s="315">
        <v>0</v>
      </c>
      <c r="L1385" s="319">
        <v>0</v>
      </c>
      <c r="M1385" s="319">
        <v>0</v>
      </c>
      <c r="N1385" s="320">
        <v>0</v>
      </c>
      <c r="O1385" s="320">
        <v>0</v>
      </c>
      <c r="P1385" s="315">
        <v>1</v>
      </c>
      <c r="Q1385" s="319">
        <v>3243.5999999287537</v>
      </c>
      <c r="R1385" s="320">
        <v>1.2358113659954105E-5</v>
      </c>
    </row>
    <row r="1386" spans="2:18" x14ac:dyDescent="0.2">
      <c r="B1386" s="315" t="s">
        <v>1396</v>
      </c>
      <c r="C1386" s="316" t="s">
        <v>8618</v>
      </c>
      <c r="D1386" s="315" t="s">
        <v>24</v>
      </c>
      <c r="E1386" s="317">
        <v>858.02428571428572</v>
      </c>
      <c r="F1386" s="318">
        <v>3.9357000000000002</v>
      </c>
      <c r="G1386" s="318">
        <v>1.0526</v>
      </c>
      <c r="H1386" s="319">
        <v>1.7985394301357736</v>
      </c>
      <c r="I1386" s="319">
        <v>2.6187657099999999</v>
      </c>
      <c r="J1386" s="319">
        <v>0.48683545</v>
      </c>
      <c r="K1386" s="315">
        <v>2</v>
      </c>
      <c r="L1386" s="319">
        <v>96074.100002554595</v>
      </c>
      <c r="M1386" s="319">
        <v>96074.100002554595</v>
      </c>
      <c r="N1386" s="320">
        <v>9.3664731415353899E-4</v>
      </c>
      <c r="O1386" s="320">
        <v>9.3664731415353899E-4</v>
      </c>
      <c r="P1386" s="315">
        <v>5</v>
      </c>
      <c r="Q1386" s="319">
        <v>16865.559999969857</v>
      </c>
      <c r="R1386" s="320">
        <v>7.4681871698201304E-5</v>
      </c>
    </row>
    <row r="1387" spans="2:18" x14ac:dyDescent="0.2">
      <c r="B1387" s="315" t="s">
        <v>1131</v>
      </c>
      <c r="C1387" s="316" t="s">
        <v>8619</v>
      </c>
      <c r="D1387" s="315" t="s">
        <v>24</v>
      </c>
      <c r="E1387" s="317">
        <v>1604.487037037037</v>
      </c>
      <c r="F1387" s="318">
        <v>7.0385</v>
      </c>
      <c r="G1387" s="318">
        <v>2.3678000000000003</v>
      </c>
      <c r="H1387" s="319">
        <v>3.1818676999999997</v>
      </c>
      <c r="I1387" s="319">
        <v>0.65712395000000001</v>
      </c>
      <c r="J1387" s="319">
        <v>1.2447507900000001</v>
      </c>
      <c r="K1387" s="315">
        <v>4</v>
      </c>
      <c r="L1387" s="319">
        <v>30816.799999841991</v>
      </c>
      <c r="M1387" s="319">
        <v>30816.799999841991</v>
      </c>
      <c r="N1387" s="320">
        <v>3.0942244423018872E-4</v>
      </c>
      <c r="O1387" s="320">
        <v>3.0942244423018872E-4</v>
      </c>
      <c r="P1387" s="315">
        <v>23</v>
      </c>
      <c r="Q1387" s="319">
        <v>60354.000000254135</v>
      </c>
      <c r="R1387" s="320">
        <v>2.6063887438928271E-4</v>
      </c>
    </row>
    <row r="1388" spans="2:18" x14ac:dyDescent="0.2">
      <c r="B1388" s="315" t="s">
        <v>1393</v>
      </c>
      <c r="C1388" s="316" t="s">
        <v>8620</v>
      </c>
      <c r="D1388" s="315" t="s">
        <v>24</v>
      </c>
      <c r="E1388" s="317">
        <v>1550.7083333333333</v>
      </c>
      <c r="F1388" s="318">
        <v>5.601</v>
      </c>
      <c r="G1388" s="318">
        <v>2.7776000000000001</v>
      </c>
      <c r="H1388" s="319">
        <v>3.8106200000000001</v>
      </c>
      <c r="I1388" s="319">
        <v>2.2345542699999998</v>
      </c>
      <c r="J1388" s="319">
        <v>2.6520711399999999</v>
      </c>
      <c r="K1388" s="315">
        <v>2</v>
      </c>
      <c r="L1388" s="319">
        <v>108474.0500118292</v>
      </c>
      <c r="M1388" s="319">
        <v>108474.0500118292</v>
      </c>
      <c r="N1388" s="320">
        <v>1.5762085540645253E-3</v>
      </c>
      <c r="O1388" s="320">
        <v>1.5762085540645253E-3</v>
      </c>
      <c r="P1388" s="315">
        <v>22</v>
      </c>
      <c r="Q1388" s="319">
        <v>98517.774999874935</v>
      </c>
      <c r="R1388" s="320">
        <v>4.9050413364805617E-4</v>
      </c>
    </row>
    <row r="1389" spans="2:18" x14ac:dyDescent="0.2">
      <c r="B1389" s="315" t="s">
        <v>5001</v>
      </c>
      <c r="C1389" s="316" t="s">
        <v>8621</v>
      </c>
      <c r="D1389" s="315" t="s">
        <v>25</v>
      </c>
      <c r="E1389" s="317">
        <v>356</v>
      </c>
      <c r="F1389" s="318">
        <v>0.55110000000000003</v>
      </c>
      <c r="G1389" s="318">
        <v>3.2850000000000001</v>
      </c>
      <c r="H1389" s="319">
        <v>0.69279313681672827</v>
      </c>
      <c r="I1389" s="319"/>
      <c r="J1389" s="319"/>
      <c r="K1389" s="315"/>
      <c r="L1389" s="319"/>
      <c r="M1389" s="319"/>
      <c r="N1389" s="320"/>
      <c r="O1389" s="320"/>
      <c r="P1389" s="315"/>
      <c r="Q1389" s="319"/>
      <c r="R1389" s="320"/>
    </row>
    <row r="1390" spans="2:18" x14ac:dyDescent="0.2">
      <c r="B1390" s="315" t="s">
        <v>911</v>
      </c>
      <c r="C1390" s="316" t="s">
        <v>8622</v>
      </c>
      <c r="D1390" s="315" t="s">
        <v>25</v>
      </c>
      <c r="E1390" s="317">
        <v>256</v>
      </c>
      <c r="F1390" s="318">
        <v>2.6391</v>
      </c>
      <c r="G1390" s="318">
        <v>0.92500000000000004</v>
      </c>
      <c r="H1390" s="319">
        <v>0.66685850000000002</v>
      </c>
      <c r="I1390" s="319"/>
      <c r="J1390" s="319"/>
      <c r="K1390" s="315"/>
      <c r="L1390" s="319"/>
      <c r="M1390" s="319"/>
      <c r="N1390" s="320"/>
      <c r="O1390" s="320"/>
      <c r="P1390" s="315"/>
      <c r="Q1390" s="319"/>
      <c r="R1390" s="320"/>
    </row>
    <row r="1391" spans="2:18" x14ac:dyDescent="0.2">
      <c r="B1391" s="315" t="s">
        <v>1572</v>
      </c>
      <c r="C1391" s="316" t="s">
        <v>8623</v>
      </c>
      <c r="D1391" s="315" t="s">
        <v>24</v>
      </c>
      <c r="E1391" s="317">
        <v>1378.06125</v>
      </c>
      <c r="F1391" s="318">
        <v>5.5866000000000007</v>
      </c>
      <c r="G1391" s="318">
        <v>1.806</v>
      </c>
      <c r="H1391" s="319">
        <v>3.6581951999999998</v>
      </c>
      <c r="I1391" s="319">
        <v>45.990871179999999</v>
      </c>
      <c r="J1391" s="319">
        <v>0.45430188999999999</v>
      </c>
      <c r="K1391" s="315">
        <v>2</v>
      </c>
      <c r="L1391" s="319">
        <v>1511436.629996968</v>
      </c>
      <c r="M1391" s="319">
        <v>0</v>
      </c>
      <c r="N1391" s="320">
        <v>1.4443577472358273E-3</v>
      </c>
      <c r="O1391" s="320">
        <v>0</v>
      </c>
      <c r="P1391" s="315">
        <v>14</v>
      </c>
      <c r="Q1391" s="319">
        <v>26684.9750002277</v>
      </c>
      <c r="R1391" s="320">
        <v>1.3052049103259419E-4</v>
      </c>
    </row>
    <row r="1392" spans="2:18" x14ac:dyDescent="0.2">
      <c r="B1392" s="315" t="s">
        <v>1758</v>
      </c>
      <c r="C1392" s="316" t="s">
        <v>8624</v>
      </c>
      <c r="D1392" s="315" t="s">
        <v>24</v>
      </c>
      <c r="E1392" s="317">
        <v>1120.2</v>
      </c>
      <c r="F1392" s="318">
        <v>4.4811999999999994</v>
      </c>
      <c r="G1392" s="318">
        <v>2.0701999999999998</v>
      </c>
      <c r="H1392" s="319">
        <v>2.2820177715701293</v>
      </c>
      <c r="I1392" s="319">
        <v>2.2994570799999998</v>
      </c>
      <c r="J1392" s="319">
        <v>2.0379992599999999</v>
      </c>
      <c r="K1392" s="315">
        <v>1</v>
      </c>
      <c r="L1392" s="319">
        <v>55830.000005001202</v>
      </c>
      <c r="M1392" s="319">
        <v>55830.000005001202</v>
      </c>
      <c r="N1392" s="320">
        <v>1.1313924848672218E-3</v>
      </c>
      <c r="O1392" s="320">
        <v>1.1313924848672218E-3</v>
      </c>
      <c r="P1392" s="315">
        <v>14</v>
      </c>
      <c r="Q1392" s="319">
        <v>81497.944999701314</v>
      </c>
      <c r="R1392" s="320">
        <v>3.5063504678388126E-4</v>
      </c>
    </row>
    <row r="1393" spans="2:18" x14ac:dyDescent="0.2">
      <c r="B1393" s="315" t="s">
        <v>4254</v>
      </c>
      <c r="C1393" s="316" t="s">
        <v>8624</v>
      </c>
      <c r="D1393" s="315" t="s">
        <v>24</v>
      </c>
      <c r="E1393" s="317">
        <v>1018.3333333333334</v>
      </c>
      <c r="F1393" s="318">
        <v>1.3809</v>
      </c>
      <c r="G1393" s="318">
        <v>5.0735000000000001</v>
      </c>
      <c r="H1393" s="319">
        <v>2.2292127000000002</v>
      </c>
      <c r="I1393" s="319">
        <v>0</v>
      </c>
      <c r="J1393" s="319">
        <v>0.18703328</v>
      </c>
      <c r="K1393" s="315">
        <v>0</v>
      </c>
      <c r="L1393" s="319">
        <v>0</v>
      </c>
      <c r="M1393" s="319">
        <v>0</v>
      </c>
      <c r="N1393" s="320">
        <v>0</v>
      </c>
      <c r="O1393" s="320">
        <v>0</v>
      </c>
      <c r="P1393" s="315">
        <v>3</v>
      </c>
      <c r="Q1393" s="319">
        <v>7036.6000000647964</v>
      </c>
      <c r="R1393" s="320">
        <v>2.1556406010144018E-5</v>
      </c>
    </row>
    <row r="1394" spans="2:18" x14ac:dyDescent="0.2">
      <c r="B1394" s="315" t="s">
        <v>776</v>
      </c>
      <c r="C1394" s="316" t="s">
        <v>8625</v>
      </c>
      <c r="D1394" s="315" t="s">
        <v>24</v>
      </c>
      <c r="E1394" s="317">
        <v>1939.4486301369891</v>
      </c>
      <c r="F1394" s="318">
        <v>8.3117999999999999</v>
      </c>
      <c r="G1394" s="318">
        <v>1.1696000000000002</v>
      </c>
      <c r="H1394" s="319">
        <v>3.8868323999999994</v>
      </c>
      <c r="I1394" s="319">
        <v>1.3542787599999999</v>
      </c>
      <c r="J1394" s="319">
        <v>8.0858674799999992</v>
      </c>
      <c r="K1394" s="315">
        <v>6</v>
      </c>
      <c r="L1394" s="319">
        <v>79614.540002027148</v>
      </c>
      <c r="M1394" s="319">
        <v>23469.000002131485</v>
      </c>
      <c r="N1394" s="320">
        <v>2.2203474352056876E-3</v>
      </c>
      <c r="O1394" s="320">
        <v>2.1556292293132377E-3</v>
      </c>
      <c r="P1394" s="315">
        <v>66</v>
      </c>
      <c r="Q1394" s="319">
        <v>318917.46460008476</v>
      </c>
      <c r="R1394" s="320">
        <v>1.0795276309509202E-3</v>
      </c>
    </row>
    <row r="1395" spans="2:18" x14ac:dyDescent="0.2">
      <c r="B1395" s="315" t="s">
        <v>1809</v>
      </c>
      <c r="C1395" s="316" t="s">
        <v>8626</v>
      </c>
      <c r="D1395" s="315" t="s">
        <v>24</v>
      </c>
      <c r="E1395" s="317">
        <v>1451.8324999999998</v>
      </c>
      <c r="F1395" s="318">
        <v>3.6998000000000002</v>
      </c>
      <c r="G1395" s="318">
        <v>6.1124000000000009</v>
      </c>
      <c r="H1395" s="319">
        <v>4.9347529000000003</v>
      </c>
      <c r="I1395" s="319">
        <v>0.23618201999999999</v>
      </c>
      <c r="J1395" s="319">
        <v>0.34136423999999999</v>
      </c>
      <c r="K1395" s="315">
        <v>2</v>
      </c>
      <c r="L1395" s="319">
        <v>10815.000000394648</v>
      </c>
      <c r="M1395" s="319">
        <v>10815.000000394648</v>
      </c>
      <c r="N1395" s="320">
        <v>2.3003248463428908E-4</v>
      </c>
      <c r="O1395" s="320">
        <v>2.3003248463428908E-4</v>
      </c>
      <c r="P1395" s="315">
        <v>8</v>
      </c>
      <c r="Q1395" s="319">
        <v>15479.101200277633</v>
      </c>
      <c r="R1395" s="320">
        <v>1.3273260273589872E-4</v>
      </c>
    </row>
    <row r="1396" spans="2:18" x14ac:dyDescent="0.2">
      <c r="B1396" s="315" t="s">
        <v>706</v>
      </c>
      <c r="C1396" s="316" t="s">
        <v>8627</v>
      </c>
      <c r="D1396" s="315" t="s">
        <v>24</v>
      </c>
      <c r="E1396" s="317">
        <v>1204.348</v>
      </c>
      <c r="F1396" s="318">
        <v>7.3326000000000002</v>
      </c>
      <c r="G1396" s="318">
        <v>0.22370000000000001</v>
      </c>
      <c r="H1396" s="319">
        <v>3.2330346384780739</v>
      </c>
      <c r="I1396" s="319">
        <v>0.61529908</v>
      </c>
      <c r="J1396" s="319">
        <v>0.78104631000000002</v>
      </c>
      <c r="K1396" s="315">
        <v>3</v>
      </c>
      <c r="L1396" s="319">
        <v>16498.679999176609</v>
      </c>
      <c r="M1396" s="319">
        <v>16498.679999176609</v>
      </c>
      <c r="N1396" s="320">
        <v>1.9589679294833659E-4</v>
      </c>
      <c r="O1396" s="320">
        <v>1.9589679294833659E-4</v>
      </c>
      <c r="P1396" s="315">
        <v>7</v>
      </c>
      <c r="Q1396" s="319">
        <v>30724.687000124159</v>
      </c>
      <c r="R1396" s="320">
        <v>1.2828352183901843E-4</v>
      </c>
    </row>
    <row r="1397" spans="2:18" x14ac:dyDescent="0.2">
      <c r="B1397" s="315" t="s">
        <v>1415</v>
      </c>
      <c r="C1397" s="316" t="s">
        <v>8628</v>
      </c>
      <c r="D1397" s="315" t="s">
        <v>24</v>
      </c>
      <c r="E1397" s="317">
        <v>597.45100000000002</v>
      </c>
      <c r="F1397" s="318">
        <v>4.6689000000000007</v>
      </c>
      <c r="G1397" s="318">
        <v>3.1764000000000001</v>
      </c>
      <c r="H1397" s="319">
        <v>2.6293278</v>
      </c>
      <c r="I1397" s="319">
        <v>20.840088430000002</v>
      </c>
      <c r="J1397" s="319">
        <v>0.48681100999999999</v>
      </c>
      <c r="K1397" s="315">
        <v>3</v>
      </c>
      <c r="L1397" s="319">
        <v>654280.73999663768</v>
      </c>
      <c r="M1397" s="319">
        <v>3667.6199998398779</v>
      </c>
      <c r="N1397" s="320">
        <v>6.8010522558669643E-4</v>
      </c>
      <c r="O1397" s="320">
        <v>7.5548897484648803E-5</v>
      </c>
      <c r="P1397" s="315">
        <v>7</v>
      </c>
      <c r="Q1397" s="319">
        <v>26672.989299969435</v>
      </c>
      <c r="R1397" s="320">
        <v>1.2705612287296024E-4</v>
      </c>
    </row>
    <row r="1398" spans="2:18" x14ac:dyDescent="0.2">
      <c r="B1398" s="315" t="s">
        <v>1437</v>
      </c>
      <c r="C1398" s="316" t="s">
        <v>8629</v>
      </c>
      <c r="D1398" s="315" t="s">
        <v>24</v>
      </c>
      <c r="E1398" s="317">
        <v>1310.7299999999998</v>
      </c>
      <c r="F1398" s="318">
        <v>6.9607000000000001</v>
      </c>
      <c r="G1398" s="318">
        <v>0.33860000000000001</v>
      </c>
      <c r="H1398" s="319">
        <v>3.5601869530859722</v>
      </c>
      <c r="I1398" s="319">
        <v>4.1843201800000003</v>
      </c>
      <c r="J1398" s="319">
        <v>1.7761979800000001</v>
      </c>
      <c r="K1398" s="315">
        <v>6</v>
      </c>
      <c r="L1398" s="319">
        <v>205194.78000096316</v>
      </c>
      <c r="M1398" s="319">
        <v>9547.600000701088</v>
      </c>
      <c r="N1398" s="320">
        <v>3.3036313352096698E-4</v>
      </c>
      <c r="O1398" s="320">
        <v>1.6013339359220488E-4</v>
      </c>
      <c r="P1398" s="315">
        <v>7</v>
      </c>
      <c r="Q1398" s="319">
        <v>53872.309999980716</v>
      </c>
      <c r="R1398" s="320">
        <v>1.7879132198140684E-4</v>
      </c>
    </row>
    <row r="1399" spans="2:18" x14ac:dyDescent="0.2">
      <c r="B1399" s="315" t="s">
        <v>800</v>
      </c>
      <c r="C1399" s="316" t="s">
        <v>8630</v>
      </c>
      <c r="D1399" s="315" t="s">
        <v>24</v>
      </c>
      <c r="E1399" s="317">
        <v>550.48941176470589</v>
      </c>
      <c r="F1399" s="318">
        <v>4.6181999999999999</v>
      </c>
      <c r="G1399" s="318">
        <v>1.0399</v>
      </c>
      <c r="H1399" s="319">
        <v>1.9436696338469348</v>
      </c>
      <c r="I1399" s="319">
        <v>21.42196448</v>
      </c>
      <c r="J1399" s="319">
        <v>0.55264979000000003</v>
      </c>
      <c r="K1399" s="315">
        <v>10</v>
      </c>
      <c r="L1399" s="319">
        <v>967271.98000561842</v>
      </c>
      <c r="M1399" s="319">
        <v>192188.53000336364</v>
      </c>
      <c r="N1399" s="320">
        <v>3.5858197360887434E-3</v>
      </c>
      <c r="O1399" s="320">
        <v>2.5696325202627709E-3</v>
      </c>
      <c r="P1399" s="315">
        <v>6</v>
      </c>
      <c r="Q1399" s="319">
        <v>24743.400000091751</v>
      </c>
      <c r="R1399" s="320">
        <v>8.1252866374246447E-5</v>
      </c>
    </row>
    <row r="1400" spans="2:18" x14ac:dyDescent="0.2">
      <c r="B1400" s="315" t="s">
        <v>738</v>
      </c>
      <c r="C1400" s="316" t="s">
        <v>8627</v>
      </c>
      <c r="D1400" s="315" t="s">
        <v>24</v>
      </c>
      <c r="E1400" s="317">
        <v>891.17666666666662</v>
      </c>
      <c r="F1400" s="318">
        <v>6.3056000000000001</v>
      </c>
      <c r="G1400" s="318">
        <v>0.66370000000000007</v>
      </c>
      <c r="H1400" s="319">
        <v>3.0484959999999997</v>
      </c>
      <c r="I1400" s="319">
        <v>66.74496585</v>
      </c>
      <c r="J1400" s="319">
        <v>0</v>
      </c>
      <c r="K1400" s="315">
        <v>6</v>
      </c>
      <c r="L1400" s="319">
        <v>1760736.5349999107</v>
      </c>
      <c r="M1400" s="319">
        <v>14809.074999611737</v>
      </c>
      <c r="N1400" s="320">
        <v>1.5570409422651374E-3</v>
      </c>
      <c r="O1400" s="320">
        <v>1.2459444253976542E-4</v>
      </c>
      <c r="P1400" s="315">
        <v>0</v>
      </c>
      <c r="Q1400" s="319">
        <v>0</v>
      </c>
      <c r="R1400" s="320">
        <v>0</v>
      </c>
    </row>
    <row r="1401" spans="2:18" x14ac:dyDescent="0.2">
      <c r="B1401" s="315" t="s">
        <v>5489</v>
      </c>
      <c r="C1401" s="316" t="s">
        <v>8631</v>
      </c>
      <c r="D1401" s="315" t="s">
        <v>24</v>
      </c>
      <c r="E1401" s="317">
        <v>1224.8942857142858</v>
      </c>
      <c r="F1401" s="318">
        <v>4.8609999999999998</v>
      </c>
      <c r="G1401" s="318">
        <v>0.25480000000000003</v>
      </c>
      <c r="H1401" s="319">
        <v>3.1818676999999997</v>
      </c>
      <c r="I1401" s="319">
        <v>2.8355640000000001E-2</v>
      </c>
      <c r="J1401" s="319">
        <v>0.94214240999999999</v>
      </c>
      <c r="K1401" s="315">
        <v>0</v>
      </c>
      <c r="L1401" s="319">
        <v>0</v>
      </c>
      <c r="M1401" s="319">
        <v>0</v>
      </c>
      <c r="N1401" s="320">
        <v>0</v>
      </c>
      <c r="O1401" s="320">
        <v>0</v>
      </c>
      <c r="P1401" s="315">
        <v>13</v>
      </c>
      <c r="Q1401" s="319">
        <v>47399.39470013864</v>
      </c>
      <c r="R1401" s="320">
        <v>1.664504688990745E-4</v>
      </c>
    </row>
    <row r="1402" spans="2:18" x14ac:dyDescent="0.2">
      <c r="B1402" s="315" t="s">
        <v>2287</v>
      </c>
      <c r="C1402" s="316" t="s">
        <v>8629</v>
      </c>
      <c r="D1402" s="315" t="s">
        <v>24</v>
      </c>
      <c r="E1402" s="317">
        <v>1778.2333333333333</v>
      </c>
      <c r="F1402" s="318">
        <v>4.2221700000000002</v>
      </c>
      <c r="G1402" s="318">
        <v>0.82680000000000009</v>
      </c>
      <c r="H1402" s="319">
        <v>4.2107351000000008</v>
      </c>
      <c r="I1402" s="319">
        <v>0</v>
      </c>
      <c r="J1402" s="319">
        <v>1.41025259</v>
      </c>
      <c r="K1402" s="315">
        <v>0</v>
      </c>
      <c r="L1402" s="319">
        <v>0</v>
      </c>
      <c r="M1402" s="319">
        <v>0</v>
      </c>
      <c r="N1402" s="320">
        <v>0</v>
      </c>
      <c r="O1402" s="320">
        <v>0</v>
      </c>
      <c r="P1402" s="315">
        <v>6</v>
      </c>
      <c r="Q1402" s="319">
        <v>69519.284998844436</v>
      </c>
      <c r="R1402" s="320">
        <v>2.3366582215726179E-4</v>
      </c>
    </row>
    <row r="1403" spans="2:18" x14ac:dyDescent="0.2">
      <c r="B1403" s="315" t="s">
        <v>982</v>
      </c>
      <c r="C1403" s="316" t="s">
        <v>8632</v>
      </c>
      <c r="D1403" s="315" t="s">
        <v>25</v>
      </c>
      <c r="E1403" s="317">
        <v>1449.625</v>
      </c>
      <c r="F1403" s="318">
        <v>24.245699999999999</v>
      </c>
      <c r="G1403" s="318">
        <v>3.0003000000000002</v>
      </c>
      <c r="H1403" s="319">
        <v>3.3342925000000001</v>
      </c>
      <c r="I1403" s="319">
        <v>26.412633830000001</v>
      </c>
      <c r="J1403" s="319">
        <v>1.724374E-2</v>
      </c>
      <c r="K1403" s="315">
        <v>7</v>
      </c>
      <c r="L1403" s="319">
        <v>1426062.4999914756</v>
      </c>
      <c r="M1403" s="319">
        <v>365755.49999373558</v>
      </c>
      <c r="N1403" s="320">
        <v>1.4264958832388505E-2</v>
      </c>
      <c r="O1403" s="320">
        <v>8.858366003868582E-3</v>
      </c>
      <c r="P1403" s="315">
        <v>1</v>
      </c>
      <c r="Q1403" s="319">
        <v>1229.1200000171084</v>
      </c>
      <c r="R1403" s="320">
        <v>1.9550086942280358E-5</v>
      </c>
    </row>
    <row r="1404" spans="2:18" x14ac:dyDescent="0.2">
      <c r="B1404" s="315" t="s">
        <v>838</v>
      </c>
      <c r="C1404" s="316" t="s">
        <v>8633</v>
      </c>
      <c r="D1404" s="315" t="s">
        <v>25</v>
      </c>
      <c r="E1404" s="317">
        <v>1014.4375</v>
      </c>
      <c r="F1404" s="318">
        <v>39.848870000000005</v>
      </c>
      <c r="G1404" s="318">
        <v>0.56040000000000001</v>
      </c>
      <c r="H1404" s="319">
        <v>2.6293278</v>
      </c>
      <c r="I1404" s="319">
        <v>6.9024753900000002</v>
      </c>
      <c r="J1404" s="319">
        <v>2.0387339799999999</v>
      </c>
      <c r="K1404" s="315">
        <v>11</v>
      </c>
      <c r="L1404" s="319">
        <v>470522.6199989958</v>
      </c>
      <c r="M1404" s="319">
        <v>143290.91999637103</v>
      </c>
      <c r="N1404" s="320">
        <v>5.6383538369441958E-3</v>
      </c>
      <c r="O1404" s="320">
        <v>4.2727094452618807E-3</v>
      </c>
      <c r="P1404" s="315">
        <v>5</v>
      </c>
      <c r="Q1404" s="319">
        <v>89823.959998790408</v>
      </c>
      <c r="R1404" s="320">
        <v>7.2829966850175738E-4</v>
      </c>
    </row>
    <row r="1405" spans="2:18" x14ac:dyDescent="0.2">
      <c r="B1405" s="315" t="s">
        <v>905</v>
      </c>
      <c r="C1405" s="316" t="s">
        <v>8634</v>
      </c>
      <c r="D1405" s="315" t="s">
        <v>25</v>
      </c>
      <c r="E1405" s="317">
        <v>773.41416666666657</v>
      </c>
      <c r="F1405" s="318">
        <v>18.820499999999999</v>
      </c>
      <c r="G1405" s="318">
        <v>2.2826</v>
      </c>
      <c r="H1405" s="319">
        <v>3.2961863</v>
      </c>
      <c r="I1405" s="319">
        <v>2.92317786</v>
      </c>
      <c r="J1405" s="319">
        <v>1.1769755900000001</v>
      </c>
      <c r="K1405" s="315">
        <v>7</v>
      </c>
      <c r="L1405" s="319">
        <v>106502.23999916212</v>
      </c>
      <c r="M1405" s="319">
        <v>30608.239999995429</v>
      </c>
      <c r="N1405" s="320">
        <v>9.2920203366839735E-4</v>
      </c>
      <c r="O1405" s="320">
        <v>2.5732109748234893E-4</v>
      </c>
      <c r="P1405" s="315">
        <v>5</v>
      </c>
      <c r="Q1405" s="319">
        <v>24033.600000133272</v>
      </c>
      <c r="R1405" s="320">
        <v>2.1653834286347468E-4</v>
      </c>
    </row>
    <row r="1406" spans="2:18" x14ac:dyDescent="0.2">
      <c r="B1406" s="315" t="s">
        <v>629</v>
      </c>
      <c r="C1406" s="316" t="s">
        <v>8635</v>
      </c>
      <c r="D1406" s="315" t="s">
        <v>25</v>
      </c>
      <c r="E1406" s="317">
        <v>1055.1035294117648</v>
      </c>
      <c r="F1406" s="318">
        <v>56.5593</v>
      </c>
      <c r="G1406" s="318">
        <v>4.0966000000000005</v>
      </c>
      <c r="H1406" s="319">
        <v>2.9722835999999999</v>
      </c>
      <c r="I1406" s="319">
        <v>114.98079007</v>
      </c>
      <c r="J1406" s="319">
        <v>4.4832565200000003</v>
      </c>
      <c r="K1406" s="315">
        <v>13</v>
      </c>
      <c r="L1406" s="319">
        <v>3177973.7300014356</v>
      </c>
      <c r="M1406" s="319">
        <v>202595.24000329274</v>
      </c>
      <c r="N1406" s="320">
        <v>1.2607492741019098E-2</v>
      </c>
      <c r="O1406" s="320">
        <v>9.9357419478730766E-3</v>
      </c>
      <c r="P1406" s="315">
        <v>21</v>
      </c>
      <c r="Q1406" s="319">
        <v>136107.52480018578</v>
      </c>
      <c r="R1406" s="320">
        <v>1.9330652167071317E-3</v>
      </c>
    </row>
    <row r="1407" spans="2:18" x14ac:dyDescent="0.2">
      <c r="B1407" s="315" t="s">
        <v>820</v>
      </c>
      <c r="C1407" s="316" t="s">
        <v>8636</v>
      </c>
      <c r="D1407" s="315" t="s">
        <v>25</v>
      </c>
      <c r="E1407" s="317">
        <v>769.25</v>
      </c>
      <c r="F1407" s="318">
        <v>26.570700000000002</v>
      </c>
      <c r="G1407" s="318">
        <v>5.5505000000000004</v>
      </c>
      <c r="H1407" s="319">
        <v>2.2900662022552876</v>
      </c>
      <c r="I1407" s="319">
        <v>28.825738179999998</v>
      </c>
      <c r="J1407" s="319">
        <v>4.3072340599999999</v>
      </c>
      <c r="K1407" s="315">
        <v>19</v>
      </c>
      <c r="L1407" s="319">
        <v>1329474.5700006881</v>
      </c>
      <c r="M1407" s="319">
        <v>95065.339999787786</v>
      </c>
      <c r="N1407" s="320">
        <v>2.5324098875184218E-3</v>
      </c>
      <c r="O1407" s="320">
        <v>1.4867914525210396E-3</v>
      </c>
      <c r="P1407" s="315">
        <v>13</v>
      </c>
      <c r="Q1407" s="319">
        <v>167138.68999915052</v>
      </c>
      <c r="R1407" s="320">
        <v>1.6880884438043901E-3</v>
      </c>
    </row>
    <row r="1408" spans="2:18" x14ac:dyDescent="0.2">
      <c r="B1408" s="315" t="s">
        <v>544</v>
      </c>
      <c r="C1408" s="316" t="s">
        <v>8637</v>
      </c>
      <c r="D1408" s="315" t="s">
        <v>25</v>
      </c>
      <c r="E1408" s="317">
        <v>703.75</v>
      </c>
      <c r="F1408" s="318">
        <v>34.668399999999998</v>
      </c>
      <c r="G1408" s="318">
        <v>0.97850000000000004</v>
      </c>
      <c r="H1408" s="319">
        <v>1.7704713496427489</v>
      </c>
      <c r="I1408" s="319">
        <v>14.85467266</v>
      </c>
      <c r="J1408" s="319">
        <v>2.0300337399999999</v>
      </c>
      <c r="K1408" s="315">
        <v>5</v>
      </c>
      <c r="L1408" s="319">
        <v>422864.50499915978</v>
      </c>
      <c r="M1408" s="319">
        <v>6787.5049996974994</v>
      </c>
      <c r="N1408" s="320">
        <v>2.9129367352786059E-3</v>
      </c>
      <c r="O1408" s="320">
        <v>9.2880025740364725E-4</v>
      </c>
      <c r="P1408" s="315">
        <v>13</v>
      </c>
      <c r="Q1408" s="319">
        <v>95790.700000739191</v>
      </c>
      <c r="R1408" s="320">
        <v>6.9978785121189264E-4</v>
      </c>
    </row>
    <row r="1409" spans="2:18" x14ac:dyDescent="0.2">
      <c r="B1409" s="315" t="s">
        <v>1526</v>
      </c>
      <c r="C1409" s="316" t="s">
        <v>8638</v>
      </c>
      <c r="D1409" s="315" t="s">
        <v>25</v>
      </c>
      <c r="E1409" s="317">
        <v>477</v>
      </c>
      <c r="F1409" s="318">
        <v>3.7065000000000001</v>
      </c>
      <c r="G1409" s="318">
        <v>3.4638</v>
      </c>
      <c r="H1409" s="319">
        <v>1.7147790000000001</v>
      </c>
      <c r="I1409" s="319">
        <v>11.03709666</v>
      </c>
      <c r="J1409" s="319">
        <v>0</v>
      </c>
      <c r="K1409" s="315">
        <v>1</v>
      </c>
      <c r="L1409" s="319">
        <v>286199.9999983341</v>
      </c>
      <c r="M1409" s="319">
        <v>0</v>
      </c>
      <c r="N1409" s="320">
        <v>1.3666903970344479E-3</v>
      </c>
      <c r="O1409" s="320">
        <v>0</v>
      </c>
      <c r="P1409" s="315">
        <v>0</v>
      </c>
      <c r="Q1409" s="319">
        <v>0</v>
      </c>
      <c r="R1409" s="320">
        <v>0</v>
      </c>
    </row>
    <row r="1410" spans="2:18" x14ac:dyDescent="0.2">
      <c r="B1410" s="315" t="s">
        <v>1458</v>
      </c>
      <c r="C1410" s="316" t="s">
        <v>8639</v>
      </c>
      <c r="D1410" s="315" t="s">
        <v>25</v>
      </c>
      <c r="E1410" s="317">
        <v>643.71111111111111</v>
      </c>
      <c r="F1410" s="318">
        <v>44.907400000000003</v>
      </c>
      <c r="G1410" s="318">
        <v>1.2844</v>
      </c>
      <c r="H1410" s="319">
        <v>1.9051811262460008</v>
      </c>
      <c r="I1410" s="319">
        <v>16.540357050000001</v>
      </c>
      <c r="J1410" s="319">
        <v>5.5669090499999996</v>
      </c>
      <c r="K1410" s="315">
        <v>7</v>
      </c>
      <c r="L1410" s="319">
        <v>481811.56000094977</v>
      </c>
      <c r="M1410" s="319">
        <v>1248.1200000010897</v>
      </c>
      <c r="N1410" s="320">
        <v>1.9429496413538808E-3</v>
      </c>
      <c r="O1410" s="320">
        <v>1.2456377033100358E-4</v>
      </c>
      <c r="P1410" s="315">
        <v>11</v>
      </c>
      <c r="Q1410" s="319">
        <v>143441.42000003823</v>
      </c>
      <c r="R1410" s="320">
        <v>9.0464884520191798E-4</v>
      </c>
    </row>
    <row r="1411" spans="2:18" x14ac:dyDescent="0.2">
      <c r="B1411" s="315" t="s">
        <v>4320</v>
      </c>
      <c r="C1411" s="316" t="s">
        <v>8640</v>
      </c>
      <c r="D1411" s="315" t="s">
        <v>24</v>
      </c>
      <c r="E1411" s="317">
        <v>241.98000000000002</v>
      </c>
      <c r="F1411" s="318">
        <v>0.61850000000000005</v>
      </c>
      <c r="G1411" s="318">
        <v>3.9103000000000003</v>
      </c>
      <c r="H1411" s="319">
        <v>2.8008056999999997</v>
      </c>
      <c r="I1411" s="319">
        <v>0</v>
      </c>
      <c r="J1411" s="319">
        <v>0.77417099</v>
      </c>
      <c r="K1411" s="315">
        <v>0</v>
      </c>
      <c r="L1411" s="319">
        <v>0</v>
      </c>
      <c r="M1411" s="319">
        <v>0</v>
      </c>
      <c r="N1411" s="320">
        <v>0</v>
      </c>
      <c r="O1411" s="320">
        <v>0</v>
      </c>
      <c r="P1411" s="315">
        <v>1</v>
      </c>
      <c r="Q1411" s="319">
        <v>14870.79</v>
      </c>
      <c r="R1411" s="320">
        <v>5.5120449245322123E-5</v>
      </c>
    </row>
    <row r="1412" spans="2:18" x14ac:dyDescent="0.2">
      <c r="B1412" s="315" t="s">
        <v>8641</v>
      </c>
      <c r="C1412" s="316" t="s">
        <v>8642</v>
      </c>
      <c r="D1412" s="315" t="s">
        <v>24</v>
      </c>
      <c r="E1412" s="317">
        <v>1392</v>
      </c>
      <c r="F1412" s="318">
        <v>0</v>
      </c>
      <c r="G1412" s="318">
        <v>10.216800000000001</v>
      </c>
      <c r="H1412" s="319">
        <v>3.8296730999999999</v>
      </c>
      <c r="I1412" s="319"/>
      <c r="J1412" s="319"/>
      <c r="K1412" s="315"/>
      <c r="L1412" s="319"/>
      <c r="M1412" s="319"/>
      <c r="N1412" s="320"/>
      <c r="O1412" s="320"/>
      <c r="P1412" s="315"/>
      <c r="Q1412" s="319"/>
      <c r="R1412" s="320"/>
    </row>
    <row r="1413" spans="2:18" x14ac:dyDescent="0.2">
      <c r="B1413" s="315" t="s">
        <v>1172</v>
      </c>
      <c r="C1413" s="316" t="s">
        <v>8643</v>
      </c>
      <c r="D1413" s="315" t="s">
        <v>24</v>
      </c>
      <c r="E1413" s="317">
        <v>1181.5566666666666</v>
      </c>
      <c r="F1413" s="318">
        <v>0.81159999999999999</v>
      </c>
      <c r="G1413" s="318">
        <v>6.7949000000000002</v>
      </c>
      <c r="H1413" s="319">
        <v>3.5057703999999998</v>
      </c>
      <c r="I1413" s="319">
        <v>3.71063403</v>
      </c>
      <c r="J1413" s="319">
        <v>0.63321548000000005</v>
      </c>
      <c r="K1413" s="315">
        <v>4</v>
      </c>
      <c r="L1413" s="319">
        <v>162581.88999651041</v>
      </c>
      <c r="M1413" s="319">
        <v>162581.88999651041</v>
      </c>
      <c r="N1413" s="320">
        <v>1.4228002162348791E-3</v>
      </c>
      <c r="O1413" s="320">
        <v>1.4228002162348791E-3</v>
      </c>
      <c r="P1413" s="315">
        <v>5</v>
      </c>
      <c r="Q1413" s="319">
        <v>19804.960000396495</v>
      </c>
      <c r="R1413" s="320">
        <v>9.885205425962645E-5</v>
      </c>
    </row>
    <row r="1414" spans="2:18" x14ac:dyDescent="0.2">
      <c r="B1414" s="315" t="s">
        <v>1271</v>
      </c>
      <c r="C1414" s="316" t="s">
        <v>7892</v>
      </c>
      <c r="D1414" s="315" t="s">
        <v>24</v>
      </c>
      <c r="E1414" s="317">
        <v>91.125</v>
      </c>
      <c r="F1414" s="318">
        <v>0.94089999999999996</v>
      </c>
      <c r="G1414" s="318">
        <v>1.7635000000000001</v>
      </c>
      <c r="H1414" s="319">
        <v>2.9532305000000001</v>
      </c>
      <c r="I1414" s="319">
        <v>6.1000029600000003</v>
      </c>
      <c r="J1414" s="319">
        <v>8.2118040000000003E-2</v>
      </c>
      <c r="K1414" s="315">
        <v>1</v>
      </c>
      <c r="L1414" s="319">
        <v>12809.499999965192</v>
      </c>
      <c r="M1414" s="319">
        <v>12809.499999965192</v>
      </c>
      <c r="N1414" s="320">
        <v>8.9874232725245962E-5</v>
      </c>
      <c r="O1414" s="320">
        <v>8.9874232725245962E-5</v>
      </c>
      <c r="P1414" s="315">
        <v>1</v>
      </c>
      <c r="Q1414" s="319">
        <v>294.84000000490346</v>
      </c>
      <c r="R1414" s="320">
        <v>7.0637786156237628E-6</v>
      </c>
    </row>
    <row r="1415" spans="2:18" x14ac:dyDescent="0.2">
      <c r="B1415" s="315" t="s">
        <v>8644</v>
      </c>
      <c r="C1415" s="316" t="s">
        <v>8645</v>
      </c>
      <c r="D1415" s="315" t="s">
        <v>24</v>
      </c>
      <c r="E1415" s="317">
        <v>564</v>
      </c>
      <c r="F1415" s="318">
        <v>0</v>
      </c>
      <c r="G1415" s="318">
        <v>5.2433000000000005</v>
      </c>
      <c r="H1415" s="319">
        <v>2.6483808999999998</v>
      </c>
      <c r="I1415" s="319"/>
      <c r="J1415" s="319"/>
      <c r="K1415" s="315"/>
      <c r="L1415" s="319"/>
      <c r="M1415" s="319"/>
      <c r="N1415" s="320"/>
      <c r="O1415" s="320"/>
      <c r="P1415" s="315"/>
      <c r="Q1415" s="319"/>
      <c r="R1415" s="320"/>
    </row>
    <row r="1416" spans="2:18" x14ac:dyDescent="0.2">
      <c r="B1416" s="315" t="s">
        <v>1240</v>
      </c>
      <c r="C1416" s="316" t="s">
        <v>8646</v>
      </c>
      <c r="D1416" s="315" t="s">
        <v>24</v>
      </c>
      <c r="E1416" s="317">
        <v>1403.8333333333333</v>
      </c>
      <c r="F1416" s="318">
        <v>0.40510000000000002</v>
      </c>
      <c r="G1416" s="318">
        <v>8.0054999999999996</v>
      </c>
      <c r="H1416" s="319">
        <v>3.3152393999999998</v>
      </c>
      <c r="I1416" s="319">
        <v>3.0662710299999998</v>
      </c>
      <c r="J1416" s="319">
        <v>0.1711491</v>
      </c>
      <c r="K1416" s="315">
        <v>2</v>
      </c>
      <c r="L1416" s="319">
        <v>275243.0500111751</v>
      </c>
      <c r="M1416" s="319">
        <v>111805.0000039686</v>
      </c>
      <c r="N1416" s="320">
        <v>2.8272475817352621E-3</v>
      </c>
      <c r="O1416" s="320">
        <v>1.4121525419052744E-3</v>
      </c>
      <c r="P1416" s="315">
        <v>4</v>
      </c>
      <c r="Q1416" s="319">
        <v>8908.7200002998834</v>
      </c>
      <c r="R1416" s="320">
        <v>5.0887558820170635E-5</v>
      </c>
    </row>
    <row r="1417" spans="2:18" x14ac:dyDescent="0.2">
      <c r="B1417" s="315" t="s">
        <v>1486</v>
      </c>
      <c r="C1417" s="316" t="s">
        <v>8642</v>
      </c>
      <c r="D1417" s="315" t="s">
        <v>24</v>
      </c>
      <c r="E1417" s="317">
        <v>908.91499999999996</v>
      </c>
      <c r="F1417" s="318">
        <v>0.1045</v>
      </c>
      <c r="G1417" s="318">
        <v>7.3804999999999996</v>
      </c>
      <c r="H1417" s="319">
        <v>3.2199738999999998</v>
      </c>
      <c r="I1417" s="319">
        <v>4.1503699999999996E-3</v>
      </c>
      <c r="J1417" s="319">
        <v>2.169302E-2</v>
      </c>
      <c r="K1417" s="315">
        <v>1</v>
      </c>
      <c r="L1417" s="319">
        <v>877.25000001856836</v>
      </c>
      <c r="M1417" s="319">
        <v>877.25000001856836</v>
      </c>
      <c r="N1417" s="320">
        <v>8.0483874503205095E-6</v>
      </c>
      <c r="O1417" s="320">
        <v>8.0483874503205095E-6</v>
      </c>
      <c r="P1417" s="315">
        <v>1</v>
      </c>
      <c r="Q1417" s="319">
        <v>2986.2600000391712</v>
      </c>
      <c r="R1417" s="320">
        <v>1.0569406336197769E-5</v>
      </c>
    </row>
    <row r="1418" spans="2:18" x14ac:dyDescent="0.2">
      <c r="B1418" s="315" t="s">
        <v>8647</v>
      </c>
      <c r="C1418" s="316" t="s">
        <v>7892</v>
      </c>
      <c r="D1418" s="315" t="s">
        <v>24</v>
      </c>
      <c r="E1418" s="317">
        <v>71</v>
      </c>
      <c r="F1418" s="318">
        <v>0.36140000000000005</v>
      </c>
      <c r="G1418" s="318">
        <v>2.4219500000000003</v>
      </c>
      <c r="H1418" s="319">
        <v>3.0675490999999995</v>
      </c>
      <c r="I1418" s="319"/>
      <c r="J1418" s="319"/>
      <c r="K1418" s="315"/>
      <c r="L1418" s="319"/>
      <c r="M1418" s="319"/>
      <c r="N1418" s="320"/>
      <c r="O1418" s="320"/>
      <c r="P1418" s="315"/>
      <c r="Q1418" s="319"/>
      <c r="R1418" s="320"/>
    </row>
    <row r="1419" spans="2:18" x14ac:dyDescent="0.2">
      <c r="B1419" s="315" t="s">
        <v>5952</v>
      </c>
      <c r="C1419" s="316" t="s">
        <v>8648</v>
      </c>
      <c r="D1419" s="315" t="s">
        <v>24</v>
      </c>
      <c r="E1419" s="317">
        <v>1284</v>
      </c>
      <c r="F1419" s="318">
        <v>0.58540000000000003</v>
      </c>
      <c r="G1419" s="318">
        <v>8.549100000000001</v>
      </c>
      <c r="H1419" s="319">
        <v>4.4012661</v>
      </c>
      <c r="I1419" s="319">
        <v>0</v>
      </c>
      <c r="J1419" s="319">
        <v>0.22898958</v>
      </c>
      <c r="K1419" s="315">
        <v>0</v>
      </c>
      <c r="L1419" s="319">
        <v>0</v>
      </c>
      <c r="M1419" s="319">
        <v>0</v>
      </c>
      <c r="N1419" s="320">
        <v>0</v>
      </c>
      <c r="O1419" s="320">
        <v>0</v>
      </c>
      <c r="P1419" s="315">
        <v>2</v>
      </c>
      <c r="Q1419" s="319">
        <v>539.54999997464472</v>
      </c>
      <c r="R1419" s="320">
        <v>4.9782700613764087E-6</v>
      </c>
    </row>
    <row r="1420" spans="2:18" x14ac:dyDescent="0.2">
      <c r="B1420" s="315" t="s">
        <v>6757</v>
      </c>
      <c r="C1420" s="316" t="s">
        <v>8096</v>
      </c>
      <c r="D1420" s="315" t="s">
        <v>24</v>
      </c>
      <c r="E1420" s="317">
        <v>90.5</v>
      </c>
      <c r="F1420" s="318">
        <v>0.76819999999999999</v>
      </c>
      <c r="G1420" s="318">
        <v>3.0867000000000004</v>
      </c>
      <c r="H1420" s="319">
        <v>2.9722835999999999</v>
      </c>
      <c r="I1420" s="319">
        <v>1.3263199999999999E-2</v>
      </c>
      <c r="J1420" s="319">
        <v>5.2338309999999999E-2</v>
      </c>
      <c r="K1420" s="315">
        <v>0</v>
      </c>
      <c r="L1420" s="319">
        <v>0</v>
      </c>
      <c r="M1420" s="319">
        <v>0</v>
      </c>
      <c r="N1420" s="320">
        <v>0</v>
      </c>
      <c r="O1420" s="320">
        <v>0</v>
      </c>
      <c r="P1420" s="315">
        <v>2</v>
      </c>
      <c r="Q1420" s="319">
        <v>5622.1400000592002</v>
      </c>
      <c r="R1420" s="320">
        <v>2.4964850603999766E-5</v>
      </c>
    </row>
    <row r="1421" spans="2:18" x14ac:dyDescent="0.2">
      <c r="B1421" s="315" t="s">
        <v>714</v>
      </c>
      <c r="C1421" s="316" t="s">
        <v>8649</v>
      </c>
      <c r="D1421" s="315" t="s">
        <v>24</v>
      </c>
      <c r="E1421" s="317">
        <v>1184.4614285714285</v>
      </c>
      <c r="F1421" s="318">
        <v>1.46E-2</v>
      </c>
      <c r="G1421" s="318">
        <v>9.0784000000000002</v>
      </c>
      <c r="H1421" s="319">
        <v>2.9782265832355836</v>
      </c>
      <c r="I1421" s="319">
        <v>0.31033065999999998</v>
      </c>
      <c r="J1421" s="319">
        <v>0.29241534000000002</v>
      </c>
      <c r="K1421" s="315">
        <v>5</v>
      </c>
      <c r="L1421" s="319">
        <v>32156.38499880876</v>
      </c>
      <c r="M1421" s="319">
        <v>32156.38499880876</v>
      </c>
      <c r="N1421" s="320">
        <v>2.6838198174653611E-4</v>
      </c>
      <c r="O1421" s="320">
        <v>2.6838198174653611E-4</v>
      </c>
      <c r="P1421" s="315">
        <v>2</v>
      </c>
      <c r="Q1421" s="319">
        <v>18997.499999883003</v>
      </c>
      <c r="R1421" s="320">
        <v>9.8799260910156707E-5</v>
      </c>
    </row>
    <row r="1422" spans="2:18" x14ac:dyDescent="0.2">
      <c r="B1422" s="315" t="s">
        <v>2346</v>
      </c>
      <c r="C1422" s="316" t="s">
        <v>7897</v>
      </c>
      <c r="D1422" s="315" t="s">
        <v>24</v>
      </c>
      <c r="E1422" s="317">
        <v>196.33500000000001</v>
      </c>
      <c r="F1422" s="318">
        <v>0.7752</v>
      </c>
      <c r="G1422" s="318">
        <v>2.0844999999999998</v>
      </c>
      <c r="H1422" s="319">
        <v>2.7817525999999995</v>
      </c>
      <c r="I1422" s="319">
        <v>0</v>
      </c>
      <c r="J1422" s="319">
        <v>0.86258192</v>
      </c>
      <c r="K1422" s="315">
        <v>0</v>
      </c>
      <c r="L1422" s="319">
        <v>0</v>
      </c>
      <c r="M1422" s="319">
        <v>0</v>
      </c>
      <c r="N1422" s="320">
        <v>0</v>
      </c>
      <c r="O1422" s="320">
        <v>0</v>
      </c>
      <c r="P1422" s="315">
        <v>2</v>
      </c>
      <c r="Q1422" s="319">
        <v>10092.535500060416</v>
      </c>
      <c r="R1422" s="320">
        <v>3.8680521915671633E-5</v>
      </c>
    </row>
    <row r="1423" spans="2:18" x14ac:dyDescent="0.2">
      <c r="B1423" s="315" t="s">
        <v>1205</v>
      </c>
      <c r="C1423" s="316" t="s">
        <v>8648</v>
      </c>
      <c r="D1423" s="315" t="s">
        <v>24</v>
      </c>
      <c r="E1423" s="317">
        <v>1062</v>
      </c>
      <c r="F1423" s="318">
        <v>4.2818000000000005</v>
      </c>
      <c r="G1423" s="318">
        <v>5.5674999999999999</v>
      </c>
      <c r="H1423" s="319">
        <v>3.5629296999999998</v>
      </c>
      <c r="I1423" s="319">
        <v>87.965026429999995</v>
      </c>
      <c r="J1423" s="319">
        <v>4.59399187</v>
      </c>
      <c r="K1423" s="315">
        <v>3</v>
      </c>
      <c r="L1423" s="319">
        <v>1110223.8000019169</v>
      </c>
      <c r="M1423" s="319">
        <v>4140.7999999397434</v>
      </c>
      <c r="N1423" s="320">
        <v>1.1228418167210036E-3</v>
      </c>
      <c r="O1423" s="320">
        <v>4.9685840399788391E-5</v>
      </c>
      <c r="P1423" s="315">
        <v>1</v>
      </c>
      <c r="Q1423" s="319">
        <v>13692.000000039116</v>
      </c>
      <c r="R1423" s="320">
        <v>2.8187317124713255E-5</v>
      </c>
    </row>
    <row r="1424" spans="2:18" x14ac:dyDescent="0.2">
      <c r="B1424" s="315" t="s">
        <v>711</v>
      </c>
      <c r="C1424" s="316" t="s">
        <v>8650</v>
      </c>
      <c r="D1424" s="315" t="s">
        <v>25</v>
      </c>
      <c r="E1424" s="317">
        <v>478.21136363636356</v>
      </c>
      <c r="F1424" s="318">
        <v>91.518199999999993</v>
      </c>
      <c r="G1424" s="318">
        <v>4.0654000000000003</v>
      </c>
      <c r="H1424" s="319">
        <v>2.9341773999999998</v>
      </c>
      <c r="I1424" s="319">
        <v>29.873229800000001</v>
      </c>
      <c r="J1424" s="319">
        <v>2.0223610600000002</v>
      </c>
      <c r="K1424" s="315">
        <v>14</v>
      </c>
      <c r="L1424" s="319">
        <v>125309.83750305796</v>
      </c>
      <c r="M1424" s="319">
        <v>125309.83750305796</v>
      </c>
      <c r="N1424" s="320">
        <v>2.0304176704568906E-3</v>
      </c>
      <c r="O1424" s="320">
        <v>2.0304176704568906E-3</v>
      </c>
      <c r="P1424" s="315">
        <v>6</v>
      </c>
      <c r="Q1424" s="319">
        <v>15198.519999935863</v>
      </c>
      <c r="R1424" s="320">
        <v>1.1504453482067128E-4</v>
      </c>
    </row>
    <row r="1425" spans="2:18" x14ac:dyDescent="0.2">
      <c r="B1425" s="315" t="s">
        <v>1404</v>
      </c>
      <c r="C1425" s="316" t="s">
        <v>7542</v>
      </c>
      <c r="D1425" s="315" t="s">
        <v>24</v>
      </c>
      <c r="E1425" s="317">
        <v>1837.7275</v>
      </c>
      <c r="F1425" s="318">
        <v>5.1055000000000001</v>
      </c>
      <c r="G1425" s="318">
        <v>1.0957000000000001</v>
      </c>
      <c r="H1425" s="319">
        <v>3.8106200000000001</v>
      </c>
      <c r="I1425" s="319">
        <v>3.3868950099999999</v>
      </c>
      <c r="J1425" s="319">
        <v>1.48826302</v>
      </c>
      <c r="K1425" s="315">
        <v>2</v>
      </c>
      <c r="L1425" s="319">
        <v>311401.00000022328</v>
      </c>
      <c r="M1425" s="319">
        <v>10686.000000382774</v>
      </c>
      <c r="N1425" s="320">
        <v>2.7680269683951256E-4</v>
      </c>
      <c r="O1425" s="320">
        <v>1.3830842676193755E-4</v>
      </c>
      <c r="P1425" s="315">
        <v>6</v>
      </c>
      <c r="Q1425" s="319">
        <v>112781.1914984632</v>
      </c>
      <c r="R1425" s="320">
        <v>3.8144219502763186E-4</v>
      </c>
    </row>
    <row r="1426" spans="2:18" x14ac:dyDescent="0.2">
      <c r="B1426" s="315" t="s">
        <v>1407</v>
      </c>
      <c r="C1426" s="316" t="s">
        <v>7542</v>
      </c>
      <c r="D1426" s="315" t="s">
        <v>24</v>
      </c>
      <c r="E1426" s="317">
        <v>567.99333333333334</v>
      </c>
      <c r="F1426" s="318">
        <v>0.56670000000000009</v>
      </c>
      <c r="G1426" s="318">
        <v>1.1871</v>
      </c>
      <c r="H1426" s="319">
        <v>2.9722835999999999</v>
      </c>
      <c r="I1426" s="319">
        <v>0.73931139999999995</v>
      </c>
      <c r="J1426" s="319">
        <v>0.29338435000000002</v>
      </c>
      <c r="K1426" s="315">
        <v>3</v>
      </c>
      <c r="L1426" s="319">
        <v>29533.660003424528</v>
      </c>
      <c r="M1426" s="319">
        <v>22867.660003389254</v>
      </c>
      <c r="N1426" s="320">
        <v>6.2485991223871021E-4</v>
      </c>
      <c r="O1426" s="320">
        <v>5.7380538863605231E-4</v>
      </c>
      <c r="P1426" s="315">
        <v>3</v>
      </c>
      <c r="Q1426" s="319">
        <v>16492.889999771924</v>
      </c>
      <c r="R1426" s="320">
        <v>4.5832496675480824E-5</v>
      </c>
    </row>
    <row r="1427" spans="2:18" x14ac:dyDescent="0.2">
      <c r="B1427" s="315" t="s">
        <v>8651</v>
      </c>
      <c r="C1427" s="316" t="s">
        <v>8652</v>
      </c>
      <c r="D1427" s="315" t="s">
        <v>24</v>
      </c>
      <c r="E1427" s="317">
        <v>173</v>
      </c>
      <c r="F1427" s="318">
        <v>6.1600000000000002E-2</v>
      </c>
      <c r="G1427" s="318">
        <v>2.0034000000000001</v>
      </c>
      <c r="H1427" s="319">
        <v>2.8770180999999999</v>
      </c>
      <c r="I1427" s="319"/>
      <c r="J1427" s="319"/>
      <c r="K1427" s="315"/>
      <c r="L1427" s="319"/>
      <c r="M1427" s="319"/>
      <c r="N1427" s="320"/>
      <c r="O1427" s="320"/>
      <c r="P1427" s="315"/>
      <c r="Q1427" s="319"/>
      <c r="R1427" s="320"/>
    </row>
    <row r="1428" spans="2:18" x14ac:dyDescent="0.2">
      <c r="B1428" s="315" t="s">
        <v>1874</v>
      </c>
      <c r="C1428" s="316" t="s">
        <v>7542</v>
      </c>
      <c r="D1428" s="315" t="s">
        <v>24</v>
      </c>
      <c r="E1428" s="317">
        <v>19.900000000000002</v>
      </c>
      <c r="F1428" s="318">
        <v>0</v>
      </c>
      <c r="G1428" s="318">
        <v>0.80159999999999998</v>
      </c>
      <c r="H1428" s="319">
        <v>4.1345226999999998</v>
      </c>
      <c r="I1428" s="319">
        <v>0.27534884999999998</v>
      </c>
      <c r="J1428" s="319">
        <v>0</v>
      </c>
      <c r="K1428" s="315">
        <v>1</v>
      </c>
      <c r="L1428" s="319">
        <v>742.49999998271232</v>
      </c>
      <c r="M1428" s="319">
        <v>742.49999998271232</v>
      </c>
      <c r="N1428" s="320">
        <v>4.962797168033435E-6</v>
      </c>
      <c r="O1428" s="320">
        <v>4.962797168033435E-6</v>
      </c>
      <c r="P1428" s="315">
        <v>0</v>
      </c>
      <c r="Q1428" s="319">
        <v>0</v>
      </c>
      <c r="R1428" s="320">
        <v>0</v>
      </c>
    </row>
    <row r="1429" spans="2:18" x14ac:dyDescent="0.2">
      <c r="B1429" s="315" t="s">
        <v>1867</v>
      </c>
      <c r="C1429" s="316" t="s">
        <v>7542</v>
      </c>
      <c r="D1429" s="315" t="s">
        <v>24</v>
      </c>
      <c r="E1429" s="317">
        <v>51</v>
      </c>
      <c r="F1429" s="318">
        <v>0</v>
      </c>
      <c r="G1429" s="318">
        <v>1.2783800000000001</v>
      </c>
      <c r="H1429" s="319">
        <v>3.2009208</v>
      </c>
      <c r="I1429" s="319">
        <v>3.3156204800000002</v>
      </c>
      <c r="J1429" s="319">
        <v>0</v>
      </c>
      <c r="K1429" s="315">
        <v>1</v>
      </c>
      <c r="L1429" s="319">
        <v>4794.000000130618</v>
      </c>
      <c r="M1429" s="319">
        <v>4794.000000130618</v>
      </c>
      <c r="N1429" s="320">
        <v>5.1150211290991922E-5</v>
      </c>
      <c r="O1429" s="320">
        <v>5.1150211290991922E-5</v>
      </c>
      <c r="P1429" s="315">
        <v>0</v>
      </c>
      <c r="Q1429" s="319">
        <v>0</v>
      </c>
      <c r="R1429" s="320">
        <v>0</v>
      </c>
    </row>
    <row r="1430" spans="2:18" x14ac:dyDescent="0.2">
      <c r="B1430" s="315" t="s">
        <v>8653</v>
      </c>
      <c r="C1430" s="316" t="s">
        <v>7542</v>
      </c>
      <c r="D1430" s="315" t="s">
        <v>24</v>
      </c>
      <c r="E1430" s="317">
        <v>6.6000000000000005</v>
      </c>
      <c r="F1430" s="318">
        <v>0</v>
      </c>
      <c r="G1430" s="318">
        <v>0.45519999999999999</v>
      </c>
      <c r="H1430" s="319">
        <v>4.0202040999999999</v>
      </c>
      <c r="I1430" s="319"/>
      <c r="J1430" s="319"/>
      <c r="K1430" s="315"/>
      <c r="L1430" s="319"/>
      <c r="M1430" s="319"/>
      <c r="N1430" s="320"/>
      <c r="O1430" s="320"/>
      <c r="P1430" s="315"/>
      <c r="Q1430" s="319"/>
      <c r="R1430" s="320"/>
    </row>
    <row r="1431" spans="2:18" x14ac:dyDescent="0.2">
      <c r="B1431" s="315" t="s">
        <v>1687</v>
      </c>
      <c r="C1431" s="316" t="s">
        <v>7542</v>
      </c>
      <c r="D1431" s="315" t="s">
        <v>24</v>
      </c>
      <c r="E1431" s="317">
        <v>1096.9383333333333</v>
      </c>
      <c r="F1431" s="318">
        <v>0.17449999999999999</v>
      </c>
      <c r="G1431" s="318">
        <v>2.79637</v>
      </c>
      <c r="H1431" s="319">
        <v>4.4774785000000001</v>
      </c>
      <c r="I1431" s="319">
        <v>0.70361532999999998</v>
      </c>
      <c r="J1431" s="319">
        <v>0.2322998</v>
      </c>
      <c r="K1431" s="315">
        <v>1</v>
      </c>
      <c r="L1431" s="319">
        <v>9984.0000003576279</v>
      </c>
      <c r="M1431" s="319">
        <v>9984.0000003576279</v>
      </c>
      <c r="N1431" s="320">
        <v>6.467846872876379E-5</v>
      </c>
      <c r="O1431" s="320">
        <v>6.467846872876379E-5</v>
      </c>
      <c r="P1431" s="315">
        <v>4</v>
      </c>
      <c r="Q1431" s="319">
        <v>6450.4650002666476</v>
      </c>
      <c r="R1431" s="320">
        <v>1.2439301959505397E-4</v>
      </c>
    </row>
    <row r="1432" spans="2:18" x14ac:dyDescent="0.2">
      <c r="B1432" s="315" t="s">
        <v>1677</v>
      </c>
      <c r="C1432" s="316" t="s">
        <v>7542</v>
      </c>
      <c r="D1432" s="315" t="s">
        <v>24</v>
      </c>
      <c r="E1432" s="317">
        <v>906.11500000000001</v>
      </c>
      <c r="F1432" s="318">
        <v>0.18809999999999999</v>
      </c>
      <c r="G1432" s="318">
        <v>2.8427500000000001</v>
      </c>
      <c r="H1432" s="319">
        <v>3.6772483</v>
      </c>
      <c r="I1432" s="319">
        <v>1.0633928800000001</v>
      </c>
      <c r="J1432" s="319">
        <v>0.49661282000000001</v>
      </c>
      <c r="K1432" s="315">
        <v>1</v>
      </c>
      <c r="L1432" s="319">
        <v>3303.9999999990687</v>
      </c>
      <c r="M1432" s="319">
        <v>0</v>
      </c>
      <c r="N1432" s="320">
        <v>4.0436242357044744E-6</v>
      </c>
      <c r="O1432" s="320">
        <v>0</v>
      </c>
      <c r="P1432" s="315">
        <v>3</v>
      </c>
      <c r="Q1432" s="319">
        <v>1833.2700000184473</v>
      </c>
      <c r="R1432" s="320">
        <v>2.4442027009956081E-5</v>
      </c>
    </row>
    <row r="1433" spans="2:18" x14ac:dyDescent="0.2">
      <c r="B1433" s="315" t="s">
        <v>8654</v>
      </c>
      <c r="C1433" s="316" t="s">
        <v>7542</v>
      </c>
      <c r="D1433" s="315" t="s">
        <v>24</v>
      </c>
      <c r="E1433" s="317">
        <v>357</v>
      </c>
      <c r="F1433" s="318">
        <v>0</v>
      </c>
      <c r="G1433" s="318">
        <v>3.5293999999999999</v>
      </c>
      <c r="H1433" s="319">
        <v>2.0591351566497194</v>
      </c>
      <c r="I1433" s="319">
        <v>0</v>
      </c>
      <c r="J1433" s="319"/>
      <c r="K1433" s="315">
        <v>0</v>
      </c>
      <c r="L1433" s="319">
        <v>0</v>
      </c>
      <c r="M1433" s="319">
        <v>0</v>
      </c>
      <c r="N1433" s="320">
        <v>0</v>
      </c>
      <c r="O1433" s="320">
        <v>0</v>
      </c>
      <c r="P1433" s="315">
        <v>0</v>
      </c>
      <c r="Q1433" s="319">
        <v>0</v>
      </c>
      <c r="R1433" s="320">
        <v>0</v>
      </c>
    </row>
    <row r="1434" spans="2:18" x14ac:dyDescent="0.2">
      <c r="B1434" s="315" t="s">
        <v>560</v>
      </c>
      <c r="C1434" s="316" t="s">
        <v>8652</v>
      </c>
      <c r="D1434" s="315" t="s">
        <v>24</v>
      </c>
      <c r="E1434" s="317">
        <v>590.30500000000006</v>
      </c>
      <c r="F1434" s="318">
        <v>0</v>
      </c>
      <c r="G1434" s="318">
        <v>3.03912</v>
      </c>
      <c r="H1434" s="319">
        <v>0.3048496</v>
      </c>
      <c r="I1434" s="319">
        <v>0.43736262999999997</v>
      </c>
      <c r="J1434" s="319">
        <v>0.11377696</v>
      </c>
      <c r="K1434" s="315">
        <v>1</v>
      </c>
      <c r="L1434" s="319">
        <v>7829.2302006856735</v>
      </c>
      <c r="M1434" s="319">
        <v>7829.2302006856735</v>
      </c>
      <c r="N1434" s="320">
        <v>7.2287601190645356E-5</v>
      </c>
      <c r="O1434" s="320">
        <v>7.2287601190645356E-5</v>
      </c>
      <c r="P1434" s="315">
        <v>3</v>
      </c>
      <c r="Q1434" s="319">
        <v>6338.1000003130666</v>
      </c>
      <c r="R1434" s="320">
        <v>4.3209975389580037E-5</v>
      </c>
    </row>
    <row r="1435" spans="2:18" x14ac:dyDescent="0.2">
      <c r="B1435" s="315" t="s">
        <v>8655</v>
      </c>
      <c r="C1435" s="316" t="s">
        <v>7542</v>
      </c>
      <c r="D1435" s="315" t="s">
        <v>24</v>
      </c>
      <c r="E1435" s="317">
        <v>282</v>
      </c>
      <c r="F1435" s="318">
        <v>0</v>
      </c>
      <c r="G1435" s="318">
        <v>2.1949999999999998</v>
      </c>
      <c r="H1435" s="319">
        <v>2.6102746999999997</v>
      </c>
      <c r="I1435" s="319"/>
      <c r="J1435" s="319"/>
      <c r="K1435" s="315"/>
      <c r="L1435" s="319"/>
      <c r="M1435" s="319"/>
      <c r="N1435" s="320"/>
      <c r="O1435" s="320"/>
      <c r="P1435" s="315"/>
      <c r="Q1435" s="319"/>
      <c r="R1435" s="320"/>
    </row>
    <row r="1436" spans="2:18" x14ac:dyDescent="0.2">
      <c r="B1436" s="315" t="s">
        <v>6740</v>
      </c>
      <c r="C1436" s="316" t="s">
        <v>8652</v>
      </c>
      <c r="D1436" s="315" t="s">
        <v>24</v>
      </c>
      <c r="E1436" s="317">
        <v>852.67333333333329</v>
      </c>
      <c r="F1436" s="318">
        <v>0</v>
      </c>
      <c r="G1436" s="318">
        <v>2.3533300000000001</v>
      </c>
      <c r="H1436" s="319">
        <v>2.6674340000000001</v>
      </c>
      <c r="I1436" s="319">
        <v>0</v>
      </c>
      <c r="J1436" s="319">
        <v>1.91198533</v>
      </c>
      <c r="K1436" s="315">
        <v>0</v>
      </c>
      <c r="L1436" s="319">
        <v>0</v>
      </c>
      <c r="M1436" s="319">
        <v>0</v>
      </c>
      <c r="N1436" s="320">
        <v>0</v>
      </c>
      <c r="O1436" s="320">
        <v>0</v>
      </c>
      <c r="P1436" s="315">
        <v>2</v>
      </c>
      <c r="Q1436" s="319">
        <v>68833.80000074557</v>
      </c>
      <c r="R1436" s="320">
        <v>1.4865693939962761E-4</v>
      </c>
    </row>
    <row r="1437" spans="2:18" x14ac:dyDescent="0.2">
      <c r="B1437" s="315" t="s">
        <v>2210</v>
      </c>
      <c r="C1437" s="316" t="s">
        <v>7542</v>
      </c>
      <c r="D1437" s="315" t="s">
        <v>24</v>
      </c>
      <c r="E1437" s="317">
        <v>289.36</v>
      </c>
      <c r="F1437" s="318">
        <v>0</v>
      </c>
      <c r="G1437" s="318">
        <v>1.7201300000000002</v>
      </c>
      <c r="H1437" s="319">
        <v>3.1247083999999998</v>
      </c>
      <c r="I1437" s="319">
        <v>0</v>
      </c>
      <c r="J1437" s="319">
        <v>1.2049229999999999E-2</v>
      </c>
      <c r="K1437" s="315">
        <v>0</v>
      </c>
      <c r="L1437" s="319">
        <v>0</v>
      </c>
      <c r="M1437" s="319">
        <v>0</v>
      </c>
      <c r="N1437" s="320">
        <v>0</v>
      </c>
      <c r="O1437" s="320">
        <v>0</v>
      </c>
      <c r="P1437" s="315">
        <v>1</v>
      </c>
      <c r="Q1437" s="319">
        <v>463.499999892083</v>
      </c>
      <c r="R1437" s="320">
        <v>1.5516823822464397E-5</v>
      </c>
    </row>
    <row r="1438" spans="2:18" x14ac:dyDescent="0.2">
      <c r="B1438" s="315" t="s">
        <v>8656</v>
      </c>
      <c r="C1438" s="316" t="s">
        <v>7542</v>
      </c>
      <c r="D1438" s="315" t="s">
        <v>24</v>
      </c>
      <c r="E1438" s="317">
        <v>184</v>
      </c>
      <c r="F1438" s="318">
        <v>0</v>
      </c>
      <c r="G1438" s="318">
        <v>1.0259</v>
      </c>
      <c r="H1438" s="319">
        <v>2.5721685000000001</v>
      </c>
      <c r="I1438" s="319"/>
      <c r="J1438" s="319"/>
      <c r="K1438" s="315"/>
      <c r="L1438" s="319"/>
      <c r="M1438" s="319"/>
      <c r="N1438" s="320"/>
      <c r="O1438" s="320"/>
      <c r="P1438" s="315"/>
      <c r="Q1438" s="319"/>
      <c r="R1438" s="320"/>
    </row>
    <row r="1439" spans="2:18" x14ac:dyDescent="0.2">
      <c r="B1439" s="315" t="s">
        <v>1176</v>
      </c>
      <c r="C1439" s="316" t="s">
        <v>8652</v>
      </c>
      <c r="D1439" s="315" t="s">
        <v>24</v>
      </c>
      <c r="E1439" s="317">
        <v>524.19200000000001</v>
      </c>
      <c r="F1439" s="318">
        <v>0</v>
      </c>
      <c r="G1439" s="318">
        <v>3.3142400000000003</v>
      </c>
      <c r="H1439" s="319">
        <v>3.3342925000000001</v>
      </c>
      <c r="I1439" s="319">
        <v>5.6317299999999997E-3</v>
      </c>
      <c r="J1439" s="319">
        <v>0.28500446000000002</v>
      </c>
      <c r="K1439" s="315">
        <v>1</v>
      </c>
      <c r="L1439" s="319">
        <v>286.99920000129754</v>
      </c>
      <c r="M1439" s="319">
        <v>286.99920000129754</v>
      </c>
      <c r="N1439" s="320">
        <v>2.7883285195372529E-6</v>
      </c>
      <c r="O1439" s="320">
        <v>2.7883285195372529E-6</v>
      </c>
      <c r="P1439" s="315">
        <v>4</v>
      </c>
      <c r="Q1439" s="319">
        <v>7803.9528001244935</v>
      </c>
      <c r="R1439" s="320">
        <v>3.6813170720642357E-5</v>
      </c>
    </row>
    <row r="1440" spans="2:18" x14ac:dyDescent="0.2">
      <c r="B1440" s="315" t="s">
        <v>1289</v>
      </c>
      <c r="C1440" s="316" t="s">
        <v>7671</v>
      </c>
      <c r="D1440" s="315" t="s">
        <v>24</v>
      </c>
      <c r="E1440" s="317">
        <v>204.16</v>
      </c>
      <c r="F1440" s="318">
        <v>2.3879000000000001</v>
      </c>
      <c r="G1440" s="318">
        <v>1.2267999999999999</v>
      </c>
      <c r="H1440" s="319">
        <v>2.9532305000000001</v>
      </c>
      <c r="I1440" s="319">
        <v>0.26892913000000002</v>
      </c>
      <c r="J1440" s="319">
        <v>0</v>
      </c>
      <c r="K1440" s="315">
        <v>1</v>
      </c>
      <c r="L1440" s="319">
        <v>408.31999919191003</v>
      </c>
      <c r="M1440" s="319">
        <v>408.31999919191003</v>
      </c>
      <c r="N1440" s="320">
        <v>2.0615959760021587E-4</v>
      </c>
      <c r="O1440" s="320">
        <v>2.0615959760021587E-4</v>
      </c>
      <c r="P1440" s="315">
        <v>0</v>
      </c>
      <c r="Q1440" s="319">
        <v>0</v>
      </c>
      <c r="R1440" s="320">
        <v>0</v>
      </c>
    </row>
    <row r="1441" spans="2:18" x14ac:dyDescent="0.2">
      <c r="B1441" s="315" t="s">
        <v>1716</v>
      </c>
      <c r="C1441" s="316" t="s">
        <v>8657</v>
      </c>
      <c r="D1441" s="315" t="s">
        <v>24</v>
      </c>
      <c r="E1441" s="317">
        <v>692.25</v>
      </c>
      <c r="F1441" s="318">
        <v>3.2653000000000003</v>
      </c>
      <c r="G1441" s="318">
        <v>2.4857000000000005</v>
      </c>
      <c r="H1441" s="319">
        <v>5.6206645000000002</v>
      </c>
      <c r="I1441" s="319">
        <v>1.7582919999999998E-2</v>
      </c>
      <c r="J1441" s="319">
        <v>0.85161123000000005</v>
      </c>
      <c r="K1441" s="315">
        <v>1</v>
      </c>
      <c r="L1441" s="319">
        <v>33.000000002793968</v>
      </c>
      <c r="M1441" s="319">
        <v>33.000000002793968</v>
      </c>
      <c r="N1441" s="320">
        <v>1.0109994005076856E-6</v>
      </c>
      <c r="O1441" s="320">
        <v>1.0109994005076856E-6</v>
      </c>
      <c r="P1441" s="315">
        <v>1</v>
      </c>
      <c r="Q1441" s="319">
        <v>19205.919999817012</v>
      </c>
      <c r="R1441" s="320">
        <v>4.9572011480845563E-5</v>
      </c>
    </row>
    <row r="1442" spans="2:18" x14ac:dyDescent="0.2">
      <c r="B1442" s="315" t="s">
        <v>1290</v>
      </c>
      <c r="C1442" s="316" t="s">
        <v>7671</v>
      </c>
      <c r="D1442" s="315" t="s">
        <v>24</v>
      </c>
      <c r="E1442" s="317">
        <v>293.5</v>
      </c>
      <c r="F1442" s="318">
        <v>2.9359000000000002</v>
      </c>
      <c r="G1442" s="318">
        <v>1.635</v>
      </c>
      <c r="H1442" s="319">
        <v>4.5536909000000003</v>
      </c>
      <c r="I1442" s="319">
        <v>0.16527191999999999</v>
      </c>
      <c r="J1442" s="319">
        <v>0</v>
      </c>
      <c r="K1442" s="315">
        <v>1</v>
      </c>
      <c r="L1442" s="319">
        <v>586.9999988382915</v>
      </c>
      <c r="M1442" s="319">
        <v>586.9999988382915</v>
      </c>
      <c r="N1442" s="320">
        <v>2.9637461743565514E-4</v>
      </c>
      <c r="O1442" s="320">
        <v>2.9637461743565514E-4</v>
      </c>
      <c r="P1442" s="315">
        <v>0</v>
      </c>
      <c r="Q1442" s="319">
        <v>0</v>
      </c>
      <c r="R1442" s="320">
        <v>0</v>
      </c>
    </row>
    <row r="1443" spans="2:18" x14ac:dyDescent="0.2">
      <c r="B1443" s="315" t="s">
        <v>1682</v>
      </c>
      <c r="C1443" s="316" t="s">
        <v>7671</v>
      </c>
      <c r="D1443" s="315" t="s">
        <v>24</v>
      </c>
      <c r="E1443" s="317">
        <v>71</v>
      </c>
      <c r="F1443" s="318">
        <v>1.0432000000000001</v>
      </c>
      <c r="G1443" s="318">
        <v>0.30640000000000006</v>
      </c>
      <c r="H1443" s="319">
        <v>4.5536909000000003</v>
      </c>
      <c r="I1443" s="319">
        <v>21.011087549999999</v>
      </c>
      <c r="J1443" s="319">
        <v>0</v>
      </c>
      <c r="K1443" s="315">
        <v>1</v>
      </c>
      <c r="L1443" s="319">
        <v>49302.000000025146</v>
      </c>
      <c r="M1443" s="319">
        <v>49302.000000025146</v>
      </c>
      <c r="N1443" s="320">
        <v>5.4581422048602092E-5</v>
      </c>
      <c r="O1443" s="320">
        <v>5.4581422048602092E-5</v>
      </c>
      <c r="P1443" s="315">
        <v>0</v>
      </c>
      <c r="Q1443" s="319">
        <v>0</v>
      </c>
      <c r="R1443" s="320">
        <v>0</v>
      </c>
    </row>
    <row r="1444" spans="2:18" x14ac:dyDescent="0.2">
      <c r="B1444" s="315" t="s">
        <v>1310</v>
      </c>
      <c r="C1444" s="316" t="s">
        <v>7671</v>
      </c>
      <c r="D1444" s="315" t="s">
        <v>24</v>
      </c>
      <c r="E1444" s="317">
        <v>199.5</v>
      </c>
      <c r="F1444" s="318">
        <v>1.8929</v>
      </c>
      <c r="G1444" s="318">
        <v>2.0638000000000001</v>
      </c>
      <c r="H1444" s="319">
        <v>3.6200890000000001</v>
      </c>
      <c r="I1444" s="319">
        <v>0.35845426000000002</v>
      </c>
      <c r="J1444" s="319">
        <v>0</v>
      </c>
      <c r="K1444" s="315">
        <v>1</v>
      </c>
      <c r="L1444" s="319">
        <v>1381.25000007567</v>
      </c>
      <c r="M1444" s="319">
        <v>1381.25000007567</v>
      </c>
      <c r="N1444" s="320">
        <v>1.6410625064752538E-5</v>
      </c>
      <c r="O1444" s="320">
        <v>1.6410625064752538E-5</v>
      </c>
      <c r="P1444" s="315">
        <v>0</v>
      </c>
      <c r="Q1444" s="319">
        <v>0</v>
      </c>
      <c r="R1444" s="320">
        <v>0</v>
      </c>
    </row>
    <row r="1445" spans="2:18" x14ac:dyDescent="0.2">
      <c r="B1445" s="315" t="s">
        <v>680</v>
      </c>
      <c r="C1445" s="316" t="s">
        <v>8657</v>
      </c>
      <c r="D1445" s="315" t="s">
        <v>24</v>
      </c>
      <c r="E1445" s="317">
        <v>1057.01</v>
      </c>
      <c r="F1445" s="318">
        <v>5.5641000000000007</v>
      </c>
      <c r="G1445" s="318">
        <v>5.6006</v>
      </c>
      <c r="H1445" s="319">
        <v>3.3152393999999998</v>
      </c>
      <c r="I1445" s="319">
        <v>7.5138536</v>
      </c>
      <c r="J1445" s="319">
        <v>0.35195303</v>
      </c>
      <c r="K1445" s="315">
        <v>1</v>
      </c>
      <c r="L1445" s="319">
        <v>38567.759999455797</v>
      </c>
      <c r="M1445" s="319">
        <v>38567.759999455797</v>
      </c>
      <c r="N1445" s="320">
        <v>1.0638280250438498E-3</v>
      </c>
      <c r="O1445" s="320">
        <v>1.0638280250438498E-3</v>
      </c>
      <c r="P1445" s="315">
        <v>5</v>
      </c>
      <c r="Q1445" s="319">
        <v>3347.720000000345</v>
      </c>
      <c r="R1445" s="320">
        <v>1.5141818302929547E-5</v>
      </c>
    </row>
    <row r="1446" spans="2:18" x14ac:dyDescent="0.2">
      <c r="B1446" s="315" t="s">
        <v>8658</v>
      </c>
      <c r="C1446" s="316" t="s">
        <v>8659</v>
      </c>
      <c r="D1446" s="315" t="s">
        <v>24</v>
      </c>
      <c r="E1446" s="317">
        <v>28</v>
      </c>
      <c r="F1446" s="318">
        <v>1.9622999999999999</v>
      </c>
      <c r="G1446" s="318">
        <v>2.2499999999999999E-2</v>
      </c>
      <c r="H1446" s="319">
        <v>1.0669736000000001</v>
      </c>
      <c r="I1446" s="319"/>
      <c r="J1446" s="319"/>
      <c r="K1446" s="315"/>
      <c r="L1446" s="319"/>
      <c r="M1446" s="319"/>
      <c r="N1446" s="320"/>
      <c r="O1446" s="320"/>
      <c r="P1446" s="315"/>
      <c r="Q1446" s="319"/>
      <c r="R1446" s="320"/>
    </row>
    <row r="1447" spans="2:18" x14ac:dyDescent="0.2">
      <c r="B1447" s="315" t="s">
        <v>2069</v>
      </c>
      <c r="C1447" s="316" t="s">
        <v>8490</v>
      </c>
      <c r="D1447" s="315" t="s">
        <v>24</v>
      </c>
      <c r="E1447" s="317">
        <v>1974.7153846153851</v>
      </c>
      <c r="F1447" s="318">
        <v>0</v>
      </c>
      <c r="G1447" s="318">
        <v>13.621700000000001</v>
      </c>
      <c r="H1447" s="319">
        <v>5.3348680000000002</v>
      </c>
      <c r="I1447" s="319">
        <v>0</v>
      </c>
      <c r="J1447" s="319">
        <v>0.73579700999999997</v>
      </c>
      <c r="K1447" s="315">
        <v>0</v>
      </c>
      <c r="L1447" s="319">
        <v>0</v>
      </c>
      <c r="M1447" s="319">
        <v>0</v>
      </c>
      <c r="N1447" s="320">
        <v>0</v>
      </c>
      <c r="O1447" s="320">
        <v>0</v>
      </c>
      <c r="P1447" s="315">
        <v>13</v>
      </c>
      <c r="Q1447" s="319">
        <v>34718.710500695946</v>
      </c>
      <c r="R1447" s="320">
        <v>3.3955509340293047E-4</v>
      </c>
    </row>
    <row r="1448" spans="2:18" x14ac:dyDescent="0.2">
      <c r="B1448" s="315" t="s">
        <v>1485</v>
      </c>
      <c r="C1448" s="316" t="s">
        <v>8660</v>
      </c>
      <c r="D1448" s="315" t="s">
        <v>24</v>
      </c>
      <c r="E1448" s="317">
        <v>607</v>
      </c>
      <c r="F1448" s="318">
        <v>0</v>
      </c>
      <c r="G1448" s="318">
        <v>9.3062000000000005</v>
      </c>
      <c r="H1448" s="319">
        <v>3.2390270000000001</v>
      </c>
      <c r="I1448" s="319">
        <v>9.0348890000000001E-2</v>
      </c>
      <c r="J1448" s="319">
        <v>0.82413018999999998</v>
      </c>
      <c r="K1448" s="315">
        <v>1</v>
      </c>
      <c r="L1448" s="319">
        <v>2350.9199999320786</v>
      </c>
      <c r="M1448" s="319">
        <v>2350.9199999320786</v>
      </c>
      <c r="N1448" s="320">
        <v>1.7317909548275855E-5</v>
      </c>
      <c r="O1448" s="320">
        <v>1.7317909548275855E-5</v>
      </c>
      <c r="P1448" s="315">
        <v>3</v>
      </c>
      <c r="Q1448" s="319">
        <v>1037.5999999812339</v>
      </c>
      <c r="R1448" s="320">
        <v>8.4711213004137958E-6</v>
      </c>
    </row>
    <row r="1449" spans="2:18" x14ac:dyDescent="0.2">
      <c r="B1449" s="315" t="s">
        <v>1359</v>
      </c>
      <c r="C1449" s="316" t="s">
        <v>8661</v>
      </c>
      <c r="D1449" s="315" t="s">
        <v>24</v>
      </c>
      <c r="E1449" s="317">
        <v>1007.3666666666666</v>
      </c>
      <c r="F1449" s="318">
        <v>0.73520000000000008</v>
      </c>
      <c r="G1449" s="318">
        <v>6.5409000000000006</v>
      </c>
      <c r="H1449" s="319">
        <v>3.7725138000000005</v>
      </c>
      <c r="I1449" s="319">
        <v>4.2360920000000003E-2</v>
      </c>
      <c r="J1449" s="319">
        <v>0.33330956</v>
      </c>
      <c r="K1449" s="315">
        <v>1</v>
      </c>
      <c r="L1449" s="319">
        <v>2861.2850000229723</v>
      </c>
      <c r="M1449" s="319">
        <v>2861.2850000229723</v>
      </c>
      <c r="N1449" s="320">
        <v>9.9622778372411287E-5</v>
      </c>
      <c r="O1449" s="320">
        <v>9.9622778372411287E-5</v>
      </c>
      <c r="P1449" s="315">
        <v>8</v>
      </c>
      <c r="Q1449" s="319">
        <v>4344.3705000770515</v>
      </c>
      <c r="R1449" s="320">
        <v>5.257156348892295E-5</v>
      </c>
    </row>
    <row r="1450" spans="2:18" x14ac:dyDescent="0.2">
      <c r="B1450" s="315" t="s">
        <v>1750</v>
      </c>
      <c r="C1450" s="316" t="s">
        <v>8662</v>
      </c>
      <c r="D1450" s="315" t="s">
        <v>25</v>
      </c>
      <c r="E1450" s="317">
        <v>526.6</v>
      </c>
      <c r="F1450" s="318">
        <v>0</v>
      </c>
      <c r="G1450" s="318">
        <v>8.8237000000000005</v>
      </c>
      <c r="H1450" s="319">
        <v>2.0577348</v>
      </c>
      <c r="I1450" s="319">
        <v>4.6616280000000003E-2</v>
      </c>
      <c r="J1450" s="319">
        <v>0.37797146999999998</v>
      </c>
      <c r="K1450" s="315">
        <v>1</v>
      </c>
      <c r="L1450" s="319">
        <v>1325.2500001786393</v>
      </c>
      <c r="M1450" s="319">
        <v>1325.2500001786393</v>
      </c>
      <c r="N1450" s="320">
        <v>6.6771270203514526E-5</v>
      </c>
      <c r="O1450" s="320">
        <v>6.6771270203514526E-5</v>
      </c>
      <c r="P1450" s="315">
        <v>4</v>
      </c>
      <c r="Q1450" s="319">
        <v>7291.1799999812147</v>
      </c>
      <c r="R1450" s="320">
        <v>9.8669513749977795E-5</v>
      </c>
    </row>
    <row r="1451" spans="2:18" x14ac:dyDescent="0.2">
      <c r="B1451" s="315" t="s">
        <v>8663</v>
      </c>
      <c r="C1451" s="316" t="s">
        <v>8664</v>
      </c>
      <c r="D1451" s="315" t="s">
        <v>24</v>
      </c>
      <c r="E1451" s="317">
        <v>3</v>
      </c>
      <c r="F1451" s="318">
        <v>0.75839999999999996</v>
      </c>
      <c r="G1451" s="318">
        <v>0.64610000000000001</v>
      </c>
      <c r="H1451" s="319">
        <v>2.0196285999999999</v>
      </c>
      <c r="I1451" s="319"/>
      <c r="J1451" s="319"/>
      <c r="K1451" s="315"/>
      <c r="L1451" s="319"/>
      <c r="M1451" s="319"/>
      <c r="N1451" s="320"/>
      <c r="O1451" s="320"/>
      <c r="P1451" s="315"/>
      <c r="Q1451" s="319"/>
      <c r="R1451" s="320"/>
    </row>
    <row r="1452" spans="2:18" x14ac:dyDescent="0.2">
      <c r="B1452" s="315" t="s">
        <v>2999</v>
      </c>
      <c r="C1452" s="316" t="s">
        <v>8665</v>
      </c>
      <c r="D1452" s="315" t="s">
        <v>24</v>
      </c>
      <c r="E1452" s="317">
        <v>2046.15625</v>
      </c>
      <c r="F1452" s="318">
        <v>2.2323000000000004</v>
      </c>
      <c r="G1452" s="318">
        <v>3.2394000000000003</v>
      </c>
      <c r="H1452" s="319">
        <v>4.331965939251762</v>
      </c>
      <c r="I1452" s="319">
        <v>0</v>
      </c>
      <c r="J1452" s="319">
        <v>4.2377974299999996</v>
      </c>
      <c r="K1452" s="315">
        <v>0</v>
      </c>
      <c r="L1452" s="319">
        <v>0</v>
      </c>
      <c r="M1452" s="319">
        <v>0</v>
      </c>
      <c r="N1452" s="320">
        <v>0</v>
      </c>
      <c r="O1452" s="320">
        <v>0</v>
      </c>
      <c r="P1452" s="315">
        <v>8</v>
      </c>
      <c r="Q1452" s="319">
        <v>152727.16000027183</v>
      </c>
      <c r="R1452" s="320">
        <v>4.3608365287994366E-4</v>
      </c>
    </row>
    <row r="1453" spans="2:18" x14ac:dyDescent="0.2">
      <c r="B1453" s="315" t="s">
        <v>8666</v>
      </c>
      <c r="C1453" s="316" t="s">
        <v>8267</v>
      </c>
      <c r="D1453" s="315" t="s">
        <v>24</v>
      </c>
      <c r="E1453" s="317">
        <v>4</v>
      </c>
      <c r="F1453" s="318">
        <v>0</v>
      </c>
      <c r="G1453" s="318">
        <v>0.60470000000000002</v>
      </c>
      <c r="H1453" s="319">
        <v>3.0484959999999997</v>
      </c>
      <c r="I1453" s="319"/>
      <c r="J1453" s="319"/>
      <c r="K1453" s="315"/>
      <c r="L1453" s="319"/>
      <c r="M1453" s="319"/>
      <c r="N1453" s="320"/>
      <c r="O1453" s="320"/>
      <c r="P1453" s="315"/>
      <c r="Q1453" s="319"/>
      <c r="R1453" s="320"/>
    </row>
    <row r="1454" spans="2:18" x14ac:dyDescent="0.2">
      <c r="B1454" s="315" t="s">
        <v>1339</v>
      </c>
      <c r="C1454" s="316" t="s">
        <v>8262</v>
      </c>
      <c r="D1454" s="315" t="s">
        <v>24</v>
      </c>
      <c r="E1454" s="317">
        <v>888.58733333333328</v>
      </c>
      <c r="F1454" s="318">
        <v>4.0157000000000007</v>
      </c>
      <c r="G1454" s="318">
        <v>4.2537000000000003</v>
      </c>
      <c r="H1454" s="319">
        <v>4.9156997999999996</v>
      </c>
      <c r="I1454" s="319">
        <v>5.7198596999999998</v>
      </c>
      <c r="J1454" s="319">
        <v>2.2328860000000001</v>
      </c>
      <c r="K1454" s="315">
        <v>7</v>
      </c>
      <c r="L1454" s="319">
        <v>181453.16333544243</v>
      </c>
      <c r="M1454" s="319">
        <v>109063.66333501622</v>
      </c>
      <c r="N1454" s="320">
        <v>1.1406959164425379E-3</v>
      </c>
      <c r="O1454" s="320">
        <v>1.0694270392882467E-3</v>
      </c>
      <c r="P1454" s="315">
        <v>7</v>
      </c>
      <c r="Q1454" s="319">
        <v>103380.22499961172</v>
      </c>
      <c r="R1454" s="320">
        <v>3.0728275562640311E-4</v>
      </c>
    </row>
    <row r="1455" spans="2:18" x14ac:dyDescent="0.2">
      <c r="B1455" s="315" t="s">
        <v>1586</v>
      </c>
      <c r="C1455" s="316" t="s">
        <v>8267</v>
      </c>
      <c r="D1455" s="315" t="s">
        <v>24</v>
      </c>
      <c r="E1455" s="317">
        <v>365.94333333333333</v>
      </c>
      <c r="F1455" s="318">
        <v>2.1953</v>
      </c>
      <c r="G1455" s="318">
        <v>1.2666000000000002</v>
      </c>
      <c r="H1455" s="319">
        <v>4.1535758000000005</v>
      </c>
      <c r="I1455" s="319">
        <v>0.82736445000000003</v>
      </c>
      <c r="J1455" s="319">
        <v>0.32265753000000003</v>
      </c>
      <c r="K1455" s="315">
        <v>1</v>
      </c>
      <c r="L1455" s="319">
        <v>13475.999999921769</v>
      </c>
      <c r="M1455" s="319">
        <v>0</v>
      </c>
      <c r="N1455" s="320">
        <v>1.2131767984789999E-5</v>
      </c>
      <c r="O1455" s="320">
        <v>0</v>
      </c>
      <c r="P1455" s="315">
        <v>2</v>
      </c>
      <c r="Q1455" s="319">
        <v>3291.0500000262691</v>
      </c>
      <c r="R1455" s="320">
        <v>2.2783746922958957E-5</v>
      </c>
    </row>
    <row r="1456" spans="2:18" x14ac:dyDescent="0.2">
      <c r="B1456" s="315" t="s">
        <v>3388</v>
      </c>
      <c r="C1456" s="316" t="s">
        <v>8665</v>
      </c>
      <c r="D1456" s="315" t="s">
        <v>24</v>
      </c>
      <c r="E1456" s="317">
        <v>1800.31</v>
      </c>
      <c r="F1456" s="318">
        <v>5.5039000000000007</v>
      </c>
      <c r="G1456" s="318">
        <v>2.0286</v>
      </c>
      <c r="H1456" s="319">
        <v>3.6564082220882823</v>
      </c>
      <c r="I1456" s="319">
        <v>0</v>
      </c>
      <c r="J1456" s="319">
        <v>0.68905808999999996</v>
      </c>
      <c r="K1456" s="315">
        <v>0</v>
      </c>
      <c r="L1456" s="319">
        <v>0</v>
      </c>
      <c r="M1456" s="319">
        <v>0</v>
      </c>
      <c r="N1456" s="320">
        <v>0</v>
      </c>
      <c r="O1456" s="320">
        <v>0</v>
      </c>
      <c r="P1456" s="315">
        <v>9</v>
      </c>
      <c r="Q1456" s="319">
        <v>45697.051200057736</v>
      </c>
      <c r="R1456" s="320">
        <v>1.4730923009411185E-4</v>
      </c>
    </row>
    <row r="1457" spans="2:18" x14ac:dyDescent="0.2">
      <c r="B1457" s="315" t="s">
        <v>8667</v>
      </c>
      <c r="C1457" s="316" t="s">
        <v>8668</v>
      </c>
      <c r="D1457" s="315" t="s">
        <v>24</v>
      </c>
      <c r="E1457" s="317">
        <v>14</v>
      </c>
      <c r="F1457" s="318">
        <v>0</v>
      </c>
      <c r="G1457" s="318">
        <v>3.7807000000000004</v>
      </c>
      <c r="H1457" s="319">
        <v>4.1535758000000005</v>
      </c>
      <c r="I1457" s="319"/>
      <c r="J1457" s="319"/>
      <c r="K1457" s="315"/>
      <c r="L1457" s="319"/>
      <c r="M1457" s="319"/>
      <c r="N1457" s="320"/>
      <c r="O1457" s="320"/>
      <c r="P1457" s="315"/>
      <c r="Q1457" s="319"/>
      <c r="R1457" s="320"/>
    </row>
    <row r="1458" spans="2:18" x14ac:dyDescent="0.2">
      <c r="B1458" s="315" t="s">
        <v>5377</v>
      </c>
      <c r="C1458" s="316" t="s">
        <v>8262</v>
      </c>
      <c r="D1458" s="315" t="s">
        <v>24</v>
      </c>
      <c r="E1458" s="317">
        <v>1158.7449999999999</v>
      </c>
      <c r="F1458" s="318">
        <v>4.1841999999999997</v>
      </c>
      <c r="G1458" s="318">
        <v>1.9367999999999999</v>
      </c>
      <c r="H1458" s="319">
        <v>3.2771332000000002</v>
      </c>
      <c r="I1458" s="319">
        <v>0</v>
      </c>
      <c r="J1458" s="319">
        <v>0.42538112</v>
      </c>
      <c r="K1458" s="315">
        <v>0</v>
      </c>
      <c r="L1458" s="319">
        <v>0</v>
      </c>
      <c r="M1458" s="319">
        <v>0</v>
      </c>
      <c r="N1458" s="320">
        <v>0</v>
      </c>
      <c r="O1458" s="320">
        <v>0</v>
      </c>
      <c r="P1458" s="315">
        <v>6</v>
      </c>
      <c r="Q1458" s="319">
        <v>29617.080799938823</v>
      </c>
      <c r="R1458" s="320">
        <v>1.0528149119803297E-4</v>
      </c>
    </row>
    <row r="1459" spans="2:18" x14ac:dyDescent="0.2">
      <c r="B1459" s="315" t="s">
        <v>8669</v>
      </c>
      <c r="C1459" s="316" t="s">
        <v>8267</v>
      </c>
      <c r="D1459" s="315" t="s">
        <v>24</v>
      </c>
      <c r="E1459" s="317">
        <v>17</v>
      </c>
      <c r="F1459" s="318">
        <v>0</v>
      </c>
      <c r="G1459" s="318">
        <v>0.85799999999999998</v>
      </c>
      <c r="H1459" s="319">
        <v>1.2384515</v>
      </c>
      <c r="I1459" s="319"/>
      <c r="J1459" s="319"/>
      <c r="K1459" s="315"/>
      <c r="L1459" s="319"/>
      <c r="M1459" s="319"/>
      <c r="N1459" s="320"/>
      <c r="O1459" s="320"/>
      <c r="P1459" s="315"/>
      <c r="Q1459" s="319"/>
      <c r="R1459" s="320"/>
    </row>
    <row r="1460" spans="2:18" x14ac:dyDescent="0.2">
      <c r="B1460" s="315" t="s">
        <v>1883</v>
      </c>
      <c r="C1460" s="316" t="s">
        <v>8665</v>
      </c>
      <c r="D1460" s="315" t="s">
        <v>24</v>
      </c>
      <c r="E1460" s="317">
        <v>1902.9527272727273</v>
      </c>
      <c r="F1460" s="318">
        <v>5.1361999999999997</v>
      </c>
      <c r="G1460" s="318">
        <v>1.6034000000000002</v>
      </c>
      <c r="H1460" s="319">
        <v>3.8106200000000001</v>
      </c>
      <c r="I1460" s="319">
        <v>0.19987235</v>
      </c>
      <c r="J1460" s="319">
        <v>0.30424598000000003</v>
      </c>
      <c r="K1460" s="315">
        <v>1</v>
      </c>
      <c r="L1460" s="319">
        <v>7207.1999997602779</v>
      </c>
      <c r="M1460" s="319">
        <v>7207.1999997602779</v>
      </c>
      <c r="N1460" s="320">
        <v>1.0503813967905706E-4</v>
      </c>
      <c r="O1460" s="320">
        <v>1.0503813967905706E-4</v>
      </c>
      <c r="P1460" s="315">
        <v>10</v>
      </c>
      <c r="Q1460" s="319">
        <v>25291.913399980753</v>
      </c>
      <c r="R1460" s="320">
        <v>1.0189189128383012E-4</v>
      </c>
    </row>
    <row r="1461" spans="2:18" x14ac:dyDescent="0.2">
      <c r="B1461" s="315" t="s">
        <v>3609</v>
      </c>
      <c r="C1461" s="316" t="s">
        <v>8267</v>
      </c>
      <c r="D1461" s="315" t="s">
        <v>24</v>
      </c>
      <c r="E1461" s="317">
        <v>1261.7349999999999</v>
      </c>
      <c r="F1461" s="318">
        <v>2.8589000000000002</v>
      </c>
      <c r="G1461" s="318">
        <v>1.4484000000000001</v>
      </c>
      <c r="H1461" s="319">
        <v>3.4867173</v>
      </c>
      <c r="I1461" s="319">
        <v>0</v>
      </c>
      <c r="J1461" s="319">
        <v>0.38935937999999998</v>
      </c>
      <c r="K1461" s="315">
        <v>0</v>
      </c>
      <c r="L1461" s="319">
        <v>0</v>
      </c>
      <c r="M1461" s="319">
        <v>0</v>
      </c>
      <c r="N1461" s="320">
        <v>0</v>
      </c>
      <c r="O1461" s="320">
        <v>0</v>
      </c>
      <c r="P1461" s="315">
        <v>6</v>
      </c>
      <c r="Q1461" s="319">
        <v>44170.05809984215</v>
      </c>
      <c r="R1461" s="320">
        <v>1.2874513943965095E-4</v>
      </c>
    </row>
    <row r="1462" spans="2:18" x14ac:dyDescent="0.2">
      <c r="B1462" s="315" t="s">
        <v>4772</v>
      </c>
      <c r="C1462" s="316" t="s">
        <v>8267</v>
      </c>
      <c r="D1462" s="315" t="s">
        <v>24</v>
      </c>
      <c r="E1462" s="317">
        <v>82.83</v>
      </c>
      <c r="F1462" s="318">
        <v>0</v>
      </c>
      <c r="G1462" s="318">
        <v>2.5782000000000003</v>
      </c>
      <c r="H1462" s="319">
        <v>3.5057703999999998</v>
      </c>
      <c r="I1462" s="319">
        <v>0</v>
      </c>
      <c r="J1462" s="319">
        <v>0.53033034999999995</v>
      </c>
      <c r="K1462" s="315">
        <v>0</v>
      </c>
      <c r="L1462" s="319">
        <v>0</v>
      </c>
      <c r="M1462" s="319">
        <v>0</v>
      </c>
      <c r="N1462" s="320">
        <v>0</v>
      </c>
      <c r="O1462" s="320">
        <v>0</v>
      </c>
      <c r="P1462" s="315">
        <v>1</v>
      </c>
      <c r="Q1462" s="319">
        <v>268.0999999910826</v>
      </c>
      <c r="R1462" s="320">
        <v>3.8674762314301815E-6</v>
      </c>
    </row>
    <row r="1463" spans="2:18" x14ac:dyDescent="0.2">
      <c r="B1463" s="315" t="s">
        <v>5334</v>
      </c>
      <c r="C1463" s="316" t="s">
        <v>8668</v>
      </c>
      <c r="D1463" s="315" t="s">
        <v>24</v>
      </c>
      <c r="E1463" s="317">
        <v>923</v>
      </c>
      <c r="F1463" s="318">
        <v>0</v>
      </c>
      <c r="G1463" s="318">
        <v>4.5366599999999995</v>
      </c>
      <c r="H1463" s="319">
        <v>2.1911065000000001</v>
      </c>
      <c r="I1463" s="319">
        <v>0</v>
      </c>
      <c r="J1463" s="319">
        <v>2.2948500000000002E-3</v>
      </c>
      <c r="K1463" s="315">
        <v>0</v>
      </c>
      <c r="L1463" s="319">
        <v>0</v>
      </c>
      <c r="M1463" s="319">
        <v>0</v>
      </c>
      <c r="N1463" s="320">
        <v>0</v>
      </c>
      <c r="O1463" s="320">
        <v>0</v>
      </c>
      <c r="P1463" s="315">
        <v>1</v>
      </c>
      <c r="Q1463" s="319">
        <v>227.58300000000003</v>
      </c>
      <c r="R1463" s="320">
        <v>1.7048575799719586E-6</v>
      </c>
    </row>
    <row r="1464" spans="2:18" x14ac:dyDescent="0.2">
      <c r="B1464" s="315" t="s">
        <v>8670</v>
      </c>
      <c r="C1464" s="316" t="s">
        <v>8267</v>
      </c>
      <c r="D1464" s="315" t="s">
        <v>24</v>
      </c>
      <c r="E1464" s="317">
        <v>29</v>
      </c>
      <c r="F1464" s="318">
        <v>0</v>
      </c>
      <c r="G1464" s="318">
        <v>1.2356</v>
      </c>
      <c r="H1464" s="319">
        <v>4.4012661</v>
      </c>
      <c r="I1464" s="319"/>
      <c r="J1464" s="319"/>
      <c r="K1464" s="315"/>
      <c r="L1464" s="319"/>
      <c r="M1464" s="319"/>
      <c r="N1464" s="320"/>
      <c r="O1464" s="320"/>
      <c r="P1464" s="315"/>
      <c r="Q1464" s="319"/>
      <c r="R1464" s="320"/>
    </row>
    <row r="1465" spans="2:18" x14ac:dyDescent="0.2">
      <c r="B1465" s="315" t="s">
        <v>1375</v>
      </c>
      <c r="C1465" s="316" t="s">
        <v>8267</v>
      </c>
      <c r="D1465" s="315" t="s">
        <v>24</v>
      </c>
      <c r="E1465" s="317">
        <v>1394.8883333333333</v>
      </c>
      <c r="F1465" s="318">
        <v>4.8934000000000006</v>
      </c>
      <c r="G1465" s="318">
        <v>0.64760000000000006</v>
      </c>
      <c r="H1465" s="319">
        <v>2.9636150852715577</v>
      </c>
      <c r="I1465" s="319">
        <v>2.4585413300000001</v>
      </c>
      <c r="J1465" s="319">
        <v>2.9125862100000002</v>
      </c>
      <c r="K1465" s="315">
        <v>2</v>
      </c>
      <c r="L1465" s="319">
        <v>97137.325005092804</v>
      </c>
      <c r="M1465" s="319">
        <v>97137.325005092804</v>
      </c>
      <c r="N1465" s="320">
        <v>1.3952794542985859E-3</v>
      </c>
      <c r="O1465" s="320">
        <v>1.3952794542985859E-3</v>
      </c>
      <c r="P1465" s="315">
        <v>16</v>
      </c>
      <c r="Q1465" s="319">
        <v>99314.539999476052</v>
      </c>
      <c r="R1465" s="320">
        <v>2.9833228151075888E-4</v>
      </c>
    </row>
    <row r="1466" spans="2:18" x14ac:dyDescent="0.2">
      <c r="B1466" s="315" t="s">
        <v>8671</v>
      </c>
      <c r="C1466" s="316" t="s">
        <v>8267</v>
      </c>
      <c r="D1466" s="315" t="s">
        <v>24</v>
      </c>
      <c r="E1466" s="317">
        <v>64</v>
      </c>
      <c r="F1466" s="318">
        <v>0</v>
      </c>
      <c r="G1466" s="318">
        <v>1.6944999999999999</v>
      </c>
      <c r="H1466" s="319">
        <v>3.4105049000000003</v>
      </c>
      <c r="I1466" s="319"/>
      <c r="J1466" s="319"/>
      <c r="K1466" s="315"/>
      <c r="L1466" s="319"/>
      <c r="M1466" s="319"/>
      <c r="N1466" s="320"/>
      <c r="O1466" s="320"/>
      <c r="P1466" s="315"/>
      <c r="Q1466" s="319"/>
      <c r="R1466" s="320"/>
    </row>
    <row r="1467" spans="2:18" x14ac:dyDescent="0.2">
      <c r="B1467" s="315" t="s">
        <v>1740</v>
      </c>
      <c r="C1467" s="316" t="s">
        <v>8267</v>
      </c>
      <c r="D1467" s="315" t="s">
        <v>24</v>
      </c>
      <c r="E1467" s="317">
        <v>617.5533333333334</v>
      </c>
      <c r="F1467" s="318">
        <v>0.32500000000000001</v>
      </c>
      <c r="G1467" s="318">
        <v>1.5651000000000002</v>
      </c>
      <c r="H1467" s="319">
        <v>2.8770180999999999</v>
      </c>
      <c r="I1467" s="319">
        <v>3.1221260000000001E-2</v>
      </c>
      <c r="J1467" s="319">
        <v>0.42901936000000002</v>
      </c>
      <c r="K1467" s="315">
        <v>1</v>
      </c>
      <c r="L1467" s="319">
        <v>1252.3005000000001</v>
      </c>
      <c r="M1467" s="319">
        <v>1252.3005000000001</v>
      </c>
      <c r="N1467" s="320">
        <v>2.8126876694236275E-5</v>
      </c>
      <c r="O1467" s="320">
        <v>2.8126876694236275E-5</v>
      </c>
      <c r="P1467" s="315">
        <v>2</v>
      </c>
      <c r="Q1467" s="319">
        <v>3557.0999999900819</v>
      </c>
      <c r="R1467" s="320">
        <v>2.519504511978258E-5</v>
      </c>
    </row>
    <row r="1468" spans="2:18" x14ac:dyDescent="0.2">
      <c r="B1468" s="315" t="s">
        <v>1439</v>
      </c>
      <c r="C1468" s="316" t="s">
        <v>8668</v>
      </c>
      <c r="D1468" s="315" t="s">
        <v>24</v>
      </c>
      <c r="E1468" s="317">
        <v>755.89</v>
      </c>
      <c r="F1468" s="318">
        <v>0</v>
      </c>
      <c r="G1468" s="318">
        <v>5.0780600000000007</v>
      </c>
      <c r="H1468" s="319">
        <v>3.3088597155275172</v>
      </c>
      <c r="I1468" s="319">
        <v>4.8131221200000001</v>
      </c>
      <c r="J1468" s="319">
        <v>3.5952275500000002</v>
      </c>
      <c r="K1468" s="315">
        <v>2</v>
      </c>
      <c r="L1468" s="319">
        <v>73524.239996158547</v>
      </c>
      <c r="M1468" s="319">
        <v>73524.239996158547</v>
      </c>
      <c r="N1468" s="320">
        <v>6.87960656860346E-4</v>
      </c>
      <c r="O1468" s="320">
        <v>6.87960656860346E-4</v>
      </c>
      <c r="P1468" s="315">
        <v>9</v>
      </c>
      <c r="Q1468" s="319">
        <v>10124.043099987121</v>
      </c>
      <c r="R1468" s="320">
        <v>3.6448368054981946E-5</v>
      </c>
    </row>
    <row r="1469" spans="2:18" x14ac:dyDescent="0.2">
      <c r="B1469" s="315" t="s">
        <v>824</v>
      </c>
      <c r="C1469" s="316" t="s">
        <v>8262</v>
      </c>
      <c r="D1469" s="315" t="s">
        <v>24</v>
      </c>
      <c r="E1469" s="317">
        <v>1264.2357142857143</v>
      </c>
      <c r="F1469" s="318">
        <v>5.1599000000000004</v>
      </c>
      <c r="G1469" s="318">
        <v>0.94689999999999996</v>
      </c>
      <c r="H1469" s="319">
        <v>3.2771332000000002</v>
      </c>
      <c r="I1469" s="319">
        <v>1.33920577</v>
      </c>
      <c r="J1469" s="319">
        <v>0.49845225999999998</v>
      </c>
      <c r="K1469" s="315">
        <v>3</v>
      </c>
      <c r="L1469" s="319">
        <v>39755.935000005586</v>
      </c>
      <c r="M1469" s="319">
        <v>28945.935000224446</v>
      </c>
      <c r="N1469" s="320">
        <v>2.085902462849238E-4</v>
      </c>
      <c r="O1469" s="320">
        <v>1.1356498068425192E-4</v>
      </c>
      <c r="P1469" s="315">
        <v>11</v>
      </c>
      <c r="Q1469" s="319">
        <v>27378.415000110526</v>
      </c>
      <c r="R1469" s="320">
        <v>1.0567726178742072E-4</v>
      </c>
    </row>
    <row r="1470" spans="2:18" x14ac:dyDescent="0.2">
      <c r="B1470" s="315" t="s">
        <v>8672</v>
      </c>
      <c r="C1470" s="316" t="s">
        <v>8267</v>
      </c>
      <c r="D1470" s="315" t="s">
        <v>24</v>
      </c>
      <c r="E1470" s="317">
        <v>73</v>
      </c>
      <c r="F1470" s="318">
        <v>0.60750000000000004</v>
      </c>
      <c r="G1470" s="318">
        <v>0.53889999999999993</v>
      </c>
      <c r="H1470" s="319">
        <v>1.6195135000000001</v>
      </c>
      <c r="I1470" s="319"/>
      <c r="J1470" s="319"/>
      <c r="K1470" s="315"/>
      <c r="L1470" s="319"/>
      <c r="M1470" s="319"/>
      <c r="N1470" s="320"/>
      <c r="O1470" s="320"/>
      <c r="P1470" s="315"/>
      <c r="Q1470" s="319"/>
      <c r="R1470" s="320"/>
    </row>
    <row r="1471" spans="2:18" x14ac:dyDescent="0.2">
      <c r="B1471" s="315" t="s">
        <v>1679</v>
      </c>
      <c r="C1471" s="316" t="s">
        <v>8267</v>
      </c>
      <c r="D1471" s="315" t="s">
        <v>24</v>
      </c>
      <c r="E1471" s="317">
        <v>192.33</v>
      </c>
      <c r="F1471" s="318">
        <v>1.2566000000000002</v>
      </c>
      <c r="G1471" s="318">
        <v>0.80640000000000001</v>
      </c>
      <c r="H1471" s="319">
        <v>3.3152393999999998</v>
      </c>
      <c r="I1471" s="319">
        <v>4.2402864300000003</v>
      </c>
      <c r="J1471" s="319">
        <v>0.27984305999999998</v>
      </c>
      <c r="K1471" s="315">
        <v>1</v>
      </c>
      <c r="L1471" s="319">
        <v>33394.000000054948</v>
      </c>
      <c r="M1471" s="319">
        <v>0</v>
      </c>
      <c r="N1471" s="320">
        <v>2.9821728738320496E-5</v>
      </c>
      <c r="O1471" s="320">
        <v>0</v>
      </c>
      <c r="P1471" s="315">
        <v>1</v>
      </c>
      <c r="Q1471" s="319">
        <v>1657.5999999716878</v>
      </c>
      <c r="R1471" s="320">
        <v>6.416745459789138E-6</v>
      </c>
    </row>
    <row r="1472" spans="2:18" x14ac:dyDescent="0.2">
      <c r="B1472" s="315" t="s">
        <v>1622</v>
      </c>
      <c r="C1472" s="316" t="s">
        <v>8267</v>
      </c>
      <c r="D1472" s="315" t="s">
        <v>24</v>
      </c>
      <c r="E1472" s="317">
        <v>1476.9969999999998</v>
      </c>
      <c r="F1472" s="318">
        <v>5.0481999999999996</v>
      </c>
      <c r="G1472" s="318">
        <v>1.8025</v>
      </c>
      <c r="H1472" s="319">
        <v>3.9450720290952526</v>
      </c>
      <c r="I1472" s="319">
        <v>23.87172559</v>
      </c>
      <c r="J1472" s="319">
        <v>1.52413033</v>
      </c>
      <c r="K1472" s="315">
        <v>2</v>
      </c>
      <c r="L1472" s="319">
        <v>776156.52000204707</v>
      </c>
      <c r="M1472" s="319">
        <v>0</v>
      </c>
      <c r="N1472" s="320">
        <v>1.5874576243101869E-3</v>
      </c>
      <c r="O1472" s="320">
        <v>0</v>
      </c>
      <c r="P1472" s="315">
        <v>8</v>
      </c>
      <c r="Q1472" s="319">
        <v>31135.873999836651</v>
      </c>
      <c r="R1472" s="320">
        <v>1.1757990915282538E-4</v>
      </c>
    </row>
    <row r="1473" spans="2:18" x14ac:dyDescent="0.2">
      <c r="B1473" s="315" t="s">
        <v>508</v>
      </c>
      <c r="C1473" s="316" t="s">
        <v>8267</v>
      </c>
      <c r="D1473" s="315" t="s">
        <v>24</v>
      </c>
      <c r="E1473" s="317">
        <v>1704.49125</v>
      </c>
      <c r="F1473" s="318">
        <v>1.6028</v>
      </c>
      <c r="G1473" s="318">
        <v>1.4997</v>
      </c>
      <c r="H1473" s="319">
        <v>3.4105049000000003</v>
      </c>
      <c r="I1473" s="319">
        <v>0.12848497</v>
      </c>
      <c r="J1473" s="319">
        <v>0.17082384</v>
      </c>
      <c r="K1473" s="315">
        <v>2</v>
      </c>
      <c r="L1473" s="319">
        <v>11876.700000079139</v>
      </c>
      <c r="M1473" s="319">
        <v>11876.700000079139</v>
      </c>
      <c r="N1473" s="320">
        <v>1.0521227857013257E-4</v>
      </c>
      <c r="O1473" s="320">
        <v>1.0521227857013257E-4</v>
      </c>
      <c r="P1473" s="315">
        <v>5</v>
      </c>
      <c r="Q1473" s="319">
        <v>35863.260000059076</v>
      </c>
      <c r="R1473" s="320">
        <v>1.2941121072838685E-4</v>
      </c>
    </row>
    <row r="1474" spans="2:18" x14ac:dyDescent="0.2">
      <c r="B1474" s="315" t="s">
        <v>8673</v>
      </c>
      <c r="C1474" s="316" t="s">
        <v>8267</v>
      </c>
      <c r="D1474" s="315" t="s">
        <v>24</v>
      </c>
      <c r="E1474" s="317">
        <v>537</v>
      </c>
      <c r="F1474" s="318">
        <v>0</v>
      </c>
      <c r="G1474" s="318">
        <v>2.2728999999999999</v>
      </c>
      <c r="H1474" s="319">
        <v>1.9243631000000001</v>
      </c>
      <c r="I1474" s="319"/>
      <c r="J1474" s="319"/>
      <c r="K1474" s="315"/>
      <c r="L1474" s="319"/>
      <c r="M1474" s="319"/>
      <c r="N1474" s="320"/>
      <c r="O1474" s="320"/>
      <c r="P1474" s="315"/>
      <c r="Q1474" s="319"/>
      <c r="R1474" s="320"/>
    </row>
    <row r="1475" spans="2:18" x14ac:dyDescent="0.2">
      <c r="B1475" s="315" t="s">
        <v>1058</v>
      </c>
      <c r="C1475" s="316" t="s">
        <v>8267</v>
      </c>
      <c r="D1475" s="315" t="s">
        <v>24</v>
      </c>
      <c r="E1475" s="317">
        <v>736.62399999999991</v>
      </c>
      <c r="F1475" s="318">
        <v>2.8180999999999998</v>
      </c>
      <c r="G1475" s="318">
        <v>2.8214999999999999</v>
      </c>
      <c r="H1475" s="319">
        <v>4.8966466999999998</v>
      </c>
      <c r="I1475" s="319">
        <v>2.0791892999999999</v>
      </c>
      <c r="J1475" s="319">
        <v>1.05550867</v>
      </c>
      <c r="K1475" s="315">
        <v>3</v>
      </c>
      <c r="L1475" s="319">
        <v>10506.189998063386</v>
      </c>
      <c r="M1475" s="319">
        <v>10506.189998063386</v>
      </c>
      <c r="N1475" s="320">
        <v>8.3274665852422071E-4</v>
      </c>
      <c r="O1475" s="320">
        <v>8.3274665852422071E-4</v>
      </c>
      <c r="P1475" s="315">
        <v>4</v>
      </c>
      <c r="Q1475" s="319">
        <v>4839.1299999868725</v>
      </c>
      <c r="R1475" s="320">
        <v>2.0863564519091988E-5</v>
      </c>
    </row>
    <row r="1476" spans="2:18" x14ac:dyDescent="0.2">
      <c r="B1476" s="315" t="s">
        <v>3945</v>
      </c>
      <c r="C1476" s="316" t="s">
        <v>8668</v>
      </c>
      <c r="D1476" s="315" t="s">
        <v>24</v>
      </c>
      <c r="E1476" s="317">
        <v>97</v>
      </c>
      <c r="F1476" s="318">
        <v>0</v>
      </c>
      <c r="G1476" s="318">
        <v>6.5783000000000005</v>
      </c>
      <c r="H1476" s="319">
        <v>3.6581951999999998</v>
      </c>
      <c r="I1476" s="319">
        <v>0</v>
      </c>
      <c r="J1476" s="319">
        <v>2.9324300000000002E-3</v>
      </c>
      <c r="K1476" s="315">
        <v>0</v>
      </c>
      <c r="L1476" s="319">
        <v>0</v>
      </c>
      <c r="M1476" s="319">
        <v>0</v>
      </c>
      <c r="N1476" s="320">
        <v>0</v>
      </c>
      <c r="O1476" s="320">
        <v>0</v>
      </c>
      <c r="P1476" s="315">
        <v>1</v>
      </c>
      <c r="Q1476" s="319">
        <v>61.379999992623922</v>
      </c>
      <c r="R1476" s="320">
        <v>1.9776671240837596E-6</v>
      </c>
    </row>
    <row r="1477" spans="2:18" x14ac:dyDescent="0.2">
      <c r="B1477" s="315" t="s">
        <v>6814</v>
      </c>
      <c r="C1477" s="316" t="s">
        <v>8267</v>
      </c>
      <c r="D1477" s="315" t="s">
        <v>24</v>
      </c>
      <c r="E1477" s="317">
        <v>56.07</v>
      </c>
      <c r="F1477" s="318">
        <v>0</v>
      </c>
      <c r="G1477" s="318">
        <v>2.3678900000000001</v>
      </c>
      <c r="H1477" s="319">
        <v>4.0583102999999996</v>
      </c>
      <c r="I1477" s="319">
        <v>0</v>
      </c>
      <c r="J1477" s="319">
        <v>0.15146897000000001</v>
      </c>
      <c r="K1477" s="315">
        <v>0</v>
      </c>
      <c r="L1477" s="319">
        <v>0</v>
      </c>
      <c r="M1477" s="319">
        <v>0</v>
      </c>
      <c r="N1477" s="320">
        <v>0</v>
      </c>
      <c r="O1477" s="320">
        <v>0</v>
      </c>
      <c r="P1477" s="315">
        <v>2</v>
      </c>
      <c r="Q1477" s="319">
        <v>1045.7658000346451</v>
      </c>
      <c r="R1477" s="320">
        <v>1.0328315498502022E-5</v>
      </c>
    </row>
    <row r="1478" spans="2:18" x14ac:dyDescent="0.2">
      <c r="B1478" s="315" t="s">
        <v>7340</v>
      </c>
      <c r="C1478" s="316" t="s">
        <v>8267</v>
      </c>
      <c r="D1478" s="315" t="s">
        <v>24</v>
      </c>
      <c r="E1478" s="317">
        <v>171.66666666666666</v>
      </c>
      <c r="F1478" s="318">
        <v>0.17399999999999999</v>
      </c>
      <c r="G1478" s="318">
        <v>1.41866</v>
      </c>
      <c r="H1478" s="319">
        <v>3.7534607000000002</v>
      </c>
      <c r="I1478" s="319">
        <v>4.6667350000000003E-2</v>
      </c>
      <c r="J1478" s="319">
        <v>0.10760662999999999</v>
      </c>
      <c r="K1478" s="315">
        <v>0</v>
      </c>
      <c r="L1478" s="319">
        <v>0</v>
      </c>
      <c r="M1478" s="319">
        <v>0</v>
      </c>
      <c r="N1478" s="320">
        <v>0</v>
      </c>
      <c r="O1478" s="320">
        <v>0</v>
      </c>
      <c r="P1478" s="315">
        <v>3</v>
      </c>
      <c r="Q1478" s="319">
        <v>1948.3399999985354</v>
      </c>
      <c r="R1478" s="320">
        <v>5.4039297394023936E-6</v>
      </c>
    </row>
    <row r="1479" spans="2:18" x14ac:dyDescent="0.2">
      <c r="B1479" s="315" t="s">
        <v>1380</v>
      </c>
      <c r="C1479" s="316" t="s">
        <v>7759</v>
      </c>
      <c r="D1479" s="315" t="s">
        <v>24</v>
      </c>
      <c r="E1479" s="317">
        <v>1656.8514285714284</v>
      </c>
      <c r="F1479" s="318">
        <v>3.5607000000000002</v>
      </c>
      <c r="G1479" s="318">
        <v>6.8891</v>
      </c>
      <c r="H1479" s="319">
        <v>4.1345226999999998</v>
      </c>
      <c r="I1479" s="319">
        <v>0.39097345999999999</v>
      </c>
      <c r="J1479" s="319">
        <v>0.88964169000000004</v>
      </c>
      <c r="K1479" s="315">
        <v>4</v>
      </c>
      <c r="L1479" s="319">
        <v>20429.434599397362</v>
      </c>
      <c r="M1479" s="319">
        <v>20429.434599397362</v>
      </c>
      <c r="N1479" s="320">
        <v>2.9463914796971241E-4</v>
      </c>
      <c r="O1479" s="320">
        <v>2.9463914796971241E-4</v>
      </c>
      <c r="P1479" s="315">
        <v>3</v>
      </c>
      <c r="Q1479" s="319">
        <v>35659.919999670281</v>
      </c>
      <c r="R1479" s="320">
        <v>1.2138608033488032E-4</v>
      </c>
    </row>
    <row r="1480" spans="2:18" x14ac:dyDescent="0.2">
      <c r="B1480" s="315" t="s">
        <v>1825</v>
      </c>
      <c r="C1480" s="316" t="s">
        <v>7759</v>
      </c>
      <c r="D1480" s="315" t="s">
        <v>24</v>
      </c>
      <c r="E1480" s="317">
        <v>1032.4100000000001</v>
      </c>
      <c r="F1480" s="318">
        <v>2.0303</v>
      </c>
      <c r="G1480" s="318">
        <v>4.9274000000000004</v>
      </c>
      <c r="H1480" s="319">
        <v>3.2390270000000001</v>
      </c>
      <c r="I1480" s="319">
        <v>5.3954950000000002E-2</v>
      </c>
      <c r="J1480" s="319">
        <v>4.3191220000000002E-2</v>
      </c>
      <c r="K1480" s="315">
        <v>1</v>
      </c>
      <c r="L1480" s="319">
        <v>298.62300000448573</v>
      </c>
      <c r="M1480" s="319">
        <v>298.62300000448573</v>
      </c>
      <c r="N1480" s="320">
        <v>1.9394043548254721E-6</v>
      </c>
      <c r="O1480" s="320">
        <v>1.9394043548254721E-6</v>
      </c>
      <c r="P1480" s="315">
        <v>1</v>
      </c>
      <c r="Q1480" s="319">
        <v>1941.7999999813037</v>
      </c>
      <c r="R1480" s="320">
        <v>7.362002787476124E-6</v>
      </c>
    </row>
    <row r="1481" spans="2:18" x14ac:dyDescent="0.2">
      <c r="B1481" s="315" t="s">
        <v>926</v>
      </c>
      <c r="C1481" s="316" t="s">
        <v>7738</v>
      </c>
      <c r="D1481" s="315" t="s">
        <v>24</v>
      </c>
      <c r="E1481" s="317">
        <v>1835.9769230769234</v>
      </c>
      <c r="F1481" s="318">
        <v>3.0197000000000003</v>
      </c>
      <c r="G1481" s="318">
        <v>8.7838000000000012</v>
      </c>
      <c r="H1481" s="319">
        <v>4.4673398748533755</v>
      </c>
      <c r="I1481" s="319">
        <v>0.36864208999999998</v>
      </c>
      <c r="J1481" s="319">
        <v>0.92642155000000004</v>
      </c>
      <c r="K1481" s="315">
        <v>2</v>
      </c>
      <c r="L1481" s="319">
        <v>14368.024999848993</v>
      </c>
      <c r="M1481" s="319">
        <v>14368.024999848993</v>
      </c>
      <c r="N1481" s="320">
        <v>7.7025154936610757E-5</v>
      </c>
      <c r="O1481" s="320">
        <v>7.7025154936610757E-5</v>
      </c>
      <c r="P1481" s="315">
        <v>10</v>
      </c>
      <c r="Q1481" s="319">
        <v>40601.445000288892</v>
      </c>
      <c r="R1481" s="320">
        <v>1.5827877011598713E-4</v>
      </c>
    </row>
    <row r="1482" spans="2:18" x14ac:dyDescent="0.2">
      <c r="B1482" s="315" t="s">
        <v>571</v>
      </c>
      <c r="C1482" s="316" t="s">
        <v>7736</v>
      </c>
      <c r="D1482" s="315" t="s">
        <v>24</v>
      </c>
      <c r="E1482" s="317">
        <v>733.5</v>
      </c>
      <c r="F1482" s="318">
        <v>1.4912000000000001</v>
      </c>
      <c r="G1482" s="318">
        <v>4.6135000000000002</v>
      </c>
      <c r="H1482" s="319">
        <v>2.6674340000000001</v>
      </c>
      <c r="I1482" s="319">
        <v>0.27728055000000001</v>
      </c>
      <c r="J1482" s="319">
        <v>0</v>
      </c>
      <c r="K1482" s="315">
        <v>2</v>
      </c>
      <c r="L1482" s="319">
        <v>3618.4999998633284</v>
      </c>
      <c r="M1482" s="319">
        <v>3618.4999998633284</v>
      </c>
      <c r="N1482" s="320">
        <v>4.1944352431934321E-5</v>
      </c>
      <c r="O1482" s="320">
        <v>4.1944352431934321E-5</v>
      </c>
      <c r="P1482" s="315">
        <v>0</v>
      </c>
      <c r="Q1482" s="319">
        <v>0</v>
      </c>
      <c r="R1482" s="320">
        <v>0</v>
      </c>
    </row>
    <row r="1483" spans="2:18" x14ac:dyDescent="0.2">
      <c r="B1483" s="315" t="s">
        <v>8674</v>
      </c>
      <c r="C1483" s="316" t="s">
        <v>7736</v>
      </c>
      <c r="D1483" s="315" t="s">
        <v>24</v>
      </c>
      <c r="E1483" s="317">
        <v>5</v>
      </c>
      <c r="F1483" s="318">
        <v>0</v>
      </c>
      <c r="G1483" s="318">
        <v>2.1041999999999996</v>
      </c>
      <c r="H1483" s="319">
        <v>2.5912215999999999</v>
      </c>
      <c r="I1483" s="319"/>
      <c r="J1483" s="319"/>
      <c r="K1483" s="315"/>
      <c r="L1483" s="319"/>
      <c r="M1483" s="319"/>
      <c r="N1483" s="320"/>
      <c r="O1483" s="320"/>
      <c r="P1483" s="315"/>
      <c r="Q1483" s="319"/>
      <c r="R1483" s="320"/>
    </row>
    <row r="1484" spans="2:18" x14ac:dyDescent="0.2">
      <c r="B1484" s="315" t="s">
        <v>1302</v>
      </c>
      <c r="C1484" s="316" t="s">
        <v>8267</v>
      </c>
      <c r="D1484" s="315" t="s">
        <v>24</v>
      </c>
      <c r="E1484" s="317">
        <v>4</v>
      </c>
      <c r="F1484" s="318">
        <v>0</v>
      </c>
      <c r="G1484" s="318">
        <v>1.0797000000000001</v>
      </c>
      <c r="H1484" s="319"/>
      <c r="I1484" s="319">
        <v>0.65652884</v>
      </c>
      <c r="J1484" s="319">
        <v>0</v>
      </c>
      <c r="K1484" s="315">
        <v>1</v>
      </c>
      <c r="L1484" s="319">
        <v>208.00000000745058</v>
      </c>
      <c r="M1484" s="319">
        <v>208.00000000745058</v>
      </c>
      <c r="N1484" s="320">
        <v>4.0394224607460797E-6</v>
      </c>
      <c r="O1484" s="320">
        <v>4.0394224607460797E-6</v>
      </c>
      <c r="P1484" s="315">
        <v>0</v>
      </c>
      <c r="Q1484" s="319">
        <v>0</v>
      </c>
      <c r="R1484" s="320">
        <v>0</v>
      </c>
    </row>
    <row r="1485" spans="2:18" x14ac:dyDescent="0.2">
      <c r="B1485" s="315" t="s">
        <v>2071</v>
      </c>
      <c r="C1485" s="316" t="s">
        <v>8675</v>
      </c>
      <c r="D1485" s="315" t="s">
        <v>24</v>
      </c>
      <c r="E1485" s="317">
        <v>1868.95</v>
      </c>
      <c r="F1485" s="318">
        <v>0.78798000000000001</v>
      </c>
      <c r="G1485" s="318">
        <v>12.94082</v>
      </c>
      <c r="H1485" s="319"/>
      <c r="I1485" s="319">
        <v>0</v>
      </c>
      <c r="J1485" s="319">
        <v>4.9167200000000001E-2</v>
      </c>
      <c r="K1485" s="315">
        <v>0</v>
      </c>
      <c r="L1485" s="319">
        <v>0</v>
      </c>
      <c r="M1485" s="319">
        <v>0</v>
      </c>
      <c r="N1485" s="320">
        <v>0</v>
      </c>
      <c r="O1485" s="320">
        <v>0</v>
      </c>
      <c r="P1485" s="315">
        <v>4</v>
      </c>
      <c r="Q1485" s="319">
        <v>3123.1345002814228</v>
      </c>
      <c r="R1485" s="320">
        <v>4.2871780898506737E-5</v>
      </c>
    </row>
    <row r="1486" spans="2:18" x14ac:dyDescent="0.2">
      <c r="B1486" s="315" t="s">
        <v>1432</v>
      </c>
      <c r="C1486" s="316" t="s">
        <v>8676</v>
      </c>
      <c r="D1486" s="315" t="s">
        <v>24</v>
      </c>
      <c r="E1486" s="317">
        <v>1671.3042857142857</v>
      </c>
      <c r="F1486" s="318">
        <v>3.2193000000000001</v>
      </c>
      <c r="G1486" s="318">
        <v>0.65480000000000005</v>
      </c>
      <c r="H1486" s="319">
        <v>2.4806727653002225</v>
      </c>
      <c r="I1486" s="319">
        <v>5.1619207200000004</v>
      </c>
      <c r="J1486" s="319">
        <v>6.6207619999999995E-2</v>
      </c>
      <c r="K1486" s="315">
        <v>6</v>
      </c>
      <c r="L1486" s="319">
        <v>564573.54000045138</v>
      </c>
      <c r="M1486" s="319">
        <v>89412.040000508772</v>
      </c>
      <c r="N1486" s="320">
        <v>7.265613575576492E-4</v>
      </c>
      <c r="O1486" s="320">
        <v>1.97579346615623E-4</v>
      </c>
      <c r="P1486" s="315">
        <v>1</v>
      </c>
      <c r="Q1486" s="319">
        <v>6072.6000001053335</v>
      </c>
      <c r="R1486" s="320">
        <v>1.7463494121195727E-5</v>
      </c>
    </row>
    <row r="1487" spans="2:18" x14ac:dyDescent="0.2">
      <c r="B1487" s="315" t="s">
        <v>3644</v>
      </c>
      <c r="C1487" s="316" t="s">
        <v>8676</v>
      </c>
      <c r="D1487" s="315" t="s">
        <v>24</v>
      </c>
      <c r="E1487" s="317">
        <v>859.245</v>
      </c>
      <c r="F1487" s="318">
        <v>1.8809</v>
      </c>
      <c r="G1487" s="318">
        <v>0.97480000000000011</v>
      </c>
      <c r="H1487" s="319">
        <v>2.155356425652049</v>
      </c>
      <c r="I1487" s="319">
        <v>0</v>
      </c>
      <c r="J1487" s="319">
        <v>0.30697444000000002</v>
      </c>
      <c r="K1487" s="315">
        <v>0</v>
      </c>
      <c r="L1487" s="319">
        <v>0</v>
      </c>
      <c r="M1487" s="319">
        <v>0</v>
      </c>
      <c r="N1487" s="320">
        <v>0</v>
      </c>
      <c r="O1487" s="320">
        <v>0</v>
      </c>
      <c r="P1487" s="315">
        <v>5</v>
      </c>
      <c r="Q1487" s="319">
        <v>35469.473899982426</v>
      </c>
      <c r="R1487" s="320">
        <v>1.0581468823990184E-4</v>
      </c>
    </row>
    <row r="1488" spans="2:18" x14ac:dyDescent="0.2">
      <c r="B1488" s="315" t="s">
        <v>1695</v>
      </c>
      <c r="C1488" s="316" t="s">
        <v>8676</v>
      </c>
      <c r="D1488" s="315" t="s">
        <v>24</v>
      </c>
      <c r="E1488" s="317">
        <v>168.25</v>
      </c>
      <c r="F1488" s="318">
        <v>1.1672</v>
      </c>
      <c r="G1488" s="318">
        <v>0.26900000000000002</v>
      </c>
      <c r="H1488" s="319">
        <v>0.99076120000000001</v>
      </c>
      <c r="I1488" s="319">
        <v>1.0828176899999999</v>
      </c>
      <c r="J1488" s="319">
        <v>1.3203799999999999E-3</v>
      </c>
      <c r="K1488" s="315">
        <v>1</v>
      </c>
      <c r="L1488" s="319">
        <v>27269.999999308493</v>
      </c>
      <c r="M1488" s="319">
        <v>27269.999999308493</v>
      </c>
      <c r="N1488" s="320">
        <v>9.0954096649824086E-5</v>
      </c>
      <c r="O1488" s="320">
        <v>9.0954096649824086E-5</v>
      </c>
      <c r="P1488" s="315">
        <v>1</v>
      </c>
      <c r="Q1488" s="319">
        <v>31.499999998952262</v>
      </c>
      <c r="R1488" s="320">
        <v>9.0465597481244781E-7</v>
      </c>
    </row>
    <row r="1489" spans="2:18" x14ac:dyDescent="0.2">
      <c r="B1489" s="315" t="s">
        <v>8677</v>
      </c>
      <c r="C1489" s="316" t="s">
        <v>8676</v>
      </c>
      <c r="D1489" s="315" t="s">
        <v>24</v>
      </c>
      <c r="E1489" s="317">
        <v>90</v>
      </c>
      <c r="F1489" s="318">
        <v>0</v>
      </c>
      <c r="G1489" s="318">
        <v>1.1917</v>
      </c>
      <c r="H1489" s="319">
        <v>1.385586273633457</v>
      </c>
      <c r="I1489" s="319"/>
      <c r="J1489" s="319"/>
      <c r="K1489" s="315"/>
      <c r="L1489" s="319"/>
      <c r="M1489" s="319"/>
      <c r="N1489" s="320"/>
      <c r="O1489" s="320"/>
      <c r="P1489" s="315"/>
      <c r="Q1489" s="319"/>
      <c r="R1489" s="320"/>
    </row>
    <row r="1490" spans="2:18" x14ac:dyDescent="0.2">
      <c r="B1490" s="315" t="s">
        <v>994</v>
      </c>
      <c r="C1490" s="316" t="s">
        <v>8678</v>
      </c>
      <c r="D1490" s="315" t="s">
        <v>25</v>
      </c>
      <c r="E1490" s="317">
        <v>87.25333333333333</v>
      </c>
      <c r="F1490" s="318">
        <v>15.0146</v>
      </c>
      <c r="G1490" s="318">
        <v>0.52579999999999993</v>
      </c>
      <c r="H1490" s="319">
        <v>1.6631654945341554</v>
      </c>
      <c r="I1490" s="319">
        <v>16.26320063</v>
      </c>
      <c r="J1490" s="319">
        <v>0</v>
      </c>
      <c r="K1490" s="315">
        <v>5</v>
      </c>
      <c r="L1490" s="319">
        <v>48530.56000025729</v>
      </c>
      <c r="M1490" s="319">
        <v>2650.5599999557717</v>
      </c>
      <c r="N1490" s="320">
        <v>3.4265276314968931E-4</v>
      </c>
      <c r="O1490" s="320">
        <v>7.7623702928124425E-5</v>
      </c>
      <c r="P1490" s="315">
        <v>0</v>
      </c>
      <c r="Q1490" s="319">
        <v>0</v>
      </c>
      <c r="R1490" s="320">
        <v>0</v>
      </c>
    </row>
    <row r="1491" spans="2:18" x14ac:dyDescent="0.2">
      <c r="B1491" s="315" t="s">
        <v>2244</v>
      </c>
      <c r="C1491" s="316" t="s">
        <v>8679</v>
      </c>
      <c r="D1491" s="315" t="s">
        <v>24</v>
      </c>
      <c r="E1491" s="317">
        <v>16</v>
      </c>
      <c r="F1491" s="318">
        <v>2.4338000000000002</v>
      </c>
      <c r="G1491" s="318">
        <v>2.5358000000000001</v>
      </c>
      <c r="H1491" s="319">
        <v>3.5057703999999998</v>
      </c>
      <c r="I1491" s="319"/>
      <c r="J1491" s="319"/>
      <c r="K1491" s="315"/>
      <c r="L1491" s="319"/>
      <c r="M1491" s="319"/>
      <c r="N1491" s="320"/>
      <c r="O1491" s="320"/>
      <c r="P1491" s="315"/>
      <c r="Q1491" s="319"/>
      <c r="R1491" s="320"/>
    </row>
    <row r="1492" spans="2:18" x14ac:dyDescent="0.2">
      <c r="B1492" s="315" t="s">
        <v>1570</v>
      </c>
      <c r="C1492" s="316" t="s">
        <v>8680</v>
      </c>
      <c r="D1492" s="315" t="s">
        <v>25</v>
      </c>
      <c r="E1492" s="317">
        <v>97.492500000000007</v>
      </c>
      <c r="F1492" s="318">
        <v>20.686600000000002</v>
      </c>
      <c r="G1492" s="318">
        <v>2.5742000000000003</v>
      </c>
      <c r="H1492" s="319">
        <v>2.7817525999999995</v>
      </c>
      <c r="I1492" s="319">
        <v>280.85904811</v>
      </c>
      <c r="J1492" s="319">
        <v>5.5538689899999998</v>
      </c>
      <c r="K1492" s="315">
        <v>3</v>
      </c>
      <c r="L1492" s="319">
        <v>219614.45680024289</v>
      </c>
      <c r="M1492" s="319">
        <v>912.77680003269575</v>
      </c>
      <c r="N1492" s="320">
        <v>1.7485639885137674E-4</v>
      </c>
      <c r="O1492" s="320">
        <v>2.1597972567576702E-5</v>
      </c>
      <c r="P1492" s="315">
        <v>5</v>
      </c>
      <c r="Q1492" s="319">
        <v>5864.8800000292249</v>
      </c>
      <c r="R1492" s="320">
        <v>1.0999470347504248E-4</v>
      </c>
    </row>
    <row r="1493" spans="2:18" x14ac:dyDescent="0.2">
      <c r="B1493" s="315" t="s">
        <v>8681</v>
      </c>
      <c r="C1493" s="316" t="s">
        <v>8682</v>
      </c>
      <c r="D1493" s="315" t="s">
        <v>24</v>
      </c>
      <c r="E1493" s="317">
        <v>47.94</v>
      </c>
      <c r="F1493" s="318">
        <v>0.71620000000000006</v>
      </c>
      <c r="G1493" s="318">
        <v>1.4969000000000001</v>
      </c>
      <c r="H1493" s="319">
        <v>4.9919121999999998</v>
      </c>
      <c r="I1493" s="319">
        <v>0.13333491</v>
      </c>
      <c r="J1493" s="319">
        <v>0</v>
      </c>
      <c r="K1493" s="315"/>
      <c r="L1493" s="319"/>
      <c r="M1493" s="319"/>
      <c r="N1493" s="320"/>
      <c r="O1493" s="320"/>
      <c r="P1493" s="315"/>
      <c r="Q1493" s="319"/>
      <c r="R1493" s="320"/>
    </row>
    <row r="1494" spans="2:18" x14ac:dyDescent="0.2">
      <c r="B1494" s="315" t="s">
        <v>8683</v>
      </c>
      <c r="C1494" s="316" t="s">
        <v>8684</v>
      </c>
      <c r="D1494" s="315" t="s">
        <v>24</v>
      </c>
      <c r="E1494" s="317">
        <v>2</v>
      </c>
      <c r="F1494" s="318">
        <v>0</v>
      </c>
      <c r="G1494" s="318">
        <v>1.9207000000000001</v>
      </c>
      <c r="H1494" s="319"/>
      <c r="I1494" s="319"/>
      <c r="J1494" s="319"/>
      <c r="K1494" s="315"/>
      <c r="L1494" s="319"/>
      <c r="M1494" s="319"/>
      <c r="N1494" s="320"/>
      <c r="O1494" s="320"/>
      <c r="P1494" s="315"/>
      <c r="Q1494" s="319"/>
      <c r="R1494" s="320"/>
    </row>
    <row r="1495" spans="2:18" x14ac:dyDescent="0.2">
      <c r="B1495" s="315" t="s">
        <v>1216</v>
      </c>
      <c r="C1495" s="316" t="s">
        <v>8684</v>
      </c>
      <c r="D1495" s="315" t="s">
        <v>24</v>
      </c>
      <c r="E1495" s="317">
        <v>148.5</v>
      </c>
      <c r="F1495" s="318">
        <v>0.89410000000000001</v>
      </c>
      <c r="G1495" s="318">
        <v>0.9467000000000001</v>
      </c>
      <c r="H1495" s="319"/>
      <c r="I1495" s="319">
        <v>6.9645579700000004</v>
      </c>
      <c r="J1495" s="319">
        <v>0</v>
      </c>
      <c r="K1495" s="315">
        <v>2</v>
      </c>
      <c r="L1495" s="319">
        <v>60892.000000274274</v>
      </c>
      <c r="M1495" s="319">
        <v>28589.500000068219</v>
      </c>
      <c r="N1495" s="320">
        <v>2.968823591568985E-4</v>
      </c>
      <c r="O1495" s="320">
        <v>1.4793349031449649E-4</v>
      </c>
      <c r="P1495" s="315">
        <v>0</v>
      </c>
      <c r="Q1495" s="319">
        <v>0</v>
      </c>
      <c r="R1495" s="320">
        <v>0</v>
      </c>
    </row>
    <row r="1496" spans="2:18" x14ac:dyDescent="0.2">
      <c r="B1496" s="315" t="s">
        <v>700</v>
      </c>
      <c r="C1496" s="316" t="s">
        <v>8685</v>
      </c>
      <c r="D1496" s="315" t="s">
        <v>25</v>
      </c>
      <c r="E1496" s="317">
        <v>42.973333333333336</v>
      </c>
      <c r="F1496" s="318">
        <v>9.5404999999999998</v>
      </c>
      <c r="G1496" s="318">
        <v>0.28520000000000001</v>
      </c>
      <c r="H1496" s="319">
        <v>0.19053099999999998</v>
      </c>
      <c r="I1496" s="319">
        <v>7.4552414799999998</v>
      </c>
      <c r="J1496" s="319">
        <v>1.5970310000000001E-2</v>
      </c>
      <c r="K1496" s="315">
        <v>5</v>
      </c>
      <c r="L1496" s="319">
        <v>68702.100000507693</v>
      </c>
      <c r="M1496" s="319">
        <v>2742.1000001316775</v>
      </c>
      <c r="N1496" s="320">
        <v>5.0009022992419613E-4</v>
      </c>
      <c r="O1496" s="320">
        <v>3.7832605206861923E-4</v>
      </c>
      <c r="P1496" s="315">
        <v>1</v>
      </c>
      <c r="Q1496" s="319">
        <v>41.580000000691506</v>
      </c>
      <c r="R1496" s="320">
        <v>2.848045632250164E-6</v>
      </c>
    </row>
    <row r="1497" spans="2:18" x14ac:dyDescent="0.2">
      <c r="B1497" s="315" t="s">
        <v>701</v>
      </c>
      <c r="C1497" s="316" t="s">
        <v>8686</v>
      </c>
      <c r="D1497" s="315" t="s">
        <v>25</v>
      </c>
      <c r="E1497" s="317">
        <v>283.45</v>
      </c>
      <c r="F1497" s="318">
        <v>47.565200000000004</v>
      </c>
      <c r="G1497" s="318">
        <v>0.38490000000000002</v>
      </c>
      <c r="H1497" s="319">
        <v>0.91454879999999994</v>
      </c>
      <c r="I1497" s="319">
        <v>1.84759626</v>
      </c>
      <c r="J1497" s="319">
        <v>4.3980717800000004</v>
      </c>
      <c r="K1497" s="315">
        <v>3</v>
      </c>
      <c r="L1497" s="319">
        <v>12526.000000759377</v>
      </c>
      <c r="M1497" s="319">
        <v>12526.000000759377</v>
      </c>
      <c r="N1497" s="320">
        <v>1.8048224737198799E-3</v>
      </c>
      <c r="O1497" s="320">
        <v>1.8048224737198799E-3</v>
      </c>
      <c r="P1497" s="315">
        <v>7</v>
      </c>
      <c r="Q1497" s="319">
        <v>67201.528000061822</v>
      </c>
      <c r="R1497" s="320">
        <v>5.3260052604303968E-4</v>
      </c>
    </row>
    <row r="1498" spans="2:18" x14ac:dyDescent="0.2">
      <c r="B1498" s="315" t="s">
        <v>581</v>
      </c>
      <c r="C1498" s="316" t="s">
        <v>8687</v>
      </c>
      <c r="D1498" s="315" t="s">
        <v>25</v>
      </c>
      <c r="E1498" s="317">
        <v>329.54545454545456</v>
      </c>
      <c r="F1498" s="318">
        <v>19.986000000000001</v>
      </c>
      <c r="G1498" s="318">
        <v>9.3400000000000011E-2</v>
      </c>
      <c r="H1498" s="319">
        <v>1.1241329</v>
      </c>
      <c r="I1498" s="319">
        <v>73.794898959999998</v>
      </c>
      <c r="J1498" s="319">
        <v>0.36241573999999999</v>
      </c>
      <c r="K1498" s="315">
        <v>9</v>
      </c>
      <c r="L1498" s="319">
        <v>1816958.7499991232</v>
      </c>
      <c r="M1498" s="319">
        <v>133166.50000038324</v>
      </c>
      <c r="N1498" s="320">
        <v>6.1883434225330249E-3</v>
      </c>
      <c r="O1498" s="320">
        <v>5.0549645538644373E-3</v>
      </c>
      <c r="P1498" s="315">
        <v>2</v>
      </c>
      <c r="Q1498" s="319">
        <v>9707.6999999069958</v>
      </c>
      <c r="R1498" s="320">
        <v>6.2909937229352602E-5</v>
      </c>
    </row>
    <row r="1499" spans="2:18" x14ac:dyDescent="0.2">
      <c r="B1499" s="315" t="s">
        <v>702</v>
      </c>
      <c r="C1499" s="316" t="s">
        <v>8687</v>
      </c>
      <c r="D1499" s="315" t="s">
        <v>25</v>
      </c>
      <c r="E1499" s="317">
        <v>530.24799999999993</v>
      </c>
      <c r="F1499" s="318">
        <v>42.849599999999995</v>
      </c>
      <c r="G1499" s="318">
        <v>2.2294999999999998</v>
      </c>
      <c r="H1499" s="319">
        <v>1.6385666000000001</v>
      </c>
      <c r="I1499" s="319">
        <v>174.53644849</v>
      </c>
      <c r="J1499" s="319">
        <v>2.4408066499999999</v>
      </c>
      <c r="K1499" s="315">
        <v>13</v>
      </c>
      <c r="L1499" s="319">
        <v>2605797.0400031554</v>
      </c>
      <c r="M1499" s="319">
        <v>77706.850005493543</v>
      </c>
      <c r="N1499" s="320">
        <v>9.0126189933056513E-3</v>
      </c>
      <c r="O1499" s="320">
        <v>5.8433480080986727E-3</v>
      </c>
      <c r="P1499" s="315">
        <v>6</v>
      </c>
      <c r="Q1499" s="319">
        <v>78581.235000074914</v>
      </c>
      <c r="R1499" s="320">
        <v>6.9292998904965685E-4</v>
      </c>
    </row>
    <row r="1500" spans="2:18" x14ac:dyDescent="0.2">
      <c r="B1500" s="315" t="s">
        <v>1541</v>
      </c>
      <c r="C1500" s="316" t="s">
        <v>8688</v>
      </c>
      <c r="D1500" s="315" t="s">
        <v>25</v>
      </c>
      <c r="E1500" s="317">
        <v>1402.2700000000002</v>
      </c>
      <c r="F1500" s="318">
        <v>12.151300000000001</v>
      </c>
      <c r="G1500" s="318">
        <v>1.0003</v>
      </c>
      <c r="H1500" s="319">
        <v>2.4947482418012425</v>
      </c>
      <c r="I1500" s="319">
        <v>14.45863662</v>
      </c>
      <c r="J1500" s="319">
        <v>15.00490868</v>
      </c>
      <c r="K1500" s="315">
        <v>4</v>
      </c>
      <c r="L1500" s="319">
        <v>709346.84999029059</v>
      </c>
      <c r="M1500" s="319">
        <v>110989.13000207684</v>
      </c>
      <c r="N1500" s="320">
        <v>1.1452685441469317E-2</v>
      </c>
      <c r="O1500" s="320">
        <v>7.4156768408035582E-3</v>
      </c>
      <c r="P1500" s="315">
        <v>24</v>
      </c>
      <c r="Q1500" s="319">
        <v>700065.48539626761</v>
      </c>
      <c r="R1500" s="320">
        <v>7.9510121836179441E-3</v>
      </c>
    </row>
    <row r="1501" spans="2:18" x14ac:dyDescent="0.2">
      <c r="B1501" s="315" t="s">
        <v>494</v>
      </c>
      <c r="C1501" s="316" t="s">
        <v>8689</v>
      </c>
      <c r="D1501" s="315" t="s">
        <v>25</v>
      </c>
      <c r="E1501" s="317">
        <v>1234.0763636363636</v>
      </c>
      <c r="F1501" s="318">
        <v>26.037500000000001</v>
      </c>
      <c r="G1501" s="318">
        <v>2.2419000000000002</v>
      </c>
      <c r="H1501" s="319">
        <v>3.2771332000000002</v>
      </c>
      <c r="I1501" s="319">
        <v>7.5757270700000001</v>
      </c>
      <c r="J1501" s="319">
        <v>7.7233949999999996E-2</v>
      </c>
      <c r="K1501" s="315">
        <v>7</v>
      </c>
      <c r="L1501" s="319">
        <v>370943.05999154854</v>
      </c>
      <c r="M1501" s="319">
        <v>370943.05999154854</v>
      </c>
      <c r="N1501" s="320">
        <v>1.0299321912503306E-2</v>
      </c>
      <c r="O1501" s="320">
        <v>1.0299321912503306E-2</v>
      </c>
      <c r="P1501" s="315">
        <v>4</v>
      </c>
      <c r="Q1501" s="319">
        <v>5294.2799999702384</v>
      </c>
      <c r="R1501" s="320">
        <v>1.0754143177069704E-4</v>
      </c>
    </row>
    <row r="1502" spans="2:18" x14ac:dyDescent="0.2">
      <c r="B1502" s="315" t="s">
        <v>1468</v>
      </c>
      <c r="C1502" s="316" t="s">
        <v>8690</v>
      </c>
      <c r="D1502" s="315" t="s">
        <v>25</v>
      </c>
      <c r="E1502" s="317">
        <v>1374.588181818182</v>
      </c>
      <c r="F1502" s="318">
        <v>27.6358</v>
      </c>
      <c r="G1502" s="318">
        <v>1.3661000000000001</v>
      </c>
      <c r="H1502" s="319">
        <v>2.4006905999999999</v>
      </c>
      <c r="I1502" s="319">
        <v>11.50893153</v>
      </c>
      <c r="J1502" s="319">
        <v>3.3058785099999999</v>
      </c>
      <c r="K1502" s="315">
        <v>2</v>
      </c>
      <c r="L1502" s="319">
        <v>313184.95999366138</v>
      </c>
      <c r="M1502" s="319">
        <v>130944.95999809449</v>
      </c>
      <c r="N1502" s="320">
        <v>7.836630636443645E-3</v>
      </c>
      <c r="O1502" s="320">
        <v>3.9399871564292843E-3</v>
      </c>
      <c r="P1502" s="315">
        <v>9</v>
      </c>
      <c r="Q1502" s="319">
        <v>150110.71500049919</v>
      </c>
      <c r="R1502" s="320">
        <v>1.432270362955694E-3</v>
      </c>
    </row>
    <row r="1503" spans="2:18" x14ac:dyDescent="0.2">
      <c r="B1503" s="315" t="s">
        <v>8691</v>
      </c>
      <c r="C1503" s="316" t="s">
        <v>8586</v>
      </c>
      <c r="D1503" s="315" t="s">
        <v>24</v>
      </c>
      <c r="E1503" s="317">
        <v>26</v>
      </c>
      <c r="F1503" s="318">
        <v>8.7499999999999994E-2</v>
      </c>
      <c r="G1503" s="318">
        <v>0</v>
      </c>
      <c r="H1503" s="319"/>
      <c r="I1503" s="319"/>
      <c r="J1503" s="319"/>
      <c r="K1503" s="315"/>
      <c r="L1503" s="319"/>
      <c r="M1503" s="319"/>
      <c r="N1503" s="320"/>
      <c r="O1503" s="320"/>
      <c r="P1503" s="315"/>
      <c r="Q1503" s="319"/>
      <c r="R1503" s="320"/>
    </row>
    <row r="1504" spans="2:18" x14ac:dyDescent="0.2">
      <c r="B1504" s="315" t="s">
        <v>6928</v>
      </c>
      <c r="C1504" s="316" t="s">
        <v>8586</v>
      </c>
      <c r="D1504" s="315" t="s">
        <v>24</v>
      </c>
      <c r="E1504" s="317">
        <v>37</v>
      </c>
      <c r="F1504" s="318">
        <v>0</v>
      </c>
      <c r="G1504" s="318">
        <v>0.4012</v>
      </c>
      <c r="H1504" s="319"/>
      <c r="I1504" s="319">
        <v>0</v>
      </c>
      <c r="J1504" s="319">
        <v>3.2159350000000003E-2</v>
      </c>
      <c r="K1504" s="315">
        <v>0</v>
      </c>
      <c r="L1504" s="319">
        <v>0</v>
      </c>
      <c r="M1504" s="319">
        <v>0</v>
      </c>
      <c r="N1504" s="320">
        <v>0</v>
      </c>
      <c r="O1504" s="320">
        <v>0</v>
      </c>
      <c r="P1504" s="315">
        <v>1</v>
      </c>
      <c r="Q1504" s="319">
        <v>350.39999999552964</v>
      </c>
      <c r="R1504" s="320">
        <v>9.6463852221236961E-7</v>
      </c>
    </row>
    <row r="1505" spans="2:18" x14ac:dyDescent="0.2">
      <c r="B1505" s="315" t="s">
        <v>1297</v>
      </c>
      <c r="C1505" s="316" t="s">
        <v>8692</v>
      </c>
      <c r="D1505" s="315" t="s">
        <v>24</v>
      </c>
      <c r="E1505" s="317">
        <v>1261.0266666666666</v>
      </c>
      <c r="F1505" s="318">
        <v>2.4266000000000001</v>
      </c>
      <c r="G1505" s="318">
        <v>2.8757000000000001</v>
      </c>
      <c r="H1505" s="319">
        <v>3.5057703999999998</v>
      </c>
      <c r="I1505" s="319">
        <v>0.68875315000000004</v>
      </c>
      <c r="J1505" s="319">
        <v>4.258791E-2</v>
      </c>
      <c r="K1505" s="315">
        <v>1</v>
      </c>
      <c r="L1505" s="319">
        <v>22717.440007933976</v>
      </c>
      <c r="M1505" s="319">
        <v>22717.440007933976</v>
      </c>
      <c r="N1505" s="320">
        <v>1.2745093593903014E-3</v>
      </c>
      <c r="O1505" s="320">
        <v>1.2745093593903014E-3</v>
      </c>
      <c r="P1505" s="315">
        <v>2</v>
      </c>
      <c r="Q1505" s="319">
        <v>932.23999994751068</v>
      </c>
      <c r="R1505" s="320">
        <v>1.4253393231233141E-5</v>
      </c>
    </row>
    <row r="1506" spans="2:18" x14ac:dyDescent="0.2">
      <c r="B1506" s="315" t="s">
        <v>1298</v>
      </c>
      <c r="C1506" s="316" t="s">
        <v>8693</v>
      </c>
      <c r="D1506" s="315" t="s">
        <v>24</v>
      </c>
      <c r="E1506" s="317">
        <v>588</v>
      </c>
      <c r="F1506" s="318">
        <v>1.3134000000000001</v>
      </c>
      <c r="G1506" s="318">
        <v>2.1068000000000002</v>
      </c>
      <c r="H1506" s="319">
        <v>1.7147790000000001</v>
      </c>
      <c r="I1506" s="319">
        <v>0.31515435000000003</v>
      </c>
      <c r="J1506" s="319">
        <v>0</v>
      </c>
      <c r="K1506" s="315">
        <v>1</v>
      </c>
      <c r="L1506" s="319">
        <v>9407.9999998630956</v>
      </c>
      <c r="M1506" s="319">
        <v>9407.9999998630956</v>
      </c>
      <c r="N1506" s="320">
        <v>5.9379080828592253E-4</v>
      </c>
      <c r="O1506" s="320">
        <v>5.9379080828592253E-4</v>
      </c>
      <c r="P1506" s="315">
        <v>0</v>
      </c>
      <c r="Q1506" s="319">
        <v>0</v>
      </c>
      <c r="R1506" s="320">
        <v>0</v>
      </c>
    </row>
    <row r="1507" spans="2:18" x14ac:dyDescent="0.2">
      <c r="B1507" s="315" t="s">
        <v>931</v>
      </c>
      <c r="C1507" s="316" t="s">
        <v>8694</v>
      </c>
      <c r="D1507" s="315" t="s">
        <v>24</v>
      </c>
      <c r="E1507" s="317">
        <v>1535.9877777777776</v>
      </c>
      <c r="F1507" s="318">
        <v>5.9832999999999998</v>
      </c>
      <c r="G1507" s="318">
        <v>5.1086</v>
      </c>
      <c r="H1507" s="319">
        <v>4.7251687999999996</v>
      </c>
      <c r="I1507" s="319">
        <v>17.387766580000001</v>
      </c>
      <c r="J1507" s="319">
        <v>0.43666170999999998</v>
      </c>
      <c r="K1507" s="315">
        <v>7</v>
      </c>
      <c r="L1507" s="319">
        <v>489555.12000206421</v>
      </c>
      <c r="M1507" s="319">
        <v>20950.229998920193</v>
      </c>
      <c r="N1507" s="320">
        <v>4.8120089603107298E-3</v>
      </c>
      <c r="O1507" s="320">
        <v>1.7436018680963021E-3</v>
      </c>
      <c r="P1507" s="315">
        <v>2</v>
      </c>
      <c r="Q1507" s="319">
        <v>5921.9999999752745</v>
      </c>
      <c r="R1507" s="320">
        <v>1.7960172006287293E-5</v>
      </c>
    </row>
    <row r="1508" spans="2:18" x14ac:dyDescent="0.2">
      <c r="B1508" s="315" t="s">
        <v>891</v>
      </c>
      <c r="C1508" s="316" t="s">
        <v>8695</v>
      </c>
      <c r="D1508" s="315" t="s">
        <v>24</v>
      </c>
      <c r="E1508" s="317">
        <v>2013.5700000000002</v>
      </c>
      <c r="F1508" s="318">
        <v>2.9358</v>
      </c>
      <c r="G1508" s="318">
        <v>7.4649999999999999</v>
      </c>
      <c r="H1508" s="319">
        <v>4.8966466999999998</v>
      </c>
      <c r="I1508" s="319">
        <v>1.16123189</v>
      </c>
      <c r="J1508" s="319">
        <v>0.10260729</v>
      </c>
      <c r="K1508" s="315">
        <v>4</v>
      </c>
      <c r="L1508" s="319">
        <v>64454.02001588959</v>
      </c>
      <c r="M1508" s="319">
        <v>64454.02001588959</v>
      </c>
      <c r="N1508" s="320">
        <v>2.1532875444144977E-3</v>
      </c>
      <c r="O1508" s="320">
        <v>2.1532875444144977E-3</v>
      </c>
      <c r="P1508" s="315">
        <v>1</v>
      </c>
      <c r="Q1508" s="319">
        <v>7983.3600001126524</v>
      </c>
      <c r="R1508" s="320">
        <v>2.7072108827943769E-5</v>
      </c>
    </row>
    <row r="1509" spans="2:18" x14ac:dyDescent="0.2">
      <c r="B1509" s="315" t="s">
        <v>1067</v>
      </c>
      <c r="C1509" s="316" t="s">
        <v>8693</v>
      </c>
      <c r="D1509" s="315" t="s">
        <v>24</v>
      </c>
      <c r="E1509" s="317">
        <v>829.17499999999995</v>
      </c>
      <c r="F1509" s="318">
        <v>3.0415000000000001</v>
      </c>
      <c r="G1509" s="318">
        <v>1.4738</v>
      </c>
      <c r="H1509" s="319">
        <v>3.4676641999999998</v>
      </c>
      <c r="I1509" s="319">
        <v>6.7936789700000002</v>
      </c>
      <c r="J1509" s="319">
        <v>0.79992169000000002</v>
      </c>
      <c r="K1509" s="315">
        <v>10</v>
      </c>
      <c r="L1509" s="319">
        <v>147449.93999744742</v>
      </c>
      <c r="M1509" s="319">
        <v>116795.44000169124</v>
      </c>
      <c r="N1509" s="320">
        <v>2.9087783436540986E-3</v>
      </c>
      <c r="O1509" s="320">
        <v>2.0712418271630704E-3</v>
      </c>
      <c r="P1509" s="315">
        <v>10</v>
      </c>
      <c r="Q1509" s="319">
        <v>25614.165000367666</v>
      </c>
      <c r="R1509" s="320">
        <v>1.2784513634584593E-4</v>
      </c>
    </row>
    <row r="1510" spans="2:18" x14ac:dyDescent="0.2">
      <c r="B1510" s="315" t="s">
        <v>998</v>
      </c>
      <c r="C1510" s="316" t="s">
        <v>8696</v>
      </c>
      <c r="D1510" s="315" t="s">
        <v>24</v>
      </c>
      <c r="E1510" s="317">
        <v>1182.5</v>
      </c>
      <c r="F1510" s="318">
        <v>7.2371000000000008</v>
      </c>
      <c r="G1510" s="318">
        <v>6.0851999999999995</v>
      </c>
      <c r="H1510" s="319">
        <v>7.4688151999999999</v>
      </c>
      <c r="I1510" s="319"/>
      <c r="J1510" s="319"/>
      <c r="K1510" s="315"/>
      <c r="L1510" s="319"/>
      <c r="M1510" s="319"/>
      <c r="N1510" s="320"/>
      <c r="O1510" s="320"/>
      <c r="P1510" s="315"/>
      <c r="Q1510" s="319"/>
      <c r="R1510" s="320"/>
    </row>
    <row r="1511" spans="2:18" x14ac:dyDescent="0.2">
      <c r="B1511" s="315" t="s">
        <v>516</v>
      </c>
      <c r="C1511" s="316" t="s">
        <v>8697</v>
      </c>
      <c r="D1511" s="315" t="s">
        <v>25</v>
      </c>
      <c r="E1511" s="317">
        <v>432.21147540983617</v>
      </c>
      <c r="F1511" s="318">
        <v>127.083</v>
      </c>
      <c r="G1511" s="318">
        <v>0</v>
      </c>
      <c r="H1511" s="319">
        <v>0.93360189999999998</v>
      </c>
      <c r="I1511" s="319">
        <v>3.4625534199999999</v>
      </c>
      <c r="J1511" s="319">
        <v>5.44237941</v>
      </c>
      <c r="K1511" s="315">
        <v>13</v>
      </c>
      <c r="L1511" s="319">
        <v>97855.014997614955</v>
      </c>
      <c r="M1511" s="319">
        <v>97855.014997614955</v>
      </c>
      <c r="N1511" s="320">
        <v>3.4821490686132309E-3</v>
      </c>
      <c r="O1511" s="320">
        <v>3.4821490686132309E-3</v>
      </c>
      <c r="P1511" s="315">
        <v>47</v>
      </c>
      <c r="Q1511" s="319">
        <v>167567.58330020119</v>
      </c>
      <c r="R1511" s="320">
        <v>1.5872328374670541E-3</v>
      </c>
    </row>
    <row r="1512" spans="2:18" x14ac:dyDescent="0.2">
      <c r="B1512" s="315" t="s">
        <v>723</v>
      </c>
      <c r="C1512" s="316" t="s">
        <v>8698</v>
      </c>
      <c r="D1512" s="315" t="s">
        <v>25</v>
      </c>
      <c r="E1512" s="317">
        <v>304.34297872340414</v>
      </c>
      <c r="F1512" s="318">
        <v>102.169</v>
      </c>
      <c r="G1512" s="318">
        <v>0.30990000000000001</v>
      </c>
      <c r="H1512" s="319">
        <v>0.8002302</v>
      </c>
      <c r="I1512" s="319">
        <v>3.7525799800000001</v>
      </c>
      <c r="J1512" s="319">
        <v>5.6954231599999998</v>
      </c>
      <c r="K1512" s="315">
        <v>15</v>
      </c>
      <c r="L1512" s="319">
        <v>86884.539998565393</v>
      </c>
      <c r="M1512" s="319">
        <v>86765.53999856516</v>
      </c>
      <c r="N1512" s="320">
        <v>2.4611835317209911E-3</v>
      </c>
      <c r="O1512" s="320">
        <v>2.4582938818717114E-3</v>
      </c>
      <c r="P1512" s="315">
        <v>30</v>
      </c>
      <c r="Q1512" s="319">
        <v>131087.78760044515</v>
      </c>
      <c r="R1512" s="320">
        <v>1.1509120882020952E-3</v>
      </c>
    </row>
    <row r="1513" spans="2:18" x14ac:dyDescent="0.2">
      <c r="B1513" s="315" t="s">
        <v>568</v>
      </c>
      <c r="C1513" s="316" t="s">
        <v>8699</v>
      </c>
      <c r="D1513" s="315" t="s">
        <v>25</v>
      </c>
      <c r="E1513" s="317">
        <v>662.20085714285733</v>
      </c>
      <c r="F1513" s="318">
        <v>236.46199999999999</v>
      </c>
      <c r="G1513" s="318">
        <v>0.33329999999999999</v>
      </c>
      <c r="H1513" s="319">
        <v>1.6385666000000001</v>
      </c>
      <c r="I1513" s="319">
        <v>3.5119112399999999</v>
      </c>
      <c r="J1513" s="319">
        <v>9.9448247599999995</v>
      </c>
      <c r="K1513" s="315">
        <v>19</v>
      </c>
      <c r="L1513" s="319">
        <v>65306.280001577048</v>
      </c>
      <c r="M1513" s="319">
        <v>65306.280001577048</v>
      </c>
      <c r="N1513" s="320">
        <v>3.0167223811887224E-3</v>
      </c>
      <c r="O1513" s="320">
        <v>3.0167223811887224E-3</v>
      </c>
      <c r="P1513" s="315">
        <v>50</v>
      </c>
      <c r="Q1513" s="319">
        <v>258883.89799680936</v>
      </c>
      <c r="R1513" s="320">
        <v>2.6902632668318579E-3</v>
      </c>
    </row>
    <row r="1514" spans="2:18" x14ac:dyDescent="0.2">
      <c r="B1514" s="315" t="s">
        <v>705</v>
      </c>
      <c r="C1514" s="316" t="s">
        <v>8700</v>
      </c>
      <c r="D1514" s="315" t="s">
        <v>25</v>
      </c>
      <c r="E1514" s="317">
        <v>637.42857142857144</v>
      </c>
      <c r="F1514" s="318">
        <v>21.789200000000001</v>
      </c>
      <c r="G1514" s="318">
        <v>0.21440000000000001</v>
      </c>
      <c r="H1514" s="319">
        <v>1.4289825</v>
      </c>
      <c r="I1514" s="319">
        <v>2.2926211599999999</v>
      </c>
      <c r="J1514" s="319">
        <v>0.25799160999999998</v>
      </c>
      <c r="K1514" s="315">
        <v>4</v>
      </c>
      <c r="L1514" s="319">
        <v>87163.769995492185</v>
      </c>
      <c r="M1514" s="319">
        <v>87163.769995492185</v>
      </c>
      <c r="N1514" s="320">
        <v>3.7267657193145454E-3</v>
      </c>
      <c r="O1514" s="320">
        <v>3.7267657193145454E-3</v>
      </c>
      <c r="P1514" s="315">
        <v>3</v>
      </c>
      <c r="Q1514" s="319">
        <v>1706.7599999800093</v>
      </c>
      <c r="R1514" s="320">
        <v>3.2879665686442115E-5</v>
      </c>
    </row>
    <row r="1515" spans="2:18" x14ac:dyDescent="0.2">
      <c r="B1515" s="315" t="s">
        <v>932</v>
      </c>
      <c r="C1515" s="316" t="s">
        <v>8701</v>
      </c>
      <c r="D1515" s="315" t="s">
        <v>25</v>
      </c>
      <c r="E1515" s="317">
        <v>237.53</v>
      </c>
      <c r="F1515" s="318">
        <v>32.1511</v>
      </c>
      <c r="G1515" s="318">
        <v>0.44500000000000001</v>
      </c>
      <c r="H1515" s="319">
        <v>1.206381426803697</v>
      </c>
      <c r="I1515" s="319">
        <v>9.7550962800000001</v>
      </c>
      <c r="J1515" s="319">
        <v>2.1446889499999999</v>
      </c>
      <c r="K1515" s="315">
        <v>17</v>
      </c>
      <c r="L1515" s="319">
        <v>111798.01000590771</v>
      </c>
      <c r="M1515" s="319">
        <v>37602.670002648039</v>
      </c>
      <c r="N1515" s="320">
        <v>4.4779719231150652E-3</v>
      </c>
      <c r="O1515" s="320">
        <v>1.8827093835546815E-3</v>
      </c>
      <c r="P1515" s="315">
        <v>11</v>
      </c>
      <c r="Q1515" s="319">
        <v>25770.540000044228</v>
      </c>
      <c r="R1515" s="320">
        <v>2.3632715232812921E-4</v>
      </c>
    </row>
    <row r="1516" spans="2:18" x14ac:dyDescent="0.2">
      <c r="B1516" s="315" t="s">
        <v>1170</v>
      </c>
      <c r="C1516" s="316" t="s">
        <v>8702</v>
      </c>
      <c r="D1516" s="315" t="s">
        <v>25</v>
      </c>
      <c r="E1516" s="317">
        <v>193.25461538461542</v>
      </c>
      <c r="F1516" s="318">
        <v>36.926099999999998</v>
      </c>
      <c r="G1516" s="318">
        <v>0.17</v>
      </c>
      <c r="H1516" s="319">
        <v>1.143186</v>
      </c>
      <c r="I1516" s="319">
        <v>1.4570300599999999</v>
      </c>
      <c r="J1516" s="319">
        <v>0.96431654</v>
      </c>
      <c r="K1516" s="315">
        <v>4</v>
      </c>
      <c r="L1516" s="319">
        <v>24296.860003115587</v>
      </c>
      <c r="M1516" s="319">
        <v>15073.770001538471</v>
      </c>
      <c r="N1516" s="320">
        <v>1.7390480680161873E-3</v>
      </c>
      <c r="O1516" s="320">
        <v>5.8884122355097981E-4</v>
      </c>
      <c r="P1516" s="315">
        <v>9</v>
      </c>
      <c r="Q1516" s="319">
        <v>15822.649999915366</v>
      </c>
      <c r="R1516" s="320">
        <v>1.2981166284136534E-4</v>
      </c>
    </row>
    <row r="1517" spans="2:18" x14ac:dyDescent="0.2">
      <c r="B1517" s="315" t="s">
        <v>657</v>
      </c>
      <c r="C1517" s="316" t="s">
        <v>8703</v>
      </c>
      <c r="D1517" s="315" t="s">
        <v>25</v>
      </c>
      <c r="E1517" s="317">
        <v>442.74571428571443</v>
      </c>
      <c r="F1517" s="318">
        <v>101.69090000000001</v>
      </c>
      <c r="G1517" s="318">
        <v>0.1022</v>
      </c>
      <c r="H1517" s="319">
        <v>1.2575046000000001</v>
      </c>
      <c r="I1517" s="319">
        <v>4.6092479400000004</v>
      </c>
      <c r="J1517" s="319">
        <v>1.7048460599999999</v>
      </c>
      <c r="K1517" s="315">
        <v>14</v>
      </c>
      <c r="L1517" s="319">
        <v>115118.39000714642</v>
      </c>
      <c r="M1517" s="319">
        <v>77295.540003470756</v>
      </c>
      <c r="N1517" s="320">
        <v>5.5804903047802354E-3</v>
      </c>
      <c r="O1517" s="320">
        <v>2.9082405779101961E-3</v>
      </c>
      <c r="P1517" s="315">
        <v>46</v>
      </c>
      <c r="Q1517" s="319">
        <v>32741.446999828113</v>
      </c>
      <c r="R1517" s="320">
        <v>4.6284032503909146E-4</v>
      </c>
    </row>
    <row r="1518" spans="2:18" x14ac:dyDescent="0.2">
      <c r="B1518" s="315" t="s">
        <v>1795</v>
      </c>
      <c r="C1518" s="316" t="s">
        <v>8704</v>
      </c>
      <c r="D1518" s="315" t="s">
        <v>25</v>
      </c>
      <c r="E1518" s="317">
        <v>173.5</v>
      </c>
      <c r="F1518" s="318">
        <v>38.049500000000002</v>
      </c>
      <c r="G1518" s="318">
        <v>6.7000000000000004E-2</v>
      </c>
      <c r="H1518" s="319">
        <v>1.143186</v>
      </c>
      <c r="I1518" s="319">
        <v>0</v>
      </c>
      <c r="J1518" s="319">
        <v>9.7698090000000001E-2</v>
      </c>
      <c r="K1518" s="315">
        <v>0</v>
      </c>
      <c r="L1518" s="319">
        <v>0</v>
      </c>
      <c r="M1518" s="319">
        <v>0</v>
      </c>
      <c r="N1518" s="320">
        <v>0</v>
      </c>
      <c r="O1518" s="320">
        <v>0</v>
      </c>
      <c r="P1518" s="315">
        <v>2</v>
      </c>
      <c r="Q1518" s="319">
        <v>2036.1100000316046</v>
      </c>
      <c r="R1518" s="320">
        <v>2.6156451636071069E-5</v>
      </c>
    </row>
    <row r="1519" spans="2:18" x14ac:dyDescent="0.2">
      <c r="B1519" s="315" t="s">
        <v>1629</v>
      </c>
      <c r="C1519" s="316" t="s">
        <v>8705</v>
      </c>
      <c r="D1519" s="315" t="s">
        <v>24</v>
      </c>
      <c r="E1519" s="317">
        <v>1.5</v>
      </c>
      <c r="F1519" s="318">
        <v>0</v>
      </c>
      <c r="G1519" s="318">
        <v>0.38540000000000002</v>
      </c>
      <c r="H1519" s="319"/>
      <c r="I1519" s="319">
        <v>14.68935834</v>
      </c>
      <c r="J1519" s="319">
        <v>0</v>
      </c>
      <c r="K1519" s="315">
        <v>1</v>
      </c>
      <c r="L1519" s="319">
        <v>1780.4999999888241</v>
      </c>
      <c r="M1519" s="319">
        <v>0</v>
      </c>
      <c r="N1519" s="320">
        <v>1.5163606212873176E-6</v>
      </c>
      <c r="O1519" s="320">
        <v>0</v>
      </c>
      <c r="P1519" s="315">
        <v>0</v>
      </c>
      <c r="Q1519" s="319">
        <v>0</v>
      </c>
      <c r="R1519" s="320">
        <v>0</v>
      </c>
    </row>
    <row r="1520" spans="2:18" x14ac:dyDescent="0.2">
      <c r="B1520" s="315" t="s">
        <v>1121</v>
      </c>
      <c r="C1520" s="316" t="s">
        <v>8706</v>
      </c>
      <c r="D1520" s="315" t="s">
        <v>24</v>
      </c>
      <c r="E1520" s="317">
        <v>418.05</v>
      </c>
      <c r="F1520" s="318">
        <v>4.1623999999999999</v>
      </c>
      <c r="G1520" s="318">
        <v>0.70320000000000005</v>
      </c>
      <c r="H1520" s="319">
        <v>2.8770180999999999</v>
      </c>
      <c r="I1520" s="319">
        <v>1.92965622</v>
      </c>
      <c r="J1520" s="319">
        <v>0.58331111999999996</v>
      </c>
      <c r="K1520" s="315">
        <v>3</v>
      </c>
      <c r="L1520" s="319">
        <v>41865.210003083092</v>
      </c>
      <c r="M1520" s="319">
        <v>41865.210003083092</v>
      </c>
      <c r="N1520" s="320">
        <v>9.0508797414967743E-4</v>
      </c>
      <c r="O1520" s="320">
        <v>9.0508797414967743E-4</v>
      </c>
      <c r="P1520" s="315">
        <v>2</v>
      </c>
      <c r="Q1520" s="319">
        <v>754.0000000060536</v>
      </c>
      <c r="R1520" s="320">
        <v>2.017856089247999E-6</v>
      </c>
    </row>
    <row r="1521" spans="2:18" x14ac:dyDescent="0.2">
      <c r="B1521" s="315" t="s">
        <v>1103</v>
      </c>
      <c r="C1521" s="316" t="s">
        <v>8208</v>
      </c>
      <c r="D1521" s="315" t="s">
        <v>24</v>
      </c>
      <c r="E1521" s="317">
        <v>330</v>
      </c>
      <c r="F1521" s="318">
        <v>2.4238000000000004</v>
      </c>
      <c r="G1521" s="318">
        <v>1.51</v>
      </c>
      <c r="H1521" s="319">
        <v>2.3435313</v>
      </c>
      <c r="I1521" s="319">
        <v>2.4077813400000001</v>
      </c>
      <c r="J1521" s="319">
        <v>0.39465801</v>
      </c>
      <c r="K1521" s="315">
        <v>2</v>
      </c>
      <c r="L1521" s="319">
        <v>18028.000001662876</v>
      </c>
      <c r="M1521" s="319">
        <v>18028.000001662876</v>
      </c>
      <c r="N1521" s="320">
        <v>6.666682651466087E-4</v>
      </c>
      <c r="O1521" s="320">
        <v>6.666682651466087E-4</v>
      </c>
      <c r="P1521" s="315">
        <v>1</v>
      </c>
      <c r="Q1521" s="319">
        <v>377.0000000030268</v>
      </c>
      <c r="R1521" s="320">
        <v>1.0089280446239995E-6</v>
      </c>
    </row>
    <row r="1522" spans="2:18" x14ac:dyDescent="0.2">
      <c r="B1522" s="315" t="s">
        <v>992</v>
      </c>
      <c r="C1522" s="316" t="s">
        <v>10049</v>
      </c>
      <c r="D1522" s="315" t="s">
        <v>24</v>
      </c>
      <c r="E1522" s="317">
        <v>1711.6484210526307</v>
      </c>
      <c r="F1522" s="318">
        <v>9.9313000000000002</v>
      </c>
      <c r="G1522" s="318">
        <v>0.4723</v>
      </c>
      <c r="H1522" s="319">
        <v>5.1959485261254637</v>
      </c>
      <c r="I1522" s="319">
        <v>30.020132409999999</v>
      </c>
      <c r="J1522" s="319">
        <v>1.51448827</v>
      </c>
      <c r="K1522" s="315">
        <v>10</v>
      </c>
      <c r="L1522" s="319">
        <v>1371597.5500175522</v>
      </c>
      <c r="M1522" s="319">
        <v>490599.82001817657</v>
      </c>
      <c r="N1522" s="320">
        <v>8.880656251952666E-3</v>
      </c>
      <c r="O1522" s="320">
        <v>7.1078200671397954E-3</v>
      </c>
      <c r="P1522" s="315">
        <v>9</v>
      </c>
      <c r="Q1522" s="319">
        <v>48662.760799822834</v>
      </c>
      <c r="R1522" s="320">
        <v>1.7833641287076765E-4</v>
      </c>
    </row>
    <row r="1523" spans="2:18" x14ac:dyDescent="0.2">
      <c r="B1523" s="315" t="s">
        <v>767</v>
      </c>
      <c r="C1523" s="316" t="s">
        <v>8707</v>
      </c>
      <c r="D1523" s="315" t="s">
        <v>24</v>
      </c>
      <c r="E1523" s="317">
        <v>529.20111111111112</v>
      </c>
      <c r="F1523" s="318">
        <v>3.3633000000000002</v>
      </c>
      <c r="G1523" s="318">
        <v>6.6000000000000003E-2</v>
      </c>
      <c r="H1523" s="319">
        <v>1.2701207508306687</v>
      </c>
      <c r="I1523" s="319">
        <v>9.5643608899999997</v>
      </c>
      <c r="J1523" s="319">
        <v>0.16115429000000001</v>
      </c>
      <c r="K1523" s="315">
        <v>7</v>
      </c>
      <c r="L1523" s="319">
        <v>429093.17000355991</v>
      </c>
      <c r="M1523" s="319">
        <v>25444.280003131564</v>
      </c>
      <c r="N1523" s="320">
        <v>1.3546507591390589E-3</v>
      </c>
      <c r="O1523" s="320">
        <v>7.5994527881183564E-4</v>
      </c>
      <c r="P1523" s="315">
        <v>2</v>
      </c>
      <c r="Q1523" s="319">
        <v>6288.7400001039032</v>
      </c>
      <c r="R1523" s="320">
        <v>2.4004364057653218E-5</v>
      </c>
    </row>
    <row r="1524" spans="2:18" x14ac:dyDescent="0.2">
      <c r="B1524" s="315" t="s">
        <v>1368</v>
      </c>
      <c r="C1524" s="316" t="s">
        <v>8708</v>
      </c>
      <c r="D1524" s="315" t="s">
        <v>24</v>
      </c>
      <c r="E1524" s="317">
        <v>6</v>
      </c>
      <c r="F1524" s="318">
        <v>0</v>
      </c>
      <c r="G1524" s="318">
        <v>1.9847999999999999</v>
      </c>
      <c r="H1524" s="319">
        <v>1.0669736000000001</v>
      </c>
      <c r="I1524" s="319">
        <v>0.16399426</v>
      </c>
      <c r="J1524" s="319">
        <v>0</v>
      </c>
      <c r="K1524" s="315">
        <v>1</v>
      </c>
      <c r="L1524" s="319">
        <v>12.000000039115548</v>
      </c>
      <c r="M1524" s="319">
        <v>12.000000039115548</v>
      </c>
      <c r="N1524" s="320">
        <v>6.058186212973679E-6</v>
      </c>
      <c r="O1524" s="320">
        <v>6.058186212973679E-6</v>
      </c>
      <c r="P1524" s="315">
        <v>0</v>
      </c>
      <c r="Q1524" s="319">
        <v>0</v>
      </c>
      <c r="R1524" s="320">
        <v>0</v>
      </c>
    </row>
    <row r="1525" spans="2:18" x14ac:dyDescent="0.2">
      <c r="B1525" s="315" t="s">
        <v>1071</v>
      </c>
      <c r="C1525" s="316" t="s">
        <v>8709</v>
      </c>
      <c r="D1525" s="315" t="s">
        <v>25</v>
      </c>
      <c r="E1525" s="317">
        <v>451.62600000000003</v>
      </c>
      <c r="F1525" s="318">
        <v>3.1951000000000001</v>
      </c>
      <c r="G1525" s="318">
        <v>3.0864000000000003</v>
      </c>
      <c r="H1525" s="319">
        <v>1.4289825</v>
      </c>
      <c r="I1525" s="319">
        <v>0.24288062999999999</v>
      </c>
      <c r="J1525" s="319">
        <v>8.1976900000000005E-3</v>
      </c>
      <c r="K1525" s="315">
        <v>3</v>
      </c>
      <c r="L1525" s="319">
        <v>3567.2350030929374</v>
      </c>
      <c r="M1525" s="319">
        <v>3567.2350030929374</v>
      </c>
      <c r="N1525" s="320">
        <v>1.4085122495254927E-3</v>
      </c>
      <c r="O1525" s="320">
        <v>1.4085122495254927E-3</v>
      </c>
      <c r="P1525" s="315">
        <v>2</v>
      </c>
      <c r="Q1525" s="319">
        <v>371.59999999590218</v>
      </c>
      <c r="R1525" s="320">
        <v>9.2363980272170487E-6</v>
      </c>
    </row>
    <row r="1526" spans="2:18" x14ac:dyDescent="0.2">
      <c r="B1526" s="315" t="s">
        <v>1369</v>
      </c>
      <c r="C1526" s="316" t="s">
        <v>8208</v>
      </c>
      <c r="D1526" s="315" t="s">
        <v>24</v>
      </c>
      <c r="E1526" s="317">
        <v>848.70999999999992</v>
      </c>
      <c r="F1526" s="318">
        <v>6.0481999999999996</v>
      </c>
      <c r="G1526" s="318">
        <v>1.35</v>
      </c>
      <c r="H1526" s="319">
        <v>2.4947482418012425</v>
      </c>
      <c r="I1526" s="319">
        <v>16.052326430000001</v>
      </c>
      <c r="J1526" s="319">
        <v>0.14118064</v>
      </c>
      <c r="K1526" s="315">
        <v>6</v>
      </c>
      <c r="L1526" s="319">
        <v>694177.42001205438</v>
      </c>
      <c r="M1526" s="319">
        <v>114490.90000946265</v>
      </c>
      <c r="N1526" s="320">
        <v>2.7370523718168406E-3</v>
      </c>
      <c r="O1526" s="320">
        <v>1.8883731244228436E-3</v>
      </c>
      <c r="P1526" s="315">
        <v>1</v>
      </c>
      <c r="Q1526" s="319">
        <v>9057.5999998681946</v>
      </c>
      <c r="R1526" s="320">
        <v>3.799676159661869E-5</v>
      </c>
    </row>
    <row r="1527" spans="2:18" x14ac:dyDescent="0.2">
      <c r="B1527" s="315" t="s">
        <v>664</v>
      </c>
      <c r="C1527" s="316" t="s">
        <v>8208</v>
      </c>
      <c r="D1527" s="315" t="s">
        <v>24</v>
      </c>
      <c r="E1527" s="317">
        <v>1127.2770000000003</v>
      </c>
      <c r="F1527" s="318">
        <v>5.8271999999999995</v>
      </c>
      <c r="G1527" s="318">
        <v>2.0468000000000002</v>
      </c>
      <c r="H1527" s="319">
        <v>2.8389118999999998</v>
      </c>
      <c r="I1527" s="319">
        <v>1.3978841500000001</v>
      </c>
      <c r="J1527" s="319">
        <v>0.1002538</v>
      </c>
      <c r="K1527" s="315">
        <v>7</v>
      </c>
      <c r="L1527" s="319">
        <v>76313.540004319831</v>
      </c>
      <c r="M1527" s="319">
        <v>76313.540004319831</v>
      </c>
      <c r="N1527" s="320">
        <v>3.5559419505285699E-3</v>
      </c>
      <c r="O1527" s="320">
        <v>3.5559419505285699E-3</v>
      </c>
      <c r="P1527" s="315">
        <v>2</v>
      </c>
      <c r="Q1527" s="319">
        <v>7305.8999999738762</v>
      </c>
      <c r="R1527" s="320">
        <v>2.2801400046108227E-5</v>
      </c>
    </row>
    <row r="1528" spans="2:18" x14ac:dyDescent="0.2">
      <c r="B1528" s="315" t="s">
        <v>2390</v>
      </c>
      <c r="C1528" s="316" t="s">
        <v>8710</v>
      </c>
      <c r="D1528" s="315" t="s">
        <v>24</v>
      </c>
      <c r="E1528" s="317">
        <v>1631.8333333333333</v>
      </c>
      <c r="F1528" s="318">
        <v>1.7652000000000001</v>
      </c>
      <c r="G1528" s="318">
        <v>6.5659999999999998</v>
      </c>
      <c r="H1528" s="319">
        <v>3.3485001612808576</v>
      </c>
      <c r="I1528" s="319">
        <v>0</v>
      </c>
      <c r="J1528" s="319">
        <v>0.43485277</v>
      </c>
      <c r="K1528" s="315">
        <v>0</v>
      </c>
      <c r="L1528" s="319">
        <v>0</v>
      </c>
      <c r="M1528" s="319">
        <v>0</v>
      </c>
      <c r="N1528" s="320">
        <v>0</v>
      </c>
      <c r="O1528" s="320">
        <v>0</v>
      </c>
      <c r="P1528" s="315">
        <v>5</v>
      </c>
      <c r="Q1528" s="319">
        <v>2780.3199999907638</v>
      </c>
      <c r="R1528" s="320">
        <v>1.7244917929956556E-5</v>
      </c>
    </row>
    <row r="1529" spans="2:18" x14ac:dyDescent="0.2">
      <c r="B1529" s="315" t="s">
        <v>4774</v>
      </c>
      <c r="C1529" s="316" t="s">
        <v>8711</v>
      </c>
      <c r="D1529" s="315" t="s">
        <v>25</v>
      </c>
      <c r="E1529" s="317">
        <v>544.25</v>
      </c>
      <c r="F1529" s="318">
        <v>5.4592000000000001</v>
      </c>
      <c r="G1529" s="318">
        <v>3.8863000000000003</v>
      </c>
      <c r="H1529" s="319">
        <v>1.0669736000000001</v>
      </c>
      <c r="I1529" s="319">
        <v>1.418667E-2</v>
      </c>
      <c r="J1529" s="319">
        <v>5.593269E-2</v>
      </c>
      <c r="K1529" s="315">
        <v>0</v>
      </c>
      <c r="L1529" s="319">
        <v>0</v>
      </c>
      <c r="M1529" s="319">
        <v>0</v>
      </c>
      <c r="N1529" s="320">
        <v>0</v>
      </c>
      <c r="O1529" s="320">
        <v>0</v>
      </c>
      <c r="P1529" s="315">
        <v>2</v>
      </c>
      <c r="Q1529" s="319">
        <v>4155.3599999568196</v>
      </c>
      <c r="R1529" s="320">
        <v>1.1828525782104087E-4</v>
      </c>
    </row>
    <row r="1530" spans="2:18" x14ac:dyDescent="0.2">
      <c r="B1530" s="315" t="s">
        <v>813</v>
      </c>
      <c r="C1530" s="316" t="s">
        <v>8711</v>
      </c>
      <c r="D1530" s="315" t="s">
        <v>25</v>
      </c>
      <c r="E1530" s="317">
        <v>509.375</v>
      </c>
      <c r="F1530" s="318">
        <v>11.935600000000001</v>
      </c>
      <c r="G1530" s="318">
        <v>0.15459999999999999</v>
      </c>
      <c r="H1530" s="319">
        <v>1.9434161999999997</v>
      </c>
      <c r="I1530" s="319">
        <v>7.0317353599999999</v>
      </c>
      <c r="J1530" s="319">
        <v>0</v>
      </c>
      <c r="K1530" s="315">
        <v>4</v>
      </c>
      <c r="L1530" s="319">
        <v>209085.4999965668</v>
      </c>
      <c r="M1530" s="319">
        <v>13069.999999750871</v>
      </c>
      <c r="N1530" s="320">
        <v>1.653931716922721E-3</v>
      </c>
      <c r="O1530" s="320">
        <v>2.027933784007684E-4</v>
      </c>
      <c r="P1530" s="315">
        <v>0</v>
      </c>
      <c r="Q1530" s="319">
        <v>0</v>
      </c>
      <c r="R1530" s="320">
        <v>0</v>
      </c>
    </row>
    <row r="1531" spans="2:18" x14ac:dyDescent="0.2">
      <c r="B1531" s="315" t="s">
        <v>876</v>
      </c>
      <c r="C1531" s="316" t="s">
        <v>8712</v>
      </c>
      <c r="D1531" s="315" t="s">
        <v>24</v>
      </c>
      <c r="E1531" s="317">
        <v>521.59090909090912</v>
      </c>
      <c r="F1531" s="318">
        <v>3.3405</v>
      </c>
      <c r="G1531" s="318">
        <v>2.2352000000000003</v>
      </c>
      <c r="H1531" s="319">
        <v>2.2863720000000001</v>
      </c>
      <c r="I1531" s="319">
        <v>33.794646540000002</v>
      </c>
      <c r="J1531" s="319">
        <v>2.2397670000000001E-2</v>
      </c>
      <c r="K1531" s="315">
        <v>10</v>
      </c>
      <c r="L1531" s="319">
        <v>799281.44999493647</v>
      </c>
      <c r="M1531" s="319">
        <v>113953.95000399419</v>
      </c>
      <c r="N1531" s="320">
        <v>2.6032299364792252E-3</v>
      </c>
      <c r="O1531" s="320">
        <v>1.4246694276667993E-3</v>
      </c>
      <c r="P1531" s="315">
        <v>1</v>
      </c>
      <c r="Q1531" s="319">
        <v>16.170000000845175</v>
      </c>
      <c r="R1531" s="320">
        <v>1.1079085057328777E-7</v>
      </c>
    </row>
    <row r="1532" spans="2:18" x14ac:dyDescent="0.2">
      <c r="B1532" s="315" t="s">
        <v>1322</v>
      </c>
      <c r="C1532" s="316" t="s">
        <v>8068</v>
      </c>
      <c r="D1532" s="315" t="s">
        <v>24</v>
      </c>
      <c r="E1532" s="317">
        <v>2762.0813793103439</v>
      </c>
      <c r="F1532" s="318">
        <v>5.3126999999999995</v>
      </c>
      <c r="G1532" s="318">
        <v>0.41290000000000004</v>
      </c>
      <c r="H1532" s="319">
        <v>4.7297811495319566</v>
      </c>
      <c r="I1532" s="319">
        <v>3.4677518100000002</v>
      </c>
      <c r="J1532" s="319">
        <v>2.8727660199999998</v>
      </c>
      <c r="K1532" s="315">
        <v>6</v>
      </c>
      <c r="L1532" s="319">
        <v>185488.51499910664</v>
      </c>
      <c r="M1532" s="319">
        <v>66116.789999464483</v>
      </c>
      <c r="N1532" s="320">
        <v>9.4480669591963894E-4</v>
      </c>
      <c r="O1532" s="320">
        <v>8.8726081034178528E-4</v>
      </c>
      <c r="P1532" s="315">
        <v>23</v>
      </c>
      <c r="Q1532" s="319">
        <v>136941.06359956349</v>
      </c>
      <c r="R1532" s="320">
        <v>5.0945473005787776E-4</v>
      </c>
    </row>
    <row r="1533" spans="2:18" x14ac:dyDescent="0.2">
      <c r="B1533" s="315" t="s">
        <v>1309</v>
      </c>
      <c r="C1533" s="316" t="s">
        <v>8713</v>
      </c>
      <c r="D1533" s="315" t="s">
        <v>24</v>
      </c>
      <c r="E1533" s="317">
        <v>753.71399999999994</v>
      </c>
      <c r="F1533" s="318">
        <v>4.0834000000000001</v>
      </c>
      <c r="G1533" s="318">
        <v>9.0700000000000003E-2</v>
      </c>
      <c r="H1533" s="319">
        <v>2.0005755000000001</v>
      </c>
      <c r="I1533" s="319">
        <v>70.406582099999994</v>
      </c>
      <c r="J1533" s="319">
        <v>0.96528320000000001</v>
      </c>
      <c r="K1533" s="315">
        <v>7</v>
      </c>
      <c r="L1533" s="319">
        <v>1393262.1400108188</v>
      </c>
      <c r="M1533" s="319">
        <v>214638.52000680685</v>
      </c>
      <c r="N1533" s="320">
        <v>3.2616822853858774E-3</v>
      </c>
      <c r="O1533" s="320">
        <v>2.4921642421106473E-3</v>
      </c>
      <c r="P1533" s="315">
        <v>3</v>
      </c>
      <c r="Q1533" s="319">
        <v>2537.5200000439072</v>
      </c>
      <c r="R1533" s="320">
        <v>8.9572225593889962E-6</v>
      </c>
    </row>
    <row r="1534" spans="2:18" x14ac:dyDescent="0.2">
      <c r="B1534" s="315" t="s">
        <v>549</v>
      </c>
      <c r="C1534" s="316" t="s">
        <v>8713</v>
      </c>
      <c r="D1534" s="315" t="s">
        <v>24</v>
      </c>
      <c r="E1534" s="317">
        <v>1420.5425</v>
      </c>
      <c r="F1534" s="318">
        <v>2.8439000000000001</v>
      </c>
      <c r="G1534" s="318">
        <v>0.35440000000000005</v>
      </c>
      <c r="H1534" s="319">
        <v>2.4649669359675781</v>
      </c>
      <c r="I1534" s="319">
        <v>0.72508739</v>
      </c>
      <c r="J1534" s="319">
        <v>2.8603960000000001E-2</v>
      </c>
      <c r="K1534" s="315">
        <v>5</v>
      </c>
      <c r="L1534" s="319">
        <v>32525.106167255886</v>
      </c>
      <c r="M1534" s="319">
        <v>32525.106167255886</v>
      </c>
      <c r="N1534" s="320">
        <v>3.3410429800584808E-4</v>
      </c>
      <c r="O1534" s="320">
        <v>3.3410429800584808E-4</v>
      </c>
      <c r="P1534" s="315">
        <v>3</v>
      </c>
      <c r="Q1534" s="319">
        <v>1751.4349999979138</v>
      </c>
      <c r="R1534" s="320">
        <v>6.0338963847058304E-6</v>
      </c>
    </row>
    <row r="1535" spans="2:18" x14ac:dyDescent="0.2">
      <c r="B1535" s="315" t="s">
        <v>851</v>
      </c>
      <c r="C1535" s="316" t="s">
        <v>8714</v>
      </c>
      <c r="D1535" s="315" t="s">
        <v>25</v>
      </c>
      <c r="E1535" s="317">
        <v>719.07307692307688</v>
      </c>
      <c r="F1535" s="318">
        <v>50.736499999999999</v>
      </c>
      <c r="G1535" s="318">
        <v>2.8980999999999999</v>
      </c>
      <c r="H1535" s="319">
        <v>1.6957259000000002</v>
      </c>
      <c r="I1535" s="319">
        <v>2.15003206</v>
      </c>
      <c r="J1535" s="319">
        <v>0.52040958000000004</v>
      </c>
      <c r="K1535" s="315">
        <v>7</v>
      </c>
      <c r="L1535" s="319">
        <v>80219.589997943025</v>
      </c>
      <c r="M1535" s="319">
        <v>8663.2400000568941</v>
      </c>
      <c r="N1535" s="320">
        <v>2.4359936828680811E-3</v>
      </c>
      <c r="O1535" s="320">
        <v>2.94763144551454E-4</v>
      </c>
      <c r="P1535" s="315">
        <v>6</v>
      </c>
      <c r="Q1535" s="319">
        <v>25300.73999991504</v>
      </c>
      <c r="R1535" s="320">
        <v>1.9634915089903083E-4</v>
      </c>
    </row>
    <row r="1536" spans="2:18" x14ac:dyDescent="0.2">
      <c r="B1536" s="315" t="s">
        <v>953</v>
      </c>
      <c r="C1536" s="316" t="s">
        <v>8715</v>
      </c>
      <c r="D1536" s="315" t="s">
        <v>25</v>
      </c>
      <c r="E1536" s="317">
        <v>739.87519999999995</v>
      </c>
      <c r="F1536" s="318">
        <v>63.969090000000001</v>
      </c>
      <c r="G1536" s="318">
        <v>1.0290999999999999</v>
      </c>
      <c r="H1536" s="319">
        <v>1.8100445000000001</v>
      </c>
      <c r="I1536" s="319">
        <v>36.889534159999997</v>
      </c>
      <c r="J1536" s="319">
        <v>6.3483007799999998</v>
      </c>
      <c r="K1536" s="315">
        <v>14</v>
      </c>
      <c r="L1536" s="319">
        <v>265906.59999818564</v>
      </c>
      <c r="M1536" s="319">
        <v>118869.15999760537</v>
      </c>
      <c r="N1536" s="320">
        <v>3.2646518942773357E-3</v>
      </c>
      <c r="O1536" s="320">
        <v>2.9671470471458062E-3</v>
      </c>
      <c r="P1536" s="315">
        <v>11</v>
      </c>
      <c r="Q1536" s="319">
        <v>43130.204999883346</v>
      </c>
      <c r="R1536" s="320">
        <v>4.6803022788252999E-4</v>
      </c>
    </row>
    <row r="1537" spans="2:18" x14ac:dyDescent="0.2">
      <c r="B1537" s="315" t="s">
        <v>730</v>
      </c>
      <c r="C1537" s="316" t="s">
        <v>8716</v>
      </c>
      <c r="D1537" s="315" t="s">
        <v>25</v>
      </c>
      <c r="E1537" s="317">
        <v>311.07500000000005</v>
      </c>
      <c r="F1537" s="318">
        <v>49.6663</v>
      </c>
      <c r="G1537" s="318">
        <v>0</v>
      </c>
      <c r="H1537" s="319">
        <v>1.3146639</v>
      </c>
      <c r="I1537" s="319">
        <v>2.3355512900000002</v>
      </c>
      <c r="J1537" s="319">
        <v>2.21555532</v>
      </c>
      <c r="K1537" s="315">
        <v>6</v>
      </c>
      <c r="L1537" s="319">
        <v>14736.780000163824</v>
      </c>
      <c r="M1537" s="319">
        <v>13392.78000015195</v>
      </c>
      <c r="N1537" s="320">
        <v>2.3471654680699188E-4</v>
      </c>
      <c r="O1537" s="320">
        <v>2.2608757631565485E-4</v>
      </c>
      <c r="P1537" s="315">
        <v>10</v>
      </c>
      <c r="Q1537" s="319">
        <v>42572.732499460733</v>
      </c>
      <c r="R1537" s="320">
        <v>3.4371147224098196E-4</v>
      </c>
    </row>
    <row r="1538" spans="2:18" x14ac:dyDescent="0.2">
      <c r="B1538" s="315" t="s">
        <v>969</v>
      </c>
      <c r="C1538" s="316" t="s">
        <v>8717</v>
      </c>
      <c r="D1538" s="315" t="s">
        <v>25</v>
      </c>
      <c r="E1538" s="317">
        <v>629.54499999999996</v>
      </c>
      <c r="F1538" s="318">
        <v>21.1114</v>
      </c>
      <c r="G1538" s="318">
        <v>2.1200999999999999</v>
      </c>
      <c r="H1538" s="319">
        <v>1.8100445000000001</v>
      </c>
      <c r="I1538" s="319">
        <v>3.5896959599999998</v>
      </c>
      <c r="J1538" s="319">
        <v>0.36929824999999999</v>
      </c>
      <c r="K1538" s="315">
        <v>8</v>
      </c>
      <c r="L1538" s="319">
        <v>108270.48159887076</v>
      </c>
      <c r="M1538" s="319">
        <v>73188.731598596016</v>
      </c>
      <c r="N1538" s="320">
        <v>1.6124648524021652E-3</v>
      </c>
      <c r="O1538" s="320">
        <v>1.239574285230549E-3</v>
      </c>
      <c r="P1538" s="315">
        <v>2</v>
      </c>
      <c r="Q1538" s="319">
        <v>7674.8000000766478</v>
      </c>
      <c r="R1538" s="320">
        <v>6.0772881174244791E-5</v>
      </c>
    </row>
    <row r="1539" spans="2:18" x14ac:dyDescent="0.2">
      <c r="B1539" s="315" t="s">
        <v>8718</v>
      </c>
      <c r="C1539" s="316" t="s">
        <v>7449</v>
      </c>
      <c r="D1539" s="315" t="s">
        <v>24</v>
      </c>
      <c r="E1539" s="317">
        <v>2.08</v>
      </c>
      <c r="F1539" s="318">
        <v>0.69059999999999999</v>
      </c>
      <c r="G1539" s="318">
        <v>1.1541000000000001</v>
      </c>
      <c r="H1539" s="319">
        <v>3.6963013999999998</v>
      </c>
      <c r="I1539" s="319"/>
      <c r="J1539" s="319"/>
      <c r="K1539" s="315"/>
      <c r="L1539" s="319"/>
      <c r="M1539" s="319"/>
      <c r="N1539" s="320"/>
      <c r="O1539" s="320"/>
      <c r="P1539" s="315"/>
      <c r="Q1539" s="319"/>
      <c r="R1539" s="320"/>
    </row>
    <row r="1540" spans="2:18" x14ac:dyDescent="0.2">
      <c r="B1540" s="315" t="s">
        <v>1499</v>
      </c>
      <c r="C1540" s="316" t="s">
        <v>8719</v>
      </c>
      <c r="D1540" s="315" t="s">
        <v>24</v>
      </c>
      <c r="E1540" s="317">
        <v>328.10249999999996</v>
      </c>
      <c r="F1540" s="318">
        <v>2.3992000000000004</v>
      </c>
      <c r="G1540" s="318">
        <v>1.6377999999999999</v>
      </c>
      <c r="H1540" s="319">
        <v>2.5912215999999999</v>
      </c>
      <c r="I1540" s="319">
        <v>4.5106480099999997</v>
      </c>
      <c r="J1540" s="319">
        <v>0.85752572000000005</v>
      </c>
      <c r="K1540" s="315">
        <v>2</v>
      </c>
      <c r="L1540" s="319">
        <v>33403.725000118706</v>
      </c>
      <c r="M1540" s="319">
        <v>33403.725000118706</v>
      </c>
      <c r="N1540" s="320">
        <v>3.5516723219192078E-4</v>
      </c>
      <c r="O1540" s="320">
        <v>3.5516723219192078E-4</v>
      </c>
      <c r="P1540" s="315">
        <v>5</v>
      </c>
      <c r="Q1540" s="319">
        <v>2083.8709000200861</v>
      </c>
      <c r="R1540" s="320">
        <v>2.4494233578684751E-5</v>
      </c>
    </row>
    <row r="1541" spans="2:18" x14ac:dyDescent="0.2">
      <c r="B1541" s="315" t="s">
        <v>2185</v>
      </c>
      <c r="C1541" s="316" t="s">
        <v>8720</v>
      </c>
      <c r="D1541" s="315" t="s">
        <v>24</v>
      </c>
      <c r="E1541" s="317">
        <v>49.826666666666675</v>
      </c>
      <c r="F1541" s="318">
        <v>0.80230000000000001</v>
      </c>
      <c r="G1541" s="318">
        <v>0.58360000000000001</v>
      </c>
      <c r="H1541" s="319">
        <v>2.8960712000000002</v>
      </c>
      <c r="I1541" s="319">
        <v>0</v>
      </c>
      <c r="J1541" s="319">
        <v>1.1669674800000001</v>
      </c>
      <c r="K1541" s="315">
        <v>0</v>
      </c>
      <c r="L1541" s="319">
        <v>0</v>
      </c>
      <c r="M1541" s="319">
        <v>0</v>
      </c>
      <c r="N1541" s="320">
        <v>0</v>
      </c>
      <c r="O1541" s="320">
        <v>0</v>
      </c>
      <c r="P1541" s="315">
        <v>1</v>
      </c>
      <c r="Q1541" s="319">
        <v>862.20400001028088</v>
      </c>
      <c r="R1541" s="320">
        <v>2.3340516869519262E-6</v>
      </c>
    </row>
    <row r="1542" spans="2:18" x14ac:dyDescent="0.2">
      <c r="B1542" s="315" t="s">
        <v>1539</v>
      </c>
      <c r="C1542" s="316" t="s">
        <v>7449</v>
      </c>
      <c r="D1542" s="315" t="s">
        <v>24</v>
      </c>
      <c r="E1542" s="317">
        <v>10.72</v>
      </c>
      <c r="F1542" s="318">
        <v>1.0347</v>
      </c>
      <c r="G1542" s="318">
        <v>2.1844000000000001</v>
      </c>
      <c r="H1542" s="319">
        <v>4.6108501999999998</v>
      </c>
      <c r="I1542" s="319">
        <v>15.828803880000001</v>
      </c>
      <c r="J1542" s="319">
        <v>0</v>
      </c>
      <c r="K1542" s="315">
        <v>1</v>
      </c>
      <c r="L1542" s="319">
        <v>5188.4799999525785</v>
      </c>
      <c r="M1542" s="319">
        <v>0</v>
      </c>
      <c r="N1542" s="320">
        <v>1.0837712733079065E-5</v>
      </c>
      <c r="O1542" s="320">
        <v>0</v>
      </c>
      <c r="P1542" s="315">
        <v>0</v>
      </c>
      <c r="Q1542" s="319">
        <v>0</v>
      </c>
      <c r="R1542" s="320">
        <v>0</v>
      </c>
    </row>
    <row r="1543" spans="2:18" x14ac:dyDescent="0.2">
      <c r="B1543" s="315" t="s">
        <v>1700</v>
      </c>
      <c r="C1543" s="316" t="s">
        <v>8721</v>
      </c>
      <c r="D1543" s="315" t="s">
        <v>24</v>
      </c>
      <c r="E1543" s="317">
        <v>511.7</v>
      </c>
      <c r="F1543" s="318">
        <v>2.9332000000000003</v>
      </c>
      <c r="G1543" s="318">
        <v>5.1758599999999992</v>
      </c>
      <c r="H1543" s="319">
        <v>3.1056553</v>
      </c>
      <c r="I1543" s="319">
        <v>1.81217362</v>
      </c>
      <c r="J1543" s="319">
        <v>0.14633145</v>
      </c>
      <c r="K1543" s="315">
        <v>3</v>
      </c>
      <c r="L1543" s="319">
        <v>93699.30000044941</v>
      </c>
      <c r="M1543" s="319">
        <v>93699.30000044941</v>
      </c>
      <c r="N1543" s="320">
        <v>1.0460974945580525E-3</v>
      </c>
      <c r="O1543" s="320">
        <v>1.0460974945580525E-3</v>
      </c>
      <c r="P1543" s="315">
        <v>2</v>
      </c>
      <c r="Q1543" s="319">
        <v>4884.4799999356273</v>
      </c>
      <c r="R1543" s="320">
        <v>2.062793106454956E-5</v>
      </c>
    </row>
    <row r="1544" spans="2:18" x14ac:dyDescent="0.2">
      <c r="B1544" s="315" t="s">
        <v>1851</v>
      </c>
      <c r="C1544" s="316" t="s">
        <v>8722</v>
      </c>
      <c r="D1544" s="315" t="s">
        <v>24</v>
      </c>
      <c r="E1544" s="317">
        <v>797.06666666666661</v>
      </c>
      <c r="F1544" s="318">
        <v>1.0643</v>
      </c>
      <c r="G1544" s="318">
        <v>2.5757800000000004</v>
      </c>
      <c r="H1544" s="319">
        <v>2.6293278</v>
      </c>
      <c r="I1544" s="319">
        <v>0.2000943</v>
      </c>
      <c r="J1544" s="319">
        <v>1.9582878500000001</v>
      </c>
      <c r="K1544" s="315">
        <v>1</v>
      </c>
      <c r="L1544" s="319">
        <v>5152.0000013709068</v>
      </c>
      <c r="M1544" s="319">
        <v>5152.0000013709068</v>
      </c>
      <c r="N1544" s="320">
        <v>7.3954841987793215E-4</v>
      </c>
      <c r="O1544" s="320">
        <v>7.3954841987793215E-4</v>
      </c>
      <c r="P1544" s="315">
        <v>2</v>
      </c>
      <c r="Q1544" s="319">
        <v>3560.720000082767</v>
      </c>
      <c r="R1544" s="320">
        <v>1.221020928916302E-5</v>
      </c>
    </row>
    <row r="1545" spans="2:18" x14ac:dyDescent="0.2">
      <c r="B1545" s="315" t="s">
        <v>1735</v>
      </c>
      <c r="C1545" s="316" t="s">
        <v>8723</v>
      </c>
      <c r="D1545" s="315" t="s">
        <v>24</v>
      </c>
      <c r="E1545" s="317">
        <v>1190.9371428571428</v>
      </c>
      <c r="F1545" s="318">
        <v>7.3579999999999997</v>
      </c>
      <c r="G1545" s="318">
        <v>1.2622</v>
      </c>
      <c r="H1545" s="319">
        <v>3.6371639682878278</v>
      </c>
      <c r="I1545" s="319">
        <v>0.14440109000000001</v>
      </c>
      <c r="J1545" s="319">
        <v>0.42681314999999997</v>
      </c>
      <c r="K1545" s="315">
        <v>1</v>
      </c>
      <c r="L1545" s="319">
        <v>3416.0000009089708</v>
      </c>
      <c r="M1545" s="319">
        <v>3416.0000009089708</v>
      </c>
      <c r="N1545" s="320">
        <v>1.2330033021445486E-4</v>
      </c>
      <c r="O1545" s="320">
        <v>1.2330033021445486E-4</v>
      </c>
      <c r="P1545" s="315">
        <v>13</v>
      </c>
      <c r="Q1545" s="319">
        <v>24154.561699766924</v>
      </c>
      <c r="R1545" s="320">
        <v>1.0596284279597511E-4</v>
      </c>
    </row>
    <row r="1546" spans="2:18" x14ac:dyDescent="0.2">
      <c r="B1546" s="315" t="s">
        <v>1263</v>
      </c>
      <c r="C1546" s="316" t="s">
        <v>8068</v>
      </c>
      <c r="D1546" s="315" t="s">
        <v>24</v>
      </c>
      <c r="E1546" s="317">
        <v>1043.3328571428572</v>
      </c>
      <c r="F1546" s="318">
        <v>5.6651999999999996</v>
      </c>
      <c r="G1546" s="318">
        <v>0.66580000000000006</v>
      </c>
      <c r="H1546" s="319">
        <v>3.0103898000000004</v>
      </c>
      <c r="I1546" s="319">
        <v>5.4626030600000002</v>
      </c>
      <c r="J1546" s="319">
        <v>0.20364234000000001</v>
      </c>
      <c r="K1546" s="315">
        <v>5</v>
      </c>
      <c r="L1546" s="319">
        <v>276852.95000348752</v>
      </c>
      <c r="M1546" s="319">
        <v>276852.95000348752</v>
      </c>
      <c r="N1546" s="320">
        <v>2.1961361791653666E-3</v>
      </c>
      <c r="O1546" s="320">
        <v>2.1961361791653666E-3</v>
      </c>
      <c r="P1546" s="315">
        <v>2</v>
      </c>
      <c r="Q1546" s="319">
        <v>12389.555000077253</v>
      </c>
      <c r="R1546" s="320">
        <v>2.9748460284497176E-5</v>
      </c>
    </row>
    <row r="1547" spans="2:18" x14ac:dyDescent="0.2">
      <c r="B1547" s="315" t="s">
        <v>1797</v>
      </c>
      <c r="C1547" s="316" t="s">
        <v>8722</v>
      </c>
      <c r="D1547" s="315" t="s">
        <v>24</v>
      </c>
      <c r="E1547" s="317">
        <v>455.99666666666667</v>
      </c>
      <c r="F1547" s="318">
        <v>0.36710000000000004</v>
      </c>
      <c r="G1547" s="318">
        <v>1.0016</v>
      </c>
      <c r="H1547" s="319">
        <v>2.0386817000000002</v>
      </c>
      <c r="I1547" s="319">
        <v>3.9104507700000002</v>
      </c>
      <c r="J1547" s="319">
        <v>0.32655929</v>
      </c>
      <c r="K1547" s="315">
        <v>2</v>
      </c>
      <c r="L1547" s="319">
        <v>55400.09000127032</v>
      </c>
      <c r="M1547" s="319">
        <v>55400.09000127032</v>
      </c>
      <c r="N1547" s="320">
        <v>9.1216685298616158E-4</v>
      </c>
      <c r="O1547" s="320">
        <v>9.1216685298616158E-4</v>
      </c>
      <c r="P1547" s="315">
        <v>1</v>
      </c>
      <c r="Q1547" s="319">
        <v>1990.7313999970115</v>
      </c>
      <c r="R1547" s="320">
        <v>1.1772335797782565E-6</v>
      </c>
    </row>
    <row r="1548" spans="2:18" x14ac:dyDescent="0.2">
      <c r="B1548" s="315" t="s">
        <v>715</v>
      </c>
      <c r="C1548" s="316" t="s">
        <v>8722</v>
      </c>
      <c r="D1548" s="315" t="s">
        <v>24</v>
      </c>
      <c r="E1548" s="317">
        <v>878.33800000000008</v>
      </c>
      <c r="F1548" s="318">
        <v>1.5209000000000001</v>
      </c>
      <c r="G1548" s="318">
        <v>1.0152000000000001</v>
      </c>
      <c r="H1548" s="319">
        <v>2.2673188999999998</v>
      </c>
      <c r="I1548" s="319">
        <v>1.8489530000000001E-2</v>
      </c>
      <c r="J1548" s="319">
        <v>0.54806911000000003</v>
      </c>
      <c r="K1548" s="315">
        <v>1</v>
      </c>
      <c r="L1548" s="319">
        <v>1738.2600006070804</v>
      </c>
      <c r="M1548" s="319">
        <v>1738.2600006070804</v>
      </c>
      <c r="N1548" s="320">
        <v>9.6914417363860216E-5</v>
      </c>
      <c r="O1548" s="320">
        <v>9.6914417363860216E-5</v>
      </c>
      <c r="P1548" s="315">
        <v>4</v>
      </c>
      <c r="Q1548" s="319">
        <v>26889.31279955338</v>
      </c>
      <c r="R1548" s="320">
        <v>7.8618522575604329E-5</v>
      </c>
    </row>
    <row r="1549" spans="2:18" x14ac:dyDescent="0.2">
      <c r="B1549" s="315" t="s">
        <v>1594</v>
      </c>
      <c r="C1549" s="316" t="s">
        <v>8724</v>
      </c>
      <c r="D1549" s="315" t="s">
        <v>24</v>
      </c>
      <c r="E1549" s="317">
        <v>632.83333333333337</v>
      </c>
      <c r="F1549" s="318">
        <v>2.2114000000000003</v>
      </c>
      <c r="G1549" s="318">
        <v>0.1285</v>
      </c>
      <c r="H1549" s="319">
        <v>1.7147790000000001</v>
      </c>
      <c r="I1549" s="319">
        <v>21.350998740000001</v>
      </c>
      <c r="J1549" s="319">
        <v>0</v>
      </c>
      <c r="K1549" s="315">
        <v>3</v>
      </c>
      <c r="L1549" s="319">
        <v>940564.6499955646</v>
      </c>
      <c r="M1549" s="319">
        <v>3270.1500001171371</v>
      </c>
      <c r="N1549" s="320">
        <v>7.2238510356560333E-4</v>
      </c>
      <c r="O1549" s="320">
        <v>8.4709048865079075E-5</v>
      </c>
      <c r="P1549" s="315">
        <v>0</v>
      </c>
      <c r="Q1549" s="319">
        <v>0</v>
      </c>
      <c r="R1549" s="320">
        <v>0</v>
      </c>
    </row>
    <row r="1550" spans="2:18" x14ac:dyDescent="0.2">
      <c r="B1550" s="315" t="s">
        <v>551</v>
      </c>
      <c r="C1550" s="316" t="s">
        <v>8725</v>
      </c>
      <c r="D1550" s="315" t="s">
        <v>24</v>
      </c>
      <c r="E1550" s="317">
        <v>422.09499999999997</v>
      </c>
      <c r="F1550" s="318">
        <v>8.6919000000000004</v>
      </c>
      <c r="G1550" s="318">
        <v>1.2004000000000001</v>
      </c>
      <c r="H1550" s="319">
        <v>2.8389118999999998</v>
      </c>
      <c r="I1550" s="319">
        <v>37.403410839999999</v>
      </c>
      <c r="J1550" s="319">
        <v>2.756958E-2</v>
      </c>
      <c r="K1550" s="315">
        <v>8</v>
      </c>
      <c r="L1550" s="319">
        <v>612897.23001073359</v>
      </c>
      <c r="M1550" s="319">
        <v>85012.300005868921</v>
      </c>
      <c r="N1550" s="320">
        <v>2.4426148419159801E-3</v>
      </c>
      <c r="O1550" s="320">
        <v>1.6104178737917966E-3</v>
      </c>
      <c r="P1550" s="315">
        <v>1</v>
      </c>
      <c r="Q1550" s="319">
        <v>1868.6400000208989</v>
      </c>
      <c r="R1550" s="320">
        <v>8.2391332496442035E-6</v>
      </c>
    </row>
    <row r="1551" spans="2:18" x14ac:dyDescent="0.2">
      <c r="B1551" s="315" t="s">
        <v>808</v>
      </c>
      <c r="C1551" s="316" t="s">
        <v>8726</v>
      </c>
      <c r="D1551" s="315" t="s">
        <v>24</v>
      </c>
      <c r="E1551" s="317">
        <v>1846.9058333333342</v>
      </c>
      <c r="F1551" s="318">
        <v>7.0425000000000004</v>
      </c>
      <c r="G1551" s="318">
        <v>4.5498000000000003</v>
      </c>
      <c r="H1551" s="319">
        <v>3.561697545801394</v>
      </c>
      <c r="I1551" s="319">
        <v>58.757391640000002</v>
      </c>
      <c r="J1551" s="319">
        <v>0.91401306999999998</v>
      </c>
      <c r="K1551" s="315">
        <v>7</v>
      </c>
      <c r="L1551" s="319">
        <v>3261986.3747984972</v>
      </c>
      <c r="M1551" s="319">
        <v>15692.737799538283</v>
      </c>
      <c r="N1551" s="320">
        <v>5.205519585122307E-3</v>
      </c>
      <c r="O1551" s="320">
        <v>2.3550594119484889E-4</v>
      </c>
      <c r="P1551" s="315">
        <v>17</v>
      </c>
      <c r="Q1551" s="319">
        <v>76340.774799836392</v>
      </c>
      <c r="R1551" s="320">
        <v>2.9990668277128955E-4</v>
      </c>
    </row>
    <row r="1552" spans="2:18" x14ac:dyDescent="0.2">
      <c r="B1552" s="315" t="s">
        <v>1224</v>
      </c>
      <c r="C1552" s="316" t="s">
        <v>8727</v>
      </c>
      <c r="D1552" s="315" t="s">
        <v>24</v>
      </c>
      <c r="E1552" s="317">
        <v>1087.9158823529413</v>
      </c>
      <c r="F1552" s="318">
        <v>3.5298000000000003</v>
      </c>
      <c r="G1552" s="318">
        <v>0.44210000000000005</v>
      </c>
      <c r="H1552" s="319">
        <v>3.1628145999999995</v>
      </c>
      <c r="I1552" s="319">
        <v>1.0676900300000001</v>
      </c>
      <c r="J1552" s="319">
        <v>0.49287520000000001</v>
      </c>
      <c r="K1552" s="315">
        <v>6</v>
      </c>
      <c r="L1552" s="319">
        <v>39971.411000308864</v>
      </c>
      <c r="M1552" s="319">
        <v>6432.0000002416782</v>
      </c>
      <c r="N1552" s="320">
        <v>2.6053409018787169E-4</v>
      </c>
      <c r="O1552" s="320">
        <v>5.650184919181657E-5</v>
      </c>
      <c r="P1552" s="315">
        <v>11</v>
      </c>
      <c r="Q1552" s="319">
        <v>25722.544000243532</v>
      </c>
      <c r="R1552" s="320">
        <v>1.2231400184258668E-4</v>
      </c>
    </row>
    <row r="1553" spans="2:18" x14ac:dyDescent="0.2">
      <c r="B1553" s="315" t="s">
        <v>1585</v>
      </c>
      <c r="C1553" s="316" t="s">
        <v>8722</v>
      </c>
      <c r="D1553" s="315" t="s">
        <v>24</v>
      </c>
      <c r="E1553" s="317">
        <v>735</v>
      </c>
      <c r="F1553" s="318">
        <v>1.3411999999999999</v>
      </c>
      <c r="G1553" s="318">
        <v>1.0919000000000001</v>
      </c>
      <c r="H1553" s="319">
        <v>4.3060006</v>
      </c>
      <c r="I1553" s="319">
        <v>3.5748614500000002</v>
      </c>
      <c r="J1553" s="319">
        <v>0.23466678999999999</v>
      </c>
      <c r="K1553" s="315">
        <v>4</v>
      </c>
      <c r="L1553" s="319">
        <v>591690.65999978851</v>
      </c>
      <c r="M1553" s="319">
        <v>25205.400000700727</v>
      </c>
      <c r="N1553" s="320">
        <v>4.3216019253886474E-4</v>
      </c>
      <c r="O1553" s="320">
        <v>1.7661213218145622E-4</v>
      </c>
      <c r="P1553" s="315">
        <v>2</v>
      </c>
      <c r="Q1553" s="319">
        <v>15593.574999896166</v>
      </c>
      <c r="R1553" s="320">
        <v>6.2811709578234406E-5</v>
      </c>
    </row>
    <row r="1554" spans="2:18" x14ac:dyDescent="0.2">
      <c r="B1554" s="315" t="s">
        <v>1311</v>
      </c>
      <c r="C1554" s="316" t="s">
        <v>8068</v>
      </c>
      <c r="D1554" s="315" t="s">
        <v>24</v>
      </c>
      <c r="E1554" s="317">
        <v>925.83</v>
      </c>
      <c r="F1554" s="318">
        <v>3.3690000000000002</v>
      </c>
      <c r="G1554" s="318">
        <v>0.30790000000000001</v>
      </c>
      <c r="H1554" s="319">
        <v>1.866692618645073</v>
      </c>
      <c r="I1554" s="319">
        <v>37.36134174</v>
      </c>
      <c r="J1554" s="319">
        <v>0.30480945999999998</v>
      </c>
      <c r="K1554" s="315">
        <v>4</v>
      </c>
      <c r="L1554" s="319">
        <v>1755644.2700120904</v>
      </c>
      <c r="M1554" s="319">
        <v>67534.770003979706</v>
      </c>
      <c r="N1554" s="320">
        <v>3.785860431981908E-3</v>
      </c>
      <c r="O1554" s="320">
        <v>2.8340914153539018E-3</v>
      </c>
      <c r="P1554" s="315">
        <v>4</v>
      </c>
      <c r="Q1554" s="319">
        <v>14474.517199929438</v>
      </c>
      <c r="R1554" s="320">
        <v>6.0412293053318527E-5</v>
      </c>
    </row>
    <row r="1555" spans="2:18" x14ac:dyDescent="0.2">
      <c r="B1555" s="315" t="s">
        <v>499</v>
      </c>
      <c r="C1555" s="316" t="s">
        <v>8728</v>
      </c>
      <c r="D1555" s="315" t="s">
        <v>25</v>
      </c>
      <c r="E1555" s="317">
        <v>2045.0606250000005</v>
      </c>
      <c r="F1555" s="318">
        <v>28.493299999999998</v>
      </c>
      <c r="G1555" s="318">
        <v>4.8859000000000004</v>
      </c>
      <c r="H1555" s="319">
        <v>4.0557465968543287</v>
      </c>
      <c r="I1555" s="319">
        <v>5.3682029299999998</v>
      </c>
      <c r="J1555" s="319">
        <v>1.42132788</v>
      </c>
      <c r="K1555" s="315">
        <v>12</v>
      </c>
      <c r="L1555" s="319">
        <v>124908.05000773855</v>
      </c>
      <c r="M1555" s="319">
        <v>123701.0500077332</v>
      </c>
      <c r="N1555" s="320">
        <v>9.5336367459288186E-3</v>
      </c>
      <c r="O1555" s="320">
        <v>9.4935255693469629E-3</v>
      </c>
      <c r="P1555" s="315">
        <v>4</v>
      </c>
      <c r="Q1555" s="319">
        <v>8059.8500001305365</v>
      </c>
      <c r="R1555" s="320">
        <v>1.2905500426512858E-4</v>
      </c>
    </row>
    <row r="1556" spans="2:18" x14ac:dyDescent="0.2">
      <c r="B1556" s="315" t="s">
        <v>965</v>
      </c>
      <c r="C1556" s="316" t="s">
        <v>8729</v>
      </c>
      <c r="D1556" s="315" t="s">
        <v>25</v>
      </c>
      <c r="E1556" s="317">
        <v>1147.0849999999996</v>
      </c>
      <c r="F1556" s="318">
        <v>45.720800000000004</v>
      </c>
      <c r="G1556" s="318">
        <v>4.0480999999999998</v>
      </c>
      <c r="H1556" s="319">
        <v>3.6916709649755166</v>
      </c>
      <c r="I1556" s="319">
        <v>124.55358921</v>
      </c>
      <c r="J1556" s="319">
        <v>1.9010656800000001</v>
      </c>
      <c r="K1556" s="315">
        <v>10</v>
      </c>
      <c r="L1556" s="319">
        <v>3505252.7099911324</v>
      </c>
      <c r="M1556" s="319">
        <v>157404.3000003107</v>
      </c>
      <c r="N1556" s="320">
        <v>1.5058510943625331E-2</v>
      </c>
      <c r="O1556" s="320">
        <v>3.3900812430361043E-3</v>
      </c>
      <c r="P1556" s="315">
        <v>10</v>
      </c>
      <c r="Q1556" s="319">
        <v>43665.399999647918</v>
      </c>
      <c r="R1556" s="320">
        <v>5.4901836895866491E-4</v>
      </c>
    </row>
    <row r="1557" spans="2:18" x14ac:dyDescent="0.2">
      <c r="B1557" s="315" t="s">
        <v>3050</v>
      </c>
      <c r="C1557" s="316" t="s">
        <v>8477</v>
      </c>
      <c r="D1557" s="315" t="s">
        <v>24</v>
      </c>
      <c r="E1557" s="317">
        <v>2447.25</v>
      </c>
      <c r="F1557" s="318">
        <v>3.3845999999999998</v>
      </c>
      <c r="G1557" s="318">
        <v>14.283100000000001</v>
      </c>
      <c r="H1557" s="319">
        <v>5.4491866000000009</v>
      </c>
      <c r="I1557" s="319">
        <v>0</v>
      </c>
      <c r="J1557" s="319">
        <v>7.1701300000000003E-3</v>
      </c>
      <c r="K1557" s="315">
        <v>0</v>
      </c>
      <c r="L1557" s="319">
        <v>0</v>
      </c>
      <c r="M1557" s="319">
        <v>0</v>
      </c>
      <c r="N1557" s="320">
        <v>0</v>
      </c>
      <c r="O1557" s="320">
        <v>0</v>
      </c>
      <c r="P1557" s="315">
        <v>2</v>
      </c>
      <c r="Q1557" s="319">
        <v>322.62500002920279</v>
      </c>
      <c r="R1557" s="320">
        <v>5.9787909291208596E-6</v>
      </c>
    </row>
    <row r="1558" spans="2:18" x14ac:dyDescent="0.2">
      <c r="B1558" s="315" t="s">
        <v>964</v>
      </c>
      <c r="C1558" s="316" t="s">
        <v>8730</v>
      </c>
      <c r="D1558" s="315" t="s">
        <v>25</v>
      </c>
      <c r="E1558" s="317">
        <v>620.75</v>
      </c>
      <c r="F1558" s="318">
        <v>22.971600000000002</v>
      </c>
      <c r="G1558" s="318">
        <v>5.7575000000000003</v>
      </c>
      <c r="H1558" s="319">
        <v>1.5702107459984629</v>
      </c>
      <c r="I1558" s="319">
        <v>4.0579753399999996</v>
      </c>
      <c r="J1558" s="319">
        <v>0.57639773999999999</v>
      </c>
      <c r="K1558" s="315">
        <v>4</v>
      </c>
      <c r="L1558" s="319">
        <v>101394.61999791367</v>
      </c>
      <c r="M1558" s="319">
        <v>101394.61999791367</v>
      </c>
      <c r="N1558" s="320">
        <v>2.1993472715970863E-3</v>
      </c>
      <c r="O1558" s="320">
        <v>2.1993472715970863E-3</v>
      </c>
      <c r="P1558" s="315">
        <v>2</v>
      </c>
      <c r="Q1558" s="319">
        <v>11242.499999939406</v>
      </c>
      <c r="R1558" s="320">
        <v>1.5035451511179583E-4</v>
      </c>
    </row>
    <row r="1559" spans="2:18" x14ac:dyDescent="0.2">
      <c r="B1559" s="315" t="s">
        <v>6602</v>
      </c>
      <c r="C1559" s="316" t="s">
        <v>8468</v>
      </c>
      <c r="D1559" s="315" t="s">
        <v>24</v>
      </c>
      <c r="E1559" s="317">
        <v>9</v>
      </c>
      <c r="F1559" s="318">
        <v>0</v>
      </c>
      <c r="G1559" s="318">
        <v>2.1271</v>
      </c>
      <c r="H1559" s="319">
        <v>3.6581951999999998</v>
      </c>
      <c r="I1559" s="319"/>
      <c r="J1559" s="319"/>
      <c r="K1559" s="315"/>
      <c r="L1559" s="319"/>
      <c r="M1559" s="319"/>
      <c r="N1559" s="320"/>
      <c r="O1559" s="320"/>
      <c r="P1559" s="315"/>
      <c r="Q1559" s="319"/>
      <c r="R1559" s="320"/>
    </row>
    <row r="1560" spans="2:18" x14ac:dyDescent="0.2">
      <c r="B1560" s="315" t="s">
        <v>784</v>
      </c>
      <c r="C1560" s="316" t="s">
        <v>8477</v>
      </c>
      <c r="D1560" s="315" t="s">
        <v>25</v>
      </c>
      <c r="E1560" s="317">
        <v>1521.3488888888887</v>
      </c>
      <c r="F1560" s="318">
        <v>10.6203</v>
      </c>
      <c r="G1560" s="318">
        <v>5.3822000000000001</v>
      </c>
      <c r="H1560" s="319">
        <v>4.4012661</v>
      </c>
      <c r="I1560" s="319">
        <v>1.5435926900000001</v>
      </c>
      <c r="J1560" s="319">
        <v>0.46616006999999998</v>
      </c>
      <c r="K1560" s="315">
        <v>4</v>
      </c>
      <c r="L1560" s="319">
        <v>52233.166666691657</v>
      </c>
      <c r="M1560" s="319">
        <v>3151.1666666711681</v>
      </c>
      <c r="N1560" s="320">
        <v>1.7670489709078717E-4</v>
      </c>
      <c r="O1560" s="320">
        <v>1.4518792776714161E-4</v>
      </c>
      <c r="P1560" s="315">
        <v>5</v>
      </c>
      <c r="Q1560" s="319">
        <v>9375.6700001142563</v>
      </c>
      <c r="R1560" s="320">
        <v>1.8264435986327547E-4</v>
      </c>
    </row>
    <row r="1561" spans="2:18" x14ac:dyDescent="0.2">
      <c r="B1561" s="315" t="s">
        <v>792</v>
      </c>
      <c r="C1561" s="316" t="s">
        <v>8731</v>
      </c>
      <c r="D1561" s="315" t="s">
        <v>24</v>
      </c>
      <c r="E1561" s="317">
        <v>693</v>
      </c>
      <c r="F1561" s="318">
        <v>2.8464</v>
      </c>
      <c r="G1561" s="318">
        <v>3.0005000000000002</v>
      </c>
      <c r="H1561" s="319">
        <v>3.0103898000000004</v>
      </c>
      <c r="I1561" s="319"/>
      <c r="J1561" s="319"/>
      <c r="K1561" s="315"/>
      <c r="L1561" s="319"/>
      <c r="M1561" s="319"/>
      <c r="N1561" s="320"/>
      <c r="O1561" s="320"/>
      <c r="P1561" s="315"/>
      <c r="Q1561" s="319"/>
      <c r="R1561" s="320"/>
    </row>
    <row r="1562" spans="2:18" x14ac:dyDescent="0.2">
      <c r="B1562" s="315" t="s">
        <v>1578</v>
      </c>
      <c r="C1562" s="316" t="s">
        <v>8732</v>
      </c>
      <c r="D1562" s="315" t="s">
        <v>25</v>
      </c>
      <c r="E1562" s="317">
        <v>1505.9933333333331</v>
      </c>
      <c r="F1562" s="318">
        <v>34.825600000000001</v>
      </c>
      <c r="G1562" s="318">
        <v>13.723800000000001</v>
      </c>
      <c r="H1562" s="319">
        <v>2.6102746999999997</v>
      </c>
      <c r="I1562" s="319">
        <v>43.671143149999999</v>
      </c>
      <c r="J1562" s="319">
        <v>0.85830415999999998</v>
      </c>
      <c r="K1562" s="315">
        <v>2</v>
      </c>
      <c r="L1562" s="319">
        <v>679755.95999964699</v>
      </c>
      <c r="M1562" s="319">
        <v>0</v>
      </c>
      <c r="N1562" s="320">
        <v>8.1179117440622673E-4</v>
      </c>
      <c r="O1562" s="320">
        <v>0</v>
      </c>
      <c r="P1562" s="315">
        <v>4</v>
      </c>
      <c r="Q1562" s="319">
        <v>33929.349999816099</v>
      </c>
      <c r="R1562" s="320">
        <v>6.1671508950440399E-4</v>
      </c>
    </row>
    <row r="1563" spans="2:18" x14ac:dyDescent="0.2">
      <c r="B1563" s="315" t="s">
        <v>2028</v>
      </c>
      <c r="C1563" s="316" t="s">
        <v>8369</v>
      </c>
      <c r="D1563" s="315" t="s">
        <v>24</v>
      </c>
      <c r="E1563" s="317">
        <v>665.33</v>
      </c>
      <c r="F1563" s="318">
        <v>0.42440000000000005</v>
      </c>
      <c r="G1563" s="318">
        <v>3.7722000000000002</v>
      </c>
      <c r="H1563" s="319">
        <v>2.7245933000000004</v>
      </c>
      <c r="I1563" s="319">
        <v>0</v>
      </c>
      <c r="J1563" s="319">
        <v>0.60214752999999999</v>
      </c>
      <c r="K1563" s="315">
        <v>0</v>
      </c>
      <c r="L1563" s="319">
        <v>0</v>
      </c>
      <c r="M1563" s="319">
        <v>0</v>
      </c>
      <c r="N1563" s="320">
        <v>0</v>
      </c>
      <c r="O1563" s="320">
        <v>0</v>
      </c>
      <c r="P1563" s="315">
        <v>6</v>
      </c>
      <c r="Q1563" s="319">
        <v>35813.509099868235</v>
      </c>
      <c r="R1563" s="320">
        <v>1.2092499420296898E-4</v>
      </c>
    </row>
    <row r="1564" spans="2:18" x14ac:dyDescent="0.2">
      <c r="B1564" s="315" t="s">
        <v>956</v>
      </c>
      <c r="C1564" s="316" t="s">
        <v>8733</v>
      </c>
      <c r="D1564" s="315" t="s">
        <v>24</v>
      </c>
      <c r="E1564" s="317">
        <v>900.98400000000004</v>
      </c>
      <c r="F1564" s="318">
        <v>3.2853000000000003</v>
      </c>
      <c r="G1564" s="318">
        <v>3.5602000000000005</v>
      </c>
      <c r="H1564" s="319">
        <v>3.1818676999999997</v>
      </c>
      <c r="I1564" s="319">
        <v>0.26196702999999999</v>
      </c>
      <c r="J1564" s="319">
        <v>5.0692069999999999E-2</v>
      </c>
      <c r="K1564" s="315">
        <v>2</v>
      </c>
      <c r="L1564" s="319">
        <v>12950.561000045236</v>
      </c>
      <c r="M1564" s="319">
        <v>12950.561000045236</v>
      </c>
      <c r="N1564" s="320">
        <v>6.3121171511029033E-5</v>
      </c>
      <c r="O1564" s="320">
        <v>6.3121171511029033E-5</v>
      </c>
      <c r="P1564" s="315">
        <v>2</v>
      </c>
      <c r="Q1564" s="319">
        <v>1741.4800000778864</v>
      </c>
      <c r="R1564" s="320">
        <v>2.2610895632202871E-5</v>
      </c>
    </row>
    <row r="1565" spans="2:18" x14ac:dyDescent="0.2">
      <c r="B1565" s="315" t="s">
        <v>4787</v>
      </c>
      <c r="C1565" s="316" t="s">
        <v>8734</v>
      </c>
      <c r="D1565" s="315" t="s">
        <v>24</v>
      </c>
      <c r="E1565" s="317">
        <v>278.995</v>
      </c>
      <c r="F1565" s="318">
        <v>9.290000000000001E-2</v>
      </c>
      <c r="G1565" s="318">
        <v>1.7401000000000002</v>
      </c>
      <c r="H1565" s="319">
        <v>4.9728591</v>
      </c>
      <c r="I1565" s="319">
        <v>0.11918391</v>
      </c>
      <c r="J1565" s="319">
        <v>2.4648254600000001</v>
      </c>
      <c r="K1565" s="315">
        <v>0</v>
      </c>
      <c r="L1565" s="319">
        <v>0</v>
      </c>
      <c r="M1565" s="319">
        <v>0</v>
      </c>
      <c r="N1565" s="320">
        <v>0</v>
      </c>
      <c r="O1565" s="320">
        <v>0</v>
      </c>
      <c r="P1565" s="315">
        <v>2</v>
      </c>
      <c r="Q1565" s="319">
        <v>40059.557999452831</v>
      </c>
      <c r="R1565" s="320">
        <v>9.4058049720557207E-5</v>
      </c>
    </row>
    <row r="1566" spans="2:18" x14ac:dyDescent="0.2">
      <c r="B1566" s="315" t="s">
        <v>1182</v>
      </c>
      <c r="C1566" s="316" t="s">
        <v>8369</v>
      </c>
      <c r="D1566" s="315" t="s">
        <v>24</v>
      </c>
      <c r="E1566" s="317">
        <v>2117.5635714285713</v>
      </c>
      <c r="F1566" s="318">
        <v>5.7053500000000001</v>
      </c>
      <c r="G1566" s="318">
        <v>4.3396999999999997</v>
      </c>
      <c r="H1566" s="319">
        <v>5.2664941656964332</v>
      </c>
      <c r="I1566" s="319">
        <v>19.207109249999998</v>
      </c>
      <c r="J1566" s="319">
        <v>0.61818958000000002</v>
      </c>
      <c r="K1566" s="315">
        <v>4</v>
      </c>
      <c r="L1566" s="319">
        <v>1087269.2699983045</v>
      </c>
      <c r="M1566" s="319">
        <v>10665.269999881752</v>
      </c>
      <c r="N1566" s="320">
        <v>2.7665909012083333E-4</v>
      </c>
      <c r="O1566" s="320">
        <v>5.6467501196894886E-5</v>
      </c>
      <c r="P1566" s="315">
        <v>10</v>
      </c>
      <c r="Q1566" s="319">
        <v>43557.265800303736</v>
      </c>
      <c r="R1566" s="320">
        <v>1.5468042548191771E-4</v>
      </c>
    </row>
    <row r="1567" spans="2:18" x14ac:dyDescent="0.2">
      <c r="B1567" s="315" t="s">
        <v>707</v>
      </c>
      <c r="C1567" s="316" t="s">
        <v>8735</v>
      </c>
      <c r="D1567" s="315" t="s">
        <v>25</v>
      </c>
      <c r="E1567" s="317">
        <v>1000</v>
      </c>
      <c r="F1567" s="318">
        <v>4.3376999999999999</v>
      </c>
      <c r="G1567" s="318">
        <v>4.8361000000000001</v>
      </c>
      <c r="H1567" s="319">
        <v>2.5263625149097235</v>
      </c>
      <c r="I1567" s="319">
        <v>3.5774757799999999</v>
      </c>
      <c r="J1567" s="319">
        <v>1.4898372799999999</v>
      </c>
      <c r="K1567" s="315">
        <v>3</v>
      </c>
      <c r="L1567" s="319">
        <v>79864.619997341826</v>
      </c>
      <c r="M1567" s="319">
        <v>79864.619997341826</v>
      </c>
      <c r="N1567" s="320">
        <v>3.1663040326003278E-3</v>
      </c>
      <c r="O1567" s="320">
        <v>3.1663040326003278E-3</v>
      </c>
      <c r="P1567" s="315">
        <v>8</v>
      </c>
      <c r="Q1567" s="319">
        <v>30729.526100322746</v>
      </c>
      <c r="R1567" s="320">
        <v>3.5342225959587262E-4</v>
      </c>
    </row>
    <row r="1568" spans="2:18" x14ac:dyDescent="0.2">
      <c r="B1568" s="315" t="s">
        <v>1872</v>
      </c>
      <c r="C1568" s="316" t="s">
        <v>8734</v>
      </c>
      <c r="D1568" s="315" t="s">
        <v>24</v>
      </c>
      <c r="E1568" s="317">
        <v>386</v>
      </c>
      <c r="F1568" s="318">
        <v>1.3847</v>
      </c>
      <c r="G1568" s="318">
        <v>0.90570000000000006</v>
      </c>
      <c r="H1568" s="319">
        <v>2.3816375000000001</v>
      </c>
      <c r="I1568" s="319">
        <v>3.04276518</v>
      </c>
      <c r="J1568" s="319">
        <v>0</v>
      </c>
      <c r="K1568" s="315">
        <v>1</v>
      </c>
      <c r="L1568" s="319">
        <v>32573.499997438048</v>
      </c>
      <c r="M1568" s="319">
        <v>32573.499997438048</v>
      </c>
      <c r="N1568" s="320">
        <v>3.8707944069467647E-4</v>
      </c>
      <c r="O1568" s="320">
        <v>3.8707944069467647E-4</v>
      </c>
      <c r="P1568" s="315">
        <v>0</v>
      </c>
      <c r="Q1568" s="319">
        <v>0</v>
      </c>
      <c r="R1568" s="320">
        <v>0</v>
      </c>
    </row>
    <row r="1569" spans="2:18" x14ac:dyDescent="0.2">
      <c r="B1569" s="315" t="s">
        <v>704</v>
      </c>
      <c r="C1569" s="316" t="s">
        <v>8736</v>
      </c>
      <c r="D1569" s="315" t="s">
        <v>25</v>
      </c>
      <c r="E1569" s="317">
        <v>536.43478260869563</v>
      </c>
      <c r="F1569" s="318">
        <v>45.4495</v>
      </c>
      <c r="G1569" s="318">
        <v>5.7892000000000001</v>
      </c>
      <c r="H1569" s="319"/>
      <c r="I1569" s="319">
        <v>156.2548693</v>
      </c>
      <c r="J1569" s="319">
        <v>9.1411924800000008</v>
      </c>
      <c r="K1569" s="315">
        <v>6</v>
      </c>
      <c r="L1569" s="319">
        <v>2561347.9999952624</v>
      </c>
      <c r="M1569" s="319">
        <v>79626.99999656179</v>
      </c>
      <c r="N1569" s="320">
        <v>3.9799838656876859E-3</v>
      </c>
      <c r="O1569" s="320">
        <v>2.2608764480342917E-3</v>
      </c>
      <c r="P1569" s="315">
        <v>16</v>
      </c>
      <c r="Q1569" s="319">
        <v>107368.15499974688</v>
      </c>
      <c r="R1569" s="320">
        <v>7.7429829404775563E-4</v>
      </c>
    </row>
    <row r="1570" spans="2:18" x14ac:dyDescent="0.2">
      <c r="B1570" s="315" t="s">
        <v>1308</v>
      </c>
      <c r="C1570" s="316" t="s">
        <v>8737</v>
      </c>
      <c r="D1570" s="315" t="s">
        <v>25</v>
      </c>
      <c r="E1570" s="317">
        <v>377.47499999999997</v>
      </c>
      <c r="F1570" s="318">
        <v>11.2347</v>
      </c>
      <c r="G1570" s="318">
        <v>6.8971999999999998</v>
      </c>
      <c r="H1570" s="319"/>
      <c r="I1570" s="319">
        <v>74.856703179999997</v>
      </c>
      <c r="J1570" s="319">
        <v>0.28557504</v>
      </c>
      <c r="K1570" s="315">
        <v>3</v>
      </c>
      <c r="L1570" s="319">
        <v>1384486.4199969834</v>
      </c>
      <c r="M1570" s="319">
        <v>6698.7799972028006</v>
      </c>
      <c r="N1570" s="320">
        <v>2.1585136172499421E-3</v>
      </c>
      <c r="O1570" s="320">
        <v>1.088827678405412E-3</v>
      </c>
      <c r="P1570" s="315">
        <v>3</v>
      </c>
      <c r="Q1570" s="319">
        <v>6248.2399998998035</v>
      </c>
      <c r="R1570" s="320">
        <v>8.8889383493034592E-5</v>
      </c>
    </row>
    <row r="1571" spans="2:18" x14ac:dyDescent="0.2">
      <c r="B1571" s="315" t="s">
        <v>2647</v>
      </c>
      <c r="C1571" s="316" t="s">
        <v>8319</v>
      </c>
      <c r="D1571" s="315" t="s">
        <v>24</v>
      </c>
      <c r="E1571" s="317">
        <v>306.5</v>
      </c>
      <c r="F1571" s="318">
        <v>0</v>
      </c>
      <c r="G1571" s="318">
        <v>2.19103</v>
      </c>
      <c r="H1571" s="319">
        <v>3.8868323999999994</v>
      </c>
      <c r="I1571" s="319">
        <v>0</v>
      </c>
      <c r="J1571" s="319">
        <v>1.9052759999999998E-2</v>
      </c>
      <c r="K1571" s="315">
        <v>0</v>
      </c>
      <c r="L1571" s="319">
        <v>0</v>
      </c>
      <c r="M1571" s="319">
        <v>0</v>
      </c>
      <c r="N1571" s="320">
        <v>0</v>
      </c>
      <c r="O1571" s="320">
        <v>0</v>
      </c>
      <c r="P1571" s="315">
        <v>1</v>
      </c>
      <c r="Q1571" s="319">
        <v>634.01250001114101</v>
      </c>
      <c r="R1571" s="320">
        <v>2.4022316807619347E-6</v>
      </c>
    </row>
    <row r="1572" spans="2:18" x14ac:dyDescent="0.2">
      <c r="B1572" s="315" t="s">
        <v>8738</v>
      </c>
      <c r="C1572" s="316" t="s">
        <v>7499</v>
      </c>
      <c r="D1572" s="315" t="s">
        <v>25</v>
      </c>
      <c r="E1572" s="317">
        <v>33</v>
      </c>
      <c r="F1572" s="318">
        <v>0.1709</v>
      </c>
      <c r="G1572" s="318">
        <v>1.508</v>
      </c>
      <c r="H1572" s="319">
        <v>0.51443369999999999</v>
      </c>
      <c r="I1572" s="319"/>
      <c r="J1572" s="319"/>
      <c r="K1572" s="315"/>
      <c r="L1572" s="319"/>
      <c r="M1572" s="319"/>
      <c r="N1572" s="320"/>
      <c r="O1572" s="320"/>
      <c r="P1572" s="315"/>
      <c r="Q1572" s="319"/>
      <c r="R1572" s="320"/>
    </row>
    <row r="1573" spans="2:18" x14ac:dyDescent="0.2">
      <c r="B1573" s="315" t="s">
        <v>4461</v>
      </c>
      <c r="C1573" s="316" t="s">
        <v>8739</v>
      </c>
      <c r="D1573" s="315" t="s">
        <v>24</v>
      </c>
      <c r="E1573" s="317">
        <v>495.25</v>
      </c>
      <c r="F1573" s="318">
        <v>1.6799000000000002</v>
      </c>
      <c r="G1573" s="318">
        <v>2.2089000000000003</v>
      </c>
      <c r="H1573" s="319">
        <v>1.6550058268399608</v>
      </c>
      <c r="I1573" s="319">
        <v>0</v>
      </c>
      <c r="J1573" s="319">
        <v>3.3135390000000001E-2</v>
      </c>
      <c r="K1573" s="315">
        <v>0</v>
      </c>
      <c r="L1573" s="319">
        <v>0</v>
      </c>
      <c r="M1573" s="319">
        <v>0</v>
      </c>
      <c r="N1573" s="320">
        <v>0</v>
      </c>
      <c r="O1573" s="320">
        <v>0</v>
      </c>
      <c r="P1573" s="315">
        <v>1</v>
      </c>
      <c r="Q1573" s="319">
        <v>384.80000000121072</v>
      </c>
      <c r="R1573" s="320">
        <v>1.0407624105038146E-6</v>
      </c>
    </row>
    <row r="1574" spans="2:18" x14ac:dyDescent="0.2">
      <c r="B1574" s="315" t="s">
        <v>1548</v>
      </c>
      <c r="C1574" s="316" t="s">
        <v>7740</v>
      </c>
      <c r="D1574" s="315" t="s">
        <v>24</v>
      </c>
      <c r="E1574" s="317">
        <v>281.5</v>
      </c>
      <c r="F1574" s="318">
        <v>1.0694000000000001</v>
      </c>
      <c r="G1574" s="318">
        <v>1.387</v>
      </c>
      <c r="H1574" s="319">
        <v>2.8579650000000001</v>
      </c>
      <c r="I1574" s="319">
        <v>35.014435409999997</v>
      </c>
      <c r="J1574" s="319">
        <v>3.2471170000000001E-2</v>
      </c>
      <c r="K1574" s="315">
        <v>2</v>
      </c>
      <c r="L1574" s="319">
        <v>316192.00000008219</v>
      </c>
      <c r="M1574" s="319">
        <v>0</v>
      </c>
      <c r="N1574" s="320">
        <v>2.8812866896755894E-4</v>
      </c>
      <c r="O1574" s="320">
        <v>0</v>
      </c>
      <c r="P1574" s="315">
        <v>2</v>
      </c>
      <c r="Q1574" s="319">
        <v>1278.8800000020303</v>
      </c>
      <c r="R1574" s="320">
        <v>3.79454582327794E-6</v>
      </c>
    </row>
    <row r="1575" spans="2:18" x14ac:dyDescent="0.2">
      <c r="B1575" s="315" t="s">
        <v>1544</v>
      </c>
      <c r="C1575" s="316" t="s">
        <v>8739</v>
      </c>
      <c r="D1575" s="315" t="s">
        <v>24</v>
      </c>
      <c r="E1575" s="317">
        <v>277</v>
      </c>
      <c r="F1575" s="318">
        <v>0.4456</v>
      </c>
      <c r="G1575" s="318">
        <v>1.8543000000000001</v>
      </c>
      <c r="H1575" s="319">
        <v>1.8290975999999999</v>
      </c>
      <c r="I1575" s="319">
        <v>44.197821419999997</v>
      </c>
      <c r="J1575" s="319">
        <v>0</v>
      </c>
      <c r="K1575" s="315">
        <v>2</v>
      </c>
      <c r="L1575" s="319">
        <v>796945.32000046375</v>
      </c>
      <c r="M1575" s="319">
        <v>14076.120000019984</v>
      </c>
      <c r="N1575" s="320">
        <v>3.6460195431668101E-4</v>
      </c>
      <c r="O1575" s="320">
        <v>8.6754138045028103E-5</v>
      </c>
      <c r="P1575" s="315">
        <v>0</v>
      </c>
      <c r="Q1575" s="319">
        <v>0</v>
      </c>
      <c r="R1575" s="320">
        <v>0</v>
      </c>
    </row>
    <row r="1576" spans="2:18" x14ac:dyDescent="0.2">
      <c r="B1576" s="315" t="s">
        <v>1483</v>
      </c>
      <c r="C1576" s="316" t="s">
        <v>7526</v>
      </c>
      <c r="D1576" s="315" t="s">
        <v>24</v>
      </c>
      <c r="E1576" s="317">
        <v>380.03000000000003</v>
      </c>
      <c r="F1576" s="318">
        <v>0.6179</v>
      </c>
      <c r="G1576" s="318">
        <v>2.3694999999999999</v>
      </c>
      <c r="H1576" s="319">
        <v>2.0958410000000001</v>
      </c>
      <c r="I1576" s="319">
        <v>1.03367E-3</v>
      </c>
      <c r="J1576" s="319">
        <v>0.22972287</v>
      </c>
      <c r="K1576" s="315">
        <v>1</v>
      </c>
      <c r="L1576" s="319">
        <v>6222.0000004686881</v>
      </c>
      <c r="M1576" s="319">
        <v>6222.0000004686881</v>
      </c>
      <c r="N1576" s="320">
        <v>6.1561333475805769E-5</v>
      </c>
      <c r="O1576" s="320">
        <v>6.1561333475805769E-5</v>
      </c>
      <c r="P1576" s="315">
        <v>3</v>
      </c>
      <c r="Q1576" s="319">
        <v>3968.5209000411669</v>
      </c>
      <c r="R1576" s="320">
        <v>1.2107458689857262E-5</v>
      </c>
    </row>
    <row r="1577" spans="2:18" x14ac:dyDescent="0.2">
      <c r="B1577" s="315" t="s">
        <v>1207</v>
      </c>
      <c r="C1577" s="316" t="s">
        <v>8319</v>
      </c>
      <c r="D1577" s="315" t="s">
        <v>24</v>
      </c>
      <c r="E1577" s="317">
        <v>574.22749999999996</v>
      </c>
      <c r="F1577" s="318">
        <v>1.2826000000000002</v>
      </c>
      <c r="G1577" s="318">
        <v>2.7677400000000003</v>
      </c>
      <c r="H1577" s="319">
        <v>2.7626995000000001</v>
      </c>
      <c r="I1577" s="319">
        <v>25.389705939999999</v>
      </c>
      <c r="J1577" s="319">
        <v>0.32813140000000002</v>
      </c>
      <c r="K1577" s="315">
        <v>3</v>
      </c>
      <c r="L1577" s="319">
        <v>201856.20000186557</v>
      </c>
      <c r="M1577" s="319">
        <v>60334.610001119901</v>
      </c>
      <c r="N1577" s="320">
        <v>1.713835693920513E-3</v>
      </c>
      <c r="O1577" s="320">
        <v>5.7040618342014103E-4</v>
      </c>
      <c r="P1577" s="315">
        <v>3</v>
      </c>
      <c r="Q1577" s="319">
        <v>7451.010000163993</v>
      </c>
      <c r="R1577" s="320">
        <v>3.7020700896641732E-5</v>
      </c>
    </row>
    <row r="1578" spans="2:18" x14ac:dyDescent="0.2">
      <c r="B1578" s="315" t="s">
        <v>1497</v>
      </c>
      <c r="C1578" s="316" t="s">
        <v>8740</v>
      </c>
      <c r="D1578" s="315" t="s">
        <v>24</v>
      </c>
      <c r="E1578" s="317">
        <v>1142.066</v>
      </c>
      <c r="F1578" s="318">
        <v>5.1333000000000002</v>
      </c>
      <c r="G1578" s="318">
        <v>1.8562000000000001</v>
      </c>
      <c r="H1578" s="319">
        <v>2.9344672288566813</v>
      </c>
      <c r="I1578" s="319">
        <v>30.089782100000001</v>
      </c>
      <c r="J1578" s="319">
        <v>1.2948600400000001</v>
      </c>
      <c r="K1578" s="315">
        <v>3</v>
      </c>
      <c r="L1578" s="319">
        <v>1135757.9287998916</v>
      </c>
      <c r="M1578" s="319">
        <v>13057.348799623363</v>
      </c>
      <c r="N1578" s="320">
        <v>1.284245904897993E-3</v>
      </c>
      <c r="O1578" s="320">
        <v>1.1891882131233577E-4</v>
      </c>
      <c r="P1578" s="315">
        <v>2</v>
      </c>
      <c r="Q1578" s="319">
        <v>2107.6924999828911</v>
      </c>
      <c r="R1578" s="320">
        <v>6.9566186599826663E-6</v>
      </c>
    </row>
    <row r="1579" spans="2:18" x14ac:dyDescent="0.2">
      <c r="B1579" s="315" t="s">
        <v>1652</v>
      </c>
      <c r="C1579" s="316" t="s">
        <v>8741</v>
      </c>
      <c r="D1579" s="315" t="s">
        <v>25</v>
      </c>
      <c r="E1579" s="317">
        <v>847.57833333333338</v>
      </c>
      <c r="F1579" s="318">
        <v>9.6935000000000002</v>
      </c>
      <c r="G1579" s="318">
        <v>5.6947999999999999</v>
      </c>
      <c r="H1579" s="319">
        <v>1.9822228963137918</v>
      </c>
      <c r="I1579" s="319">
        <v>0.39492306999999999</v>
      </c>
      <c r="J1579" s="319">
        <v>0.23137858</v>
      </c>
      <c r="K1579" s="315">
        <v>1</v>
      </c>
      <c r="L1579" s="319">
        <v>11611.200000016484</v>
      </c>
      <c r="M1579" s="319">
        <v>0</v>
      </c>
      <c r="N1579" s="320">
        <v>1.0142210697665771E-4</v>
      </c>
      <c r="O1579" s="320">
        <v>0</v>
      </c>
      <c r="P1579" s="315">
        <v>5</v>
      </c>
      <c r="Q1579" s="319">
        <v>6286.4099999763948</v>
      </c>
      <c r="R1579" s="320">
        <v>7.9028434770059787E-5</v>
      </c>
    </row>
    <row r="1580" spans="2:18" x14ac:dyDescent="0.2">
      <c r="B1580" s="315" t="s">
        <v>1694</v>
      </c>
      <c r="C1580" s="316" t="s">
        <v>8740</v>
      </c>
      <c r="D1580" s="315" t="s">
        <v>24</v>
      </c>
      <c r="E1580" s="317">
        <v>2035.2500000000002</v>
      </c>
      <c r="F1580" s="318">
        <v>6.8966000000000003</v>
      </c>
      <c r="G1580" s="318">
        <v>4.7911000000000001</v>
      </c>
      <c r="H1580" s="319">
        <v>5.3442283969244251</v>
      </c>
      <c r="I1580" s="319">
        <v>0.17812886999999999</v>
      </c>
      <c r="J1580" s="319">
        <v>2.796833E-2</v>
      </c>
      <c r="K1580" s="315">
        <v>1</v>
      </c>
      <c r="L1580" s="319">
        <v>6434.9999993661186</v>
      </c>
      <c r="M1580" s="319">
        <v>6434.9999993661186</v>
      </c>
      <c r="N1580" s="320">
        <v>8.3374588595672085E-5</v>
      </c>
      <c r="O1580" s="320">
        <v>8.3374588595672085E-5</v>
      </c>
      <c r="P1580" s="315">
        <v>2</v>
      </c>
      <c r="Q1580" s="319">
        <v>958.14000003272088</v>
      </c>
      <c r="R1580" s="320">
        <v>7.4925492508348268E-6</v>
      </c>
    </row>
    <row r="1581" spans="2:18" x14ac:dyDescent="0.2">
      <c r="B1581" s="315" t="s">
        <v>1064</v>
      </c>
      <c r="C1581" s="316" t="s">
        <v>8742</v>
      </c>
      <c r="D1581" s="315" t="s">
        <v>25</v>
      </c>
      <c r="E1581" s="317">
        <v>2184</v>
      </c>
      <c r="F1581" s="318">
        <v>8.5579000000000001</v>
      </c>
      <c r="G1581" s="318">
        <v>5.8875000000000002</v>
      </c>
      <c r="H1581" s="319">
        <v>3.9255786770135774</v>
      </c>
      <c r="I1581" s="319"/>
      <c r="J1581" s="319"/>
      <c r="K1581" s="315"/>
      <c r="L1581" s="319"/>
      <c r="M1581" s="319"/>
      <c r="N1581" s="320"/>
      <c r="O1581" s="320"/>
      <c r="P1581" s="315"/>
      <c r="Q1581" s="319"/>
      <c r="R1581" s="320"/>
    </row>
    <row r="1582" spans="2:18" x14ac:dyDescent="0.2">
      <c r="B1582" s="315" t="s">
        <v>3598</v>
      </c>
      <c r="C1582" s="316" t="s">
        <v>8740</v>
      </c>
      <c r="D1582" s="315" t="s">
        <v>24</v>
      </c>
      <c r="E1582" s="317">
        <v>287.49</v>
      </c>
      <c r="F1582" s="318">
        <v>1.1392</v>
      </c>
      <c r="G1582" s="318">
        <v>1.7841000000000002</v>
      </c>
      <c r="H1582" s="319">
        <v>5.4491866000000009</v>
      </c>
      <c r="I1582" s="319">
        <v>0</v>
      </c>
      <c r="J1582" s="319">
        <v>4.6765000000000001E-4</v>
      </c>
      <c r="K1582" s="315">
        <v>0</v>
      </c>
      <c r="L1582" s="319">
        <v>0</v>
      </c>
      <c r="M1582" s="319">
        <v>0</v>
      </c>
      <c r="N1582" s="320">
        <v>0</v>
      </c>
      <c r="O1582" s="320">
        <v>0</v>
      </c>
      <c r="P1582" s="315">
        <v>1</v>
      </c>
      <c r="Q1582" s="319">
        <v>23.359999999660065</v>
      </c>
      <c r="R1582" s="320">
        <v>7.316711075427834E-7</v>
      </c>
    </row>
    <row r="1583" spans="2:18" x14ac:dyDescent="0.2">
      <c r="B1583" s="315" t="s">
        <v>1177</v>
      </c>
      <c r="C1583" s="316" t="s">
        <v>8743</v>
      </c>
      <c r="D1583" s="315" t="s">
        <v>25</v>
      </c>
      <c r="E1583" s="317">
        <v>1502.634</v>
      </c>
      <c r="F1583" s="318">
        <v>9.9114000000000004</v>
      </c>
      <c r="G1583" s="318">
        <v>6.9946000000000002</v>
      </c>
      <c r="H1583" s="319">
        <v>4.3725505065745427</v>
      </c>
      <c r="I1583" s="319">
        <v>8.4724367699999998</v>
      </c>
      <c r="J1583" s="319">
        <v>0.22981610999999999</v>
      </c>
      <c r="K1583" s="315">
        <v>4</v>
      </c>
      <c r="L1583" s="319">
        <v>278487.60999198206</v>
      </c>
      <c r="M1583" s="319">
        <v>278487.60999198206</v>
      </c>
      <c r="N1583" s="320">
        <v>4.6299701750437874E-3</v>
      </c>
      <c r="O1583" s="320">
        <v>4.6299701750437874E-3</v>
      </c>
      <c r="P1583" s="315">
        <v>1</v>
      </c>
      <c r="Q1583" s="319">
        <v>351.0799999931362</v>
      </c>
      <c r="R1583" s="320">
        <v>3.8535586737235874E-6</v>
      </c>
    </row>
    <row r="1584" spans="2:18" x14ac:dyDescent="0.2">
      <c r="B1584" s="315" t="s">
        <v>3600</v>
      </c>
      <c r="C1584" s="316" t="s">
        <v>8740</v>
      </c>
      <c r="D1584" s="315" t="s">
        <v>24</v>
      </c>
      <c r="E1584" s="317">
        <v>18.8</v>
      </c>
      <c r="F1584" s="318">
        <v>0</v>
      </c>
      <c r="G1584" s="318">
        <v>1.2087999999999999</v>
      </c>
      <c r="H1584" s="319">
        <v>1.8481506999999999</v>
      </c>
      <c r="I1584" s="319">
        <v>0</v>
      </c>
      <c r="J1584" s="319">
        <v>8.1369300000000006E-2</v>
      </c>
      <c r="K1584" s="315">
        <v>0</v>
      </c>
      <c r="L1584" s="319">
        <v>0</v>
      </c>
      <c r="M1584" s="319">
        <v>0</v>
      </c>
      <c r="N1584" s="320">
        <v>0</v>
      </c>
      <c r="O1584" s="320">
        <v>0</v>
      </c>
      <c r="P1584" s="315">
        <v>1</v>
      </c>
      <c r="Q1584" s="319">
        <v>214.83000000322704</v>
      </c>
      <c r="R1584" s="320">
        <v>1.3891728151428738E-6</v>
      </c>
    </row>
    <row r="1585" spans="2:18" x14ac:dyDescent="0.2">
      <c r="B1585" s="315" t="s">
        <v>1079</v>
      </c>
      <c r="C1585" s="316" t="s">
        <v>8527</v>
      </c>
      <c r="D1585" s="315" t="s">
        <v>24</v>
      </c>
      <c r="E1585" s="317">
        <v>1161</v>
      </c>
      <c r="F1585" s="318">
        <v>0</v>
      </c>
      <c r="G1585" s="318">
        <v>8.0521999999999991</v>
      </c>
      <c r="H1585" s="319">
        <v>3.0675490999999995</v>
      </c>
      <c r="I1585" s="319">
        <v>9.7209900000000005E-3</v>
      </c>
      <c r="J1585" s="319">
        <v>0.25368943999999999</v>
      </c>
      <c r="K1585" s="315">
        <v>1</v>
      </c>
      <c r="L1585" s="319">
        <v>291.02999998934104</v>
      </c>
      <c r="M1585" s="319">
        <v>291.02999998934104</v>
      </c>
      <c r="N1585" s="320">
        <v>3.2658025945573193E-6</v>
      </c>
      <c r="O1585" s="320">
        <v>3.2658025945573193E-6</v>
      </c>
      <c r="P1585" s="315">
        <v>1</v>
      </c>
      <c r="Q1585" s="319">
        <v>5100.6900001442882</v>
      </c>
      <c r="R1585" s="320">
        <v>4.8134688431341092E-5</v>
      </c>
    </row>
    <row r="1586" spans="2:18" x14ac:dyDescent="0.2">
      <c r="B1586" s="315" t="s">
        <v>8744</v>
      </c>
      <c r="C1586" s="316" t="s">
        <v>7599</v>
      </c>
      <c r="D1586" s="315" t="s">
        <v>24</v>
      </c>
      <c r="E1586" s="317">
        <v>1244</v>
      </c>
      <c r="F1586" s="318">
        <v>0</v>
      </c>
      <c r="G1586" s="318">
        <v>5.4191000000000003</v>
      </c>
      <c r="H1586" s="319">
        <v>3.359292918060151</v>
      </c>
      <c r="I1586" s="319"/>
      <c r="J1586" s="319"/>
      <c r="K1586" s="315"/>
      <c r="L1586" s="319"/>
      <c r="M1586" s="319"/>
      <c r="N1586" s="320"/>
      <c r="O1586" s="320"/>
      <c r="P1586" s="315"/>
      <c r="Q1586" s="319"/>
      <c r="R1586" s="320"/>
    </row>
    <row r="1587" spans="2:18" x14ac:dyDescent="0.2">
      <c r="B1587" s="315" t="s">
        <v>1286</v>
      </c>
      <c r="C1587" s="316" t="s">
        <v>8745</v>
      </c>
      <c r="D1587" s="315" t="s">
        <v>24</v>
      </c>
      <c r="E1587" s="317">
        <v>576.5</v>
      </c>
      <c r="F1587" s="318">
        <v>0</v>
      </c>
      <c r="G1587" s="318">
        <v>7.7079000000000004</v>
      </c>
      <c r="H1587" s="319">
        <v>3.2771332000000002</v>
      </c>
      <c r="I1587" s="319">
        <v>0.22690304</v>
      </c>
      <c r="J1587" s="319">
        <v>0</v>
      </c>
      <c r="K1587" s="315">
        <v>1</v>
      </c>
      <c r="L1587" s="319">
        <v>9446.9999997701962</v>
      </c>
      <c r="M1587" s="319">
        <v>9446.9999997701962</v>
      </c>
      <c r="N1587" s="320">
        <v>1.4238099168118357E-4</v>
      </c>
      <c r="O1587" s="320">
        <v>1.4238099168118357E-4</v>
      </c>
      <c r="P1587" s="315">
        <v>0</v>
      </c>
      <c r="Q1587" s="319">
        <v>0</v>
      </c>
      <c r="R1587" s="320">
        <v>0</v>
      </c>
    </row>
    <row r="1588" spans="2:18" x14ac:dyDescent="0.2">
      <c r="B1588" s="315" t="s">
        <v>1861</v>
      </c>
      <c r="C1588" s="316" t="s">
        <v>8746</v>
      </c>
      <c r="D1588" s="315" t="s">
        <v>24</v>
      </c>
      <c r="E1588" s="317">
        <v>1669.5</v>
      </c>
      <c r="F1588" s="318">
        <v>0</v>
      </c>
      <c r="G1588" s="318">
        <v>13.8786</v>
      </c>
      <c r="H1588" s="319">
        <v>4.3876898665059345</v>
      </c>
      <c r="I1588" s="319">
        <v>6.5221210000000002E-2</v>
      </c>
      <c r="J1588" s="319">
        <v>0</v>
      </c>
      <c r="K1588" s="315">
        <v>1</v>
      </c>
      <c r="L1588" s="319">
        <v>1247.3999999924563</v>
      </c>
      <c r="M1588" s="319">
        <v>1247.3999999924563</v>
      </c>
      <c r="N1588" s="320">
        <v>8.1279622220343543E-6</v>
      </c>
      <c r="O1588" s="320">
        <v>8.1279622220343543E-6</v>
      </c>
      <c r="P1588" s="315">
        <v>0</v>
      </c>
      <c r="Q1588" s="319">
        <v>0</v>
      </c>
      <c r="R1588" s="320">
        <v>0</v>
      </c>
    </row>
    <row r="1589" spans="2:18" x14ac:dyDescent="0.2">
      <c r="B1589" s="315" t="s">
        <v>1287</v>
      </c>
      <c r="C1589" s="316" t="s">
        <v>8747</v>
      </c>
      <c r="D1589" s="315" t="s">
        <v>24</v>
      </c>
      <c r="E1589" s="317">
        <v>2158.7425000000003</v>
      </c>
      <c r="F1589" s="318">
        <v>0</v>
      </c>
      <c r="G1589" s="318">
        <v>9.2505400000000009</v>
      </c>
      <c r="H1589" s="319">
        <v>4.7806552205214805</v>
      </c>
      <c r="I1589" s="319">
        <v>4.3991493200000003</v>
      </c>
      <c r="J1589" s="319">
        <v>4.7072629999999997E-2</v>
      </c>
      <c r="K1589" s="315">
        <v>2</v>
      </c>
      <c r="L1589" s="319">
        <v>123311.6400015431</v>
      </c>
      <c r="M1589" s="319">
        <v>123311.6400015431</v>
      </c>
      <c r="N1589" s="320">
        <v>2.1703005066746042E-3</v>
      </c>
      <c r="O1589" s="320">
        <v>2.1703005066746042E-3</v>
      </c>
      <c r="P1589" s="315">
        <v>2</v>
      </c>
      <c r="Q1589" s="319">
        <v>860.40240002159965</v>
      </c>
      <c r="R1589" s="320">
        <v>2.6293797576470902E-5</v>
      </c>
    </row>
    <row r="1590" spans="2:18" x14ac:dyDescent="0.2">
      <c r="B1590" s="315" t="s">
        <v>8748</v>
      </c>
      <c r="C1590" s="316" t="s">
        <v>8749</v>
      </c>
      <c r="D1590" s="315" t="s">
        <v>24</v>
      </c>
      <c r="E1590" s="317">
        <v>1264</v>
      </c>
      <c r="F1590" s="318">
        <v>0</v>
      </c>
      <c r="G1590" s="318">
        <v>6.4946000000000002</v>
      </c>
      <c r="H1590" s="319">
        <v>3.3914518000000005</v>
      </c>
      <c r="I1590" s="319"/>
      <c r="J1590" s="319"/>
      <c r="K1590" s="315"/>
      <c r="L1590" s="319"/>
      <c r="M1590" s="319"/>
      <c r="N1590" s="320"/>
      <c r="O1590" s="320"/>
      <c r="P1590" s="315"/>
      <c r="Q1590" s="319"/>
      <c r="R1590" s="320"/>
    </row>
    <row r="1591" spans="2:18" x14ac:dyDescent="0.2">
      <c r="B1591" s="315" t="s">
        <v>1855</v>
      </c>
      <c r="C1591" s="316" t="s">
        <v>8750</v>
      </c>
      <c r="D1591" s="315" t="s">
        <v>24</v>
      </c>
      <c r="E1591" s="317">
        <v>1260</v>
      </c>
      <c r="F1591" s="318">
        <v>0</v>
      </c>
      <c r="G1591" s="318">
        <v>6.2355</v>
      </c>
      <c r="H1591" s="319">
        <v>3.1247083999999998</v>
      </c>
      <c r="I1591" s="319">
        <v>0.29986593</v>
      </c>
      <c r="J1591" s="319">
        <v>0</v>
      </c>
      <c r="K1591" s="315">
        <v>1</v>
      </c>
      <c r="L1591" s="319">
        <v>5159.9999999720603</v>
      </c>
      <c r="M1591" s="319">
        <v>5159.9999999720603</v>
      </c>
      <c r="N1591" s="320">
        <v>1.2040871292698511E-5</v>
      </c>
      <c r="O1591" s="320">
        <v>1.2040871292698511E-5</v>
      </c>
      <c r="P1591" s="315">
        <v>0</v>
      </c>
      <c r="Q1591" s="319">
        <v>0</v>
      </c>
      <c r="R1591" s="320">
        <v>0</v>
      </c>
    </row>
    <row r="1592" spans="2:18" x14ac:dyDescent="0.2">
      <c r="B1592" s="315" t="s">
        <v>8751</v>
      </c>
      <c r="C1592" s="316" t="s">
        <v>8747</v>
      </c>
      <c r="D1592" s="315" t="s">
        <v>24</v>
      </c>
      <c r="E1592" s="317">
        <v>614</v>
      </c>
      <c r="F1592" s="318">
        <v>0</v>
      </c>
      <c r="G1592" s="318">
        <v>2.7395</v>
      </c>
      <c r="H1592" s="319">
        <v>3.5819828</v>
      </c>
      <c r="I1592" s="319"/>
      <c r="J1592" s="319"/>
      <c r="K1592" s="315"/>
      <c r="L1592" s="319"/>
      <c r="M1592" s="319"/>
      <c r="N1592" s="320"/>
      <c r="O1592" s="320"/>
      <c r="P1592" s="315"/>
      <c r="Q1592" s="319"/>
      <c r="R1592" s="320"/>
    </row>
    <row r="1593" spans="2:18" x14ac:dyDescent="0.2">
      <c r="B1593" s="315" t="s">
        <v>1710</v>
      </c>
      <c r="C1593" s="316" t="s">
        <v>8752</v>
      </c>
      <c r="D1593" s="315" t="s">
        <v>24</v>
      </c>
      <c r="E1593" s="317">
        <v>842.32999999999993</v>
      </c>
      <c r="F1593" s="318">
        <v>1.7631000000000001</v>
      </c>
      <c r="G1593" s="318">
        <v>5.4969999999999999</v>
      </c>
      <c r="H1593" s="319">
        <v>2.1765584743837643</v>
      </c>
      <c r="I1593" s="319">
        <v>3.4138574899999998</v>
      </c>
      <c r="J1593" s="319">
        <v>7.9586100000000007E-2</v>
      </c>
      <c r="K1593" s="315">
        <v>2</v>
      </c>
      <c r="L1593" s="319">
        <v>42727.600001333049</v>
      </c>
      <c r="M1593" s="319">
        <v>42727.600001333049</v>
      </c>
      <c r="N1593" s="320">
        <v>2.7877102444031829E-4</v>
      </c>
      <c r="O1593" s="320">
        <v>2.7877102444031829E-4</v>
      </c>
      <c r="P1593" s="315">
        <v>1</v>
      </c>
      <c r="Q1593" s="319">
        <v>2845.4399999585935</v>
      </c>
      <c r="R1593" s="320">
        <v>4.4845108716455822E-5</v>
      </c>
    </row>
    <row r="1594" spans="2:18" x14ac:dyDescent="0.2">
      <c r="B1594" s="315" t="s">
        <v>8753</v>
      </c>
      <c r="C1594" s="316" t="s">
        <v>8749</v>
      </c>
      <c r="D1594" s="315" t="s">
        <v>24</v>
      </c>
      <c r="E1594" s="317">
        <v>131</v>
      </c>
      <c r="F1594" s="318">
        <v>0</v>
      </c>
      <c r="G1594" s="318">
        <v>2.1419000000000001</v>
      </c>
      <c r="H1594" s="319">
        <v>1.9053100000000001</v>
      </c>
      <c r="I1594" s="319"/>
      <c r="J1594" s="319"/>
      <c r="K1594" s="315"/>
      <c r="L1594" s="319"/>
      <c r="M1594" s="319"/>
      <c r="N1594" s="320"/>
      <c r="O1594" s="320"/>
      <c r="P1594" s="315"/>
      <c r="Q1594" s="319"/>
      <c r="R1594" s="320"/>
    </row>
    <row r="1595" spans="2:18" x14ac:dyDescent="0.2">
      <c r="B1595" s="315" t="s">
        <v>8754</v>
      </c>
      <c r="C1595" s="316" t="s">
        <v>8747</v>
      </c>
      <c r="D1595" s="315" t="s">
        <v>24</v>
      </c>
      <c r="E1595" s="317">
        <v>256</v>
      </c>
      <c r="F1595" s="318">
        <v>0</v>
      </c>
      <c r="G1595" s="318">
        <v>2.2528000000000001</v>
      </c>
      <c r="H1595" s="319">
        <v>2.1148940999999999</v>
      </c>
      <c r="I1595" s="319"/>
      <c r="J1595" s="319"/>
      <c r="K1595" s="315"/>
      <c r="L1595" s="319"/>
      <c r="M1595" s="319"/>
      <c r="N1595" s="320"/>
      <c r="O1595" s="320"/>
      <c r="P1595" s="315"/>
      <c r="Q1595" s="319"/>
      <c r="R1595" s="320"/>
    </row>
    <row r="1596" spans="2:18" x14ac:dyDescent="0.2">
      <c r="B1596" s="315" t="s">
        <v>8755</v>
      </c>
      <c r="C1596" s="316" t="s">
        <v>8747</v>
      </c>
      <c r="D1596" s="315" t="s">
        <v>24</v>
      </c>
      <c r="E1596" s="317">
        <v>335</v>
      </c>
      <c r="F1596" s="318">
        <v>0</v>
      </c>
      <c r="G1596" s="318">
        <v>2.214</v>
      </c>
      <c r="H1596" s="319">
        <v>3.8106200000000001</v>
      </c>
      <c r="I1596" s="319"/>
      <c r="J1596" s="319"/>
      <c r="K1596" s="315"/>
      <c r="L1596" s="319"/>
      <c r="M1596" s="319"/>
      <c r="N1596" s="320"/>
      <c r="O1596" s="320"/>
      <c r="P1596" s="315"/>
      <c r="Q1596" s="319"/>
      <c r="R1596" s="320"/>
    </row>
    <row r="1597" spans="2:18" x14ac:dyDescent="0.2">
      <c r="B1597" s="315" t="s">
        <v>5787</v>
      </c>
      <c r="C1597" s="316" t="s">
        <v>8756</v>
      </c>
      <c r="D1597" s="315" t="s">
        <v>24</v>
      </c>
      <c r="E1597" s="317">
        <v>98.5</v>
      </c>
      <c r="F1597" s="318">
        <v>1.3547</v>
      </c>
      <c r="G1597" s="318">
        <v>4.2246999999999995</v>
      </c>
      <c r="H1597" s="319">
        <v>2.6674340000000001</v>
      </c>
      <c r="I1597" s="319">
        <v>5.4429279999999997E-2</v>
      </c>
      <c r="J1597" s="319">
        <v>4.927699E-2</v>
      </c>
      <c r="K1597" s="315">
        <v>0</v>
      </c>
      <c r="L1597" s="319">
        <v>0</v>
      </c>
      <c r="M1597" s="319">
        <v>0</v>
      </c>
      <c r="N1597" s="320">
        <v>0</v>
      </c>
      <c r="O1597" s="320">
        <v>0</v>
      </c>
      <c r="P1597" s="315">
        <v>1</v>
      </c>
      <c r="Q1597" s="319">
        <v>5101.8800001015952</v>
      </c>
      <c r="R1597" s="320">
        <v>3.3907105058344063E-5</v>
      </c>
    </row>
    <row r="1598" spans="2:18" x14ac:dyDescent="0.2">
      <c r="B1598" s="315" t="s">
        <v>1724</v>
      </c>
      <c r="C1598" s="316" t="s">
        <v>8757</v>
      </c>
      <c r="D1598" s="315" t="s">
        <v>24</v>
      </c>
      <c r="E1598" s="317">
        <v>138.54166666666666</v>
      </c>
      <c r="F1598" s="318">
        <v>2.0347</v>
      </c>
      <c r="G1598" s="318">
        <v>3.2622000000000004</v>
      </c>
      <c r="H1598" s="319">
        <v>3.2580800999999999</v>
      </c>
      <c r="I1598" s="319">
        <v>0.21495162000000001</v>
      </c>
      <c r="J1598" s="319">
        <v>0.81451211999999995</v>
      </c>
      <c r="K1598" s="315">
        <v>1</v>
      </c>
      <c r="L1598" s="319">
        <v>52.499999987776391</v>
      </c>
      <c r="M1598" s="319">
        <v>52.499999987776391</v>
      </c>
      <c r="N1598" s="320">
        <v>3.5375299381158665E-6</v>
      </c>
      <c r="O1598" s="320">
        <v>3.5375299381158665E-6</v>
      </c>
      <c r="P1598" s="315">
        <v>4</v>
      </c>
      <c r="Q1598" s="319">
        <v>6407.5250001470213</v>
      </c>
      <c r="R1598" s="320">
        <v>2.4630042448731643E-5</v>
      </c>
    </row>
    <row r="1599" spans="2:18" x14ac:dyDescent="0.2">
      <c r="B1599" s="315" t="s">
        <v>720</v>
      </c>
      <c r="C1599" s="316" t="s">
        <v>8758</v>
      </c>
      <c r="D1599" s="315" t="s">
        <v>24</v>
      </c>
      <c r="E1599" s="317">
        <v>97.00333333333333</v>
      </c>
      <c r="F1599" s="318">
        <v>5.4074000000000009</v>
      </c>
      <c r="G1599" s="318">
        <v>2.7789999999999999</v>
      </c>
      <c r="H1599" s="319">
        <v>4.1535758000000005</v>
      </c>
      <c r="I1599" s="319">
        <v>136.80190611</v>
      </c>
      <c r="J1599" s="319">
        <v>0</v>
      </c>
      <c r="K1599" s="315">
        <v>3</v>
      </c>
      <c r="L1599" s="319">
        <v>187570.66999942038</v>
      </c>
      <c r="M1599" s="319">
        <v>1900.0000000116415</v>
      </c>
      <c r="N1599" s="320">
        <v>2.0249861612713093E-4</v>
      </c>
      <c r="O1599" s="320">
        <v>5.0208399501727834E-6</v>
      </c>
      <c r="P1599" s="315">
        <v>0</v>
      </c>
      <c r="Q1599" s="319">
        <v>0</v>
      </c>
      <c r="R1599" s="320">
        <v>0</v>
      </c>
    </row>
    <row r="1600" spans="2:18" x14ac:dyDescent="0.2">
      <c r="B1600" s="315" t="s">
        <v>8759</v>
      </c>
      <c r="C1600" s="316" t="s">
        <v>8757</v>
      </c>
      <c r="D1600" s="315" t="s">
        <v>24</v>
      </c>
      <c r="E1600" s="317">
        <v>4</v>
      </c>
      <c r="F1600" s="318">
        <v>0.33379999999999999</v>
      </c>
      <c r="G1600" s="318">
        <v>0.46279999999999999</v>
      </c>
      <c r="H1600" s="319">
        <v>2.0386817000000002</v>
      </c>
      <c r="I1600" s="319">
        <v>5.8246569999999998E-2</v>
      </c>
      <c r="J1600" s="319">
        <v>0</v>
      </c>
      <c r="K1600" s="315"/>
      <c r="L1600" s="319"/>
      <c r="M1600" s="319"/>
      <c r="N1600" s="320"/>
      <c r="O1600" s="320"/>
      <c r="P1600" s="315"/>
      <c r="Q1600" s="319"/>
      <c r="R1600" s="320"/>
    </row>
    <row r="1601" spans="2:18" x14ac:dyDescent="0.2">
      <c r="B1601" s="315" t="s">
        <v>2932</v>
      </c>
      <c r="C1601" s="316" t="s">
        <v>8760</v>
      </c>
      <c r="D1601" s="315" t="s">
        <v>24</v>
      </c>
      <c r="E1601" s="317">
        <v>101.72999999999999</v>
      </c>
      <c r="F1601" s="318">
        <v>2.5399000000000003</v>
      </c>
      <c r="G1601" s="318">
        <v>2.9642000000000004</v>
      </c>
      <c r="H1601" s="319">
        <v>3.6581951999999998</v>
      </c>
      <c r="I1601" s="319">
        <v>8.9528300000000005E-2</v>
      </c>
      <c r="J1601" s="319">
        <v>1.6850905300000001</v>
      </c>
      <c r="K1601" s="315">
        <v>0</v>
      </c>
      <c r="L1601" s="319">
        <v>0</v>
      </c>
      <c r="M1601" s="319">
        <v>0</v>
      </c>
      <c r="N1601" s="320">
        <v>0</v>
      </c>
      <c r="O1601" s="320">
        <v>0</v>
      </c>
      <c r="P1601" s="315">
        <v>5</v>
      </c>
      <c r="Q1601" s="319">
        <v>11310.540000031795</v>
      </c>
      <c r="R1601" s="320">
        <v>3.9781527922500377E-5</v>
      </c>
    </row>
    <row r="1602" spans="2:18" x14ac:dyDescent="0.2">
      <c r="B1602" s="315" t="s">
        <v>1269</v>
      </c>
      <c r="C1602" s="316" t="s">
        <v>8761</v>
      </c>
      <c r="D1602" s="315" t="s">
        <v>25</v>
      </c>
      <c r="E1602" s="317">
        <v>938.1155555555556</v>
      </c>
      <c r="F1602" s="318">
        <v>8.9102000000000015</v>
      </c>
      <c r="G1602" s="318">
        <v>10.020160000000001</v>
      </c>
      <c r="H1602" s="319">
        <v>5.0490715000000002</v>
      </c>
      <c r="I1602" s="319">
        <v>114.50926835999999</v>
      </c>
      <c r="J1602" s="319">
        <v>0.77073137000000003</v>
      </c>
      <c r="K1602" s="315">
        <v>4</v>
      </c>
      <c r="L1602" s="319">
        <v>1204401.0000068804</v>
      </c>
      <c r="M1602" s="319">
        <v>194698.50001205283</v>
      </c>
      <c r="N1602" s="320">
        <v>7.4478469541693678E-3</v>
      </c>
      <c r="O1602" s="320">
        <v>4.7823937619472278E-3</v>
      </c>
      <c r="P1602" s="315">
        <v>5</v>
      </c>
      <c r="Q1602" s="319">
        <v>11657.54000017131</v>
      </c>
      <c r="R1602" s="320">
        <v>1.34157223531653E-4</v>
      </c>
    </row>
    <row r="1603" spans="2:18" x14ac:dyDescent="0.2">
      <c r="B1603" s="315" t="s">
        <v>8762</v>
      </c>
      <c r="C1603" s="316" t="s">
        <v>8757</v>
      </c>
      <c r="D1603" s="315" t="s">
        <v>24</v>
      </c>
      <c r="E1603" s="317">
        <v>22</v>
      </c>
      <c r="F1603" s="318">
        <v>0</v>
      </c>
      <c r="G1603" s="318">
        <v>3.3008000000000002</v>
      </c>
      <c r="H1603" s="319">
        <v>3.6391420999999999</v>
      </c>
      <c r="I1603" s="319">
        <v>9.5495940000000001E-2</v>
      </c>
      <c r="J1603" s="319">
        <v>0</v>
      </c>
      <c r="K1603" s="315"/>
      <c r="L1603" s="319"/>
      <c r="M1603" s="319"/>
      <c r="N1603" s="320"/>
      <c r="O1603" s="320"/>
      <c r="P1603" s="315"/>
      <c r="Q1603" s="319"/>
      <c r="R1603" s="320"/>
    </row>
    <row r="1604" spans="2:18" x14ac:dyDescent="0.2">
      <c r="B1604" s="315" t="s">
        <v>721</v>
      </c>
      <c r="C1604" s="316" t="s">
        <v>8757</v>
      </c>
      <c r="D1604" s="315" t="s">
        <v>24</v>
      </c>
      <c r="E1604" s="317">
        <v>70.328571428571422</v>
      </c>
      <c r="F1604" s="318">
        <v>1.0789000000000002</v>
      </c>
      <c r="G1604" s="318">
        <v>0.40770000000000001</v>
      </c>
      <c r="H1604" s="319">
        <v>1.2384515</v>
      </c>
      <c r="I1604" s="319">
        <v>8.1991321199999998</v>
      </c>
      <c r="J1604" s="319">
        <v>3.47266012</v>
      </c>
      <c r="K1604" s="315">
        <v>2</v>
      </c>
      <c r="L1604" s="319">
        <v>17298.760000110604</v>
      </c>
      <c r="M1604" s="319">
        <v>17298.760000110604</v>
      </c>
      <c r="N1604" s="320">
        <v>1.3724852418767555E-4</v>
      </c>
      <c r="O1604" s="320">
        <v>1.3724852418767555E-4</v>
      </c>
      <c r="P1604" s="315">
        <v>5</v>
      </c>
      <c r="Q1604" s="319">
        <v>4201.9526999998579</v>
      </c>
      <c r="R1604" s="320">
        <v>1.3168921537503059E-5</v>
      </c>
    </row>
    <row r="1605" spans="2:18" x14ac:dyDescent="0.2">
      <c r="B1605" s="315" t="s">
        <v>5840</v>
      </c>
      <c r="C1605" s="316" t="s">
        <v>8763</v>
      </c>
      <c r="D1605" s="315" t="s">
        <v>24</v>
      </c>
      <c r="E1605" s="317">
        <v>358</v>
      </c>
      <c r="F1605" s="318">
        <v>6.5821999999999994</v>
      </c>
      <c r="G1605" s="318">
        <v>3.9523000000000001</v>
      </c>
      <c r="H1605" s="319">
        <v>4.0964165000000001</v>
      </c>
      <c r="I1605" s="319">
        <v>0.11522350000000001</v>
      </c>
      <c r="J1605" s="319">
        <v>4.5646730000000003E-2</v>
      </c>
      <c r="K1605" s="315">
        <v>0</v>
      </c>
      <c r="L1605" s="319">
        <v>0</v>
      </c>
      <c r="M1605" s="319">
        <v>0</v>
      </c>
      <c r="N1605" s="320">
        <v>0</v>
      </c>
      <c r="O1605" s="320">
        <v>0</v>
      </c>
      <c r="P1605" s="315">
        <v>1</v>
      </c>
      <c r="Q1605" s="319">
        <v>103.00000000046566</v>
      </c>
      <c r="R1605" s="320">
        <v>1.0099751202728872E-6</v>
      </c>
    </row>
    <row r="1606" spans="2:18" x14ac:dyDescent="0.2">
      <c r="B1606" s="315" t="s">
        <v>8764</v>
      </c>
      <c r="C1606" s="316" t="s">
        <v>8757</v>
      </c>
      <c r="D1606" s="315" t="s">
        <v>24</v>
      </c>
      <c r="E1606" s="317">
        <v>11.83</v>
      </c>
      <c r="F1606" s="318">
        <v>6.3600000000000004E-2</v>
      </c>
      <c r="G1606" s="318">
        <v>0.79259999999999997</v>
      </c>
      <c r="H1606" s="319">
        <v>0.47632750000000001</v>
      </c>
      <c r="I1606" s="319">
        <v>8.4949899999999995E-2</v>
      </c>
      <c r="J1606" s="319">
        <v>0</v>
      </c>
      <c r="K1606" s="315"/>
      <c r="L1606" s="319"/>
      <c r="M1606" s="319"/>
      <c r="N1606" s="320"/>
      <c r="O1606" s="320"/>
      <c r="P1606" s="315"/>
      <c r="Q1606" s="319"/>
      <c r="R1606" s="320"/>
    </row>
    <row r="1607" spans="2:18" x14ac:dyDescent="0.2">
      <c r="B1607" s="315" t="s">
        <v>8765</v>
      </c>
      <c r="C1607" s="316" t="s">
        <v>8757</v>
      </c>
      <c r="D1607" s="315" t="s">
        <v>24</v>
      </c>
      <c r="E1607" s="317">
        <v>13</v>
      </c>
      <c r="F1607" s="318">
        <v>0.12560000000000002</v>
      </c>
      <c r="G1607" s="318">
        <v>1.6065</v>
      </c>
      <c r="H1607" s="319">
        <v>2.5140873754586077</v>
      </c>
      <c r="I1607" s="319">
        <v>7.1487200000000001E-2</v>
      </c>
      <c r="J1607" s="319">
        <v>0</v>
      </c>
      <c r="K1607" s="315"/>
      <c r="L1607" s="319"/>
      <c r="M1607" s="319"/>
      <c r="N1607" s="320"/>
      <c r="O1607" s="320"/>
      <c r="P1607" s="315"/>
      <c r="Q1607" s="319"/>
      <c r="R1607" s="320"/>
    </row>
    <row r="1608" spans="2:18" x14ac:dyDescent="0.2">
      <c r="B1608" s="315" t="s">
        <v>3821</v>
      </c>
      <c r="C1608" s="316" t="s">
        <v>8766</v>
      </c>
      <c r="D1608" s="315" t="s">
        <v>24</v>
      </c>
      <c r="E1608" s="317">
        <v>1051.55</v>
      </c>
      <c r="F1608" s="318">
        <v>2.0554000000000001</v>
      </c>
      <c r="G1608" s="318">
        <v>0.74790000000000001</v>
      </c>
      <c r="H1608" s="319">
        <v>1.6129852979808277</v>
      </c>
      <c r="I1608" s="319">
        <v>1.4204400000000001E-2</v>
      </c>
      <c r="J1608" s="319">
        <v>1.8759310000000001E-2</v>
      </c>
      <c r="K1608" s="315">
        <v>0</v>
      </c>
      <c r="L1608" s="319">
        <v>0</v>
      </c>
      <c r="M1608" s="319">
        <v>0</v>
      </c>
      <c r="N1608" s="320">
        <v>0</v>
      </c>
      <c r="O1608" s="320">
        <v>0</v>
      </c>
      <c r="P1608" s="315">
        <v>1</v>
      </c>
      <c r="Q1608" s="319">
        <v>1931.7000000095695</v>
      </c>
      <c r="R1608" s="320">
        <v>8.209077412049397E-6</v>
      </c>
    </row>
    <row r="1609" spans="2:18" x14ac:dyDescent="0.2">
      <c r="B1609" s="315" t="s">
        <v>3068</v>
      </c>
      <c r="C1609" s="316" t="s">
        <v>8306</v>
      </c>
      <c r="D1609" s="315" t="s">
        <v>24</v>
      </c>
      <c r="E1609" s="317">
        <v>71.260000000000005</v>
      </c>
      <c r="F1609" s="318">
        <v>0</v>
      </c>
      <c r="G1609" s="318">
        <v>1.7744000000000002</v>
      </c>
      <c r="H1609" s="319">
        <v>4.7442218999999994</v>
      </c>
      <c r="I1609" s="319">
        <v>6.007096E-2</v>
      </c>
      <c r="J1609" s="319">
        <v>0.39621352999999998</v>
      </c>
      <c r="K1609" s="315">
        <v>0</v>
      </c>
      <c r="L1609" s="319">
        <v>0</v>
      </c>
      <c r="M1609" s="319">
        <v>0</v>
      </c>
      <c r="N1609" s="320">
        <v>0</v>
      </c>
      <c r="O1609" s="320">
        <v>0</v>
      </c>
      <c r="P1609" s="315">
        <v>1</v>
      </c>
      <c r="Q1609" s="319">
        <v>110.99999999511056</v>
      </c>
      <c r="R1609" s="320">
        <v>1.006236270031875E-6</v>
      </c>
    </row>
    <row r="1610" spans="2:18" x14ac:dyDescent="0.2">
      <c r="B1610" s="315" t="s">
        <v>717</v>
      </c>
      <c r="C1610" s="316" t="s">
        <v>8767</v>
      </c>
      <c r="D1610" s="315" t="s">
        <v>24</v>
      </c>
      <c r="E1610" s="317">
        <v>1005.3076470588232</v>
      </c>
      <c r="F1610" s="318">
        <v>1.5149999999999999</v>
      </c>
      <c r="G1610" s="318">
        <v>1.5834999999999999</v>
      </c>
      <c r="H1610" s="319">
        <v>2.9722835999999999</v>
      </c>
      <c r="I1610" s="319">
        <v>3.78054004</v>
      </c>
      <c r="J1610" s="319">
        <v>1.366271</v>
      </c>
      <c r="K1610" s="315">
        <v>4</v>
      </c>
      <c r="L1610" s="319">
        <v>118458.97400406815</v>
      </c>
      <c r="M1610" s="319">
        <v>116330.54000412645</v>
      </c>
      <c r="N1610" s="320">
        <v>1.1212666239232994E-3</v>
      </c>
      <c r="O1610" s="320">
        <v>1.1001946507291679E-3</v>
      </c>
      <c r="P1610" s="315">
        <v>12</v>
      </c>
      <c r="Q1610" s="319">
        <v>48409.331900199366</v>
      </c>
      <c r="R1610" s="320">
        <v>1.9852748640517836E-4</v>
      </c>
    </row>
    <row r="1611" spans="2:18" x14ac:dyDescent="0.2">
      <c r="B1611" s="315" t="s">
        <v>8768</v>
      </c>
      <c r="C1611" s="316" t="s">
        <v>8501</v>
      </c>
      <c r="D1611" s="315" t="s">
        <v>24</v>
      </c>
      <c r="E1611" s="317">
        <v>344</v>
      </c>
      <c r="F1611" s="318">
        <v>0.42680000000000001</v>
      </c>
      <c r="G1611" s="318">
        <v>1.2215</v>
      </c>
      <c r="H1611" s="319">
        <v>2.065152847740285</v>
      </c>
      <c r="I1611" s="319"/>
      <c r="J1611" s="319"/>
      <c r="K1611" s="315"/>
      <c r="L1611" s="319"/>
      <c r="M1611" s="319"/>
      <c r="N1611" s="320"/>
      <c r="O1611" s="320"/>
      <c r="P1611" s="315"/>
      <c r="Q1611" s="319"/>
      <c r="R1611" s="320"/>
    </row>
    <row r="1612" spans="2:18" x14ac:dyDescent="0.2">
      <c r="B1612" s="315" t="s">
        <v>2196</v>
      </c>
      <c r="C1612" s="316" t="s">
        <v>8306</v>
      </c>
      <c r="D1612" s="315" t="s">
        <v>24</v>
      </c>
      <c r="E1612" s="317">
        <v>162.56</v>
      </c>
      <c r="F1612" s="318">
        <v>0</v>
      </c>
      <c r="G1612" s="318">
        <v>1.643</v>
      </c>
      <c r="H1612" s="319">
        <v>3.1628145999999995</v>
      </c>
      <c r="I1612" s="319">
        <v>4.3273800000000001E-2</v>
      </c>
      <c r="J1612" s="319">
        <v>3.4277460000000003E-2</v>
      </c>
      <c r="K1612" s="315">
        <v>0</v>
      </c>
      <c r="L1612" s="319">
        <v>0</v>
      </c>
      <c r="M1612" s="319">
        <v>0</v>
      </c>
      <c r="N1612" s="320">
        <v>0</v>
      </c>
      <c r="O1612" s="320">
        <v>0</v>
      </c>
      <c r="P1612" s="315">
        <v>1</v>
      </c>
      <c r="Q1612" s="319">
        <v>290.67500000615257</v>
      </c>
      <c r="R1612" s="320">
        <v>5.3078585049659757E-6</v>
      </c>
    </row>
    <row r="1613" spans="2:18" x14ac:dyDescent="0.2">
      <c r="B1613" s="315" t="s">
        <v>8769</v>
      </c>
      <c r="C1613" s="316" t="s">
        <v>8306</v>
      </c>
      <c r="D1613" s="315" t="s">
        <v>24</v>
      </c>
      <c r="E1613" s="317">
        <v>187</v>
      </c>
      <c r="F1613" s="318">
        <v>0</v>
      </c>
      <c r="G1613" s="318">
        <v>2.7675000000000001</v>
      </c>
      <c r="H1613" s="319">
        <v>4.8775936</v>
      </c>
      <c r="I1613" s="319">
        <v>7.2852349999999996E-2</v>
      </c>
      <c r="J1613" s="319">
        <v>0</v>
      </c>
      <c r="K1613" s="315"/>
      <c r="L1613" s="319"/>
      <c r="M1613" s="319"/>
      <c r="N1613" s="320"/>
      <c r="O1613" s="320"/>
      <c r="P1613" s="315"/>
      <c r="Q1613" s="319"/>
      <c r="R1613" s="320"/>
    </row>
    <row r="1614" spans="2:18" x14ac:dyDescent="0.2">
      <c r="B1614" s="315" t="s">
        <v>8770</v>
      </c>
      <c r="C1614" s="316" t="s">
        <v>8306</v>
      </c>
      <c r="D1614" s="315" t="s">
        <v>24</v>
      </c>
      <c r="E1614" s="317">
        <v>106</v>
      </c>
      <c r="F1614" s="318">
        <v>0</v>
      </c>
      <c r="G1614" s="318">
        <v>0.95110000000000006</v>
      </c>
      <c r="H1614" s="319">
        <v>1.3146639</v>
      </c>
      <c r="I1614" s="319"/>
      <c r="J1614" s="319"/>
      <c r="K1614" s="315"/>
      <c r="L1614" s="319"/>
      <c r="M1614" s="319"/>
      <c r="N1614" s="320"/>
      <c r="O1614" s="320"/>
      <c r="P1614" s="315"/>
      <c r="Q1614" s="319"/>
      <c r="R1614" s="320"/>
    </row>
    <row r="1615" spans="2:18" x14ac:dyDescent="0.2">
      <c r="B1615" s="315" t="s">
        <v>1761</v>
      </c>
      <c r="C1615" s="316" t="s">
        <v>8767</v>
      </c>
      <c r="D1615" s="315" t="s">
        <v>24</v>
      </c>
      <c r="E1615" s="317">
        <v>893.82888888888874</v>
      </c>
      <c r="F1615" s="318">
        <v>2.5465999999999998</v>
      </c>
      <c r="G1615" s="318">
        <v>1.3829</v>
      </c>
      <c r="H1615" s="319">
        <v>2.2482658</v>
      </c>
      <c r="I1615" s="319">
        <v>0.15636161000000001</v>
      </c>
      <c r="J1615" s="319">
        <v>0.29207769</v>
      </c>
      <c r="K1615" s="315">
        <v>1</v>
      </c>
      <c r="L1615" s="319">
        <v>10684.931400508451</v>
      </c>
      <c r="M1615" s="319">
        <v>10684.931400508451</v>
      </c>
      <c r="N1615" s="320">
        <v>7.8684313516435653E-5</v>
      </c>
      <c r="O1615" s="320">
        <v>7.8684313516435653E-5</v>
      </c>
      <c r="P1615" s="315">
        <v>7</v>
      </c>
      <c r="Q1615" s="319">
        <v>20258.346300142566</v>
      </c>
      <c r="R1615" s="320">
        <v>6.8547791201792498E-5</v>
      </c>
    </row>
    <row r="1616" spans="2:18" x14ac:dyDescent="0.2">
      <c r="B1616" s="315" t="s">
        <v>1482</v>
      </c>
      <c r="C1616" s="316" t="s">
        <v>8501</v>
      </c>
      <c r="D1616" s="315" t="s">
        <v>24</v>
      </c>
      <c r="E1616" s="317">
        <v>354.416</v>
      </c>
      <c r="F1616" s="318">
        <v>0</v>
      </c>
      <c r="G1616" s="318">
        <v>1.1954</v>
      </c>
      <c r="H1616" s="319">
        <v>4.5346377999999996</v>
      </c>
      <c r="I1616" s="319">
        <v>2.2955669300000001</v>
      </c>
      <c r="J1616" s="319">
        <v>3.1427918699999999</v>
      </c>
      <c r="K1616" s="315">
        <v>3</v>
      </c>
      <c r="L1616" s="319">
        <v>36019.300000708528</v>
      </c>
      <c r="M1616" s="319">
        <v>36019.300000708528</v>
      </c>
      <c r="N1616" s="320">
        <v>4.8682961979690719E-4</v>
      </c>
      <c r="O1616" s="320">
        <v>4.8682961979690719E-4</v>
      </c>
      <c r="P1616" s="315">
        <v>6</v>
      </c>
      <c r="Q1616" s="319">
        <v>13528.66300000404</v>
      </c>
      <c r="R1616" s="320">
        <v>4.2487706197584604E-5</v>
      </c>
    </row>
    <row r="1617" spans="2:18" x14ac:dyDescent="0.2">
      <c r="B1617" s="315" t="s">
        <v>1697</v>
      </c>
      <c r="C1617" s="316" t="s">
        <v>8501</v>
      </c>
      <c r="D1617" s="315" t="s">
        <v>24</v>
      </c>
      <c r="E1617" s="317">
        <v>353</v>
      </c>
      <c r="F1617" s="318">
        <v>0</v>
      </c>
      <c r="G1617" s="318">
        <v>2.5943000000000001</v>
      </c>
      <c r="H1617" s="319">
        <v>1.5814072999999997</v>
      </c>
      <c r="I1617" s="319">
        <v>0.28972982000000003</v>
      </c>
      <c r="J1617" s="319">
        <v>0</v>
      </c>
      <c r="K1617" s="315">
        <v>1</v>
      </c>
      <c r="L1617" s="319">
        <v>14177.099999824539</v>
      </c>
      <c r="M1617" s="319">
        <v>14177.099999824539</v>
      </c>
      <c r="N1617" s="320">
        <v>4.7599310580074607E-5</v>
      </c>
      <c r="O1617" s="320">
        <v>4.7599310580074607E-5</v>
      </c>
      <c r="P1617" s="315">
        <v>0</v>
      </c>
      <c r="Q1617" s="319">
        <v>0</v>
      </c>
      <c r="R1617" s="320">
        <v>0</v>
      </c>
    </row>
    <row r="1618" spans="2:18" x14ac:dyDescent="0.2">
      <c r="B1618" s="315" t="s">
        <v>8771</v>
      </c>
      <c r="C1618" s="316" t="s">
        <v>8306</v>
      </c>
      <c r="D1618" s="315" t="s">
        <v>24</v>
      </c>
      <c r="E1618" s="317">
        <v>7</v>
      </c>
      <c r="F1618" s="318">
        <v>0</v>
      </c>
      <c r="G1618" s="318">
        <v>0.81389999999999996</v>
      </c>
      <c r="H1618" s="319">
        <v>3.1437615000000001</v>
      </c>
      <c r="I1618" s="319"/>
      <c r="J1618" s="319"/>
      <c r="K1618" s="315"/>
      <c r="L1618" s="319"/>
      <c r="M1618" s="319"/>
      <c r="N1618" s="320"/>
      <c r="O1618" s="320"/>
      <c r="P1618" s="315"/>
      <c r="Q1618" s="319"/>
      <c r="R1618" s="320"/>
    </row>
    <row r="1619" spans="2:18" x14ac:dyDescent="0.2">
      <c r="B1619" s="315" t="s">
        <v>2217</v>
      </c>
      <c r="C1619" s="316" t="s">
        <v>8306</v>
      </c>
      <c r="D1619" s="315" t="s">
        <v>24</v>
      </c>
      <c r="E1619" s="317">
        <v>70.89</v>
      </c>
      <c r="F1619" s="318">
        <v>0</v>
      </c>
      <c r="G1619" s="318">
        <v>3.4550000000000001</v>
      </c>
      <c r="H1619" s="319">
        <v>2.5340623000000004</v>
      </c>
      <c r="I1619" s="319">
        <v>0</v>
      </c>
      <c r="J1619" s="319">
        <v>26.106676879999998</v>
      </c>
      <c r="K1619" s="315">
        <v>0</v>
      </c>
      <c r="L1619" s="319">
        <v>0</v>
      </c>
      <c r="M1619" s="319">
        <v>0</v>
      </c>
      <c r="N1619" s="320">
        <v>0</v>
      </c>
      <c r="O1619" s="320">
        <v>0</v>
      </c>
      <c r="P1619" s="315">
        <v>1</v>
      </c>
      <c r="Q1619" s="319">
        <v>16553.370000005525</v>
      </c>
      <c r="R1619" s="320">
        <v>1.1348917921853641E-6</v>
      </c>
    </row>
    <row r="1620" spans="2:18" x14ac:dyDescent="0.2">
      <c r="B1620" s="315" t="s">
        <v>1409</v>
      </c>
      <c r="C1620" s="316" t="s">
        <v>8501</v>
      </c>
      <c r="D1620" s="315" t="s">
        <v>24</v>
      </c>
      <c r="E1620" s="317">
        <v>616.05555555555554</v>
      </c>
      <c r="F1620" s="318">
        <v>2.6646000000000001</v>
      </c>
      <c r="G1620" s="318">
        <v>0.64070000000000005</v>
      </c>
      <c r="H1620" s="319">
        <v>4.8013811999999998</v>
      </c>
      <c r="I1620" s="319">
        <v>96.065849749999998</v>
      </c>
      <c r="J1620" s="319">
        <v>0.39080756999999999</v>
      </c>
      <c r="K1620" s="315">
        <v>6</v>
      </c>
      <c r="L1620" s="319">
        <v>1161009.9699975946</v>
      </c>
      <c r="M1620" s="319">
        <v>96951.520000059987</v>
      </c>
      <c r="N1620" s="320">
        <v>1.9646829205502217E-3</v>
      </c>
      <c r="O1620" s="320">
        <v>1.3436523735665968E-3</v>
      </c>
      <c r="P1620" s="315">
        <v>2</v>
      </c>
      <c r="Q1620" s="319">
        <v>5739.3599999890894</v>
      </c>
      <c r="R1620" s="320">
        <v>1.8572214538791996E-5</v>
      </c>
    </row>
    <row r="1621" spans="2:18" x14ac:dyDescent="0.2">
      <c r="B1621" s="315" t="s">
        <v>4981</v>
      </c>
      <c r="C1621" s="316" t="s">
        <v>8306</v>
      </c>
      <c r="D1621" s="315" t="s">
        <v>24</v>
      </c>
      <c r="E1621" s="317">
        <v>135.25</v>
      </c>
      <c r="F1621" s="318">
        <v>0</v>
      </c>
      <c r="G1621" s="318">
        <v>3.5196000000000001</v>
      </c>
      <c r="H1621" s="319">
        <v>3.3723987000000002</v>
      </c>
      <c r="I1621" s="319">
        <v>0</v>
      </c>
      <c r="J1621" s="319">
        <v>0.23771139999999999</v>
      </c>
      <c r="K1621" s="315">
        <v>0</v>
      </c>
      <c r="L1621" s="319">
        <v>0</v>
      </c>
      <c r="M1621" s="319">
        <v>0</v>
      </c>
      <c r="N1621" s="320">
        <v>0</v>
      </c>
      <c r="O1621" s="320">
        <v>0</v>
      </c>
      <c r="P1621" s="315">
        <v>3</v>
      </c>
      <c r="Q1621" s="319">
        <v>7592.2410001193475</v>
      </c>
      <c r="R1621" s="320">
        <v>4.7356714224570706E-5</v>
      </c>
    </row>
    <row r="1622" spans="2:18" x14ac:dyDescent="0.2">
      <c r="B1622" s="315" t="s">
        <v>1318</v>
      </c>
      <c r="C1622" s="316" t="s">
        <v>8306</v>
      </c>
      <c r="D1622" s="315" t="s">
        <v>24</v>
      </c>
      <c r="E1622" s="317">
        <v>43.504999999999995</v>
      </c>
      <c r="F1622" s="318">
        <v>0</v>
      </c>
      <c r="G1622" s="318">
        <v>1.7619</v>
      </c>
      <c r="H1622" s="319">
        <v>3.5248234999999997</v>
      </c>
      <c r="I1622" s="319">
        <v>0.23150418</v>
      </c>
      <c r="J1622" s="319">
        <v>0.22041316999999999</v>
      </c>
      <c r="K1622" s="315">
        <v>1</v>
      </c>
      <c r="L1622" s="319">
        <v>21.000000000349246</v>
      </c>
      <c r="M1622" s="319">
        <v>21.000000000349246</v>
      </c>
      <c r="N1622" s="320">
        <v>5.0489962166356649E-7</v>
      </c>
      <c r="O1622" s="320">
        <v>5.0489962166356649E-7</v>
      </c>
      <c r="P1622" s="315">
        <v>1</v>
      </c>
      <c r="Q1622" s="319">
        <v>693</v>
      </c>
      <c r="R1622" s="320">
        <v>3.0912186507272191E-6</v>
      </c>
    </row>
    <row r="1623" spans="2:18" x14ac:dyDescent="0.2">
      <c r="B1623" s="315" t="s">
        <v>616</v>
      </c>
      <c r="C1623" s="316" t="s">
        <v>8501</v>
      </c>
      <c r="D1623" s="315" t="s">
        <v>24</v>
      </c>
      <c r="E1623" s="317">
        <v>2265.7434374999998</v>
      </c>
      <c r="F1623" s="318">
        <v>3.3782000000000001</v>
      </c>
      <c r="G1623" s="318">
        <v>2.0390000000000001</v>
      </c>
      <c r="H1623" s="319">
        <v>4.9347529000000003</v>
      </c>
      <c r="I1623" s="319">
        <v>11.90080549</v>
      </c>
      <c r="J1623" s="319">
        <v>1.1336674600000001</v>
      </c>
      <c r="K1623" s="315">
        <v>12</v>
      </c>
      <c r="L1623" s="319">
        <v>533245.05769312184</v>
      </c>
      <c r="M1623" s="319">
        <v>533245.05769312184</v>
      </c>
      <c r="N1623" s="320">
        <v>6.0377683327345688E-3</v>
      </c>
      <c r="O1623" s="320">
        <v>6.0377683327345688E-3</v>
      </c>
      <c r="P1623" s="315">
        <v>19</v>
      </c>
      <c r="Q1623" s="319">
        <v>95721.716799357484</v>
      </c>
      <c r="R1623" s="320">
        <v>3.7565241473139444E-4</v>
      </c>
    </row>
    <row r="1624" spans="2:18" x14ac:dyDescent="0.2">
      <c r="B1624" s="315" t="s">
        <v>1753</v>
      </c>
      <c r="C1624" s="316" t="s">
        <v>8267</v>
      </c>
      <c r="D1624" s="315" t="s">
        <v>24</v>
      </c>
      <c r="E1624" s="317">
        <v>179.655</v>
      </c>
      <c r="F1624" s="318">
        <v>0.5151</v>
      </c>
      <c r="G1624" s="318">
        <v>0.41610000000000003</v>
      </c>
      <c r="H1624" s="319"/>
      <c r="I1624" s="319">
        <v>1.3056368300000001</v>
      </c>
      <c r="J1624" s="319">
        <v>0</v>
      </c>
      <c r="K1624" s="315">
        <v>2</v>
      </c>
      <c r="L1624" s="319">
        <v>1838.6435001737927</v>
      </c>
      <c r="M1624" s="319">
        <v>1838.6435001737927</v>
      </c>
      <c r="N1624" s="320">
        <v>4.6613394118228161E-5</v>
      </c>
      <c r="O1624" s="320">
        <v>4.6613394118228161E-5</v>
      </c>
      <c r="P1624" s="315">
        <v>0</v>
      </c>
      <c r="Q1624" s="319">
        <v>0</v>
      </c>
      <c r="R1624" s="320">
        <v>0</v>
      </c>
    </row>
    <row r="1625" spans="2:18" x14ac:dyDescent="0.2">
      <c r="B1625" s="315" t="s">
        <v>692</v>
      </c>
      <c r="C1625" s="316" t="s">
        <v>8772</v>
      </c>
      <c r="D1625" s="315" t="s">
        <v>25</v>
      </c>
      <c r="E1625" s="317">
        <v>349.85176470588232</v>
      </c>
      <c r="F1625" s="318">
        <v>74.120500000000007</v>
      </c>
      <c r="G1625" s="318">
        <v>0.74390000000000001</v>
      </c>
      <c r="H1625" s="319">
        <v>0.95265500000000003</v>
      </c>
      <c r="I1625" s="319">
        <v>256.02251553999997</v>
      </c>
      <c r="J1625" s="319">
        <v>3.5934968700000001</v>
      </c>
      <c r="K1625" s="315">
        <v>10</v>
      </c>
      <c r="L1625" s="319">
        <v>1890348.6600037804</v>
      </c>
      <c r="M1625" s="319">
        <v>60554.389999356521</v>
      </c>
      <c r="N1625" s="320">
        <v>5.4013372345782266E-3</v>
      </c>
      <c r="O1625" s="320">
        <v>2.4361348052387701E-3</v>
      </c>
      <c r="P1625" s="315">
        <v>7</v>
      </c>
      <c r="Q1625" s="319">
        <v>20481.779999921309</v>
      </c>
      <c r="R1625" s="320">
        <v>1.9772426400115867E-4</v>
      </c>
    </row>
    <row r="1626" spans="2:18" x14ac:dyDescent="0.2">
      <c r="B1626" s="315" t="s">
        <v>592</v>
      </c>
      <c r="C1626" s="316" t="s">
        <v>8773</v>
      </c>
      <c r="D1626" s="315" t="s">
        <v>25</v>
      </c>
      <c r="E1626" s="317">
        <v>813.48068965517223</v>
      </c>
      <c r="F1626" s="318">
        <v>55.6126</v>
      </c>
      <c r="G1626" s="318">
        <v>0.37519999999999998</v>
      </c>
      <c r="H1626" s="319">
        <v>2.8960712000000002</v>
      </c>
      <c r="I1626" s="319">
        <v>2.2216681500000002</v>
      </c>
      <c r="J1626" s="319">
        <v>6.0360671699999999</v>
      </c>
      <c r="K1626" s="315">
        <v>5</v>
      </c>
      <c r="L1626" s="319">
        <v>23816.180003899663</v>
      </c>
      <c r="M1626" s="319">
        <v>18999.499996610102</v>
      </c>
      <c r="N1626" s="320">
        <v>4.8206746108221572E-3</v>
      </c>
      <c r="O1626" s="320">
        <v>2.5205661895825043E-3</v>
      </c>
      <c r="P1626" s="315">
        <v>22</v>
      </c>
      <c r="Q1626" s="319">
        <v>91505.331999843678</v>
      </c>
      <c r="R1626" s="320">
        <v>1.338166478356603E-3</v>
      </c>
    </row>
    <row r="1627" spans="2:18" x14ac:dyDescent="0.2">
      <c r="B1627" s="315" t="s">
        <v>575</v>
      </c>
      <c r="C1627" s="316" t="s">
        <v>8774</v>
      </c>
      <c r="D1627" s="315" t="s">
        <v>25</v>
      </c>
      <c r="E1627" s="317">
        <v>259.50444444444446</v>
      </c>
      <c r="F1627" s="318">
        <v>14.904999999999999</v>
      </c>
      <c r="G1627" s="318">
        <v>2.4539</v>
      </c>
      <c r="H1627" s="319">
        <v>3.2580800999999999</v>
      </c>
      <c r="I1627" s="319">
        <v>5.2602511400000003</v>
      </c>
      <c r="J1627" s="319">
        <v>0.96938544000000004</v>
      </c>
      <c r="K1627" s="315">
        <v>4</v>
      </c>
      <c r="L1627" s="319">
        <v>33168.730001412565</v>
      </c>
      <c r="M1627" s="319">
        <v>31697.649999186233</v>
      </c>
      <c r="N1627" s="320">
        <v>2.1826006403070967E-3</v>
      </c>
      <c r="O1627" s="320">
        <v>1.4801160458733312E-3</v>
      </c>
      <c r="P1627" s="315">
        <v>5</v>
      </c>
      <c r="Q1627" s="319">
        <v>8751.9999999878928</v>
      </c>
      <c r="R1627" s="320">
        <v>1.3855675065872379E-4</v>
      </c>
    </row>
    <row r="1628" spans="2:18" x14ac:dyDescent="0.2">
      <c r="B1628" s="315" t="s">
        <v>513</v>
      </c>
      <c r="C1628" s="316" t="s">
        <v>8775</v>
      </c>
      <c r="D1628" s="315" t="s">
        <v>25</v>
      </c>
      <c r="E1628" s="317">
        <v>609.90200000000004</v>
      </c>
      <c r="F1628" s="318">
        <v>72.933089999999993</v>
      </c>
      <c r="G1628" s="318">
        <v>1.2001000000000002</v>
      </c>
      <c r="H1628" s="319">
        <v>1.1161667204269505</v>
      </c>
      <c r="I1628" s="319">
        <v>7.8154712200000001</v>
      </c>
      <c r="J1628" s="319">
        <v>1.5601286999999999</v>
      </c>
      <c r="K1628" s="315">
        <v>8</v>
      </c>
      <c r="L1628" s="319">
        <v>103976.36000491893</v>
      </c>
      <c r="M1628" s="319">
        <v>28344.300000618343</v>
      </c>
      <c r="N1628" s="320">
        <v>5.0283374556456678E-3</v>
      </c>
      <c r="O1628" s="320">
        <v>3.1888767753844921E-3</v>
      </c>
      <c r="P1628" s="315">
        <v>6</v>
      </c>
      <c r="Q1628" s="319">
        <v>13944.009999892045</v>
      </c>
      <c r="R1628" s="320">
        <v>1.5881070113178396E-4</v>
      </c>
    </row>
    <row r="1629" spans="2:18" x14ac:dyDescent="0.2">
      <c r="B1629" s="315" t="s">
        <v>1568</v>
      </c>
      <c r="C1629" s="316" t="s">
        <v>8776</v>
      </c>
      <c r="D1629" s="315" t="s">
        <v>25</v>
      </c>
      <c r="E1629" s="317">
        <v>359.33199999999999</v>
      </c>
      <c r="F1629" s="318">
        <v>17.7897</v>
      </c>
      <c r="G1629" s="318">
        <v>1.5903</v>
      </c>
      <c r="H1629" s="319">
        <v>2.1933261273018898</v>
      </c>
      <c r="I1629" s="319">
        <v>1.5878717200000001</v>
      </c>
      <c r="J1629" s="319">
        <v>5.5636789999999998E-2</v>
      </c>
      <c r="K1629" s="315">
        <v>3</v>
      </c>
      <c r="L1629" s="319">
        <v>11542.200001719199</v>
      </c>
      <c r="M1629" s="319">
        <v>9398.8799984754987</v>
      </c>
      <c r="N1629" s="320">
        <v>2.1024150351829102E-3</v>
      </c>
      <c r="O1629" s="320">
        <v>1.0789157822926681E-3</v>
      </c>
      <c r="P1629" s="315">
        <v>2</v>
      </c>
      <c r="Q1629" s="319">
        <v>2568.999999971129</v>
      </c>
      <c r="R1629" s="320">
        <v>2.5813119344937262E-5</v>
      </c>
    </row>
    <row r="1630" spans="2:18" x14ac:dyDescent="0.2">
      <c r="B1630" s="315" t="s">
        <v>612</v>
      </c>
      <c r="C1630" s="316" t="s">
        <v>8777</v>
      </c>
      <c r="D1630" s="315" t="s">
        <v>25</v>
      </c>
      <c r="E1630" s="317">
        <v>546.6351351351351</v>
      </c>
      <c r="F1630" s="318">
        <v>63.488900000000001</v>
      </c>
      <c r="G1630" s="318">
        <v>1.0259</v>
      </c>
      <c r="H1630" s="319">
        <v>2.3816375000000001</v>
      </c>
      <c r="I1630" s="319">
        <v>16.68938816</v>
      </c>
      <c r="J1630" s="319">
        <v>5.7814452000000003</v>
      </c>
      <c r="K1630" s="315">
        <v>10</v>
      </c>
      <c r="L1630" s="319">
        <v>310696.08001011773</v>
      </c>
      <c r="M1630" s="319">
        <v>19726.080005675311</v>
      </c>
      <c r="N1630" s="320">
        <v>4.4465413172322076E-3</v>
      </c>
      <c r="O1630" s="320">
        <v>2.9150268971137022E-3</v>
      </c>
      <c r="P1630" s="315">
        <v>27</v>
      </c>
      <c r="Q1630" s="319">
        <v>134436.65999982448</v>
      </c>
      <c r="R1630" s="320">
        <v>1.1937755258069041E-3</v>
      </c>
    </row>
    <row r="1631" spans="2:18" x14ac:dyDescent="0.2">
      <c r="B1631" s="315" t="s">
        <v>819</v>
      </c>
      <c r="C1631" s="316" t="s">
        <v>8778</v>
      </c>
      <c r="D1631" s="315" t="s">
        <v>25</v>
      </c>
      <c r="E1631" s="317">
        <v>826.05555555555554</v>
      </c>
      <c r="F1631" s="318">
        <v>16.7013</v>
      </c>
      <c r="G1631" s="318">
        <v>2.9668000000000001</v>
      </c>
      <c r="H1631" s="319">
        <v>2.8389118999999998</v>
      </c>
      <c r="I1631" s="319">
        <v>9.3716677700000002</v>
      </c>
      <c r="J1631" s="319">
        <v>0.21640160999999999</v>
      </c>
      <c r="K1631" s="315">
        <v>4</v>
      </c>
      <c r="L1631" s="319">
        <v>469335.00001152337</v>
      </c>
      <c r="M1631" s="319">
        <v>17782.500004629255</v>
      </c>
      <c r="N1631" s="320">
        <v>5.7649426255743435E-3</v>
      </c>
      <c r="O1631" s="320">
        <v>3.3882056245413809E-3</v>
      </c>
      <c r="P1631" s="315">
        <v>5</v>
      </c>
      <c r="Q1631" s="319">
        <v>3794.1200000142271</v>
      </c>
      <c r="R1631" s="320">
        <v>5.2960696771467239E-5</v>
      </c>
    </row>
    <row r="1632" spans="2:18" x14ac:dyDescent="0.2">
      <c r="B1632" s="315" t="s">
        <v>1020</v>
      </c>
      <c r="C1632" s="316" t="s">
        <v>8779</v>
      </c>
      <c r="D1632" s="315" t="s">
        <v>25</v>
      </c>
      <c r="E1632" s="317">
        <v>75.472000000000008</v>
      </c>
      <c r="F1632" s="318">
        <v>54.638300000000001</v>
      </c>
      <c r="G1632" s="318">
        <v>0.51519999999999999</v>
      </c>
      <c r="H1632" s="319">
        <v>0.1539540304037173</v>
      </c>
      <c r="I1632" s="319">
        <v>13.710985109999999</v>
      </c>
      <c r="J1632" s="319">
        <v>0</v>
      </c>
      <c r="K1632" s="315">
        <v>5</v>
      </c>
      <c r="L1632" s="319">
        <v>77435.330001498485</v>
      </c>
      <c r="M1632" s="319">
        <v>36210.92000086909</v>
      </c>
      <c r="N1632" s="320">
        <v>6.5643330798959021E-4</v>
      </c>
      <c r="O1632" s="320">
        <v>4.3944950080714013E-4</v>
      </c>
      <c r="P1632" s="315">
        <v>0</v>
      </c>
      <c r="Q1632" s="319">
        <v>0</v>
      </c>
      <c r="R1632" s="320">
        <v>0</v>
      </c>
    </row>
    <row r="1633" spans="2:18" x14ac:dyDescent="0.2">
      <c r="B1633" s="315" t="s">
        <v>1022</v>
      </c>
      <c r="C1633" s="316" t="s">
        <v>8780</v>
      </c>
      <c r="D1633" s="315" t="s">
        <v>24</v>
      </c>
      <c r="E1633" s="317">
        <v>1257.0385714285715</v>
      </c>
      <c r="F1633" s="318">
        <v>5.7611999999999997</v>
      </c>
      <c r="G1633" s="318">
        <v>1.5536000000000001</v>
      </c>
      <c r="H1633" s="319">
        <v>3.5819828</v>
      </c>
      <c r="I1633" s="319">
        <v>4.4965589599999998</v>
      </c>
      <c r="J1633" s="319">
        <v>0.89244270999999997</v>
      </c>
      <c r="K1633" s="315">
        <v>5</v>
      </c>
      <c r="L1633" s="319">
        <v>90663.489931829783</v>
      </c>
      <c r="M1633" s="319">
        <v>90663.489931829783</v>
      </c>
      <c r="N1633" s="320">
        <v>1.4411234134593406E-3</v>
      </c>
      <c r="O1633" s="320">
        <v>1.4411234134593406E-3</v>
      </c>
      <c r="P1633" s="315">
        <v>2</v>
      </c>
      <c r="Q1633" s="319">
        <v>35725.90000014432</v>
      </c>
      <c r="R1633" s="320">
        <v>1.131703273959976E-4</v>
      </c>
    </row>
    <row r="1634" spans="2:18" x14ac:dyDescent="0.2">
      <c r="B1634" s="315" t="s">
        <v>2433</v>
      </c>
      <c r="C1634" s="316" t="s">
        <v>8781</v>
      </c>
      <c r="D1634" s="315" t="s">
        <v>25</v>
      </c>
      <c r="E1634" s="317">
        <v>1013.8860000000001</v>
      </c>
      <c r="F1634" s="318">
        <v>6.0324999999999998</v>
      </c>
      <c r="G1634" s="318">
        <v>14.6744</v>
      </c>
      <c r="H1634" s="319">
        <v>4.8394873999999994</v>
      </c>
      <c r="I1634" s="319">
        <v>0.14799076999999999</v>
      </c>
      <c r="J1634" s="319">
        <v>0.80193488000000002</v>
      </c>
      <c r="K1634" s="315">
        <v>0</v>
      </c>
      <c r="L1634" s="319">
        <v>0</v>
      </c>
      <c r="M1634" s="319">
        <v>0</v>
      </c>
      <c r="N1634" s="320">
        <v>0</v>
      </c>
      <c r="O1634" s="320">
        <v>0</v>
      </c>
      <c r="P1634" s="315">
        <v>4</v>
      </c>
      <c r="Q1634" s="319">
        <v>27566.257000017446</v>
      </c>
      <c r="R1634" s="320">
        <v>4.342895293386077E-4</v>
      </c>
    </row>
    <row r="1635" spans="2:18" x14ac:dyDescent="0.2">
      <c r="B1635" s="315" t="s">
        <v>788</v>
      </c>
      <c r="C1635" s="316" t="s">
        <v>8782</v>
      </c>
      <c r="D1635" s="315" t="s">
        <v>25</v>
      </c>
      <c r="E1635" s="317">
        <v>987.71900000000005</v>
      </c>
      <c r="F1635" s="318">
        <v>9.2158000000000015</v>
      </c>
      <c r="G1635" s="318">
        <v>6.069</v>
      </c>
      <c r="H1635" s="319">
        <v>2.5721685000000001</v>
      </c>
      <c r="I1635" s="319">
        <v>15.6994658</v>
      </c>
      <c r="J1635" s="319">
        <v>0.82252340000000002</v>
      </c>
      <c r="K1635" s="315">
        <v>6</v>
      </c>
      <c r="L1635" s="319">
        <v>423429.73999368568</v>
      </c>
      <c r="M1635" s="319">
        <v>110697.73999382816</v>
      </c>
      <c r="N1635" s="320">
        <v>5.587779067374626E-3</v>
      </c>
      <c r="O1635" s="320">
        <v>4.7110342843713947E-3</v>
      </c>
      <c r="P1635" s="315">
        <v>4</v>
      </c>
      <c r="Q1635" s="319">
        <v>22224.989999813308</v>
      </c>
      <c r="R1635" s="320">
        <v>2.2316368268290355E-4</v>
      </c>
    </row>
    <row r="1636" spans="2:18" x14ac:dyDescent="0.2">
      <c r="B1636" s="315" t="s">
        <v>894</v>
      </c>
      <c r="C1636" s="316" t="s">
        <v>8783</v>
      </c>
      <c r="D1636" s="315" t="s">
        <v>25</v>
      </c>
      <c r="E1636" s="317">
        <v>1577.3375000000001</v>
      </c>
      <c r="F1636" s="318">
        <v>5.3404999999999996</v>
      </c>
      <c r="G1636" s="318">
        <v>13.183200000000001</v>
      </c>
      <c r="H1636" s="319">
        <v>4.2159311373075123</v>
      </c>
      <c r="I1636" s="319">
        <v>90.369108350000005</v>
      </c>
      <c r="J1636" s="319">
        <v>0.36195790999999999</v>
      </c>
      <c r="K1636" s="315">
        <v>7</v>
      </c>
      <c r="L1636" s="319">
        <v>2579304.150010806</v>
      </c>
      <c r="M1636" s="319">
        <v>75139.750008707444</v>
      </c>
      <c r="N1636" s="320">
        <v>1.0462375815868638E-2</v>
      </c>
      <c r="O1636" s="320">
        <v>5.584179303954777E-3</v>
      </c>
      <c r="P1636" s="315">
        <v>9</v>
      </c>
      <c r="Q1636" s="319">
        <v>19751.636000250088</v>
      </c>
      <c r="R1636" s="320">
        <v>5.3442076643114226E-4</v>
      </c>
    </row>
    <row r="1637" spans="2:18" x14ac:dyDescent="0.2">
      <c r="B1637" s="315" t="s">
        <v>2483</v>
      </c>
      <c r="C1637" s="316" t="s">
        <v>8784</v>
      </c>
      <c r="D1637" s="315" t="s">
        <v>24</v>
      </c>
      <c r="E1637" s="317">
        <v>148.49</v>
      </c>
      <c r="F1637" s="318">
        <v>3.2650999999999999</v>
      </c>
      <c r="G1637" s="318">
        <v>1.0694000000000001</v>
      </c>
      <c r="H1637" s="319">
        <v>3.3152393999999998</v>
      </c>
      <c r="I1637" s="319">
        <v>0.12267392000000001</v>
      </c>
      <c r="J1637" s="319">
        <v>5.1758688599999996</v>
      </c>
      <c r="K1637" s="315">
        <v>0</v>
      </c>
      <c r="L1637" s="319">
        <v>0</v>
      </c>
      <c r="M1637" s="319">
        <v>0</v>
      </c>
      <c r="N1637" s="320">
        <v>0</v>
      </c>
      <c r="O1637" s="320">
        <v>0</v>
      </c>
      <c r="P1637" s="315">
        <v>1</v>
      </c>
      <c r="Q1637" s="319">
        <v>2145.0000000192085</v>
      </c>
      <c r="R1637" s="320">
        <v>5.5215292708564605E-6</v>
      </c>
    </row>
    <row r="1638" spans="2:18" x14ac:dyDescent="0.2">
      <c r="B1638" s="315" t="s">
        <v>1094</v>
      </c>
      <c r="C1638" s="316" t="s">
        <v>7484</v>
      </c>
      <c r="D1638" s="315" t="s">
        <v>24</v>
      </c>
      <c r="E1638" s="317">
        <v>1477.5</v>
      </c>
      <c r="F1638" s="318">
        <v>9.4982000000000006</v>
      </c>
      <c r="G1638" s="318">
        <v>3.0223</v>
      </c>
      <c r="H1638" s="319">
        <v>3.8106200000000001</v>
      </c>
      <c r="I1638" s="319">
        <v>4.7328197000000003</v>
      </c>
      <c r="J1638" s="319">
        <v>0.60946124000000002</v>
      </c>
      <c r="K1638" s="315">
        <v>4</v>
      </c>
      <c r="L1638" s="319">
        <v>166428.19999609259</v>
      </c>
      <c r="M1638" s="319">
        <v>28476.199996025534</v>
      </c>
      <c r="N1638" s="320">
        <v>1.7287419456407612E-3</v>
      </c>
      <c r="O1638" s="320">
        <v>1.6802148737016013E-3</v>
      </c>
      <c r="P1638" s="315">
        <v>2</v>
      </c>
      <c r="Q1638" s="319">
        <v>18872.100000542727</v>
      </c>
      <c r="R1638" s="320">
        <v>1.58205166649353E-4</v>
      </c>
    </row>
    <row r="1639" spans="2:18" x14ac:dyDescent="0.2">
      <c r="B1639" s="315" t="s">
        <v>1704</v>
      </c>
      <c r="C1639" s="316" t="s">
        <v>8785</v>
      </c>
      <c r="D1639" s="315" t="s">
        <v>24</v>
      </c>
      <c r="E1639" s="317">
        <v>1335.46</v>
      </c>
      <c r="F1639" s="318">
        <v>7.8371000000000004</v>
      </c>
      <c r="G1639" s="318">
        <v>1.0987</v>
      </c>
      <c r="H1639" s="319">
        <v>3.1787193150700666</v>
      </c>
      <c r="I1639" s="319">
        <v>0.16782907</v>
      </c>
      <c r="J1639" s="319">
        <v>5.5373190000000003E-2</v>
      </c>
      <c r="K1639" s="315">
        <v>1</v>
      </c>
      <c r="L1639" s="319">
        <v>99.999999990686774</v>
      </c>
      <c r="M1639" s="319">
        <v>99.999999990686774</v>
      </c>
      <c r="N1639" s="320">
        <v>2.0204901339315224E-6</v>
      </c>
      <c r="O1639" s="320">
        <v>2.0204901339315224E-6</v>
      </c>
      <c r="P1639" s="315">
        <v>2</v>
      </c>
      <c r="Q1639" s="319">
        <v>627.48000000393949</v>
      </c>
      <c r="R1639" s="320">
        <v>5.18549012141401E-6</v>
      </c>
    </row>
    <row r="1640" spans="2:18" x14ac:dyDescent="0.2">
      <c r="B1640" s="315" t="s">
        <v>1494</v>
      </c>
      <c r="C1640" s="316" t="s">
        <v>8786</v>
      </c>
      <c r="D1640" s="315" t="s">
        <v>25</v>
      </c>
      <c r="E1640" s="317">
        <v>1194.2700000000002</v>
      </c>
      <c r="F1640" s="318">
        <v>21.358700000000002</v>
      </c>
      <c r="G1640" s="318">
        <v>1.5097499999999999</v>
      </c>
      <c r="H1640" s="319">
        <v>3.4659529881185618</v>
      </c>
      <c r="I1640" s="319">
        <v>62.026344430000002</v>
      </c>
      <c r="J1640" s="319">
        <v>4.3091991600000004</v>
      </c>
      <c r="K1640" s="315">
        <v>3</v>
      </c>
      <c r="L1640" s="319">
        <v>1739129.9999988624</v>
      </c>
      <c r="M1640" s="319">
        <v>4378.9999999696738</v>
      </c>
      <c r="N1640" s="320">
        <v>3.540611251601104E-3</v>
      </c>
      <c r="O1640" s="320">
        <v>1.3391338561796238E-4</v>
      </c>
      <c r="P1640" s="315">
        <v>6</v>
      </c>
      <c r="Q1640" s="319">
        <v>80407.799999736075</v>
      </c>
      <c r="R1640" s="320">
        <v>5.9520960873117547E-4</v>
      </c>
    </row>
    <row r="1641" spans="2:18" x14ac:dyDescent="0.2">
      <c r="B1641" s="315" t="s">
        <v>892</v>
      </c>
      <c r="C1641" s="316" t="s">
        <v>8787</v>
      </c>
      <c r="D1641" s="315" t="s">
        <v>24</v>
      </c>
      <c r="E1641" s="317">
        <v>1767.1777777777779</v>
      </c>
      <c r="F1641" s="318">
        <v>11.718999999999999</v>
      </c>
      <c r="G1641" s="318">
        <v>2.8298000000000001</v>
      </c>
      <c r="H1641" s="319">
        <v>4.3876898665059345</v>
      </c>
      <c r="I1641" s="319">
        <v>25.391968070000001</v>
      </c>
      <c r="J1641" s="319">
        <v>0.51077636999999998</v>
      </c>
      <c r="K1641" s="315">
        <v>5</v>
      </c>
      <c r="L1641" s="319">
        <v>1165701.8000025826</v>
      </c>
      <c r="M1641" s="319">
        <v>47395.800000859985</v>
      </c>
      <c r="N1641" s="320">
        <v>2.1738391672308033E-3</v>
      </c>
      <c r="O1641" s="320">
        <v>1.1052326039038835E-3</v>
      </c>
      <c r="P1641" s="315">
        <v>4</v>
      </c>
      <c r="Q1641" s="319">
        <v>20967.434000192428</v>
      </c>
      <c r="R1641" s="320">
        <v>1.0021916319548799E-4</v>
      </c>
    </row>
    <row r="1642" spans="2:18" x14ac:dyDescent="0.2">
      <c r="B1642" s="315" t="s">
        <v>951</v>
      </c>
      <c r="C1642" s="316" t="s">
        <v>8788</v>
      </c>
      <c r="D1642" s="315" t="s">
        <v>25</v>
      </c>
      <c r="E1642" s="317">
        <v>644.0234999999999</v>
      </c>
      <c r="F1642" s="318">
        <v>16.822099999999999</v>
      </c>
      <c r="G1642" s="318">
        <v>5.6970000000000001</v>
      </c>
      <c r="H1642" s="319">
        <v>3.9820978999999999</v>
      </c>
      <c r="I1642" s="319">
        <v>25.801690369999999</v>
      </c>
      <c r="J1642" s="319">
        <v>3.13628668</v>
      </c>
      <c r="K1642" s="315">
        <v>8</v>
      </c>
      <c r="L1642" s="319">
        <v>296039.31499682198</v>
      </c>
      <c r="M1642" s="319">
        <v>40553.064999091817</v>
      </c>
      <c r="N1642" s="320">
        <v>4.4262927692225928E-3</v>
      </c>
      <c r="O1642" s="320">
        <v>2.0769038496435089E-3</v>
      </c>
      <c r="P1642" s="315">
        <v>12</v>
      </c>
      <c r="Q1642" s="319">
        <v>88268.405000159939</v>
      </c>
      <c r="R1642" s="320">
        <v>6.8585681383475901E-4</v>
      </c>
    </row>
    <row r="1643" spans="2:18" x14ac:dyDescent="0.2">
      <c r="B1643" s="315" t="s">
        <v>526</v>
      </c>
      <c r="C1643" s="316" t="s">
        <v>8789</v>
      </c>
      <c r="D1643" s="315" t="s">
        <v>25</v>
      </c>
      <c r="E1643" s="317">
        <v>668.41074074074061</v>
      </c>
      <c r="F1643" s="318">
        <v>75.822299999999998</v>
      </c>
      <c r="G1643" s="318">
        <v>5.0736000000000008</v>
      </c>
      <c r="H1643" s="319">
        <v>1.4117567569882945</v>
      </c>
      <c r="I1643" s="319">
        <v>101.17997591</v>
      </c>
      <c r="J1643" s="319">
        <v>3.3401875200000002</v>
      </c>
      <c r="K1643" s="315">
        <v>10</v>
      </c>
      <c r="L1643" s="319">
        <v>1505898.9900003294</v>
      </c>
      <c r="M1643" s="319">
        <v>64775.930004292488</v>
      </c>
      <c r="N1643" s="320">
        <v>7.1729004098073958E-3</v>
      </c>
      <c r="O1643" s="320">
        <v>3.9165285827860146E-3</v>
      </c>
      <c r="P1643" s="315">
        <v>16</v>
      </c>
      <c r="Q1643" s="319">
        <v>57536.386000378581</v>
      </c>
      <c r="R1643" s="320">
        <v>6.3026599302917297E-4</v>
      </c>
    </row>
    <row r="1644" spans="2:18" x14ac:dyDescent="0.2">
      <c r="B1644" s="315" t="s">
        <v>579</v>
      </c>
      <c r="C1644" s="316" t="s">
        <v>8790</v>
      </c>
      <c r="D1644" s="315" t="s">
        <v>25</v>
      </c>
      <c r="E1644" s="317">
        <v>246.09909090909093</v>
      </c>
      <c r="F1644" s="318">
        <v>27.538700000000002</v>
      </c>
      <c r="G1644" s="318">
        <v>0.79670000000000007</v>
      </c>
      <c r="H1644" s="319">
        <v>0.75422621263758205</v>
      </c>
      <c r="I1644" s="319">
        <v>13.27746866</v>
      </c>
      <c r="J1644" s="319">
        <v>2.9539443200000002</v>
      </c>
      <c r="K1644" s="315">
        <v>5</v>
      </c>
      <c r="L1644" s="319">
        <v>156459.53999712251</v>
      </c>
      <c r="M1644" s="319">
        <v>32995.369999268849</v>
      </c>
      <c r="N1644" s="320">
        <v>1.9730384306581926E-3</v>
      </c>
      <c r="O1644" s="320">
        <v>9.1862863923810906E-4</v>
      </c>
      <c r="P1644" s="315">
        <v>6</v>
      </c>
      <c r="Q1644" s="319">
        <v>22820.302200169208</v>
      </c>
      <c r="R1644" s="320">
        <v>2.1407840742438072E-4</v>
      </c>
    </row>
    <row r="1645" spans="2:18" x14ac:dyDescent="0.2">
      <c r="B1645" s="315" t="s">
        <v>557</v>
      </c>
      <c r="C1645" s="316" t="s">
        <v>8791</v>
      </c>
      <c r="D1645" s="315" t="s">
        <v>25</v>
      </c>
      <c r="E1645" s="317">
        <v>359.72228571428576</v>
      </c>
      <c r="F1645" s="318">
        <v>43.427399999999999</v>
      </c>
      <c r="G1645" s="318">
        <v>0.56480000000000008</v>
      </c>
      <c r="H1645" s="319">
        <v>1.6766728</v>
      </c>
      <c r="I1645" s="319">
        <v>26.144387510000001</v>
      </c>
      <c r="J1645" s="319">
        <v>7.6612665499999997</v>
      </c>
      <c r="K1645" s="315">
        <v>11</v>
      </c>
      <c r="L1645" s="319">
        <v>187274.36999685131</v>
      </c>
      <c r="M1645" s="319">
        <v>83952.330000184011</v>
      </c>
      <c r="N1645" s="320">
        <v>4.3336969946921157E-3</v>
      </c>
      <c r="O1645" s="320">
        <v>2.8562912795484568E-3</v>
      </c>
      <c r="P1645" s="315">
        <v>23</v>
      </c>
      <c r="Q1645" s="319">
        <v>66137.587999391078</v>
      </c>
      <c r="R1645" s="320">
        <v>5.7922171115903508E-4</v>
      </c>
    </row>
    <row r="1646" spans="2:18" x14ac:dyDescent="0.2">
      <c r="B1646" s="315" t="s">
        <v>1013</v>
      </c>
      <c r="C1646" s="316" t="s">
        <v>8792</v>
      </c>
      <c r="D1646" s="315" t="s">
        <v>25</v>
      </c>
      <c r="E1646" s="317">
        <v>51.666666666666664</v>
      </c>
      <c r="F1646" s="318">
        <v>13.697700000000001</v>
      </c>
      <c r="G1646" s="318">
        <v>0.48949999999999999</v>
      </c>
      <c r="H1646" s="319">
        <v>7.7312695096121334E-2</v>
      </c>
      <c r="I1646" s="319">
        <v>0.44420578999999999</v>
      </c>
      <c r="J1646" s="319">
        <v>3.9015960000000002E-2</v>
      </c>
      <c r="K1646" s="315">
        <v>2</v>
      </c>
      <c r="L1646" s="319">
        <v>4951.9999995874241</v>
      </c>
      <c r="M1646" s="319">
        <v>4759.9999999674037</v>
      </c>
      <c r="N1646" s="320">
        <v>2.7595268574743978E-4</v>
      </c>
      <c r="O1646" s="320">
        <v>1.3843118476214119E-4</v>
      </c>
      <c r="P1646" s="315">
        <v>1</v>
      </c>
      <c r="Q1646" s="319">
        <v>994.50000003562309</v>
      </c>
      <c r="R1646" s="320">
        <v>1.3177431627797881E-5</v>
      </c>
    </row>
    <row r="1647" spans="2:18" x14ac:dyDescent="0.2">
      <c r="B1647" s="315" t="s">
        <v>1456</v>
      </c>
      <c r="C1647" s="316" t="s">
        <v>8186</v>
      </c>
      <c r="D1647" s="315" t="s">
        <v>24</v>
      </c>
      <c r="E1647" s="317">
        <v>1638.7777777777778</v>
      </c>
      <c r="F1647" s="318">
        <v>4.9868000000000006</v>
      </c>
      <c r="G1647" s="318">
        <v>3.4374000000000002</v>
      </c>
      <c r="H1647" s="319">
        <v>5.2396025000000002</v>
      </c>
      <c r="I1647" s="319">
        <v>6.1868111700000004</v>
      </c>
      <c r="J1647" s="319">
        <v>0.67514264999999996</v>
      </c>
      <c r="K1647" s="315">
        <v>2</v>
      </c>
      <c r="L1647" s="319">
        <v>263593.0000053274</v>
      </c>
      <c r="M1647" s="319">
        <v>263593.0000053274</v>
      </c>
      <c r="N1647" s="320">
        <v>1.7206349695136594E-3</v>
      </c>
      <c r="O1647" s="320">
        <v>1.7206349695136594E-3</v>
      </c>
      <c r="P1647" s="315">
        <v>7</v>
      </c>
      <c r="Q1647" s="319">
        <v>14934.680000029806</v>
      </c>
      <c r="R1647" s="320">
        <v>5.7497976725457202E-5</v>
      </c>
    </row>
    <row r="1648" spans="2:18" x14ac:dyDescent="0.2">
      <c r="B1648" s="315" t="s">
        <v>658</v>
      </c>
      <c r="C1648" s="316" t="s">
        <v>8793</v>
      </c>
      <c r="D1648" s="315" t="s">
        <v>24</v>
      </c>
      <c r="E1648" s="317">
        <v>1990.0946428571431</v>
      </c>
      <c r="F1648" s="318">
        <v>7.5170000000000003</v>
      </c>
      <c r="G1648" s="318">
        <v>0.57189999999999996</v>
      </c>
      <c r="H1648" s="319">
        <v>3.8680950138933969</v>
      </c>
      <c r="I1648" s="319">
        <v>28.475707029999999</v>
      </c>
      <c r="J1648" s="319">
        <v>1.7821494899999999</v>
      </c>
      <c r="K1648" s="315">
        <v>8</v>
      </c>
      <c r="L1648" s="319">
        <v>1139067.2400142718</v>
      </c>
      <c r="M1648" s="319">
        <v>385215.64000964048</v>
      </c>
      <c r="N1648" s="320">
        <v>4.3814292092691411E-3</v>
      </c>
      <c r="O1648" s="320">
        <v>2.370512637534395E-3</v>
      </c>
      <c r="P1648" s="315">
        <v>20</v>
      </c>
      <c r="Q1648" s="319">
        <v>63190.66500067278</v>
      </c>
      <c r="R1648" s="320">
        <v>2.5295477350168784E-4</v>
      </c>
    </row>
    <row r="1649" spans="2:18" x14ac:dyDescent="0.2">
      <c r="B1649" s="315" t="s">
        <v>1587</v>
      </c>
      <c r="C1649" s="316" t="s">
        <v>8794</v>
      </c>
      <c r="D1649" s="315" t="s">
        <v>24</v>
      </c>
      <c r="E1649" s="317">
        <v>1277.5</v>
      </c>
      <c r="F1649" s="318">
        <v>5.2774999999999999</v>
      </c>
      <c r="G1649" s="318">
        <v>0.67270000000000008</v>
      </c>
      <c r="H1649" s="319">
        <v>2.2708219484548331</v>
      </c>
      <c r="I1649" s="319">
        <v>13.84563683</v>
      </c>
      <c r="J1649" s="319">
        <v>0.40267744</v>
      </c>
      <c r="K1649" s="315">
        <v>5</v>
      </c>
      <c r="L1649" s="319">
        <v>442530.25332866871</v>
      </c>
      <c r="M1649" s="319">
        <v>262253.55333490501</v>
      </c>
      <c r="N1649" s="320">
        <v>2.7732798246447804E-3</v>
      </c>
      <c r="O1649" s="320">
        <v>1.4804290738492261E-3</v>
      </c>
      <c r="P1649" s="315">
        <v>9</v>
      </c>
      <c r="Q1649" s="319">
        <v>23702.900000016718</v>
      </c>
      <c r="R1649" s="320">
        <v>9.9127221373169526E-5</v>
      </c>
    </row>
    <row r="1650" spans="2:18" x14ac:dyDescent="0.2">
      <c r="B1650" s="315" t="s">
        <v>1537</v>
      </c>
      <c r="C1650" s="316" t="s">
        <v>8794</v>
      </c>
      <c r="D1650" s="315" t="s">
        <v>24</v>
      </c>
      <c r="E1650" s="317">
        <v>1342.9285714285713</v>
      </c>
      <c r="F1650" s="318">
        <v>4.6901999999999999</v>
      </c>
      <c r="G1650" s="318">
        <v>0.95580000000000009</v>
      </c>
      <c r="H1650" s="319">
        <v>4.1952473285012957</v>
      </c>
      <c r="I1650" s="319">
        <v>74.256593170000002</v>
      </c>
      <c r="J1650" s="319">
        <v>14.953698899999999</v>
      </c>
      <c r="K1650" s="315">
        <v>3</v>
      </c>
      <c r="L1650" s="319">
        <v>983435.00001536566</v>
      </c>
      <c r="M1650" s="319">
        <v>2679.9999997252598</v>
      </c>
      <c r="N1650" s="320">
        <v>2.7768131481896007E-3</v>
      </c>
      <c r="O1650" s="320">
        <v>6.0406961092812666E-5</v>
      </c>
      <c r="P1650" s="315">
        <v>3</v>
      </c>
      <c r="Q1650" s="319">
        <v>2167.3400000132388</v>
      </c>
      <c r="R1650" s="320">
        <v>5.2889911911401742E-6</v>
      </c>
    </row>
    <row r="1651" spans="2:18" x14ac:dyDescent="0.2">
      <c r="B1651" s="315" t="s">
        <v>567</v>
      </c>
      <c r="C1651" s="316" t="s">
        <v>8795</v>
      </c>
      <c r="D1651" s="315" t="s">
        <v>24</v>
      </c>
      <c r="E1651" s="317">
        <v>2195.4864864864867</v>
      </c>
      <c r="F1651" s="318">
        <v>9.2587600000000005</v>
      </c>
      <c r="G1651" s="318">
        <v>3.0367000000000002</v>
      </c>
      <c r="H1651" s="319">
        <v>4.3299571051045529</v>
      </c>
      <c r="I1651" s="319">
        <v>21.99810699</v>
      </c>
      <c r="J1651" s="319">
        <v>1.9733896500000001</v>
      </c>
      <c r="K1651" s="315">
        <v>11</v>
      </c>
      <c r="L1651" s="319">
        <v>851710.25998241245</v>
      </c>
      <c r="M1651" s="319">
        <v>705414.9599854683</v>
      </c>
      <c r="N1651" s="320">
        <v>1.1378467256351726E-2</v>
      </c>
      <c r="O1651" s="320">
        <v>9.1613515101561221E-3</v>
      </c>
      <c r="P1651" s="315">
        <v>25</v>
      </c>
      <c r="Q1651" s="319">
        <v>107765.82000069157</v>
      </c>
      <c r="R1651" s="320">
        <v>4.0781547138412597E-4</v>
      </c>
    </row>
    <row r="1652" spans="2:18" x14ac:dyDescent="0.2">
      <c r="B1652" s="315" t="s">
        <v>1563</v>
      </c>
      <c r="C1652" s="316" t="s">
        <v>8186</v>
      </c>
      <c r="D1652" s="315" t="s">
        <v>24</v>
      </c>
      <c r="E1652" s="317">
        <v>794.83333333333337</v>
      </c>
      <c r="F1652" s="318">
        <v>2.9863000000000004</v>
      </c>
      <c r="G1652" s="318">
        <v>1.6166400000000001</v>
      </c>
      <c r="H1652" s="319">
        <v>1.5202960502367087</v>
      </c>
      <c r="I1652" s="319">
        <v>42.070833739999998</v>
      </c>
      <c r="J1652" s="319">
        <v>2.6518719999999999E-2</v>
      </c>
      <c r="K1652" s="315">
        <v>4</v>
      </c>
      <c r="L1652" s="319">
        <v>2571130.6200014316</v>
      </c>
      <c r="M1652" s="319">
        <v>22796.000000032363</v>
      </c>
      <c r="N1652" s="320">
        <v>1.8750697458755302E-3</v>
      </c>
      <c r="O1652" s="320">
        <v>1.4049662342140168E-4</v>
      </c>
      <c r="P1652" s="315">
        <v>2</v>
      </c>
      <c r="Q1652" s="319">
        <v>1344.6000000000001</v>
      </c>
      <c r="R1652" s="320">
        <v>4.9711473807443709E-6</v>
      </c>
    </row>
    <row r="1653" spans="2:18" x14ac:dyDescent="0.2">
      <c r="B1653" s="315" t="s">
        <v>1120</v>
      </c>
      <c r="C1653" s="316" t="s">
        <v>8794</v>
      </c>
      <c r="D1653" s="315" t="s">
        <v>24</v>
      </c>
      <c r="E1653" s="317">
        <v>1179.9100000000001</v>
      </c>
      <c r="F1653" s="318">
        <v>3.5775999999999999</v>
      </c>
      <c r="G1653" s="318">
        <v>1.4867999999999999</v>
      </c>
      <c r="H1653" s="319">
        <v>3.8487262000000002</v>
      </c>
      <c r="I1653" s="319">
        <v>11.52738553</v>
      </c>
      <c r="J1653" s="319">
        <v>0.49975392000000002</v>
      </c>
      <c r="K1653" s="315">
        <v>8</v>
      </c>
      <c r="L1653" s="319">
        <v>342873.9560006223</v>
      </c>
      <c r="M1653" s="319">
        <v>11881.195999538473</v>
      </c>
      <c r="N1653" s="320">
        <v>1.3476917336854566E-3</v>
      </c>
      <c r="O1653" s="320">
        <v>1.3019570549188577E-4</v>
      </c>
      <c r="P1653" s="315">
        <v>6</v>
      </c>
      <c r="Q1653" s="319">
        <v>8220.9297998438833</v>
      </c>
      <c r="R1653" s="320">
        <v>6.3222916342990174E-5</v>
      </c>
    </row>
    <row r="1654" spans="2:18" x14ac:dyDescent="0.2">
      <c r="B1654" s="315" t="s">
        <v>4190</v>
      </c>
      <c r="C1654" s="316" t="s">
        <v>8796</v>
      </c>
      <c r="D1654" s="315" t="s">
        <v>24</v>
      </c>
      <c r="E1654" s="317">
        <v>160</v>
      </c>
      <c r="F1654" s="318">
        <v>3.3000000000000002E-2</v>
      </c>
      <c r="G1654" s="318">
        <v>1.0900000000000001</v>
      </c>
      <c r="H1654" s="319">
        <v>2.9151243000000004</v>
      </c>
      <c r="I1654" s="319">
        <v>0</v>
      </c>
      <c r="J1654" s="319">
        <v>4.4516399999999998E-3</v>
      </c>
      <c r="K1654" s="315">
        <v>0</v>
      </c>
      <c r="L1654" s="319">
        <v>0</v>
      </c>
      <c r="M1654" s="319">
        <v>0</v>
      </c>
      <c r="N1654" s="320">
        <v>0</v>
      </c>
      <c r="O1654" s="320">
        <v>0</v>
      </c>
      <c r="P1654" s="315">
        <v>1</v>
      </c>
      <c r="Q1654" s="319">
        <v>314.43000000558095</v>
      </c>
      <c r="R1654" s="320">
        <v>1.4075495828557107E-6</v>
      </c>
    </row>
    <row r="1655" spans="2:18" x14ac:dyDescent="0.2">
      <c r="B1655" s="315" t="s">
        <v>1133</v>
      </c>
      <c r="C1655" s="316" t="s">
        <v>8797</v>
      </c>
      <c r="D1655" s="315" t="s">
        <v>24</v>
      </c>
      <c r="E1655" s="317">
        <v>25</v>
      </c>
      <c r="F1655" s="318">
        <v>0</v>
      </c>
      <c r="G1655" s="318">
        <v>2.2082000000000002</v>
      </c>
      <c r="H1655" s="319">
        <v>3.5438765999999995</v>
      </c>
      <c r="I1655" s="319">
        <v>7.4046379999999995E-2</v>
      </c>
      <c r="J1655" s="319">
        <v>0.26794481999999997</v>
      </c>
      <c r="K1655" s="315">
        <v>1</v>
      </c>
      <c r="L1655" s="319">
        <v>299.00000002118759</v>
      </c>
      <c r="M1655" s="319">
        <v>299.00000002118759</v>
      </c>
      <c r="N1655" s="320">
        <v>6.5061274708520484E-6</v>
      </c>
      <c r="O1655" s="320">
        <v>6.5061274708520484E-6</v>
      </c>
      <c r="P1655" s="315">
        <v>1</v>
      </c>
      <c r="Q1655" s="319">
        <v>1081.0799999580486</v>
      </c>
      <c r="R1655" s="320">
        <v>1.0108832947758612E-5</v>
      </c>
    </row>
    <row r="1656" spans="2:18" x14ac:dyDescent="0.2">
      <c r="B1656" s="315" t="s">
        <v>1025</v>
      </c>
      <c r="C1656" s="316" t="s">
        <v>8798</v>
      </c>
      <c r="D1656" s="315" t="s">
        <v>24</v>
      </c>
      <c r="E1656" s="317">
        <v>857.6633333333333</v>
      </c>
      <c r="F1656" s="318">
        <v>1.5369999999999999</v>
      </c>
      <c r="G1656" s="318">
        <v>0.91749999999999998</v>
      </c>
      <c r="H1656" s="319">
        <v>2.2863720000000001</v>
      </c>
      <c r="I1656" s="319">
        <v>0.36527315999999999</v>
      </c>
      <c r="J1656" s="319">
        <v>6.043337E-2</v>
      </c>
      <c r="K1656" s="315">
        <v>2</v>
      </c>
      <c r="L1656" s="319">
        <v>3094.3199996986427</v>
      </c>
      <c r="M1656" s="319">
        <v>3094.3199996986427</v>
      </c>
      <c r="N1656" s="320">
        <v>5.6949313797740044E-5</v>
      </c>
      <c r="O1656" s="320">
        <v>5.6949313797740044E-5</v>
      </c>
      <c r="P1656" s="315">
        <v>1</v>
      </c>
      <c r="Q1656" s="319">
        <v>5034.2250000893555</v>
      </c>
      <c r="R1656" s="320">
        <v>2.2535767257423879E-5</v>
      </c>
    </row>
    <row r="1657" spans="2:18" x14ac:dyDescent="0.2">
      <c r="B1657" s="315" t="s">
        <v>1529</v>
      </c>
      <c r="C1657" s="316" t="s">
        <v>7564</v>
      </c>
      <c r="D1657" s="315" t="s">
        <v>24</v>
      </c>
      <c r="E1657" s="317">
        <v>842.33</v>
      </c>
      <c r="F1657" s="318">
        <v>0.4032</v>
      </c>
      <c r="G1657" s="318">
        <v>2.4350999999999998</v>
      </c>
      <c r="H1657" s="319">
        <v>3.9820978999999999</v>
      </c>
      <c r="I1657" s="319">
        <v>1.9238814099999999</v>
      </c>
      <c r="J1657" s="319">
        <v>7.1282000000000003E-3</v>
      </c>
      <c r="K1657" s="315">
        <v>2</v>
      </c>
      <c r="L1657" s="319">
        <v>35254.499999523978</v>
      </c>
      <c r="M1657" s="319">
        <v>23489.500000050757</v>
      </c>
      <c r="N1657" s="320">
        <v>1.465715087454625E-4</v>
      </c>
      <c r="O1657" s="320">
        <v>5.5077758526837927E-5</v>
      </c>
      <c r="P1657" s="315">
        <v>1</v>
      </c>
      <c r="Q1657" s="319">
        <v>306.7400000160327</v>
      </c>
      <c r="R1657" s="320">
        <v>3.1422521123237672E-6</v>
      </c>
    </row>
    <row r="1658" spans="2:18" x14ac:dyDescent="0.2">
      <c r="B1658" s="315" t="s">
        <v>1760</v>
      </c>
      <c r="C1658" s="316" t="s">
        <v>7954</v>
      </c>
      <c r="D1658" s="315" t="s">
        <v>24</v>
      </c>
      <c r="E1658" s="317">
        <v>272.86</v>
      </c>
      <c r="F1658" s="318">
        <v>8.48E-2</v>
      </c>
      <c r="G1658" s="318">
        <v>1.8231000000000002</v>
      </c>
      <c r="H1658" s="319">
        <v>2.1339472000000002</v>
      </c>
      <c r="I1658" s="319">
        <v>2.0016001600000002</v>
      </c>
      <c r="J1658" s="319">
        <v>0.34058546000000001</v>
      </c>
      <c r="K1658" s="315">
        <v>2</v>
      </c>
      <c r="L1658" s="319">
        <v>34671.450000103345</v>
      </c>
      <c r="M1658" s="319">
        <v>34671.450000103345</v>
      </c>
      <c r="N1658" s="320">
        <v>6.6087188688993662E-5</v>
      </c>
      <c r="O1658" s="320">
        <v>6.6087188688993662E-5</v>
      </c>
      <c r="P1658" s="315">
        <v>3</v>
      </c>
      <c r="Q1658" s="319">
        <v>9126.0149998648903</v>
      </c>
      <c r="R1658" s="320">
        <v>6.5918782996730009E-5</v>
      </c>
    </row>
    <row r="1659" spans="2:18" x14ac:dyDescent="0.2">
      <c r="B1659" s="315" t="s">
        <v>5407</v>
      </c>
      <c r="C1659" s="316" t="s">
        <v>8799</v>
      </c>
      <c r="D1659" s="315" t="s">
        <v>24</v>
      </c>
      <c r="E1659" s="317">
        <v>1324</v>
      </c>
      <c r="F1659" s="318">
        <v>4.3648999999999996</v>
      </c>
      <c r="G1659" s="318">
        <v>0.34820000000000001</v>
      </c>
      <c r="H1659" s="319">
        <v>4.4774785000000001</v>
      </c>
      <c r="I1659" s="319">
        <v>2.863458E-2</v>
      </c>
      <c r="J1659" s="319">
        <v>0.25716146000000001</v>
      </c>
      <c r="K1659" s="315">
        <v>0</v>
      </c>
      <c r="L1659" s="319">
        <v>0</v>
      </c>
      <c r="M1659" s="319">
        <v>0</v>
      </c>
      <c r="N1659" s="320">
        <v>0</v>
      </c>
      <c r="O1659" s="320">
        <v>0</v>
      </c>
      <c r="P1659" s="315">
        <v>1</v>
      </c>
      <c r="Q1659" s="319">
        <v>476.00000000093132</v>
      </c>
      <c r="R1659" s="320">
        <v>1.0110421269204252E-6</v>
      </c>
    </row>
    <row r="1660" spans="2:18" x14ac:dyDescent="0.2">
      <c r="B1660" s="315" t="s">
        <v>996</v>
      </c>
      <c r="C1660" s="316" t="s">
        <v>8800</v>
      </c>
      <c r="D1660" s="315" t="s">
        <v>24</v>
      </c>
      <c r="E1660" s="317">
        <v>1206.9722222222222</v>
      </c>
      <c r="F1660" s="318">
        <v>2.3456000000000001</v>
      </c>
      <c r="G1660" s="318">
        <v>3.0497000000000001</v>
      </c>
      <c r="H1660" s="319">
        <v>3.7534607000000002</v>
      </c>
      <c r="I1660" s="319">
        <v>1.6164942600000001</v>
      </c>
      <c r="J1660" s="319">
        <v>2.1139305400000001</v>
      </c>
      <c r="K1660" s="315">
        <v>4</v>
      </c>
      <c r="L1660" s="319">
        <v>65444.639600478287</v>
      </c>
      <c r="M1660" s="319">
        <v>63532.099600572037</v>
      </c>
      <c r="N1660" s="320">
        <v>2.1909479662976741E-4</v>
      </c>
      <c r="O1660" s="320">
        <v>1.6827041311222101E-4</v>
      </c>
      <c r="P1660" s="315">
        <v>4</v>
      </c>
      <c r="Q1660" s="319">
        <v>36889.187700284157</v>
      </c>
      <c r="R1660" s="320">
        <v>1.2178442239336844E-4</v>
      </c>
    </row>
    <row r="1661" spans="2:18" x14ac:dyDescent="0.2">
      <c r="B1661" s="315" t="s">
        <v>1031</v>
      </c>
      <c r="C1661" s="316" t="s">
        <v>8801</v>
      </c>
      <c r="D1661" s="315" t="s">
        <v>24</v>
      </c>
      <c r="E1661" s="317">
        <v>814.42714285714283</v>
      </c>
      <c r="F1661" s="318">
        <v>1.4872999999999998</v>
      </c>
      <c r="G1661" s="318">
        <v>3.0442000000000005</v>
      </c>
      <c r="H1661" s="319">
        <v>3.2771332000000002</v>
      </c>
      <c r="I1661" s="319">
        <v>35.486967180000001</v>
      </c>
      <c r="J1661" s="319">
        <v>1.19000935</v>
      </c>
      <c r="K1661" s="315">
        <v>5</v>
      </c>
      <c r="L1661" s="319">
        <v>577505.92499362305</v>
      </c>
      <c r="M1661" s="319">
        <v>104240.92499362311</v>
      </c>
      <c r="N1661" s="320">
        <v>2.5630424038247837E-3</v>
      </c>
      <c r="O1661" s="320">
        <v>1.7452185754104903E-3</v>
      </c>
      <c r="P1661" s="315">
        <v>2</v>
      </c>
      <c r="Q1661" s="319">
        <v>1245.8599999151425</v>
      </c>
      <c r="R1661" s="320">
        <v>2.047248457727743E-5</v>
      </c>
    </row>
    <row r="1662" spans="2:18" x14ac:dyDescent="0.2">
      <c r="B1662" s="315" t="s">
        <v>897</v>
      </c>
      <c r="C1662" s="316" t="s">
        <v>8802</v>
      </c>
      <c r="D1662" s="315" t="s">
        <v>24</v>
      </c>
      <c r="E1662" s="317">
        <v>753.32749999999999</v>
      </c>
      <c r="F1662" s="318">
        <v>0.39080000000000004</v>
      </c>
      <c r="G1662" s="318">
        <v>3.5318000000000001</v>
      </c>
      <c r="H1662" s="319">
        <v>2.3244782000000002</v>
      </c>
      <c r="I1662" s="319">
        <v>5.2215852199999997</v>
      </c>
      <c r="J1662" s="319">
        <v>0.33648411</v>
      </c>
      <c r="K1662" s="315">
        <v>2</v>
      </c>
      <c r="L1662" s="319">
        <v>279177.05999781447</v>
      </c>
      <c r="M1662" s="319">
        <v>105360.05999818747</v>
      </c>
      <c r="N1662" s="320">
        <v>8.4816387407109011E-4</v>
      </c>
      <c r="O1662" s="320">
        <v>7.5819314387470923E-4</v>
      </c>
      <c r="P1662" s="315">
        <v>2</v>
      </c>
      <c r="Q1662" s="319">
        <v>14467.679999789467</v>
      </c>
      <c r="R1662" s="320">
        <v>8.1482997069801496E-5</v>
      </c>
    </row>
    <row r="1663" spans="2:18" x14ac:dyDescent="0.2">
      <c r="B1663" s="315" t="s">
        <v>1646</v>
      </c>
      <c r="C1663" s="316" t="s">
        <v>8803</v>
      </c>
      <c r="D1663" s="315" t="s">
        <v>24</v>
      </c>
      <c r="E1663" s="317">
        <v>274.58</v>
      </c>
      <c r="F1663" s="318">
        <v>0.38300000000000001</v>
      </c>
      <c r="G1663" s="318">
        <v>2.1304000000000003</v>
      </c>
      <c r="H1663" s="319">
        <v>1.3527701000000001</v>
      </c>
      <c r="I1663" s="319">
        <v>2.37760383</v>
      </c>
      <c r="J1663" s="319">
        <v>0</v>
      </c>
      <c r="K1663" s="315">
        <v>1</v>
      </c>
      <c r="L1663" s="319">
        <v>14517.999999944586</v>
      </c>
      <c r="M1663" s="319">
        <v>0</v>
      </c>
      <c r="N1663" s="320">
        <v>3.4370840749179197E-5</v>
      </c>
      <c r="O1663" s="320">
        <v>0</v>
      </c>
      <c r="P1663" s="315">
        <v>0</v>
      </c>
      <c r="Q1663" s="319">
        <v>0</v>
      </c>
      <c r="R1663" s="320">
        <v>0</v>
      </c>
    </row>
    <row r="1664" spans="2:18" x14ac:dyDescent="0.2">
      <c r="B1664" s="315" t="s">
        <v>5649</v>
      </c>
      <c r="C1664" s="316" t="s">
        <v>8797</v>
      </c>
      <c r="D1664" s="315" t="s">
        <v>24</v>
      </c>
      <c r="E1664" s="317">
        <v>167.75</v>
      </c>
      <c r="F1664" s="318">
        <v>0</v>
      </c>
      <c r="G1664" s="318">
        <v>3.2173000000000003</v>
      </c>
      <c r="H1664" s="319">
        <v>2.3054250999999999</v>
      </c>
      <c r="I1664" s="319">
        <v>0</v>
      </c>
      <c r="J1664" s="319">
        <v>2.3881881599999999</v>
      </c>
      <c r="K1664" s="315">
        <v>0</v>
      </c>
      <c r="L1664" s="319">
        <v>0</v>
      </c>
      <c r="M1664" s="319">
        <v>0</v>
      </c>
      <c r="N1664" s="320">
        <v>0</v>
      </c>
      <c r="O1664" s="320">
        <v>0</v>
      </c>
      <c r="P1664" s="315">
        <v>2</v>
      </c>
      <c r="Q1664" s="319">
        <v>7618.1600001038751</v>
      </c>
      <c r="R1664" s="320">
        <v>2.2235214028497761E-5</v>
      </c>
    </row>
    <row r="1665" spans="2:18" x14ac:dyDescent="0.2">
      <c r="B1665" s="315" t="s">
        <v>1255</v>
      </c>
      <c r="C1665" s="316" t="s">
        <v>8802</v>
      </c>
      <c r="D1665" s="315" t="s">
        <v>24</v>
      </c>
      <c r="E1665" s="317">
        <v>1071.9449999999999</v>
      </c>
      <c r="F1665" s="318">
        <v>0.43940000000000001</v>
      </c>
      <c r="G1665" s="318">
        <v>4.3736999999999995</v>
      </c>
      <c r="H1665" s="319">
        <v>3.9249385999999995</v>
      </c>
      <c r="I1665" s="319">
        <v>0.23184929000000001</v>
      </c>
      <c r="J1665" s="319">
        <v>0.28715429999999997</v>
      </c>
      <c r="K1665" s="315">
        <v>1</v>
      </c>
      <c r="L1665" s="319">
        <v>8177.3999997902429</v>
      </c>
      <c r="M1665" s="319">
        <v>0</v>
      </c>
      <c r="N1665" s="320">
        <v>6.9980722784938716E-5</v>
      </c>
      <c r="O1665" s="320">
        <v>0</v>
      </c>
      <c r="P1665" s="315">
        <v>1</v>
      </c>
      <c r="Q1665" s="319">
        <v>503.99999999266583</v>
      </c>
      <c r="R1665" s="320">
        <v>2.1237872883826742E-6</v>
      </c>
    </row>
    <row r="1666" spans="2:18" x14ac:dyDescent="0.2">
      <c r="B1666" s="315" t="s">
        <v>8804</v>
      </c>
      <c r="C1666" s="316" t="s">
        <v>7954</v>
      </c>
      <c r="D1666" s="315" t="s">
        <v>24</v>
      </c>
      <c r="E1666" s="317">
        <v>92.5</v>
      </c>
      <c r="F1666" s="318">
        <v>0</v>
      </c>
      <c r="G1666" s="318">
        <v>1.575</v>
      </c>
      <c r="H1666" s="319">
        <v>2.2673188999999998</v>
      </c>
      <c r="I1666" s="319"/>
      <c r="J1666" s="319"/>
      <c r="K1666" s="315"/>
      <c r="L1666" s="319"/>
      <c r="M1666" s="319"/>
      <c r="N1666" s="320"/>
      <c r="O1666" s="320"/>
      <c r="P1666" s="315"/>
      <c r="Q1666" s="319"/>
      <c r="R1666" s="320"/>
    </row>
    <row r="1667" spans="2:18" x14ac:dyDescent="0.2">
      <c r="B1667" s="315" t="s">
        <v>8805</v>
      </c>
      <c r="C1667" s="316" t="s">
        <v>8798</v>
      </c>
      <c r="D1667" s="315" t="s">
        <v>24</v>
      </c>
      <c r="E1667" s="317">
        <v>126</v>
      </c>
      <c r="F1667" s="318">
        <v>0</v>
      </c>
      <c r="G1667" s="318">
        <v>1.6249</v>
      </c>
      <c r="H1667" s="319">
        <v>0.47632750000000001</v>
      </c>
      <c r="I1667" s="319"/>
      <c r="J1667" s="319"/>
      <c r="K1667" s="315"/>
      <c r="L1667" s="319"/>
      <c r="M1667" s="319"/>
      <c r="N1667" s="320"/>
      <c r="O1667" s="320"/>
      <c r="P1667" s="315"/>
      <c r="Q1667" s="319"/>
      <c r="R1667" s="320"/>
    </row>
    <row r="1668" spans="2:18" x14ac:dyDescent="0.2">
      <c r="B1668" s="315" t="s">
        <v>1711</v>
      </c>
      <c r="C1668" s="316" t="s">
        <v>8802</v>
      </c>
      <c r="D1668" s="315" t="s">
        <v>24</v>
      </c>
      <c r="E1668" s="317">
        <v>644.78</v>
      </c>
      <c r="F1668" s="318">
        <v>0</v>
      </c>
      <c r="G1668" s="318">
        <v>3.5162000000000004</v>
      </c>
      <c r="H1668" s="319">
        <v>3.3914518000000005</v>
      </c>
      <c r="I1668" s="319">
        <v>2.3747117599999998</v>
      </c>
      <c r="J1668" s="319">
        <v>0.74254560999999997</v>
      </c>
      <c r="K1668" s="315">
        <v>2</v>
      </c>
      <c r="L1668" s="319">
        <v>42808.92000455159</v>
      </c>
      <c r="M1668" s="319">
        <v>42808.92000455159</v>
      </c>
      <c r="N1668" s="320">
        <v>6.005800812946703E-4</v>
      </c>
      <c r="O1668" s="320">
        <v>6.005800812946703E-4</v>
      </c>
      <c r="P1668" s="315">
        <v>3</v>
      </c>
      <c r="Q1668" s="319">
        <v>31788.674999404728</v>
      </c>
      <c r="R1668" s="320">
        <v>1.0683059133183728E-4</v>
      </c>
    </row>
    <row r="1669" spans="2:18" x14ac:dyDescent="0.2">
      <c r="B1669" s="315" t="s">
        <v>1871</v>
      </c>
      <c r="C1669" s="316" t="s">
        <v>8806</v>
      </c>
      <c r="D1669" s="315" t="s">
        <v>24</v>
      </c>
      <c r="E1669" s="317">
        <v>644.78000000000009</v>
      </c>
      <c r="F1669" s="318">
        <v>5.4207999999999998</v>
      </c>
      <c r="G1669" s="318">
        <v>1.1562000000000001</v>
      </c>
      <c r="H1669" s="319">
        <v>1.9434161999999997</v>
      </c>
      <c r="I1669" s="319">
        <v>4.5115606499999998</v>
      </c>
      <c r="J1669" s="319">
        <v>0.34864109999999998</v>
      </c>
      <c r="K1669" s="315">
        <v>1</v>
      </c>
      <c r="L1669" s="319">
        <v>53327.999999223975</v>
      </c>
      <c r="M1669" s="319">
        <v>53327.999999223975</v>
      </c>
      <c r="N1669" s="320">
        <v>8.3564006428626903E-4</v>
      </c>
      <c r="O1669" s="320">
        <v>8.3564006428626903E-4</v>
      </c>
      <c r="P1669" s="315">
        <v>5</v>
      </c>
      <c r="Q1669" s="319">
        <v>18051.180900108731</v>
      </c>
      <c r="R1669" s="320">
        <v>7.5063103153274845E-5</v>
      </c>
    </row>
    <row r="1670" spans="2:18" x14ac:dyDescent="0.2">
      <c r="B1670" s="315" t="s">
        <v>4780</v>
      </c>
      <c r="C1670" s="316" t="s">
        <v>8807</v>
      </c>
      <c r="D1670" s="315" t="s">
        <v>24</v>
      </c>
      <c r="E1670" s="317">
        <v>1523.0533333333333</v>
      </c>
      <c r="F1670" s="318">
        <v>6.3520000000000003</v>
      </c>
      <c r="G1670" s="318">
        <v>1.1424000000000001</v>
      </c>
      <c r="H1670" s="319">
        <v>2.7436463999999998</v>
      </c>
      <c r="I1670" s="319">
        <v>0</v>
      </c>
      <c r="J1670" s="319">
        <v>0.76413662000000004</v>
      </c>
      <c r="K1670" s="315">
        <v>0</v>
      </c>
      <c r="L1670" s="319">
        <v>0</v>
      </c>
      <c r="M1670" s="319">
        <v>0</v>
      </c>
      <c r="N1670" s="320">
        <v>0</v>
      </c>
      <c r="O1670" s="320">
        <v>0</v>
      </c>
      <c r="P1670" s="315">
        <v>6</v>
      </c>
      <c r="Q1670" s="319">
        <v>13196.194999941934</v>
      </c>
      <c r="R1670" s="320">
        <v>7.7081755337854915E-5</v>
      </c>
    </row>
    <row r="1671" spans="2:18" x14ac:dyDescent="0.2">
      <c r="B1671" s="315" t="s">
        <v>1520</v>
      </c>
      <c r="C1671" s="316" t="s">
        <v>8806</v>
      </c>
      <c r="D1671" s="315" t="s">
        <v>25</v>
      </c>
      <c r="E1671" s="317">
        <v>1364</v>
      </c>
      <c r="F1671" s="318">
        <v>5.7741999999999996</v>
      </c>
      <c r="G1671" s="318">
        <v>0.5707000000000001</v>
      </c>
      <c r="H1671" s="319">
        <v>1.0391897052250927</v>
      </c>
      <c r="I1671" s="319"/>
      <c r="J1671" s="319"/>
      <c r="K1671" s="315"/>
      <c r="L1671" s="319"/>
      <c r="M1671" s="319"/>
      <c r="N1671" s="320"/>
      <c r="O1671" s="320"/>
      <c r="P1671" s="315"/>
      <c r="Q1671" s="319"/>
      <c r="R1671" s="320"/>
    </row>
    <row r="1672" spans="2:18" x14ac:dyDescent="0.2">
      <c r="B1672" s="315" t="s">
        <v>7343</v>
      </c>
      <c r="C1672" s="316" t="s">
        <v>8459</v>
      </c>
      <c r="D1672" s="315" t="s">
        <v>24</v>
      </c>
      <c r="E1672" s="317">
        <v>37</v>
      </c>
      <c r="F1672" s="318">
        <v>0.22209999999999999</v>
      </c>
      <c r="G1672" s="318">
        <v>3.4674999999999998</v>
      </c>
      <c r="H1672" s="319">
        <v>3.6963013999999998</v>
      </c>
      <c r="I1672" s="319">
        <v>0</v>
      </c>
      <c r="J1672" s="319">
        <v>5.2766118799999999</v>
      </c>
      <c r="K1672" s="315">
        <v>0</v>
      </c>
      <c r="L1672" s="319">
        <v>0</v>
      </c>
      <c r="M1672" s="319">
        <v>0</v>
      </c>
      <c r="N1672" s="320">
        <v>0</v>
      </c>
      <c r="O1672" s="320">
        <v>0</v>
      </c>
      <c r="P1672" s="315">
        <v>1</v>
      </c>
      <c r="Q1672" s="319">
        <v>350.00000000931323</v>
      </c>
      <c r="R1672" s="320">
        <v>2.0049935567527063E-6</v>
      </c>
    </row>
    <row r="1673" spans="2:18" x14ac:dyDescent="0.2">
      <c r="B1673" s="315" t="s">
        <v>8808</v>
      </c>
      <c r="C1673" s="316" t="s">
        <v>8809</v>
      </c>
      <c r="D1673" s="315" t="s">
        <v>24</v>
      </c>
      <c r="E1673" s="317">
        <v>6.5</v>
      </c>
      <c r="F1673" s="318">
        <v>0</v>
      </c>
      <c r="G1673" s="318">
        <v>3.1164000000000001</v>
      </c>
      <c r="H1673" s="319">
        <v>4.6299032999999996</v>
      </c>
      <c r="I1673" s="319"/>
      <c r="J1673" s="319"/>
      <c r="K1673" s="315"/>
      <c r="L1673" s="319"/>
      <c r="M1673" s="319"/>
      <c r="N1673" s="320"/>
      <c r="O1673" s="320"/>
      <c r="P1673" s="315"/>
      <c r="Q1673" s="319"/>
      <c r="R1673" s="320"/>
    </row>
    <row r="1674" spans="2:18" x14ac:dyDescent="0.2">
      <c r="B1674" s="315" t="s">
        <v>1260</v>
      </c>
      <c r="C1674" s="316" t="s">
        <v>8810</v>
      </c>
      <c r="D1674" s="315" t="s">
        <v>24</v>
      </c>
      <c r="E1674" s="317">
        <v>553.50800000000004</v>
      </c>
      <c r="F1674" s="318">
        <v>3.4752000000000001</v>
      </c>
      <c r="G1674" s="318">
        <v>1.9917</v>
      </c>
      <c r="H1674" s="319">
        <v>3.7725138000000005</v>
      </c>
      <c r="I1674" s="319">
        <v>6.7318804999999999</v>
      </c>
      <c r="J1674" s="319">
        <v>1.1908820000000001E-2</v>
      </c>
      <c r="K1674" s="315">
        <v>4</v>
      </c>
      <c r="L1674" s="319">
        <v>126035.86000354216</v>
      </c>
      <c r="M1674" s="319">
        <v>89194.000003690599</v>
      </c>
      <c r="N1674" s="320">
        <v>1.2576399786108467E-3</v>
      </c>
      <c r="O1674" s="320">
        <v>1.2116526464950299E-3</v>
      </c>
      <c r="P1674" s="315">
        <v>1</v>
      </c>
      <c r="Q1674" s="319">
        <v>49.919999999273571</v>
      </c>
      <c r="R1674" s="320">
        <v>1.0511756262290353E-6</v>
      </c>
    </row>
    <row r="1675" spans="2:18" x14ac:dyDescent="0.2">
      <c r="B1675" s="315" t="s">
        <v>885</v>
      </c>
      <c r="C1675" s="316" t="s">
        <v>8811</v>
      </c>
      <c r="D1675" s="315" t="s">
        <v>24</v>
      </c>
      <c r="E1675" s="317">
        <v>2217.462</v>
      </c>
      <c r="F1675" s="318">
        <v>8.0574999999999992</v>
      </c>
      <c r="G1675" s="318">
        <v>0.94510000000000005</v>
      </c>
      <c r="H1675" s="319">
        <v>3.8106200000000001</v>
      </c>
      <c r="I1675" s="319">
        <v>0.29848363</v>
      </c>
      <c r="J1675" s="319">
        <v>0.70904128</v>
      </c>
      <c r="K1675" s="315">
        <v>2</v>
      </c>
      <c r="L1675" s="319">
        <v>27853.000000161119</v>
      </c>
      <c r="M1675" s="319">
        <v>27853.000000161119</v>
      </c>
      <c r="N1675" s="320">
        <v>3.4872810098374423E-4</v>
      </c>
      <c r="O1675" s="320">
        <v>3.4872810098374423E-4</v>
      </c>
      <c r="P1675" s="315">
        <v>8</v>
      </c>
      <c r="Q1675" s="319">
        <v>30587.314999936178</v>
      </c>
      <c r="R1675" s="320">
        <v>1.4178308096075615E-4</v>
      </c>
    </row>
    <row r="1676" spans="2:18" x14ac:dyDescent="0.2">
      <c r="B1676" s="315" t="s">
        <v>660</v>
      </c>
      <c r="C1676" s="316" t="s">
        <v>8192</v>
      </c>
      <c r="D1676" s="315" t="s">
        <v>24</v>
      </c>
      <c r="E1676" s="317">
        <v>1464.5</v>
      </c>
      <c r="F1676" s="318">
        <v>9.0503999999999998</v>
      </c>
      <c r="G1676" s="318">
        <v>0.21830000000000002</v>
      </c>
      <c r="H1676" s="319">
        <v>3.1368133694757439</v>
      </c>
      <c r="I1676" s="319">
        <v>15.867850710000001</v>
      </c>
      <c r="J1676" s="319">
        <v>1.3345099999999999E-3</v>
      </c>
      <c r="K1676" s="315">
        <v>2</v>
      </c>
      <c r="L1676" s="319">
        <v>1002552.9999996792</v>
      </c>
      <c r="M1676" s="319">
        <v>7572.5000002712477</v>
      </c>
      <c r="N1676" s="320">
        <v>1.5736921064807266E-3</v>
      </c>
      <c r="O1676" s="320">
        <v>1.1696021857686279E-4</v>
      </c>
      <c r="P1676" s="315">
        <v>1</v>
      </c>
      <c r="Q1676" s="319">
        <v>93.960000002430746</v>
      </c>
      <c r="R1676" s="320">
        <v>1.1702102482453759E-6</v>
      </c>
    </row>
    <row r="1677" spans="2:18" x14ac:dyDescent="0.2">
      <c r="B1677" s="315" t="s">
        <v>1178</v>
      </c>
      <c r="C1677" s="316" t="s">
        <v>8459</v>
      </c>
      <c r="D1677" s="315" t="s">
        <v>24</v>
      </c>
      <c r="E1677" s="317">
        <v>1403.915</v>
      </c>
      <c r="F1677" s="318">
        <v>2.2385999999999999</v>
      </c>
      <c r="G1677" s="318">
        <v>0.72460000000000002</v>
      </c>
      <c r="H1677" s="319">
        <v>1.398953339424593</v>
      </c>
      <c r="I1677" s="319">
        <v>0.42894222999999998</v>
      </c>
      <c r="J1677" s="319">
        <v>6.30279E-3</v>
      </c>
      <c r="K1677" s="315">
        <v>3</v>
      </c>
      <c r="L1677" s="319">
        <v>15126.240001149068</v>
      </c>
      <c r="M1677" s="319">
        <v>15126.240001149068</v>
      </c>
      <c r="N1677" s="320">
        <v>2.3204184740495805E-4</v>
      </c>
      <c r="O1677" s="320">
        <v>2.3204184740495805E-4</v>
      </c>
      <c r="P1677" s="315">
        <v>1</v>
      </c>
      <c r="Q1677" s="319">
        <v>280.80000001430165</v>
      </c>
      <c r="R1677" s="320">
        <v>1.7563844876362242E-6</v>
      </c>
    </row>
    <row r="1678" spans="2:18" x14ac:dyDescent="0.2">
      <c r="B1678" s="315" t="s">
        <v>1630</v>
      </c>
      <c r="C1678" s="316" t="s">
        <v>8812</v>
      </c>
      <c r="D1678" s="315" t="s">
        <v>24</v>
      </c>
      <c r="E1678" s="317">
        <v>796.50666666666666</v>
      </c>
      <c r="F1678" s="318">
        <v>8.030800000000001</v>
      </c>
      <c r="G1678" s="318">
        <v>2.9645000000000001</v>
      </c>
      <c r="H1678" s="319">
        <v>3.2199738999999998</v>
      </c>
      <c r="I1678" s="319">
        <v>88.064117690000003</v>
      </c>
      <c r="J1678" s="319">
        <v>6.2395569999999997E-2</v>
      </c>
      <c r="K1678" s="315">
        <v>1</v>
      </c>
      <c r="L1678" s="319">
        <v>1457664.3799981568</v>
      </c>
      <c r="M1678" s="319">
        <v>0</v>
      </c>
      <c r="N1678" s="320">
        <v>7.1831187257276178E-4</v>
      </c>
      <c r="O1678" s="320">
        <v>0</v>
      </c>
      <c r="P1678" s="315">
        <v>2</v>
      </c>
      <c r="Q1678" s="319">
        <v>3442.5160001249214</v>
      </c>
      <c r="R1678" s="320">
        <v>2.3347202202155202E-5</v>
      </c>
    </row>
    <row r="1679" spans="2:18" x14ac:dyDescent="0.2">
      <c r="B1679" s="315" t="s">
        <v>1195</v>
      </c>
      <c r="C1679" s="316" t="s">
        <v>8813</v>
      </c>
      <c r="D1679" s="315" t="s">
        <v>24</v>
      </c>
      <c r="E1679" s="317">
        <v>2045.5526666666672</v>
      </c>
      <c r="F1679" s="318">
        <v>3.2372000000000001</v>
      </c>
      <c r="G1679" s="318">
        <v>0.1338</v>
      </c>
      <c r="H1679" s="319">
        <v>1.5714752858730754</v>
      </c>
      <c r="I1679" s="319">
        <v>0.60090120999999996</v>
      </c>
      <c r="J1679" s="319">
        <v>0.96154852999999996</v>
      </c>
      <c r="K1679" s="315">
        <v>2</v>
      </c>
      <c r="L1679" s="319">
        <v>16061.25000009936</v>
      </c>
      <c r="M1679" s="319">
        <v>16061.25000009936</v>
      </c>
      <c r="N1679" s="320">
        <v>6.3643479317933678E-5</v>
      </c>
      <c r="O1679" s="320">
        <v>6.3643479317933678E-5</v>
      </c>
      <c r="P1679" s="315">
        <v>13</v>
      </c>
      <c r="Q1679" s="319">
        <v>54323.489999985446</v>
      </c>
      <c r="R1679" s="320">
        <v>2.2521998487863798E-4</v>
      </c>
    </row>
    <row r="1680" spans="2:18" x14ac:dyDescent="0.2">
      <c r="B1680" s="315" t="s">
        <v>1276</v>
      </c>
      <c r="C1680" s="316" t="s">
        <v>8814</v>
      </c>
      <c r="D1680" s="315" t="s">
        <v>24</v>
      </c>
      <c r="E1680" s="317">
        <v>1287.1328571428571</v>
      </c>
      <c r="F1680" s="318">
        <v>9.5831</v>
      </c>
      <c r="G1680" s="318">
        <v>1.2092000000000001</v>
      </c>
      <c r="H1680" s="319">
        <v>5.7159300000000002</v>
      </c>
      <c r="I1680" s="319">
        <v>14.41478498</v>
      </c>
      <c r="J1680" s="319">
        <v>1.7613191500000001</v>
      </c>
      <c r="K1680" s="315">
        <v>3</v>
      </c>
      <c r="L1680" s="319">
        <v>481261.43998754787</v>
      </c>
      <c r="M1680" s="319">
        <v>48358.439994683649</v>
      </c>
      <c r="N1680" s="320">
        <v>2.645861906672522E-3</v>
      </c>
      <c r="O1680" s="320">
        <v>1.358716692451291E-3</v>
      </c>
      <c r="P1680" s="315">
        <v>4</v>
      </c>
      <c r="Q1680" s="319">
        <v>4497.0599999599272</v>
      </c>
      <c r="R1680" s="320">
        <v>1.7399624969967238E-5</v>
      </c>
    </row>
    <row r="1681" spans="2:18" x14ac:dyDescent="0.2">
      <c r="B1681" s="315" t="s">
        <v>921</v>
      </c>
      <c r="C1681" s="316" t="s">
        <v>8449</v>
      </c>
      <c r="D1681" s="315" t="s">
        <v>24</v>
      </c>
      <c r="E1681" s="317">
        <v>725.625</v>
      </c>
      <c r="F1681" s="318">
        <v>4.5626999999999995</v>
      </c>
      <c r="G1681" s="318">
        <v>0.3327</v>
      </c>
      <c r="H1681" s="319">
        <v>3.3533455999999999</v>
      </c>
      <c r="I1681" s="319">
        <v>10.308738890000001</v>
      </c>
      <c r="J1681" s="319">
        <v>0.26354689999999997</v>
      </c>
      <c r="K1681" s="315">
        <v>3</v>
      </c>
      <c r="L1681" s="319">
        <v>164759.73000370094</v>
      </c>
      <c r="M1681" s="319">
        <v>164759.73000370094</v>
      </c>
      <c r="N1681" s="320">
        <v>1.5074746856111887E-3</v>
      </c>
      <c r="O1681" s="320">
        <v>1.5074746856111887E-3</v>
      </c>
      <c r="P1681" s="315">
        <v>1</v>
      </c>
      <c r="Q1681" s="319">
        <v>1614.9999998894054</v>
      </c>
      <c r="R1681" s="320">
        <v>1.9014988755036046E-5</v>
      </c>
    </row>
    <row r="1682" spans="2:18" x14ac:dyDescent="0.2">
      <c r="B1682" s="315" t="s">
        <v>1618</v>
      </c>
      <c r="C1682" s="316" t="s">
        <v>8815</v>
      </c>
      <c r="D1682" s="315" t="s">
        <v>25</v>
      </c>
      <c r="E1682" s="317">
        <v>10</v>
      </c>
      <c r="F1682" s="318">
        <v>5.7006999999999994</v>
      </c>
      <c r="G1682" s="318">
        <v>2.4904000000000002</v>
      </c>
      <c r="H1682" s="319">
        <v>4.2869475000000001</v>
      </c>
      <c r="I1682" s="319"/>
      <c r="J1682" s="319"/>
      <c r="K1682" s="315"/>
      <c r="L1682" s="319"/>
      <c r="M1682" s="319"/>
      <c r="N1682" s="320"/>
      <c r="O1682" s="320"/>
      <c r="P1682" s="315"/>
      <c r="Q1682" s="319"/>
      <c r="R1682" s="320"/>
    </row>
    <row r="1683" spans="2:18" x14ac:dyDescent="0.2">
      <c r="B1683" s="315" t="s">
        <v>883</v>
      </c>
      <c r="C1683" s="316" t="s">
        <v>8816</v>
      </c>
      <c r="D1683" s="315" t="s">
        <v>25</v>
      </c>
      <c r="E1683" s="317">
        <v>1113.3920930232557</v>
      </c>
      <c r="F1683" s="318">
        <v>92.485100000000003</v>
      </c>
      <c r="G1683" s="318">
        <v>5.782</v>
      </c>
      <c r="H1683" s="319">
        <v>2.8579650000000001</v>
      </c>
      <c r="I1683" s="319">
        <v>262.28906819000002</v>
      </c>
      <c r="J1683" s="319">
        <v>11.139541469999999</v>
      </c>
      <c r="K1683" s="315">
        <v>14</v>
      </c>
      <c r="L1683" s="319">
        <v>4234507.2600034568</v>
      </c>
      <c r="M1683" s="319">
        <v>242484.29999697517</v>
      </c>
      <c r="N1683" s="320">
        <v>1.3472386183157541E-2</v>
      </c>
      <c r="O1683" s="320">
        <v>5.8037345109086952E-3</v>
      </c>
      <c r="P1683" s="315">
        <v>28</v>
      </c>
      <c r="Q1683" s="319">
        <v>190346.78299972892</v>
      </c>
      <c r="R1683" s="320">
        <v>1.8263446679873823E-3</v>
      </c>
    </row>
    <row r="1684" spans="2:18" x14ac:dyDescent="0.2">
      <c r="B1684" s="315" t="s">
        <v>937</v>
      </c>
      <c r="C1684" s="316" t="s">
        <v>8817</v>
      </c>
      <c r="D1684" s="315" t="s">
        <v>25</v>
      </c>
      <c r="E1684" s="317">
        <v>655.45892857142849</v>
      </c>
      <c r="F1684" s="318">
        <v>67.114999999999995</v>
      </c>
      <c r="G1684" s="318">
        <v>1.4590000000000001</v>
      </c>
      <c r="H1684" s="319">
        <v>1.3908762999999997</v>
      </c>
      <c r="I1684" s="319">
        <v>102.44270631000001</v>
      </c>
      <c r="J1684" s="319">
        <v>5.0026083200000002</v>
      </c>
      <c r="K1684" s="315">
        <v>19</v>
      </c>
      <c r="L1684" s="319">
        <v>2184263.8150009676</v>
      </c>
      <c r="M1684" s="319">
        <v>137824.81500108913</v>
      </c>
      <c r="N1684" s="320">
        <v>9.0603699312107686E-3</v>
      </c>
      <c r="O1684" s="320">
        <v>2.8256624028527937E-3</v>
      </c>
      <c r="P1684" s="315">
        <v>9</v>
      </c>
      <c r="Q1684" s="319">
        <v>82482.559999056306</v>
      </c>
      <c r="R1684" s="320">
        <v>7.198512827305295E-4</v>
      </c>
    </row>
    <row r="1685" spans="2:18" x14ac:dyDescent="0.2">
      <c r="B1685" s="315" t="s">
        <v>673</v>
      </c>
      <c r="C1685" s="316" t="s">
        <v>8815</v>
      </c>
      <c r="D1685" s="315" t="s">
        <v>25</v>
      </c>
      <c r="E1685" s="317">
        <v>466.60187500000006</v>
      </c>
      <c r="F1685" s="318">
        <v>20.490500000000001</v>
      </c>
      <c r="G1685" s="318">
        <v>2.3085</v>
      </c>
      <c r="H1685" s="319">
        <v>1.0288674</v>
      </c>
      <c r="I1685" s="319">
        <v>22.107612410000002</v>
      </c>
      <c r="J1685" s="319">
        <v>0.21670266999999999</v>
      </c>
      <c r="K1685" s="315">
        <v>12</v>
      </c>
      <c r="L1685" s="319">
        <v>479281.59000190027</v>
      </c>
      <c r="M1685" s="319">
        <v>103310.27000054286</v>
      </c>
      <c r="N1685" s="320">
        <v>3.1453536031071645E-3</v>
      </c>
      <c r="O1685" s="320">
        <v>1.7677820153315922E-3</v>
      </c>
      <c r="P1685" s="315">
        <v>3</v>
      </c>
      <c r="Q1685" s="319">
        <v>6442.7199998587839</v>
      </c>
      <c r="R1685" s="320">
        <v>9.0102461687061858E-5</v>
      </c>
    </row>
    <row r="1686" spans="2:18" x14ac:dyDescent="0.2">
      <c r="B1686" s="315" t="s">
        <v>1608</v>
      </c>
      <c r="C1686" s="316" t="s">
        <v>8818</v>
      </c>
      <c r="D1686" s="315" t="s">
        <v>25</v>
      </c>
      <c r="E1686" s="317">
        <v>860.25</v>
      </c>
      <c r="F1686" s="318">
        <v>3.2950999999999997</v>
      </c>
      <c r="G1686" s="318">
        <v>4.8535000000000004</v>
      </c>
      <c r="H1686" s="319">
        <v>0.34295579999999998</v>
      </c>
      <c r="I1686" s="319">
        <v>58.731683709999999</v>
      </c>
      <c r="J1686" s="319">
        <v>0.48894868000000002</v>
      </c>
      <c r="K1686" s="315">
        <v>1</v>
      </c>
      <c r="L1686" s="319">
        <v>3783269.9999981932</v>
      </c>
      <c r="M1686" s="319">
        <v>0</v>
      </c>
      <c r="N1686" s="320">
        <v>2.4482954806413749E-3</v>
      </c>
      <c r="O1686" s="320">
        <v>0</v>
      </c>
      <c r="P1686" s="315">
        <v>1</v>
      </c>
      <c r="Q1686" s="319">
        <v>5588.9999998302665</v>
      </c>
      <c r="R1686" s="320">
        <v>7.7196879519144645E-5</v>
      </c>
    </row>
    <row r="1687" spans="2:18" x14ac:dyDescent="0.2">
      <c r="B1687" s="315" t="s">
        <v>1030</v>
      </c>
      <c r="C1687" s="316" t="s">
        <v>8819</v>
      </c>
      <c r="D1687" s="315" t="s">
        <v>25</v>
      </c>
      <c r="E1687" s="317">
        <v>707.13200000000018</v>
      </c>
      <c r="F1687" s="318">
        <v>4.6421999999999999</v>
      </c>
      <c r="G1687" s="318">
        <v>2.9925000000000002</v>
      </c>
      <c r="H1687" s="319">
        <v>1.8282041110441432</v>
      </c>
      <c r="I1687" s="319">
        <v>6.6998701199999999</v>
      </c>
      <c r="J1687" s="319">
        <v>2.4421151700000001</v>
      </c>
      <c r="K1687" s="315">
        <v>5</v>
      </c>
      <c r="L1687" s="319">
        <v>349160.17019935529</v>
      </c>
      <c r="M1687" s="319">
        <v>22420.170199141125</v>
      </c>
      <c r="N1687" s="320">
        <v>3.5213489423075914E-3</v>
      </c>
      <c r="O1687" s="320">
        <v>2.4268873286667075E-3</v>
      </c>
      <c r="P1687" s="315">
        <v>5</v>
      </c>
      <c r="Q1687" s="319">
        <v>67712.867999240349</v>
      </c>
      <c r="R1687" s="320">
        <v>5.3171245326260328E-4</v>
      </c>
    </row>
    <row r="1688" spans="2:18" x14ac:dyDescent="0.2">
      <c r="B1688" s="315" t="s">
        <v>2926</v>
      </c>
      <c r="C1688" s="316" t="s">
        <v>8757</v>
      </c>
      <c r="D1688" s="315" t="s">
        <v>24</v>
      </c>
      <c r="E1688" s="317">
        <v>43.58</v>
      </c>
      <c r="F1688" s="318">
        <v>1.0403</v>
      </c>
      <c r="G1688" s="318">
        <v>1.2999000000000001</v>
      </c>
      <c r="H1688" s="319">
        <v>2.8770180999999999</v>
      </c>
      <c r="I1688" s="319">
        <v>0</v>
      </c>
      <c r="J1688" s="319">
        <v>0.2850801</v>
      </c>
      <c r="K1688" s="315">
        <v>0</v>
      </c>
      <c r="L1688" s="319">
        <v>0</v>
      </c>
      <c r="M1688" s="319">
        <v>0</v>
      </c>
      <c r="N1688" s="320">
        <v>0</v>
      </c>
      <c r="O1688" s="320">
        <v>0</v>
      </c>
      <c r="P1688" s="315">
        <v>1</v>
      </c>
      <c r="Q1688" s="319">
        <v>1640.1600001235495</v>
      </c>
      <c r="R1688" s="320">
        <v>1.6144812704810953E-5</v>
      </c>
    </row>
    <row r="1689" spans="2:18" x14ac:dyDescent="0.2">
      <c r="B1689" s="315" t="s">
        <v>6706</v>
      </c>
      <c r="C1689" s="316" t="s">
        <v>8757</v>
      </c>
      <c r="D1689" s="315" t="s">
        <v>24</v>
      </c>
      <c r="E1689" s="317">
        <v>21</v>
      </c>
      <c r="F1689" s="318">
        <v>0</v>
      </c>
      <c r="G1689" s="318">
        <v>2.2528000000000001</v>
      </c>
      <c r="H1689" s="319">
        <v>3.0675490999999995</v>
      </c>
      <c r="I1689" s="319">
        <v>0</v>
      </c>
      <c r="J1689" s="319">
        <v>5.91662278</v>
      </c>
      <c r="K1689" s="315">
        <v>0</v>
      </c>
      <c r="L1689" s="319">
        <v>0</v>
      </c>
      <c r="M1689" s="319">
        <v>0</v>
      </c>
      <c r="N1689" s="320">
        <v>0</v>
      </c>
      <c r="O1689" s="320">
        <v>0</v>
      </c>
      <c r="P1689" s="315">
        <v>1</v>
      </c>
      <c r="Q1689" s="319">
        <v>2909.6100000036881</v>
      </c>
      <c r="R1689" s="320">
        <v>9.9588122637642731E-7</v>
      </c>
    </row>
    <row r="1690" spans="2:18" x14ac:dyDescent="0.2">
      <c r="B1690" s="315" t="s">
        <v>8820</v>
      </c>
      <c r="C1690" s="316" t="s">
        <v>8757</v>
      </c>
      <c r="D1690" s="315" t="s">
        <v>24</v>
      </c>
      <c r="E1690" s="317">
        <v>13</v>
      </c>
      <c r="F1690" s="318">
        <v>0</v>
      </c>
      <c r="G1690" s="318">
        <v>1.804</v>
      </c>
      <c r="H1690" s="319">
        <v>3.4867173</v>
      </c>
      <c r="I1690" s="319"/>
      <c r="J1690" s="319"/>
      <c r="K1690" s="315"/>
      <c r="L1690" s="319"/>
      <c r="M1690" s="319"/>
      <c r="N1690" s="320"/>
      <c r="O1690" s="320"/>
      <c r="P1690" s="315"/>
      <c r="Q1690" s="319"/>
      <c r="R1690" s="320"/>
    </row>
    <row r="1691" spans="2:18" x14ac:dyDescent="0.2">
      <c r="B1691" s="315" t="s">
        <v>8821</v>
      </c>
      <c r="C1691" s="316" t="s">
        <v>8757</v>
      </c>
      <c r="D1691" s="315" t="s">
        <v>24</v>
      </c>
      <c r="E1691" s="317">
        <v>4</v>
      </c>
      <c r="F1691" s="318">
        <v>0</v>
      </c>
      <c r="G1691" s="318">
        <v>1.3448</v>
      </c>
      <c r="H1691" s="319">
        <v>3.6772483</v>
      </c>
      <c r="I1691" s="319"/>
      <c r="J1691" s="319"/>
      <c r="K1691" s="315"/>
      <c r="L1691" s="319"/>
      <c r="M1691" s="319"/>
      <c r="N1691" s="320"/>
      <c r="O1691" s="320"/>
      <c r="P1691" s="315"/>
      <c r="Q1691" s="319"/>
      <c r="R1691" s="320"/>
    </row>
    <row r="1692" spans="2:18" x14ac:dyDescent="0.2">
      <c r="B1692" s="315" t="s">
        <v>1806</v>
      </c>
      <c r="C1692" s="316" t="s">
        <v>8757</v>
      </c>
      <c r="D1692" s="315" t="s">
        <v>24</v>
      </c>
      <c r="E1692" s="317">
        <v>5.5</v>
      </c>
      <c r="F1692" s="318">
        <v>0.4713</v>
      </c>
      <c r="G1692" s="318">
        <v>0.86180000000000012</v>
      </c>
      <c r="H1692" s="319">
        <v>2.3816375000000001</v>
      </c>
      <c r="I1692" s="319">
        <v>2.9121744199999999</v>
      </c>
      <c r="J1692" s="319">
        <v>0</v>
      </c>
      <c r="K1692" s="315">
        <v>1</v>
      </c>
      <c r="L1692" s="319">
        <v>341.00000001664739</v>
      </c>
      <c r="M1692" s="319">
        <v>341.00000001664739</v>
      </c>
      <c r="N1692" s="320">
        <v>5.5393079819081367E-6</v>
      </c>
      <c r="O1692" s="320">
        <v>5.5393079819081367E-6</v>
      </c>
      <c r="P1692" s="315">
        <v>0</v>
      </c>
      <c r="Q1692" s="319">
        <v>0</v>
      </c>
      <c r="R1692" s="320">
        <v>0</v>
      </c>
    </row>
    <row r="1693" spans="2:18" x14ac:dyDescent="0.2">
      <c r="B1693" s="315" t="s">
        <v>713</v>
      </c>
      <c r="C1693" s="316" t="s">
        <v>8822</v>
      </c>
      <c r="D1693" s="315" t="s">
        <v>24</v>
      </c>
      <c r="E1693" s="317">
        <v>1187.325</v>
      </c>
      <c r="F1693" s="318">
        <v>3.0589</v>
      </c>
      <c r="G1693" s="318">
        <v>7.0019000000000009</v>
      </c>
      <c r="H1693" s="319">
        <v>5.0109652999999996</v>
      </c>
      <c r="I1693" s="319">
        <v>0.42169349</v>
      </c>
      <c r="J1693" s="319">
        <v>14.594614719999999</v>
      </c>
      <c r="K1693" s="315">
        <v>2</v>
      </c>
      <c r="L1693" s="319">
        <v>1946.5000000427244</v>
      </c>
      <c r="M1693" s="319">
        <v>1946.5000000427244</v>
      </c>
      <c r="N1693" s="320">
        <v>3.56336454878165E-5</v>
      </c>
      <c r="O1693" s="320">
        <v>3.56336454878165E-5</v>
      </c>
      <c r="P1693" s="315">
        <v>4</v>
      </c>
      <c r="Q1693" s="319">
        <v>11981.000000009662</v>
      </c>
      <c r="R1693" s="320">
        <v>2.6045138176529116E-5</v>
      </c>
    </row>
    <row r="1694" spans="2:18" x14ac:dyDescent="0.2">
      <c r="B1694" s="315" t="s">
        <v>7388</v>
      </c>
      <c r="C1694" s="316" t="s">
        <v>8757</v>
      </c>
      <c r="D1694" s="315" t="s">
        <v>24</v>
      </c>
      <c r="E1694" s="317">
        <v>60.660000000000004</v>
      </c>
      <c r="F1694" s="318">
        <v>0.21740000000000001</v>
      </c>
      <c r="G1694" s="318">
        <v>2.4760999999999997</v>
      </c>
      <c r="H1694" s="319">
        <v>4.1535758000000005</v>
      </c>
      <c r="I1694" s="319">
        <v>0</v>
      </c>
      <c r="J1694" s="319">
        <v>4.4351839499999999</v>
      </c>
      <c r="K1694" s="315">
        <v>0</v>
      </c>
      <c r="L1694" s="319">
        <v>0</v>
      </c>
      <c r="M1694" s="319">
        <v>0</v>
      </c>
      <c r="N1694" s="320">
        <v>0</v>
      </c>
      <c r="O1694" s="320">
        <v>0</v>
      </c>
      <c r="P1694" s="315">
        <v>1</v>
      </c>
      <c r="Q1694" s="319">
        <v>301.00000000675209</v>
      </c>
      <c r="R1694" s="320">
        <v>1.0020688412676159E-6</v>
      </c>
    </row>
    <row r="1695" spans="2:18" x14ac:dyDescent="0.2">
      <c r="B1695" s="315" t="s">
        <v>538</v>
      </c>
      <c r="C1695" s="316" t="s">
        <v>8823</v>
      </c>
      <c r="D1695" s="315" t="s">
        <v>25</v>
      </c>
      <c r="E1695" s="317">
        <v>404</v>
      </c>
      <c r="F1695" s="318">
        <v>13.212999999999999</v>
      </c>
      <c r="G1695" s="318">
        <v>2.7094</v>
      </c>
      <c r="H1695" s="319">
        <v>1.8290975999999999</v>
      </c>
      <c r="I1695" s="319">
        <v>14.252000150000001</v>
      </c>
      <c r="J1695" s="319">
        <v>1.79372062</v>
      </c>
      <c r="K1695" s="315">
        <v>13</v>
      </c>
      <c r="L1695" s="319">
        <v>173989.80000221945</v>
      </c>
      <c r="M1695" s="319">
        <v>148392.80000214075</v>
      </c>
      <c r="N1695" s="320">
        <v>5.5083886920342931E-3</v>
      </c>
      <c r="O1695" s="320">
        <v>5.4711431788078812E-3</v>
      </c>
      <c r="P1695" s="315">
        <v>1</v>
      </c>
      <c r="Q1695" s="319">
        <v>52508.960000631581</v>
      </c>
      <c r="R1695" s="320">
        <v>2.798731349639083E-4</v>
      </c>
    </row>
    <row r="1696" spans="2:18" x14ac:dyDescent="0.2">
      <c r="B1696" s="315" t="s">
        <v>539</v>
      </c>
      <c r="C1696" s="316" t="s">
        <v>8824</v>
      </c>
      <c r="D1696" s="315" t="s">
        <v>25</v>
      </c>
      <c r="E1696" s="317">
        <v>169.25</v>
      </c>
      <c r="F1696" s="318">
        <v>9.5844000000000005</v>
      </c>
      <c r="G1696" s="318">
        <v>0.97620000000000007</v>
      </c>
      <c r="H1696" s="319">
        <v>0.36744353949010361</v>
      </c>
      <c r="I1696" s="319">
        <v>0.74485126000000002</v>
      </c>
      <c r="J1696" s="319">
        <v>1.8515549999999999E-2</v>
      </c>
      <c r="K1696" s="315">
        <v>3</v>
      </c>
      <c r="L1696" s="319">
        <v>15014.499999954714</v>
      </c>
      <c r="M1696" s="319">
        <v>15014.499999954714</v>
      </c>
      <c r="N1696" s="320">
        <v>1.2603840902743022E-3</v>
      </c>
      <c r="O1696" s="320">
        <v>1.2603840902743022E-3</v>
      </c>
      <c r="P1696" s="315">
        <v>2</v>
      </c>
      <c r="Q1696" s="319">
        <v>318.29000000108499</v>
      </c>
      <c r="R1696" s="320">
        <v>2.0710129893044007E-5</v>
      </c>
    </row>
    <row r="1697" spans="2:18" x14ac:dyDescent="0.2">
      <c r="B1697" s="315" t="s">
        <v>540</v>
      </c>
      <c r="C1697" s="316" t="s">
        <v>8825</v>
      </c>
      <c r="D1697" s="315" t="s">
        <v>25</v>
      </c>
      <c r="E1697" s="317">
        <v>389.0263157894737</v>
      </c>
      <c r="F1697" s="318">
        <v>13.049899999999999</v>
      </c>
      <c r="G1697" s="318">
        <v>2.8522000000000003</v>
      </c>
      <c r="H1697" s="319">
        <v>1.2946708705014716</v>
      </c>
      <c r="I1697" s="319">
        <v>19.527173770000001</v>
      </c>
      <c r="J1697" s="319">
        <v>5.5008092099999999</v>
      </c>
      <c r="K1697" s="315">
        <v>7</v>
      </c>
      <c r="L1697" s="319">
        <v>318341.64999873767</v>
      </c>
      <c r="M1697" s="319">
        <v>34189.150000791196</v>
      </c>
      <c r="N1697" s="320">
        <v>4.3187596624890195E-3</v>
      </c>
      <c r="O1697" s="320">
        <v>3.205637609558447E-3</v>
      </c>
      <c r="P1697" s="315">
        <v>12</v>
      </c>
      <c r="Q1697" s="319">
        <v>65655.924999963041</v>
      </c>
      <c r="R1697" s="320">
        <v>4.8385242233892062E-4</v>
      </c>
    </row>
    <row r="1698" spans="2:18" x14ac:dyDescent="0.2">
      <c r="B1698" s="315" t="s">
        <v>541</v>
      </c>
      <c r="C1698" s="316" t="s">
        <v>8826</v>
      </c>
      <c r="D1698" s="315" t="s">
        <v>25</v>
      </c>
      <c r="E1698" s="317">
        <v>879.86999999999966</v>
      </c>
      <c r="F1698" s="318">
        <v>22.256900000000002</v>
      </c>
      <c r="G1698" s="318">
        <v>0.53389999999999993</v>
      </c>
      <c r="H1698" s="319">
        <v>2.0112699003668824</v>
      </c>
      <c r="I1698" s="319">
        <v>36.876208439999999</v>
      </c>
      <c r="J1698" s="319">
        <v>4.0768150199999997</v>
      </c>
      <c r="K1698" s="315">
        <v>8</v>
      </c>
      <c r="L1698" s="319">
        <v>734019.59183227015</v>
      </c>
      <c r="M1698" s="319">
        <v>132419.87183433448</v>
      </c>
      <c r="N1698" s="320">
        <v>8.5077833161035094E-3</v>
      </c>
      <c r="O1698" s="320">
        <v>7.4820778753606123E-3</v>
      </c>
      <c r="P1698" s="315">
        <v>16</v>
      </c>
      <c r="Q1698" s="319">
        <v>77339.028499823238</v>
      </c>
      <c r="R1698" s="320">
        <v>9.6815547904891106E-4</v>
      </c>
    </row>
    <row r="1699" spans="2:18" x14ac:dyDescent="0.2">
      <c r="B1699" s="315" t="s">
        <v>542</v>
      </c>
      <c r="C1699" s="316" t="s">
        <v>8827</v>
      </c>
      <c r="D1699" s="315" t="s">
        <v>24</v>
      </c>
      <c r="E1699" s="317">
        <v>5</v>
      </c>
      <c r="F1699" s="318">
        <v>0.49769999999999998</v>
      </c>
      <c r="G1699" s="318">
        <v>0.83689999999999998</v>
      </c>
      <c r="H1699" s="319">
        <v>1.5664698262472871</v>
      </c>
      <c r="I1699" s="319">
        <v>0.96463266000000003</v>
      </c>
      <c r="J1699" s="319">
        <v>0</v>
      </c>
      <c r="K1699" s="315">
        <v>2</v>
      </c>
      <c r="L1699" s="319">
        <v>165.00000001396984</v>
      </c>
      <c r="M1699" s="319">
        <v>165.00000001396984</v>
      </c>
      <c r="N1699" s="320">
        <v>1.0035699232181858E-5</v>
      </c>
      <c r="O1699" s="320">
        <v>1.0035699232181858E-5</v>
      </c>
      <c r="P1699" s="315">
        <v>0</v>
      </c>
      <c r="Q1699" s="319">
        <v>0</v>
      </c>
      <c r="R1699" s="320">
        <v>0</v>
      </c>
    </row>
    <row r="1700" spans="2:18" x14ac:dyDescent="0.2">
      <c r="B1700" s="315" t="s">
        <v>1167</v>
      </c>
      <c r="C1700" s="316" t="s">
        <v>8828</v>
      </c>
      <c r="D1700" s="315" t="s">
        <v>25</v>
      </c>
      <c r="E1700" s="317">
        <v>1061.25</v>
      </c>
      <c r="F1700" s="318">
        <v>9.5030999999999999</v>
      </c>
      <c r="G1700" s="318">
        <v>7.5872000000000002</v>
      </c>
      <c r="H1700" s="319">
        <v>3.1437615000000001</v>
      </c>
      <c r="I1700" s="319">
        <v>6.2986701800000002</v>
      </c>
      <c r="J1700" s="319">
        <v>0.10266278</v>
      </c>
      <c r="K1700" s="315">
        <v>3</v>
      </c>
      <c r="L1700" s="319">
        <v>134606.74999211478</v>
      </c>
      <c r="M1700" s="319">
        <v>68062.999996541475</v>
      </c>
      <c r="N1700" s="320">
        <v>6.3014829820684732E-3</v>
      </c>
      <c r="O1700" s="320">
        <v>3.2492903287662631E-3</v>
      </c>
      <c r="P1700" s="315">
        <v>2</v>
      </c>
      <c r="Q1700" s="319">
        <v>1010.9199999115547</v>
      </c>
      <c r="R1700" s="320">
        <v>8.385239644543629E-5</v>
      </c>
    </row>
    <row r="1701" spans="2:18" x14ac:dyDescent="0.2">
      <c r="B1701" s="315" t="s">
        <v>8829</v>
      </c>
      <c r="C1701" s="316" t="s">
        <v>8830</v>
      </c>
      <c r="D1701" s="315" t="s">
        <v>24</v>
      </c>
      <c r="E1701" s="317">
        <v>4</v>
      </c>
      <c r="F1701" s="318">
        <v>3.2000000000000001E-2</v>
      </c>
      <c r="G1701" s="318">
        <v>1.3668</v>
      </c>
      <c r="H1701" s="319">
        <v>1.8765933305835285</v>
      </c>
      <c r="I1701" s="319"/>
      <c r="J1701" s="319"/>
      <c r="K1701" s="315"/>
      <c r="L1701" s="319"/>
      <c r="M1701" s="319"/>
      <c r="N1701" s="320"/>
      <c r="O1701" s="320"/>
      <c r="P1701" s="315"/>
      <c r="Q1701" s="319"/>
      <c r="R1701" s="320"/>
    </row>
    <row r="1702" spans="2:18" x14ac:dyDescent="0.2">
      <c r="B1702" s="315" t="s">
        <v>1371</v>
      </c>
      <c r="C1702" s="316" t="s">
        <v>8831</v>
      </c>
      <c r="D1702" s="315" t="s">
        <v>25</v>
      </c>
      <c r="E1702" s="317">
        <v>1098.1099999999999</v>
      </c>
      <c r="F1702" s="318">
        <v>5.2436999999999996</v>
      </c>
      <c r="G1702" s="318">
        <v>2.7936000000000001</v>
      </c>
      <c r="H1702" s="319">
        <v>4.0202040999999999</v>
      </c>
      <c r="I1702" s="319">
        <v>6.4024474800000002</v>
      </c>
      <c r="J1702" s="319">
        <v>1.82048532</v>
      </c>
      <c r="K1702" s="315">
        <v>2</v>
      </c>
      <c r="L1702" s="319">
        <v>206801.00000558537</v>
      </c>
      <c r="M1702" s="319">
        <v>206801.00000558537</v>
      </c>
      <c r="N1702" s="320">
        <v>6.3341559043174119E-3</v>
      </c>
      <c r="O1702" s="320">
        <v>6.3341559043174119E-3</v>
      </c>
      <c r="P1702" s="315">
        <v>1</v>
      </c>
      <c r="Q1702" s="319">
        <v>75194.910000296746</v>
      </c>
      <c r="R1702" s="320">
        <v>1.235673719660615E-3</v>
      </c>
    </row>
    <row r="1703" spans="2:18" x14ac:dyDescent="0.2">
      <c r="B1703" s="315" t="s">
        <v>8832</v>
      </c>
      <c r="C1703" s="316" t="s">
        <v>10050</v>
      </c>
      <c r="D1703" s="315" t="s">
        <v>25</v>
      </c>
      <c r="E1703" s="317">
        <v>219</v>
      </c>
      <c r="F1703" s="318">
        <v>17.771799999999999</v>
      </c>
      <c r="G1703" s="318">
        <v>0.36293000000000003</v>
      </c>
      <c r="H1703" s="319">
        <v>3.0675490999999995</v>
      </c>
      <c r="I1703" s="319"/>
      <c r="J1703" s="319"/>
      <c r="K1703" s="315"/>
      <c r="L1703" s="319"/>
      <c r="M1703" s="319"/>
      <c r="N1703" s="320"/>
      <c r="O1703" s="320"/>
      <c r="P1703" s="315"/>
      <c r="Q1703" s="319"/>
      <c r="R1703" s="320"/>
    </row>
    <row r="1704" spans="2:18" x14ac:dyDescent="0.2">
      <c r="B1704" s="315" t="s">
        <v>8833</v>
      </c>
      <c r="C1704" s="316" t="s">
        <v>8834</v>
      </c>
      <c r="D1704" s="315" t="s">
        <v>24</v>
      </c>
      <c r="E1704" s="317">
        <v>134.02000000000001</v>
      </c>
      <c r="F1704" s="318">
        <v>3.3418999999999999</v>
      </c>
      <c r="G1704" s="318">
        <v>4.74437</v>
      </c>
      <c r="H1704" s="319">
        <v>3.1247083999999998</v>
      </c>
      <c r="I1704" s="319"/>
      <c r="J1704" s="319"/>
      <c r="K1704" s="315"/>
      <c r="L1704" s="319"/>
      <c r="M1704" s="319"/>
      <c r="N1704" s="320"/>
      <c r="O1704" s="320"/>
      <c r="P1704" s="315"/>
      <c r="Q1704" s="319"/>
      <c r="R1704" s="320"/>
    </row>
    <row r="1705" spans="2:18" x14ac:dyDescent="0.2">
      <c r="B1705" s="315" t="s">
        <v>8835</v>
      </c>
      <c r="C1705" s="316" t="s">
        <v>8836</v>
      </c>
      <c r="D1705" s="315" t="s">
        <v>24</v>
      </c>
      <c r="E1705" s="317">
        <v>85</v>
      </c>
      <c r="F1705" s="318">
        <v>0</v>
      </c>
      <c r="G1705" s="318">
        <v>4.3297700000000008</v>
      </c>
      <c r="H1705" s="319">
        <v>4.8966466999999998</v>
      </c>
      <c r="I1705" s="319"/>
      <c r="J1705" s="319"/>
      <c r="K1705" s="315"/>
      <c r="L1705" s="319"/>
      <c r="M1705" s="319"/>
      <c r="N1705" s="320"/>
      <c r="O1705" s="320"/>
      <c r="P1705" s="315"/>
      <c r="Q1705" s="319"/>
      <c r="R1705" s="320"/>
    </row>
    <row r="1706" spans="2:18" x14ac:dyDescent="0.2">
      <c r="B1706" s="315" t="s">
        <v>7358</v>
      </c>
      <c r="C1706" s="316" t="s">
        <v>8830</v>
      </c>
      <c r="D1706" s="315" t="s">
        <v>24</v>
      </c>
      <c r="E1706" s="317">
        <v>183.5</v>
      </c>
      <c r="F1706" s="318">
        <v>3.2497000000000003</v>
      </c>
      <c r="G1706" s="318">
        <v>10.344329999999999</v>
      </c>
      <c r="H1706" s="319">
        <v>4.9795806251383627</v>
      </c>
      <c r="I1706" s="319">
        <v>0</v>
      </c>
      <c r="J1706" s="319">
        <v>6.8167599999999995E-2</v>
      </c>
      <c r="K1706" s="315">
        <v>0</v>
      </c>
      <c r="L1706" s="319">
        <v>0</v>
      </c>
      <c r="M1706" s="319">
        <v>0</v>
      </c>
      <c r="N1706" s="320">
        <v>0</v>
      </c>
      <c r="O1706" s="320">
        <v>0</v>
      </c>
      <c r="P1706" s="315">
        <v>1</v>
      </c>
      <c r="Q1706" s="319">
        <v>86.399999999999991</v>
      </c>
      <c r="R1706" s="320">
        <v>9.6218276934322129E-7</v>
      </c>
    </row>
    <row r="1707" spans="2:18" x14ac:dyDescent="0.2">
      <c r="B1707" s="315" t="s">
        <v>8837</v>
      </c>
      <c r="C1707" s="316" t="s">
        <v>10051</v>
      </c>
      <c r="D1707" s="315" t="s">
        <v>24</v>
      </c>
      <c r="E1707" s="317">
        <v>348.5</v>
      </c>
      <c r="F1707" s="318">
        <v>11.285</v>
      </c>
      <c r="G1707" s="318">
        <v>1.5834699999999999</v>
      </c>
      <c r="H1707" s="319">
        <v>4.0202040999999999</v>
      </c>
      <c r="I1707" s="319"/>
      <c r="J1707" s="319"/>
      <c r="K1707" s="315"/>
      <c r="L1707" s="319"/>
      <c r="M1707" s="319"/>
      <c r="N1707" s="320"/>
      <c r="O1707" s="320"/>
      <c r="P1707" s="315"/>
      <c r="Q1707" s="319"/>
      <c r="R1707" s="320"/>
    </row>
    <row r="1708" spans="2:18" x14ac:dyDescent="0.2">
      <c r="B1708" s="315" t="s">
        <v>1675</v>
      </c>
      <c r="C1708" s="316" t="s">
        <v>8830</v>
      </c>
      <c r="D1708" s="315" t="s">
        <v>24</v>
      </c>
      <c r="E1708" s="317">
        <v>143.99166666666665</v>
      </c>
      <c r="F1708" s="318">
        <v>2.8084000000000002</v>
      </c>
      <c r="G1708" s="318">
        <v>0.6523000000000001</v>
      </c>
      <c r="H1708" s="319">
        <v>5.3348680000000002</v>
      </c>
      <c r="I1708" s="319">
        <v>1.4592201</v>
      </c>
      <c r="J1708" s="319">
        <v>3.8423912800000002</v>
      </c>
      <c r="K1708" s="315">
        <v>2</v>
      </c>
      <c r="L1708" s="319">
        <v>25547.330000467377</v>
      </c>
      <c r="M1708" s="319">
        <v>2405.3300004282619</v>
      </c>
      <c r="N1708" s="320">
        <v>1.5004607774346109E-4</v>
      </c>
      <c r="O1708" s="320">
        <v>1.4296973533097827E-4</v>
      </c>
      <c r="P1708" s="315">
        <v>4</v>
      </c>
      <c r="Q1708" s="319">
        <v>25325.999999803025</v>
      </c>
      <c r="R1708" s="320">
        <v>6.7310484651883463E-5</v>
      </c>
    </row>
    <row r="1709" spans="2:18" x14ac:dyDescent="0.2">
      <c r="B1709" s="315" t="s">
        <v>8838</v>
      </c>
      <c r="C1709" s="316" t="s">
        <v>8839</v>
      </c>
      <c r="D1709" s="315" t="s">
        <v>25</v>
      </c>
      <c r="E1709" s="317">
        <v>2241</v>
      </c>
      <c r="F1709" s="318">
        <v>33.7881</v>
      </c>
      <c r="G1709" s="318">
        <v>13.906370000000001</v>
      </c>
      <c r="H1709" s="319">
        <v>5.3348680000000002</v>
      </c>
      <c r="I1709" s="319"/>
      <c r="J1709" s="319"/>
      <c r="K1709" s="315"/>
      <c r="L1709" s="319"/>
      <c r="M1709" s="319"/>
      <c r="N1709" s="320"/>
      <c r="O1709" s="320"/>
      <c r="P1709" s="315"/>
      <c r="Q1709" s="319"/>
      <c r="R1709" s="320"/>
    </row>
    <row r="1710" spans="2:18" x14ac:dyDescent="0.2">
      <c r="B1710" s="315" t="s">
        <v>8840</v>
      </c>
      <c r="C1710" s="316" t="s">
        <v>8841</v>
      </c>
      <c r="D1710" s="315" t="s">
        <v>24</v>
      </c>
      <c r="E1710" s="317">
        <v>1754</v>
      </c>
      <c r="F1710" s="318">
        <v>4.3594999999999997</v>
      </c>
      <c r="G1710" s="318">
        <v>15.648260000000001</v>
      </c>
      <c r="H1710" s="319">
        <v>5.6016113999999995</v>
      </c>
      <c r="I1710" s="319"/>
      <c r="J1710" s="319"/>
      <c r="K1710" s="315"/>
      <c r="L1710" s="319"/>
      <c r="M1710" s="319"/>
      <c r="N1710" s="320"/>
      <c r="O1710" s="320"/>
      <c r="P1710" s="315"/>
      <c r="Q1710" s="319"/>
      <c r="R1710" s="320"/>
    </row>
    <row r="1711" spans="2:18" x14ac:dyDescent="0.2">
      <c r="B1711" s="315" t="s">
        <v>8842</v>
      </c>
      <c r="C1711" s="316" t="s">
        <v>8830</v>
      </c>
      <c r="D1711" s="315" t="s">
        <v>24</v>
      </c>
      <c r="E1711" s="317">
        <v>37</v>
      </c>
      <c r="F1711" s="318">
        <v>2.0242</v>
      </c>
      <c r="G1711" s="318">
        <v>0.67297000000000007</v>
      </c>
      <c r="H1711" s="319">
        <v>1.4861418</v>
      </c>
      <c r="I1711" s="319"/>
      <c r="J1711" s="319"/>
      <c r="K1711" s="315"/>
      <c r="L1711" s="319"/>
      <c r="M1711" s="319"/>
      <c r="N1711" s="320"/>
      <c r="O1711" s="320"/>
      <c r="P1711" s="315"/>
      <c r="Q1711" s="319"/>
      <c r="R1711" s="320"/>
    </row>
    <row r="1712" spans="2:18" x14ac:dyDescent="0.2">
      <c r="B1712" s="315" t="s">
        <v>8843</v>
      </c>
      <c r="C1712" s="316" t="s">
        <v>8830</v>
      </c>
      <c r="D1712" s="315" t="s">
        <v>24</v>
      </c>
      <c r="E1712" s="317">
        <v>6</v>
      </c>
      <c r="F1712" s="318">
        <v>0</v>
      </c>
      <c r="G1712" s="318">
        <v>1.6597999999999999</v>
      </c>
      <c r="H1712" s="319">
        <v>4.8966466999999998</v>
      </c>
      <c r="I1712" s="319"/>
      <c r="J1712" s="319"/>
      <c r="K1712" s="315"/>
      <c r="L1712" s="319"/>
      <c r="M1712" s="319"/>
      <c r="N1712" s="320"/>
      <c r="O1712" s="320"/>
      <c r="P1712" s="315"/>
      <c r="Q1712" s="319"/>
      <c r="R1712" s="320"/>
    </row>
    <row r="1713" spans="2:18" x14ac:dyDescent="0.2">
      <c r="B1713" s="315" t="s">
        <v>734</v>
      </c>
      <c r="C1713" s="316" t="s">
        <v>8844</v>
      </c>
      <c r="D1713" s="315" t="s">
        <v>24</v>
      </c>
      <c r="E1713" s="317">
        <v>1449.5726666666665</v>
      </c>
      <c r="F1713" s="318">
        <v>7.4784000000000006</v>
      </c>
      <c r="G1713" s="318">
        <v>0.57989999999999997</v>
      </c>
      <c r="H1713" s="319">
        <v>4.4393722999999996</v>
      </c>
      <c r="I1713" s="319">
        <v>1.275372</v>
      </c>
      <c r="J1713" s="319">
        <v>0.42224061000000002</v>
      </c>
      <c r="K1713" s="315">
        <v>8</v>
      </c>
      <c r="L1713" s="319">
        <v>34140.509999491558</v>
      </c>
      <c r="M1713" s="319">
        <v>14486.389999264245</v>
      </c>
      <c r="N1713" s="320">
        <v>1.7382652960900159E-3</v>
      </c>
      <c r="O1713" s="320">
        <v>1.5990128192379346E-3</v>
      </c>
      <c r="P1713" s="315">
        <v>6</v>
      </c>
      <c r="Q1713" s="319">
        <v>19986.96000003631</v>
      </c>
      <c r="R1713" s="320">
        <v>8.9290458849200423E-5</v>
      </c>
    </row>
    <row r="1714" spans="2:18" x14ac:dyDescent="0.2">
      <c r="B1714" s="315" t="s">
        <v>1472</v>
      </c>
      <c r="C1714" s="316" t="s">
        <v>8845</v>
      </c>
      <c r="D1714" s="315" t="s">
        <v>24</v>
      </c>
      <c r="E1714" s="317">
        <v>273.75</v>
      </c>
      <c r="F1714" s="318">
        <v>1.5524</v>
      </c>
      <c r="G1714" s="318">
        <v>2.8453000000000004</v>
      </c>
      <c r="H1714" s="319">
        <v>3.4486110999999999</v>
      </c>
      <c r="I1714" s="319">
        <v>6.0770808199999999</v>
      </c>
      <c r="J1714" s="319">
        <v>0</v>
      </c>
      <c r="K1714" s="315">
        <v>2</v>
      </c>
      <c r="L1714" s="319">
        <v>11332.499999676947</v>
      </c>
      <c r="M1714" s="319">
        <v>11332.499999676947</v>
      </c>
      <c r="N1714" s="320">
        <v>2.9521585527163583E-4</v>
      </c>
      <c r="O1714" s="320">
        <v>2.9521585527163583E-4</v>
      </c>
      <c r="P1714" s="315">
        <v>0</v>
      </c>
      <c r="Q1714" s="319">
        <v>0</v>
      </c>
      <c r="R1714" s="320">
        <v>0</v>
      </c>
    </row>
    <row r="1715" spans="2:18" x14ac:dyDescent="0.2">
      <c r="B1715" s="315" t="s">
        <v>1473</v>
      </c>
      <c r="C1715" s="316" t="s">
        <v>8846</v>
      </c>
      <c r="D1715" s="315" t="s">
        <v>24</v>
      </c>
      <c r="E1715" s="317">
        <v>711.99749999999995</v>
      </c>
      <c r="F1715" s="318">
        <v>0.9648000000000001</v>
      </c>
      <c r="G1715" s="318">
        <v>5.5410000000000004</v>
      </c>
      <c r="H1715" s="319">
        <v>3.5629296999999998</v>
      </c>
      <c r="I1715" s="319">
        <v>0.47246215000000003</v>
      </c>
      <c r="J1715" s="319">
        <v>1.2861839999999999E-2</v>
      </c>
      <c r="K1715" s="315">
        <v>3</v>
      </c>
      <c r="L1715" s="319">
        <v>20874.089999669242</v>
      </c>
      <c r="M1715" s="319">
        <v>20874.089999669242</v>
      </c>
      <c r="N1715" s="320">
        <v>7.57575499786915E-4</v>
      </c>
      <c r="O1715" s="320">
        <v>7.57575499786915E-4</v>
      </c>
      <c r="P1715" s="315">
        <v>1</v>
      </c>
      <c r="Q1715" s="319">
        <v>1455.2099999358993</v>
      </c>
      <c r="R1715" s="320">
        <v>1.320513720328933E-5</v>
      </c>
    </row>
    <row r="1716" spans="2:18" x14ac:dyDescent="0.2">
      <c r="B1716" s="315" t="s">
        <v>682</v>
      </c>
      <c r="C1716" s="316" t="s">
        <v>8847</v>
      </c>
      <c r="D1716" s="315" t="s">
        <v>24</v>
      </c>
      <c r="E1716" s="317">
        <v>1485.2233333333334</v>
      </c>
      <c r="F1716" s="318">
        <v>6.7704000000000004</v>
      </c>
      <c r="G1716" s="318">
        <v>1.0735999999999999</v>
      </c>
      <c r="H1716" s="319">
        <v>2.9828593390720308</v>
      </c>
      <c r="I1716" s="319">
        <v>0.22554073999999999</v>
      </c>
      <c r="J1716" s="319">
        <v>3.218323E-2</v>
      </c>
      <c r="K1716" s="315">
        <v>2</v>
      </c>
      <c r="L1716" s="319">
        <v>8975.0099991257193</v>
      </c>
      <c r="M1716" s="319">
        <v>8975.0099991257193</v>
      </c>
      <c r="N1716" s="320">
        <v>1.5846507050159624E-3</v>
      </c>
      <c r="O1716" s="320">
        <v>1.5846507050159624E-3</v>
      </c>
      <c r="P1716" s="315">
        <v>1</v>
      </c>
      <c r="Q1716" s="319">
        <v>1599.8009999467881</v>
      </c>
      <c r="R1716" s="320">
        <v>7.6076235416208332E-6</v>
      </c>
    </row>
    <row r="1717" spans="2:18" x14ac:dyDescent="0.2">
      <c r="B1717" s="315" t="s">
        <v>1474</v>
      </c>
      <c r="C1717" s="316" t="s">
        <v>8848</v>
      </c>
      <c r="D1717" s="315" t="s">
        <v>24</v>
      </c>
      <c r="E1717" s="317">
        <v>1936.1916666666668</v>
      </c>
      <c r="F1717" s="318">
        <v>2.4599000000000002</v>
      </c>
      <c r="G1717" s="318">
        <v>10.541700000000001</v>
      </c>
      <c r="H1717" s="319">
        <v>4.2678944000000003</v>
      </c>
      <c r="I1717" s="319">
        <v>0.29744461999999999</v>
      </c>
      <c r="J1717" s="319">
        <v>1.1303908199999999</v>
      </c>
      <c r="K1717" s="315">
        <v>1</v>
      </c>
      <c r="L1717" s="319">
        <v>5802.5699986489826</v>
      </c>
      <c r="M1717" s="319">
        <v>5802.5699986489826</v>
      </c>
      <c r="N1717" s="320">
        <v>1.9519720161132279E-3</v>
      </c>
      <c r="O1717" s="320">
        <v>1.9519720161132279E-3</v>
      </c>
      <c r="P1717" s="315">
        <v>4</v>
      </c>
      <c r="Q1717" s="319">
        <v>14903.39500024388</v>
      </c>
      <c r="R1717" s="320">
        <v>5.962745217536014E-5</v>
      </c>
    </row>
    <row r="1718" spans="2:18" x14ac:dyDescent="0.2">
      <c r="B1718" s="315" t="s">
        <v>1045</v>
      </c>
      <c r="C1718" s="316" t="s">
        <v>8849</v>
      </c>
      <c r="D1718" s="315" t="s">
        <v>24</v>
      </c>
      <c r="E1718" s="317">
        <v>1978.7339999999999</v>
      </c>
      <c r="F1718" s="318">
        <v>7.0851000000000006</v>
      </c>
      <c r="G1718" s="318">
        <v>3.9716399999999998</v>
      </c>
      <c r="H1718" s="319">
        <v>4.2107351000000008</v>
      </c>
      <c r="I1718" s="319">
        <v>7.4200661600000002</v>
      </c>
      <c r="J1718" s="319">
        <v>0.39521299999999998</v>
      </c>
      <c r="K1718" s="315">
        <v>7</v>
      </c>
      <c r="L1718" s="319">
        <v>530786.8283881204</v>
      </c>
      <c r="M1718" s="319">
        <v>530786.8283881204</v>
      </c>
      <c r="N1718" s="320">
        <v>6.1996486603189474E-3</v>
      </c>
      <c r="O1718" s="320">
        <v>6.1996486603189474E-3</v>
      </c>
      <c r="P1718" s="315">
        <v>3</v>
      </c>
      <c r="Q1718" s="319">
        <v>3959.5099999750382</v>
      </c>
      <c r="R1718" s="320">
        <v>4.2211522843386593E-5</v>
      </c>
    </row>
    <row r="1719" spans="2:18" x14ac:dyDescent="0.2">
      <c r="B1719" s="315" t="s">
        <v>1475</v>
      </c>
      <c r="C1719" s="316" t="s">
        <v>8850</v>
      </c>
      <c r="D1719" s="315" t="s">
        <v>24</v>
      </c>
      <c r="E1719" s="317">
        <v>796.25888888888892</v>
      </c>
      <c r="F1719" s="318">
        <v>3.5670000000000002</v>
      </c>
      <c r="G1719" s="318">
        <v>1.6890000000000001</v>
      </c>
      <c r="H1719" s="319">
        <v>3.2580800999999999</v>
      </c>
      <c r="I1719" s="319">
        <v>0.48110774000000001</v>
      </c>
      <c r="J1719" s="319">
        <v>6.2894513700000001</v>
      </c>
      <c r="K1719" s="315">
        <v>2</v>
      </c>
      <c r="L1719" s="319">
        <v>11850.00000022701</v>
      </c>
      <c r="M1719" s="319">
        <v>11850.00000022701</v>
      </c>
      <c r="N1719" s="320">
        <v>9.1831569029484326E-4</v>
      </c>
      <c r="O1719" s="320">
        <v>9.1831569029484326E-4</v>
      </c>
      <c r="P1719" s="315">
        <v>7</v>
      </c>
      <c r="Q1719" s="319">
        <v>14001.525000022788</v>
      </c>
      <c r="R1719" s="320">
        <v>4.1277272956580466E-5</v>
      </c>
    </row>
    <row r="1720" spans="2:18" x14ac:dyDescent="0.2">
      <c r="B1720" s="315" t="s">
        <v>770</v>
      </c>
      <c r="C1720" s="316" t="s">
        <v>8851</v>
      </c>
      <c r="D1720" s="315" t="s">
        <v>24</v>
      </c>
      <c r="E1720" s="317">
        <v>1865.6033333333337</v>
      </c>
      <c r="F1720" s="318">
        <v>5.601</v>
      </c>
      <c r="G1720" s="318">
        <v>3.9003000000000001</v>
      </c>
      <c r="H1720" s="319">
        <v>4.1726289000000003</v>
      </c>
      <c r="I1720" s="319">
        <v>10.749606310000001</v>
      </c>
      <c r="J1720" s="319">
        <v>1.28124387</v>
      </c>
      <c r="K1720" s="315">
        <v>5</v>
      </c>
      <c r="L1720" s="319">
        <v>483382.96999027685</v>
      </c>
      <c r="M1720" s="319">
        <v>483382.96999027685</v>
      </c>
      <c r="N1720" s="320">
        <v>5.7227649736014633E-3</v>
      </c>
      <c r="O1720" s="320">
        <v>5.7227649736014633E-3</v>
      </c>
      <c r="P1720" s="315">
        <v>13</v>
      </c>
      <c r="Q1720" s="319">
        <v>36113.247499976052</v>
      </c>
      <c r="R1720" s="320">
        <v>1.76851384665057E-4</v>
      </c>
    </row>
    <row r="1721" spans="2:18" x14ac:dyDescent="0.2">
      <c r="B1721" s="315" t="s">
        <v>1476</v>
      </c>
      <c r="C1721" s="316" t="s">
        <v>8845</v>
      </c>
      <c r="D1721" s="315" t="s">
        <v>24</v>
      </c>
      <c r="E1721" s="317">
        <v>59</v>
      </c>
      <c r="F1721" s="318">
        <v>1.2511000000000001</v>
      </c>
      <c r="G1721" s="318">
        <v>0.89760000000000006</v>
      </c>
      <c r="H1721" s="319">
        <v>3.4295580000000001</v>
      </c>
      <c r="I1721" s="319">
        <v>4.2089080000000001E-2</v>
      </c>
      <c r="J1721" s="319">
        <v>0</v>
      </c>
      <c r="K1721" s="315">
        <v>1</v>
      </c>
      <c r="L1721" s="319">
        <v>176.99999995878898</v>
      </c>
      <c r="M1721" s="319">
        <v>176.99999995878898</v>
      </c>
      <c r="N1721" s="320">
        <v>5.9542417730771245E-5</v>
      </c>
      <c r="O1721" s="320">
        <v>5.9542417730771245E-5</v>
      </c>
      <c r="P1721" s="315">
        <v>0</v>
      </c>
      <c r="Q1721" s="319">
        <v>0</v>
      </c>
      <c r="R1721" s="320">
        <v>0</v>
      </c>
    </row>
    <row r="1722" spans="2:18" x14ac:dyDescent="0.2">
      <c r="B1722" s="315" t="s">
        <v>1330</v>
      </c>
      <c r="C1722" s="316" t="s">
        <v>10052</v>
      </c>
      <c r="D1722" s="315" t="s">
        <v>24</v>
      </c>
      <c r="E1722" s="317">
        <v>1783.75</v>
      </c>
      <c r="F1722" s="318">
        <v>4.8066000000000004</v>
      </c>
      <c r="G1722" s="318">
        <v>1.5127000000000002</v>
      </c>
      <c r="H1722" s="319">
        <v>3.4486110999999999</v>
      </c>
      <c r="I1722" s="319">
        <v>5.9166390699999996</v>
      </c>
      <c r="J1722" s="319">
        <v>0.67763914000000003</v>
      </c>
      <c r="K1722" s="315">
        <v>6</v>
      </c>
      <c r="L1722" s="319">
        <v>232088.64000609779</v>
      </c>
      <c r="M1722" s="319">
        <v>232088.64000609779</v>
      </c>
      <c r="N1722" s="320">
        <v>3.7190501824316707E-3</v>
      </c>
      <c r="O1722" s="320">
        <v>3.7190501824316707E-3</v>
      </c>
      <c r="P1722" s="315">
        <v>8</v>
      </c>
      <c r="Q1722" s="319">
        <v>10032.992400046704</v>
      </c>
      <c r="R1722" s="320">
        <v>5.9567727375068062E-5</v>
      </c>
    </row>
    <row r="1723" spans="2:18" x14ac:dyDescent="0.2">
      <c r="B1723" s="217" t="s">
        <v>1330</v>
      </c>
      <c r="C1723" s="217" t="s">
        <v>8852</v>
      </c>
      <c r="D1723" s="217" t="s">
        <v>24</v>
      </c>
      <c r="E1723" s="249">
        <v>1783.75</v>
      </c>
      <c r="F1723" s="251">
        <v>4.8066000000000004</v>
      </c>
      <c r="G1723" s="251">
        <v>1.5127000000000002</v>
      </c>
      <c r="H1723" s="250">
        <v>3.4486110999999999</v>
      </c>
      <c r="I1723" s="250">
        <v>5.9166390699999996</v>
      </c>
      <c r="J1723" s="250">
        <v>0.67763914000000003</v>
      </c>
      <c r="K1723" s="217">
        <v>6</v>
      </c>
      <c r="L1723" s="250">
        <v>232088.64000609779</v>
      </c>
      <c r="M1723" s="250">
        <v>232088.64000609779</v>
      </c>
      <c r="N1723" s="252">
        <v>3.7190501824316707E-3</v>
      </c>
      <c r="O1723" s="252">
        <v>3.7190501824316707E-3</v>
      </c>
      <c r="P1723" s="217">
        <v>8</v>
      </c>
      <c r="Q1723" s="250">
        <v>10032.992400046704</v>
      </c>
      <c r="R1723" s="252">
        <v>5.9567727375068062E-5</v>
      </c>
    </row>
    <row r="1724" spans="2:18" x14ac:dyDescent="0.2">
      <c r="B1724" s="217"/>
      <c r="C1724" s="217"/>
      <c r="D1724" s="217"/>
      <c r="E1724" s="217"/>
      <c r="F1724" s="217"/>
      <c r="G1724" s="217"/>
      <c r="H1724" s="250"/>
      <c r="I1724" s="250"/>
      <c r="J1724" s="250"/>
      <c r="K1724" s="217"/>
      <c r="L1724" s="217"/>
      <c r="M1724" s="217"/>
      <c r="N1724" s="252"/>
      <c r="O1724" s="217"/>
      <c r="P1724" s="217"/>
      <c r="Q1724" s="217"/>
      <c r="R1724" s="217"/>
    </row>
  </sheetData>
  <mergeCells count="1">
    <mergeCell ref="B5:E5"/>
  </mergeCells>
  <phoneticPr fontId="66" type="noConversion"/>
  <dataValidations count="1">
    <dataValidation type="list" allowBlank="1" showInputMessage="1" showErrorMessage="1" sqref="D10:D1724">
      <formula1>"CBD, Urban, Rural short, Rural long"</formula1>
    </dataValidation>
  </dataValidations>
  <pageMargins left="0.39370078740157483" right="0.39370078740157483" top="0.94488188976377963" bottom="0.98425196850393704" header="0.51181102362204722" footer="0.51181102362204722"/>
  <pageSetup paperSize="8" scale="55" fitToHeight="0" orientation="landscape" r:id="rId1"/>
  <headerFooter scaleWithDoc="0" alignWithMargins="0">
    <oddFooter>&amp;L&amp;8&amp;D&amp;C&amp;8&amp; Template: &amp;A
&amp;F&amp;R&amp;8&amp;P o&amp;Of &amp;N</oddFooter>
  </headerFooter>
  <colBreaks count="1" manualBreakCount="1">
    <brk id="10" max="1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7"/>
  <sheetViews>
    <sheetView view="pageBreakPreview" zoomScaleNormal="100" zoomScaleSheetLayoutView="100" workbookViewId="0">
      <selection activeCell="B1" sqref="B1"/>
    </sheetView>
  </sheetViews>
  <sheetFormatPr defaultRowHeight="12.75" x14ac:dyDescent="0.2"/>
  <cols>
    <col min="1" max="1" width="10.85546875" style="130" customWidth="1"/>
    <col min="2" max="2" width="78.5703125" style="130" bestFit="1" customWidth="1"/>
    <col min="3" max="3" width="18.42578125" style="130" bestFit="1" customWidth="1"/>
    <col min="4" max="4" width="3.140625" style="130" customWidth="1"/>
    <col min="5" max="16384" width="9.140625" style="130"/>
  </cols>
  <sheetData>
    <row r="1" spans="2:13" ht="20.25" x14ac:dyDescent="0.3">
      <c r="B1" s="145" t="str">
        <f>Cover!C22</f>
        <v>Energex</v>
      </c>
    </row>
    <row r="2" spans="2:13" ht="20.25" x14ac:dyDescent="0.3">
      <c r="B2" s="155" t="s">
        <v>482</v>
      </c>
    </row>
    <row r="3" spans="2:13" ht="20.25" x14ac:dyDescent="0.3">
      <c r="B3" s="128" t="str">
        <f>Cover!C26</f>
        <v>2012-13</v>
      </c>
    </row>
    <row r="5" spans="2:13" ht="36.950000000000003" customHeight="1" x14ac:dyDescent="0.2">
      <c r="B5" s="609" t="s">
        <v>157</v>
      </c>
      <c r="C5" s="610"/>
    </row>
    <row r="7" spans="2:13" ht="15.75" x14ac:dyDescent="0.25">
      <c r="B7" s="161" t="s">
        <v>177</v>
      </c>
      <c r="C7" s="125"/>
      <c r="D7" s="125"/>
      <c r="E7" s="125"/>
      <c r="F7" s="125"/>
      <c r="G7" s="125"/>
      <c r="H7" s="125"/>
      <c r="I7" s="125"/>
      <c r="J7" s="125"/>
      <c r="K7" s="125"/>
      <c r="L7" s="125"/>
      <c r="M7" s="125"/>
    </row>
    <row r="8" spans="2:13" x14ac:dyDescent="0.2">
      <c r="B8" s="125"/>
      <c r="C8" s="125"/>
      <c r="D8" s="125"/>
      <c r="E8" s="125"/>
      <c r="F8" s="125"/>
      <c r="G8" s="125"/>
      <c r="H8" s="125"/>
      <c r="I8" s="125"/>
      <c r="J8" s="125"/>
      <c r="K8" s="125"/>
      <c r="L8" s="125"/>
      <c r="M8" s="125"/>
    </row>
    <row r="9" spans="2:13" x14ac:dyDescent="0.2">
      <c r="B9" s="178" t="s">
        <v>178</v>
      </c>
      <c r="C9" s="162" t="s">
        <v>179</v>
      </c>
      <c r="D9" s="125"/>
      <c r="E9" s="125"/>
      <c r="F9" s="125"/>
      <c r="G9" s="125"/>
      <c r="H9" s="125"/>
      <c r="I9" s="125"/>
      <c r="J9" s="125"/>
      <c r="K9" s="125"/>
      <c r="L9" s="125"/>
      <c r="M9" s="125"/>
    </row>
    <row r="10" spans="2:13" x14ac:dyDescent="0.2">
      <c r="B10" s="177" t="s">
        <v>146</v>
      </c>
      <c r="C10" s="144">
        <f>COUNTIF('5a. Network data outage'!$F$10:$F$5705,B10)</f>
        <v>1547</v>
      </c>
      <c r="D10" s="125"/>
      <c r="E10" s="125"/>
      <c r="F10" s="125"/>
      <c r="G10" s="125"/>
      <c r="H10" s="125"/>
      <c r="I10" s="125"/>
      <c r="J10" s="125"/>
      <c r="K10" s="125"/>
      <c r="L10" s="125"/>
      <c r="M10" s="125"/>
    </row>
    <row r="11" spans="2:13" x14ac:dyDescent="0.2">
      <c r="B11" s="177" t="s">
        <v>147</v>
      </c>
      <c r="C11" s="144">
        <f>COUNTIF('5a. Network data outage'!$F$10:$F$5705,B11)</f>
        <v>1654</v>
      </c>
      <c r="D11" s="125"/>
      <c r="E11" s="125"/>
      <c r="F11" s="125"/>
      <c r="G11" s="125"/>
      <c r="H11" s="125"/>
      <c r="I11" s="125"/>
      <c r="J11" s="125"/>
      <c r="K11" s="125"/>
      <c r="L11" s="125"/>
      <c r="M11" s="125"/>
    </row>
    <row r="12" spans="2:13" x14ac:dyDescent="0.2">
      <c r="B12" s="177" t="s">
        <v>148</v>
      </c>
      <c r="C12" s="144">
        <f>COUNTIF('5a. Network data outage'!$F$10:$F$5705,B12)</f>
        <v>73</v>
      </c>
      <c r="D12" s="125"/>
      <c r="E12" s="125"/>
      <c r="F12" s="125"/>
      <c r="G12" s="125"/>
      <c r="H12" s="125"/>
      <c r="I12" s="125"/>
      <c r="J12" s="125"/>
      <c r="K12" s="125"/>
      <c r="L12" s="125"/>
      <c r="M12" s="125"/>
    </row>
    <row r="13" spans="2:13" x14ac:dyDescent="0.2">
      <c r="B13" s="177" t="s">
        <v>149</v>
      </c>
      <c r="C13" s="144">
        <f>COUNTIF('5a. Network data outage'!$F$10:$F$5705,B13)</f>
        <v>279</v>
      </c>
      <c r="D13" s="125"/>
      <c r="E13" s="125"/>
      <c r="F13" s="125"/>
      <c r="G13" s="125"/>
      <c r="H13" s="125"/>
      <c r="I13" s="125"/>
      <c r="J13" s="125"/>
      <c r="K13" s="125"/>
      <c r="L13" s="125"/>
      <c r="M13" s="125"/>
    </row>
    <row r="14" spans="2:13" x14ac:dyDescent="0.2">
      <c r="B14" s="177" t="s">
        <v>150</v>
      </c>
      <c r="C14" s="144">
        <f>COUNTIF('5a. Network data outage'!$F$10:$F$5705,B14)</f>
        <v>552</v>
      </c>
      <c r="D14" s="125"/>
      <c r="E14" s="125"/>
      <c r="F14" s="125"/>
      <c r="G14" s="125"/>
      <c r="H14" s="125"/>
      <c r="I14" s="125"/>
      <c r="J14" s="125"/>
      <c r="K14" s="125"/>
      <c r="L14" s="125"/>
      <c r="M14" s="125"/>
    </row>
    <row r="15" spans="2:13" x14ac:dyDescent="0.2">
      <c r="B15" s="177" t="s">
        <v>151</v>
      </c>
      <c r="C15" s="144">
        <f>COUNTIF('5a. Network data outage'!$F$10:$F$5705,B15)</f>
        <v>299</v>
      </c>
      <c r="D15" s="125"/>
      <c r="E15" s="125"/>
      <c r="F15" s="125"/>
      <c r="G15" s="125"/>
      <c r="H15" s="125"/>
      <c r="I15" s="125"/>
      <c r="J15" s="125"/>
      <c r="K15" s="125"/>
      <c r="L15" s="125"/>
      <c r="M15" s="125"/>
    </row>
    <row r="16" spans="2:13" x14ac:dyDescent="0.2">
      <c r="B16" s="177" t="s">
        <v>152</v>
      </c>
      <c r="C16" s="144">
        <f>COUNTIF('5a. Network data outage'!$F$10:$F$5705,B16)</f>
        <v>0</v>
      </c>
      <c r="D16" s="125"/>
      <c r="E16" s="125"/>
      <c r="F16" s="125"/>
      <c r="G16" s="125"/>
      <c r="H16" s="125"/>
      <c r="I16" s="125"/>
      <c r="J16" s="125"/>
      <c r="K16" s="125"/>
      <c r="L16" s="125"/>
      <c r="M16" s="125"/>
    </row>
    <row r="17" spans="2:13" x14ac:dyDescent="0.2">
      <c r="B17" s="177" t="s">
        <v>153</v>
      </c>
      <c r="C17" s="144">
        <f>COUNTIF('5a. Network data outage'!$F$10:$F$5705,B17)</f>
        <v>0</v>
      </c>
      <c r="D17" s="125"/>
      <c r="E17" s="125"/>
      <c r="F17" s="125"/>
      <c r="G17" s="125"/>
      <c r="H17" s="125"/>
      <c r="I17" s="125"/>
      <c r="J17" s="125"/>
      <c r="K17" s="125"/>
      <c r="L17" s="125"/>
      <c r="M17" s="125"/>
    </row>
    <row r="18" spans="2:13" x14ac:dyDescent="0.2">
      <c r="B18" s="177" t="s">
        <v>154</v>
      </c>
      <c r="C18" s="144">
        <f>COUNTIF('5a. Network data outage'!$F$10:$F$5705,B18)</f>
        <v>0</v>
      </c>
      <c r="D18" s="125"/>
      <c r="E18" s="125"/>
      <c r="F18" s="125"/>
      <c r="G18" s="125"/>
      <c r="H18" s="125"/>
      <c r="I18" s="125"/>
      <c r="J18" s="125"/>
      <c r="K18" s="125"/>
      <c r="L18" s="125"/>
      <c r="M18" s="125"/>
    </row>
    <row r="19" spans="2:13" x14ac:dyDescent="0.2">
      <c r="B19" s="177" t="s">
        <v>155</v>
      </c>
      <c r="C19" s="144">
        <f>COUNTIF('5a. Network data outage'!$F$10:$F$5705,B19)</f>
        <v>1291</v>
      </c>
      <c r="D19" s="125"/>
      <c r="E19" s="125"/>
      <c r="F19" s="125"/>
      <c r="G19" s="125"/>
      <c r="H19" s="125"/>
      <c r="I19" s="125"/>
      <c r="J19" s="125"/>
      <c r="K19" s="125"/>
      <c r="L19" s="125"/>
      <c r="M19" s="125"/>
    </row>
    <row r="20" spans="2:13" x14ac:dyDescent="0.2">
      <c r="B20" s="125"/>
      <c r="C20" s="125"/>
      <c r="D20" s="125"/>
      <c r="E20" s="125"/>
      <c r="F20" s="125"/>
      <c r="G20" s="125"/>
      <c r="H20" s="125"/>
      <c r="I20" s="125"/>
      <c r="J20" s="125"/>
      <c r="K20" s="125"/>
      <c r="L20" s="125"/>
      <c r="M20" s="125"/>
    </row>
    <row r="21" spans="2:13" x14ac:dyDescent="0.2">
      <c r="I21" s="163"/>
      <c r="J21" s="163"/>
      <c r="K21" s="163"/>
      <c r="L21" s="163"/>
      <c r="M21" s="125"/>
    </row>
    <row r="22" spans="2:13" x14ac:dyDescent="0.2">
      <c r="I22" s="163"/>
      <c r="J22" s="163"/>
      <c r="K22" s="163"/>
      <c r="L22" s="163"/>
      <c r="M22" s="125"/>
    </row>
    <row r="23" spans="2:13" x14ac:dyDescent="0.2">
      <c r="B23" s="163"/>
      <c r="C23" s="163"/>
      <c r="D23" s="163"/>
      <c r="E23" s="163"/>
      <c r="F23" s="163"/>
      <c r="G23" s="163"/>
      <c r="H23" s="163"/>
      <c r="I23" s="163"/>
      <c r="J23" s="163"/>
      <c r="K23" s="163"/>
      <c r="L23" s="163"/>
      <c r="M23" s="125"/>
    </row>
    <row r="24" spans="2:13" x14ac:dyDescent="0.2">
      <c r="B24" s="125"/>
      <c r="C24" s="125"/>
      <c r="D24" s="125"/>
      <c r="E24" s="125"/>
      <c r="F24" s="125"/>
      <c r="G24" s="125"/>
      <c r="H24" s="125"/>
      <c r="I24" s="125"/>
      <c r="J24" s="125"/>
      <c r="K24" s="125"/>
      <c r="L24" s="125"/>
      <c r="M24" s="125"/>
    </row>
    <row r="25" spans="2:13" x14ac:dyDescent="0.2">
      <c r="B25" s="125"/>
      <c r="C25" s="125"/>
      <c r="D25" s="125"/>
      <c r="E25" s="125"/>
      <c r="F25" s="125"/>
      <c r="G25" s="125"/>
      <c r="H25" s="125"/>
      <c r="I25" s="125"/>
      <c r="J25" s="125"/>
      <c r="K25" s="125"/>
      <c r="L25" s="125"/>
      <c r="M25" s="125"/>
    </row>
    <row r="26" spans="2:13" x14ac:dyDescent="0.2">
      <c r="B26" s="125"/>
      <c r="C26" s="125"/>
      <c r="D26" s="125"/>
      <c r="E26" s="125"/>
      <c r="F26" s="125"/>
      <c r="G26" s="125"/>
      <c r="H26" s="125"/>
      <c r="I26" s="125"/>
      <c r="J26" s="125"/>
      <c r="K26" s="125"/>
      <c r="L26" s="125"/>
      <c r="M26" s="125"/>
    </row>
    <row r="27" spans="2:13" x14ac:dyDescent="0.2">
      <c r="B27" s="125"/>
      <c r="C27" s="125"/>
      <c r="D27" s="125"/>
      <c r="E27" s="125"/>
      <c r="F27" s="125"/>
      <c r="G27" s="125"/>
      <c r="H27" s="125"/>
      <c r="I27" s="125"/>
      <c r="J27" s="125"/>
      <c r="K27" s="125"/>
      <c r="L27" s="125"/>
      <c r="M27" s="125"/>
    </row>
    <row r="28" spans="2:13" x14ac:dyDescent="0.2">
      <c r="B28" s="125"/>
      <c r="C28" s="125"/>
      <c r="D28" s="125"/>
      <c r="E28" s="125"/>
      <c r="F28" s="125"/>
      <c r="G28" s="125"/>
      <c r="H28" s="125"/>
      <c r="I28" s="125"/>
      <c r="J28" s="125"/>
      <c r="K28" s="125"/>
      <c r="L28" s="125"/>
      <c r="M28" s="125"/>
    </row>
    <row r="29" spans="2:13" x14ac:dyDescent="0.2">
      <c r="B29" s="125"/>
      <c r="C29" s="125"/>
      <c r="D29" s="125"/>
      <c r="E29" s="125"/>
      <c r="F29" s="125"/>
      <c r="G29" s="125"/>
      <c r="H29" s="125"/>
      <c r="I29" s="125"/>
      <c r="J29" s="125"/>
      <c r="K29" s="125"/>
      <c r="L29" s="125"/>
      <c r="M29" s="125"/>
    </row>
    <row r="30" spans="2:13" x14ac:dyDescent="0.2">
      <c r="B30" s="125"/>
      <c r="C30" s="125"/>
      <c r="D30" s="125"/>
      <c r="E30" s="125"/>
      <c r="F30" s="125"/>
      <c r="G30" s="125"/>
      <c r="H30" s="125"/>
      <c r="I30" s="125"/>
      <c r="J30" s="125"/>
      <c r="K30" s="125"/>
      <c r="L30" s="125"/>
      <c r="M30" s="125"/>
    </row>
    <row r="31" spans="2:13" x14ac:dyDescent="0.2">
      <c r="B31" s="125"/>
      <c r="C31" s="125"/>
      <c r="D31" s="125"/>
      <c r="E31" s="125"/>
      <c r="F31" s="125"/>
      <c r="G31" s="125"/>
      <c r="H31" s="125"/>
      <c r="I31" s="125"/>
      <c r="J31" s="125"/>
      <c r="K31" s="125"/>
      <c r="L31" s="125"/>
      <c r="M31" s="125"/>
    </row>
    <row r="32" spans="2:13" x14ac:dyDescent="0.2">
      <c r="B32" s="125"/>
      <c r="C32" s="125"/>
      <c r="D32" s="125"/>
      <c r="E32" s="125"/>
      <c r="F32" s="125"/>
      <c r="G32" s="125"/>
      <c r="H32" s="125"/>
      <c r="I32" s="125"/>
      <c r="J32" s="125"/>
      <c r="K32" s="125"/>
      <c r="L32" s="125"/>
      <c r="M32" s="125"/>
    </row>
    <row r="33" spans="2:13" x14ac:dyDescent="0.2">
      <c r="B33" s="125"/>
      <c r="C33" s="125"/>
      <c r="D33" s="125"/>
      <c r="E33" s="125"/>
      <c r="F33" s="125"/>
      <c r="G33" s="125"/>
      <c r="H33" s="125"/>
      <c r="I33" s="125"/>
      <c r="J33" s="125"/>
      <c r="K33" s="125"/>
      <c r="L33" s="125"/>
      <c r="M33" s="125"/>
    </row>
    <row r="34" spans="2:13" x14ac:dyDescent="0.2">
      <c r="B34" s="125"/>
      <c r="C34" s="125"/>
      <c r="D34" s="125"/>
      <c r="E34" s="125"/>
      <c r="F34" s="125"/>
      <c r="G34" s="125"/>
      <c r="H34" s="125"/>
      <c r="I34" s="125"/>
      <c r="J34" s="125"/>
      <c r="K34" s="125"/>
      <c r="L34" s="125"/>
      <c r="M34" s="125"/>
    </row>
    <row r="35" spans="2:13" x14ac:dyDescent="0.2">
      <c r="B35" s="125"/>
      <c r="C35" s="125"/>
      <c r="D35" s="125"/>
      <c r="E35" s="125"/>
      <c r="F35" s="125"/>
      <c r="G35" s="125"/>
      <c r="H35" s="125"/>
      <c r="I35" s="125"/>
      <c r="J35" s="125"/>
      <c r="K35" s="125"/>
      <c r="L35" s="125"/>
      <c r="M35" s="125"/>
    </row>
    <row r="36" spans="2:13" x14ac:dyDescent="0.2">
      <c r="B36" s="125"/>
      <c r="C36" s="125"/>
      <c r="D36" s="125"/>
      <c r="E36" s="125"/>
      <c r="F36" s="125"/>
      <c r="G36" s="125"/>
      <c r="H36" s="125"/>
      <c r="I36" s="125"/>
      <c r="J36" s="125"/>
      <c r="K36" s="125"/>
      <c r="L36" s="125"/>
      <c r="M36" s="125"/>
    </row>
    <row r="37" spans="2:13" x14ac:dyDescent="0.2">
      <c r="B37" s="125"/>
      <c r="C37" s="125"/>
      <c r="D37" s="125"/>
      <c r="E37" s="125"/>
      <c r="F37" s="125"/>
      <c r="G37" s="125"/>
      <c r="H37" s="125"/>
      <c r="I37" s="125"/>
      <c r="J37" s="125"/>
      <c r="K37" s="125"/>
      <c r="L37" s="125"/>
      <c r="M37" s="125"/>
    </row>
    <row r="38" spans="2:13" x14ac:dyDescent="0.2">
      <c r="B38" s="125"/>
      <c r="C38" s="125"/>
      <c r="D38" s="125"/>
      <c r="E38" s="125"/>
      <c r="F38" s="125"/>
      <c r="G38" s="125"/>
      <c r="H38" s="125"/>
      <c r="I38" s="125"/>
      <c r="J38" s="125"/>
      <c r="K38" s="125"/>
      <c r="L38" s="125"/>
      <c r="M38" s="125"/>
    </row>
    <row r="39" spans="2:13" x14ac:dyDescent="0.2">
      <c r="B39" s="125"/>
      <c r="C39" s="125"/>
      <c r="D39" s="125"/>
      <c r="E39" s="125"/>
      <c r="F39" s="125"/>
      <c r="G39" s="125"/>
      <c r="H39" s="125"/>
      <c r="I39" s="125"/>
      <c r="J39" s="125"/>
      <c r="K39" s="125"/>
      <c r="L39" s="125"/>
      <c r="M39" s="125"/>
    </row>
    <row r="40" spans="2:13" x14ac:dyDescent="0.2">
      <c r="B40" s="125"/>
      <c r="C40" s="125"/>
      <c r="D40" s="125"/>
      <c r="E40" s="125"/>
      <c r="F40" s="125"/>
      <c r="G40" s="125"/>
      <c r="H40" s="125"/>
      <c r="I40" s="125"/>
      <c r="J40" s="125"/>
      <c r="K40" s="125"/>
      <c r="L40" s="125"/>
      <c r="M40" s="125"/>
    </row>
    <row r="41" spans="2:13" x14ac:dyDescent="0.2">
      <c r="B41" s="125"/>
      <c r="C41" s="125"/>
      <c r="D41" s="125"/>
      <c r="E41" s="125"/>
      <c r="F41" s="125"/>
      <c r="G41" s="125"/>
      <c r="H41" s="125"/>
      <c r="I41" s="125"/>
      <c r="J41" s="125"/>
      <c r="K41" s="125"/>
      <c r="L41" s="125"/>
      <c r="M41" s="125"/>
    </row>
    <row r="42" spans="2:13" x14ac:dyDescent="0.2">
      <c r="B42" s="125"/>
      <c r="C42" s="125"/>
      <c r="D42" s="125"/>
      <c r="E42" s="125"/>
      <c r="F42" s="125"/>
      <c r="G42" s="125"/>
      <c r="H42" s="125"/>
      <c r="I42" s="125"/>
      <c r="J42" s="125"/>
      <c r="K42" s="125"/>
      <c r="L42" s="125"/>
      <c r="M42" s="125"/>
    </row>
    <row r="43" spans="2:13" x14ac:dyDescent="0.2">
      <c r="B43" s="125"/>
      <c r="C43" s="125"/>
      <c r="D43" s="125"/>
      <c r="E43" s="125"/>
      <c r="F43" s="125"/>
      <c r="G43" s="125"/>
      <c r="H43" s="125"/>
      <c r="I43" s="125"/>
      <c r="J43" s="125"/>
      <c r="K43" s="125"/>
      <c r="L43" s="125"/>
      <c r="M43" s="125"/>
    </row>
    <row r="44" spans="2:13" x14ac:dyDescent="0.2">
      <c r="B44" s="125"/>
      <c r="C44" s="125"/>
      <c r="D44" s="125"/>
      <c r="E44" s="125"/>
      <c r="F44" s="125"/>
      <c r="G44" s="125"/>
      <c r="H44" s="125"/>
      <c r="I44" s="125"/>
      <c r="J44" s="125"/>
      <c r="K44" s="125"/>
      <c r="L44" s="125"/>
      <c r="M44" s="125"/>
    </row>
    <row r="45" spans="2:13" x14ac:dyDescent="0.2">
      <c r="B45" s="125"/>
      <c r="C45" s="125"/>
      <c r="D45" s="125"/>
      <c r="E45" s="125"/>
      <c r="F45" s="125"/>
      <c r="G45" s="125"/>
      <c r="H45" s="125"/>
      <c r="I45" s="125"/>
      <c r="J45" s="125"/>
      <c r="K45" s="125"/>
      <c r="L45" s="125"/>
      <c r="M45" s="125"/>
    </row>
    <row r="46" spans="2:13" x14ac:dyDescent="0.2">
      <c r="B46" s="125"/>
      <c r="C46" s="125"/>
      <c r="D46" s="125"/>
      <c r="E46" s="125"/>
      <c r="F46" s="125"/>
      <c r="G46" s="125"/>
      <c r="H46" s="125"/>
      <c r="I46" s="125"/>
      <c r="J46" s="125"/>
      <c r="K46" s="125"/>
      <c r="L46" s="125"/>
      <c r="M46" s="125"/>
    </row>
    <row r="47" spans="2:13" x14ac:dyDescent="0.2">
      <c r="B47" s="125"/>
      <c r="C47" s="125"/>
      <c r="D47" s="125"/>
      <c r="E47" s="125"/>
      <c r="F47" s="125"/>
      <c r="G47" s="125"/>
      <c r="H47" s="125"/>
      <c r="I47" s="125"/>
      <c r="J47" s="125"/>
      <c r="K47" s="125"/>
      <c r="L47" s="125"/>
      <c r="M47" s="125"/>
    </row>
    <row r="48" spans="2:13" x14ac:dyDescent="0.2">
      <c r="B48" s="125"/>
      <c r="C48" s="125"/>
      <c r="D48" s="125"/>
      <c r="E48" s="125"/>
      <c r="F48" s="125"/>
      <c r="G48" s="125"/>
      <c r="H48" s="125"/>
      <c r="I48" s="125"/>
      <c r="J48" s="125"/>
      <c r="K48" s="125"/>
      <c r="L48" s="125"/>
      <c r="M48" s="125"/>
    </row>
    <row r="49" spans="2:13" x14ac:dyDescent="0.2">
      <c r="B49" s="125"/>
      <c r="C49" s="125"/>
      <c r="D49" s="125"/>
      <c r="E49" s="125"/>
      <c r="F49" s="125"/>
      <c r="G49" s="125"/>
      <c r="H49" s="125"/>
      <c r="I49" s="125"/>
      <c r="J49" s="125"/>
      <c r="K49" s="125"/>
      <c r="L49" s="125"/>
      <c r="M49" s="125"/>
    </row>
    <row r="50" spans="2:13" x14ac:dyDescent="0.2">
      <c r="B50" s="125"/>
      <c r="C50" s="125"/>
      <c r="D50" s="125"/>
      <c r="E50" s="125"/>
      <c r="F50" s="125"/>
      <c r="G50" s="125"/>
      <c r="H50" s="125"/>
      <c r="I50" s="125"/>
      <c r="J50" s="125"/>
      <c r="K50" s="125"/>
      <c r="L50" s="125"/>
      <c r="M50" s="125"/>
    </row>
    <row r="51" spans="2:13" x14ac:dyDescent="0.2">
      <c r="B51" s="125"/>
      <c r="C51" s="125"/>
      <c r="D51" s="125"/>
      <c r="E51" s="125"/>
      <c r="F51" s="125"/>
      <c r="G51" s="125"/>
      <c r="H51" s="125"/>
      <c r="I51" s="125"/>
      <c r="J51" s="125"/>
      <c r="K51" s="125"/>
      <c r="L51" s="125"/>
      <c r="M51" s="125"/>
    </row>
    <row r="52" spans="2:13" x14ac:dyDescent="0.2">
      <c r="B52" s="125"/>
      <c r="C52" s="125"/>
      <c r="D52" s="125"/>
      <c r="E52" s="125"/>
      <c r="F52" s="125"/>
      <c r="G52" s="125"/>
      <c r="H52" s="125"/>
      <c r="I52" s="125"/>
      <c r="J52" s="125"/>
      <c r="K52" s="125"/>
      <c r="L52" s="125"/>
      <c r="M52" s="125"/>
    </row>
    <row r="53" spans="2:13" x14ac:dyDescent="0.2">
      <c r="B53" s="125"/>
      <c r="C53" s="125"/>
      <c r="D53" s="125"/>
      <c r="E53" s="125"/>
      <c r="F53" s="125"/>
      <c r="G53" s="125"/>
      <c r="H53" s="125"/>
      <c r="I53" s="125"/>
      <c r="J53" s="125"/>
      <c r="K53" s="125"/>
      <c r="L53" s="125"/>
      <c r="M53" s="125"/>
    </row>
    <row r="54" spans="2:13" x14ac:dyDescent="0.2">
      <c r="B54" s="125"/>
      <c r="C54" s="125"/>
      <c r="D54" s="125"/>
      <c r="E54" s="125"/>
      <c r="F54" s="125"/>
      <c r="G54" s="125"/>
      <c r="H54" s="125"/>
      <c r="I54" s="125"/>
      <c r="J54" s="125"/>
      <c r="K54" s="125"/>
      <c r="L54" s="125"/>
      <c r="M54" s="125"/>
    </row>
    <row r="55" spans="2:13" x14ac:dyDescent="0.2">
      <c r="B55" s="125"/>
      <c r="C55" s="125"/>
      <c r="D55" s="125"/>
      <c r="E55" s="125"/>
      <c r="F55" s="125"/>
      <c r="G55" s="125"/>
      <c r="H55" s="125"/>
      <c r="I55" s="125"/>
      <c r="J55" s="125"/>
      <c r="K55" s="125"/>
      <c r="L55" s="125"/>
      <c r="M55" s="125"/>
    </row>
    <row r="56" spans="2:13" x14ac:dyDescent="0.2">
      <c r="B56" s="125"/>
      <c r="C56" s="125"/>
      <c r="D56" s="125"/>
      <c r="E56" s="125"/>
      <c r="F56" s="125"/>
      <c r="G56" s="125"/>
      <c r="H56" s="125"/>
      <c r="I56" s="125"/>
      <c r="J56" s="125"/>
      <c r="K56" s="125"/>
      <c r="L56" s="125"/>
      <c r="M56" s="125"/>
    </row>
    <row r="57" spans="2:13" x14ac:dyDescent="0.2">
      <c r="B57" s="125"/>
      <c r="C57" s="125"/>
      <c r="D57" s="125"/>
      <c r="E57" s="125"/>
      <c r="F57" s="125"/>
      <c r="G57" s="125"/>
      <c r="H57" s="125"/>
      <c r="I57" s="125"/>
      <c r="J57" s="125"/>
      <c r="K57" s="125"/>
      <c r="L57" s="125"/>
      <c r="M57" s="125"/>
    </row>
    <row r="58" spans="2:13" x14ac:dyDescent="0.2">
      <c r="B58" s="125"/>
      <c r="C58" s="125"/>
      <c r="D58" s="125"/>
      <c r="E58" s="125"/>
      <c r="F58" s="125"/>
      <c r="G58" s="125"/>
      <c r="H58" s="125"/>
      <c r="I58" s="125"/>
      <c r="J58" s="125"/>
      <c r="K58" s="125"/>
      <c r="L58" s="125"/>
      <c r="M58" s="125"/>
    </row>
    <row r="59" spans="2:13" x14ac:dyDescent="0.2">
      <c r="B59" s="125"/>
      <c r="C59" s="125"/>
      <c r="D59" s="125"/>
      <c r="E59" s="125"/>
      <c r="F59" s="125"/>
      <c r="G59" s="125"/>
      <c r="H59" s="125"/>
      <c r="I59" s="125"/>
      <c r="J59" s="125"/>
      <c r="K59" s="125"/>
      <c r="L59" s="125"/>
      <c r="M59" s="125"/>
    </row>
    <row r="60" spans="2:13" x14ac:dyDescent="0.2">
      <c r="B60" s="125"/>
      <c r="C60" s="125"/>
      <c r="D60" s="125"/>
      <c r="E60" s="125"/>
      <c r="F60" s="125"/>
      <c r="G60" s="125"/>
      <c r="H60" s="125"/>
      <c r="I60" s="125"/>
      <c r="J60" s="125"/>
      <c r="K60" s="125"/>
      <c r="L60" s="125"/>
      <c r="M60" s="125"/>
    </row>
    <row r="61" spans="2:13" x14ac:dyDescent="0.2">
      <c r="B61" s="125"/>
      <c r="C61" s="125"/>
      <c r="D61" s="125"/>
      <c r="E61" s="125"/>
      <c r="F61" s="125"/>
      <c r="G61" s="125"/>
      <c r="H61" s="125"/>
      <c r="I61" s="125"/>
      <c r="J61" s="125"/>
      <c r="K61" s="125"/>
      <c r="L61" s="125"/>
      <c r="M61" s="125"/>
    </row>
    <row r="62" spans="2:13" x14ac:dyDescent="0.2">
      <c r="B62" s="125"/>
      <c r="C62" s="125"/>
      <c r="D62" s="125"/>
      <c r="E62" s="125"/>
      <c r="F62" s="125"/>
      <c r="G62" s="125"/>
      <c r="H62" s="125"/>
      <c r="I62" s="125"/>
      <c r="J62" s="125"/>
      <c r="K62" s="125"/>
      <c r="L62" s="125"/>
      <c r="M62" s="125"/>
    </row>
    <row r="63" spans="2:13" x14ac:dyDescent="0.2">
      <c r="B63" s="125"/>
      <c r="C63" s="125"/>
      <c r="D63" s="125"/>
      <c r="E63" s="125"/>
      <c r="F63" s="125"/>
      <c r="G63" s="125"/>
      <c r="H63" s="125"/>
      <c r="I63" s="125"/>
      <c r="J63" s="125"/>
      <c r="K63" s="125"/>
      <c r="L63" s="125"/>
      <c r="M63" s="125"/>
    </row>
    <row r="64" spans="2:13" x14ac:dyDescent="0.2">
      <c r="B64" s="125"/>
      <c r="C64" s="125"/>
      <c r="D64" s="125"/>
      <c r="E64" s="125"/>
      <c r="F64" s="125"/>
      <c r="G64" s="125"/>
      <c r="H64" s="125"/>
      <c r="I64" s="125"/>
      <c r="J64" s="125"/>
      <c r="K64" s="125"/>
      <c r="L64" s="125"/>
      <c r="M64" s="125"/>
    </row>
    <row r="65" spans="2:13" x14ac:dyDescent="0.2">
      <c r="B65" s="125"/>
      <c r="C65" s="125"/>
      <c r="D65" s="125"/>
      <c r="E65" s="125"/>
      <c r="F65" s="125"/>
      <c r="G65" s="125"/>
      <c r="H65" s="125"/>
      <c r="I65" s="125"/>
      <c r="J65" s="125"/>
      <c r="K65" s="125"/>
      <c r="L65" s="125"/>
      <c r="M65" s="125"/>
    </row>
    <row r="66" spans="2:13" x14ac:dyDescent="0.2">
      <c r="B66" s="125"/>
      <c r="C66" s="125"/>
      <c r="D66" s="125"/>
      <c r="E66" s="125"/>
      <c r="F66" s="125"/>
      <c r="G66" s="125"/>
      <c r="H66" s="125"/>
      <c r="I66" s="125"/>
      <c r="J66" s="125"/>
      <c r="K66" s="125"/>
      <c r="L66" s="125"/>
      <c r="M66" s="125"/>
    </row>
    <row r="67" spans="2:13" x14ac:dyDescent="0.2">
      <c r="B67" s="125"/>
      <c r="C67" s="125"/>
      <c r="D67" s="125"/>
      <c r="E67" s="125"/>
      <c r="F67" s="125"/>
      <c r="G67" s="125"/>
      <c r="H67" s="125"/>
      <c r="I67" s="125"/>
      <c r="J67" s="125"/>
      <c r="K67" s="125"/>
      <c r="L67" s="125"/>
      <c r="M67" s="125"/>
    </row>
    <row r="68" spans="2:13" x14ac:dyDescent="0.2">
      <c r="B68" s="125"/>
      <c r="C68" s="125"/>
      <c r="D68" s="125"/>
      <c r="E68" s="125"/>
      <c r="F68" s="125"/>
      <c r="G68" s="125"/>
      <c r="H68" s="125"/>
      <c r="I68" s="125"/>
      <c r="J68" s="125"/>
      <c r="K68" s="125"/>
      <c r="L68" s="125"/>
      <c r="M68" s="125"/>
    </row>
    <row r="69" spans="2:13" x14ac:dyDescent="0.2">
      <c r="B69" s="125"/>
      <c r="C69" s="125"/>
      <c r="D69" s="125"/>
      <c r="E69" s="125"/>
      <c r="F69" s="125"/>
      <c r="G69" s="125"/>
      <c r="H69" s="125"/>
      <c r="I69" s="125"/>
      <c r="J69" s="125"/>
      <c r="K69" s="125"/>
      <c r="L69" s="125"/>
      <c r="M69" s="125"/>
    </row>
    <row r="70" spans="2:13" x14ac:dyDescent="0.2">
      <c r="B70" s="125"/>
      <c r="C70" s="125"/>
      <c r="D70" s="125"/>
      <c r="E70" s="125"/>
      <c r="F70" s="125"/>
      <c r="G70" s="125"/>
      <c r="H70" s="125"/>
      <c r="I70" s="125"/>
      <c r="J70" s="125"/>
      <c r="K70" s="125"/>
      <c r="L70" s="125"/>
      <c r="M70" s="125"/>
    </row>
    <row r="71" spans="2:13" x14ac:dyDescent="0.2">
      <c r="B71" s="125"/>
      <c r="C71" s="125"/>
      <c r="D71" s="125"/>
      <c r="E71" s="125"/>
      <c r="F71" s="125"/>
      <c r="G71" s="125"/>
      <c r="H71" s="125"/>
      <c r="I71" s="125"/>
      <c r="J71" s="125"/>
      <c r="K71" s="125"/>
      <c r="L71" s="125"/>
      <c r="M71" s="125"/>
    </row>
    <row r="72" spans="2:13" x14ac:dyDescent="0.2">
      <c r="B72" s="125"/>
      <c r="C72" s="125"/>
      <c r="D72" s="125"/>
      <c r="E72" s="125"/>
      <c r="F72" s="125"/>
      <c r="G72" s="125"/>
      <c r="H72" s="125"/>
      <c r="I72" s="125"/>
      <c r="J72" s="125"/>
      <c r="K72" s="125"/>
      <c r="L72" s="125"/>
      <c r="M72" s="125"/>
    </row>
    <row r="73" spans="2:13" x14ac:dyDescent="0.2">
      <c r="B73" s="125"/>
      <c r="C73" s="125"/>
      <c r="D73" s="125"/>
      <c r="E73" s="125"/>
      <c r="F73" s="125"/>
      <c r="G73" s="125"/>
      <c r="H73" s="125"/>
      <c r="I73" s="125"/>
      <c r="J73" s="125"/>
      <c r="K73" s="125"/>
      <c r="L73" s="125"/>
      <c r="M73" s="125"/>
    </row>
    <row r="74" spans="2:13" x14ac:dyDescent="0.2">
      <c r="B74" s="125"/>
      <c r="C74" s="125"/>
      <c r="D74" s="125"/>
      <c r="E74" s="125"/>
      <c r="F74" s="125"/>
      <c r="G74" s="125"/>
      <c r="H74" s="125"/>
      <c r="I74" s="125"/>
      <c r="J74" s="125"/>
      <c r="K74" s="125"/>
      <c r="L74" s="125"/>
      <c r="M74" s="125"/>
    </row>
    <row r="75" spans="2:13" x14ac:dyDescent="0.2">
      <c r="B75" s="125"/>
      <c r="C75" s="125"/>
      <c r="D75" s="125"/>
      <c r="E75" s="125"/>
      <c r="F75" s="125"/>
      <c r="G75" s="125"/>
      <c r="H75" s="125"/>
      <c r="I75" s="125"/>
      <c r="J75" s="125"/>
      <c r="K75" s="125"/>
      <c r="L75" s="125"/>
      <c r="M75" s="125"/>
    </row>
    <row r="76" spans="2:13" x14ac:dyDescent="0.2">
      <c r="B76" s="125"/>
      <c r="C76" s="125"/>
      <c r="D76" s="125"/>
      <c r="E76" s="125"/>
      <c r="F76" s="125"/>
      <c r="G76" s="125"/>
      <c r="H76" s="125"/>
      <c r="I76" s="125"/>
      <c r="J76" s="125"/>
      <c r="K76" s="125"/>
      <c r="L76" s="125"/>
      <c r="M76" s="125"/>
    </row>
    <row r="77" spans="2:13" x14ac:dyDescent="0.2">
      <c r="B77" s="125"/>
      <c r="C77" s="125"/>
      <c r="D77" s="125"/>
      <c r="E77" s="125"/>
      <c r="F77" s="125"/>
      <c r="G77" s="125"/>
      <c r="H77" s="125"/>
      <c r="I77" s="125"/>
      <c r="J77" s="125"/>
      <c r="K77" s="125"/>
      <c r="L77" s="125"/>
      <c r="M77" s="125"/>
    </row>
  </sheetData>
  <mergeCells count="1">
    <mergeCell ref="B5:C5"/>
  </mergeCells>
  <phoneticPr fontId="66" type="noConversion"/>
  <pageMargins left="0.35433070866141736" right="0.35433070866141736" top="0.94488188976377963" bottom="0.98425196850393704" header="0.51181102362204722" footer="0.51181102362204722"/>
  <pageSetup paperSize="9" scale="81" fitToHeight="13" orientation="landscape" r:id="rId1"/>
  <headerFooter scaleWithDoc="0" alignWithMargins="0">
    <oddFooter>&amp;L&amp;8&amp;D&amp;C&amp;8&amp; Template: &amp;A
&amp;F&amp;R&amp;8&amp;P o&amp;Of &amp;N</oddFooter>
  </headerFooter>
  <colBreaks count="2" manualBreakCount="2">
    <brk id="1" max="23" man="1"/>
    <brk id="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2"/>
  <sheetViews>
    <sheetView view="pageBreakPreview" zoomScaleNormal="100" zoomScaleSheetLayoutView="100" workbookViewId="0">
      <selection activeCell="B1" sqref="B1"/>
    </sheetView>
  </sheetViews>
  <sheetFormatPr defaultColWidth="8.85546875" defaultRowHeight="12.75" x14ac:dyDescent="0.2"/>
  <cols>
    <col min="1" max="1" width="11.5703125" style="125" customWidth="1"/>
    <col min="2" max="2" width="38" style="125" customWidth="1"/>
    <col min="3" max="3" width="15.28515625" style="125" customWidth="1"/>
    <col min="4" max="4" width="16.42578125" style="125" customWidth="1"/>
    <col min="5" max="5" width="16.140625" style="125" customWidth="1"/>
    <col min="6" max="6" width="18.5703125" style="125" customWidth="1"/>
    <col min="7" max="7" width="15.7109375" style="125" customWidth="1"/>
    <col min="8" max="8" width="2.85546875" style="125" customWidth="1"/>
    <col min="9" max="9" width="8.85546875" style="125"/>
    <col min="10" max="10" width="10.7109375" style="125" customWidth="1"/>
    <col min="11" max="16384" width="8.85546875" style="125"/>
  </cols>
  <sheetData>
    <row r="1" spans="2:7" ht="20.25" x14ac:dyDescent="0.3">
      <c r="B1" s="145" t="str">
        <f>Cover!C22</f>
        <v>Energex</v>
      </c>
    </row>
    <row r="2" spans="2:7" ht="18" x14ac:dyDescent="0.25">
      <c r="B2" s="129" t="s">
        <v>180</v>
      </c>
    </row>
    <row r="3" spans="2:7" ht="20.25" x14ac:dyDescent="0.3">
      <c r="B3" s="128" t="str">
        <f>Cover!C26</f>
        <v>2012-13</v>
      </c>
    </row>
    <row r="4" spans="2:7" x14ac:dyDescent="0.2">
      <c r="B4" s="164"/>
      <c r="C4" s="165"/>
      <c r="D4" s="165"/>
      <c r="E4" s="165"/>
      <c r="F4" s="165"/>
      <c r="G4" s="165"/>
    </row>
    <row r="5" spans="2:7" ht="47.1" customHeight="1" x14ac:dyDescent="0.2">
      <c r="B5" s="608" t="s">
        <v>157</v>
      </c>
      <c r="C5" s="574"/>
      <c r="D5" s="574"/>
      <c r="E5" s="574"/>
      <c r="F5" s="165"/>
      <c r="G5" s="165"/>
    </row>
    <row r="6" spans="2:7" x14ac:dyDescent="0.2">
      <c r="B6" s="164"/>
      <c r="C6" s="165"/>
      <c r="D6" s="165"/>
      <c r="E6" s="165"/>
      <c r="F6" s="165"/>
      <c r="G6" s="165"/>
    </row>
    <row r="7" spans="2:7" ht="15.6" customHeight="1" x14ac:dyDescent="0.2">
      <c r="B7" s="611" t="s">
        <v>181</v>
      </c>
      <c r="C7" s="612"/>
    </row>
    <row r="9" spans="2:7" ht="25.5" customHeight="1" x14ac:dyDescent="0.2">
      <c r="B9" s="321"/>
      <c r="C9" s="613" t="s">
        <v>182</v>
      </c>
      <c r="D9" s="614"/>
      <c r="E9" s="614"/>
      <c r="F9" s="614"/>
      <c r="G9" s="615"/>
    </row>
    <row r="10" spans="2:7" ht="12.75" customHeight="1" x14ac:dyDescent="0.2">
      <c r="B10" s="322" t="s">
        <v>183</v>
      </c>
      <c r="C10" s="314" t="s">
        <v>23</v>
      </c>
      <c r="D10" s="314" t="s">
        <v>24</v>
      </c>
      <c r="E10" s="314" t="s">
        <v>25</v>
      </c>
      <c r="F10" s="314" t="s">
        <v>26</v>
      </c>
      <c r="G10" s="323" t="s">
        <v>27</v>
      </c>
    </row>
    <row r="11" spans="2:7" x14ac:dyDescent="0.2">
      <c r="B11" s="324" t="s">
        <v>480</v>
      </c>
      <c r="C11" s="325">
        <v>0.68095613059353999</v>
      </c>
      <c r="D11" s="325">
        <v>20.1084815091987</v>
      </c>
      <c r="E11" s="325">
        <v>57.396371198769998</v>
      </c>
      <c r="F11" s="326" t="s">
        <v>492</v>
      </c>
      <c r="G11" s="325">
        <v>29.650559999999999</v>
      </c>
    </row>
    <row r="12" spans="2:7" x14ac:dyDescent="0.2">
      <c r="B12" s="324" t="s">
        <v>481</v>
      </c>
      <c r="C12" s="327">
        <v>6.0006795949999999E-3</v>
      </c>
      <c r="D12" s="327">
        <v>7.6540033688473494E-2</v>
      </c>
      <c r="E12" s="327">
        <v>0.20248765227804</v>
      </c>
      <c r="F12" s="327" t="s">
        <v>492</v>
      </c>
      <c r="G12" s="327">
        <v>0.1087491464471</v>
      </c>
    </row>
  </sheetData>
  <mergeCells count="3">
    <mergeCell ref="B7:C7"/>
    <mergeCell ref="C9:G9"/>
    <mergeCell ref="B5:E5"/>
  </mergeCells>
  <phoneticPr fontId="66" type="noConversion"/>
  <pageMargins left="0.35433070866141736" right="0.35433070866141736" top="0.94488188976377963" bottom="0.98425196850393704" header="0.51181102362204722" footer="0.51181102362204722"/>
  <pageSetup paperSize="9" scale="81" fitToHeight="0" orientation="portrait" verticalDpi="2" r:id="rId1"/>
  <headerFooter scaleWithDoc="0" alignWithMargins="0">
    <oddFooter>&amp;L&amp;8&amp;D&amp;C&amp;8&amp; Template: &amp;A
&amp;F&amp;R&amp;8&amp;P o&amp;Of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1"/>
  <sheetViews>
    <sheetView view="pageBreakPreview" topLeftCell="B1" zoomScaleNormal="100" zoomScaleSheetLayoutView="100" workbookViewId="0">
      <selection activeCell="F20" sqref="F20"/>
    </sheetView>
  </sheetViews>
  <sheetFormatPr defaultRowHeight="12.75" x14ac:dyDescent="0.2"/>
  <cols>
    <col min="1" max="1" width="11.28515625" style="153" customWidth="1"/>
    <col min="2" max="2" width="37.7109375" style="153" customWidth="1"/>
    <col min="3" max="3" width="19.28515625" style="153" bestFit="1" customWidth="1"/>
    <col min="4" max="4" width="10.28515625" style="153" customWidth="1"/>
    <col min="5" max="5" width="17.7109375" style="153" customWidth="1"/>
    <col min="6" max="6" width="16.7109375" style="153" customWidth="1"/>
    <col min="7" max="7" width="14.7109375" style="153" customWidth="1"/>
    <col min="8" max="8" width="20.140625" style="153" customWidth="1"/>
    <col min="9" max="9" width="25.28515625" style="153" customWidth="1"/>
    <col min="10" max="10" width="2.28515625" style="153" customWidth="1"/>
    <col min="11" max="11" width="9.140625" style="153"/>
    <col min="12" max="12" width="5.28515625" style="153" customWidth="1"/>
    <col min="13" max="16384" width="9.140625" style="153"/>
  </cols>
  <sheetData>
    <row r="1" spans="2:16" ht="20.25" x14ac:dyDescent="0.3">
      <c r="B1" s="145" t="str">
        <f>Cover!C22</f>
        <v>Energex</v>
      </c>
      <c r="C1" s="154"/>
      <c r="D1" s="154"/>
    </row>
    <row r="2" spans="2:16" ht="20.25" x14ac:dyDescent="0.3">
      <c r="B2" s="166" t="s">
        <v>318</v>
      </c>
      <c r="C2" s="167"/>
      <c r="D2" s="167"/>
    </row>
    <row r="3" spans="2:16" ht="20.25" x14ac:dyDescent="0.3">
      <c r="B3" s="128" t="str">
        <f>Cover!C26</f>
        <v>2012-13</v>
      </c>
      <c r="C3" s="154"/>
      <c r="D3" s="154"/>
    </row>
    <row r="4" spans="2:16" ht="20.25" x14ac:dyDescent="0.3">
      <c r="B4" s="168"/>
      <c r="C4" s="154"/>
      <c r="D4" s="154"/>
    </row>
    <row r="5" spans="2:16" ht="36" customHeight="1" x14ac:dyDescent="0.2">
      <c r="B5" s="608" t="s">
        <v>463</v>
      </c>
      <c r="C5" s="574"/>
      <c r="D5" s="574"/>
      <c r="E5" s="574"/>
    </row>
    <row r="6" spans="2:16" ht="20.25" x14ac:dyDescent="0.3">
      <c r="B6" s="168"/>
      <c r="C6" s="154"/>
      <c r="D6" s="154"/>
    </row>
    <row r="7" spans="2:16" ht="28.5" customHeight="1" x14ac:dyDescent="0.2">
      <c r="B7" s="616" t="s">
        <v>319</v>
      </c>
      <c r="C7" s="617"/>
      <c r="D7" s="617"/>
      <c r="E7" s="617"/>
      <c r="F7" s="617"/>
      <c r="G7" s="617"/>
      <c r="H7" s="617"/>
      <c r="I7" s="618"/>
      <c r="J7" s="169"/>
      <c r="K7" s="169"/>
      <c r="L7" s="169"/>
      <c r="M7" s="169"/>
      <c r="N7" s="169"/>
      <c r="O7" s="169"/>
      <c r="P7" s="169"/>
    </row>
    <row r="8" spans="2:16" ht="15" x14ac:dyDescent="0.2">
      <c r="B8" s="170"/>
    </row>
    <row r="9" spans="2:16" ht="21" customHeight="1" x14ac:dyDescent="0.25">
      <c r="B9" s="171" t="s">
        <v>320</v>
      </c>
      <c r="C9" s="172"/>
      <c r="D9" s="172"/>
    </row>
    <row r="10" spans="2:16" ht="15.75" x14ac:dyDescent="0.25">
      <c r="B10" s="171"/>
      <c r="C10" s="172"/>
      <c r="D10" s="172"/>
    </row>
    <row r="11" spans="2:16" x14ac:dyDescent="0.2">
      <c r="B11" s="619" t="s">
        <v>321</v>
      </c>
      <c r="C11" s="173" t="str">
        <f>B3</f>
        <v>2012-13</v>
      </c>
      <c r="D11" s="622" t="s">
        <v>322</v>
      </c>
      <c r="E11" s="504"/>
      <c r="F11" s="504"/>
      <c r="G11" s="504"/>
      <c r="H11" s="504"/>
      <c r="I11" s="505"/>
    </row>
    <row r="12" spans="2:16" x14ac:dyDescent="0.2">
      <c r="B12" s="620"/>
      <c r="C12" s="623">
        <v>6.9795811018097176E-2</v>
      </c>
      <c r="D12" s="626" t="s">
        <v>10087</v>
      </c>
      <c r="E12" s="627"/>
      <c r="F12" s="627"/>
      <c r="G12" s="627"/>
      <c r="H12" s="627"/>
      <c r="I12" s="628"/>
    </row>
    <row r="13" spans="2:16" x14ac:dyDescent="0.2">
      <c r="B13" s="620"/>
      <c r="C13" s="624"/>
      <c r="D13" s="629"/>
      <c r="E13" s="630"/>
      <c r="F13" s="630"/>
      <c r="G13" s="630"/>
      <c r="H13" s="630"/>
      <c r="I13" s="631"/>
    </row>
    <row r="14" spans="2:16" x14ac:dyDescent="0.2">
      <c r="B14" s="621"/>
      <c r="C14" s="625"/>
      <c r="D14" s="632"/>
      <c r="E14" s="633"/>
      <c r="F14" s="633"/>
      <c r="G14" s="633"/>
      <c r="H14" s="633"/>
      <c r="I14" s="634"/>
    </row>
    <row r="16" spans="2:16" x14ac:dyDescent="0.2">
      <c r="B16" s="174"/>
    </row>
    <row r="17" spans="2:2" x14ac:dyDescent="0.2">
      <c r="B17" s="174"/>
    </row>
    <row r="18" spans="2:2" x14ac:dyDescent="0.2">
      <c r="B18" s="174"/>
    </row>
    <row r="19" spans="2:2" x14ac:dyDescent="0.2">
      <c r="B19" s="174"/>
    </row>
    <row r="20" spans="2:2" x14ac:dyDescent="0.2">
      <c r="B20" s="174"/>
    </row>
    <row r="21" spans="2:2" x14ac:dyDescent="0.2">
      <c r="B21" s="174"/>
    </row>
  </sheetData>
  <mergeCells count="6">
    <mergeCell ref="B5:E5"/>
    <mergeCell ref="B7:I7"/>
    <mergeCell ref="B11:B14"/>
    <mergeCell ref="D11:I11"/>
    <mergeCell ref="C12:C14"/>
    <mergeCell ref="D12:I14"/>
  </mergeCells>
  <phoneticPr fontId="66" type="noConversion"/>
  <pageMargins left="0.35433070866141736" right="0.35433070866141736" top="0.94488188976377963" bottom="0.98425196850393704" header="0.51181102362204722" footer="0.51181102362204722"/>
  <pageSetup paperSize="9" scale="81" fitToHeight="13" orientation="landscape" verticalDpi="2" r:id="rId1"/>
  <headerFooter scaleWithDoc="0" alignWithMargins="0">
    <oddFooter>&amp;L&amp;8&amp;D&amp;C&amp;8&amp; Template: &amp;A
&amp;F&amp;R&amp;8&amp;P o&amp;Of &amp;N</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49"/>
  <sheetViews>
    <sheetView topLeftCell="A71" zoomScale="85" zoomScaleNormal="85" zoomScaleSheetLayoutView="75" workbookViewId="0">
      <selection activeCell="K5" sqref="K5"/>
    </sheetView>
  </sheetViews>
  <sheetFormatPr defaultRowHeight="14.25" customHeight="1" x14ac:dyDescent="0.2"/>
  <cols>
    <col min="1" max="1" width="14.140625" style="330" customWidth="1"/>
    <col min="2" max="2" width="60.7109375" style="330" customWidth="1"/>
    <col min="3" max="3" width="17.28515625" style="330" hidden="1" customWidth="1"/>
    <col min="4" max="4" width="22.28515625" style="427" hidden="1" customWidth="1"/>
    <col min="5" max="5" width="11" style="330" customWidth="1"/>
    <col min="6" max="6" width="11.7109375" style="331" customWidth="1"/>
    <col min="7" max="7" width="14.28515625" style="331" customWidth="1"/>
    <col min="8" max="8" width="12.85546875" style="332" customWidth="1"/>
    <col min="9" max="9" width="10.85546875" style="331" customWidth="1"/>
    <col min="10" max="10" width="9.140625" style="332"/>
    <col min="11" max="116" width="9.140625" style="330"/>
    <col min="117" max="117" width="26.42578125" style="333" customWidth="1"/>
    <col min="118" max="118" width="2.7109375" style="330" customWidth="1"/>
    <col min="119" max="256" width="9.140625" style="330"/>
    <col min="257" max="257" width="17" style="330" customWidth="1"/>
    <col min="258" max="258" width="60.7109375" style="330" customWidth="1"/>
    <col min="259" max="260" width="0" style="330" hidden="1" customWidth="1"/>
    <col min="261" max="261" width="11" style="330" customWidth="1"/>
    <col min="262" max="262" width="11.7109375" style="330" customWidth="1"/>
    <col min="263" max="263" width="14.28515625" style="330" customWidth="1"/>
    <col min="264" max="264" width="12.85546875" style="330" customWidth="1"/>
    <col min="265" max="265" width="10.85546875" style="330" customWidth="1"/>
    <col min="266" max="372" width="9.140625" style="330"/>
    <col min="373" max="373" width="26.42578125" style="330" customWidth="1"/>
    <col min="374" max="374" width="2.7109375" style="330" customWidth="1"/>
    <col min="375" max="512" width="9.140625" style="330"/>
    <col min="513" max="513" width="17" style="330" customWidth="1"/>
    <col min="514" max="514" width="60.7109375" style="330" customWidth="1"/>
    <col min="515" max="516" width="0" style="330" hidden="1" customWidth="1"/>
    <col min="517" max="517" width="11" style="330" customWidth="1"/>
    <col min="518" max="518" width="11.7109375" style="330" customWidth="1"/>
    <col min="519" max="519" width="14.28515625" style="330" customWidth="1"/>
    <col min="520" max="520" width="12.85546875" style="330" customWidth="1"/>
    <col min="521" max="521" width="10.85546875" style="330" customWidth="1"/>
    <col min="522" max="628" width="9.140625" style="330"/>
    <col min="629" max="629" width="26.42578125" style="330" customWidth="1"/>
    <col min="630" max="630" width="2.7109375" style="330" customWidth="1"/>
    <col min="631" max="768" width="9.140625" style="330"/>
    <col min="769" max="769" width="17" style="330" customWidth="1"/>
    <col min="770" max="770" width="60.7109375" style="330" customWidth="1"/>
    <col min="771" max="772" width="0" style="330" hidden="1" customWidth="1"/>
    <col min="773" max="773" width="11" style="330" customWidth="1"/>
    <col min="774" max="774" width="11.7109375" style="330" customWidth="1"/>
    <col min="775" max="775" width="14.28515625" style="330" customWidth="1"/>
    <col min="776" max="776" width="12.85546875" style="330" customWidth="1"/>
    <col min="777" max="777" width="10.85546875" style="330" customWidth="1"/>
    <col min="778" max="884" width="9.140625" style="330"/>
    <col min="885" max="885" width="26.42578125" style="330" customWidth="1"/>
    <col min="886" max="886" width="2.7109375" style="330" customWidth="1"/>
    <col min="887" max="1024" width="9.140625" style="330"/>
    <col min="1025" max="1025" width="17" style="330" customWidth="1"/>
    <col min="1026" max="1026" width="60.7109375" style="330" customWidth="1"/>
    <col min="1027" max="1028" width="0" style="330" hidden="1" customWidth="1"/>
    <col min="1029" max="1029" width="11" style="330" customWidth="1"/>
    <col min="1030" max="1030" width="11.7109375" style="330" customWidth="1"/>
    <col min="1031" max="1031" width="14.28515625" style="330" customWidth="1"/>
    <col min="1032" max="1032" width="12.85546875" style="330" customWidth="1"/>
    <col min="1033" max="1033" width="10.85546875" style="330" customWidth="1"/>
    <col min="1034" max="1140" width="9.140625" style="330"/>
    <col min="1141" max="1141" width="26.42578125" style="330" customWidth="1"/>
    <col min="1142" max="1142" width="2.7109375" style="330" customWidth="1"/>
    <col min="1143" max="1280" width="9.140625" style="330"/>
    <col min="1281" max="1281" width="17" style="330" customWidth="1"/>
    <col min="1282" max="1282" width="60.7109375" style="330" customWidth="1"/>
    <col min="1283" max="1284" width="0" style="330" hidden="1" customWidth="1"/>
    <col min="1285" max="1285" width="11" style="330" customWidth="1"/>
    <col min="1286" max="1286" width="11.7109375" style="330" customWidth="1"/>
    <col min="1287" max="1287" width="14.28515625" style="330" customWidth="1"/>
    <col min="1288" max="1288" width="12.85546875" style="330" customWidth="1"/>
    <col min="1289" max="1289" width="10.85546875" style="330" customWidth="1"/>
    <col min="1290" max="1396" width="9.140625" style="330"/>
    <col min="1397" max="1397" width="26.42578125" style="330" customWidth="1"/>
    <col min="1398" max="1398" width="2.7109375" style="330" customWidth="1"/>
    <col min="1399" max="1536" width="9.140625" style="330"/>
    <col min="1537" max="1537" width="17" style="330" customWidth="1"/>
    <col min="1538" max="1538" width="60.7109375" style="330" customWidth="1"/>
    <col min="1539" max="1540" width="0" style="330" hidden="1" customWidth="1"/>
    <col min="1541" max="1541" width="11" style="330" customWidth="1"/>
    <col min="1542" max="1542" width="11.7109375" style="330" customWidth="1"/>
    <col min="1543" max="1543" width="14.28515625" style="330" customWidth="1"/>
    <col min="1544" max="1544" width="12.85546875" style="330" customWidth="1"/>
    <col min="1545" max="1545" width="10.85546875" style="330" customWidth="1"/>
    <col min="1546" max="1652" width="9.140625" style="330"/>
    <col min="1653" max="1653" width="26.42578125" style="330" customWidth="1"/>
    <col min="1654" max="1654" width="2.7109375" style="330" customWidth="1"/>
    <col min="1655" max="1792" width="9.140625" style="330"/>
    <col min="1793" max="1793" width="17" style="330" customWidth="1"/>
    <col min="1794" max="1794" width="60.7109375" style="330" customWidth="1"/>
    <col min="1795" max="1796" width="0" style="330" hidden="1" customWidth="1"/>
    <col min="1797" max="1797" width="11" style="330" customWidth="1"/>
    <col min="1798" max="1798" width="11.7109375" style="330" customWidth="1"/>
    <col min="1799" max="1799" width="14.28515625" style="330" customWidth="1"/>
    <col min="1800" max="1800" width="12.85546875" style="330" customWidth="1"/>
    <col min="1801" max="1801" width="10.85546875" style="330" customWidth="1"/>
    <col min="1802" max="1908" width="9.140625" style="330"/>
    <col min="1909" max="1909" width="26.42578125" style="330" customWidth="1"/>
    <col min="1910" max="1910" width="2.7109375" style="330" customWidth="1"/>
    <col min="1911" max="2048" width="9.140625" style="330"/>
    <col min="2049" max="2049" width="17" style="330" customWidth="1"/>
    <col min="2050" max="2050" width="60.7109375" style="330" customWidth="1"/>
    <col min="2051" max="2052" width="0" style="330" hidden="1" customWidth="1"/>
    <col min="2053" max="2053" width="11" style="330" customWidth="1"/>
    <col min="2054" max="2054" width="11.7109375" style="330" customWidth="1"/>
    <col min="2055" max="2055" width="14.28515625" style="330" customWidth="1"/>
    <col min="2056" max="2056" width="12.85546875" style="330" customWidth="1"/>
    <col min="2057" max="2057" width="10.85546875" style="330" customWidth="1"/>
    <col min="2058" max="2164" width="9.140625" style="330"/>
    <col min="2165" max="2165" width="26.42578125" style="330" customWidth="1"/>
    <col min="2166" max="2166" width="2.7109375" style="330" customWidth="1"/>
    <col min="2167" max="2304" width="9.140625" style="330"/>
    <col min="2305" max="2305" width="17" style="330" customWidth="1"/>
    <col min="2306" max="2306" width="60.7109375" style="330" customWidth="1"/>
    <col min="2307" max="2308" width="0" style="330" hidden="1" customWidth="1"/>
    <col min="2309" max="2309" width="11" style="330" customWidth="1"/>
    <col min="2310" max="2310" width="11.7109375" style="330" customWidth="1"/>
    <col min="2311" max="2311" width="14.28515625" style="330" customWidth="1"/>
    <col min="2312" max="2312" width="12.85546875" style="330" customWidth="1"/>
    <col min="2313" max="2313" width="10.85546875" style="330" customWidth="1"/>
    <col min="2314" max="2420" width="9.140625" style="330"/>
    <col min="2421" max="2421" width="26.42578125" style="330" customWidth="1"/>
    <col min="2422" max="2422" width="2.7109375" style="330" customWidth="1"/>
    <col min="2423" max="2560" width="9.140625" style="330"/>
    <col min="2561" max="2561" width="17" style="330" customWidth="1"/>
    <col min="2562" max="2562" width="60.7109375" style="330" customWidth="1"/>
    <col min="2563" max="2564" width="0" style="330" hidden="1" customWidth="1"/>
    <col min="2565" max="2565" width="11" style="330" customWidth="1"/>
    <col min="2566" max="2566" width="11.7109375" style="330" customWidth="1"/>
    <col min="2567" max="2567" width="14.28515625" style="330" customWidth="1"/>
    <col min="2568" max="2568" width="12.85546875" style="330" customWidth="1"/>
    <col min="2569" max="2569" width="10.85546875" style="330" customWidth="1"/>
    <col min="2570" max="2676" width="9.140625" style="330"/>
    <col min="2677" max="2677" width="26.42578125" style="330" customWidth="1"/>
    <col min="2678" max="2678" width="2.7109375" style="330" customWidth="1"/>
    <col min="2679" max="2816" width="9.140625" style="330"/>
    <col min="2817" max="2817" width="17" style="330" customWidth="1"/>
    <col min="2818" max="2818" width="60.7109375" style="330" customWidth="1"/>
    <col min="2819" max="2820" width="0" style="330" hidden="1" customWidth="1"/>
    <col min="2821" max="2821" width="11" style="330" customWidth="1"/>
    <col min="2822" max="2822" width="11.7109375" style="330" customWidth="1"/>
    <col min="2823" max="2823" width="14.28515625" style="330" customWidth="1"/>
    <col min="2824" max="2824" width="12.85546875" style="330" customWidth="1"/>
    <col min="2825" max="2825" width="10.85546875" style="330" customWidth="1"/>
    <col min="2826" max="2932" width="9.140625" style="330"/>
    <col min="2933" max="2933" width="26.42578125" style="330" customWidth="1"/>
    <col min="2934" max="2934" width="2.7109375" style="330" customWidth="1"/>
    <col min="2935" max="3072" width="9.140625" style="330"/>
    <col min="3073" max="3073" width="17" style="330" customWidth="1"/>
    <col min="3074" max="3074" width="60.7109375" style="330" customWidth="1"/>
    <col min="3075" max="3076" width="0" style="330" hidden="1" customWidth="1"/>
    <col min="3077" max="3077" width="11" style="330" customWidth="1"/>
    <col min="3078" max="3078" width="11.7109375" style="330" customWidth="1"/>
    <col min="3079" max="3079" width="14.28515625" style="330" customWidth="1"/>
    <col min="3080" max="3080" width="12.85546875" style="330" customWidth="1"/>
    <col min="3081" max="3081" width="10.85546875" style="330" customWidth="1"/>
    <col min="3082" max="3188" width="9.140625" style="330"/>
    <col min="3189" max="3189" width="26.42578125" style="330" customWidth="1"/>
    <col min="3190" max="3190" width="2.7109375" style="330" customWidth="1"/>
    <col min="3191" max="3328" width="9.140625" style="330"/>
    <col min="3329" max="3329" width="17" style="330" customWidth="1"/>
    <col min="3330" max="3330" width="60.7109375" style="330" customWidth="1"/>
    <col min="3331" max="3332" width="0" style="330" hidden="1" customWidth="1"/>
    <col min="3333" max="3333" width="11" style="330" customWidth="1"/>
    <col min="3334" max="3334" width="11.7109375" style="330" customWidth="1"/>
    <col min="3335" max="3335" width="14.28515625" style="330" customWidth="1"/>
    <col min="3336" max="3336" width="12.85546875" style="330" customWidth="1"/>
    <col min="3337" max="3337" width="10.85546875" style="330" customWidth="1"/>
    <col min="3338" max="3444" width="9.140625" style="330"/>
    <col min="3445" max="3445" width="26.42578125" style="330" customWidth="1"/>
    <col min="3446" max="3446" width="2.7109375" style="330" customWidth="1"/>
    <col min="3447" max="3584" width="9.140625" style="330"/>
    <col min="3585" max="3585" width="17" style="330" customWidth="1"/>
    <col min="3586" max="3586" width="60.7109375" style="330" customWidth="1"/>
    <col min="3587" max="3588" width="0" style="330" hidden="1" customWidth="1"/>
    <col min="3589" max="3589" width="11" style="330" customWidth="1"/>
    <col min="3590" max="3590" width="11.7109375" style="330" customWidth="1"/>
    <col min="3591" max="3591" width="14.28515625" style="330" customWidth="1"/>
    <col min="3592" max="3592" width="12.85546875" style="330" customWidth="1"/>
    <col min="3593" max="3593" width="10.85546875" style="330" customWidth="1"/>
    <col min="3594" max="3700" width="9.140625" style="330"/>
    <col min="3701" max="3701" width="26.42578125" style="330" customWidth="1"/>
    <col min="3702" max="3702" width="2.7109375" style="330" customWidth="1"/>
    <col min="3703" max="3840" width="9.140625" style="330"/>
    <col min="3841" max="3841" width="17" style="330" customWidth="1"/>
    <col min="3842" max="3842" width="60.7109375" style="330" customWidth="1"/>
    <col min="3843" max="3844" width="0" style="330" hidden="1" customWidth="1"/>
    <col min="3845" max="3845" width="11" style="330" customWidth="1"/>
    <col min="3846" max="3846" width="11.7109375" style="330" customWidth="1"/>
    <col min="3847" max="3847" width="14.28515625" style="330" customWidth="1"/>
    <col min="3848" max="3848" width="12.85546875" style="330" customWidth="1"/>
    <col min="3849" max="3849" width="10.85546875" style="330" customWidth="1"/>
    <col min="3850" max="3956" width="9.140625" style="330"/>
    <col min="3957" max="3957" width="26.42578125" style="330" customWidth="1"/>
    <col min="3958" max="3958" width="2.7109375" style="330" customWidth="1"/>
    <col min="3959" max="4096" width="9.140625" style="330"/>
    <col min="4097" max="4097" width="17" style="330" customWidth="1"/>
    <col min="4098" max="4098" width="60.7109375" style="330" customWidth="1"/>
    <col min="4099" max="4100" width="0" style="330" hidden="1" customWidth="1"/>
    <col min="4101" max="4101" width="11" style="330" customWidth="1"/>
    <col min="4102" max="4102" width="11.7109375" style="330" customWidth="1"/>
    <col min="4103" max="4103" width="14.28515625" style="330" customWidth="1"/>
    <col min="4104" max="4104" width="12.85546875" style="330" customWidth="1"/>
    <col min="4105" max="4105" width="10.85546875" style="330" customWidth="1"/>
    <col min="4106" max="4212" width="9.140625" style="330"/>
    <col min="4213" max="4213" width="26.42578125" style="330" customWidth="1"/>
    <col min="4214" max="4214" width="2.7109375" style="330" customWidth="1"/>
    <col min="4215" max="4352" width="9.140625" style="330"/>
    <col min="4353" max="4353" width="17" style="330" customWidth="1"/>
    <col min="4354" max="4354" width="60.7109375" style="330" customWidth="1"/>
    <col min="4355" max="4356" width="0" style="330" hidden="1" customWidth="1"/>
    <col min="4357" max="4357" width="11" style="330" customWidth="1"/>
    <col min="4358" max="4358" width="11.7109375" style="330" customWidth="1"/>
    <col min="4359" max="4359" width="14.28515625" style="330" customWidth="1"/>
    <col min="4360" max="4360" width="12.85546875" style="330" customWidth="1"/>
    <col min="4361" max="4361" width="10.85546875" style="330" customWidth="1"/>
    <col min="4362" max="4468" width="9.140625" style="330"/>
    <col min="4469" max="4469" width="26.42578125" style="330" customWidth="1"/>
    <col min="4470" max="4470" width="2.7109375" style="330" customWidth="1"/>
    <col min="4471" max="4608" width="9.140625" style="330"/>
    <col min="4609" max="4609" width="17" style="330" customWidth="1"/>
    <col min="4610" max="4610" width="60.7109375" style="330" customWidth="1"/>
    <col min="4611" max="4612" width="0" style="330" hidden="1" customWidth="1"/>
    <col min="4613" max="4613" width="11" style="330" customWidth="1"/>
    <col min="4614" max="4614" width="11.7109375" style="330" customWidth="1"/>
    <col min="4615" max="4615" width="14.28515625" style="330" customWidth="1"/>
    <col min="4616" max="4616" width="12.85546875" style="330" customWidth="1"/>
    <col min="4617" max="4617" width="10.85546875" style="330" customWidth="1"/>
    <col min="4618" max="4724" width="9.140625" style="330"/>
    <col min="4725" max="4725" width="26.42578125" style="330" customWidth="1"/>
    <col min="4726" max="4726" width="2.7109375" style="330" customWidth="1"/>
    <col min="4727" max="4864" width="9.140625" style="330"/>
    <col min="4865" max="4865" width="17" style="330" customWidth="1"/>
    <col min="4866" max="4866" width="60.7109375" style="330" customWidth="1"/>
    <col min="4867" max="4868" width="0" style="330" hidden="1" customWidth="1"/>
    <col min="4869" max="4869" width="11" style="330" customWidth="1"/>
    <col min="4870" max="4870" width="11.7109375" style="330" customWidth="1"/>
    <col min="4871" max="4871" width="14.28515625" style="330" customWidth="1"/>
    <col min="4872" max="4872" width="12.85546875" style="330" customWidth="1"/>
    <col min="4873" max="4873" width="10.85546875" style="330" customWidth="1"/>
    <col min="4874" max="4980" width="9.140625" style="330"/>
    <col min="4981" max="4981" width="26.42578125" style="330" customWidth="1"/>
    <col min="4982" max="4982" width="2.7109375" style="330" customWidth="1"/>
    <col min="4983" max="5120" width="9.140625" style="330"/>
    <col min="5121" max="5121" width="17" style="330" customWidth="1"/>
    <col min="5122" max="5122" width="60.7109375" style="330" customWidth="1"/>
    <col min="5123" max="5124" width="0" style="330" hidden="1" customWidth="1"/>
    <col min="5125" max="5125" width="11" style="330" customWidth="1"/>
    <col min="5126" max="5126" width="11.7109375" style="330" customWidth="1"/>
    <col min="5127" max="5127" width="14.28515625" style="330" customWidth="1"/>
    <col min="5128" max="5128" width="12.85546875" style="330" customWidth="1"/>
    <col min="5129" max="5129" width="10.85546875" style="330" customWidth="1"/>
    <col min="5130" max="5236" width="9.140625" style="330"/>
    <col min="5237" max="5237" width="26.42578125" style="330" customWidth="1"/>
    <col min="5238" max="5238" width="2.7109375" style="330" customWidth="1"/>
    <col min="5239" max="5376" width="9.140625" style="330"/>
    <col min="5377" max="5377" width="17" style="330" customWidth="1"/>
    <col min="5378" max="5378" width="60.7109375" style="330" customWidth="1"/>
    <col min="5379" max="5380" width="0" style="330" hidden="1" customWidth="1"/>
    <col min="5381" max="5381" width="11" style="330" customWidth="1"/>
    <col min="5382" max="5382" width="11.7109375" style="330" customWidth="1"/>
    <col min="5383" max="5383" width="14.28515625" style="330" customWidth="1"/>
    <col min="5384" max="5384" width="12.85546875" style="330" customWidth="1"/>
    <col min="5385" max="5385" width="10.85546875" style="330" customWidth="1"/>
    <col min="5386" max="5492" width="9.140625" style="330"/>
    <col min="5493" max="5493" width="26.42578125" style="330" customWidth="1"/>
    <col min="5494" max="5494" width="2.7109375" style="330" customWidth="1"/>
    <col min="5495" max="5632" width="9.140625" style="330"/>
    <col min="5633" max="5633" width="17" style="330" customWidth="1"/>
    <col min="5634" max="5634" width="60.7109375" style="330" customWidth="1"/>
    <col min="5635" max="5636" width="0" style="330" hidden="1" customWidth="1"/>
    <col min="5637" max="5637" width="11" style="330" customWidth="1"/>
    <col min="5638" max="5638" width="11.7109375" style="330" customWidth="1"/>
    <col min="5639" max="5639" width="14.28515625" style="330" customWidth="1"/>
    <col min="5640" max="5640" width="12.85546875" style="330" customWidth="1"/>
    <col min="5641" max="5641" width="10.85546875" style="330" customWidth="1"/>
    <col min="5642" max="5748" width="9.140625" style="330"/>
    <col min="5749" max="5749" width="26.42578125" style="330" customWidth="1"/>
    <col min="5750" max="5750" width="2.7109375" style="330" customWidth="1"/>
    <col min="5751" max="5888" width="9.140625" style="330"/>
    <col min="5889" max="5889" width="17" style="330" customWidth="1"/>
    <col min="5890" max="5890" width="60.7109375" style="330" customWidth="1"/>
    <col min="5891" max="5892" width="0" style="330" hidden="1" customWidth="1"/>
    <col min="5893" max="5893" width="11" style="330" customWidth="1"/>
    <col min="5894" max="5894" width="11.7109375" style="330" customWidth="1"/>
    <col min="5895" max="5895" width="14.28515625" style="330" customWidth="1"/>
    <col min="5896" max="5896" width="12.85546875" style="330" customWidth="1"/>
    <col min="5897" max="5897" width="10.85546875" style="330" customWidth="1"/>
    <col min="5898" max="6004" width="9.140625" style="330"/>
    <col min="6005" max="6005" width="26.42578125" style="330" customWidth="1"/>
    <col min="6006" max="6006" width="2.7109375" style="330" customWidth="1"/>
    <col min="6007" max="6144" width="9.140625" style="330"/>
    <col min="6145" max="6145" width="17" style="330" customWidth="1"/>
    <col min="6146" max="6146" width="60.7109375" style="330" customWidth="1"/>
    <col min="6147" max="6148" width="0" style="330" hidden="1" customWidth="1"/>
    <col min="6149" max="6149" width="11" style="330" customWidth="1"/>
    <col min="6150" max="6150" width="11.7109375" style="330" customWidth="1"/>
    <col min="6151" max="6151" width="14.28515625" style="330" customWidth="1"/>
    <col min="6152" max="6152" width="12.85546875" style="330" customWidth="1"/>
    <col min="6153" max="6153" width="10.85546875" style="330" customWidth="1"/>
    <col min="6154" max="6260" width="9.140625" style="330"/>
    <col min="6261" max="6261" width="26.42578125" style="330" customWidth="1"/>
    <col min="6262" max="6262" width="2.7109375" style="330" customWidth="1"/>
    <col min="6263" max="6400" width="9.140625" style="330"/>
    <col min="6401" max="6401" width="17" style="330" customWidth="1"/>
    <col min="6402" max="6402" width="60.7109375" style="330" customWidth="1"/>
    <col min="6403" max="6404" width="0" style="330" hidden="1" customWidth="1"/>
    <col min="6405" max="6405" width="11" style="330" customWidth="1"/>
    <col min="6406" max="6406" width="11.7109375" style="330" customWidth="1"/>
    <col min="6407" max="6407" width="14.28515625" style="330" customWidth="1"/>
    <col min="6408" max="6408" width="12.85546875" style="330" customWidth="1"/>
    <col min="6409" max="6409" width="10.85546875" style="330" customWidth="1"/>
    <col min="6410" max="6516" width="9.140625" style="330"/>
    <col min="6517" max="6517" width="26.42578125" style="330" customWidth="1"/>
    <col min="6518" max="6518" width="2.7109375" style="330" customWidth="1"/>
    <col min="6519" max="6656" width="9.140625" style="330"/>
    <col min="6657" max="6657" width="17" style="330" customWidth="1"/>
    <col min="6658" max="6658" width="60.7109375" style="330" customWidth="1"/>
    <col min="6659" max="6660" width="0" style="330" hidden="1" customWidth="1"/>
    <col min="6661" max="6661" width="11" style="330" customWidth="1"/>
    <col min="6662" max="6662" width="11.7109375" style="330" customWidth="1"/>
    <col min="6663" max="6663" width="14.28515625" style="330" customWidth="1"/>
    <col min="6664" max="6664" width="12.85546875" style="330" customWidth="1"/>
    <col min="6665" max="6665" width="10.85546875" style="330" customWidth="1"/>
    <col min="6666" max="6772" width="9.140625" style="330"/>
    <col min="6773" max="6773" width="26.42578125" style="330" customWidth="1"/>
    <col min="6774" max="6774" width="2.7109375" style="330" customWidth="1"/>
    <col min="6775" max="6912" width="9.140625" style="330"/>
    <col min="6913" max="6913" width="17" style="330" customWidth="1"/>
    <col min="6914" max="6914" width="60.7109375" style="330" customWidth="1"/>
    <col min="6915" max="6916" width="0" style="330" hidden="1" customWidth="1"/>
    <col min="6917" max="6917" width="11" style="330" customWidth="1"/>
    <col min="6918" max="6918" width="11.7109375" style="330" customWidth="1"/>
    <col min="6919" max="6919" width="14.28515625" style="330" customWidth="1"/>
    <col min="6920" max="6920" width="12.85546875" style="330" customWidth="1"/>
    <col min="6921" max="6921" width="10.85546875" style="330" customWidth="1"/>
    <col min="6922" max="7028" width="9.140625" style="330"/>
    <col min="7029" max="7029" width="26.42578125" style="330" customWidth="1"/>
    <col min="7030" max="7030" width="2.7109375" style="330" customWidth="1"/>
    <col min="7031" max="7168" width="9.140625" style="330"/>
    <col min="7169" max="7169" width="17" style="330" customWidth="1"/>
    <col min="7170" max="7170" width="60.7109375" style="330" customWidth="1"/>
    <col min="7171" max="7172" width="0" style="330" hidden="1" customWidth="1"/>
    <col min="7173" max="7173" width="11" style="330" customWidth="1"/>
    <col min="7174" max="7174" width="11.7109375" style="330" customWidth="1"/>
    <col min="7175" max="7175" width="14.28515625" style="330" customWidth="1"/>
    <col min="7176" max="7176" width="12.85546875" style="330" customWidth="1"/>
    <col min="7177" max="7177" width="10.85546875" style="330" customWidth="1"/>
    <col min="7178" max="7284" width="9.140625" style="330"/>
    <col min="7285" max="7285" width="26.42578125" style="330" customWidth="1"/>
    <col min="7286" max="7286" width="2.7109375" style="330" customWidth="1"/>
    <col min="7287" max="7424" width="9.140625" style="330"/>
    <col min="7425" max="7425" width="17" style="330" customWidth="1"/>
    <col min="7426" max="7426" width="60.7109375" style="330" customWidth="1"/>
    <col min="7427" max="7428" width="0" style="330" hidden="1" customWidth="1"/>
    <col min="7429" max="7429" width="11" style="330" customWidth="1"/>
    <col min="7430" max="7430" width="11.7109375" style="330" customWidth="1"/>
    <col min="7431" max="7431" width="14.28515625" style="330" customWidth="1"/>
    <col min="7432" max="7432" width="12.85546875" style="330" customWidth="1"/>
    <col min="7433" max="7433" width="10.85546875" style="330" customWidth="1"/>
    <col min="7434" max="7540" width="9.140625" style="330"/>
    <col min="7541" max="7541" width="26.42578125" style="330" customWidth="1"/>
    <col min="7542" max="7542" width="2.7109375" style="330" customWidth="1"/>
    <col min="7543" max="7680" width="9.140625" style="330"/>
    <col min="7681" max="7681" width="17" style="330" customWidth="1"/>
    <col min="7682" max="7682" width="60.7109375" style="330" customWidth="1"/>
    <col min="7683" max="7684" width="0" style="330" hidden="1" customWidth="1"/>
    <col min="7685" max="7685" width="11" style="330" customWidth="1"/>
    <col min="7686" max="7686" width="11.7109375" style="330" customWidth="1"/>
    <col min="7687" max="7687" width="14.28515625" style="330" customWidth="1"/>
    <col min="7688" max="7688" width="12.85546875" style="330" customWidth="1"/>
    <col min="7689" max="7689" width="10.85546875" style="330" customWidth="1"/>
    <col min="7690" max="7796" width="9.140625" style="330"/>
    <col min="7797" max="7797" width="26.42578125" style="330" customWidth="1"/>
    <col min="7798" max="7798" width="2.7109375" style="330" customWidth="1"/>
    <col min="7799" max="7936" width="9.140625" style="330"/>
    <col min="7937" max="7937" width="17" style="330" customWidth="1"/>
    <col min="7938" max="7938" width="60.7109375" style="330" customWidth="1"/>
    <col min="7939" max="7940" width="0" style="330" hidden="1" customWidth="1"/>
    <col min="7941" max="7941" width="11" style="330" customWidth="1"/>
    <col min="7942" max="7942" width="11.7109375" style="330" customWidth="1"/>
    <col min="7943" max="7943" width="14.28515625" style="330" customWidth="1"/>
    <col min="7944" max="7944" width="12.85546875" style="330" customWidth="1"/>
    <col min="7945" max="7945" width="10.85546875" style="330" customWidth="1"/>
    <col min="7946" max="8052" width="9.140625" style="330"/>
    <col min="8053" max="8053" width="26.42578125" style="330" customWidth="1"/>
    <col min="8054" max="8054" width="2.7109375" style="330" customWidth="1"/>
    <col min="8055" max="8192" width="9.140625" style="330"/>
    <col min="8193" max="8193" width="17" style="330" customWidth="1"/>
    <col min="8194" max="8194" width="60.7109375" style="330" customWidth="1"/>
    <col min="8195" max="8196" width="0" style="330" hidden="1" customWidth="1"/>
    <col min="8197" max="8197" width="11" style="330" customWidth="1"/>
    <col min="8198" max="8198" width="11.7109375" style="330" customWidth="1"/>
    <col min="8199" max="8199" width="14.28515625" style="330" customWidth="1"/>
    <col min="8200" max="8200" width="12.85546875" style="330" customWidth="1"/>
    <col min="8201" max="8201" width="10.85546875" style="330" customWidth="1"/>
    <col min="8202" max="8308" width="9.140625" style="330"/>
    <col min="8309" max="8309" width="26.42578125" style="330" customWidth="1"/>
    <col min="8310" max="8310" width="2.7109375" style="330" customWidth="1"/>
    <col min="8311" max="8448" width="9.140625" style="330"/>
    <col min="8449" max="8449" width="17" style="330" customWidth="1"/>
    <col min="8450" max="8450" width="60.7109375" style="330" customWidth="1"/>
    <col min="8451" max="8452" width="0" style="330" hidden="1" customWidth="1"/>
    <col min="8453" max="8453" width="11" style="330" customWidth="1"/>
    <col min="8454" max="8454" width="11.7109375" style="330" customWidth="1"/>
    <col min="8455" max="8455" width="14.28515625" style="330" customWidth="1"/>
    <col min="8456" max="8456" width="12.85546875" style="330" customWidth="1"/>
    <col min="8457" max="8457" width="10.85546875" style="330" customWidth="1"/>
    <col min="8458" max="8564" width="9.140625" style="330"/>
    <col min="8565" max="8565" width="26.42578125" style="330" customWidth="1"/>
    <col min="8566" max="8566" width="2.7109375" style="330" customWidth="1"/>
    <col min="8567" max="8704" width="9.140625" style="330"/>
    <col min="8705" max="8705" width="17" style="330" customWidth="1"/>
    <col min="8706" max="8706" width="60.7109375" style="330" customWidth="1"/>
    <col min="8707" max="8708" width="0" style="330" hidden="1" customWidth="1"/>
    <col min="8709" max="8709" width="11" style="330" customWidth="1"/>
    <col min="8710" max="8710" width="11.7109375" style="330" customWidth="1"/>
    <col min="8711" max="8711" width="14.28515625" style="330" customWidth="1"/>
    <col min="8712" max="8712" width="12.85546875" style="330" customWidth="1"/>
    <col min="8713" max="8713" width="10.85546875" style="330" customWidth="1"/>
    <col min="8714" max="8820" width="9.140625" style="330"/>
    <col min="8821" max="8821" width="26.42578125" style="330" customWidth="1"/>
    <col min="8822" max="8822" width="2.7109375" style="330" customWidth="1"/>
    <col min="8823" max="8960" width="9.140625" style="330"/>
    <col min="8961" max="8961" width="17" style="330" customWidth="1"/>
    <col min="8962" max="8962" width="60.7109375" style="330" customWidth="1"/>
    <col min="8963" max="8964" width="0" style="330" hidden="1" customWidth="1"/>
    <col min="8965" max="8965" width="11" style="330" customWidth="1"/>
    <col min="8966" max="8966" width="11.7109375" style="330" customWidth="1"/>
    <col min="8967" max="8967" width="14.28515625" style="330" customWidth="1"/>
    <col min="8968" max="8968" width="12.85546875" style="330" customWidth="1"/>
    <col min="8969" max="8969" width="10.85546875" style="330" customWidth="1"/>
    <col min="8970" max="9076" width="9.140625" style="330"/>
    <col min="9077" max="9077" width="26.42578125" style="330" customWidth="1"/>
    <col min="9078" max="9078" width="2.7109375" style="330" customWidth="1"/>
    <col min="9079" max="9216" width="9.140625" style="330"/>
    <col min="9217" max="9217" width="17" style="330" customWidth="1"/>
    <col min="9218" max="9218" width="60.7109375" style="330" customWidth="1"/>
    <col min="9219" max="9220" width="0" style="330" hidden="1" customWidth="1"/>
    <col min="9221" max="9221" width="11" style="330" customWidth="1"/>
    <col min="9222" max="9222" width="11.7109375" style="330" customWidth="1"/>
    <col min="9223" max="9223" width="14.28515625" style="330" customWidth="1"/>
    <col min="9224" max="9224" width="12.85546875" style="330" customWidth="1"/>
    <col min="9225" max="9225" width="10.85546875" style="330" customWidth="1"/>
    <col min="9226" max="9332" width="9.140625" style="330"/>
    <col min="9333" max="9333" width="26.42578125" style="330" customWidth="1"/>
    <col min="9334" max="9334" width="2.7109375" style="330" customWidth="1"/>
    <col min="9335" max="9472" width="9.140625" style="330"/>
    <col min="9473" max="9473" width="17" style="330" customWidth="1"/>
    <col min="9474" max="9474" width="60.7109375" style="330" customWidth="1"/>
    <col min="9475" max="9476" width="0" style="330" hidden="1" customWidth="1"/>
    <col min="9477" max="9477" width="11" style="330" customWidth="1"/>
    <col min="9478" max="9478" width="11.7109375" style="330" customWidth="1"/>
    <col min="9479" max="9479" width="14.28515625" style="330" customWidth="1"/>
    <col min="9480" max="9480" width="12.85546875" style="330" customWidth="1"/>
    <col min="9481" max="9481" width="10.85546875" style="330" customWidth="1"/>
    <col min="9482" max="9588" width="9.140625" style="330"/>
    <col min="9589" max="9589" width="26.42578125" style="330" customWidth="1"/>
    <col min="9590" max="9590" width="2.7109375" style="330" customWidth="1"/>
    <col min="9591" max="9728" width="9.140625" style="330"/>
    <col min="9729" max="9729" width="17" style="330" customWidth="1"/>
    <col min="9730" max="9730" width="60.7109375" style="330" customWidth="1"/>
    <col min="9731" max="9732" width="0" style="330" hidden="1" customWidth="1"/>
    <col min="9733" max="9733" width="11" style="330" customWidth="1"/>
    <col min="9734" max="9734" width="11.7109375" style="330" customWidth="1"/>
    <col min="9735" max="9735" width="14.28515625" style="330" customWidth="1"/>
    <col min="9736" max="9736" width="12.85546875" style="330" customWidth="1"/>
    <col min="9737" max="9737" width="10.85546875" style="330" customWidth="1"/>
    <col min="9738" max="9844" width="9.140625" style="330"/>
    <col min="9845" max="9845" width="26.42578125" style="330" customWidth="1"/>
    <col min="9846" max="9846" width="2.7109375" style="330" customWidth="1"/>
    <col min="9847" max="9984" width="9.140625" style="330"/>
    <col min="9985" max="9985" width="17" style="330" customWidth="1"/>
    <col min="9986" max="9986" width="60.7109375" style="330" customWidth="1"/>
    <col min="9987" max="9988" width="0" style="330" hidden="1" customWidth="1"/>
    <col min="9989" max="9989" width="11" style="330" customWidth="1"/>
    <col min="9990" max="9990" width="11.7109375" style="330" customWidth="1"/>
    <col min="9991" max="9991" width="14.28515625" style="330" customWidth="1"/>
    <col min="9992" max="9992" width="12.85546875" style="330" customWidth="1"/>
    <col min="9993" max="9993" width="10.85546875" style="330" customWidth="1"/>
    <col min="9994" max="10100" width="9.140625" style="330"/>
    <col min="10101" max="10101" width="26.42578125" style="330" customWidth="1"/>
    <col min="10102" max="10102" width="2.7109375" style="330" customWidth="1"/>
    <col min="10103" max="10240" width="9.140625" style="330"/>
    <col min="10241" max="10241" width="17" style="330" customWidth="1"/>
    <col min="10242" max="10242" width="60.7109375" style="330" customWidth="1"/>
    <col min="10243" max="10244" width="0" style="330" hidden="1" customWidth="1"/>
    <col min="10245" max="10245" width="11" style="330" customWidth="1"/>
    <col min="10246" max="10246" width="11.7109375" style="330" customWidth="1"/>
    <col min="10247" max="10247" width="14.28515625" style="330" customWidth="1"/>
    <col min="10248" max="10248" width="12.85546875" style="330" customWidth="1"/>
    <col min="10249" max="10249" width="10.85546875" style="330" customWidth="1"/>
    <col min="10250" max="10356" width="9.140625" style="330"/>
    <col min="10357" max="10357" width="26.42578125" style="330" customWidth="1"/>
    <col min="10358" max="10358" width="2.7109375" style="330" customWidth="1"/>
    <col min="10359" max="10496" width="9.140625" style="330"/>
    <col min="10497" max="10497" width="17" style="330" customWidth="1"/>
    <col min="10498" max="10498" width="60.7109375" style="330" customWidth="1"/>
    <col min="10499" max="10500" width="0" style="330" hidden="1" customWidth="1"/>
    <col min="10501" max="10501" width="11" style="330" customWidth="1"/>
    <col min="10502" max="10502" width="11.7109375" style="330" customWidth="1"/>
    <col min="10503" max="10503" width="14.28515625" style="330" customWidth="1"/>
    <col min="10504" max="10504" width="12.85546875" style="330" customWidth="1"/>
    <col min="10505" max="10505" width="10.85546875" style="330" customWidth="1"/>
    <col min="10506" max="10612" width="9.140625" style="330"/>
    <col min="10613" max="10613" width="26.42578125" style="330" customWidth="1"/>
    <col min="10614" max="10614" width="2.7109375" style="330" customWidth="1"/>
    <col min="10615" max="10752" width="9.140625" style="330"/>
    <col min="10753" max="10753" width="17" style="330" customWidth="1"/>
    <col min="10754" max="10754" width="60.7109375" style="330" customWidth="1"/>
    <col min="10755" max="10756" width="0" style="330" hidden="1" customWidth="1"/>
    <col min="10757" max="10757" width="11" style="330" customWidth="1"/>
    <col min="10758" max="10758" width="11.7109375" style="330" customWidth="1"/>
    <col min="10759" max="10759" width="14.28515625" style="330" customWidth="1"/>
    <col min="10760" max="10760" width="12.85546875" style="330" customWidth="1"/>
    <col min="10761" max="10761" width="10.85546875" style="330" customWidth="1"/>
    <col min="10762" max="10868" width="9.140625" style="330"/>
    <col min="10869" max="10869" width="26.42578125" style="330" customWidth="1"/>
    <col min="10870" max="10870" width="2.7109375" style="330" customWidth="1"/>
    <col min="10871" max="11008" width="9.140625" style="330"/>
    <col min="11009" max="11009" width="17" style="330" customWidth="1"/>
    <col min="11010" max="11010" width="60.7109375" style="330" customWidth="1"/>
    <col min="11011" max="11012" width="0" style="330" hidden="1" customWidth="1"/>
    <col min="11013" max="11013" width="11" style="330" customWidth="1"/>
    <col min="11014" max="11014" width="11.7109375" style="330" customWidth="1"/>
    <col min="11015" max="11015" width="14.28515625" style="330" customWidth="1"/>
    <col min="11016" max="11016" width="12.85546875" style="330" customWidth="1"/>
    <col min="11017" max="11017" width="10.85546875" style="330" customWidth="1"/>
    <col min="11018" max="11124" width="9.140625" style="330"/>
    <col min="11125" max="11125" width="26.42578125" style="330" customWidth="1"/>
    <col min="11126" max="11126" width="2.7109375" style="330" customWidth="1"/>
    <col min="11127" max="11264" width="9.140625" style="330"/>
    <col min="11265" max="11265" width="17" style="330" customWidth="1"/>
    <col min="11266" max="11266" width="60.7109375" style="330" customWidth="1"/>
    <col min="11267" max="11268" width="0" style="330" hidden="1" customWidth="1"/>
    <col min="11269" max="11269" width="11" style="330" customWidth="1"/>
    <col min="11270" max="11270" width="11.7109375" style="330" customWidth="1"/>
    <col min="11271" max="11271" width="14.28515625" style="330" customWidth="1"/>
    <col min="11272" max="11272" width="12.85546875" style="330" customWidth="1"/>
    <col min="11273" max="11273" width="10.85546875" style="330" customWidth="1"/>
    <col min="11274" max="11380" width="9.140625" style="330"/>
    <col min="11381" max="11381" width="26.42578125" style="330" customWidth="1"/>
    <col min="11382" max="11382" width="2.7109375" style="330" customWidth="1"/>
    <col min="11383" max="11520" width="9.140625" style="330"/>
    <col min="11521" max="11521" width="17" style="330" customWidth="1"/>
    <col min="11522" max="11522" width="60.7109375" style="330" customWidth="1"/>
    <col min="11523" max="11524" width="0" style="330" hidden="1" customWidth="1"/>
    <col min="11525" max="11525" width="11" style="330" customWidth="1"/>
    <col min="11526" max="11526" width="11.7109375" style="330" customWidth="1"/>
    <col min="11527" max="11527" width="14.28515625" style="330" customWidth="1"/>
    <col min="11528" max="11528" width="12.85546875" style="330" customWidth="1"/>
    <col min="11529" max="11529" width="10.85546875" style="330" customWidth="1"/>
    <col min="11530" max="11636" width="9.140625" style="330"/>
    <col min="11637" max="11637" width="26.42578125" style="330" customWidth="1"/>
    <col min="11638" max="11638" width="2.7109375" style="330" customWidth="1"/>
    <col min="11639" max="11776" width="9.140625" style="330"/>
    <col min="11777" max="11777" width="17" style="330" customWidth="1"/>
    <col min="11778" max="11778" width="60.7109375" style="330" customWidth="1"/>
    <col min="11779" max="11780" width="0" style="330" hidden="1" customWidth="1"/>
    <col min="11781" max="11781" width="11" style="330" customWidth="1"/>
    <col min="11782" max="11782" width="11.7109375" style="330" customWidth="1"/>
    <col min="11783" max="11783" width="14.28515625" style="330" customWidth="1"/>
    <col min="11784" max="11784" width="12.85546875" style="330" customWidth="1"/>
    <col min="11785" max="11785" width="10.85546875" style="330" customWidth="1"/>
    <col min="11786" max="11892" width="9.140625" style="330"/>
    <col min="11893" max="11893" width="26.42578125" style="330" customWidth="1"/>
    <col min="11894" max="11894" width="2.7109375" style="330" customWidth="1"/>
    <col min="11895" max="12032" width="9.140625" style="330"/>
    <col min="12033" max="12033" width="17" style="330" customWidth="1"/>
    <col min="12034" max="12034" width="60.7109375" style="330" customWidth="1"/>
    <col min="12035" max="12036" width="0" style="330" hidden="1" customWidth="1"/>
    <col min="12037" max="12037" width="11" style="330" customWidth="1"/>
    <col min="12038" max="12038" width="11.7109375" style="330" customWidth="1"/>
    <col min="12039" max="12039" width="14.28515625" style="330" customWidth="1"/>
    <col min="12040" max="12040" width="12.85546875" style="330" customWidth="1"/>
    <col min="12041" max="12041" width="10.85546875" style="330" customWidth="1"/>
    <col min="12042" max="12148" width="9.140625" style="330"/>
    <col min="12149" max="12149" width="26.42578125" style="330" customWidth="1"/>
    <col min="12150" max="12150" width="2.7109375" style="330" customWidth="1"/>
    <col min="12151" max="12288" width="9.140625" style="330"/>
    <col min="12289" max="12289" width="17" style="330" customWidth="1"/>
    <col min="12290" max="12290" width="60.7109375" style="330" customWidth="1"/>
    <col min="12291" max="12292" width="0" style="330" hidden="1" customWidth="1"/>
    <col min="12293" max="12293" width="11" style="330" customWidth="1"/>
    <col min="12294" max="12294" width="11.7109375" style="330" customWidth="1"/>
    <col min="12295" max="12295" width="14.28515625" style="330" customWidth="1"/>
    <col min="12296" max="12296" width="12.85546875" style="330" customWidth="1"/>
    <col min="12297" max="12297" width="10.85546875" style="330" customWidth="1"/>
    <col min="12298" max="12404" width="9.140625" style="330"/>
    <col min="12405" max="12405" width="26.42578125" style="330" customWidth="1"/>
    <col min="12406" max="12406" width="2.7109375" style="330" customWidth="1"/>
    <col min="12407" max="12544" width="9.140625" style="330"/>
    <col min="12545" max="12545" width="17" style="330" customWidth="1"/>
    <col min="12546" max="12546" width="60.7109375" style="330" customWidth="1"/>
    <col min="12547" max="12548" width="0" style="330" hidden="1" customWidth="1"/>
    <col min="12549" max="12549" width="11" style="330" customWidth="1"/>
    <col min="12550" max="12550" width="11.7109375" style="330" customWidth="1"/>
    <col min="12551" max="12551" width="14.28515625" style="330" customWidth="1"/>
    <col min="12552" max="12552" width="12.85546875" style="330" customWidth="1"/>
    <col min="12553" max="12553" width="10.85546875" style="330" customWidth="1"/>
    <col min="12554" max="12660" width="9.140625" style="330"/>
    <col min="12661" max="12661" width="26.42578125" style="330" customWidth="1"/>
    <col min="12662" max="12662" width="2.7109375" style="330" customWidth="1"/>
    <col min="12663" max="12800" width="9.140625" style="330"/>
    <col min="12801" max="12801" width="17" style="330" customWidth="1"/>
    <col min="12802" max="12802" width="60.7109375" style="330" customWidth="1"/>
    <col min="12803" max="12804" width="0" style="330" hidden="1" customWidth="1"/>
    <col min="12805" max="12805" width="11" style="330" customWidth="1"/>
    <col min="12806" max="12806" width="11.7109375" style="330" customWidth="1"/>
    <col min="12807" max="12807" width="14.28515625" style="330" customWidth="1"/>
    <col min="12808" max="12808" width="12.85546875" style="330" customWidth="1"/>
    <col min="12809" max="12809" width="10.85546875" style="330" customWidth="1"/>
    <col min="12810" max="12916" width="9.140625" style="330"/>
    <col min="12917" max="12917" width="26.42578125" style="330" customWidth="1"/>
    <col min="12918" max="12918" width="2.7109375" style="330" customWidth="1"/>
    <col min="12919" max="13056" width="9.140625" style="330"/>
    <col min="13057" max="13057" width="17" style="330" customWidth="1"/>
    <col min="13058" max="13058" width="60.7109375" style="330" customWidth="1"/>
    <col min="13059" max="13060" width="0" style="330" hidden="1" customWidth="1"/>
    <col min="13061" max="13061" width="11" style="330" customWidth="1"/>
    <col min="13062" max="13062" width="11.7109375" style="330" customWidth="1"/>
    <col min="13063" max="13063" width="14.28515625" style="330" customWidth="1"/>
    <col min="13064" max="13064" width="12.85546875" style="330" customWidth="1"/>
    <col min="13065" max="13065" width="10.85546875" style="330" customWidth="1"/>
    <col min="13066" max="13172" width="9.140625" style="330"/>
    <col min="13173" max="13173" width="26.42578125" style="330" customWidth="1"/>
    <col min="13174" max="13174" width="2.7109375" style="330" customWidth="1"/>
    <col min="13175" max="13312" width="9.140625" style="330"/>
    <col min="13313" max="13313" width="17" style="330" customWidth="1"/>
    <col min="13314" max="13314" width="60.7109375" style="330" customWidth="1"/>
    <col min="13315" max="13316" width="0" style="330" hidden="1" customWidth="1"/>
    <col min="13317" max="13317" width="11" style="330" customWidth="1"/>
    <col min="13318" max="13318" width="11.7109375" style="330" customWidth="1"/>
    <col min="13319" max="13319" width="14.28515625" style="330" customWidth="1"/>
    <col min="13320" max="13320" width="12.85546875" style="330" customWidth="1"/>
    <col min="13321" max="13321" width="10.85546875" style="330" customWidth="1"/>
    <col min="13322" max="13428" width="9.140625" style="330"/>
    <col min="13429" max="13429" width="26.42578125" style="330" customWidth="1"/>
    <col min="13430" max="13430" width="2.7109375" style="330" customWidth="1"/>
    <col min="13431" max="13568" width="9.140625" style="330"/>
    <col min="13569" max="13569" width="17" style="330" customWidth="1"/>
    <col min="13570" max="13570" width="60.7109375" style="330" customWidth="1"/>
    <col min="13571" max="13572" width="0" style="330" hidden="1" customWidth="1"/>
    <col min="13573" max="13573" width="11" style="330" customWidth="1"/>
    <col min="13574" max="13574" width="11.7109375" style="330" customWidth="1"/>
    <col min="13575" max="13575" width="14.28515625" style="330" customWidth="1"/>
    <col min="13576" max="13576" width="12.85546875" style="330" customWidth="1"/>
    <col min="13577" max="13577" width="10.85546875" style="330" customWidth="1"/>
    <col min="13578" max="13684" width="9.140625" style="330"/>
    <col min="13685" max="13685" width="26.42578125" style="330" customWidth="1"/>
    <col min="13686" max="13686" width="2.7109375" style="330" customWidth="1"/>
    <col min="13687" max="13824" width="9.140625" style="330"/>
    <col min="13825" max="13825" width="17" style="330" customWidth="1"/>
    <col min="13826" max="13826" width="60.7109375" style="330" customWidth="1"/>
    <col min="13827" max="13828" width="0" style="330" hidden="1" customWidth="1"/>
    <col min="13829" max="13829" width="11" style="330" customWidth="1"/>
    <col min="13830" max="13830" width="11.7109375" style="330" customWidth="1"/>
    <col min="13831" max="13831" width="14.28515625" style="330" customWidth="1"/>
    <col min="13832" max="13832" width="12.85546875" style="330" customWidth="1"/>
    <col min="13833" max="13833" width="10.85546875" style="330" customWidth="1"/>
    <col min="13834" max="13940" width="9.140625" style="330"/>
    <col min="13941" max="13941" width="26.42578125" style="330" customWidth="1"/>
    <col min="13942" max="13942" width="2.7109375" style="330" customWidth="1"/>
    <col min="13943" max="14080" width="9.140625" style="330"/>
    <col min="14081" max="14081" width="17" style="330" customWidth="1"/>
    <col min="14082" max="14082" width="60.7109375" style="330" customWidth="1"/>
    <col min="14083" max="14084" width="0" style="330" hidden="1" customWidth="1"/>
    <col min="14085" max="14085" width="11" style="330" customWidth="1"/>
    <col min="14086" max="14086" width="11.7109375" style="330" customWidth="1"/>
    <col min="14087" max="14087" width="14.28515625" style="330" customWidth="1"/>
    <col min="14088" max="14088" width="12.85546875" style="330" customWidth="1"/>
    <col min="14089" max="14089" width="10.85546875" style="330" customWidth="1"/>
    <col min="14090" max="14196" width="9.140625" style="330"/>
    <col min="14197" max="14197" width="26.42578125" style="330" customWidth="1"/>
    <col min="14198" max="14198" width="2.7109375" style="330" customWidth="1"/>
    <col min="14199" max="14336" width="9.140625" style="330"/>
    <col min="14337" max="14337" width="17" style="330" customWidth="1"/>
    <col min="14338" max="14338" width="60.7109375" style="330" customWidth="1"/>
    <col min="14339" max="14340" width="0" style="330" hidden="1" customWidth="1"/>
    <col min="14341" max="14341" width="11" style="330" customWidth="1"/>
    <col min="14342" max="14342" width="11.7109375" style="330" customWidth="1"/>
    <col min="14343" max="14343" width="14.28515625" style="330" customWidth="1"/>
    <col min="14344" max="14344" width="12.85546875" style="330" customWidth="1"/>
    <col min="14345" max="14345" width="10.85546875" style="330" customWidth="1"/>
    <col min="14346" max="14452" width="9.140625" style="330"/>
    <col min="14453" max="14453" width="26.42578125" style="330" customWidth="1"/>
    <col min="14454" max="14454" width="2.7109375" style="330" customWidth="1"/>
    <col min="14455" max="14592" width="9.140625" style="330"/>
    <col min="14593" max="14593" width="17" style="330" customWidth="1"/>
    <col min="14594" max="14594" width="60.7109375" style="330" customWidth="1"/>
    <col min="14595" max="14596" width="0" style="330" hidden="1" customWidth="1"/>
    <col min="14597" max="14597" width="11" style="330" customWidth="1"/>
    <col min="14598" max="14598" width="11.7109375" style="330" customWidth="1"/>
    <col min="14599" max="14599" width="14.28515625" style="330" customWidth="1"/>
    <col min="14600" max="14600" width="12.85546875" style="330" customWidth="1"/>
    <col min="14601" max="14601" width="10.85546875" style="330" customWidth="1"/>
    <col min="14602" max="14708" width="9.140625" style="330"/>
    <col min="14709" max="14709" width="26.42578125" style="330" customWidth="1"/>
    <col min="14710" max="14710" width="2.7109375" style="330" customWidth="1"/>
    <col min="14711" max="14848" width="9.140625" style="330"/>
    <col min="14849" max="14849" width="17" style="330" customWidth="1"/>
    <col min="14850" max="14850" width="60.7109375" style="330" customWidth="1"/>
    <col min="14851" max="14852" width="0" style="330" hidden="1" customWidth="1"/>
    <col min="14853" max="14853" width="11" style="330" customWidth="1"/>
    <col min="14854" max="14854" width="11.7109375" style="330" customWidth="1"/>
    <col min="14855" max="14855" width="14.28515625" style="330" customWidth="1"/>
    <col min="14856" max="14856" width="12.85546875" style="330" customWidth="1"/>
    <col min="14857" max="14857" width="10.85546875" style="330" customWidth="1"/>
    <col min="14858" max="14964" width="9.140625" style="330"/>
    <col min="14965" max="14965" width="26.42578125" style="330" customWidth="1"/>
    <col min="14966" max="14966" width="2.7109375" style="330" customWidth="1"/>
    <col min="14967" max="15104" width="9.140625" style="330"/>
    <col min="15105" max="15105" width="17" style="330" customWidth="1"/>
    <col min="15106" max="15106" width="60.7109375" style="330" customWidth="1"/>
    <col min="15107" max="15108" width="0" style="330" hidden="1" customWidth="1"/>
    <col min="15109" max="15109" width="11" style="330" customWidth="1"/>
    <col min="15110" max="15110" width="11.7109375" style="330" customWidth="1"/>
    <col min="15111" max="15111" width="14.28515625" style="330" customWidth="1"/>
    <col min="15112" max="15112" width="12.85546875" style="330" customWidth="1"/>
    <col min="15113" max="15113" width="10.85546875" style="330" customWidth="1"/>
    <col min="15114" max="15220" width="9.140625" style="330"/>
    <col min="15221" max="15221" width="26.42578125" style="330" customWidth="1"/>
    <col min="15222" max="15222" width="2.7109375" style="330" customWidth="1"/>
    <col min="15223" max="15360" width="9.140625" style="330"/>
    <col min="15361" max="15361" width="17" style="330" customWidth="1"/>
    <col min="15362" max="15362" width="60.7109375" style="330" customWidth="1"/>
    <col min="15363" max="15364" width="0" style="330" hidden="1" customWidth="1"/>
    <col min="15365" max="15365" width="11" style="330" customWidth="1"/>
    <col min="15366" max="15366" width="11.7109375" style="330" customWidth="1"/>
    <col min="15367" max="15367" width="14.28515625" style="330" customWidth="1"/>
    <col min="15368" max="15368" width="12.85546875" style="330" customWidth="1"/>
    <col min="15369" max="15369" width="10.85546875" style="330" customWidth="1"/>
    <col min="15370" max="15476" width="9.140625" style="330"/>
    <col min="15477" max="15477" width="26.42578125" style="330" customWidth="1"/>
    <col min="15478" max="15478" width="2.7109375" style="330" customWidth="1"/>
    <col min="15479" max="15616" width="9.140625" style="330"/>
    <col min="15617" max="15617" width="17" style="330" customWidth="1"/>
    <col min="15618" max="15618" width="60.7109375" style="330" customWidth="1"/>
    <col min="15619" max="15620" width="0" style="330" hidden="1" customWidth="1"/>
    <col min="15621" max="15621" width="11" style="330" customWidth="1"/>
    <col min="15622" max="15622" width="11.7109375" style="330" customWidth="1"/>
    <col min="15623" max="15623" width="14.28515625" style="330" customWidth="1"/>
    <col min="15624" max="15624" width="12.85546875" style="330" customWidth="1"/>
    <col min="15625" max="15625" width="10.85546875" style="330" customWidth="1"/>
    <col min="15626" max="15732" width="9.140625" style="330"/>
    <col min="15733" max="15733" width="26.42578125" style="330" customWidth="1"/>
    <col min="15734" max="15734" width="2.7109375" style="330" customWidth="1"/>
    <col min="15735" max="15872" width="9.140625" style="330"/>
    <col min="15873" max="15873" width="17" style="330" customWidth="1"/>
    <col min="15874" max="15874" width="60.7109375" style="330" customWidth="1"/>
    <col min="15875" max="15876" width="0" style="330" hidden="1" customWidth="1"/>
    <col min="15877" max="15877" width="11" style="330" customWidth="1"/>
    <col min="15878" max="15878" width="11.7109375" style="330" customWidth="1"/>
    <col min="15879" max="15879" width="14.28515625" style="330" customWidth="1"/>
    <col min="15880" max="15880" width="12.85546875" style="330" customWidth="1"/>
    <col min="15881" max="15881" width="10.85546875" style="330" customWidth="1"/>
    <col min="15882" max="15988" width="9.140625" style="330"/>
    <col min="15989" max="15989" width="26.42578125" style="330" customWidth="1"/>
    <col min="15990" max="15990" width="2.7109375" style="330" customWidth="1"/>
    <col min="15991" max="16128" width="9.140625" style="330"/>
    <col min="16129" max="16129" width="17" style="330" customWidth="1"/>
    <col min="16130" max="16130" width="60.7109375" style="330" customWidth="1"/>
    <col min="16131" max="16132" width="0" style="330" hidden="1" customWidth="1"/>
    <col min="16133" max="16133" width="11" style="330" customWidth="1"/>
    <col min="16134" max="16134" width="11.7109375" style="330" customWidth="1"/>
    <col min="16135" max="16135" width="14.28515625" style="330" customWidth="1"/>
    <col min="16136" max="16136" width="12.85546875" style="330" customWidth="1"/>
    <col min="16137" max="16137" width="10.85546875" style="330" customWidth="1"/>
    <col min="16138" max="16244" width="9.140625" style="330"/>
    <col min="16245" max="16245" width="26.42578125" style="330" customWidth="1"/>
    <col min="16246" max="16246" width="2.7109375" style="330" customWidth="1"/>
    <col min="16247" max="16384" width="9.140625" style="330"/>
  </cols>
  <sheetData>
    <row r="1" spans="2:117" ht="21" customHeight="1" x14ac:dyDescent="0.3">
      <c r="B1" s="145" t="str">
        <f>Cover!C22</f>
        <v>Energex</v>
      </c>
      <c r="C1" s="328"/>
      <c r="D1" s="329"/>
    </row>
    <row r="2" spans="2:117" ht="19.5" customHeight="1" x14ac:dyDescent="0.2">
      <c r="B2" s="434" t="s">
        <v>323</v>
      </c>
      <c r="C2" s="334"/>
      <c r="D2" s="335"/>
    </row>
    <row r="3" spans="2:117" ht="24" customHeight="1" x14ac:dyDescent="0.3">
      <c r="B3" s="128" t="str">
        <f>Cover!C26</f>
        <v>2012-13</v>
      </c>
      <c r="C3" s="336"/>
      <c r="D3" s="337"/>
    </row>
    <row r="5" spans="2:117" ht="82.5" customHeight="1" x14ac:dyDescent="0.2">
      <c r="B5" s="637" t="s">
        <v>464</v>
      </c>
      <c r="C5" s="638"/>
      <c r="D5" s="638"/>
      <c r="E5" s="639"/>
      <c r="F5" s="639"/>
      <c r="G5" s="639"/>
      <c r="H5" s="640"/>
    </row>
    <row r="7" spans="2:117" ht="14.25" customHeight="1" x14ac:dyDescent="0.25">
      <c r="B7" s="338" t="s">
        <v>324</v>
      </c>
      <c r="C7" s="338"/>
      <c r="D7" s="339"/>
      <c r="E7" s="340"/>
      <c r="F7" s="341"/>
      <c r="G7" s="341"/>
      <c r="H7" s="342"/>
      <c r="I7" s="343"/>
      <c r="J7" s="342"/>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344"/>
      <c r="BP7" s="344"/>
      <c r="BQ7" s="344"/>
      <c r="BR7" s="344"/>
      <c r="BS7" s="344"/>
      <c r="BT7" s="344"/>
      <c r="BU7" s="344"/>
      <c r="BV7" s="344"/>
      <c r="BW7" s="344"/>
      <c r="BX7" s="344"/>
      <c r="BY7" s="344"/>
      <c r="BZ7" s="344"/>
      <c r="CA7" s="344"/>
      <c r="CB7" s="344"/>
      <c r="CC7" s="344"/>
      <c r="CD7" s="344"/>
      <c r="CE7" s="344"/>
      <c r="CF7" s="344"/>
      <c r="CG7" s="344"/>
      <c r="CH7" s="344"/>
      <c r="CI7" s="344"/>
      <c r="CJ7" s="344"/>
      <c r="CK7" s="344"/>
      <c r="CL7" s="344"/>
      <c r="CM7" s="344"/>
      <c r="CN7" s="344"/>
      <c r="CO7" s="344"/>
      <c r="CP7" s="344"/>
      <c r="CQ7" s="344"/>
      <c r="CR7" s="344"/>
      <c r="CS7" s="344"/>
      <c r="CT7" s="344"/>
      <c r="CU7" s="344"/>
      <c r="CV7" s="344"/>
      <c r="CW7" s="344"/>
      <c r="CX7" s="344"/>
      <c r="CY7" s="344"/>
      <c r="CZ7" s="344"/>
      <c r="DA7" s="344"/>
      <c r="DB7" s="344"/>
      <c r="DC7" s="344"/>
      <c r="DD7" s="344"/>
      <c r="DE7" s="344"/>
      <c r="DF7" s="344"/>
      <c r="DG7" s="344"/>
    </row>
    <row r="8" spans="2:117" ht="14.25" customHeight="1" x14ac:dyDescent="0.2">
      <c r="B8" s="344"/>
      <c r="C8" s="344"/>
      <c r="D8" s="345"/>
      <c r="E8" s="344"/>
      <c r="F8" s="343"/>
      <c r="G8" s="343"/>
      <c r="H8" s="342"/>
      <c r="I8" s="343"/>
      <c r="J8" s="342"/>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CZ8" s="344"/>
      <c r="DA8" s="344"/>
      <c r="DB8" s="344"/>
      <c r="DC8" s="344"/>
      <c r="DD8" s="344"/>
      <c r="DE8" s="344"/>
      <c r="DF8" s="344"/>
      <c r="DG8" s="344"/>
    </row>
    <row r="9" spans="2:117" ht="30.75" customHeight="1" x14ac:dyDescent="0.2">
      <c r="B9" s="346" t="s">
        <v>325</v>
      </c>
      <c r="C9" s="347"/>
      <c r="D9" s="347"/>
      <c r="E9" s="641" t="s">
        <v>326</v>
      </c>
      <c r="F9" s="642"/>
      <c r="G9" s="643" t="s">
        <v>327</v>
      </c>
      <c r="H9" s="635" t="s">
        <v>328</v>
      </c>
      <c r="I9" s="646" t="s">
        <v>329</v>
      </c>
      <c r="J9" s="635" t="s">
        <v>330</v>
      </c>
      <c r="K9" s="348" t="s">
        <v>331</v>
      </c>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49"/>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50"/>
      <c r="DH9" s="351"/>
      <c r="DI9" s="351"/>
      <c r="DJ9" s="351"/>
      <c r="DK9" s="351"/>
      <c r="DL9" s="351"/>
      <c r="DM9" s="352"/>
    </row>
    <row r="10" spans="2:117" ht="31.5" customHeight="1" x14ac:dyDescent="0.2">
      <c r="B10" s="353"/>
      <c r="C10" s="346" t="s">
        <v>8857</v>
      </c>
      <c r="D10" s="346" t="s">
        <v>8858</v>
      </c>
      <c r="E10" s="354" t="s">
        <v>332</v>
      </c>
      <c r="F10" s="355" t="s">
        <v>333</v>
      </c>
      <c r="G10" s="644"/>
      <c r="H10" s="636"/>
      <c r="I10" s="647"/>
      <c r="J10" s="636"/>
      <c r="K10" s="356" t="s">
        <v>334</v>
      </c>
      <c r="L10" s="356" t="s">
        <v>335</v>
      </c>
      <c r="M10" s="356" t="s">
        <v>336</v>
      </c>
      <c r="N10" s="356" t="s">
        <v>337</v>
      </c>
      <c r="O10" s="356" t="s">
        <v>338</v>
      </c>
      <c r="P10" s="356" t="s">
        <v>339</v>
      </c>
      <c r="Q10" s="356" t="s">
        <v>340</v>
      </c>
      <c r="R10" s="356" t="s">
        <v>341</v>
      </c>
      <c r="S10" s="356" t="s">
        <v>342</v>
      </c>
      <c r="T10" s="356" t="s">
        <v>343</v>
      </c>
      <c r="U10" s="356" t="s">
        <v>344</v>
      </c>
      <c r="V10" s="356" t="s">
        <v>345</v>
      </c>
      <c r="W10" s="356" t="s">
        <v>346</v>
      </c>
      <c r="X10" s="356" t="s">
        <v>347</v>
      </c>
      <c r="Y10" s="356" t="s">
        <v>348</v>
      </c>
      <c r="Z10" s="356" t="s">
        <v>349</v>
      </c>
      <c r="AA10" s="356" t="s">
        <v>350</v>
      </c>
      <c r="AB10" s="356" t="s">
        <v>351</v>
      </c>
      <c r="AC10" s="356" t="s">
        <v>352</v>
      </c>
      <c r="AD10" s="356" t="s">
        <v>353</v>
      </c>
      <c r="AE10" s="356" t="s">
        <v>354</v>
      </c>
      <c r="AF10" s="356" t="s">
        <v>355</v>
      </c>
      <c r="AG10" s="356" t="s">
        <v>356</v>
      </c>
      <c r="AH10" s="356" t="s">
        <v>357</v>
      </c>
      <c r="AI10" s="356" t="s">
        <v>358</v>
      </c>
      <c r="AJ10" s="356" t="s">
        <v>359</v>
      </c>
      <c r="AK10" s="356" t="s">
        <v>360</v>
      </c>
      <c r="AL10" s="356" t="s">
        <v>361</v>
      </c>
      <c r="AM10" s="356" t="s">
        <v>362</v>
      </c>
      <c r="AN10" s="356" t="s">
        <v>363</v>
      </c>
      <c r="AO10" s="356" t="s">
        <v>364</v>
      </c>
      <c r="AP10" s="356" t="s">
        <v>365</v>
      </c>
      <c r="AQ10" s="356" t="s">
        <v>366</v>
      </c>
      <c r="AR10" s="356" t="s">
        <v>367</v>
      </c>
      <c r="AS10" s="356" t="s">
        <v>368</v>
      </c>
      <c r="AT10" s="356" t="s">
        <v>369</v>
      </c>
      <c r="AU10" s="356" t="s">
        <v>370</v>
      </c>
      <c r="AV10" s="356" t="s">
        <v>371</v>
      </c>
      <c r="AW10" s="356" t="s">
        <v>372</v>
      </c>
      <c r="AX10" s="356" t="s">
        <v>373</v>
      </c>
      <c r="AY10" s="356" t="s">
        <v>374</v>
      </c>
      <c r="AZ10" s="356" t="s">
        <v>375</v>
      </c>
      <c r="BA10" s="356" t="s">
        <v>376</v>
      </c>
      <c r="BB10" s="356" t="s">
        <v>377</v>
      </c>
      <c r="BC10" s="356" t="s">
        <v>378</v>
      </c>
      <c r="BD10" s="356" t="s">
        <v>379</v>
      </c>
      <c r="BE10" s="356" t="s">
        <v>380</v>
      </c>
      <c r="BF10" s="356" t="s">
        <v>381</v>
      </c>
      <c r="BG10" s="356" t="s">
        <v>382</v>
      </c>
      <c r="BH10" s="356" t="s">
        <v>383</v>
      </c>
      <c r="BI10" s="356" t="s">
        <v>384</v>
      </c>
      <c r="BJ10" s="356" t="s">
        <v>385</v>
      </c>
      <c r="BK10" s="356" t="s">
        <v>386</v>
      </c>
      <c r="BL10" s="356" t="s">
        <v>387</v>
      </c>
      <c r="BM10" s="356" t="s">
        <v>388</v>
      </c>
      <c r="BN10" s="356" t="s">
        <v>389</v>
      </c>
      <c r="BO10" s="356" t="s">
        <v>390</v>
      </c>
      <c r="BP10" s="356" t="s">
        <v>391</v>
      </c>
      <c r="BQ10" s="356" t="s">
        <v>392</v>
      </c>
      <c r="BR10" s="356" t="s">
        <v>393</v>
      </c>
      <c r="BS10" s="356" t="s">
        <v>394</v>
      </c>
      <c r="BT10" s="356" t="s">
        <v>395</v>
      </c>
      <c r="BU10" s="356" t="s">
        <v>396</v>
      </c>
      <c r="BV10" s="356" t="s">
        <v>397</v>
      </c>
      <c r="BW10" s="356" t="s">
        <v>398</v>
      </c>
      <c r="BX10" s="356" t="s">
        <v>399</v>
      </c>
      <c r="BY10" s="356" t="s">
        <v>400</v>
      </c>
      <c r="BZ10" s="356" t="s">
        <v>401</v>
      </c>
      <c r="CA10" s="356" t="s">
        <v>402</v>
      </c>
      <c r="CB10" s="356" t="s">
        <v>403</v>
      </c>
      <c r="CC10" s="356" t="s">
        <v>404</v>
      </c>
      <c r="CD10" s="356" t="s">
        <v>405</v>
      </c>
      <c r="CE10" s="356" t="s">
        <v>406</v>
      </c>
      <c r="CF10" s="356" t="s">
        <v>407</v>
      </c>
      <c r="CG10" s="356" t="s">
        <v>408</v>
      </c>
      <c r="CH10" s="356" t="s">
        <v>409</v>
      </c>
      <c r="CI10" s="356" t="s">
        <v>410</v>
      </c>
      <c r="CJ10" s="356" t="s">
        <v>411</v>
      </c>
      <c r="CK10" s="356" t="s">
        <v>412</v>
      </c>
      <c r="CL10" s="356" t="s">
        <v>413</v>
      </c>
      <c r="CM10" s="356" t="s">
        <v>414</v>
      </c>
      <c r="CN10" s="356" t="s">
        <v>415</v>
      </c>
      <c r="CO10" s="356" t="s">
        <v>416</v>
      </c>
      <c r="CP10" s="356" t="s">
        <v>417</v>
      </c>
      <c r="CQ10" s="356" t="s">
        <v>418</v>
      </c>
      <c r="CR10" s="356" t="s">
        <v>419</v>
      </c>
      <c r="CS10" s="356" t="s">
        <v>420</v>
      </c>
      <c r="CT10" s="356" t="s">
        <v>421</v>
      </c>
      <c r="CU10" s="356" t="s">
        <v>422</v>
      </c>
      <c r="CV10" s="356" t="s">
        <v>423</v>
      </c>
      <c r="CW10" s="356" t="s">
        <v>424</v>
      </c>
      <c r="CX10" s="356" t="s">
        <v>425</v>
      </c>
      <c r="CY10" s="356" t="s">
        <v>426</v>
      </c>
      <c r="CZ10" s="356" t="s">
        <v>427</v>
      </c>
      <c r="DA10" s="356" t="s">
        <v>428</v>
      </c>
      <c r="DB10" s="356" t="s">
        <v>429</v>
      </c>
      <c r="DC10" s="356" t="s">
        <v>430</v>
      </c>
      <c r="DD10" s="356" t="s">
        <v>431</v>
      </c>
      <c r="DE10" s="356" t="s">
        <v>432</v>
      </c>
      <c r="DF10" s="356" t="s">
        <v>433</v>
      </c>
      <c r="DG10" s="356" t="s">
        <v>434</v>
      </c>
      <c r="DH10" s="356" t="s">
        <v>435</v>
      </c>
      <c r="DI10" s="356" t="s">
        <v>436</v>
      </c>
      <c r="DJ10" s="356" t="s">
        <v>437</v>
      </c>
      <c r="DK10" s="356" t="s">
        <v>438</v>
      </c>
      <c r="DL10" s="356" t="s">
        <v>489</v>
      </c>
      <c r="DM10" s="357" t="s">
        <v>439</v>
      </c>
    </row>
    <row r="11" spans="2:117" ht="17.25" customHeight="1" x14ac:dyDescent="0.2">
      <c r="B11" s="358" t="s">
        <v>440</v>
      </c>
      <c r="C11" s="359"/>
      <c r="D11" s="360"/>
      <c r="E11" s="354"/>
      <c r="F11" s="355"/>
      <c r="G11" s="645"/>
      <c r="H11" s="361"/>
      <c r="I11" s="362"/>
      <c r="J11" s="363"/>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6"/>
      <c r="DG11" s="356"/>
      <c r="DH11" s="356"/>
      <c r="DI11" s="356"/>
      <c r="DJ11" s="356"/>
      <c r="DK11" s="356"/>
      <c r="DL11" s="356"/>
      <c r="DM11" s="357"/>
    </row>
    <row r="12" spans="2:117" s="331" customFormat="1" ht="14.25" customHeight="1" x14ac:dyDescent="0.2">
      <c r="B12" s="364"/>
      <c r="C12" s="365"/>
      <c r="D12" s="366"/>
      <c r="E12" s="367"/>
      <c r="F12" s="368"/>
      <c r="G12" s="369"/>
      <c r="H12" s="370"/>
      <c r="I12" s="371"/>
      <c r="J12" s="372"/>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c r="BK12" s="373"/>
      <c r="BL12" s="373"/>
      <c r="BM12" s="373"/>
      <c r="BN12" s="373"/>
      <c r="BO12" s="373"/>
      <c r="BP12" s="373"/>
      <c r="BQ12" s="373"/>
      <c r="BR12" s="373"/>
      <c r="BS12" s="373"/>
      <c r="BT12" s="373"/>
      <c r="BU12" s="373"/>
      <c r="BV12" s="373"/>
      <c r="BW12" s="373"/>
      <c r="BX12" s="373"/>
      <c r="BY12" s="373"/>
      <c r="BZ12" s="373"/>
      <c r="CA12" s="373"/>
      <c r="CB12" s="373"/>
      <c r="CC12" s="373"/>
      <c r="CD12" s="373"/>
      <c r="CE12" s="373"/>
      <c r="CF12" s="373"/>
      <c r="CG12" s="373"/>
      <c r="CH12" s="373"/>
      <c r="CI12" s="373"/>
      <c r="CJ12" s="373"/>
      <c r="CK12" s="373"/>
      <c r="CL12" s="373"/>
      <c r="CM12" s="373"/>
      <c r="CN12" s="373"/>
      <c r="CO12" s="373"/>
      <c r="CP12" s="373"/>
      <c r="CQ12" s="373"/>
      <c r="CR12" s="373"/>
      <c r="CS12" s="373"/>
      <c r="CT12" s="373"/>
      <c r="CU12" s="373"/>
      <c r="CV12" s="373"/>
      <c r="CW12" s="373"/>
      <c r="CX12" s="373"/>
      <c r="CY12" s="373"/>
      <c r="CZ12" s="373"/>
      <c r="DA12" s="373"/>
      <c r="DB12" s="373"/>
      <c r="DC12" s="373"/>
      <c r="DD12" s="373"/>
      <c r="DE12" s="373"/>
      <c r="DF12" s="373"/>
      <c r="DG12" s="373"/>
      <c r="DH12" s="373"/>
      <c r="DI12" s="373"/>
      <c r="DJ12" s="373"/>
      <c r="DK12" s="374"/>
      <c r="DL12" s="374"/>
      <c r="DM12" s="375"/>
    </row>
    <row r="13" spans="2:117" s="331" customFormat="1" ht="14.25" customHeight="1" x14ac:dyDescent="0.2">
      <c r="B13" s="376" t="s">
        <v>10053</v>
      </c>
      <c r="C13" s="365"/>
      <c r="D13" s="366"/>
      <c r="E13" s="377">
        <v>70</v>
      </c>
      <c r="F13" s="377">
        <v>8</v>
      </c>
      <c r="G13" s="378">
        <v>0</v>
      </c>
      <c r="H13" s="370">
        <v>269223.53000000003</v>
      </c>
      <c r="I13" s="371">
        <v>0</v>
      </c>
      <c r="J13" s="372">
        <v>1036</v>
      </c>
      <c r="K13" s="379">
        <v>0</v>
      </c>
      <c r="L13" s="379">
        <v>0</v>
      </c>
      <c r="M13" s="379">
        <v>0</v>
      </c>
      <c r="N13" s="379">
        <v>0</v>
      </c>
      <c r="O13" s="379">
        <v>0</v>
      </c>
      <c r="P13" s="379">
        <v>0</v>
      </c>
      <c r="Q13" s="379">
        <v>0</v>
      </c>
      <c r="R13" s="379">
        <v>0</v>
      </c>
      <c r="S13" s="379">
        <v>0</v>
      </c>
      <c r="T13" s="379">
        <v>0</v>
      </c>
      <c r="U13" s="379">
        <v>0</v>
      </c>
      <c r="V13" s="379">
        <v>0</v>
      </c>
      <c r="W13" s="379">
        <v>0</v>
      </c>
      <c r="X13" s="379">
        <v>0</v>
      </c>
      <c r="Y13" s="379">
        <v>0</v>
      </c>
      <c r="Z13" s="379">
        <v>0</v>
      </c>
      <c r="AA13" s="379">
        <v>0</v>
      </c>
      <c r="AB13" s="379">
        <v>0</v>
      </c>
      <c r="AC13" s="379">
        <v>0</v>
      </c>
      <c r="AD13" s="379">
        <v>0</v>
      </c>
      <c r="AE13" s="379">
        <v>0</v>
      </c>
      <c r="AF13" s="379">
        <v>0</v>
      </c>
      <c r="AG13" s="379">
        <v>0</v>
      </c>
      <c r="AH13" s="379">
        <v>0</v>
      </c>
      <c r="AI13" s="379">
        <v>0</v>
      </c>
      <c r="AJ13" s="379">
        <v>0</v>
      </c>
      <c r="AK13" s="379">
        <v>0</v>
      </c>
      <c r="AL13" s="379">
        <v>0</v>
      </c>
      <c r="AM13" s="379">
        <v>0</v>
      </c>
      <c r="AN13" s="379">
        <v>0</v>
      </c>
      <c r="AO13" s="379">
        <v>0</v>
      </c>
      <c r="AP13" s="379">
        <v>0</v>
      </c>
      <c r="AQ13" s="379">
        <v>0</v>
      </c>
      <c r="AR13" s="379">
        <v>0</v>
      </c>
      <c r="AS13" s="379">
        <v>0</v>
      </c>
      <c r="AT13" s="379">
        <v>0</v>
      </c>
      <c r="AU13" s="379">
        <v>0</v>
      </c>
      <c r="AV13" s="379">
        <v>0</v>
      </c>
      <c r="AW13" s="379">
        <v>0</v>
      </c>
      <c r="AX13" s="379">
        <v>0</v>
      </c>
      <c r="AY13" s="379">
        <v>0</v>
      </c>
      <c r="AZ13" s="379">
        <v>0</v>
      </c>
      <c r="BA13" s="379">
        <v>0</v>
      </c>
      <c r="BB13" s="379">
        <v>0</v>
      </c>
      <c r="BC13" s="379">
        <v>0</v>
      </c>
      <c r="BD13" s="379">
        <v>0</v>
      </c>
      <c r="BE13" s="379">
        <v>0</v>
      </c>
      <c r="BF13" s="379">
        <v>0</v>
      </c>
      <c r="BG13" s="379">
        <v>0</v>
      </c>
      <c r="BH13" s="379">
        <v>1</v>
      </c>
      <c r="BI13" s="379">
        <v>0</v>
      </c>
      <c r="BJ13" s="379">
        <v>0</v>
      </c>
      <c r="BK13" s="379">
        <v>98</v>
      </c>
      <c r="BL13" s="379">
        <v>0</v>
      </c>
      <c r="BM13" s="379">
        <v>158</v>
      </c>
      <c r="BN13" s="379">
        <v>0</v>
      </c>
      <c r="BO13" s="379">
        <v>1</v>
      </c>
      <c r="BP13" s="379">
        <v>63</v>
      </c>
      <c r="BQ13" s="379">
        <v>31</v>
      </c>
      <c r="BR13" s="379">
        <v>0</v>
      </c>
      <c r="BS13" s="379">
        <v>0</v>
      </c>
      <c r="BT13" s="379">
        <v>31</v>
      </c>
      <c r="BU13" s="379">
        <v>0</v>
      </c>
      <c r="BV13" s="379">
        <v>2</v>
      </c>
      <c r="BW13" s="379">
        <v>0</v>
      </c>
      <c r="BX13" s="379">
        <v>367</v>
      </c>
      <c r="BY13" s="379">
        <v>56</v>
      </c>
      <c r="BZ13" s="379">
        <v>53</v>
      </c>
      <c r="CA13" s="379">
        <v>22</v>
      </c>
      <c r="CB13" s="379">
        <v>0</v>
      </c>
      <c r="CC13" s="379">
        <v>0</v>
      </c>
      <c r="CD13" s="379">
        <v>8</v>
      </c>
      <c r="CE13" s="379">
        <v>1</v>
      </c>
      <c r="CF13" s="379">
        <v>37</v>
      </c>
      <c r="CG13" s="379">
        <v>1</v>
      </c>
      <c r="CH13" s="379">
        <v>0</v>
      </c>
      <c r="CI13" s="379">
        <v>21</v>
      </c>
      <c r="CJ13" s="379">
        <v>2</v>
      </c>
      <c r="CK13" s="379">
        <v>15</v>
      </c>
      <c r="CL13" s="379">
        <v>37</v>
      </c>
      <c r="CM13" s="379">
        <v>2</v>
      </c>
      <c r="CN13" s="379">
        <v>0</v>
      </c>
      <c r="CO13" s="379">
        <v>0</v>
      </c>
      <c r="CP13" s="379">
        <v>2</v>
      </c>
      <c r="CQ13" s="379">
        <v>0</v>
      </c>
      <c r="CR13" s="379">
        <v>0</v>
      </c>
      <c r="CS13" s="379">
        <v>0</v>
      </c>
      <c r="CT13" s="379">
        <v>0</v>
      </c>
      <c r="CU13" s="379">
        <v>0</v>
      </c>
      <c r="CV13" s="379">
        <v>0</v>
      </c>
      <c r="CW13" s="379">
        <v>0</v>
      </c>
      <c r="CX13" s="379">
        <v>4</v>
      </c>
      <c r="CY13" s="379">
        <v>0</v>
      </c>
      <c r="CZ13" s="379">
        <v>0</v>
      </c>
      <c r="DA13" s="379">
        <v>1</v>
      </c>
      <c r="DB13" s="379">
        <v>0</v>
      </c>
      <c r="DC13" s="379">
        <v>0</v>
      </c>
      <c r="DD13" s="379">
        <v>0</v>
      </c>
      <c r="DE13" s="379">
        <v>1</v>
      </c>
      <c r="DF13" s="379">
        <v>0</v>
      </c>
      <c r="DG13" s="379">
        <v>0</v>
      </c>
      <c r="DH13" s="379">
        <v>20</v>
      </c>
      <c r="DI13" s="379">
        <v>1</v>
      </c>
      <c r="DJ13" s="379">
        <v>0</v>
      </c>
      <c r="DK13" s="374"/>
      <c r="DL13" s="374"/>
      <c r="DM13" s="380">
        <f t="shared" ref="DM13:DM28" si="0">J13-SUM(K13:DJ13)</f>
        <v>0</v>
      </c>
    </row>
    <row r="14" spans="2:117" s="331" customFormat="1" ht="14.25" customHeight="1" x14ac:dyDescent="0.2">
      <c r="B14" s="376" t="s">
        <v>10054</v>
      </c>
      <c r="C14" s="365" t="s">
        <v>8859</v>
      </c>
      <c r="D14" s="366" t="s">
        <v>8860</v>
      </c>
      <c r="E14" s="377">
        <v>70</v>
      </c>
      <c r="F14" s="377">
        <v>8</v>
      </c>
      <c r="G14" s="378">
        <v>3</v>
      </c>
      <c r="H14" s="370">
        <v>144639.48000000001</v>
      </c>
      <c r="I14" s="371">
        <v>0</v>
      </c>
      <c r="J14" s="372">
        <v>380</v>
      </c>
      <c r="K14" s="381">
        <v>0</v>
      </c>
      <c r="L14" s="381">
        <v>0</v>
      </c>
      <c r="M14" s="381">
        <v>0</v>
      </c>
      <c r="N14" s="381">
        <v>0</v>
      </c>
      <c r="O14" s="381">
        <v>0</v>
      </c>
      <c r="P14" s="381">
        <v>0</v>
      </c>
      <c r="Q14" s="381">
        <v>0</v>
      </c>
      <c r="R14" s="381">
        <v>0</v>
      </c>
      <c r="S14" s="381">
        <v>0</v>
      </c>
      <c r="T14" s="381">
        <v>0</v>
      </c>
      <c r="U14" s="381">
        <v>0</v>
      </c>
      <c r="V14" s="381">
        <v>0</v>
      </c>
      <c r="W14" s="381">
        <v>0</v>
      </c>
      <c r="X14" s="381">
        <v>0</v>
      </c>
      <c r="Y14" s="381">
        <v>0</v>
      </c>
      <c r="Z14" s="381">
        <v>0</v>
      </c>
      <c r="AA14" s="381">
        <v>0</v>
      </c>
      <c r="AB14" s="381">
        <v>0</v>
      </c>
      <c r="AC14" s="381">
        <v>0</v>
      </c>
      <c r="AD14" s="381">
        <v>0</v>
      </c>
      <c r="AE14" s="381">
        <v>0</v>
      </c>
      <c r="AF14" s="381">
        <v>0</v>
      </c>
      <c r="AG14" s="381">
        <v>0</v>
      </c>
      <c r="AH14" s="381">
        <v>0</v>
      </c>
      <c r="AI14" s="381">
        <v>0</v>
      </c>
      <c r="AJ14" s="381">
        <v>0</v>
      </c>
      <c r="AK14" s="381">
        <v>0</v>
      </c>
      <c r="AL14" s="381">
        <v>0</v>
      </c>
      <c r="AM14" s="381">
        <v>0</v>
      </c>
      <c r="AN14" s="381">
        <v>0</v>
      </c>
      <c r="AO14" s="381">
        <v>0</v>
      </c>
      <c r="AP14" s="381">
        <v>0</v>
      </c>
      <c r="AQ14" s="381">
        <v>0</v>
      </c>
      <c r="AR14" s="381">
        <v>0</v>
      </c>
      <c r="AS14" s="381">
        <v>0</v>
      </c>
      <c r="AT14" s="381">
        <v>0</v>
      </c>
      <c r="AU14" s="381">
        <v>0</v>
      </c>
      <c r="AV14" s="381">
        <v>0</v>
      </c>
      <c r="AW14" s="381">
        <v>0</v>
      </c>
      <c r="AX14" s="381">
        <v>0</v>
      </c>
      <c r="AY14" s="381">
        <v>0</v>
      </c>
      <c r="AZ14" s="381">
        <v>0</v>
      </c>
      <c r="BA14" s="381">
        <v>0</v>
      </c>
      <c r="BB14" s="381">
        <v>0</v>
      </c>
      <c r="BC14" s="381">
        <v>0</v>
      </c>
      <c r="BD14" s="381">
        <v>0</v>
      </c>
      <c r="BE14" s="381">
        <v>0</v>
      </c>
      <c r="BF14" s="381">
        <v>0</v>
      </c>
      <c r="BG14" s="381">
        <v>0</v>
      </c>
      <c r="BH14" s="381">
        <v>0</v>
      </c>
      <c r="BI14" s="381">
        <v>0</v>
      </c>
      <c r="BJ14" s="381">
        <v>0</v>
      </c>
      <c r="BK14" s="381">
        <v>0</v>
      </c>
      <c r="BL14" s="381">
        <v>0</v>
      </c>
      <c r="BM14" s="381">
        <v>0</v>
      </c>
      <c r="BN14" s="381">
        <v>0</v>
      </c>
      <c r="BO14" s="381">
        <v>0</v>
      </c>
      <c r="BP14" s="381">
        <v>0</v>
      </c>
      <c r="BQ14" s="381">
        <v>0</v>
      </c>
      <c r="BR14" s="381">
        <v>0</v>
      </c>
      <c r="BS14" s="379">
        <v>0</v>
      </c>
      <c r="BT14" s="379">
        <v>0</v>
      </c>
      <c r="BU14" s="379">
        <v>0</v>
      </c>
      <c r="BV14" s="379">
        <v>0</v>
      </c>
      <c r="BW14" s="379">
        <v>0</v>
      </c>
      <c r="BX14" s="379">
        <v>0</v>
      </c>
      <c r="BY14" s="379">
        <v>0</v>
      </c>
      <c r="BZ14" s="379">
        <v>0</v>
      </c>
      <c r="CA14" s="379">
        <v>0</v>
      </c>
      <c r="CB14" s="379">
        <v>0</v>
      </c>
      <c r="CC14" s="379">
        <v>0</v>
      </c>
      <c r="CD14" s="379">
        <v>0</v>
      </c>
      <c r="CE14" s="379">
        <v>0</v>
      </c>
      <c r="CF14" s="379">
        <v>0</v>
      </c>
      <c r="CG14" s="379">
        <v>0</v>
      </c>
      <c r="CH14" s="379">
        <v>0</v>
      </c>
      <c r="CI14" s="379">
        <v>3.0114503816793894</v>
      </c>
      <c r="CJ14" s="379">
        <v>0</v>
      </c>
      <c r="CK14" s="379">
        <v>0</v>
      </c>
      <c r="CL14" s="379">
        <v>0</v>
      </c>
      <c r="CM14" s="379">
        <v>1.0038167938931297</v>
      </c>
      <c r="CN14" s="379">
        <v>0</v>
      </c>
      <c r="CO14" s="379">
        <v>0</v>
      </c>
      <c r="CP14" s="379">
        <v>9.0343511450381673</v>
      </c>
      <c r="CQ14" s="379">
        <v>0</v>
      </c>
      <c r="CR14" s="379">
        <v>0</v>
      </c>
      <c r="CS14" s="379">
        <v>1.0038167938931297</v>
      </c>
      <c r="CT14" s="379">
        <v>0</v>
      </c>
      <c r="CU14" s="379">
        <v>0</v>
      </c>
      <c r="CV14" s="379">
        <v>248.94656488549617</v>
      </c>
      <c r="CW14" s="381">
        <v>0</v>
      </c>
      <c r="CX14" s="381">
        <v>20</v>
      </c>
      <c r="CY14" s="381">
        <v>5</v>
      </c>
      <c r="CZ14" s="381">
        <v>2</v>
      </c>
      <c r="DA14" s="381">
        <v>0</v>
      </c>
      <c r="DB14" s="381">
        <v>0</v>
      </c>
      <c r="DC14" s="381">
        <v>1</v>
      </c>
      <c r="DD14" s="381">
        <v>16</v>
      </c>
      <c r="DE14" s="381">
        <v>7</v>
      </c>
      <c r="DF14" s="381">
        <v>1</v>
      </c>
      <c r="DG14" s="381">
        <v>17</v>
      </c>
      <c r="DH14" s="381">
        <v>19</v>
      </c>
      <c r="DI14" s="381">
        <v>29</v>
      </c>
      <c r="DJ14" s="381">
        <v>0</v>
      </c>
      <c r="DK14" s="381"/>
      <c r="DL14" s="381"/>
      <c r="DM14" s="380">
        <f t="shared" si="0"/>
        <v>0</v>
      </c>
    </row>
    <row r="15" spans="2:117" s="331" customFormat="1" ht="14.25" customHeight="1" x14ac:dyDescent="0.2">
      <c r="B15" s="376" t="s">
        <v>10055</v>
      </c>
      <c r="C15" s="365" t="s">
        <v>8859</v>
      </c>
      <c r="D15" s="366"/>
      <c r="E15" s="377">
        <v>40.99</v>
      </c>
      <c r="F15" s="377">
        <v>18</v>
      </c>
      <c r="G15" s="378">
        <v>8</v>
      </c>
      <c r="H15" s="370">
        <v>140956.51</v>
      </c>
      <c r="I15" s="371">
        <v>0</v>
      </c>
      <c r="J15" s="372">
        <v>1284</v>
      </c>
      <c r="K15" s="381">
        <v>0</v>
      </c>
      <c r="L15" s="381">
        <v>0</v>
      </c>
      <c r="M15" s="381">
        <v>0</v>
      </c>
      <c r="N15" s="381">
        <v>0</v>
      </c>
      <c r="O15" s="381">
        <v>0</v>
      </c>
      <c r="P15" s="381">
        <v>0</v>
      </c>
      <c r="Q15" s="381">
        <v>0</v>
      </c>
      <c r="R15" s="381">
        <v>0</v>
      </c>
      <c r="S15" s="381">
        <v>0</v>
      </c>
      <c r="T15" s="381">
        <v>0</v>
      </c>
      <c r="U15" s="381">
        <v>0</v>
      </c>
      <c r="V15" s="381">
        <v>0</v>
      </c>
      <c r="W15" s="381">
        <v>0</v>
      </c>
      <c r="X15" s="381">
        <v>0</v>
      </c>
      <c r="Y15" s="381">
        <v>0</v>
      </c>
      <c r="Z15" s="381">
        <v>0</v>
      </c>
      <c r="AA15" s="381">
        <v>0</v>
      </c>
      <c r="AB15" s="381">
        <v>0</v>
      </c>
      <c r="AC15" s="381">
        <v>0</v>
      </c>
      <c r="AD15" s="381">
        <v>0</v>
      </c>
      <c r="AE15" s="381">
        <v>0</v>
      </c>
      <c r="AF15" s="381">
        <v>0</v>
      </c>
      <c r="AG15" s="381">
        <v>0</v>
      </c>
      <c r="AH15" s="381">
        <v>0</v>
      </c>
      <c r="AI15" s="381">
        <v>0</v>
      </c>
      <c r="AJ15" s="381">
        <v>0</v>
      </c>
      <c r="AK15" s="381">
        <v>0</v>
      </c>
      <c r="AL15" s="381">
        <v>0</v>
      </c>
      <c r="AM15" s="381">
        <v>0</v>
      </c>
      <c r="AN15" s="381">
        <v>0</v>
      </c>
      <c r="AO15" s="381">
        <v>0</v>
      </c>
      <c r="AP15" s="381">
        <v>0</v>
      </c>
      <c r="AQ15" s="381">
        <v>0</v>
      </c>
      <c r="AR15" s="381">
        <v>0</v>
      </c>
      <c r="AS15" s="381">
        <v>0</v>
      </c>
      <c r="AT15" s="381">
        <v>0</v>
      </c>
      <c r="AU15" s="381">
        <v>0</v>
      </c>
      <c r="AV15" s="381">
        <v>0</v>
      </c>
      <c r="AW15" s="381">
        <v>0</v>
      </c>
      <c r="AX15" s="381">
        <v>0</v>
      </c>
      <c r="AY15" s="381">
        <v>0</v>
      </c>
      <c r="AZ15" s="381">
        <v>0</v>
      </c>
      <c r="BA15" s="381">
        <v>0</v>
      </c>
      <c r="BB15" s="381">
        <v>0</v>
      </c>
      <c r="BC15" s="381">
        <v>0</v>
      </c>
      <c r="BD15" s="381">
        <v>0</v>
      </c>
      <c r="BE15" s="381">
        <v>0</v>
      </c>
      <c r="BF15" s="381">
        <v>0</v>
      </c>
      <c r="BG15" s="381">
        <v>0</v>
      </c>
      <c r="BH15" s="381">
        <v>0</v>
      </c>
      <c r="BI15" s="381">
        <v>0</v>
      </c>
      <c r="BJ15" s="381">
        <v>0</v>
      </c>
      <c r="BK15" s="381">
        <v>0</v>
      </c>
      <c r="BL15" s="381">
        <v>0</v>
      </c>
      <c r="BM15" s="381">
        <v>0</v>
      </c>
      <c r="BN15" s="381">
        <v>0</v>
      </c>
      <c r="BO15" s="381">
        <v>0</v>
      </c>
      <c r="BP15" s="381">
        <v>0</v>
      </c>
      <c r="BQ15" s="381">
        <v>0</v>
      </c>
      <c r="BR15" s="381">
        <v>0</v>
      </c>
      <c r="BS15" s="379">
        <v>0</v>
      </c>
      <c r="BT15" s="379">
        <v>0</v>
      </c>
      <c r="BU15" s="379">
        <v>0</v>
      </c>
      <c r="BV15" s="379">
        <v>0</v>
      </c>
      <c r="BW15" s="379">
        <v>0</v>
      </c>
      <c r="BX15" s="379">
        <v>0</v>
      </c>
      <c r="BY15" s="379">
        <v>0</v>
      </c>
      <c r="BZ15" s="379">
        <v>0</v>
      </c>
      <c r="CA15" s="379">
        <v>0</v>
      </c>
      <c r="CB15" s="379">
        <v>0</v>
      </c>
      <c r="CC15" s="379">
        <v>1.007366482504604</v>
      </c>
      <c r="CD15" s="379">
        <v>0</v>
      </c>
      <c r="CE15" s="379">
        <v>39.287292817679557</v>
      </c>
      <c r="CF15" s="379">
        <v>184.34806629834253</v>
      </c>
      <c r="CG15" s="379">
        <v>2.0147329650092081</v>
      </c>
      <c r="CH15" s="379">
        <v>24.176795580110497</v>
      </c>
      <c r="CI15" s="379">
        <v>1.007366482504604</v>
      </c>
      <c r="CJ15" s="379">
        <v>103.75874769797421</v>
      </c>
      <c r="CK15" s="379">
        <v>0</v>
      </c>
      <c r="CL15" s="379">
        <v>2.0147329650092081</v>
      </c>
      <c r="CM15" s="379">
        <v>1.007366482504604</v>
      </c>
      <c r="CN15" s="379">
        <v>2.0147329650092081</v>
      </c>
      <c r="CO15" s="379">
        <v>80.58931860036833</v>
      </c>
      <c r="CP15" s="379">
        <v>8.0589318600368323</v>
      </c>
      <c r="CQ15" s="379">
        <v>0</v>
      </c>
      <c r="CR15" s="379">
        <v>1.007366482504604</v>
      </c>
      <c r="CS15" s="379">
        <v>0</v>
      </c>
      <c r="CT15" s="379">
        <v>0</v>
      </c>
      <c r="CU15" s="379">
        <v>5.0368324125230206</v>
      </c>
      <c r="CV15" s="379">
        <v>91.670349907918975</v>
      </c>
      <c r="CW15" s="381">
        <v>38</v>
      </c>
      <c r="CX15" s="381">
        <v>216</v>
      </c>
      <c r="CY15" s="381">
        <v>104</v>
      </c>
      <c r="CZ15" s="381">
        <v>1</v>
      </c>
      <c r="DA15" s="381">
        <v>2</v>
      </c>
      <c r="DB15" s="381">
        <v>31</v>
      </c>
      <c r="DC15" s="381">
        <v>32</v>
      </c>
      <c r="DD15" s="381">
        <v>112</v>
      </c>
      <c r="DE15" s="381">
        <v>77</v>
      </c>
      <c r="DF15" s="381">
        <v>12</v>
      </c>
      <c r="DG15" s="381">
        <v>36</v>
      </c>
      <c r="DH15" s="381">
        <v>27</v>
      </c>
      <c r="DI15" s="381">
        <v>41</v>
      </c>
      <c r="DJ15" s="381">
        <v>8</v>
      </c>
      <c r="DK15" s="381"/>
      <c r="DL15" s="374"/>
      <c r="DM15" s="380">
        <f t="shared" si="0"/>
        <v>0</v>
      </c>
    </row>
    <row r="16" spans="2:117" s="331" customFormat="1" ht="14.25" customHeight="1" x14ac:dyDescent="0.2">
      <c r="B16" s="376" t="s">
        <v>10056</v>
      </c>
      <c r="C16" s="365" t="s">
        <v>8859</v>
      </c>
      <c r="D16" s="366"/>
      <c r="E16" s="377">
        <v>49</v>
      </c>
      <c r="F16" s="377">
        <v>15</v>
      </c>
      <c r="G16" s="378">
        <v>19</v>
      </c>
      <c r="H16" s="370">
        <v>13740</v>
      </c>
      <c r="I16" s="371">
        <v>0</v>
      </c>
      <c r="J16" s="372">
        <v>1956</v>
      </c>
      <c r="K16" s="381">
        <v>0</v>
      </c>
      <c r="L16" s="381">
        <v>0</v>
      </c>
      <c r="M16" s="381">
        <v>0</v>
      </c>
      <c r="N16" s="381">
        <v>0</v>
      </c>
      <c r="O16" s="381">
        <v>0</v>
      </c>
      <c r="P16" s="381">
        <v>0</v>
      </c>
      <c r="Q16" s="381">
        <v>0</v>
      </c>
      <c r="R16" s="381">
        <v>0</v>
      </c>
      <c r="S16" s="381">
        <v>0</v>
      </c>
      <c r="T16" s="381">
        <v>0</v>
      </c>
      <c r="U16" s="381">
        <v>0</v>
      </c>
      <c r="V16" s="381">
        <v>0</v>
      </c>
      <c r="W16" s="381">
        <v>0</v>
      </c>
      <c r="X16" s="381">
        <v>0</v>
      </c>
      <c r="Y16" s="381">
        <v>0</v>
      </c>
      <c r="Z16" s="381">
        <v>0</v>
      </c>
      <c r="AA16" s="381">
        <v>0</v>
      </c>
      <c r="AB16" s="381">
        <v>0</v>
      </c>
      <c r="AC16" s="381">
        <v>0</v>
      </c>
      <c r="AD16" s="381">
        <v>0</v>
      </c>
      <c r="AE16" s="381">
        <v>0</v>
      </c>
      <c r="AF16" s="381">
        <v>0</v>
      </c>
      <c r="AG16" s="381">
        <v>0</v>
      </c>
      <c r="AH16" s="381">
        <v>0</v>
      </c>
      <c r="AI16" s="381">
        <v>0</v>
      </c>
      <c r="AJ16" s="381">
        <v>0</v>
      </c>
      <c r="AK16" s="381">
        <v>0</v>
      </c>
      <c r="AL16" s="381">
        <v>1</v>
      </c>
      <c r="AM16" s="381">
        <v>0</v>
      </c>
      <c r="AN16" s="381">
        <v>0</v>
      </c>
      <c r="AO16" s="381">
        <v>0</v>
      </c>
      <c r="AP16" s="381">
        <v>0</v>
      </c>
      <c r="AQ16" s="381">
        <v>0</v>
      </c>
      <c r="AR16" s="381">
        <v>1</v>
      </c>
      <c r="AS16" s="381">
        <v>0</v>
      </c>
      <c r="AT16" s="381">
        <v>0</v>
      </c>
      <c r="AU16" s="381">
        <v>0</v>
      </c>
      <c r="AV16" s="381">
        <v>0</v>
      </c>
      <c r="AW16" s="381">
        <v>0</v>
      </c>
      <c r="AX16" s="381">
        <v>0</v>
      </c>
      <c r="AY16" s="381">
        <v>1</v>
      </c>
      <c r="AZ16" s="381">
        <v>1</v>
      </c>
      <c r="BA16" s="381">
        <v>0</v>
      </c>
      <c r="BB16" s="381">
        <v>0</v>
      </c>
      <c r="BC16" s="381">
        <v>0</v>
      </c>
      <c r="BD16" s="381">
        <v>0</v>
      </c>
      <c r="BE16" s="381">
        <v>0</v>
      </c>
      <c r="BF16" s="381">
        <v>0</v>
      </c>
      <c r="BG16" s="381">
        <v>0</v>
      </c>
      <c r="BH16" s="381">
        <v>1</v>
      </c>
      <c r="BI16" s="381">
        <v>0</v>
      </c>
      <c r="BJ16" s="381">
        <v>1</v>
      </c>
      <c r="BK16" s="381">
        <v>1</v>
      </c>
      <c r="BL16" s="381">
        <v>1</v>
      </c>
      <c r="BM16" s="381">
        <v>0</v>
      </c>
      <c r="BN16" s="381">
        <v>2</v>
      </c>
      <c r="BO16" s="381">
        <v>34</v>
      </c>
      <c r="BP16" s="381">
        <v>2</v>
      </c>
      <c r="BQ16" s="381">
        <v>3</v>
      </c>
      <c r="BR16" s="381">
        <v>1</v>
      </c>
      <c r="BS16" s="379">
        <v>1.0235988200589969</v>
      </c>
      <c r="BT16" s="379">
        <v>1.0235988200589969</v>
      </c>
      <c r="BU16" s="379">
        <v>2.0471976401179939</v>
      </c>
      <c r="BV16" s="379">
        <v>0</v>
      </c>
      <c r="BW16" s="379">
        <v>0</v>
      </c>
      <c r="BX16" s="379">
        <v>0</v>
      </c>
      <c r="BY16" s="379">
        <v>1.0235988200589969</v>
      </c>
      <c r="BZ16" s="379">
        <v>2.0471976401179939</v>
      </c>
      <c r="CA16" s="379">
        <v>0</v>
      </c>
      <c r="CB16" s="379">
        <v>65.510324483775804</v>
      </c>
      <c r="CC16" s="379">
        <v>52.203539823008853</v>
      </c>
      <c r="CD16" s="379">
        <v>1.0235988200589969</v>
      </c>
      <c r="CE16" s="379">
        <v>2.0471976401179939</v>
      </c>
      <c r="CF16" s="379">
        <v>5.1179941002949851</v>
      </c>
      <c r="CG16" s="379">
        <v>14.330383480825958</v>
      </c>
      <c r="CH16" s="379">
        <v>0</v>
      </c>
      <c r="CI16" s="379">
        <v>14.330383480825958</v>
      </c>
      <c r="CJ16" s="379">
        <v>17.401179941002951</v>
      </c>
      <c r="CK16" s="379">
        <v>5.1179941002949851</v>
      </c>
      <c r="CL16" s="379">
        <v>1.0235988200589969</v>
      </c>
      <c r="CM16" s="379">
        <v>1.0235988200589969</v>
      </c>
      <c r="CN16" s="379">
        <v>7.165191740412979</v>
      </c>
      <c r="CO16" s="379">
        <v>8.1887905604719755</v>
      </c>
      <c r="CP16" s="379">
        <v>12.283185840707965</v>
      </c>
      <c r="CQ16" s="379">
        <v>1.0235988200589969</v>
      </c>
      <c r="CR16" s="379">
        <v>1.0235988200589969</v>
      </c>
      <c r="CS16" s="379">
        <v>11.259587020648967</v>
      </c>
      <c r="CT16" s="379">
        <v>2.0471976401179939</v>
      </c>
      <c r="CU16" s="379">
        <v>49.13274336283186</v>
      </c>
      <c r="CV16" s="379">
        <v>68.581120943952797</v>
      </c>
      <c r="CW16" s="381">
        <v>338</v>
      </c>
      <c r="CX16" s="381">
        <v>372</v>
      </c>
      <c r="CY16" s="381">
        <v>136</v>
      </c>
      <c r="CZ16" s="381">
        <v>9</v>
      </c>
      <c r="DA16" s="381">
        <v>8</v>
      </c>
      <c r="DB16" s="381">
        <v>30</v>
      </c>
      <c r="DC16" s="381">
        <v>233</v>
      </c>
      <c r="DD16" s="381">
        <v>247</v>
      </c>
      <c r="DE16" s="381">
        <v>20</v>
      </c>
      <c r="DF16" s="381">
        <v>11</v>
      </c>
      <c r="DG16" s="381">
        <v>54</v>
      </c>
      <c r="DH16" s="381">
        <v>71</v>
      </c>
      <c r="DI16" s="381">
        <v>11</v>
      </c>
      <c r="DJ16" s="381">
        <v>19</v>
      </c>
      <c r="DK16" s="381"/>
      <c r="DL16" s="374"/>
      <c r="DM16" s="380">
        <f t="shared" si="0"/>
        <v>0</v>
      </c>
    </row>
    <row r="17" spans="2:117" s="331" customFormat="1" ht="14.25" customHeight="1" x14ac:dyDescent="0.2">
      <c r="B17" s="376" t="s">
        <v>10057</v>
      </c>
      <c r="C17" s="365" t="s">
        <v>8859</v>
      </c>
      <c r="D17" s="366"/>
      <c r="E17" s="377">
        <v>70</v>
      </c>
      <c r="F17" s="377">
        <v>8</v>
      </c>
      <c r="G17" s="378">
        <v>4</v>
      </c>
      <c r="H17" s="370">
        <v>16538</v>
      </c>
      <c r="I17" s="371">
        <v>0</v>
      </c>
      <c r="J17" s="372">
        <v>687</v>
      </c>
      <c r="K17" s="381">
        <v>0</v>
      </c>
      <c r="L17" s="381">
        <v>0</v>
      </c>
      <c r="M17" s="381">
        <v>0</v>
      </c>
      <c r="N17" s="381">
        <v>0</v>
      </c>
      <c r="O17" s="381">
        <v>0</v>
      </c>
      <c r="P17" s="381">
        <v>0</v>
      </c>
      <c r="Q17" s="381">
        <v>0</v>
      </c>
      <c r="R17" s="381">
        <v>0</v>
      </c>
      <c r="S17" s="381">
        <v>0</v>
      </c>
      <c r="T17" s="381">
        <v>0</v>
      </c>
      <c r="U17" s="381">
        <v>0</v>
      </c>
      <c r="V17" s="381">
        <v>0</v>
      </c>
      <c r="W17" s="381">
        <v>0</v>
      </c>
      <c r="X17" s="381">
        <v>1</v>
      </c>
      <c r="Y17" s="381">
        <v>0</v>
      </c>
      <c r="Z17" s="381">
        <v>0</v>
      </c>
      <c r="AA17" s="381">
        <v>0</v>
      </c>
      <c r="AB17" s="381">
        <v>0</v>
      </c>
      <c r="AC17" s="381">
        <v>0</v>
      </c>
      <c r="AD17" s="381">
        <v>0</v>
      </c>
      <c r="AE17" s="381">
        <v>0</v>
      </c>
      <c r="AF17" s="381">
        <v>0</v>
      </c>
      <c r="AG17" s="381">
        <v>1</v>
      </c>
      <c r="AH17" s="381">
        <v>0</v>
      </c>
      <c r="AI17" s="381">
        <v>0</v>
      </c>
      <c r="AJ17" s="381">
        <v>0</v>
      </c>
      <c r="AK17" s="381">
        <v>0</v>
      </c>
      <c r="AL17" s="381">
        <v>1</v>
      </c>
      <c r="AM17" s="381">
        <v>2</v>
      </c>
      <c r="AN17" s="381">
        <v>5</v>
      </c>
      <c r="AO17" s="381">
        <v>3</v>
      </c>
      <c r="AP17" s="381">
        <v>0</v>
      </c>
      <c r="AQ17" s="381">
        <v>0</v>
      </c>
      <c r="AR17" s="381">
        <v>0</v>
      </c>
      <c r="AS17" s="381">
        <v>0</v>
      </c>
      <c r="AT17" s="381">
        <v>0</v>
      </c>
      <c r="AU17" s="381">
        <v>1</v>
      </c>
      <c r="AV17" s="381">
        <v>0</v>
      </c>
      <c r="AW17" s="381">
        <v>0</v>
      </c>
      <c r="AX17" s="381">
        <v>3</v>
      </c>
      <c r="AY17" s="381">
        <v>0</v>
      </c>
      <c r="AZ17" s="381">
        <v>0</v>
      </c>
      <c r="BA17" s="381">
        <v>0</v>
      </c>
      <c r="BB17" s="381">
        <v>0</v>
      </c>
      <c r="BC17" s="381">
        <v>2</v>
      </c>
      <c r="BD17" s="381">
        <v>1</v>
      </c>
      <c r="BE17" s="381">
        <v>1</v>
      </c>
      <c r="BF17" s="381">
        <v>4</v>
      </c>
      <c r="BG17" s="381">
        <v>4</v>
      </c>
      <c r="BH17" s="381">
        <v>0</v>
      </c>
      <c r="BI17" s="381">
        <v>0</v>
      </c>
      <c r="BJ17" s="381">
        <v>2</v>
      </c>
      <c r="BK17" s="381">
        <v>3</v>
      </c>
      <c r="BL17" s="381">
        <v>0</v>
      </c>
      <c r="BM17" s="381">
        <v>1</v>
      </c>
      <c r="BN17" s="381">
        <v>2</v>
      </c>
      <c r="BO17" s="381">
        <v>10</v>
      </c>
      <c r="BP17" s="381">
        <v>1</v>
      </c>
      <c r="BQ17" s="381">
        <v>5</v>
      </c>
      <c r="BR17" s="381">
        <v>4</v>
      </c>
      <c r="BS17" s="379">
        <v>5.1165501165501164</v>
      </c>
      <c r="BT17" s="379">
        <v>2.0466200466200468</v>
      </c>
      <c r="BU17" s="379">
        <v>4.0932400932400936</v>
      </c>
      <c r="BV17" s="379">
        <v>3.06993006993007</v>
      </c>
      <c r="BW17" s="379">
        <v>1.0233100233100234</v>
      </c>
      <c r="BX17" s="379">
        <v>0</v>
      </c>
      <c r="BY17" s="379">
        <v>5.1165501165501164</v>
      </c>
      <c r="BZ17" s="379">
        <v>2.0466200466200468</v>
      </c>
      <c r="CA17" s="379">
        <v>1.0233100233100234</v>
      </c>
      <c r="CB17" s="379">
        <v>3.06993006993007</v>
      </c>
      <c r="CC17" s="379">
        <v>2.0466200466200468</v>
      </c>
      <c r="CD17" s="379">
        <v>155.54312354312356</v>
      </c>
      <c r="CE17" s="379">
        <v>0</v>
      </c>
      <c r="CF17" s="379">
        <v>5.1165501165501164</v>
      </c>
      <c r="CG17" s="379">
        <v>2.0466200466200468</v>
      </c>
      <c r="CH17" s="379">
        <v>1.0233100233100234</v>
      </c>
      <c r="CI17" s="379">
        <v>23.536130536130536</v>
      </c>
      <c r="CJ17" s="379">
        <v>9.20979020979021</v>
      </c>
      <c r="CK17" s="379">
        <v>21.48951048951049</v>
      </c>
      <c r="CL17" s="379">
        <v>67.538461538461533</v>
      </c>
      <c r="CM17" s="379">
        <v>14.326340326340326</v>
      </c>
      <c r="CN17" s="379">
        <v>1.0233100233100234</v>
      </c>
      <c r="CO17" s="379">
        <v>2.0466200466200468</v>
      </c>
      <c r="CP17" s="379">
        <v>3.06993006993007</v>
      </c>
      <c r="CQ17" s="379">
        <v>16.372960372960375</v>
      </c>
      <c r="CR17" s="379">
        <v>23.536130536130536</v>
      </c>
      <c r="CS17" s="379">
        <v>0</v>
      </c>
      <c r="CT17" s="379">
        <v>6.13986013986014</v>
      </c>
      <c r="CU17" s="379">
        <v>0</v>
      </c>
      <c r="CV17" s="379">
        <v>58.328671328671327</v>
      </c>
      <c r="CW17" s="381">
        <v>21</v>
      </c>
      <c r="CX17" s="381">
        <v>67</v>
      </c>
      <c r="CY17" s="381">
        <v>3</v>
      </c>
      <c r="CZ17" s="381">
        <v>10</v>
      </c>
      <c r="DA17" s="381">
        <v>1</v>
      </c>
      <c r="DB17" s="381">
        <v>0</v>
      </c>
      <c r="DC17" s="381">
        <v>22</v>
      </c>
      <c r="DD17" s="381">
        <v>4</v>
      </c>
      <c r="DE17" s="381">
        <v>4</v>
      </c>
      <c r="DF17" s="381">
        <v>4</v>
      </c>
      <c r="DG17" s="381">
        <v>27</v>
      </c>
      <c r="DH17" s="381">
        <v>10</v>
      </c>
      <c r="DI17" s="381">
        <v>14</v>
      </c>
      <c r="DJ17" s="381">
        <v>4</v>
      </c>
      <c r="DK17" s="381"/>
      <c r="DL17" s="374"/>
      <c r="DM17" s="380">
        <f t="shared" si="0"/>
        <v>0</v>
      </c>
    </row>
    <row r="18" spans="2:117" s="331" customFormat="1" ht="14.25" customHeight="1" x14ac:dyDescent="0.2">
      <c r="B18" s="376" t="s">
        <v>10058</v>
      </c>
      <c r="C18" s="365" t="s">
        <v>8859</v>
      </c>
      <c r="D18" s="366"/>
      <c r="E18" s="377">
        <v>70</v>
      </c>
      <c r="F18" s="377">
        <v>8</v>
      </c>
      <c r="G18" s="378">
        <v>10</v>
      </c>
      <c r="H18" s="370">
        <v>10410</v>
      </c>
      <c r="I18" s="371">
        <v>0</v>
      </c>
      <c r="J18" s="372">
        <v>474</v>
      </c>
      <c r="K18" s="381">
        <v>0</v>
      </c>
      <c r="L18" s="381">
        <v>0</v>
      </c>
      <c r="M18" s="381">
        <v>0</v>
      </c>
      <c r="N18" s="381">
        <v>0</v>
      </c>
      <c r="O18" s="381">
        <v>0</v>
      </c>
      <c r="P18" s="381">
        <v>0</v>
      </c>
      <c r="Q18" s="381">
        <v>0</v>
      </c>
      <c r="R18" s="381">
        <v>0</v>
      </c>
      <c r="S18" s="381">
        <v>0</v>
      </c>
      <c r="T18" s="381">
        <v>0</v>
      </c>
      <c r="U18" s="381">
        <v>0</v>
      </c>
      <c r="V18" s="381">
        <v>0</v>
      </c>
      <c r="W18" s="381">
        <v>0</v>
      </c>
      <c r="X18" s="381">
        <v>0</v>
      </c>
      <c r="Y18" s="381">
        <v>0</v>
      </c>
      <c r="Z18" s="381">
        <v>0</v>
      </c>
      <c r="AA18" s="381">
        <v>0</v>
      </c>
      <c r="AB18" s="381">
        <v>0</v>
      </c>
      <c r="AC18" s="381">
        <v>0</v>
      </c>
      <c r="AD18" s="381">
        <v>0</v>
      </c>
      <c r="AE18" s="381">
        <v>0</v>
      </c>
      <c r="AF18" s="381">
        <v>0</v>
      </c>
      <c r="AG18" s="381">
        <v>0</v>
      </c>
      <c r="AH18" s="381">
        <v>0</v>
      </c>
      <c r="AI18" s="381">
        <v>0</v>
      </c>
      <c r="AJ18" s="381">
        <v>0</v>
      </c>
      <c r="AK18" s="381">
        <v>0</v>
      </c>
      <c r="AL18" s="381">
        <v>0</v>
      </c>
      <c r="AM18" s="381">
        <v>0</v>
      </c>
      <c r="AN18" s="381">
        <v>0</v>
      </c>
      <c r="AO18" s="381">
        <v>0</v>
      </c>
      <c r="AP18" s="381">
        <v>0</v>
      </c>
      <c r="AQ18" s="381">
        <v>0</v>
      </c>
      <c r="AR18" s="381">
        <v>0</v>
      </c>
      <c r="AS18" s="381">
        <v>0</v>
      </c>
      <c r="AT18" s="381">
        <v>0</v>
      </c>
      <c r="AU18" s="381">
        <v>0</v>
      </c>
      <c r="AV18" s="381">
        <v>0</v>
      </c>
      <c r="AW18" s="381">
        <v>0</v>
      </c>
      <c r="AX18" s="381">
        <v>0</v>
      </c>
      <c r="AY18" s="381">
        <v>0</v>
      </c>
      <c r="AZ18" s="381">
        <v>0</v>
      </c>
      <c r="BA18" s="381">
        <v>0</v>
      </c>
      <c r="BB18" s="381">
        <v>0</v>
      </c>
      <c r="BC18" s="381">
        <v>0</v>
      </c>
      <c r="BD18" s="381">
        <v>0</v>
      </c>
      <c r="BE18" s="381">
        <v>0</v>
      </c>
      <c r="BF18" s="381">
        <v>0</v>
      </c>
      <c r="BG18" s="381">
        <v>0</v>
      </c>
      <c r="BH18" s="381">
        <v>0</v>
      </c>
      <c r="BI18" s="381">
        <v>0</v>
      </c>
      <c r="BJ18" s="381">
        <v>0</v>
      </c>
      <c r="BK18" s="381">
        <v>0</v>
      </c>
      <c r="BL18" s="381">
        <v>0</v>
      </c>
      <c r="BM18" s="381">
        <v>0</v>
      </c>
      <c r="BN18" s="381">
        <v>0</v>
      </c>
      <c r="BO18" s="381">
        <v>0</v>
      </c>
      <c r="BP18" s="381">
        <v>0</v>
      </c>
      <c r="BQ18" s="381">
        <v>0</v>
      </c>
      <c r="BR18" s="381">
        <v>0</v>
      </c>
      <c r="BS18" s="379">
        <v>0</v>
      </c>
      <c r="BT18" s="379">
        <v>0</v>
      </c>
      <c r="BU18" s="379">
        <v>0</v>
      </c>
      <c r="BV18" s="379">
        <v>0</v>
      </c>
      <c r="BW18" s="379">
        <v>0</v>
      </c>
      <c r="BX18" s="379">
        <v>0</v>
      </c>
      <c r="BY18" s="379">
        <v>0</v>
      </c>
      <c r="BZ18" s="379">
        <v>0</v>
      </c>
      <c r="CA18" s="379">
        <v>0</v>
      </c>
      <c r="CB18" s="379">
        <v>0</v>
      </c>
      <c r="CC18" s="379">
        <v>1.0025706940874035</v>
      </c>
      <c r="CD18" s="379">
        <v>3.007712082262211</v>
      </c>
      <c r="CE18" s="379">
        <v>3.007712082262211</v>
      </c>
      <c r="CF18" s="379">
        <v>0</v>
      </c>
      <c r="CG18" s="379">
        <v>0</v>
      </c>
      <c r="CH18" s="379">
        <v>2.005141388174807</v>
      </c>
      <c r="CI18" s="379">
        <v>0</v>
      </c>
      <c r="CJ18" s="379">
        <v>3.007712082262211</v>
      </c>
      <c r="CK18" s="379">
        <v>1.0025706940874035</v>
      </c>
      <c r="CL18" s="379">
        <v>2.005141388174807</v>
      </c>
      <c r="CM18" s="379">
        <v>3.007712082262211</v>
      </c>
      <c r="CN18" s="379">
        <v>1.0025706940874035</v>
      </c>
      <c r="CO18" s="379">
        <v>1.0025706940874035</v>
      </c>
      <c r="CP18" s="379">
        <v>1.0025706940874035</v>
      </c>
      <c r="CQ18" s="379">
        <v>0</v>
      </c>
      <c r="CR18" s="379">
        <v>0</v>
      </c>
      <c r="CS18" s="379">
        <v>2.005141388174807</v>
      </c>
      <c r="CT18" s="379">
        <v>1.0025706940874035</v>
      </c>
      <c r="CU18" s="379">
        <v>0</v>
      </c>
      <c r="CV18" s="379">
        <v>365.93830334190233</v>
      </c>
      <c r="CW18" s="381">
        <v>4</v>
      </c>
      <c r="CX18" s="381">
        <v>0</v>
      </c>
      <c r="CY18" s="381">
        <v>6</v>
      </c>
      <c r="CZ18" s="381">
        <v>8</v>
      </c>
      <c r="DA18" s="381">
        <v>1</v>
      </c>
      <c r="DB18" s="381">
        <v>8</v>
      </c>
      <c r="DC18" s="381">
        <v>6</v>
      </c>
      <c r="DD18" s="381">
        <v>4</v>
      </c>
      <c r="DE18" s="381">
        <v>0</v>
      </c>
      <c r="DF18" s="381">
        <v>6</v>
      </c>
      <c r="DG18" s="381">
        <v>13</v>
      </c>
      <c r="DH18" s="381">
        <v>0</v>
      </c>
      <c r="DI18" s="381">
        <v>18</v>
      </c>
      <c r="DJ18" s="381">
        <v>10</v>
      </c>
      <c r="DK18" s="381"/>
      <c r="DL18" s="374"/>
      <c r="DM18" s="380">
        <f t="shared" si="0"/>
        <v>0</v>
      </c>
    </row>
    <row r="19" spans="2:117" s="331" customFormat="1" ht="14.25" customHeight="1" x14ac:dyDescent="0.2">
      <c r="B19" s="376" t="s">
        <v>10059</v>
      </c>
      <c r="C19" s="365" t="s">
        <v>8859</v>
      </c>
      <c r="D19" s="366"/>
      <c r="E19" s="377">
        <v>49</v>
      </c>
      <c r="F19" s="377">
        <v>15</v>
      </c>
      <c r="G19" s="378">
        <v>761</v>
      </c>
      <c r="H19" s="370">
        <v>11244</v>
      </c>
      <c r="I19" s="371">
        <v>0</v>
      </c>
      <c r="J19" s="372">
        <v>23876</v>
      </c>
      <c r="K19" s="381">
        <v>0</v>
      </c>
      <c r="L19" s="381">
        <v>0</v>
      </c>
      <c r="M19" s="381">
        <v>0</v>
      </c>
      <c r="N19" s="381">
        <v>0</v>
      </c>
      <c r="O19" s="381">
        <v>0</v>
      </c>
      <c r="P19" s="381">
        <v>0</v>
      </c>
      <c r="Q19" s="381">
        <v>0</v>
      </c>
      <c r="R19" s="381">
        <v>0</v>
      </c>
      <c r="S19" s="381">
        <v>0</v>
      </c>
      <c r="T19" s="381">
        <v>0</v>
      </c>
      <c r="U19" s="381">
        <v>0</v>
      </c>
      <c r="V19" s="381">
        <v>0</v>
      </c>
      <c r="W19" s="381">
        <v>0</v>
      </c>
      <c r="X19" s="381">
        <v>40</v>
      </c>
      <c r="Y19" s="381">
        <v>0</v>
      </c>
      <c r="Z19" s="381">
        <v>0</v>
      </c>
      <c r="AA19" s="381">
        <v>1</v>
      </c>
      <c r="AB19" s="381">
        <v>0</v>
      </c>
      <c r="AC19" s="381">
        <v>21</v>
      </c>
      <c r="AD19" s="381">
        <v>43</v>
      </c>
      <c r="AE19" s="381">
        <v>2</v>
      </c>
      <c r="AF19" s="381">
        <v>10</v>
      </c>
      <c r="AG19" s="381">
        <v>71</v>
      </c>
      <c r="AH19" s="381">
        <v>0</v>
      </c>
      <c r="AI19" s="381">
        <v>6</v>
      </c>
      <c r="AJ19" s="381">
        <v>40</v>
      </c>
      <c r="AK19" s="381">
        <v>64</v>
      </c>
      <c r="AL19" s="381">
        <v>74</v>
      </c>
      <c r="AM19" s="381">
        <v>43</v>
      </c>
      <c r="AN19" s="381">
        <v>43</v>
      </c>
      <c r="AO19" s="381">
        <v>137</v>
      </c>
      <c r="AP19" s="381">
        <v>125</v>
      </c>
      <c r="AQ19" s="381">
        <v>70</v>
      </c>
      <c r="AR19" s="381">
        <v>29</v>
      </c>
      <c r="AS19" s="381">
        <v>1</v>
      </c>
      <c r="AT19" s="381">
        <v>13</v>
      </c>
      <c r="AU19" s="381">
        <v>110</v>
      </c>
      <c r="AV19" s="381">
        <v>49</v>
      </c>
      <c r="AW19" s="381">
        <v>75</v>
      </c>
      <c r="AX19" s="381">
        <v>70</v>
      </c>
      <c r="AY19" s="381">
        <v>77</v>
      </c>
      <c r="AZ19" s="381">
        <v>78</v>
      </c>
      <c r="BA19" s="381">
        <v>113</v>
      </c>
      <c r="BB19" s="381">
        <v>85</v>
      </c>
      <c r="BC19" s="381">
        <v>104</v>
      </c>
      <c r="BD19" s="381">
        <v>54</v>
      </c>
      <c r="BE19" s="381">
        <v>76</v>
      </c>
      <c r="BF19" s="381">
        <v>190</v>
      </c>
      <c r="BG19" s="381">
        <v>181</v>
      </c>
      <c r="BH19" s="381">
        <v>149</v>
      </c>
      <c r="BI19" s="381">
        <v>192</v>
      </c>
      <c r="BJ19" s="381">
        <v>100</v>
      </c>
      <c r="BK19" s="381">
        <v>97</v>
      </c>
      <c r="BL19" s="381">
        <v>100</v>
      </c>
      <c r="BM19" s="381">
        <v>161</v>
      </c>
      <c r="BN19" s="381">
        <v>440</v>
      </c>
      <c r="BO19" s="381">
        <v>278</v>
      </c>
      <c r="BP19" s="381">
        <v>474</v>
      </c>
      <c r="BQ19" s="381">
        <v>195</v>
      </c>
      <c r="BR19" s="381">
        <v>431</v>
      </c>
      <c r="BS19" s="379">
        <v>551.12109084139991</v>
      </c>
      <c r="BT19" s="379">
        <v>430.91353313477288</v>
      </c>
      <c r="BU19" s="379">
        <v>461.47477661950859</v>
      </c>
      <c r="BV19" s="379">
        <v>345.34205137751303</v>
      </c>
      <c r="BW19" s="379">
        <v>571.49525316455697</v>
      </c>
      <c r="BX19" s="379">
        <v>708.00214072970959</v>
      </c>
      <c r="BY19" s="379">
        <v>681.51572970960535</v>
      </c>
      <c r="BZ19" s="379">
        <v>798.66716306775879</v>
      </c>
      <c r="CA19" s="379">
        <v>902.57539091586</v>
      </c>
      <c r="CB19" s="379">
        <v>527.69080416976919</v>
      </c>
      <c r="CC19" s="379">
        <v>521.57855547282202</v>
      </c>
      <c r="CD19" s="379">
        <v>276.06989947877884</v>
      </c>
      <c r="CE19" s="379">
        <v>302.55631049888308</v>
      </c>
      <c r="CF19" s="379">
        <v>279.12602382725242</v>
      </c>
      <c r="CG19" s="379">
        <v>287.27568875651525</v>
      </c>
      <c r="CH19" s="379">
        <v>214.94741250930753</v>
      </c>
      <c r="CI19" s="379">
        <v>265.8828183172003</v>
      </c>
      <c r="CJ19" s="379">
        <v>176.23650409530902</v>
      </c>
      <c r="CK19" s="379">
        <v>359.60396500372303</v>
      </c>
      <c r="CL19" s="379">
        <v>149.75009307520477</v>
      </c>
      <c r="CM19" s="379">
        <v>239.39640729709606</v>
      </c>
      <c r="CN19" s="379">
        <v>142.61913626209977</v>
      </c>
      <c r="CO19" s="379">
        <v>142.61913626209977</v>
      </c>
      <c r="CP19" s="379">
        <v>106.96435219657484</v>
      </c>
      <c r="CQ19" s="379">
        <v>158.91846612062545</v>
      </c>
      <c r="CR19" s="379">
        <v>144.65655249441548</v>
      </c>
      <c r="CS19" s="379">
        <v>206.79774758004467</v>
      </c>
      <c r="CT19" s="379">
        <v>322.9304728220402</v>
      </c>
      <c r="CU19" s="379">
        <v>331.08013775130303</v>
      </c>
      <c r="CV19" s="379">
        <v>337.1923864482502</v>
      </c>
      <c r="CW19" s="381">
        <v>345</v>
      </c>
      <c r="CX19" s="381">
        <v>601</v>
      </c>
      <c r="CY19" s="381">
        <v>383</v>
      </c>
      <c r="CZ19" s="381">
        <v>365</v>
      </c>
      <c r="DA19" s="381">
        <v>369</v>
      </c>
      <c r="DB19" s="381">
        <v>268</v>
      </c>
      <c r="DC19" s="381">
        <v>584</v>
      </c>
      <c r="DD19" s="381">
        <v>471</v>
      </c>
      <c r="DE19" s="381">
        <v>655</v>
      </c>
      <c r="DF19" s="381">
        <v>566</v>
      </c>
      <c r="DG19" s="381">
        <v>854</v>
      </c>
      <c r="DH19" s="381">
        <v>930</v>
      </c>
      <c r="DI19" s="381">
        <v>1079</v>
      </c>
      <c r="DJ19" s="381">
        <v>749</v>
      </c>
      <c r="DK19" s="381"/>
      <c r="DL19" s="374"/>
      <c r="DM19" s="380">
        <f t="shared" si="0"/>
        <v>0</v>
      </c>
    </row>
    <row r="20" spans="2:117" s="331" customFormat="1" ht="14.25" customHeight="1" x14ac:dyDescent="0.2">
      <c r="B20" s="376" t="s">
        <v>10060</v>
      </c>
      <c r="C20" s="365" t="s">
        <v>8859</v>
      </c>
      <c r="D20" s="366"/>
      <c r="E20" s="377">
        <v>43</v>
      </c>
      <c r="F20" s="377">
        <v>12</v>
      </c>
      <c r="G20" s="378">
        <v>198</v>
      </c>
      <c r="H20" s="370">
        <v>19768</v>
      </c>
      <c r="I20" s="371">
        <v>0</v>
      </c>
      <c r="J20" s="372">
        <v>5402</v>
      </c>
      <c r="K20" s="381">
        <v>0</v>
      </c>
      <c r="L20" s="381">
        <v>0</v>
      </c>
      <c r="M20" s="381">
        <v>0</v>
      </c>
      <c r="N20" s="381">
        <v>0</v>
      </c>
      <c r="O20" s="381">
        <v>0</v>
      </c>
      <c r="P20" s="381">
        <v>0</v>
      </c>
      <c r="Q20" s="381">
        <v>0</v>
      </c>
      <c r="R20" s="381">
        <v>0</v>
      </c>
      <c r="S20" s="381">
        <v>0</v>
      </c>
      <c r="T20" s="381">
        <v>0</v>
      </c>
      <c r="U20" s="381">
        <v>0</v>
      </c>
      <c r="V20" s="381">
        <v>0</v>
      </c>
      <c r="W20" s="381">
        <v>0</v>
      </c>
      <c r="X20" s="381">
        <v>0</v>
      </c>
      <c r="Y20" s="381">
        <v>0</v>
      </c>
      <c r="Z20" s="381">
        <v>0</v>
      </c>
      <c r="AA20" s="381">
        <v>0</v>
      </c>
      <c r="AB20" s="381">
        <v>0</v>
      </c>
      <c r="AC20" s="381">
        <v>0</v>
      </c>
      <c r="AD20" s="381">
        <v>0</v>
      </c>
      <c r="AE20" s="381">
        <v>1</v>
      </c>
      <c r="AF20" s="381">
        <v>1</v>
      </c>
      <c r="AG20" s="381">
        <v>5</v>
      </c>
      <c r="AH20" s="381">
        <v>4</v>
      </c>
      <c r="AI20" s="381">
        <v>8</v>
      </c>
      <c r="AJ20" s="381">
        <v>2</v>
      </c>
      <c r="AK20" s="381">
        <v>1</v>
      </c>
      <c r="AL20" s="381">
        <v>3</v>
      </c>
      <c r="AM20" s="381">
        <v>2</v>
      </c>
      <c r="AN20" s="381">
        <v>7</v>
      </c>
      <c r="AO20" s="381">
        <v>3</v>
      </c>
      <c r="AP20" s="381">
        <v>6</v>
      </c>
      <c r="AQ20" s="381">
        <v>7</v>
      </c>
      <c r="AR20" s="381">
        <v>3</v>
      </c>
      <c r="AS20" s="381">
        <v>1</v>
      </c>
      <c r="AT20" s="381">
        <v>1</v>
      </c>
      <c r="AU20" s="381">
        <v>9</v>
      </c>
      <c r="AV20" s="381">
        <v>12</v>
      </c>
      <c r="AW20" s="381">
        <v>4</v>
      </c>
      <c r="AX20" s="381">
        <v>3</v>
      </c>
      <c r="AY20" s="381">
        <v>3</v>
      </c>
      <c r="AZ20" s="381">
        <v>8</v>
      </c>
      <c r="BA20" s="381">
        <v>14</v>
      </c>
      <c r="BB20" s="381">
        <v>4</v>
      </c>
      <c r="BC20" s="381">
        <v>8</v>
      </c>
      <c r="BD20" s="381">
        <v>11</v>
      </c>
      <c r="BE20" s="381">
        <v>6</v>
      </c>
      <c r="BF20" s="381">
        <v>8</v>
      </c>
      <c r="BG20" s="381">
        <v>4</v>
      </c>
      <c r="BH20" s="381">
        <v>10</v>
      </c>
      <c r="BI20" s="381">
        <v>12</v>
      </c>
      <c r="BJ20" s="381">
        <v>17</v>
      </c>
      <c r="BK20" s="381">
        <v>13</v>
      </c>
      <c r="BL20" s="381">
        <v>11</v>
      </c>
      <c r="BM20" s="381">
        <v>38</v>
      </c>
      <c r="BN20" s="381">
        <v>66</v>
      </c>
      <c r="BO20" s="381">
        <v>50</v>
      </c>
      <c r="BP20" s="381">
        <v>77</v>
      </c>
      <c r="BQ20" s="381">
        <v>73</v>
      </c>
      <c r="BR20" s="381">
        <v>76</v>
      </c>
      <c r="BS20" s="379">
        <v>133.74316658071172</v>
      </c>
      <c r="BT20" s="379">
        <v>106.57658586900465</v>
      </c>
      <c r="BU20" s="379">
        <v>64.781846312532238</v>
      </c>
      <c r="BV20" s="379">
        <v>73.140794223826717</v>
      </c>
      <c r="BW20" s="379">
        <v>56.422898401237752</v>
      </c>
      <c r="BX20" s="379">
        <v>35.525528623001549</v>
      </c>
      <c r="BY20" s="379">
        <v>27.166580711707066</v>
      </c>
      <c r="BZ20" s="379">
        <v>37.615265600825168</v>
      </c>
      <c r="CA20" s="379">
        <v>29.256317689530686</v>
      </c>
      <c r="CB20" s="379">
        <v>22.987106756059823</v>
      </c>
      <c r="CC20" s="379">
        <v>33.435791645177929</v>
      </c>
      <c r="CD20" s="379">
        <v>45.974213512119647</v>
      </c>
      <c r="CE20" s="379">
        <v>47.019082001031457</v>
      </c>
      <c r="CF20" s="379">
        <v>34.480660134089739</v>
      </c>
      <c r="CG20" s="379">
        <v>48.063950489943267</v>
      </c>
      <c r="CH20" s="379">
        <v>180.76224858174317</v>
      </c>
      <c r="CI20" s="379">
        <v>270.62093862815885</v>
      </c>
      <c r="CJ20" s="379">
        <v>261.21712222795253</v>
      </c>
      <c r="CK20" s="379">
        <v>38.660134089736978</v>
      </c>
      <c r="CL20" s="379">
        <v>38.660134089736978</v>
      </c>
      <c r="CM20" s="379">
        <v>37.615265600825168</v>
      </c>
      <c r="CN20" s="379">
        <v>42.839608045384217</v>
      </c>
      <c r="CO20" s="379">
        <v>51.198555956678703</v>
      </c>
      <c r="CP20" s="379">
        <v>49.108818978855084</v>
      </c>
      <c r="CQ20" s="379">
        <v>59.557503867973182</v>
      </c>
      <c r="CR20" s="379">
        <v>30.301186178442496</v>
      </c>
      <c r="CS20" s="379">
        <v>26.121712222795257</v>
      </c>
      <c r="CT20" s="379">
        <v>41.794739556472408</v>
      </c>
      <c r="CU20" s="379">
        <v>44.929345023207837</v>
      </c>
      <c r="CV20" s="379">
        <v>56.422898401237752</v>
      </c>
      <c r="CW20" s="381">
        <v>87</v>
      </c>
      <c r="CX20" s="381">
        <v>46</v>
      </c>
      <c r="CY20" s="381">
        <v>43</v>
      </c>
      <c r="CZ20" s="381">
        <v>63</v>
      </c>
      <c r="DA20" s="381">
        <v>99</v>
      </c>
      <c r="DB20" s="381">
        <v>410</v>
      </c>
      <c r="DC20" s="381">
        <v>346</v>
      </c>
      <c r="DD20" s="381">
        <v>333</v>
      </c>
      <c r="DE20" s="381">
        <v>324</v>
      </c>
      <c r="DF20" s="381">
        <v>240</v>
      </c>
      <c r="DG20" s="381">
        <v>216</v>
      </c>
      <c r="DH20" s="381">
        <v>184</v>
      </c>
      <c r="DI20" s="381">
        <v>200</v>
      </c>
      <c r="DJ20" s="381">
        <v>193</v>
      </c>
      <c r="DK20" s="381"/>
      <c r="DL20" s="374"/>
      <c r="DM20" s="380">
        <f t="shared" si="0"/>
        <v>0</v>
      </c>
    </row>
    <row r="21" spans="2:117" s="331" customFormat="1" ht="14.25" customHeight="1" x14ac:dyDescent="0.2">
      <c r="B21" s="376" t="s">
        <v>10061</v>
      </c>
      <c r="C21" s="365" t="s">
        <v>8859</v>
      </c>
      <c r="D21" s="366"/>
      <c r="E21" s="377">
        <v>70</v>
      </c>
      <c r="F21" s="377">
        <v>8</v>
      </c>
      <c r="G21" s="378">
        <v>3</v>
      </c>
      <c r="H21" s="370">
        <v>3846</v>
      </c>
      <c r="I21" s="371">
        <v>0</v>
      </c>
      <c r="J21" s="372">
        <v>103.99999999999999</v>
      </c>
      <c r="K21" s="381">
        <v>0</v>
      </c>
      <c r="L21" s="381">
        <v>0</v>
      </c>
      <c r="M21" s="381">
        <v>0</v>
      </c>
      <c r="N21" s="381">
        <v>0</v>
      </c>
      <c r="O21" s="381">
        <v>0</v>
      </c>
      <c r="P21" s="381">
        <v>0</v>
      </c>
      <c r="Q21" s="381">
        <v>0</v>
      </c>
      <c r="R21" s="381">
        <v>0</v>
      </c>
      <c r="S21" s="381">
        <v>0</v>
      </c>
      <c r="T21" s="381">
        <v>0</v>
      </c>
      <c r="U21" s="381">
        <v>0</v>
      </c>
      <c r="V21" s="381">
        <v>0</v>
      </c>
      <c r="W21" s="381">
        <v>0</v>
      </c>
      <c r="X21" s="381">
        <v>0</v>
      </c>
      <c r="Y21" s="381">
        <v>0</v>
      </c>
      <c r="Z21" s="381">
        <v>0</v>
      </c>
      <c r="AA21" s="381">
        <v>0</v>
      </c>
      <c r="AB21" s="381">
        <v>0</v>
      </c>
      <c r="AC21" s="381">
        <v>0</v>
      </c>
      <c r="AD21" s="381">
        <v>0</v>
      </c>
      <c r="AE21" s="381">
        <v>0</v>
      </c>
      <c r="AF21" s="381">
        <v>0</v>
      </c>
      <c r="AG21" s="381">
        <v>0</v>
      </c>
      <c r="AH21" s="381">
        <v>0</v>
      </c>
      <c r="AI21" s="381">
        <v>1</v>
      </c>
      <c r="AJ21" s="381">
        <v>0</v>
      </c>
      <c r="AK21" s="381">
        <v>0</v>
      </c>
      <c r="AL21" s="381">
        <v>0</v>
      </c>
      <c r="AM21" s="381">
        <v>0</v>
      </c>
      <c r="AN21" s="381">
        <v>0</v>
      </c>
      <c r="AO21" s="381">
        <v>0</v>
      </c>
      <c r="AP21" s="381">
        <v>0</v>
      </c>
      <c r="AQ21" s="381">
        <v>0</v>
      </c>
      <c r="AR21" s="381">
        <v>0</v>
      </c>
      <c r="AS21" s="381">
        <v>0</v>
      </c>
      <c r="AT21" s="381">
        <v>0</v>
      </c>
      <c r="AU21" s="381">
        <v>0</v>
      </c>
      <c r="AV21" s="381">
        <v>0</v>
      </c>
      <c r="AW21" s="381">
        <v>1</v>
      </c>
      <c r="AX21" s="381">
        <v>0</v>
      </c>
      <c r="AY21" s="381">
        <v>0</v>
      </c>
      <c r="AZ21" s="381">
        <v>0</v>
      </c>
      <c r="BA21" s="381">
        <v>0</v>
      </c>
      <c r="BB21" s="381">
        <v>0</v>
      </c>
      <c r="BC21" s="381">
        <v>0</v>
      </c>
      <c r="BD21" s="381">
        <v>0</v>
      </c>
      <c r="BE21" s="381">
        <v>1</v>
      </c>
      <c r="BF21" s="381">
        <v>0</v>
      </c>
      <c r="BG21" s="381">
        <v>0</v>
      </c>
      <c r="BH21" s="381">
        <v>0</v>
      </c>
      <c r="BI21" s="381">
        <v>0</v>
      </c>
      <c r="BJ21" s="381">
        <v>0</v>
      </c>
      <c r="BK21" s="381">
        <v>0</v>
      </c>
      <c r="BL21" s="381">
        <v>0</v>
      </c>
      <c r="BM21" s="381">
        <v>0</v>
      </c>
      <c r="BN21" s="381">
        <v>0</v>
      </c>
      <c r="BO21" s="381">
        <v>0</v>
      </c>
      <c r="BP21" s="381">
        <v>0</v>
      </c>
      <c r="BQ21" s="381">
        <v>1</v>
      </c>
      <c r="BR21" s="381">
        <v>1</v>
      </c>
      <c r="BS21" s="379">
        <v>0</v>
      </c>
      <c r="BT21" s="379">
        <v>0</v>
      </c>
      <c r="BU21" s="379">
        <v>2.2222222222222223</v>
      </c>
      <c r="BV21" s="379">
        <v>0</v>
      </c>
      <c r="BW21" s="379">
        <v>0</v>
      </c>
      <c r="BX21" s="379">
        <v>0</v>
      </c>
      <c r="BY21" s="379">
        <v>1.1111111111111112</v>
      </c>
      <c r="BZ21" s="379">
        <v>0</v>
      </c>
      <c r="CA21" s="379">
        <v>0</v>
      </c>
      <c r="CB21" s="379">
        <v>4.4444444444444446</v>
      </c>
      <c r="CC21" s="379">
        <v>1.1111111111111112</v>
      </c>
      <c r="CD21" s="379">
        <v>2.2222222222222223</v>
      </c>
      <c r="CE21" s="379">
        <v>3.3333333333333335</v>
      </c>
      <c r="CF21" s="379">
        <v>1.1111111111111112</v>
      </c>
      <c r="CG21" s="379">
        <v>1.1111111111111112</v>
      </c>
      <c r="CH21" s="379">
        <v>0</v>
      </c>
      <c r="CI21" s="379">
        <v>2.2222222222222223</v>
      </c>
      <c r="CJ21" s="379">
        <v>2.2222222222222223</v>
      </c>
      <c r="CK21" s="379">
        <v>4.4444444444444446</v>
      </c>
      <c r="CL21" s="379">
        <v>0</v>
      </c>
      <c r="CM21" s="379">
        <v>8.8888888888888893</v>
      </c>
      <c r="CN21" s="379">
        <v>0</v>
      </c>
      <c r="CO21" s="379">
        <v>2.2222222222222223</v>
      </c>
      <c r="CP21" s="379">
        <v>4.4444444444444446</v>
      </c>
      <c r="CQ21" s="379">
        <v>1.1111111111111112</v>
      </c>
      <c r="CR21" s="379">
        <v>2.2222222222222223</v>
      </c>
      <c r="CS21" s="379">
        <v>4.4444444444444446</v>
      </c>
      <c r="CT21" s="379">
        <v>5.5555555555555554</v>
      </c>
      <c r="CU21" s="379">
        <v>7.7777777777777777</v>
      </c>
      <c r="CV21" s="379">
        <v>7.7777777777777777</v>
      </c>
      <c r="CW21" s="381">
        <v>7</v>
      </c>
      <c r="CX21" s="381">
        <v>2</v>
      </c>
      <c r="CY21" s="381">
        <v>2</v>
      </c>
      <c r="CZ21" s="381">
        <v>2</v>
      </c>
      <c r="DA21" s="381">
        <v>1</v>
      </c>
      <c r="DB21" s="381">
        <v>1</v>
      </c>
      <c r="DC21" s="381">
        <v>5</v>
      </c>
      <c r="DD21" s="381">
        <v>3</v>
      </c>
      <c r="DE21" s="381">
        <v>1</v>
      </c>
      <c r="DF21" s="381">
        <v>1</v>
      </c>
      <c r="DG21" s="381">
        <v>0</v>
      </c>
      <c r="DH21" s="381">
        <v>1</v>
      </c>
      <c r="DI21" s="381">
        <v>0</v>
      </c>
      <c r="DJ21" s="381">
        <v>3</v>
      </c>
      <c r="DK21" s="381"/>
      <c r="DL21" s="374"/>
      <c r="DM21" s="380">
        <f t="shared" si="0"/>
        <v>0</v>
      </c>
    </row>
    <row r="22" spans="2:117" s="331" customFormat="1" ht="14.25" customHeight="1" x14ac:dyDescent="0.2">
      <c r="B22" s="376" t="s">
        <v>10062</v>
      </c>
      <c r="C22" s="365" t="s">
        <v>8859</v>
      </c>
      <c r="D22" s="366"/>
      <c r="E22" s="377">
        <v>49</v>
      </c>
      <c r="F22" s="377">
        <v>15</v>
      </c>
      <c r="G22" s="378">
        <v>4899</v>
      </c>
      <c r="H22" s="370">
        <v>9654</v>
      </c>
      <c r="I22" s="371">
        <v>6</v>
      </c>
      <c r="J22" s="372">
        <v>208284</v>
      </c>
      <c r="K22" s="381">
        <v>0</v>
      </c>
      <c r="L22" s="381">
        <v>0</v>
      </c>
      <c r="M22" s="381">
        <v>0</v>
      </c>
      <c r="N22" s="381">
        <v>0</v>
      </c>
      <c r="O22" s="381">
        <v>0</v>
      </c>
      <c r="P22" s="381">
        <v>0</v>
      </c>
      <c r="Q22" s="381">
        <v>0</v>
      </c>
      <c r="R22" s="381">
        <v>0</v>
      </c>
      <c r="S22" s="381">
        <v>0</v>
      </c>
      <c r="T22" s="381">
        <v>0</v>
      </c>
      <c r="U22" s="381">
        <v>0</v>
      </c>
      <c r="V22" s="381">
        <v>22</v>
      </c>
      <c r="W22" s="381">
        <v>13</v>
      </c>
      <c r="X22" s="381">
        <v>10</v>
      </c>
      <c r="Y22" s="381">
        <v>4</v>
      </c>
      <c r="Z22" s="381">
        <v>1</v>
      </c>
      <c r="AA22" s="381">
        <v>6</v>
      </c>
      <c r="AB22" s="381">
        <v>4</v>
      </c>
      <c r="AC22" s="381">
        <v>30</v>
      </c>
      <c r="AD22" s="381">
        <v>20</v>
      </c>
      <c r="AE22" s="381">
        <v>21</v>
      </c>
      <c r="AF22" s="381">
        <v>83</v>
      </c>
      <c r="AG22" s="381">
        <v>330</v>
      </c>
      <c r="AH22" s="381">
        <v>248</v>
      </c>
      <c r="AI22" s="381">
        <v>630</v>
      </c>
      <c r="AJ22" s="381">
        <v>248</v>
      </c>
      <c r="AK22" s="381">
        <v>435</v>
      </c>
      <c r="AL22" s="381">
        <v>558</v>
      </c>
      <c r="AM22" s="381">
        <v>369</v>
      </c>
      <c r="AN22" s="381">
        <v>510</v>
      </c>
      <c r="AO22" s="381">
        <v>505</v>
      </c>
      <c r="AP22" s="381">
        <v>399</v>
      </c>
      <c r="AQ22" s="381">
        <v>305</v>
      </c>
      <c r="AR22" s="381">
        <v>125</v>
      </c>
      <c r="AS22" s="381">
        <v>157</v>
      </c>
      <c r="AT22" s="381">
        <v>177</v>
      </c>
      <c r="AU22" s="381">
        <v>570</v>
      </c>
      <c r="AV22" s="381">
        <v>650</v>
      </c>
      <c r="AW22" s="381">
        <v>838</v>
      </c>
      <c r="AX22" s="381">
        <v>800</v>
      </c>
      <c r="AY22" s="381">
        <v>679</v>
      </c>
      <c r="AZ22" s="381">
        <v>869</v>
      </c>
      <c r="BA22" s="381">
        <v>1021</v>
      </c>
      <c r="BB22" s="381">
        <v>1346</v>
      </c>
      <c r="BC22" s="381">
        <v>1467</v>
      </c>
      <c r="BD22" s="381">
        <v>1156</v>
      </c>
      <c r="BE22" s="381">
        <v>1036</v>
      </c>
      <c r="BF22" s="381">
        <v>1435</v>
      </c>
      <c r="BG22" s="381">
        <v>1133</v>
      </c>
      <c r="BH22" s="381">
        <v>1517</v>
      </c>
      <c r="BI22" s="381">
        <v>1552</v>
      </c>
      <c r="BJ22" s="381">
        <v>1703</v>
      </c>
      <c r="BK22" s="381">
        <v>1559</v>
      </c>
      <c r="BL22" s="381">
        <v>1892</v>
      </c>
      <c r="BM22" s="381">
        <v>2176</v>
      </c>
      <c r="BN22" s="381">
        <v>2767</v>
      </c>
      <c r="BO22" s="381">
        <v>2691</v>
      </c>
      <c r="BP22" s="381">
        <v>2682</v>
      </c>
      <c r="BQ22" s="381">
        <v>2970</v>
      </c>
      <c r="BR22" s="381">
        <v>3041</v>
      </c>
      <c r="BS22" s="379">
        <v>3581.4067028672225</v>
      </c>
      <c r="BT22" s="379">
        <v>3650.2604364818594</v>
      </c>
      <c r="BU22" s="379">
        <v>3730.25227406357</v>
      </c>
      <c r="BV22" s="379">
        <v>3939.8511396257741</v>
      </c>
      <c r="BW22" s="379">
        <v>4029.9685262684607</v>
      </c>
      <c r="BX22" s="379">
        <v>4201.0903053989559</v>
      </c>
      <c r="BY22" s="379">
        <v>4257.7933801404215</v>
      </c>
      <c r="BZ22" s="379">
        <v>4359.0488707501818</v>
      </c>
      <c r="CA22" s="379">
        <v>4960.5064849721575</v>
      </c>
      <c r="CB22" s="379">
        <v>4587.8862795282403</v>
      </c>
      <c r="CC22" s="379">
        <v>4747.8699546916614</v>
      </c>
      <c r="CD22" s="379">
        <v>5170.1053505343616</v>
      </c>
      <c r="CE22" s="379">
        <v>5442.4826202746171</v>
      </c>
      <c r="CF22" s="379">
        <v>5964.96095182098</v>
      </c>
      <c r="CG22" s="379">
        <v>5078.9754089855778</v>
      </c>
      <c r="CH22" s="379">
        <v>4112.9980285684642</v>
      </c>
      <c r="CI22" s="379">
        <v>4599.0243834953135</v>
      </c>
      <c r="CJ22" s="379">
        <v>3421.4230277038009</v>
      </c>
      <c r="CK22" s="379">
        <v>3382.9459412720921</v>
      </c>
      <c r="CL22" s="379">
        <v>3938.8385847196764</v>
      </c>
      <c r="CM22" s="379">
        <v>4076.5460519489502</v>
      </c>
      <c r="CN22" s="379">
        <v>3685.6998581952753</v>
      </c>
      <c r="CO22" s="379">
        <v>3284.7281153806248</v>
      </c>
      <c r="CP22" s="379">
        <v>3063.991145851347</v>
      </c>
      <c r="CQ22" s="379">
        <v>2743.0112406184071</v>
      </c>
      <c r="CR22" s="379">
        <v>2788.576211392799</v>
      </c>
      <c r="CS22" s="379">
        <v>2026.122367101304</v>
      </c>
      <c r="CT22" s="379">
        <v>2894.8944765330475</v>
      </c>
      <c r="CU22" s="379">
        <v>2829.0784076367031</v>
      </c>
      <c r="CV22" s="379">
        <v>2553.6634731781551</v>
      </c>
      <c r="CW22" s="381">
        <v>2722</v>
      </c>
      <c r="CX22" s="381">
        <v>2509</v>
      </c>
      <c r="CY22" s="381">
        <v>2552</v>
      </c>
      <c r="CZ22" s="381">
        <v>1579</v>
      </c>
      <c r="DA22" s="381">
        <v>1949</v>
      </c>
      <c r="DB22" s="381">
        <v>2617</v>
      </c>
      <c r="DC22" s="381">
        <v>2963</v>
      </c>
      <c r="DD22" s="381">
        <v>3790</v>
      </c>
      <c r="DE22" s="381">
        <v>3746</v>
      </c>
      <c r="DF22" s="381">
        <v>4606</v>
      </c>
      <c r="DG22" s="381">
        <v>4956</v>
      </c>
      <c r="DH22" s="381">
        <v>4663</v>
      </c>
      <c r="DI22" s="381">
        <v>4983</v>
      </c>
      <c r="DJ22" s="381">
        <v>4785</v>
      </c>
      <c r="DK22" s="381"/>
      <c r="DL22" s="374"/>
      <c r="DM22" s="380">
        <f>J22-SUM(K22:DJ22)</f>
        <v>0</v>
      </c>
    </row>
    <row r="23" spans="2:117" s="331" customFormat="1" ht="14.25" customHeight="1" x14ac:dyDescent="0.2">
      <c r="B23" s="376" t="s">
        <v>10063</v>
      </c>
      <c r="C23" s="365" t="s">
        <v>8859</v>
      </c>
      <c r="D23" s="366"/>
      <c r="E23" s="377">
        <v>40</v>
      </c>
      <c r="F23" s="377">
        <v>6</v>
      </c>
      <c r="G23" s="378">
        <v>2</v>
      </c>
      <c r="H23" s="370">
        <v>6053</v>
      </c>
      <c r="I23" s="371">
        <v>0</v>
      </c>
      <c r="J23" s="372">
        <v>1832.9999999999998</v>
      </c>
      <c r="K23" s="381">
        <v>0</v>
      </c>
      <c r="L23" s="381">
        <v>0</v>
      </c>
      <c r="M23" s="381">
        <v>0</v>
      </c>
      <c r="N23" s="381">
        <v>0</v>
      </c>
      <c r="O23" s="381">
        <v>0</v>
      </c>
      <c r="P23" s="381">
        <v>0</v>
      </c>
      <c r="Q23" s="381">
        <v>0</v>
      </c>
      <c r="R23" s="381">
        <v>0</v>
      </c>
      <c r="S23" s="381">
        <v>0</v>
      </c>
      <c r="T23" s="381">
        <v>0</v>
      </c>
      <c r="U23" s="381">
        <v>0</v>
      </c>
      <c r="V23" s="381">
        <v>0</v>
      </c>
      <c r="W23" s="381">
        <v>0</v>
      </c>
      <c r="X23" s="381">
        <v>0</v>
      </c>
      <c r="Y23" s="381">
        <v>0</v>
      </c>
      <c r="Z23" s="381">
        <v>0</v>
      </c>
      <c r="AA23" s="381">
        <v>0</v>
      </c>
      <c r="AB23" s="381">
        <v>0</v>
      </c>
      <c r="AC23" s="381">
        <v>0</v>
      </c>
      <c r="AD23" s="381">
        <v>0</v>
      </c>
      <c r="AE23" s="381">
        <v>0</v>
      </c>
      <c r="AF23" s="381">
        <v>0</v>
      </c>
      <c r="AG23" s="381">
        <v>0</v>
      </c>
      <c r="AH23" s="381">
        <v>1</v>
      </c>
      <c r="AI23" s="381">
        <v>0</v>
      </c>
      <c r="AJ23" s="381">
        <v>0</v>
      </c>
      <c r="AK23" s="381">
        <v>0</v>
      </c>
      <c r="AL23" s="381">
        <v>3</v>
      </c>
      <c r="AM23" s="381">
        <v>0</v>
      </c>
      <c r="AN23" s="381">
        <v>1</v>
      </c>
      <c r="AO23" s="381">
        <v>0</v>
      </c>
      <c r="AP23" s="381">
        <v>4</v>
      </c>
      <c r="AQ23" s="381">
        <v>1</v>
      </c>
      <c r="AR23" s="381">
        <v>0</v>
      </c>
      <c r="AS23" s="381">
        <v>0</v>
      </c>
      <c r="AT23" s="381">
        <v>1</v>
      </c>
      <c r="AU23" s="381">
        <v>0</v>
      </c>
      <c r="AV23" s="381">
        <v>5</v>
      </c>
      <c r="AW23" s="381">
        <v>0</v>
      </c>
      <c r="AX23" s="381">
        <v>0</v>
      </c>
      <c r="AY23" s="381">
        <v>2</v>
      </c>
      <c r="AZ23" s="381">
        <v>0</v>
      </c>
      <c r="BA23" s="381">
        <v>1</v>
      </c>
      <c r="BB23" s="381">
        <v>1</v>
      </c>
      <c r="BC23" s="381">
        <v>2</v>
      </c>
      <c r="BD23" s="381">
        <v>1</v>
      </c>
      <c r="BE23" s="381">
        <v>0</v>
      </c>
      <c r="BF23" s="381">
        <v>0</v>
      </c>
      <c r="BG23" s="381">
        <v>7</v>
      </c>
      <c r="BH23" s="381">
        <v>3</v>
      </c>
      <c r="BI23" s="381">
        <v>17</v>
      </c>
      <c r="BJ23" s="381">
        <v>3</v>
      </c>
      <c r="BK23" s="381">
        <v>37</v>
      </c>
      <c r="BL23" s="381">
        <v>6</v>
      </c>
      <c r="BM23" s="381">
        <v>7</v>
      </c>
      <c r="BN23" s="381">
        <v>6</v>
      </c>
      <c r="BO23" s="381">
        <v>5</v>
      </c>
      <c r="BP23" s="381">
        <v>22</v>
      </c>
      <c r="BQ23" s="381">
        <v>14</v>
      </c>
      <c r="BR23" s="381">
        <v>12</v>
      </c>
      <c r="BS23" s="379">
        <v>25.182857142857141</v>
      </c>
      <c r="BT23" s="379">
        <v>23.084285714285713</v>
      </c>
      <c r="BU23" s="379">
        <v>50.365714285714283</v>
      </c>
      <c r="BV23" s="379">
        <v>152.14642857142857</v>
      </c>
      <c r="BW23" s="379">
        <v>73.45</v>
      </c>
      <c r="BX23" s="379">
        <v>35.675714285714285</v>
      </c>
      <c r="BY23" s="379">
        <v>31.478571428571428</v>
      </c>
      <c r="BZ23" s="379">
        <v>19.936428571428571</v>
      </c>
      <c r="CA23" s="379">
        <v>79.745714285714286</v>
      </c>
      <c r="CB23" s="379">
        <v>76.597857142857137</v>
      </c>
      <c r="CC23" s="379">
        <v>64.006428571428572</v>
      </c>
      <c r="CD23" s="379">
        <v>22.035</v>
      </c>
      <c r="CE23" s="379">
        <v>16.78857142857143</v>
      </c>
      <c r="CF23" s="379">
        <v>23.084285714285713</v>
      </c>
      <c r="CG23" s="379">
        <v>32.527857142857144</v>
      </c>
      <c r="CH23" s="379">
        <v>41.971428571428575</v>
      </c>
      <c r="CI23" s="379">
        <v>68.203571428571422</v>
      </c>
      <c r="CJ23" s="379">
        <v>53.513571428571431</v>
      </c>
      <c r="CK23" s="379">
        <v>20.985714285714288</v>
      </c>
      <c r="CL23" s="379">
        <v>34.626428571428569</v>
      </c>
      <c r="CM23" s="379">
        <v>60.85857142857143</v>
      </c>
      <c r="CN23" s="379">
        <v>14.69</v>
      </c>
      <c r="CO23" s="379">
        <v>3.1478571428571427</v>
      </c>
      <c r="CP23" s="379">
        <v>30.429285714285715</v>
      </c>
      <c r="CQ23" s="379">
        <v>67.15428571428572</v>
      </c>
      <c r="CR23" s="379">
        <v>211.95571428571429</v>
      </c>
      <c r="CS23" s="379">
        <v>64.006428571428572</v>
      </c>
      <c r="CT23" s="379">
        <v>19.936428571428571</v>
      </c>
      <c r="CU23" s="379">
        <v>27.28142857142857</v>
      </c>
      <c r="CV23" s="379">
        <v>24.133571428571429</v>
      </c>
      <c r="CW23" s="381">
        <v>22</v>
      </c>
      <c r="CX23" s="381">
        <v>17</v>
      </c>
      <c r="CY23" s="381">
        <v>41</v>
      </c>
      <c r="CZ23" s="381">
        <v>18</v>
      </c>
      <c r="DA23" s="381">
        <v>6</v>
      </c>
      <c r="DB23" s="381">
        <v>7</v>
      </c>
      <c r="DC23" s="381">
        <v>8</v>
      </c>
      <c r="DD23" s="381">
        <v>13</v>
      </c>
      <c r="DE23" s="381">
        <v>57</v>
      </c>
      <c r="DF23" s="381">
        <v>5</v>
      </c>
      <c r="DG23" s="381">
        <v>0</v>
      </c>
      <c r="DH23" s="381">
        <v>3</v>
      </c>
      <c r="DI23" s="381">
        <v>0</v>
      </c>
      <c r="DJ23" s="381">
        <v>5</v>
      </c>
      <c r="DK23" s="381"/>
      <c r="DL23" s="374"/>
      <c r="DM23" s="380">
        <f t="shared" si="0"/>
        <v>0</v>
      </c>
    </row>
    <row r="24" spans="2:117" s="331" customFormat="1" ht="14.25" customHeight="1" x14ac:dyDescent="0.2">
      <c r="B24" s="376" t="s">
        <v>10064</v>
      </c>
      <c r="C24" s="365" t="s">
        <v>8859</v>
      </c>
      <c r="D24" s="366" t="s">
        <v>8861</v>
      </c>
      <c r="E24" s="377">
        <v>22</v>
      </c>
      <c r="F24" s="377">
        <v>7</v>
      </c>
      <c r="G24" s="378">
        <v>3423</v>
      </c>
      <c r="H24" s="370">
        <v>3988</v>
      </c>
      <c r="I24" s="371">
        <v>0</v>
      </c>
      <c r="J24" s="372">
        <v>132875</v>
      </c>
      <c r="K24" s="381">
        <v>0</v>
      </c>
      <c r="L24" s="381">
        <v>0</v>
      </c>
      <c r="M24" s="381">
        <v>0</v>
      </c>
      <c r="N24" s="381">
        <v>0</v>
      </c>
      <c r="O24" s="381">
        <v>0</v>
      </c>
      <c r="P24" s="381">
        <v>0</v>
      </c>
      <c r="Q24" s="381">
        <v>0</v>
      </c>
      <c r="R24" s="381">
        <v>0</v>
      </c>
      <c r="S24" s="381">
        <v>0</v>
      </c>
      <c r="T24" s="381">
        <v>0</v>
      </c>
      <c r="U24" s="381">
        <v>0</v>
      </c>
      <c r="V24" s="381">
        <v>0</v>
      </c>
      <c r="W24" s="381">
        <v>0</v>
      </c>
      <c r="X24" s="381">
        <v>0</v>
      </c>
      <c r="Y24" s="381">
        <v>0</v>
      </c>
      <c r="Z24" s="381">
        <v>0</v>
      </c>
      <c r="AA24" s="381">
        <v>0</v>
      </c>
      <c r="AB24" s="381">
        <v>0</v>
      </c>
      <c r="AC24" s="381">
        <v>0</v>
      </c>
      <c r="AD24" s="381">
        <v>0</v>
      </c>
      <c r="AE24" s="381">
        <v>0</v>
      </c>
      <c r="AF24" s="381">
        <v>0</v>
      </c>
      <c r="AG24" s="381">
        <v>0</v>
      </c>
      <c r="AH24" s="381">
        <v>0</v>
      </c>
      <c r="AI24" s="381">
        <v>0</v>
      </c>
      <c r="AJ24" s="381">
        <v>0</v>
      </c>
      <c r="AK24" s="381">
        <v>0</v>
      </c>
      <c r="AL24" s="381">
        <v>0</v>
      </c>
      <c r="AM24" s="381">
        <v>0</v>
      </c>
      <c r="AN24" s="381">
        <v>0</v>
      </c>
      <c r="AO24" s="381">
        <v>0</v>
      </c>
      <c r="AP24" s="381">
        <v>0</v>
      </c>
      <c r="AQ24" s="381">
        <v>0</v>
      </c>
      <c r="AR24" s="381">
        <v>0</v>
      </c>
      <c r="AS24" s="381">
        <v>0</v>
      </c>
      <c r="AT24" s="381">
        <v>0</v>
      </c>
      <c r="AU24" s="381">
        <v>0</v>
      </c>
      <c r="AV24" s="381">
        <v>0</v>
      </c>
      <c r="AW24" s="381">
        <v>0</v>
      </c>
      <c r="AX24" s="381">
        <v>0</v>
      </c>
      <c r="AY24" s="381">
        <v>0</v>
      </c>
      <c r="AZ24" s="381">
        <v>0</v>
      </c>
      <c r="BA24" s="381">
        <v>0</v>
      </c>
      <c r="BB24" s="381">
        <v>0</v>
      </c>
      <c r="BC24" s="381">
        <v>0</v>
      </c>
      <c r="BD24" s="381">
        <v>0</v>
      </c>
      <c r="BE24" s="381">
        <v>0</v>
      </c>
      <c r="BF24" s="381">
        <v>0</v>
      </c>
      <c r="BG24" s="381">
        <v>0</v>
      </c>
      <c r="BH24" s="381">
        <v>0</v>
      </c>
      <c r="BI24" s="381">
        <v>0</v>
      </c>
      <c r="BJ24" s="381">
        <v>0</v>
      </c>
      <c r="BK24" s="381">
        <v>0</v>
      </c>
      <c r="BL24" s="381">
        <v>0</v>
      </c>
      <c r="BM24" s="381">
        <v>0</v>
      </c>
      <c r="BN24" s="381">
        <v>0</v>
      </c>
      <c r="BO24" s="381">
        <v>0</v>
      </c>
      <c r="BP24" s="381">
        <v>0</v>
      </c>
      <c r="BQ24" s="381">
        <v>0</v>
      </c>
      <c r="BR24" s="381">
        <v>0</v>
      </c>
      <c r="BS24" s="379">
        <v>4.1196854367298874</v>
      </c>
      <c r="BT24" s="379">
        <v>27.807876697926741</v>
      </c>
      <c r="BU24" s="379">
        <v>35.017326212204047</v>
      </c>
      <c r="BV24" s="379">
        <v>18.538584465284494</v>
      </c>
      <c r="BW24" s="379">
        <v>29.867719416291685</v>
      </c>
      <c r="BX24" s="379">
        <v>54.585832036671015</v>
      </c>
      <c r="BY24" s="379">
        <v>58.705517473400903</v>
      </c>
      <c r="BZ24" s="379">
        <v>202.89450775894696</v>
      </c>
      <c r="CA24" s="379">
        <v>171.99686698347281</v>
      </c>
      <c r="CB24" s="379">
        <v>203.92442911812944</v>
      </c>
      <c r="CC24" s="379">
        <v>279.10868833844989</v>
      </c>
      <c r="CD24" s="379">
        <v>468.61421842802474</v>
      </c>
      <c r="CE24" s="379">
        <v>454.19531939947012</v>
      </c>
      <c r="CF24" s="379">
        <v>420.20791454644854</v>
      </c>
      <c r="CG24" s="379">
        <v>642.67092812986243</v>
      </c>
      <c r="CH24" s="379">
        <v>537.6189494932504</v>
      </c>
      <c r="CI24" s="379">
        <v>1715.8489843979983</v>
      </c>
      <c r="CJ24" s="379">
        <v>2120.6080785567096</v>
      </c>
      <c r="CK24" s="379">
        <v>1991.8679086589007</v>
      </c>
      <c r="CL24" s="379">
        <v>2198.8821018545777</v>
      </c>
      <c r="CM24" s="379">
        <v>2933.2160309516798</v>
      </c>
      <c r="CN24" s="379">
        <v>2962.0538290087893</v>
      </c>
      <c r="CO24" s="379">
        <v>3462.5956095714705</v>
      </c>
      <c r="CP24" s="379">
        <v>4735.5784095210056</v>
      </c>
      <c r="CQ24" s="379">
        <v>4536.8035871987886</v>
      </c>
      <c r="CR24" s="379">
        <v>4937.44299592077</v>
      </c>
      <c r="CS24" s="379">
        <v>2464.6018125236551</v>
      </c>
      <c r="CT24" s="379">
        <v>3075.3451785188613</v>
      </c>
      <c r="CU24" s="379">
        <v>3691.2381513099795</v>
      </c>
      <c r="CV24" s="379">
        <v>4545.0429580722484</v>
      </c>
      <c r="CW24" s="381">
        <v>5486</v>
      </c>
      <c r="CX24" s="381">
        <v>4865</v>
      </c>
      <c r="CY24" s="381">
        <v>5087</v>
      </c>
      <c r="CZ24" s="381">
        <v>5261</v>
      </c>
      <c r="DA24" s="381">
        <v>6869</v>
      </c>
      <c r="DB24" s="381">
        <v>7881</v>
      </c>
      <c r="DC24" s="381">
        <v>6510</v>
      </c>
      <c r="DD24" s="381">
        <v>7751</v>
      </c>
      <c r="DE24" s="381">
        <v>8221</v>
      </c>
      <c r="DF24" s="381">
        <v>6861</v>
      </c>
      <c r="DG24" s="381">
        <v>5441</v>
      </c>
      <c r="DH24" s="381">
        <v>5643</v>
      </c>
      <c r="DI24" s="381">
        <v>4894</v>
      </c>
      <c r="DJ24" s="381">
        <v>3124</v>
      </c>
      <c r="DK24" s="381"/>
      <c r="DL24" s="374"/>
      <c r="DM24" s="380">
        <f t="shared" si="0"/>
        <v>0</v>
      </c>
    </row>
    <row r="25" spans="2:117" s="331" customFormat="1" ht="14.25" customHeight="1" x14ac:dyDescent="0.2">
      <c r="B25" s="376" t="s">
        <v>10065</v>
      </c>
      <c r="C25" s="365" t="s">
        <v>8859</v>
      </c>
      <c r="D25" s="366"/>
      <c r="E25" s="377">
        <v>49</v>
      </c>
      <c r="F25" s="377">
        <v>15</v>
      </c>
      <c r="G25" s="378">
        <v>2666</v>
      </c>
      <c r="H25" s="370">
        <v>5939</v>
      </c>
      <c r="I25" s="371">
        <v>1</v>
      </c>
      <c r="J25" s="372">
        <v>169519.00000000003</v>
      </c>
      <c r="K25" s="381">
        <v>0</v>
      </c>
      <c r="L25" s="381">
        <v>0</v>
      </c>
      <c r="M25" s="381">
        <v>0</v>
      </c>
      <c r="N25" s="381">
        <v>0</v>
      </c>
      <c r="O25" s="381">
        <v>0</v>
      </c>
      <c r="P25" s="381">
        <v>0</v>
      </c>
      <c r="Q25" s="381">
        <v>0</v>
      </c>
      <c r="R25" s="381">
        <v>0</v>
      </c>
      <c r="S25" s="381">
        <v>0</v>
      </c>
      <c r="T25" s="381">
        <v>0</v>
      </c>
      <c r="U25" s="381">
        <v>0</v>
      </c>
      <c r="V25" s="381">
        <v>45</v>
      </c>
      <c r="W25" s="381">
        <v>20</v>
      </c>
      <c r="X25" s="381">
        <v>11</v>
      </c>
      <c r="Y25" s="381">
        <v>15</v>
      </c>
      <c r="Z25" s="381">
        <v>18</v>
      </c>
      <c r="AA25" s="381">
        <v>27</v>
      </c>
      <c r="AB25" s="381">
        <v>16</v>
      </c>
      <c r="AC25" s="381">
        <v>36</v>
      </c>
      <c r="AD25" s="381">
        <v>13</v>
      </c>
      <c r="AE25" s="381">
        <v>51</v>
      </c>
      <c r="AF25" s="381">
        <v>95</v>
      </c>
      <c r="AG25" s="381">
        <v>201</v>
      </c>
      <c r="AH25" s="381">
        <v>229</v>
      </c>
      <c r="AI25" s="381">
        <v>291</v>
      </c>
      <c r="AJ25" s="381">
        <v>604</v>
      </c>
      <c r="AK25" s="381">
        <v>831</v>
      </c>
      <c r="AL25" s="381">
        <v>578</v>
      </c>
      <c r="AM25" s="381">
        <v>374</v>
      </c>
      <c r="AN25" s="381">
        <v>419</v>
      </c>
      <c r="AO25" s="381">
        <v>375</v>
      </c>
      <c r="AP25" s="381">
        <v>386</v>
      </c>
      <c r="AQ25" s="381">
        <v>278</v>
      </c>
      <c r="AR25" s="381">
        <v>110</v>
      </c>
      <c r="AS25" s="381">
        <v>60</v>
      </c>
      <c r="AT25" s="381">
        <v>166</v>
      </c>
      <c r="AU25" s="381">
        <v>444</v>
      </c>
      <c r="AV25" s="381">
        <v>600</v>
      </c>
      <c r="AW25" s="381">
        <v>778</v>
      </c>
      <c r="AX25" s="381">
        <v>869</v>
      </c>
      <c r="AY25" s="381">
        <v>854</v>
      </c>
      <c r="AZ25" s="381">
        <v>862</v>
      </c>
      <c r="BA25" s="381">
        <v>1071</v>
      </c>
      <c r="BB25" s="381">
        <v>930</v>
      </c>
      <c r="BC25" s="381">
        <v>903</v>
      </c>
      <c r="BD25" s="381">
        <v>848</v>
      </c>
      <c r="BE25" s="381">
        <v>949</v>
      </c>
      <c r="BF25" s="381">
        <v>871</v>
      </c>
      <c r="BG25" s="381">
        <v>1010</v>
      </c>
      <c r="BH25" s="381">
        <v>1222</v>
      </c>
      <c r="BI25" s="381">
        <v>1171</v>
      </c>
      <c r="BJ25" s="381">
        <v>1563</v>
      </c>
      <c r="BK25" s="381">
        <v>1464</v>
      </c>
      <c r="BL25" s="381">
        <v>1684</v>
      </c>
      <c r="BM25" s="381">
        <v>2151</v>
      </c>
      <c r="BN25" s="381">
        <v>2358</v>
      </c>
      <c r="BO25" s="381">
        <v>2664</v>
      </c>
      <c r="BP25" s="381">
        <v>2936</v>
      </c>
      <c r="BQ25" s="381">
        <v>3130</v>
      </c>
      <c r="BR25" s="381">
        <v>3190</v>
      </c>
      <c r="BS25" s="379">
        <v>3571.2879182364895</v>
      </c>
      <c r="BT25" s="379">
        <v>3692.2095751523875</v>
      </c>
      <c r="BU25" s="379">
        <v>3871.5425409174914</v>
      </c>
      <c r="BV25" s="379">
        <v>4354.2044087767126</v>
      </c>
      <c r="BW25" s="379">
        <v>4153.3514871197967</v>
      </c>
      <c r="BX25" s="379">
        <v>3788.5369967633574</v>
      </c>
      <c r="BY25" s="379">
        <v>4415.6899970390341</v>
      </c>
      <c r="BZ25" s="379">
        <v>4706.7217814806872</v>
      </c>
      <c r="CA25" s="379">
        <v>4321.4120950368078</v>
      </c>
      <c r="CB25" s="379">
        <v>3569.2383986277455</v>
      </c>
      <c r="CC25" s="379">
        <v>3551.8174819534211</v>
      </c>
      <c r="CD25" s="379">
        <v>3605.1049917807659</v>
      </c>
      <c r="CE25" s="379">
        <v>3883.8396585699552</v>
      </c>
      <c r="CF25" s="379">
        <v>4543.7849725855358</v>
      </c>
      <c r="CG25" s="379">
        <v>4164.6238449678885</v>
      </c>
      <c r="CH25" s="379">
        <v>3731.1504477185244</v>
      </c>
      <c r="CI25" s="379">
        <v>3827.4778693294943</v>
      </c>
      <c r="CJ25" s="379">
        <v>2888.7978885247239</v>
      </c>
      <c r="CK25" s="379">
        <v>2538.3300354294934</v>
      </c>
      <c r="CL25" s="379">
        <v>3443.1929426899869</v>
      </c>
      <c r="CM25" s="379">
        <v>3367.3607171664576</v>
      </c>
      <c r="CN25" s="379">
        <v>2794.5199865224981</v>
      </c>
      <c r="CO25" s="379">
        <v>2541.4043148426094</v>
      </c>
      <c r="CP25" s="379">
        <v>2872.4017316547715</v>
      </c>
      <c r="CQ25" s="379">
        <v>2368.2199079037377</v>
      </c>
      <c r="CR25" s="379">
        <v>2161.2184274205902</v>
      </c>
      <c r="CS25" s="379">
        <v>1443.886564360176</v>
      </c>
      <c r="CT25" s="379">
        <v>2144.8222705506378</v>
      </c>
      <c r="CU25" s="379">
        <v>2113.054716615105</v>
      </c>
      <c r="CV25" s="379">
        <v>1936.7960302631177</v>
      </c>
      <c r="CW25" s="381">
        <v>2156</v>
      </c>
      <c r="CX25" s="381">
        <v>1580</v>
      </c>
      <c r="CY25" s="381">
        <v>1587</v>
      </c>
      <c r="CZ25" s="381">
        <v>1441</v>
      </c>
      <c r="DA25" s="381">
        <v>1455</v>
      </c>
      <c r="DB25" s="381">
        <v>1442</v>
      </c>
      <c r="DC25" s="381">
        <v>2192</v>
      </c>
      <c r="DD25" s="381">
        <v>1984</v>
      </c>
      <c r="DE25" s="381">
        <v>2359</v>
      </c>
      <c r="DF25" s="381">
        <v>2846</v>
      </c>
      <c r="DG25" s="381">
        <v>2664</v>
      </c>
      <c r="DH25" s="381">
        <v>2424</v>
      </c>
      <c r="DI25" s="381">
        <v>2570</v>
      </c>
      <c r="DJ25" s="381">
        <v>2682</v>
      </c>
      <c r="DK25" s="381"/>
      <c r="DL25" s="374"/>
      <c r="DM25" s="380">
        <f t="shared" si="0"/>
        <v>0</v>
      </c>
    </row>
    <row r="26" spans="2:117" s="331" customFormat="1" ht="14.25" customHeight="1" x14ac:dyDescent="0.2">
      <c r="B26" s="376" t="s">
        <v>8862</v>
      </c>
      <c r="C26" s="365" t="s">
        <v>8859</v>
      </c>
      <c r="D26" s="366" t="s">
        <v>8863</v>
      </c>
      <c r="E26" s="377">
        <v>40</v>
      </c>
      <c r="F26" s="377">
        <v>6</v>
      </c>
      <c r="G26" s="378">
        <v>12</v>
      </c>
      <c r="H26" s="370">
        <v>4926</v>
      </c>
      <c r="I26" s="371">
        <v>0</v>
      </c>
      <c r="J26" s="372">
        <v>753.00000000000011</v>
      </c>
      <c r="K26" s="381">
        <v>0</v>
      </c>
      <c r="L26" s="381">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1</v>
      </c>
      <c r="AL26" s="381">
        <v>0</v>
      </c>
      <c r="AM26" s="381">
        <v>0</v>
      </c>
      <c r="AN26" s="381">
        <v>1</v>
      </c>
      <c r="AO26" s="381">
        <v>0</v>
      </c>
      <c r="AP26" s="381">
        <v>0</v>
      </c>
      <c r="AQ26" s="381">
        <v>0</v>
      </c>
      <c r="AR26" s="381">
        <v>0</v>
      </c>
      <c r="AS26" s="381">
        <v>0</v>
      </c>
      <c r="AT26" s="381">
        <v>0</v>
      </c>
      <c r="AU26" s="381">
        <v>0</v>
      </c>
      <c r="AV26" s="381">
        <v>0</v>
      </c>
      <c r="AW26" s="381">
        <v>0</v>
      </c>
      <c r="AX26" s="381">
        <v>0</v>
      </c>
      <c r="AY26" s="381">
        <v>0</v>
      </c>
      <c r="AZ26" s="381">
        <v>0</v>
      </c>
      <c r="BA26" s="381">
        <v>0</v>
      </c>
      <c r="BB26" s="381">
        <v>1</v>
      </c>
      <c r="BC26" s="381">
        <v>0</v>
      </c>
      <c r="BD26" s="381">
        <v>1</v>
      </c>
      <c r="BE26" s="381">
        <v>0</v>
      </c>
      <c r="BF26" s="381">
        <v>1</v>
      </c>
      <c r="BG26" s="381">
        <v>1</v>
      </c>
      <c r="BH26" s="381">
        <v>1</v>
      </c>
      <c r="BI26" s="381">
        <v>4</v>
      </c>
      <c r="BJ26" s="381">
        <v>1</v>
      </c>
      <c r="BK26" s="381">
        <v>1</v>
      </c>
      <c r="BL26" s="381">
        <v>1</v>
      </c>
      <c r="BM26" s="381">
        <v>2</v>
      </c>
      <c r="BN26" s="381">
        <v>6</v>
      </c>
      <c r="BO26" s="381">
        <v>7</v>
      </c>
      <c r="BP26" s="381">
        <v>6</v>
      </c>
      <c r="BQ26" s="381">
        <v>2</v>
      </c>
      <c r="BR26" s="381">
        <v>13</v>
      </c>
      <c r="BS26" s="379">
        <v>17.69203539823009</v>
      </c>
      <c r="BT26" s="379">
        <v>18.732743362831858</v>
      </c>
      <c r="BU26" s="379">
        <v>5.2035398230088497</v>
      </c>
      <c r="BV26" s="379">
        <v>15.610619469026549</v>
      </c>
      <c r="BW26" s="379">
        <v>4.1628318584070794</v>
      </c>
      <c r="BX26" s="379">
        <v>10.407079646017699</v>
      </c>
      <c r="BY26" s="379">
        <v>4.1628318584070794</v>
      </c>
      <c r="BZ26" s="379">
        <v>14.569911504424779</v>
      </c>
      <c r="CA26" s="379">
        <v>16.651327433628317</v>
      </c>
      <c r="CB26" s="379">
        <v>17.69203539823009</v>
      </c>
      <c r="CC26" s="379">
        <v>21.854867256637167</v>
      </c>
      <c r="CD26" s="379">
        <v>23.936283185840708</v>
      </c>
      <c r="CE26" s="379">
        <v>14.569911504424779</v>
      </c>
      <c r="CF26" s="379">
        <v>37.465486725663716</v>
      </c>
      <c r="CG26" s="379">
        <v>10.407079646017699</v>
      </c>
      <c r="CH26" s="379">
        <v>3.1221238938053095</v>
      </c>
      <c r="CI26" s="379">
        <v>4.1628318584070794</v>
      </c>
      <c r="CJ26" s="379">
        <v>7.2849557522123893</v>
      </c>
      <c r="CK26" s="379">
        <v>2.0814159292035397</v>
      </c>
      <c r="CL26" s="379">
        <v>3.1221238938053095</v>
      </c>
      <c r="CM26" s="379">
        <v>2.0814159292035397</v>
      </c>
      <c r="CN26" s="379">
        <v>1.0407079646017698</v>
      </c>
      <c r="CO26" s="379">
        <v>1.0407079646017698</v>
      </c>
      <c r="CP26" s="379">
        <v>12.488495575221238</v>
      </c>
      <c r="CQ26" s="379">
        <v>105.11150442477876</v>
      </c>
      <c r="CR26" s="379">
        <v>95.745132743362831</v>
      </c>
      <c r="CS26" s="379">
        <v>29.139823008849557</v>
      </c>
      <c r="CT26" s="379">
        <v>23.936283185840708</v>
      </c>
      <c r="CU26" s="379">
        <v>39.546902654867253</v>
      </c>
      <c r="CV26" s="379">
        <v>24.976991150442476</v>
      </c>
      <c r="CW26" s="381">
        <v>22</v>
      </c>
      <c r="CX26" s="381">
        <v>13</v>
      </c>
      <c r="CY26" s="381">
        <v>11</v>
      </c>
      <c r="CZ26" s="381">
        <v>1</v>
      </c>
      <c r="DA26" s="381">
        <v>5</v>
      </c>
      <c r="DB26" s="381">
        <v>6</v>
      </c>
      <c r="DC26" s="381">
        <v>6</v>
      </c>
      <c r="DD26" s="381">
        <v>6</v>
      </c>
      <c r="DE26" s="381">
        <v>25</v>
      </c>
      <c r="DF26" s="381">
        <v>3</v>
      </c>
      <c r="DG26" s="381">
        <v>1</v>
      </c>
      <c r="DH26" s="381">
        <v>1</v>
      </c>
      <c r="DI26" s="381">
        <v>1</v>
      </c>
      <c r="DJ26" s="381">
        <v>14</v>
      </c>
      <c r="DK26" s="381"/>
      <c r="DL26" s="374"/>
      <c r="DM26" s="380">
        <f t="shared" si="0"/>
        <v>0</v>
      </c>
    </row>
    <row r="27" spans="2:117" s="331" customFormat="1" ht="14.25" customHeight="1" x14ac:dyDescent="0.2">
      <c r="B27" s="376" t="s">
        <v>8864</v>
      </c>
      <c r="C27" s="365"/>
      <c r="D27" s="366"/>
      <c r="E27" s="377">
        <v>22</v>
      </c>
      <c r="F27" s="377">
        <v>7</v>
      </c>
      <c r="G27" s="378">
        <v>817</v>
      </c>
      <c r="H27" s="370">
        <v>3254</v>
      </c>
      <c r="I27" s="371">
        <v>0</v>
      </c>
      <c r="J27" s="372">
        <v>12372</v>
      </c>
      <c r="K27" s="381">
        <v>0</v>
      </c>
      <c r="L27" s="381">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1</v>
      </c>
      <c r="AF27" s="381">
        <v>0</v>
      </c>
      <c r="AG27" s="381">
        <v>0</v>
      </c>
      <c r="AH27" s="381">
        <v>0</v>
      </c>
      <c r="AI27" s="381">
        <v>1</v>
      </c>
      <c r="AJ27" s="381">
        <v>2</v>
      </c>
      <c r="AK27" s="381">
        <v>0</v>
      </c>
      <c r="AL27" s="381">
        <v>0</v>
      </c>
      <c r="AM27" s="381">
        <v>0</v>
      </c>
      <c r="AN27" s="381">
        <v>0</v>
      </c>
      <c r="AO27" s="381">
        <v>0</v>
      </c>
      <c r="AP27" s="381">
        <v>0</v>
      </c>
      <c r="AQ27" s="381">
        <v>0</v>
      </c>
      <c r="AR27" s="381">
        <v>0</v>
      </c>
      <c r="AS27" s="381">
        <v>0</v>
      </c>
      <c r="AT27" s="381">
        <v>0</v>
      </c>
      <c r="AU27" s="381">
        <v>0</v>
      </c>
      <c r="AV27" s="381">
        <v>0</v>
      </c>
      <c r="AW27" s="381">
        <v>2</v>
      </c>
      <c r="AX27" s="381">
        <v>1</v>
      </c>
      <c r="AY27" s="381">
        <v>1</v>
      </c>
      <c r="AZ27" s="381">
        <v>0</v>
      </c>
      <c r="BA27" s="381">
        <v>1</v>
      </c>
      <c r="BB27" s="381">
        <v>0</v>
      </c>
      <c r="BC27" s="381">
        <v>0</v>
      </c>
      <c r="BD27" s="381">
        <v>2</v>
      </c>
      <c r="BE27" s="381">
        <v>0</v>
      </c>
      <c r="BF27" s="381">
        <v>1</v>
      </c>
      <c r="BG27" s="381">
        <v>1</v>
      </c>
      <c r="BH27" s="381">
        <v>0</v>
      </c>
      <c r="BI27" s="381">
        <v>0</v>
      </c>
      <c r="BJ27" s="381">
        <v>0</v>
      </c>
      <c r="BK27" s="381">
        <v>1</v>
      </c>
      <c r="BL27" s="381">
        <v>1</v>
      </c>
      <c r="BM27" s="381">
        <v>1</v>
      </c>
      <c r="BN27" s="381">
        <v>2</v>
      </c>
      <c r="BO27" s="381">
        <v>11</v>
      </c>
      <c r="BP27" s="381">
        <v>4</v>
      </c>
      <c r="BQ27" s="381">
        <v>4</v>
      </c>
      <c r="BR27" s="381">
        <v>20</v>
      </c>
      <c r="BS27" s="379">
        <v>4.1593625498007967</v>
      </c>
      <c r="BT27" s="379">
        <v>17.677290836653388</v>
      </c>
      <c r="BU27" s="379">
        <v>17.677290836653388</v>
      </c>
      <c r="BV27" s="379">
        <v>18.717131474103585</v>
      </c>
      <c r="BW27" s="379">
        <v>5.1992031872509958</v>
      </c>
      <c r="BX27" s="379">
        <v>10.398406374501992</v>
      </c>
      <c r="BY27" s="379">
        <v>25.996015936254981</v>
      </c>
      <c r="BZ27" s="379">
        <v>18.717131474103585</v>
      </c>
      <c r="CA27" s="379">
        <v>15.597609561752988</v>
      </c>
      <c r="CB27" s="379">
        <v>22.876494023904382</v>
      </c>
      <c r="CC27" s="379">
        <v>57.191235059760956</v>
      </c>
      <c r="CD27" s="379">
        <v>57.191235059760956</v>
      </c>
      <c r="CE27" s="379">
        <v>44.713147410358566</v>
      </c>
      <c r="CF27" s="379">
        <v>73.828685258964143</v>
      </c>
      <c r="CG27" s="379">
        <v>67.589641434262944</v>
      </c>
      <c r="CH27" s="379">
        <v>87.346613545816737</v>
      </c>
      <c r="CI27" s="379">
        <v>140.3784860557769</v>
      </c>
      <c r="CJ27" s="379">
        <v>178.85258964143426</v>
      </c>
      <c r="CK27" s="379">
        <v>176.77290836653387</v>
      </c>
      <c r="CL27" s="379">
        <v>253.72111553784862</v>
      </c>
      <c r="CM27" s="379">
        <v>431.53386454183266</v>
      </c>
      <c r="CN27" s="379">
        <v>682.13545816733063</v>
      </c>
      <c r="CO27" s="379">
        <v>429.45418326693226</v>
      </c>
      <c r="CP27" s="379">
        <v>725.80876494023903</v>
      </c>
      <c r="CQ27" s="379">
        <v>769.48207171314743</v>
      </c>
      <c r="CR27" s="379">
        <v>534.47808764940237</v>
      </c>
      <c r="CS27" s="379">
        <v>374.34262948207169</v>
      </c>
      <c r="CT27" s="379">
        <v>513.68127490039842</v>
      </c>
      <c r="CU27" s="379">
        <v>603.10756972111551</v>
      </c>
      <c r="CV27" s="379">
        <v>427.37450199203187</v>
      </c>
      <c r="CW27" s="381">
        <v>486</v>
      </c>
      <c r="CX27" s="381">
        <v>189</v>
      </c>
      <c r="CY27" s="381">
        <v>164</v>
      </c>
      <c r="CZ27" s="381">
        <v>266</v>
      </c>
      <c r="DA27" s="381">
        <v>204</v>
      </c>
      <c r="DB27" s="381">
        <v>291</v>
      </c>
      <c r="DC27" s="381">
        <v>300</v>
      </c>
      <c r="DD27" s="381">
        <v>472</v>
      </c>
      <c r="DE27" s="381">
        <v>330</v>
      </c>
      <c r="DF27" s="381">
        <v>436</v>
      </c>
      <c r="DG27" s="381">
        <v>418</v>
      </c>
      <c r="DH27" s="381">
        <v>383</v>
      </c>
      <c r="DI27" s="381">
        <v>474</v>
      </c>
      <c r="DJ27" s="381">
        <v>1116</v>
      </c>
      <c r="DK27" s="381"/>
      <c r="DL27" s="374"/>
      <c r="DM27" s="380">
        <f t="shared" si="0"/>
        <v>0</v>
      </c>
    </row>
    <row r="28" spans="2:117" s="331" customFormat="1" ht="14.25" customHeight="1" x14ac:dyDescent="0.2">
      <c r="B28" s="376" t="s">
        <v>8865</v>
      </c>
      <c r="C28" s="365"/>
      <c r="D28" s="366" t="s">
        <v>8866</v>
      </c>
      <c r="E28" s="377">
        <v>49</v>
      </c>
      <c r="F28" s="377">
        <v>15</v>
      </c>
      <c r="G28" s="378">
        <v>629</v>
      </c>
      <c r="H28" s="370">
        <v>3254</v>
      </c>
      <c r="I28" s="371">
        <v>0</v>
      </c>
      <c r="J28" s="372">
        <v>32470.999999999993</v>
      </c>
      <c r="K28" s="381">
        <v>0</v>
      </c>
      <c r="L28" s="381">
        <v>0</v>
      </c>
      <c r="M28" s="381">
        <v>0</v>
      </c>
      <c r="N28" s="381">
        <v>0</v>
      </c>
      <c r="O28" s="381">
        <v>0</v>
      </c>
      <c r="P28" s="381">
        <v>0</v>
      </c>
      <c r="Q28" s="381">
        <v>0</v>
      </c>
      <c r="R28" s="381">
        <v>0</v>
      </c>
      <c r="S28" s="381">
        <v>0</v>
      </c>
      <c r="T28" s="381">
        <v>0</v>
      </c>
      <c r="U28" s="381">
        <v>0</v>
      </c>
      <c r="V28" s="381">
        <v>3</v>
      </c>
      <c r="W28" s="381">
        <v>3</v>
      </c>
      <c r="X28" s="381">
        <v>5</v>
      </c>
      <c r="Y28" s="381">
        <v>1</v>
      </c>
      <c r="Z28" s="381">
        <v>1</v>
      </c>
      <c r="AA28" s="381">
        <v>3</v>
      </c>
      <c r="AB28" s="381">
        <v>0</v>
      </c>
      <c r="AC28" s="381">
        <v>2</v>
      </c>
      <c r="AD28" s="381">
        <v>2</v>
      </c>
      <c r="AE28" s="381">
        <v>3</v>
      </c>
      <c r="AF28" s="381">
        <v>1</v>
      </c>
      <c r="AG28" s="381">
        <v>14</v>
      </c>
      <c r="AH28" s="381">
        <v>7</v>
      </c>
      <c r="AI28" s="381">
        <v>11</v>
      </c>
      <c r="AJ28" s="381">
        <v>16</v>
      </c>
      <c r="AK28" s="381">
        <v>21</v>
      </c>
      <c r="AL28" s="381">
        <v>45</v>
      </c>
      <c r="AM28" s="381">
        <v>33</v>
      </c>
      <c r="AN28" s="381">
        <v>53</v>
      </c>
      <c r="AO28" s="381">
        <v>55</v>
      </c>
      <c r="AP28" s="381">
        <v>51</v>
      </c>
      <c r="AQ28" s="381">
        <v>46</v>
      </c>
      <c r="AR28" s="381">
        <v>28</v>
      </c>
      <c r="AS28" s="381">
        <v>20</v>
      </c>
      <c r="AT28" s="381">
        <v>19</v>
      </c>
      <c r="AU28" s="381">
        <v>58</v>
      </c>
      <c r="AV28" s="381">
        <v>77</v>
      </c>
      <c r="AW28" s="381">
        <v>86</v>
      </c>
      <c r="AX28" s="381">
        <v>96</v>
      </c>
      <c r="AY28" s="381">
        <v>111</v>
      </c>
      <c r="AZ28" s="381">
        <v>119</v>
      </c>
      <c r="BA28" s="381">
        <v>117</v>
      </c>
      <c r="BB28" s="381">
        <v>127</v>
      </c>
      <c r="BC28" s="381">
        <v>164</v>
      </c>
      <c r="BD28" s="381">
        <v>140</v>
      </c>
      <c r="BE28" s="381">
        <v>124</v>
      </c>
      <c r="BF28" s="381">
        <v>159</v>
      </c>
      <c r="BG28" s="381">
        <v>157</v>
      </c>
      <c r="BH28" s="381">
        <v>226</v>
      </c>
      <c r="BI28" s="381">
        <v>244</v>
      </c>
      <c r="BJ28" s="381">
        <v>259</v>
      </c>
      <c r="BK28" s="381">
        <v>275</v>
      </c>
      <c r="BL28" s="381">
        <v>334</v>
      </c>
      <c r="BM28" s="381">
        <v>385</v>
      </c>
      <c r="BN28" s="381">
        <v>463</v>
      </c>
      <c r="BO28" s="381">
        <v>492</v>
      </c>
      <c r="BP28" s="381">
        <v>433</v>
      </c>
      <c r="BQ28" s="381">
        <v>405</v>
      </c>
      <c r="BR28" s="381">
        <v>412</v>
      </c>
      <c r="BS28" s="379">
        <v>515.42614899446824</v>
      </c>
      <c r="BT28" s="379">
        <v>455.71214392803597</v>
      </c>
      <c r="BU28" s="379">
        <v>426.37894845680609</v>
      </c>
      <c r="BV28" s="379">
        <v>435.80747557255853</v>
      </c>
      <c r="BW28" s="379">
        <v>405.42666597735615</v>
      </c>
      <c r="BX28" s="379">
        <v>507.04523600268828</v>
      </c>
      <c r="BY28" s="379">
        <v>488.18818177118339</v>
      </c>
      <c r="BZ28" s="379">
        <v>542.66411621775319</v>
      </c>
      <c r="CA28" s="379">
        <v>621.23517551569046</v>
      </c>
      <c r="CB28" s="379">
        <v>648.4731427389753</v>
      </c>
      <c r="CC28" s="379">
        <v>608.66380602802042</v>
      </c>
      <c r="CD28" s="379">
        <v>727.04420203691257</v>
      </c>
      <c r="CE28" s="379">
        <v>656.85405573075536</v>
      </c>
      <c r="CF28" s="379">
        <v>743.80602802047247</v>
      </c>
      <c r="CG28" s="379">
        <v>811.9009460786848</v>
      </c>
      <c r="CH28" s="379">
        <v>773.13922349170241</v>
      </c>
      <c r="CI28" s="379">
        <v>920.85281497182439</v>
      </c>
      <c r="CJ28" s="379">
        <v>641.13984387116784</v>
      </c>
      <c r="CK28" s="379">
        <v>766.85353874786745</v>
      </c>
      <c r="CL28" s="379">
        <v>794.0915059711524</v>
      </c>
      <c r="CM28" s="379">
        <v>798.28196246704238</v>
      </c>
      <c r="CN28" s="379">
        <v>933.42418445949443</v>
      </c>
      <c r="CO28" s="379">
        <v>897.80530424442952</v>
      </c>
      <c r="CP28" s="379">
        <v>1123.0423408985162</v>
      </c>
      <c r="CQ28" s="379">
        <v>991.0429612779817</v>
      </c>
      <c r="CR28" s="379">
        <v>780.47252235950987</v>
      </c>
      <c r="CS28" s="379">
        <v>539.52127384583571</v>
      </c>
      <c r="CT28" s="379">
        <v>604.47334953213044</v>
      </c>
      <c r="CU28" s="379">
        <v>559.42594220131309</v>
      </c>
      <c r="CV28" s="379">
        <v>545.80695858967067</v>
      </c>
      <c r="CW28" s="381">
        <v>480</v>
      </c>
      <c r="CX28" s="381">
        <v>361</v>
      </c>
      <c r="CY28" s="381">
        <v>420</v>
      </c>
      <c r="CZ28" s="381">
        <v>357</v>
      </c>
      <c r="DA28" s="381">
        <v>263</v>
      </c>
      <c r="DB28" s="381">
        <v>365</v>
      </c>
      <c r="DC28" s="381">
        <v>456</v>
      </c>
      <c r="DD28" s="381">
        <v>444</v>
      </c>
      <c r="DE28" s="381">
        <v>407</v>
      </c>
      <c r="DF28" s="381">
        <v>516</v>
      </c>
      <c r="DG28" s="381">
        <v>439</v>
      </c>
      <c r="DH28" s="381">
        <v>379</v>
      </c>
      <c r="DI28" s="381">
        <v>528</v>
      </c>
      <c r="DJ28" s="381">
        <v>886</v>
      </c>
      <c r="DK28" s="381"/>
      <c r="DL28" s="374"/>
      <c r="DM28" s="380">
        <f t="shared" si="0"/>
        <v>0</v>
      </c>
    </row>
    <row r="29" spans="2:117" s="331" customFormat="1" ht="14.25" customHeight="1" x14ac:dyDescent="0.2">
      <c r="B29" s="364"/>
      <c r="C29" s="365"/>
      <c r="D29" s="366"/>
      <c r="E29" s="382"/>
      <c r="F29" s="377"/>
      <c r="G29" s="378"/>
      <c r="H29" s="370"/>
      <c r="I29" s="371"/>
      <c r="J29" s="372"/>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381"/>
      <c r="CF29" s="381"/>
      <c r="CG29" s="381"/>
      <c r="CH29" s="381"/>
      <c r="CI29" s="381"/>
      <c r="CJ29" s="381"/>
      <c r="CK29" s="381"/>
      <c r="CL29" s="381"/>
      <c r="CM29" s="381"/>
      <c r="CN29" s="381"/>
      <c r="CO29" s="381"/>
      <c r="CP29" s="381"/>
      <c r="CQ29" s="381"/>
      <c r="CR29" s="381"/>
      <c r="CS29" s="381"/>
      <c r="CT29" s="381"/>
      <c r="CU29" s="381"/>
      <c r="CV29" s="381"/>
      <c r="CW29" s="381"/>
      <c r="CX29" s="381"/>
      <c r="CY29" s="381"/>
      <c r="CZ29" s="381"/>
      <c r="DA29" s="381"/>
      <c r="DB29" s="381"/>
      <c r="DC29" s="381"/>
      <c r="DD29" s="381"/>
      <c r="DE29" s="381"/>
      <c r="DF29" s="381"/>
      <c r="DG29" s="381"/>
      <c r="DH29" s="381"/>
      <c r="DI29" s="381"/>
      <c r="DJ29" s="381"/>
      <c r="DK29" s="381"/>
      <c r="DL29" s="374"/>
      <c r="DM29" s="375"/>
    </row>
    <row r="30" spans="2:117" ht="14.25" customHeight="1" x14ac:dyDescent="0.2">
      <c r="B30" s="383" t="s">
        <v>441</v>
      </c>
      <c r="C30" s="384"/>
      <c r="D30" s="385"/>
      <c r="E30" s="386"/>
      <c r="F30" s="387"/>
      <c r="G30" s="388"/>
      <c r="H30" s="363"/>
      <c r="I30" s="389"/>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row>
    <row r="31" spans="2:117" s="394" customFormat="1" ht="14.25" customHeight="1" x14ac:dyDescent="0.2">
      <c r="B31" s="391"/>
      <c r="C31" s="392"/>
      <c r="D31" s="393" t="s">
        <v>8867</v>
      </c>
      <c r="E31" s="382"/>
      <c r="F31" s="377"/>
      <c r="G31" s="378"/>
      <c r="H31" s="370"/>
      <c r="I31" s="371"/>
      <c r="J31" s="372"/>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c r="CU31" s="373"/>
      <c r="CV31" s="373"/>
      <c r="CW31" s="373"/>
      <c r="CX31" s="373"/>
      <c r="CY31" s="373"/>
      <c r="CZ31" s="373"/>
      <c r="DA31" s="373"/>
      <c r="DB31" s="373"/>
      <c r="DC31" s="373"/>
      <c r="DD31" s="373"/>
      <c r="DE31" s="373"/>
      <c r="DF31" s="373"/>
      <c r="DG31" s="373"/>
      <c r="DH31" s="373"/>
      <c r="DI31" s="373"/>
      <c r="DJ31" s="373"/>
      <c r="DK31" s="374"/>
      <c r="DL31" s="374"/>
      <c r="DM31" s="380"/>
    </row>
    <row r="32" spans="2:117" s="394" customFormat="1" ht="14.25" customHeight="1" x14ac:dyDescent="0.2">
      <c r="B32" s="391" t="s">
        <v>8868</v>
      </c>
      <c r="C32" s="392" t="s">
        <v>8869</v>
      </c>
      <c r="D32" s="393" t="s">
        <v>8870</v>
      </c>
      <c r="E32" s="377">
        <v>40</v>
      </c>
      <c r="F32" s="377">
        <v>6.32</v>
      </c>
      <c r="G32" s="378">
        <v>38</v>
      </c>
      <c r="H32" s="370">
        <v>28689</v>
      </c>
      <c r="I32" s="371">
        <v>0</v>
      </c>
      <c r="J32" s="372">
        <v>2598</v>
      </c>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c r="CU32" s="373"/>
      <c r="CV32" s="373"/>
      <c r="CW32" s="373"/>
      <c r="CX32" s="373"/>
      <c r="CY32" s="373"/>
      <c r="CZ32" s="373"/>
      <c r="DA32" s="373"/>
      <c r="DB32" s="373"/>
      <c r="DC32" s="373"/>
      <c r="DD32" s="373"/>
      <c r="DE32" s="373"/>
      <c r="DF32" s="373"/>
      <c r="DG32" s="373"/>
      <c r="DH32" s="373"/>
      <c r="DI32" s="373"/>
      <c r="DJ32" s="373"/>
      <c r="DK32" s="374"/>
      <c r="DL32" s="374"/>
      <c r="DM32" s="380">
        <f>J32-SUM(K32:DJ32)</f>
        <v>2598</v>
      </c>
    </row>
    <row r="33" spans="2:117" s="394" customFormat="1" ht="14.25" customHeight="1" x14ac:dyDescent="0.2">
      <c r="B33" s="391" t="s">
        <v>8871</v>
      </c>
      <c r="C33" s="392" t="s">
        <v>8869</v>
      </c>
      <c r="D33" s="393"/>
      <c r="E33" s="377">
        <v>35</v>
      </c>
      <c r="F33" s="377">
        <v>5.92</v>
      </c>
      <c r="G33" s="378">
        <v>1439</v>
      </c>
      <c r="H33" s="370">
        <v>3102</v>
      </c>
      <c r="I33" s="371">
        <v>14</v>
      </c>
      <c r="J33" s="372">
        <v>33160</v>
      </c>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373"/>
      <c r="BL33" s="373"/>
      <c r="BM33" s="373"/>
      <c r="BN33" s="373"/>
      <c r="BO33" s="373"/>
      <c r="BP33" s="373"/>
      <c r="BQ33" s="373"/>
      <c r="BR33" s="373"/>
      <c r="BS33" s="373"/>
      <c r="BT33" s="373"/>
      <c r="BU33" s="373"/>
      <c r="BV33" s="373"/>
      <c r="BW33" s="373"/>
      <c r="BX33" s="373"/>
      <c r="BY33" s="373"/>
      <c r="BZ33" s="373"/>
      <c r="CA33" s="373"/>
      <c r="CB33" s="373"/>
      <c r="CC33" s="373"/>
      <c r="CD33" s="373"/>
      <c r="CE33" s="373"/>
      <c r="CF33" s="373"/>
      <c r="CG33" s="373"/>
      <c r="CH33" s="373"/>
      <c r="CI33" s="373"/>
      <c r="CJ33" s="373"/>
      <c r="CK33" s="373"/>
      <c r="CL33" s="373"/>
      <c r="CM33" s="373"/>
      <c r="CN33" s="373"/>
      <c r="CO33" s="373"/>
      <c r="CP33" s="373"/>
      <c r="CQ33" s="373"/>
      <c r="CR33" s="373"/>
      <c r="CS33" s="373"/>
      <c r="CT33" s="373"/>
      <c r="CU33" s="373"/>
      <c r="CV33" s="373"/>
      <c r="CW33" s="373"/>
      <c r="CX33" s="373"/>
      <c r="CY33" s="373"/>
      <c r="CZ33" s="373"/>
      <c r="DA33" s="373"/>
      <c r="DB33" s="373"/>
      <c r="DC33" s="373"/>
      <c r="DD33" s="373"/>
      <c r="DE33" s="373"/>
      <c r="DF33" s="373"/>
      <c r="DG33" s="373"/>
      <c r="DH33" s="373"/>
      <c r="DI33" s="373"/>
      <c r="DJ33" s="373"/>
      <c r="DK33" s="374"/>
      <c r="DL33" s="374"/>
      <c r="DM33" s="380">
        <f>J33-SUM(K33:DJ33)</f>
        <v>33160</v>
      </c>
    </row>
    <row r="34" spans="2:117" s="394" customFormat="1" ht="14.25" customHeight="1" x14ac:dyDescent="0.2">
      <c r="B34" s="391" t="s">
        <v>8872</v>
      </c>
      <c r="C34" s="392" t="s">
        <v>8869</v>
      </c>
      <c r="D34" s="393"/>
      <c r="E34" s="377">
        <v>35</v>
      </c>
      <c r="F34" s="377">
        <v>5.92</v>
      </c>
      <c r="G34" s="378">
        <v>7667</v>
      </c>
      <c r="H34" s="370">
        <v>2567</v>
      </c>
      <c r="I34" s="371">
        <v>104</v>
      </c>
      <c r="J34" s="372">
        <v>288476</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4"/>
      <c r="DL34" s="374"/>
      <c r="DM34" s="380">
        <f>J34-SUM(K34:DJ34)</f>
        <v>288476</v>
      </c>
    </row>
    <row r="35" spans="2:117" s="394" customFormat="1" ht="14.25" customHeight="1" x14ac:dyDescent="0.2">
      <c r="B35" s="391" t="s">
        <v>8873</v>
      </c>
      <c r="C35" s="392" t="s">
        <v>8869</v>
      </c>
      <c r="D35" s="393"/>
      <c r="E35" s="377">
        <v>35</v>
      </c>
      <c r="F35" s="377">
        <v>5.92</v>
      </c>
      <c r="G35" s="378">
        <v>8470</v>
      </c>
      <c r="H35" s="370">
        <v>1579</v>
      </c>
      <c r="I35" s="371">
        <v>163</v>
      </c>
      <c r="J35" s="372">
        <v>254260</v>
      </c>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c r="CU35" s="373"/>
      <c r="CV35" s="373"/>
      <c r="CW35" s="373"/>
      <c r="CX35" s="373"/>
      <c r="CY35" s="373"/>
      <c r="CZ35" s="373"/>
      <c r="DA35" s="373"/>
      <c r="DB35" s="373"/>
      <c r="DC35" s="373"/>
      <c r="DD35" s="373"/>
      <c r="DE35" s="373"/>
      <c r="DF35" s="373"/>
      <c r="DG35" s="373"/>
      <c r="DH35" s="373"/>
      <c r="DI35" s="373"/>
      <c r="DJ35" s="373"/>
      <c r="DK35" s="374"/>
      <c r="DL35" s="374"/>
      <c r="DM35" s="380">
        <f>J35-SUM(K35:DJ35)</f>
        <v>254260</v>
      </c>
    </row>
    <row r="36" spans="2:117" s="394" customFormat="1" ht="14.25" customHeight="1" x14ac:dyDescent="0.2">
      <c r="B36" s="391"/>
      <c r="C36" s="392"/>
      <c r="D36" s="395"/>
      <c r="E36" s="382"/>
      <c r="F36" s="377"/>
      <c r="G36" s="378"/>
      <c r="H36" s="370"/>
      <c r="I36" s="371"/>
      <c r="J36" s="372"/>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4"/>
      <c r="DL36" s="374"/>
      <c r="DM36" s="380"/>
    </row>
    <row r="37" spans="2:117" ht="14.25" customHeight="1" x14ac:dyDescent="0.2">
      <c r="B37" s="383" t="s">
        <v>442</v>
      </c>
      <c r="C37" s="384"/>
      <c r="D37" s="385"/>
      <c r="E37" s="386"/>
      <c r="F37" s="387"/>
      <c r="G37" s="388"/>
      <c r="H37" s="363"/>
      <c r="I37" s="389"/>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c r="BU37" s="390"/>
      <c r="BV37" s="390"/>
      <c r="BW37" s="390"/>
      <c r="BX37" s="390"/>
      <c r="BY37" s="390"/>
      <c r="BZ37" s="390"/>
      <c r="CA37" s="390"/>
      <c r="CB37" s="390"/>
      <c r="CC37" s="390"/>
      <c r="CD37" s="390"/>
      <c r="CE37" s="390"/>
      <c r="CF37" s="390"/>
      <c r="CG37" s="390"/>
      <c r="CH37" s="390"/>
      <c r="CI37" s="390"/>
      <c r="CJ37" s="390"/>
      <c r="CK37" s="390"/>
      <c r="CL37" s="390"/>
      <c r="CM37" s="390"/>
      <c r="CN37" s="390"/>
      <c r="CO37" s="390"/>
      <c r="CP37" s="390"/>
      <c r="CQ37" s="390"/>
      <c r="CR37" s="390"/>
      <c r="CS37" s="390"/>
      <c r="CT37" s="390"/>
      <c r="CU37" s="390"/>
      <c r="CV37" s="390"/>
      <c r="CW37" s="390"/>
      <c r="CX37" s="390"/>
      <c r="CY37" s="390"/>
      <c r="CZ37" s="390"/>
      <c r="DA37" s="390"/>
      <c r="DB37" s="390"/>
      <c r="DC37" s="390"/>
      <c r="DD37" s="390"/>
      <c r="DE37" s="390"/>
      <c r="DF37" s="390"/>
      <c r="DG37" s="390"/>
      <c r="DH37" s="390"/>
      <c r="DI37" s="390"/>
      <c r="DJ37" s="390"/>
      <c r="DK37" s="390"/>
      <c r="DL37" s="390"/>
      <c r="DM37" s="390"/>
    </row>
    <row r="38" spans="2:117" s="394" customFormat="1" ht="14.25" customHeight="1" x14ac:dyDescent="0.2">
      <c r="B38" s="396"/>
      <c r="C38" s="397"/>
      <c r="D38" s="398" t="s">
        <v>8874</v>
      </c>
      <c r="E38" s="382"/>
      <c r="F38" s="377"/>
      <c r="G38" s="378"/>
      <c r="H38" s="370"/>
      <c r="I38" s="371"/>
      <c r="J38" s="372"/>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3"/>
      <c r="CN38" s="373"/>
      <c r="CO38" s="373"/>
      <c r="CP38" s="373"/>
      <c r="CQ38" s="373"/>
      <c r="CR38" s="373"/>
      <c r="CS38" s="373"/>
      <c r="CT38" s="373"/>
      <c r="CU38" s="373"/>
      <c r="CV38" s="373"/>
      <c r="CW38" s="373"/>
      <c r="CX38" s="373"/>
      <c r="CY38" s="373"/>
      <c r="CZ38" s="373"/>
      <c r="DA38" s="373"/>
      <c r="DB38" s="373"/>
      <c r="DC38" s="373"/>
      <c r="DD38" s="373"/>
      <c r="DE38" s="373"/>
      <c r="DF38" s="373"/>
      <c r="DG38" s="373"/>
      <c r="DH38" s="373"/>
      <c r="DI38" s="373"/>
      <c r="DJ38" s="373"/>
      <c r="DK38" s="374"/>
      <c r="DL38" s="374"/>
      <c r="DM38" s="380"/>
    </row>
    <row r="39" spans="2:117" s="394" customFormat="1" ht="14.25" customHeight="1" x14ac:dyDescent="0.2">
      <c r="B39" s="396" t="s">
        <v>8875</v>
      </c>
      <c r="C39" s="397" t="s">
        <v>8869</v>
      </c>
      <c r="D39" s="398"/>
      <c r="E39" s="377">
        <v>70</v>
      </c>
      <c r="F39" s="377">
        <v>8.36</v>
      </c>
      <c r="G39" s="378">
        <v>9.6999999999999993</v>
      </c>
      <c r="H39" s="370">
        <v>758683</v>
      </c>
      <c r="I39" s="371">
        <v>0</v>
      </c>
      <c r="J39" s="372">
        <v>1173</v>
      </c>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3"/>
      <c r="BT39" s="373"/>
      <c r="BU39" s="373"/>
      <c r="BV39" s="373"/>
      <c r="BW39" s="373"/>
      <c r="BX39" s="373"/>
      <c r="BY39" s="373"/>
      <c r="BZ39" s="373"/>
      <c r="CA39" s="373"/>
      <c r="CB39" s="373"/>
      <c r="CC39" s="373"/>
      <c r="CD39" s="373"/>
      <c r="CE39" s="373"/>
      <c r="CF39" s="373"/>
      <c r="CG39" s="373"/>
      <c r="CH39" s="373"/>
      <c r="CI39" s="373"/>
      <c r="CJ39" s="373"/>
      <c r="CK39" s="373"/>
      <c r="CL39" s="373"/>
      <c r="CM39" s="373"/>
      <c r="CN39" s="373"/>
      <c r="CO39" s="373"/>
      <c r="CP39" s="373"/>
      <c r="CQ39" s="373"/>
      <c r="CR39" s="373"/>
      <c r="CS39" s="373"/>
      <c r="CT39" s="373"/>
      <c r="CU39" s="373"/>
      <c r="CV39" s="373"/>
      <c r="CW39" s="373"/>
      <c r="CX39" s="373"/>
      <c r="CY39" s="373"/>
      <c r="CZ39" s="373"/>
      <c r="DA39" s="373"/>
      <c r="DB39" s="373"/>
      <c r="DC39" s="373"/>
      <c r="DD39" s="373"/>
      <c r="DE39" s="373"/>
      <c r="DF39" s="373"/>
      <c r="DG39" s="373"/>
      <c r="DH39" s="373"/>
      <c r="DI39" s="373"/>
      <c r="DJ39" s="373"/>
      <c r="DK39" s="374"/>
      <c r="DL39" s="374"/>
      <c r="DM39" s="380">
        <f>J39-SUM(K39:DJ39)</f>
        <v>1173</v>
      </c>
    </row>
    <row r="40" spans="2:117" s="394" customFormat="1" ht="14.25" customHeight="1" x14ac:dyDescent="0.2">
      <c r="B40" s="396" t="s">
        <v>8876</v>
      </c>
      <c r="C40" s="397" t="s">
        <v>8869</v>
      </c>
      <c r="D40" s="398"/>
      <c r="E40" s="377">
        <v>70</v>
      </c>
      <c r="F40" s="377">
        <v>8.36</v>
      </c>
      <c r="G40" s="378">
        <v>82.63</v>
      </c>
      <c r="H40" s="370">
        <v>147914.84</v>
      </c>
      <c r="I40" s="371">
        <v>4</v>
      </c>
      <c r="J40" s="372">
        <v>2130</v>
      </c>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c r="BZ40" s="373"/>
      <c r="CA40" s="373"/>
      <c r="CB40" s="373"/>
      <c r="CC40" s="373"/>
      <c r="CD40" s="373"/>
      <c r="CE40" s="373"/>
      <c r="CF40" s="373"/>
      <c r="CG40" s="373"/>
      <c r="CH40" s="373"/>
      <c r="CI40" s="373"/>
      <c r="CJ40" s="373"/>
      <c r="CK40" s="373"/>
      <c r="CL40" s="373"/>
      <c r="CM40" s="373"/>
      <c r="CN40" s="373"/>
      <c r="CO40" s="373"/>
      <c r="CP40" s="373"/>
      <c r="CQ40" s="373"/>
      <c r="CR40" s="373"/>
      <c r="CS40" s="373"/>
      <c r="CT40" s="373"/>
      <c r="CU40" s="373"/>
      <c r="CV40" s="373"/>
      <c r="CW40" s="373"/>
      <c r="CX40" s="373"/>
      <c r="CY40" s="373"/>
      <c r="CZ40" s="373"/>
      <c r="DA40" s="373"/>
      <c r="DB40" s="373"/>
      <c r="DC40" s="373"/>
      <c r="DD40" s="373"/>
      <c r="DE40" s="373"/>
      <c r="DF40" s="373"/>
      <c r="DG40" s="373"/>
      <c r="DH40" s="373"/>
      <c r="DI40" s="373"/>
      <c r="DJ40" s="373"/>
      <c r="DK40" s="374"/>
      <c r="DL40" s="374"/>
      <c r="DM40" s="380">
        <f>J40-SUM(K40:DJ40)</f>
        <v>2130</v>
      </c>
    </row>
    <row r="41" spans="2:117" s="394" customFormat="1" ht="14.25" customHeight="1" x14ac:dyDescent="0.2">
      <c r="B41" s="396" t="s">
        <v>8877</v>
      </c>
      <c r="C41" s="397" t="s">
        <v>8869</v>
      </c>
      <c r="D41" s="398"/>
      <c r="E41" s="377">
        <v>70</v>
      </c>
      <c r="F41" s="377">
        <v>8.36</v>
      </c>
      <c r="G41" s="378">
        <f>57.4+18</f>
        <v>75.400000000000006</v>
      </c>
      <c r="H41" s="370">
        <v>132077</v>
      </c>
      <c r="I41" s="371">
        <v>57</v>
      </c>
      <c r="J41" s="372">
        <v>17529</v>
      </c>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c r="CQ41" s="373"/>
      <c r="CR41" s="373"/>
      <c r="CS41" s="373"/>
      <c r="CT41" s="373"/>
      <c r="CU41" s="373"/>
      <c r="CV41" s="373"/>
      <c r="CW41" s="373"/>
      <c r="CX41" s="373"/>
      <c r="CY41" s="373"/>
      <c r="CZ41" s="373"/>
      <c r="DA41" s="373"/>
      <c r="DB41" s="373"/>
      <c r="DC41" s="373"/>
      <c r="DD41" s="373"/>
      <c r="DE41" s="373"/>
      <c r="DF41" s="373"/>
      <c r="DG41" s="373"/>
      <c r="DH41" s="373"/>
      <c r="DI41" s="373"/>
      <c r="DJ41" s="373"/>
      <c r="DK41" s="374"/>
      <c r="DL41" s="374"/>
      <c r="DM41" s="380">
        <f>J41-SUM(K41:DJ41)</f>
        <v>17529</v>
      </c>
    </row>
    <row r="42" spans="2:117" s="394" customFormat="1" ht="14.25" customHeight="1" x14ac:dyDescent="0.2">
      <c r="B42" s="396" t="s">
        <v>8878</v>
      </c>
      <c r="C42" s="397" t="s">
        <v>8869</v>
      </c>
      <c r="D42" s="398" t="s">
        <v>8879</v>
      </c>
      <c r="E42" s="377">
        <v>70</v>
      </c>
      <c r="F42" s="377">
        <v>8.36</v>
      </c>
      <c r="G42" s="378">
        <v>112.4</v>
      </c>
      <c r="H42" s="370">
        <v>101324</v>
      </c>
      <c r="I42" s="371">
        <v>32</v>
      </c>
      <c r="J42" s="372">
        <v>14262</v>
      </c>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373"/>
      <c r="CH42" s="373"/>
      <c r="CI42" s="373"/>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373"/>
      <c r="DI42" s="373"/>
      <c r="DJ42" s="373"/>
      <c r="DK42" s="374"/>
      <c r="DL42" s="374"/>
      <c r="DM42" s="380">
        <f>J42-SUM(K42:DJ42)</f>
        <v>14262</v>
      </c>
    </row>
    <row r="43" spans="2:117" ht="14.25" customHeight="1" x14ac:dyDescent="0.2">
      <c r="B43" s="396"/>
      <c r="C43" s="397"/>
      <c r="D43" s="398"/>
      <c r="E43" s="382"/>
      <c r="F43" s="377"/>
      <c r="G43" s="369"/>
      <c r="H43" s="370"/>
      <c r="I43" s="399"/>
      <c r="J43" s="372"/>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3"/>
      <c r="DJ43" s="373"/>
      <c r="DK43" s="374"/>
      <c r="DL43" s="374"/>
      <c r="DM43" s="380"/>
    </row>
    <row r="44" spans="2:117" ht="14.25" customHeight="1" x14ac:dyDescent="0.2">
      <c r="B44" s="383" t="s">
        <v>443</v>
      </c>
      <c r="C44" s="359"/>
      <c r="D44" s="360"/>
      <c r="E44" s="386"/>
      <c r="F44" s="387"/>
      <c r="G44" s="388"/>
      <c r="H44" s="363"/>
      <c r="I44" s="389"/>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row>
    <row r="45" spans="2:117" s="394" customFormat="1" ht="14.25" customHeight="1" x14ac:dyDescent="0.2">
      <c r="B45" s="396"/>
      <c r="C45" s="397"/>
      <c r="D45" s="398" t="s">
        <v>8880</v>
      </c>
      <c r="E45" s="382"/>
      <c r="F45" s="377"/>
      <c r="G45" s="378"/>
      <c r="H45" s="370"/>
      <c r="I45" s="371"/>
      <c r="J45" s="372"/>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c r="CA45" s="373"/>
      <c r="CB45" s="373"/>
      <c r="CC45" s="373"/>
      <c r="CD45" s="373"/>
      <c r="CE45" s="373"/>
      <c r="CF45" s="373"/>
      <c r="CG45" s="373"/>
      <c r="CH45" s="373"/>
      <c r="CI45" s="373"/>
      <c r="CJ45" s="373"/>
      <c r="CK45" s="373"/>
      <c r="CL45" s="373"/>
      <c r="CM45" s="373"/>
      <c r="CN45" s="373"/>
      <c r="CO45" s="373"/>
      <c r="CP45" s="373"/>
      <c r="CQ45" s="373"/>
      <c r="CR45" s="373"/>
      <c r="CS45" s="373"/>
      <c r="CT45" s="373"/>
      <c r="CU45" s="373"/>
      <c r="CV45" s="373"/>
      <c r="CW45" s="373"/>
      <c r="CX45" s="373"/>
      <c r="CY45" s="373"/>
      <c r="CZ45" s="373"/>
      <c r="DA45" s="373"/>
      <c r="DB45" s="373"/>
      <c r="DC45" s="373"/>
      <c r="DD45" s="373"/>
      <c r="DE45" s="373"/>
      <c r="DF45" s="373"/>
      <c r="DG45" s="373"/>
      <c r="DH45" s="373"/>
      <c r="DI45" s="373"/>
      <c r="DJ45" s="373"/>
      <c r="DK45" s="374"/>
      <c r="DL45" s="374"/>
      <c r="DM45" s="380"/>
    </row>
    <row r="46" spans="2:117" s="394" customFormat="1" ht="14.25" customHeight="1" x14ac:dyDescent="0.2">
      <c r="B46" s="396" t="s">
        <v>10066</v>
      </c>
      <c r="C46" s="397" t="s">
        <v>8869</v>
      </c>
      <c r="D46" s="398"/>
      <c r="E46" s="377">
        <v>60</v>
      </c>
      <c r="F46" s="377">
        <v>7.74</v>
      </c>
      <c r="G46" s="378">
        <v>13</v>
      </c>
      <c r="H46" s="370">
        <v>2026065</v>
      </c>
      <c r="I46" s="371">
        <v>1</v>
      </c>
      <c r="J46" s="372">
        <v>146</v>
      </c>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373"/>
      <c r="CN46" s="373"/>
      <c r="CO46" s="373"/>
      <c r="CP46" s="373"/>
      <c r="CQ46" s="373"/>
      <c r="CR46" s="373"/>
      <c r="CS46" s="373"/>
      <c r="CT46" s="373"/>
      <c r="CU46" s="373"/>
      <c r="CV46" s="373"/>
      <c r="CW46" s="373"/>
      <c r="CX46" s="373"/>
      <c r="CY46" s="373"/>
      <c r="CZ46" s="373"/>
      <c r="DA46" s="373"/>
      <c r="DB46" s="373"/>
      <c r="DC46" s="373"/>
      <c r="DD46" s="373"/>
      <c r="DE46" s="373"/>
      <c r="DF46" s="373"/>
      <c r="DG46" s="373"/>
      <c r="DH46" s="373"/>
      <c r="DI46" s="373"/>
      <c r="DJ46" s="373"/>
      <c r="DK46" s="374"/>
      <c r="DL46" s="374"/>
      <c r="DM46" s="380">
        <f>J46-SUM(K46:DJ46)</f>
        <v>146</v>
      </c>
    </row>
    <row r="47" spans="2:117" s="394" customFormat="1" ht="14.25" customHeight="1" x14ac:dyDescent="0.2">
      <c r="B47" s="396" t="s">
        <v>10067</v>
      </c>
      <c r="C47" s="397" t="s">
        <v>8869</v>
      </c>
      <c r="D47" s="398"/>
      <c r="E47" s="400">
        <v>47.1</v>
      </c>
      <c r="F47" s="400">
        <v>7.8</v>
      </c>
      <c r="G47" s="378">
        <v>26</v>
      </c>
      <c r="H47" s="370">
        <v>985784</v>
      </c>
      <c r="I47" s="371">
        <v>17</v>
      </c>
      <c r="J47" s="372">
        <v>892</v>
      </c>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373"/>
      <c r="CN47" s="373"/>
      <c r="CO47" s="373"/>
      <c r="CP47" s="373"/>
      <c r="CQ47" s="373"/>
      <c r="CR47" s="373"/>
      <c r="CS47" s="373"/>
      <c r="CT47" s="373"/>
      <c r="CU47" s="373"/>
      <c r="CV47" s="373"/>
      <c r="CW47" s="373"/>
      <c r="CX47" s="373"/>
      <c r="CY47" s="373"/>
      <c r="CZ47" s="373"/>
      <c r="DA47" s="373"/>
      <c r="DB47" s="373"/>
      <c r="DC47" s="373"/>
      <c r="DD47" s="373"/>
      <c r="DE47" s="373"/>
      <c r="DF47" s="373"/>
      <c r="DG47" s="373"/>
      <c r="DH47" s="373"/>
      <c r="DI47" s="373"/>
      <c r="DJ47" s="373"/>
      <c r="DK47" s="374"/>
      <c r="DL47" s="374"/>
      <c r="DM47" s="380">
        <f>J47-SUM(K47:DJ47)</f>
        <v>892</v>
      </c>
    </row>
    <row r="48" spans="2:117" s="394" customFormat="1" ht="14.25" customHeight="1" x14ac:dyDescent="0.2">
      <c r="B48" s="396" t="s">
        <v>10068</v>
      </c>
      <c r="C48" s="397" t="s">
        <v>8869</v>
      </c>
      <c r="D48" s="398"/>
      <c r="E48" s="377">
        <v>50</v>
      </c>
      <c r="F48" s="377">
        <v>7.07</v>
      </c>
      <c r="G48" s="378">
        <v>0</v>
      </c>
      <c r="H48" s="370">
        <v>984431</v>
      </c>
      <c r="I48" s="371">
        <v>0</v>
      </c>
      <c r="J48" s="372">
        <v>5</v>
      </c>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3"/>
      <c r="DI48" s="373"/>
      <c r="DJ48" s="373"/>
      <c r="DK48" s="374"/>
      <c r="DL48" s="374"/>
      <c r="DM48" s="380">
        <f>J48-SUM(K48:DJ48)</f>
        <v>5</v>
      </c>
    </row>
    <row r="49" spans="2:117" s="394" customFormat="1" ht="14.25" customHeight="1" x14ac:dyDescent="0.2">
      <c r="B49" s="396" t="s">
        <v>10069</v>
      </c>
      <c r="C49" s="397" t="s">
        <v>8869</v>
      </c>
      <c r="D49" s="398"/>
      <c r="E49" s="377">
        <v>50</v>
      </c>
      <c r="F49" s="377">
        <v>7.07</v>
      </c>
      <c r="G49" s="378">
        <v>168</v>
      </c>
      <c r="H49" s="370">
        <v>521458.58</v>
      </c>
      <c r="I49" s="371">
        <v>29</v>
      </c>
      <c r="J49" s="372">
        <v>5285</v>
      </c>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4"/>
      <c r="DL49" s="374"/>
      <c r="DM49" s="380">
        <f>J49-SUM(K49:DJ49)</f>
        <v>5285</v>
      </c>
    </row>
    <row r="50" spans="2:117" s="394" customFormat="1" ht="14.25" customHeight="1" x14ac:dyDescent="0.2">
      <c r="B50" s="396" t="s">
        <v>10070</v>
      </c>
      <c r="C50" s="397" t="s">
        <v>8869</v>
      </c>
      <c r="D50" s="398"/>
      <c r="E50" s="377">
        <v>50</v>
      </c>
      <c r="F50" s="377">
        <v>7.07</v>
      </c>
      <c r="G50" s="378">
        <v>195</v>
      </c>
      <c r="H50" s="370">
        <v>302975</v>
      </c>
      <c r="I50" s="371">
        <v>73</v>
      </c>
      <c r="J50" s="372">
        <v>10457</v>
      </c>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3"/>
      <c r="BZ50" s="373"/>
      <c r="CA50" s="373"/>
      <c r="CB50" s="373"/>
      <c r="CC50" s="373"/>
      <c r="CD50" s="373"/>
      <c r="CE50" s="373"/>
      <c r="CF50" s="373"/>
      <c r="CG50" s="373"/>
      <c r="CH50" s="373"/>
      <c r="CI50" s="373"/>
      <c r="CJ50" s="373"/>
      <c r="CK50" s="373"/>
      <c r="CL50" s="373"/>
      <c r="CM50" s="373"/>
      <c r="CN50" s="373"/>
      <c r="CO50" s="373"/>
      <c r="CP50" s="373"/>
      <c r="CQ50" s="373"/>
      <c r="CR50" s="373"/>
      <c r="CS50" s="373"/>
      <c r="CT50" s="373"/>
      <c r="CU50" s="373"/>
      <c r="CV50" s="373"/>
      <c r="CW50" s="373"/>
      <c r="CX50" s="373"/>
      <c r="CY50" s="373"/>
      <c r="CZ50" s="373"/>
      <c r="DA50" s="373"/>
      <c r="DB50" s="373"/>
      <c r="DC50" s="373"/>
      <c r="DD50" s="373"/>
      <c r="DE50" s="373"/>
      <c r="DF50" s="373"/>
      <c r="DG50" s="373"/>
      <c r="DH50" s="373"/>
      <c r="DI50" s="373"/>
      <c r="DJ50" s="373"/>
      <c r="DK50" s="374"/>
      <c r="DL50" s="374"/>
      <c r="DM50" s="380">
        <f>J50-SUM(K50:DJ50)</f>
        <v>10457</v>
      </c>
    </row>
    <row r="51" spans="2:117" s="394" customFormat="1" ht="14.25" customHeight="1" x14ac:dyDescent="0.2">
      <c r="B51" s="396"/>
      <c r="C51" s="397"/>
      <c r="D51" s="398"/>
      <c r="E51" s="382"/>
      <c r="F51" s="377"/>
      <c r="G51" s="378"/>
      <c r="H51" s="370"/>
      <c r="I51" s="371"/>
      <c r="J51" s="372"/>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3"/>
      <c r="DI51" s="373"/>
      <c r="DJ51" s="373"/>
      <c r="DK51" s="374"/>
      <c r="DL51" s="374"/>
      <c r="DM51" s="380"/>
    </row>
    <row r="52" spans="2:117" ht="14.25" customHeight="1" x14ac:dyDescent="0.2">
      <c r="B52" s="383" t="s">
        <v>8881</v>
      </c>
      <c r="C52" s="359"/>
      <c r="D52" s="360"/>
      <c r="E52" s="386"/>
      <c r="F52" s="387"/>
      <c r="G52" s="388"/>
      <c r="H52" s="363"/>
      <c r="I52" s="389"/>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c r="BU52" s="390"/>
      <c r="BV52" s="390"/>
      <c r="BW52" s="390"/>
      <c r="BX52" s="390"/>
      <c r="BY52" s="390"/>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row>
    <row r="53" spans="2:117" ht="14.25" customHeight="1" x14ac:dyDescent="0.2">
      <c r="B53" s="401"/>
      <c r="C53" s="392"/>
      <c r="D53" s="402"/>
      <c r="E53" s="382"/>
      <c r="F53" s="377"/>
      <c r="G53" s="403"/>
      <c r="H53" s="370"/>
      <c r="I53" s="403"/>
      <c r="J53" s="372"/>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c r="BX53" s="373"/>
      <c r="BY53" s="373"/>
      <c r="BZ53" s="373"/>
      <c r="CA53" s="373"/>
      <c r="CB53" s="373"/>
      <c r="CC53" s="373"/>
      <c r="CD53" s="373"/>
      <c r="CE53" s="373"/>
      <c r="CF53" s="373"/>
      <c r="CG53" s="373"/>
      <c r="CH53" s="373"/>
      <c r="CI53" s="373"/>
      <c r="CJ53" s="373"/>
      <c r="CK53" s="373"/>
      <c r="CL53" s="373"/>
      <c r="CM53" s="373"/>
      <c r="CN53" s="373"/>
      <c r="CO53" s="373"/>
      <c r="CP53" s="373"/>
      <c r="CQ53" s="373"/>
      <c r="CR53" s="373"/>
      <c r="CS53" s="373"/>
      <c r="CT53" s="373"/>
      <c r="CU53" s="373"/>
      <c r="CV53" s="373"/>
      <c r="CW53" s="373"/>
      <c r="CX53" s="373"/>
      <c r="CY53" s="373"/>
      <c r="CZ53" s="373"/>
      <c r="DA53" s="373"/>
      <c r="DB53" s="373"/>
      <c r="DC53" s="373"/>
      <c r="DD53" s="373"/>
      <c r="DE53" s="373"/>
      <c r="DF53" s="373"/>
      <c r="DG53" s="373"/>
      <c r="DH53" s="373"/>
      <c r="DI53" s="373"/>
      <c r="DJ53" s="373"/>
      <c r="DK53" s="374"/>
      <c r="DL53" s="374"/>
      <c r="DM53" s="380"/>
    </row>
    <row r="54" spans="2:117" ht="14.25" customHeight="1" x14ac:dyDescent="0.2">
      <c r="B54" s="401" t="s">
        <v>10071</v>
      </c>
      <c r="C54" s="392" t="s">
        <v>8882</v>
      </c>
      <c r="D54" s="402" t="s">
        <v>8883</v>
      </c>
      <c r="E54" s="377">
        <v>40</v>
      </c>
      <c r="F54" s="377">
        <v>6.32</v>
      </c>
      <c r="G54" s="378">
        <v>7496</v>
      </c>
      <c r="H54" s="370">
        <v>1100</v>
      </c>
      <c r="I54" s="403">
        <v>849</v>
      </c>
      <c r="J54" s="372">
        <v>576099</v>
      </c>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c r="BR54" s="373"/>
      <c r="BS54" s="373"/>
      <c r="BT54" s="373"/>
      <c r="BU54" s="373"/>
      <c r="BV54" s="373"/>
      <c r="BW54" s="373"/>
      <c r="BX54" s="373"/>
      <c r="BY54" s="373"/>
      <c r="BZ54" s="373"/>
      <c r="CA54" s="373"/>
      <c r="CB54" s="373"/>
      <c r="CC54" s="373"/>
      <c r="CD54" s="373"/>
      <c r="CE54" s="373"/>
      <c r="CF54" s="373"/>
      <c r="CG54" s="373"/>
      <c r="CH54" s="373"/>
      <c r="CI54" s="373"/>
      <c r="CJ54" s="373"/>
      <c r="CK54" s="373"/>
      <c r="CL54" s="373"/>
      <c r="CM54" s="373"/>
      <c r="CN54" s="373"/>
      <c r="CO54" s="373"/>
      <c r="CP54" s="373"/>
      <c r="CQ54" s="373"/>
      <c r="CR54" s="373"/>
      <c r="CS54" s="373"/>
      <c r="CT54" s="373"/>
      <c r="CU54" s="373"/>
      <c r="CV54" s="373"/>
      <c r="CW54" s="373"/>
      <c r="CX54" s="373"/>
      <c r="CY54" s="373"/>
      <c r="CZ54" s="373"/>
      <c r="DA54" s="373"/>
      <c r="DB54" s="373"/>
      <c r="DC54" s="373"/>
      <c r="DD54" s="373"/>
      <c r="DE54" s="373"/>
      <c r="DF54" s="373"/>
      <c r="DG54" s="373"/>
      <c r="DH54" s="373"/>
      <c r="DI54" s="373"/>
      <c r="DJ54" s="373"/>
      <c r="DK54" s="374"/>
      <c r="DL54" s="374"/>
      <c r="DM54" s="380">
        <f>J54-SUM(K54:DJ54)</f>
        <v>576099</v>
      </c>
    </row>
    <row r="55" spans="2:117" ht="14.25" customHeight="1" x14ac:dyDescent="0.2">
      <c r="B55" s="401" t="s">
        <v>10072</v>
      </c>
      <c r="C55" s="392" t="s">
        <v>8882</v>
      </c>
      <c r="D55" s="402"/>
      <c r="E55" s="377">
        <v>40</v>
      </c>
      <c r="F55" s="377">
        <v>6.32</v>
      </c>
      <c r="G55" s="378">
        <v>4327</v>
      </c>
      <c r="H55" s="370">
        <v>4388</v>
      </c>
      <c r="I55" s="403">
        <v>1509</v>
      </c>
      <c r="J55" s="372">
        <v>259261</v>
      </c>
      <c r="K55" s="373">
        <v>0</v>
      </c>
      <c r="L55" s="373">
        <v>0</v>
      </c>
      <c r="M55" s="373">
        <v>0</v>
      </c>
      <c r="N55" s="373">
        <v>0</v>
      </c>
      <c r="O55" s="373">
        <v>0</v>
      </c>
      <c r="P55" s="373">
        <v>0</v>
      </c>
      <c r="Q55" s="373">
        <v>0</v>
      </c>
      <c r="R55" s="373">
        <v>0</v>
      </c>
      <c r="S55" s="373">
        <v>0</v>
      </c>
      <c r="T55" s="373">
        <v>0</v>
      </c>
      <c r="U55" s="373">
        <v>0</v>
      </c>
      <c r="V55" s="373">
        <v>0</v>
      </c>
      <c r="W55" s="373">
        <v>0</v>
      </c>
      <c r="X55" s="373">
        <v>0</v>
      </c>
      <c r="Y55" s="373">
        <v>0</v>
      </c>
      <c r="Z55" s="373">
        <v>0</v>
      </c>
      <c r="AA55" s="373">
        <v>0</v>
      </c>
      <c r="AB55" s="373">
        <v>0</v>
      </c>
      <c r="AC55" s="373">
        <v>0</v>
      </c>
      <c r="AD55" s="373">
        <v>0</v>
      </c>
      <c r="AE55" s="373">
        <v>0</v>
      </c>
      <c r="AF55" s="373">
        <v>0</v>
      </c>
      <c r="AG55" s="373">
        <v>0</v>
      </c>
      <c r="AH55" s="373">
        <v>0</v>
      </c>
      <c r="AI55" s="373">
        <v>0</v>
      </c>
      <c r="AJ55" s="373">
        <v>0</v>
      </c>
      <c r="AK55" s="373">
        <v>0</v>
      </c>
      <c r="AL55" s="373">
        <v>0</v>
      </c>
      <c r="AM55" s="373">
        <v>0</v>
      </c>
      <c r="AN55" s="373">
        <v>0</v>
      </c>
      <c r="AO55" s="373">
        <v>0</v>
      </c>
      <c r="AP55" s="373">
        <v>0</v>
      </c>
      <c r="AQ55" s="373">
        <v>1</v>
      </c>
      <c r="AR55" s="373">
        <v>0</v>
      </c>
      <c r="AS55" s="373">
        <v>0</v>
      </c>
      <c r="AT55" s="373">
        <v>0</v>
      </c>
      <c r="AU55" s="373">
        <v>0</v>
      </c>
      <c r="AV55" s="373">
        <v>0</v>
      </c>
      <c r="AW55" s="373">
        <v>0</v>
      </c>
      <c r="AX55" s="373">
        <v>0</v>
      </c>
      <c r="AY55" s="373">
        <v>0</v>
      </c>
      <c r="AZ55" s="373">
        <v>0</v>
      </c>
      <c r="BA55" s="373">
        <v>0</v>
      </c>
      <c r="BB55" s="373">
        <v>0</v>
      </c>
      <c r="BC55" s="373">
        <v>0</v>
      </c>
      <c r="BD55" s="373">
        <v>0</v>
      </c>
      <c r="BE55" s="373">
        <v>0</v>
      </c>
      <c r="BF55" s="373">
        <v>0</v>
      </c>
      <c r="BG55" s="373">
        <v>0</v>
      </c>
      <c r="BH55" s="373">
        <v>0</v>
      </c>
      <c r="BI55" s="373">
        <v>0</v>
      </c>
      <c r="BJ55" s="373">
        <v>0</v>
      </c>
      <c r="BK55" s="373">
        <v>1</v>
      </c>
      <c r="BL55" s="373">
        <v>0</v>
      </c>
      <c r="BM55" s="373">
        <v>0</v>
      </c>
      <c r="BN55" s="373">
        <v>0</v>
      </c>
      <c r="BO55" s="373">
        <v>0</v>
      </c>
      <c r="BP55" s="373">
        <v>0</v>
      </c>
      <c r="BQ55" s="373">
        <v>0</v>
      </c>
      <c r="BR55" s="373">
        <v>0</v>
      </c>
      <c r="BS55" s="373">
        <v>10.46772380021647</v>
      </c>
      <c r="BT55" s="373">
        <v>37.683805680779294</v>
      </c>
      <c r="BU55" s="373">
        <v>11.514496180238117</v>
      </c>
      <c r="BV55" s="373">
        <v>242.85119216502213</v>
      </c>
      <c r="BW55" s="373">
        <v>262.7398673854334</v>
      </c>
      <c r="BX55" s="373">
        <v>47.104757100974119</v>
      </c>
      <c r="BY55" s="373">
        <v>302.517217826256</v>
      </c>
      <c r="BZ55" s="373">
        <v>174.81098746361505</v>
      </c>
      <c r="CA55" s="373">
        <v>383.1186910879228</v>
      </c>
      <c r="CB55" s="373">
        <v>323.45266542668895</v>
      </c>
      <c r="CC55" s="373">
        <v>508.73137669052045</v>
      </c>
      <c r="CD55" s="373">
        <v>820.6695459369713</v>
      </c>
      <c r="CE55" s="373">
        <v>1191.2269684646344</v>
      </c>
      <c r="CF55" s="373">
        <v>695.0568603343736</v>
      </c>
      <c r="CG55" s="373">
        <v>535.9474585710833</v>
      </c>
      <c r="CH55" s="373">
        <v>860.44689637779391</v>
      </c>
      <c r="CI55" s="373">
        <v>659.4665994136376</v>
      </c>
      <c r="CJ55" s="373">
        <v>991.29344388049981</v>
      </c>
      <c r="CK55" s="373">
        <v>1192.273740844656</v>
      </c>
      <c r="CL55" s="373">
        <v>3073.3237077435556</v>
      </c>
      <c r="CM55" s="373">
        <v>4177.6685686663932</v>
      </c>
      <c r="CN55" s="373">
        <v>5173.14910206698</v>
      </c>
      <c r="CO55" s="373">
        <v>7249.9455040299272</v>
      </c>
      <c r="CP55" s="373">
        <v>9884.6715845444141</v>
      </c>
      <c r="CQ55" s="373">
        <v>10925.16333028593</v>
      </c>
      <c r="CR55" s="373">
        <v>12920.31148660719</v>
      </c>
      <c r="CS55" s="373">
        <v>7244.7116421298197</v>
      </c>
      <c r="CT55" s="373">
        <v>6840.6575034414636</v>
      </c>
      <c r="CU55" s="373">
        <v>7342.0614734718329</v>
      </c>
      <c r="CV55" s="373">
        <v>15530.961802381178</v>
      </c>
      <c r="CW55" s="373">
        <v>9779</v>
      </c>
      <c r="CX55" s="373">
        <v>7069</v>
      </c>
      <c r="CY55" s="373">
        <v>37599</v>
      </c>
      <c r="CZ55" s="373">
        <v>8707</v>
      </c>
      <c r="DA55" s="373">
        <v>12060</v>
      </c>
      <c r="DB55" s="373">
        <v>13134</v>
      </c>
      <c r="DC55" s="373">
        <v>10461</v>
      </c>
      <c r="DD55" s="373">
        <v>11962</v>
      </c>
      <c r="DE55" s="373">
        <v>11501</v>
      </c>
      <c r="DF55" s="373">
        <v>10492</v>
      </c>
      <c r="DG55" s="373">
        <v>7585</v>
      </c>
      <c r="DH55" s="373">
        <v>7742</v>
      </c>
      <c r="DI55" s="373">
        <v>7227</v>
      </c>
      <c r="DJ55" s="373">
        <v>4327</v>
      </c>
      <c r="DK55" s="404"/>
      <c r="DL55" s="374" t="str">
        <f>IF(ISERROR(VLOOKUP(DL$10,[6]!PILLAR,2,FALSE)),"",VLOOKUP(DL$10,[6]!PILLAR,2,FALSE))</f>
        <v/>
      </c>
      <c r="DM55" s="380">
        <f>J55-SUM(K55:DJ55)</f>
        <v>0</v>
      </c>
    </row>
    <row r="56" spans="2:117" ht="14.25" customHeight="1" x14ac:dyDescent="0.2">
      <c r="B56" s="401"/>
      <c r="C56" s="392"/>
      <c r="D56" s="402"/>
      <c r="E56" s="382"/>
      <c r="F56" s="382"/>
      <c r="G56" s="403"/>
      <c r="H56" s="370"/>
      <c r="I56" s="403"/>
      <c r="J56" s="372"/>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3"/>
      <c r="BM56" s="373"/>
      <c r="BN56" s="373"/>
      <c r="BO56" s="373"/>
      <c r="BP56" s="373"/>
      <c r="BQ56" s="373"/>
      <c r="BR56" s="373"/>
      <c r="BS56" s="373"/>
      <c r="BT56" s="373"/>
      <c r="BU56" s="373"/>
      <c r="BV56" s="373"/>
      <c r="BW56" s="373"/>
      <c r="BX56" s="373"/>
      <c r="BY56" s="373"/>
      <c r="BZ56" s="373"/>
      <c r="CA56" s="373"/>
      <c r="CB56" s="373"/>
      <c r="CC56" s="373"/>
      <c r="CD56" s="373"/>
      <c r="CE56" s="373"/>
      <c r="CF56" s="373"/>
      <c r="CG56" s="373"/>
      <c r="CH56" s="373"/>
      <c r="CI56" s="373"/>
      <c r="CJ56" s="373"/>
      <c r="CK56" s="373"/>
      <c r="CL56" s="373"/>
      <c r="CM56" s="373"/>
      <c r="CN56" s="373"/>
      <c r="CO56" s="373"/>
      <c r="CP56" s="373"/>
      <c r="CQ56" s="373"/>
      <c r="CR56" s="373"/>
      <c r="CS56" s="373"/>
      <c r="CT56" s="373"/>
      <c r="CU56" s="373"/>
      <c r="CV56" s="373"/>
      <c r="CW56" s="373"/>
      <c r="CX56" s="373"/>
      <c r="CY56" s="373"/>
      <c r="CZ56" s="373"/>
      <c r="DA56" s="373"/>
      <c r="DB56" s="373"/>
      <c r="DC56" s="373"/>
      <c r="DD56" s="373"/>
      <c r="DE56" s="373"/>
      <c r="DF56" s="373"/>
      <c r="DG56" s="373"/>
      <c r="DH56" s="373"/>
      <c r="DI56" s="373"/>
      <c r="DJ56" s="373"/>
      <c r="DK56" s="374"/>
      <c r="DL56" s="374"/>
      <c r="DM56" s="380"/>
    </row>
    <row r="57" spans="2:117" ht="14.25" customHeight="1" x14ac:dyDescent="0.2">
      <c r="B57" s="383" t="s">
        <v>8884</v>
      </c>
      <c r="C57" s="359"/>
      <c r="D57" s="360"/>
      <c r="E57" s="386"/>
      <c r="F57" s="387"/>
      <c r="G57" s="388"/>
      <c r="H57" s="363"/>
      <c r="I57" s="389"/>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B57" s="390"/>
      <c r="CC57" s="390"/>
      <c r="CD57" s="390"/>
      <c r="CE57" s="390"/>
      <c r="CF57" s="390"/>
      <c r="CG57" s="390"/>
      <c r="CH57" s="390"/>
      <c r="CI57" s="390"/>
      <c r="CJ57" s="390"/>
      <c r="CK57" s="390"/>
      <c r="CL57" s="390"/>
      <c r="CM57" s="390"/>
      <c r="CN57" s="390"/>
      <c r="CO57" s="390"/>
      <c r="CP57" s="390"/>
      <c r="CQ57" s="390"/>
      <c r="CR57" s="390"/>
      <c r="CS57" s="390"/>
      <c r="CT57" s="390"/>
      <c r="CU57" s="390"/>
      <c r="CV57" s="390"/>
      <c r="CW57" s="390"/>
      <c r="CX57" s="390"/>
      <c r="CY57" s="390"/>
      <c r="CZ57" s="390"/>
      <c r="DA57" s="390"/>
      <c r="DB57" s="390"/>
      <c r="DC57" s="390"/>
      <c r="DD57" s="390"/>
      <c r="DE57" s="390"/>
      <c r="DF57" s="390"/>
      <c r="DG57" s="390"/>
      <c r="DH57" s="390"/>
      <c r="DI57" s="390"/>
      <c r="DJ57" s="390"/>
      <c r="DK57" s="390"/>
      <c r="DL57" s="390"/>
      <c r="DM57" s="390"/>
    </row>
    <row r="58" spans="2:117" s="394" customFormat="1" ht="14.25" customHeight="1" x14ac:dyDescent="0.2">
      <c r="B58" s="396" t="s">
        <v>8885</v>
      </c>
      <c r="C58" s="397" t="s">
        <v>8859</v>
      </c>
      <c r="D58" s="398" t="s">
        <v>8886</v>
      </c>
      <c r="E58" s="400">
        <v>42.3</v>
      </c>
      <c r="F58" s="400">
        <v>7.3</v>
      </c>
      <c r="G58" s="378">
        <v>0</v>
      </c>
      <c r="H58" s="370">
        <v>2609103.89</v>
      </c>
      <c r="I58" s="371">
        <v>0</v>
      </c>
      <c r="J58" s="372">
        <v>6</v>
      </c>
      <c r="K58" s="373">
        <v>0</v>
      </c>
      <c r="L58" s="373">
        <v>0</v>
      </c>
      <c r="M58" s="373">
        <v>0</v>
      </c>
      <c r="N58" s="373">
        <v>0</v>
      </c>
      <c r="O58" s="373">
        <v>0</v>
      </c>
      <c r="P58" s="373">
        <v>0</v>
      </c>
      <c r="Q58" s="373">
        <v>0</v>
      </c>
      <c r="R58" s="373">
        <v>0</v>
      </c>
      <c r="S58" s="373">
        <v>0</v>
      </c>
      <c r="T58" s="373">
        <v>0</v>
      </c>
      <c r="U58" s="373">
        <v>0</v>
      </c>
      <c r="V58" s="373">
        <v>0</v>
      </c>
      <c r="W58" s="373">
        <v>0</v>
      </c>
      <c r="X58" s="373">
        <v>0</v>
      </c>
      <c r="Y58" s="373">
        <v>0</v>
      </c>
      <c r="Z58" s="373">
        <v>0</v>
      </c>
      <c r="AA58" s="373">
        <v>0</v>
      </c>
      <c r="AB58" s="373">
        <v>0</v>
      </c>
      <c r="AC58" s="373">
        <v>0</v>
      </c>
      <c r="AD58" s="373">
        <v>0</v>
      </c>
      <c r="AE58" s="373">
        <v>0</v>
      </c>
      <c r="AF58" s="373">
        <v>0</v>
      </c>
      <c r="AG58" s="373">
        <v>0</v>
      </c>
      <c r="AH58" s="373">
        <v>0</v>
      </c>
      <c r="AI58" s="373">
        <v>0</v>
      </c>
      <c r="AJ58" s="373">
        <v>0</v>
      </c>
      <c r="AK58" s="373">
        <v>0</v>
      </c>
      <c r="AL58" s="373">
        <v>0</v>
      </c>
      <c r="AM58" s="373">
        <v>0</v>
      </c>
      <c r="AN58" s="373">
        <v>0</v>
      </c>
      <c r="AO58" s="373">
        <v>0</v>
      </c>
      <c r="AP58" s="373">
        <v>0</v>
      </c>
      <c r="AQ58" s="373">
        <v>0</v>
      </c>
      <c r="AR58" s="373">
        <v>0</v>
      </c>
      <c r="AS58" s="373">
        <v>0</v>
      </c>
      <c r="AT58" s="373">
        <v>0</v>
      </c>
      <c r="AU58" s="373">
        <v>0</v>
      </c>
      <c r="AV58" s="373">
        <v>0</v>
      </c>
      <c r="AW58" s="373">
        <v>0</v>
      </c>
      <c r="AX58" s="373">
        <v>0</v>
      </c>
      <c r="AY58" s="373">
        <v>0</v>
      </c>
      <c r="AZ58" s="373">
        <v>0</v>
      </c>
      <c r="BA58" s="373">
        <v>0</v>
      </c>
      <c r="BB58" s="373">
        <v>0</v>
      </c>
      <c r="BC58" s="373">
        <v>0</v>
      </c>
      <c r="BD58" s="373">
        <v>0</v>
      </c>
      <c r="BE58" s="373">
        <v>0</v>
      </c>
      <c r="BF58" s="373">
        <v>0</v>
      </c>
      <c r="BG58" s="373">
        <v>0</v>
      </c>
      <c r="BH58" s="373">
        <v>0</v>
      </c>
      <c r="BI58" s="373">
        <v>0</v>
      </c>
      <c r="BJ58" s="373">
        <v>0</v>
      </c>
      <c r="BK58" s="373">
        <v>0</v>
      </c>
      <c r="BL58" s="373">
        <v>0</v>
      </c>
      <c r="BM58" s="373">
        <v>0</v>
      </c>
      <c r="BN58" s="373">
        <v>0</v>
      </c>
      <c r="BO58" s="373">
        <v>0</v>
      </c>
      <c r="BP58" s="373">
        <v>0</v>
      </c>
      <c r="BQ58" s="373">
        <v>0</v>
      </c>
      <c r="BR58" s="373">
        <v>0</v>
      </c>
      <c r="BS58" s="373">
        <v>0</v>
      </c>
      <c r="BT58" s="373">
        <v>0</v>
      </c>
      <c r="BU58" s="373">
        <v>0</v>
      </c>
      <c r="BV58" s="373">
        <v>0</v>
      </c>
      <c r="BW58" s="373">
        <v>0</v>
      </c>
      <c r="BX58" s="373">
        <v>0</v>
      </c>
      <c r="BY58" s="373">
        <v>0</v>
      </c>
      <c r="BZ58" s="373">
        <v>0</v>
      </c>
      <c r="CA58" s="373">
        <v>0</v>
      </c>
      <c r="CB58" s="373">
        <v>0</v>
      </c>
      <c r="CC58" s="373">
        <v>0</v>
      </c>
      <c r="CD58" s="373">
        <v>0</v>
      </c>
      <c r="CE58" s="373">
        <v>0</v>
      </c>
      <c r="CF58" s="373">
        <v>0</v>
      </c>
      <c r="CG58" s="373">
        <v>0</v>
      </c>
      <c r="CH58" s="373">
        <v>0</v>
      </c>
      <c r="CI58" s="373">
        <v>0</v>
      </c>
      <c r="CJ58" s="373">
        <v>0</v>
      </c>
      <c r="CK58" s="373">
        <v>0</v>
      </c>
      <c r="CL58" s="373">
        <v>0</v>
      </c>
      <c r="CM58" s="373">
        <v>0</v>
      </c>
      <c r="CN58" s="373">
        <v>0</v>
      </c>
      <c r="CO58" s="373">
        <v>0</v>
      </c>
      <c r="CP58" s="373">
        <v>0</v>
      </c>
      <c r="CQ58" s="373">
        <v>0</v>
      </c>
      <c r="CR58" s="373">
        <v>0</v>
      </c>
      <c r="CS58" s="373">
        <v>0</v>
      </c>
      <c r="CT58" s="373">
        <v>0</v>
      </c>
      <c r="CU58" s="373">
        <v>0</v>
      </c>
      <c r="CV58" s="373">
        <v>0</v>
      </c>
      <c r="CW58" s="373">
        <v>1</v>
      </c>
      <c r="CX58" s="373">
        <v>1</v>
      </c>
      <c r="CY58" s="373">
        <v>0</v>
      </c>
      <c r="CZ58" s="373">
        <v>0</v>
      </c>
      <c r="DA58" s="373">
        <v>1</v>
      </c>
      <c r="DB58" s="373">
        <v>0</v>
      </c>
      <c r="DC58" s="373">
        <v>0</v>
      </c>
      <c r="DD58" s="373">
        <v>1</v>
      </c>
      <c r="DE58" s="373">
        <v>2</v>
      </c>
      <c r="DF58" s="373">
        <v>0</v>
      </c>
      <c r="DG58" s="373">
        <v>0</v>
      </c>
      <c r="DH58" s="373">
        <v>0</v>
      </c>
      <c r="DI58" s="373">
        <v>0</v>
      </c>
      <c r="DJ58" s="373">
        <v>0</v>
      </c>
      <c r="DK58" s="374"/>
      <c r="DL58" s="374"/>
      <c r="DM58" s="380">
        <f t="shared" ref="DM58:DM73" si="1">J58-SUM(K58:DJ58)</f>
        <v>0</v>
      </c>
    </row>
    <row r="59" spans="2:117" s="394" customFormat="1" ht="14.25" customHeight="1" x14ac:dyDescent="0.2">
      <c r="B59" s="396" t="s">
        <v>8887</v>
      </c>
      <c r="C59" s="397" t="s">
        <v>8859</v>
      </c>
      <c r="D59" s="398"/>
      <c r="E59" s="400">
        <v>42.3</v>
      </c>
      <c r="F59" s="400">
        <v>7.3</v>
      </c>
      <c r="G59" s="378">
        <v>3</v>
      </c>
      <c r="H59" s="370">
        <v>2263407.36</v>
      </c>
      <c r="I59" s="371">
        <v>2</v>
      </c>
      <c r="J59" s="372">
        <v>59</v>
      </c>
      <c r="K59" s="373">
        <v>0</v>
      </c>
      <c r="L59" s="373">
        <v>0</v>
      </c>
      <c r="M59" s="373">
        <v>0</v>
      </c>
      <c r="N59" s="373">
        <v>0</v>
      </c>
      <c r="O59" s="373">
        <v>0</v>
      </c>
      <c r="P59" s="373">
        <v>0</v>
      </c>
      <c r="Q59" s="373">
        <v>0</v>
      </c>
      <c r="R59" s="373">
        <v>0</v>
      </c>
      <c r="S59" s="373">
        <v>0</v>
      </c>
      <c r="T59" s="373">
        <v>0</v>
      </c>
      <c r="U59" s="373">
        <v>0</v>
      </c>
      <c r="V59" s="373">
        <v>0</v>
      </c>
      <c r="W59" s="373">
        <v>0</v>
      </c>
      <c r="X59" s="373">
        <v>0</v>
      </c>
      <c r="Y59" s="373">
        <v>0</v>
      </c>
      <c r="Z59" s="373">
        <v>0</v>
      </c>
      <c r="AA59" s="373">
        <v>0</v>
      </c>
      <c r="AB59" s="373">
        <v>0</v>
      </c>
      <c r="AC59" s="373">
        <v>0</v>
      </c>
      <c r="AD59" s="373">
        <v>0</v>
      </c>
      <c r="AE59" s="373">
        <v>0</v>
      </c>
      <c r="AF59" s="373">
        <v>0</v>
      </c>
      <c r="AG59" s="373">
        <v>0</v>
      </c>
      <c r="AH59" s="373">
        <v>0</v>
      </c>
      <c r="AI59" s="373">
        <v>0</v>
      </c>
      <c r="AJ59" s="373">
        <v>0</v>
      </c>
      <c r="AK59" s="373">
        <v>0</v>
      </c>
      <c r="AL59" s="373">
        <v>0</v>
      </c>
      <c r="AM59" s="373">
        <v>0</v>
      </c>
      <c r="AN59" s="373">
        <v>0</v>
      </c>
      <c r="AO59" s="373">
        <v>0</v>
      </c>
      <c r="AP59" s="373">
        <v>0</v>
      </c>
      <c r="AQ59" s="373">
        <v>0</v>
      </c>
      <c r="AR59" s="373">
        <v>0</v>
      </c>
      <c r="AS59" s="373">
        <v>0</v>
      </c>
      <c r="AT59" s="373">
        <v>0</v>
      </c>
      <c r="AU59" s="373">
        <v>0</v>
      </c>
      <c r="AV59" s="373">
        <v>0</v>
      </c>
      <c r="AW59" s="373">
        <v>0</v>
      </c>
      <c r="AX59" s="373">
        <v>0</v>
      </c>
      <c r="AY59" s="373">
        <v>0</v>
      </c>
      <c r="AZ59" s="373">
        <v>0</v>
      </c>
      <c r="BA59" s="373">
        <v>0</v>
      </c>
      <c r="BB59" s="373">
        <v>2</v>
      </c>
      <c r="BC59" s="373">
        <v>0</v>
      </c>
      <c r="BD59" s="373">
        <v>0</v>
      </c>
      <c r="BE59" s="373">
        <v>0</v>
      </c>
      <c r="BF59" s="373">
        <v>0</v>
      </c>
      <c r="BG59" s="373">
        <v>0</v>
      </c>
      <c r="BH59" s="373">
        <v>0</v>
      </c>
      <c r="BI59" s="373">
        <v>0</v>
      </c>
      <c r="BJ59" s="373">
        <v>0</v>
      </c>
      <c r="BK59" s="373">
        <v>0</v>
      </c>
      <c r="BL59" s="373">
        <v>1</v>
      </c>
      <c r="BM59" s="373">
        <v>0</v>
      </c>
      <c r="BN59" s="373">
        <v>0</v>
      </c>
      <c r="BO59" s="373">
        <v>1</v>
      </c>
      <c r="BP59" s="373">
        <v>0</v>
      </c>
      <c r="BQ59" s="373">
        <v>0</v>
      </c>
      <c r="BR59" s="373">
        <v>0</v>
      </c>
      <c r="BS59" s="373">
        <v>0</v>
      </c>
      <c r="BT59" s="373">
        <v>0</v>
      </c>
      <c r="BU59" s="373">
        <v>0</v>
      </c>
      <c r="BV59" s="373">
        <v>1</v>
      </c>
      <c r="BW59" s="373">
        <v>4</v>
      </c>
      <c r="BX59" s="373">
        <v>0</v>
      </c>
      <c r="BY59" s="373">
        <v>2</v>
      </c>
      <c r="BZ59" s="373">
        <v>2</v>
      </c>
      <c r="CA59" s="373">
        <v>0</v>
      </c>
      <c r="CB59" s="373">
        <v>2</v>
      </c>
      <c r="CC59" s="373">
        <v>1</v>
      </c>
      <c r="CD59" s="373">
        <v>1</v>
      </c>
      <c r="CE59" s="373">
        <v>1</v>
      </c>
      <c r="CF59" s="373">
        <v>0</v>
      </c>
      <c r="CG59" s="373">
        <v>0</v>
      </c>
      <c r="CH59" s="373">
        <v>0</v>
      </c>
      <c r="CI59" s="373">
        <v>0</v>
      </c>
      <c r="CJ59" s="373">
        <v>0</v>
      </c>
      <c r="CK59" s="373">
        <v>0</v>
      </c>
      <c r="CL59" s="373">
        <v>0</v>
      </c>
      <c r="CM59" s="373">
        <v>1</v>
      </c>
      <c r="CN59" s="373">
        <v>0</v>
      </c>
      <c r="CO59" s="373">
        <v>0</v>
      </c>
      <c r="CP59" s="373">
        <v>0</v>
      </c>
      <c r="CQ59" s="373">
        <v>0</v>
      </c>
      <c r="CR59" s="373">
        <v>0</v>
      </c>
      <c r="CS59" s="373">
        <v>0</v>
      </c>
      <c r="CT59" s="373">
        <v>0</v>
      </c>
      <c r="CU59" s="373">
        <v>1</v>
      </c>
      <c r="CV59" s="373">
        <v>0</v>
      </c>
      <c r="CW59" s="373">
        <v>4</v>
      </c>
      <c r="CX59" s="373">
        <v>1</v>
      </c>
      <c r="CY59" s="373">
        <v>3</v>
      </c>
      <c r="CZ59" s="373">
        <v>3</v>
      </c>
      <c r="DA59" s="373">
        <v>4</v>
      </c>
      <c r="DB59" s="373">
        <v>5</v>
      </c>
      <c r="DC59" s="373">
        <v>6</v>
      </c>
      <c r="DD59" s="373">
        <v>0</v>
      </c>
      <c r="DE59" s="373">
        <v>1</v>
      </c>
      <c r="DF59" s="373">
        <v>5</v>
      </c>
      <c r="DG59" s="373">
        <v>6</v>
      </c>
      <c r="DH59" s="373">
        <v>1</v>
      </c>
      <c r="DI59" s="373">
        <v>0</v>
      </c>
      <c r="DJ59" s="373">
        <v>0</v>
      </c>
      <c r="DK59" s="374"/>
      <c r="DL59" s="374"/>
      <c r="DM59" s="380">
        <f t="shared" si="1"/>
        <v>0</v>
      </c>
    </row>
    <row r="60" spans="2:117" s="394" customFormat="1" ht="14.25" customHeight="1" x14ac:dyDescent="0.2">
      <c r="B60" s="396" t="s">
        <v>8888</v>
      </c>
      <c r="C60" s="397" t="s">
        <v>8859</v>
      </c>
      <c r="D60" s="398"/>
      <c r="E60" s="400">
        <v>42.3</v>
      </c>
      <c r="F60" s="400">
        <v>7.3</v>
      </c>
      <c r="G60" s="378">
        <v>5</v>
      </c>
      <c r="H60" s="370">
        <v>1978801.91</v>
      </c>
      <c r="I60" s="371">
        <v>0</v>
      </c>
      <c r="J60" s="372">
        <v>68</v>
      </c>
      <c r="K60" s="373">
        <v>0</v>
      </c>
      <c r="L60" s="373">
        <v>0</v>
      </c>
      <c r="M60" s="373">
        <v>0</v>
      </c>
      <c r="N60" s="373">
        <v>0</v>
      </c>
      <c r="O60" s="373">
        <v>0</v>
      </c>
      <c r="P60" s="373">
        <v>0</v>
      </c>
      <c r="Q60" s="373">
        <v>0</v>
      </c>
      <c r="R60" s="373">
        <v>0</v>
      </c>
      <c r="S60" s="373">
        <v>0</v>
      </c>
      <c r="T60" s="373">
        <v>0</v>
      </c>
      <c r="U60" s="373">
        <v>0</v>
      </c>
      <c r="V60" s="373">
        <v>0</v>
      </c>
      <c r="W60" s="373">
        <v>0</v>
      </c>
      <c r="X60" s="373">
        <v>0</v>
      </c>
      <c r="Y60" s="373">
        <v>0</v>
      </c>
      <c r="Z60" s="373">
        <v>0</v>
      </c>
      <c r="AA60" s="373">
        <v>0</v>
      </c>
      <c r="AB60" s="373">
        <v>0</v>
      </c>
      <c r="AC60" s="373">
        <v>0</v>
      </c>
      <c r="AD60" s="373">
        <v>0</v>
      </c>
      <c r="AE60" s="373">
        <v>0</v>
      </c>
      <c r="AF60" s="373">
        <v>0</v>
      </c>
      <c r="AG60" s="373">
        <v>0</v>
      </c>
      <c r="AH60" s="373">
        <v>0</v>
      </c>
      <c r="AI60" s="373">
        <v>0</v>
      </c>
      <c r="AJ60" s="373">
        <v>0</v>
      </c>
      <c r="AK60" s="373">
        <v>0</v>
      </c>
      <c r="AL60" s="373">
        <v>0</v>
      </c>
      <c r="AM60" s="373">
        <v>0</v>
      </c>
      <c r="AN60" s="373">
        <v>0</v>
      </c>
      <c r="AO60" s="373">
        <v>0</v>
      </c>
      <c r="AP60" s="373">
        <v>0</v>
      </c>
      <c r="AQ60" s="373">
        <v>0</v>
      </c>
      <c r="AR60" s="373">
        <v>0</v>
      </c>
      <c r="AS60" s="373">
        <v>0</v>
      </c>
      <c r="AT60" s="373">
        <v>0</v>
      </c>
      <c r="AU60" s="373">
        <v>0</v>
      </c>
      <c r="AV60" s="373">
        <v>0</v>
      </c>
      <c r="AW60" s="373">
        <v>0</v>
      </c>
      <c r="AX60" s="373">
        <v>0</v>
      </c>
      <c r="AY60" s="373">
        <v>0</v>
      </c>
      <c r="AZ60" s="373">
        <v>0</v>
      </c>
      <c r="BA60" s="373">
        <v>0</v>
      </c>
      <c r="BB60" s="373">
        <v>0</v>
      </c>
      <c r="BC60" s="373">
        <v>0</v>
      </c>
      <c r="BD60" s="373">
        <v>0</v>
      </c>
      <c r="BE60" s="373">
        <v>0</v>
      </c>
      <c r="BF60" s="373">
        <v>0</v>
      </c>
      <c r="BG60" s="373">
        <v>0</v>
      </c>
      <c r="BH60" s="373">
        <v>0</v>
      </c>
      <c r="BI60" s="373">
        <v>0</v>
      </c>
      <c r="BJ60" s="373">
        <v>0</v>
      </c>
      <c r="BK60" s="373">
        <v>0</v>
      </c>
      <c r="BL60" s="373">
        <v>0</v>
      </c>
      <c r="BM60" s="373">
        <v>0</v>
      </c>
      <c r="BN60" s="373">
        <v>0</v>
      </c>
      <c r="BO60" s="373">
        <v>0</v>
      </c>
      <c r="BP60" s="373">
        <v>0</v>
      </c>
      <c r="BQ60" s="373">
        <v>0</v>
      </c>
      <c r="BR60" s="373">
        <v>0</v>
      </c>
      <c r="BS60" s="373">
        <v>0</v>
      </c>
      <c r="BT60" s="373">
        <v>0</v>
      </c>
      <c r="BU60" s="373">
        <v>0</v>
      </c>
      <c r="BV60" s="373">
        <v>0</v>
      </c>
      <c r="BW60" s="373">
        <v>0</v>
      </c>
      <c r="BX60" s="373">
        <v>0</v>
      </c>
      <c r="BY60" s="373">
        <v>0</v>
      </c>
      <c r="BZ60" s="373">
        <v>0</v>
      </c>
      <c r="CA60" s="373">
        <v>2</v>
      </c>
      <c r="CB60" s="373">
        <v>0</v>
      </c>
      <c r="CC60" s="373">
        <v>0</v>
      </c>
      <c r="CD60" s="373">
        <v>3</v>
      </c>
      <c r="CE60" s="373">
        <v>2</v>
      </c>
      <c r="CF60" s="373">
        <v>7</v>
      </c>
      <c r="CG60" s="373">
        <v>2</v>
      </c>
      <c r="CH60" s="373">
        <v>0</v>
      </c>
      <c r="CI60" s="373">
        <v>2</v>
      </c>
      <c r="CJ60" s="373">
        <v>0</v>
      </c>
      <c r="CK60" s="373">
        <v>2</v>
      </c>
      <c r="CL60" s="373">
        <v>1</v>
      </c>
      <c r="CM60" s="373">
        <v>1</v>
      </c>
      <c r="CN60" s="373">
        <v>0</v>
      </c>
      <c r="CO60" s="373">
        <v>0</v>
      </c>
      <c r="CP60" s="373">
        <v>0</v>
      </c>
      <c r="CQ60" s="373">
        <v>0</v>
      </c>
      <c r="CR60" s="373">
        <v>4</v>
      </c>
      <c r="CS60" s="373">
        <v>0</v>
      </c>
      <c r="CT60" s="373">
        <v>0</v>
      </c>
      <c r="CU60" s="373">
        <v>1</v>
      </c>
      <c r="CV60" s="373">
        <v>0</v>
      </c>
      <c r="CW60" s="373">
        <v>1</v>
      </c>
      <c r="CX60" s="373">
        <v>1</v>
      </c>
      <c r="CY60" s="373">
        <v>2</v>
      </c>
      <c r="CZ60" s="373">
        <v>2</v>
      </c>
      <c r="DA60" s="373">
        <v>5</v>
      </c>
      <c r="DB60" s="373">
        <v>10</v>
      </c>
      <c r="DC60" s="373">
        <v>11</v>
      </c>
      <c r="DD60" s="373">
        <v>2</v>
      </c>
      <c r="DE60" s="373">
        <v>3</v>
      </c>
      <c r="DF60" s="373">
        <v>0</v>
      </c>
      <c r="DG60" s="373">
        <v>3</v>
      </c>
      <c r="DH60" s="373">
        <v>1</v>
      </c>
      <c r="DI60" s="373">
        <v>0</v>
      </c>
      <c r="DJ60" s="373">
        <v>0</v>
      </c>
      <c r="DK60" s="374" t="s">
        <v>8889</v>
      </c>
      <c r="DL60" s="374" t="s">
        <v>8889</v>
      </c>
      <c r="DM60" s="380">
        <f t="shared" si="1"/>
        <v>0</v>
      </c>
    </row>
    <row r="61" spans="2:117" s="394" customFormat="1" ht="14.25" customHeight="1" x14ac:dyDescent="0.2">
      <c r="B61" s="396" t="s">
        <v>8890</v>
      </c>
      <c r="C61" s="397" t="s">
        <v>8859</v>
      </c>
      <c r="D61" s="398"/>
      <c r="E61" s="400">
        <v>49</v>
      </c>
      <c r="F61" s="400">
        <v>12.3</v>
      </c>
      <c r="G61" s="378">
        <v>7</v>
      </c>
      <c r="H61" s="370">
        <v>931017.59</v>
      </c>
      <c r="I61" s="371">
        <v>1</v>
      </c>
      <c r="J61" s="372">
        <v>226</v>
      </c>
      <c r="K61" s="373">
        <v>0</v>
      </c>
      <c r="L61" s="373">
        <v>0</v>
      </c>
      <c r="M61" s="373">
        <v>0</v>
      </c>
      <c r="N61" s="373">
        <v>0</v>
      </c>
      <c r="O61" s="373">
        <v>0</v>
      </c>
      <c r="P61" s="373">
        <v>0</v>
      </c>
      <c r="Q61" s="373">
        <v>0</v>
      </c>
      <c r="R61" s="373">
        <v>0</v>
      </c>
      <c r="S61" s="373">
        <v>0</v>
      </c>
      <c r="T61" s="373">
        <v>0</v>
      </c>
      <c r="U61" s="373">
        <v>0</v>
      </c>
      <c r="V61" s="373">
        <v>0</v>
      </c>
      <c r="W61" s="373">
        <v>0</v>
      </c>
      <c r="X61" s="373">
        <v>0</v>
      </c>
      <c r="Y61" s="373">
        <v>0</v>
      </c>
      <c r="Z61" s="373">
        <v>0</v>
      </c>
      <c r="AA61" s="373">
        <v>0</v>
      </c>
      <c r="AB61" s="373">
        <v>0</v>
      </c>
      <c r="AC61" s="373">
        <v>0</v>
      </c>
      <c r="AD61" s="373">
        <v>0</v>
      </c>
      <c r="AE61" s="373">
        <v>0</v>
      </c>
      <c r="AF61" s="373">
        <v>0</v>
      </c>
      <c r="AG61" s="373">
        <v>0</v>
      </c>
      <c r="AH61" s="373">
        <v>0</v>
      </c>
      <c r="AI61" s="373">
        <v>0</v>
      </c>
      <c r="AJ61" s="373">
        <v>0</v>
      </c>
      <c r="AK61" s="373">
        <v>0</v>
      </c>
      <c r="AL61" s="373">
        <v>0</v>
      </c>
      <c r="AM61" s="373">
        <v>0</v>
      </c>
      <c r="AN61" s="373">
        <v>0</v>
      </c>
      <c r="AO61" s="373">
        <v>0</v>
      </c>
      <c r="AP61" s="373">
        <v>0</v>
      </c>
      <c r="AQ61" s="373">
        <v>0</v>
      </c>
      <c r="AR61" s="373">
        <v>0</v>
      </c>
      <c r="AS61" s="373">
        <v>0</v>
      </c>
      <c r="AT61" s="373">
        <v>0</v>
      </c>
      <c r="AU61" s="373">
        <v>1</v>
      </c>
      <c r="AV61" s="373">
        <v>0</v>
      </c>
      <c r="AW61" s="373">
        <v>0</v>
      </c>
      <c r="AX61" s="373">
        <v>1</v>
      </c>
      <c r="AY61" s="373">
        <v>1</v>
      </c>
      <c r="AZ61" s="373">
        <v>0</v>
      </c>
      <c r="BA61" s="373">
        <v>0</v>
      </c>
      <c r="BB61" s="373">
        <v>1</v>
      </c>
      <c r="BC61" s="373">
        <v>0</v>
      </c>
      <c r="BD61" s="373">
        <v>4</v>
      </c>
      <c r="BE61" s="373">
        <v>3</v>
      </c>
      <c r="BF61" s="373">
        <v>1</v>
      </c>
      <c r="BG61" s="373">
        <v>1</v>
      </c>
      <c r="BH61" s="373">
        <v>2</v>
      </c>
      <c r="BI61" s="373">
        <v>1</v>
      </c>
      <c r="BJ61" s="373">
        <v>1</v>
      </c>
      <c r="BK61" s="373">
        <v>1</v>
      </c>
      <c r="BL61" s="373">
        <v>5</v>
      </c>
      <c r="BM61" s="373">
        <v>4</v>
      </c>
      <c r="BN61" s="373">
        <v>4</v>
      </c>
      <c r="BO61" s="373">
        <v>10</v>
      </c>
      <c r="BP61" s="373">
        <v>9</v>
      </c>
      <c r="BQ61" s="373">
        <v>6</v>
      </c>
      <c r="BR61" s="373">
        <v>4</v>
      </c>
      <c r="BS61" s="373">
        <v>5</v>
      </c>
      <c r="BT61" s="373">
        <v>2</v>
      </c>
      <c r="BU61" s="373">
        <v>8</v>
      </c>
      <c r="BV61" s="373">
        <v>3</v>
      </c>
      <c r="BW61" s="373">
        <v>5</v>
      </c>
      <c r="BX61" s="373">
        <v>4</v>
      </c>
      <c r="BY61" s="373">
        <v>4</v>
      </c>
      <c r="BZ61" s="373">
        <v>8</v>
      </c>
      <c r="CA61" s="373">
        <v>9</v>
      </c>
      <c r="CB61" s="373">
        <v>1</v>
      </c>
      <c r="CC61" s="373">
        <v>1</v>
      </c>
      <c r="CD61" s="373">
        <v>1</v>
      </c>
      <c r="CE61" s="373">
        <v>10</v>
      </c>
      <c r="CF61" s="373">
        <v>5</v>
      </c>
      <c r="CG61" s="373">
        <v>3</v>
      </c>
      <c r="CH61" s="373">
        <v>4</v>
      </c>
      <c r="CI61" s="373">
        <v>0</v>
      </c>
      <c r="CJ61" s="373">
        <v>1</v>
      </c>
      <c r="CK61" s="373">
        <v>4</v>
      </c>
      <c r="CL61" s="373">
        <v>0</v>
      </c>
      <c r="CM61" s="373">
        <v>4</v>
      </c>
      <c r="CN61" s="373">
        <v>0</v>
      </c>
      <c r="CO61" s="373">
        <v>0</v>
      </c>
      <c r="CP61" s="373">
        <v>1</v>
      </c>
      <c r="CQ61" s="373">
        <v>0</v>
      </c>
      <c r="CR61" s="373">
        <v>5</v>
      </c>
      <c r="CS61" s="373">
        <v>1</v>
      </c>
      <c r="CT61" s="373">
        <v>0</v>
      </c>
      <c r="CU61" s="373">
        <v>1</v>
      </c>
      <c r="CV61" s="373">
        <v>1</v>
      </c>
      <c r="CW61" s="373">
        <v>4</v>
      </c>
      <c r="CX61" s="373">
        <v>14</v>
      </c>
      <c r="CY61" s="373">
        <v>6</v>
      </c>
      <c r="CZ61" s="373">
        <v>6</v>
      </c>
      <c r="DA61" s="373">
        <v>14</v>
      </c>
      <c r="DB61" s="373">
        <v>6</v>
      </c>
      <c r="DC61" s="373">
        <v>4</v>
      </c>
      <c r="DD61" s="373">
        <v>1</v>
      </c>
      <c r="DE61" s="373">
        <v>0</v>
      </c>
      <c r="DF61" s="373">
        <v>9</v>
      </c>
      <c r="DG61" s="373">
        <v>10</v>
      </c>
      <c r="DH61" s="373">
        <v>0</v>
      </c>
      <c r="DI61" s="373">
        <v>1</v>
      </c>
      <c r="DJ61" s="373">
        <v>0</v>
      </c>
      <c r="DK61" s="374"/>
      <c r="DL61" s="374"/>
      <c r="DM61" s="380">
        <f t="shared" si="1"/>
        <v>0</v>
      </c>
    </row>
    <row r="62" spans="2:117" s="394" customFormat="1" ht="14.25" customHeight="1" x14ac:dyDescent="0.2">
      <c r="B62" s="396" t="s">
        <v>8891</v>
      </c>
      <c r="C62" s="397" t="s">
        <v>8859</v>
      </c>
      <c r="D62" s="398"/>
      <c r="E62" s="400">
        <v>49</v>
      </c>
      <c r="F62" s="400">
        <v>12.3</v>
      </c>
      <c r="G62" s="378">
        <v>13</v>
      </c>
      <c r="H62" s="370">
        <v>1128100.1000000001</v>
      </c>
      <c r="I62" s="371">
        <v>0</v>
      </c>
      <c r="J62" s="372">
        <v>198</v>
      </c>
      <c r="K62" s="373">
        <v>0</v>
      </c>
      <c r="L62" s="373">
        <v>0</v>
      </c>
      <c r="M62" s="373">
        <v>0</v>
      </c>
      <c r="N62" s="373">
        <v>0</v>
      </c>
      <c r="O62" s="373">
        <v>0</v>
      </c>
      <c r="P62" s="373">
        <v>0</v>
      </c>
      <c r="Q62" s="373">
        <v>0</v>
      </c>
      <c r="R62" s="373">
        <v>0</v>
      </c>
      <c r="S62" s="373">
        <v>0</v>
      </c>
      <c r="T62" s="373">
        <v>0</v>
      </c>
      <c r="U62" s="373">
        <v>0</v>
      </c>
      <c r="V62" s="373">
        <v>0</v>
      </c>
      <c r="W62" s="373">
        <v>0</v>
      </c>
      <c r="X62" s="373">
        <v>0</v>
      </c>
      <c r="Y62" s="373">
        <v>0</v>
      </c>
      <c r="Z62" s="373">
        <v>0</v>
      </c>
      <c r="AA62" s="373">
        <v>0</v>
      </c>
      <c r="AB62" s="373">
        <v>0</v>
      </c>
      <c r="AC62" s="373">
        <v>0</v>
      </c>
      <c r="AD62" s="373">
        <v>0</v>
      </c>
      <c r="AE62" s="373">
        <v>0</v>
      </c>
      <c r="AF62" s="373">
        <v>0</v>
      </c>
      <c r="AG62" s="373">
        <v>0</v>
      </c>
      <c r="AH62" s="373">
        <v>0</v>
      </c>
      <c r="AI62" s="373">
        <v>0</v>
      </c>
      <c r="AJ62" s="373">
        <v>0</v>
      </c>
      <c r="AK62" s="373">
        <v>0</v>
      </c>
      <c r="AL62" s="373">
        <v>0</v>
      </c>
      <c r="AM62" s="373">
        <v>0</v>
      </c>
      <c r="AN62" s="373">
        <v>0</v>
      </c>
      <c r="AO62" s="373">
        <v>0</v>
      </c>
      <c r="AP62" s="373">
        <v>0</v>
      </c>
      <c r="AQ62" s="373">
        <v>0</v>
      </c>
      <c r="AR62" s="373">
        <v>0</v>
      </c>
      <c r="AS62" s="373">
        <v>0</v>
      </c>
      <c r="AT62" s="373">
        <v>0</v>
      </c>
      <c r="AU62" s="373">
        <v>0</v>
      </c>
      <c r="AV62" s="373">
        <v>0</v>
      </c>
      <c r="AW62" s="373">
        <v>0</v>
      </c>
      <c r="AX62" s="373">
        <v>0</v>
      </c>
      <c r="AY62" s="373">
        <v>0</v>
      </c>
      <c r="AZ62" s="373">
        <v>0</v>
      </c>
      <c r="BA62" s="373">
        <v>0</v>
      </c>
      <c r="BB62" s="373">
        <v>0</v>
      </c>
      <c r="BC62" s="373">
        <v>0</v>
      </c>
      <c r="BD62" s="373">
        <v>0</v>
      </c>
      <c r="BE62" s="373">
        <v>0</v>
      </c>
      <c r="BF62" s="373">
        <v>0</v>
      </c>
      <c r="BG62" s="373">
        <v>0</v>
      </c>
      <c r="BH62" s="373">
        <v>0</v>
      </c>
      <c r="BI62" s="373">
        <v>0</v>
      </c>
      <c r="BJ62" s="373">
        <v>0</v>
      </c>
      <c r="BK62" s="373">
        <v>0</v>
      </c>
      <c r="BL62" s="373">
        <v>0</v>
      </c>
      <c r="BM62" s="373">
        <v>0</v>
      </c>
      <c r="BN62" s="373">
        <v>0</v>
      </c>
      <c r="BO62" s="373">
        <v>0</v>
      </c>
      <c r="BP62" s="373">
        <v>0</v>
      </c>
      <c r="BQ62" s="373">
        <v>0</v>
      </c>
      <c r="BR62" s="373">
        <v>2</v>
      </c>
      <c r="BS62" s="373">
        <v>0</v>
      </c>
      <c r="BT62" s="373">
        <v>0</v>
      </c>
      <c r="BU62" s="373">
        <v>1</v>
      </c>
      <c r="BV62" s="373">
        <v>0</v>
      </c>
      <c r="BW62" s="373">
        <v>2</v>
      </c>
      <c r="BX62" s="373">
        <v>4</v>
      </c>
      <c r="BY62" s="373">
        <v>0</v>
      </c>
      <c r="BZ62" s="373">
        <v>4</v>
      </c>
      <c r="CA62" s="373">
        <v>6</v>
      </c>
      <c r="CB62" s="373">
        <v>0</v>
      </c>
      <c r="CC62" s="373">
        <v>0</v>
      </c>
      <c r="CD62" s="373">
        <v>0</v>
      </c>
      <c r="CE62" s="373">
        <v>0</v>
      </c>
      <c r="CF62" s="373">
        <v>6</v>
      </c>
      <c r="CG62" s="373">
        <v>0</v>
      </c>
      <c r="CH62" s="373">
        <v>1</v>
      </c>
      <c r="CI62" s="373">
        <v>0</v>
      </c>
      <c r="CJ62" s="373">
        <v>2</v>
      </c>
      <c r="CK62" s="373">
        <v>0</v>
      </c>
      <c r="CL62" s="373">
        <v>0</v>
      </c>
      <c r="CM62" s="373">
        <v>2</v>
      </c>
      <c r="CN62" s="373">
        <v>0</v>
      </c>
      <c r="CO62" s="373">
        <v>0</v>
      </c>
      <c r="CP62" s="373">
        <v>2</v>
      </c>
      <c r="CQ62" s="373">
        <v>0</v>
      </c>
      <c r="CR62" s="373">
        <v>4</v>
      </c>
      <c r="CS62" s="373">
        <v>2</v>
      </c>
      <c r="CT62" s="373">
        <v>0</v>
      </c>
      <c r="CU62" s="373">
        <v>0</v>
      </c>
      <c r="CV62" s="373">
        <v>0</v>
      </c>
      <c r="CW62" s="373">
        <v>7</v>
      </c>
      <c r="CX62" s="373">
        <v>3</v>
      </c>
      <c r="CY62" s="373">
        <v>2</v>
      </c>
      <c r="CZ62" s="373">
        <v>3</v>
      </c>
      <c r="DA62" s="373">
        <v>30</v>
      </c>
      <c r="DB62" s="373">
        <v>30</v>
      </c>
      <c r="DC62" s="373">
        <v>27</v>
      </c>
      <c r="DD62" s="373">
        <v>12</v>
      </c>
      <c r="DE62" s="373">
        <v>6</v>
      </c>
      <c r="DF62" s="373">
        <v>17</v>
      </c>
      <c r="DG62" s="373">
        <v>20</v>
      </c>
      <c r="DH62" s="373">
        <v>1</v>
      </c>
      <c r="DI62" s="373">
        <v>2</v>
      </c>
      <c r="DJ62" s="373">
        <v>0</v>
      </c>
      <c r="DK62" s="374"/>
      <c r="DL62" s="374"/>
      <c r="DM62" s="380">
        <f t="shared" si="1"/>
        <v>0</v>
      </c>
    </row>
    <row r="63" spans="2:117" s="394" customFormat="1" ht="14.25" customHeight="1" x14ac:dyDescent="0.2">
      <c r="B63" s="396" t="s">
        <v>8892</v>
      </c>
      <c r="C63" s="397"/>
      <c r="D63" s="398"/>
      <c r="E63" s="400">
        <v>37.4</v>
      </c>
      <c r="F63" s="400">
        <v>17.02</v>
      </c>
      <c r="G63" s="378">
        <v>0</v>
      </c>
      <c r="H63" s="370">
        <v>49219.96</v>
      </c>
      <c r="I63" s="371">
        <v>0</v>
      </c>
      <c r="J63" s="372">
        <v>94</v>
      </c>
      <c r="K63" s="373">
        <v>0</v>
      </c>
      <c r="L63" s="373">
        <v>0</v>
      </c>
      <c r="M63" s="373">
        <v>0</v>
      </c>
      <c r="N63" s="373">
        <v>0</v>
      </c>
      <c r="O63" s="373">
        <v>0</v>
      </c>
      <c r="P63" s="373">
        <v>0</v>
      </c>
      <c r="Q63" s="373">
        <v>0</v>
      </c>
      <c r="R63" s="373">
        <v>0</v>
      </c>
      <c r="S63" s="373">
        <v>0</v>
      </c>
      <c r="T63" s="373">
        <v>0</v>
      </c>
      <c r="U63" s="373">
        <v>0</v>
      </c>
      <c r="V63" s="373">
        <v>0</v>
      </c>
      <c r="W63" s="373">
        <v>0</v>
      </c>
      <c r="X63" s="373">
        <v>0</v>
      </c>
      <c r="Y63" s="373">
        <v>0</v>
      </c>
      <c r="Z63" s="373">
        <v>0</v>
      </c>
      <c r="AA63" s="373">
        <v>0</v>
      </c>
      <c r="AB63" s="373">
        <v>0</v>
      </c>
      <c r="AC63" s="373">
        <v>0</v>
      </c>
      <c r="AD63" s="373">
        <v>0</v>
      </c>
      <c r="AE63" s="373">
        <v>0</v>
      </c>
      <c r="AF63" s="373">
        <v>0</v>
      </c>
      <c r="AG63" s="373">
        <v>0</v>
      </c>
      <c r="AH63" s="373">
        <v>0</v>
      </c>
      <c r="AI63" s="373">
        <v>0</v>
      </c>
      <c r="AJ63" s="373">
        <v>0</v>
      </c>
      <c r="AK63" s="373">
        <v>0</v>
      </c>
      <c r="AL63" s="373">
        <v>0</v>
      </c>
      <c r="AM63" s="373">
        <v>0</v>
      </c>
      <c r="AN63" s="373">
        <v>0</v>
      </c>
      <c r="AO63" s="373">
        <v>0</v>
      </c>
      <c r="AP63" s="373">
        <v>0</v>
      </c>
      <c r="AQ63" s="373">
        <v>0</v>
      </c>
      <c r="AR63" s="373">
        <v>0</v>
      </c>
      <c r="AS63" s="373">
        <v>0</v>
      </c>
      <c r="AT63" s="373">
        <v>0</v>
      </c>
      <c r="AU63" s="373">
        <v>0</v>
      </c>
      <c r="AV63" s="373">
        <v>0</v>
      </c>
      <c r="AW63" s="373">
        <v>0</v>
      </c>
      <c r="AX63" s="373">
        <v>0</v>
      </c>
      <c r="AY63" s="373">
        <v>0</v>
      </c>
      <c r="AZ63" s="373">
        <v>0</v>
      </c>
      <c r="BA63" s="373">
        <v>0</v>
      </c>
      <c r="BB63" s="373">
        <v>0</v>
      </c>
      <c r="BC63" s="373">
        <v>0</v>
      </c>
      <c r="BD63" s="373">
        <v>0</v>
      </c>
      <c r="BE63" s="373">
        <v>0</v>
      </c>
      <c r="BF63" s="373">
        <v>0</v>
      </c>
      <c r="BG63" s="373">
        <v>0</v>
      </c>
      <c r="BH63" s="373">
        <v>0</v>
      </c>
      <c r="BI63" s="373">
        <v>0</v>
      </c>
      <c r="BJ63" s="373">
        <v>0</v>
      </c>
      <c r="BK63" s="373">
        <v>0</v>
      </c>
      <c r="BL63" s="373">
        <v>0</v>
      </c>
      <c r="BM63" s="373">
        <v>0</v>
      </c>
      <c r="BN63" s="373">
        <v>0</v>
      </c>
      <c r="BO63" s="373">
        <v>0</v>
      </c>
      <c r="BP63" s="373">
        <v>0</v>
      </c>
      <c r="BQ63" s="373">
        <v>2</v>
      </c>
      <c r="BR63" s="373">
        <v>0</v>
      </c>
      <c r="BS63" s="373">
        <v>2.15</v>
      </c>
      <c r="BT63" s="373">
        <v>1.075</v>
      </c>
      <c r="BU63" s="373">
        <v>3.2250000000000001</v>
      </c>
      <c r="BV63" s="373">
        <v>1.075</v>
      </c>
      <c r="BW63" s="373">
        <v>3.2250000000000001</v>
      </c>
      <c r="BX63" s="373">
        <v>4.3</v>
      </c>
      <c r="BY63" s="373">
        <v>5.375</v>
      </c>
      <c r="BZ63" s="373">
        <v>5.375</v>
      </c>
      <c r="CA63" s="373">
        <v>11.824999999999999</v>
      </c>
      <c r="CB63" s="373">
        <v>5.375</v>
      </c>
      <c r="CC63" s="373">
        <v>5.375</v>
      </c>
      <c r="CD63" s="373">
        <v>3.2250000000000001</v>
      </c>
      <c r="CE63" s="373">
        <v>1.075</v>
      </c>
      <c r="CF63" s="373">
        <v>9.6750000000000007</v>
      </c>
      <c r="CG63" s="373">
        <v>2.15</v>
      </c>
      <c r="CH63" s="373">
        <v>2.15</v>
      </c>
      <c r="CI63" s="373">
        <v>0</v>
      </c>
      <c r="CJ63" s="373">
        <v>8.6</v>
      </c>
      <c r="CK63" s="373">
        <v>2.15</v>
      </c>
      <c r="CL63" s="373">
        <v>6.45</v>
      </c>
      <c r="CM63" s="373">
        <v>0</v>
      </c>
      <c r="CN63" s="373">
        <v>0</v>
      </c>
      <c r="CO63" s="373">
        <v>1.075</v>
      </c>
      <c r="CP63" s="373">
        <v>0</v>
      </c>
      <c r="CQ63" s="373">
        <v>0</v>
      </c>
      <c r="CR63" s="373">
        <v>1.075</v>
      </c>
      <c r="CS63" s="373">
        <v>0</v>
      </c>
      <c r="CT63" s="373">
        <v>0</v>
      </c>
      <c r="CU63" s="373">
        <v>0</v>
      </c>
      <c r="CV63" s="373">
        <v>0</v>
      </c>
      <c r="CW63" s="373">
        <v>2</v>
      </c>
      <c r="CX63" s="373">
        <v>0</v>
      </c>
      <c r="CY63" s="373">
        <v>1</v>
      </c>
      <c r="CZ63" s="373">
        <v>0</v>
      </c>
      <c r="DA63" s="373">
        <v>0</v>
      </c>
      <c r="DB63" s="373">
        <v>0</v>
      </c>
      <c r="DC63" s="373">
        <v>0</v>
      </c>
      <c r="DD63" s="373">
        <v>1</v>
      </c>
      <c r="DE63" s="373">
        <v>1</v>
      </c>
      <c r="DF63" s="373">
        <v>1</v>
      </c>
      <c r="DG63" s="373">
        <v>0</v>
      </c>
      <c r="DH63" s="373">
        <v>0</v>
      </c>
      <c r="DI63" s="373">
        <v>0</v>
      </c>
      <c r="DJ63" s="373">
        <v>0</v>
      </c>
      <c r="DK63" s="374"/>
      <c r="DL63" s="374"/>
      <c r="DM63" s="380">
        <f t="shared" si="1"/>
        <v>0</v>
      </c>
    </row>
    <row r="64" spans="2:117" s="394" customFormat="1" ht="14.25" customHeight="1" x14ac:dyDescent="0.2">
      <c r="B64" s="396" t="s">
        <v>8893</v>
      </c>
      <c r="C64" s="397"/>
      <c r="D64" s="398"/>
      <c r="E64" s="400">
        <v>37.4</v>
      </c>
      <c r="F64" s="400">
        <v>17</v>
      </c>
      <c r="G64" s="378">
        <v>0</v>
      </c>
      <c r="H64" s="370">
        <v>49219.96</v>
      </c>
      <c r="I64" s="371">
        <v>0</v>
      </c>
      <c r="J64" s="372">
        <v>2</v>
      </c>
      <c r="K64" s="373">
        <v>0</v>
      </c>
      <c r="L64" s="373">
        <v>0</v>
      </c>
      <c r="M64" s="373">
        <v>0</v>
      </c>
      <c r="N64" s="373">
        <v>0</v>
      </c>
      <c r="O64" s="373">
        <v>0</v>
      </c>
      <c r="P64" s="373">
        <v>0</v>
      </c>
      <c r="Q64" s="373">
        <v>0</v>
      </c>
      <c r="R64" s="373">
        <v>0</v>
      </c>
      <c r="S64" s="373">
        <v>0</v>
      </c>
      <c r="T64" s="373">
        <v>0</v>
      </c>
      <c r="U64" s="373">
        <v>0</v>
      </c>
      <c r="V64" s="373">
        <v>0</v>
      </c>
      <c r="W64" s="373">
        <v>0</v>
      </c>
      <c r="X64" s="373">
        <v>0</v>
      </c>
      <c r="Y64" s="373">
        <v>0</v>
      </c>
      <c r="Z64" s="373">
        <v>0</v>
      </c>
      <c r="AA64" s="373">
        <v>0</v>
      </c>
      <c r="AB64" s="373">
        <v>0</v>
      </c>
      <c r="AC64" s="373">
        <v>0</v>
      </c>
      <c r="AD64" s="373">
        <v>0</v>
      </c>
      <c r="AE64" s="373">
        <v>0</v>
      </c>
      <c r="AF64" s="373">
        <v>0</v>
      </c>
      <c r="AG64" s="373">
        <v>0</v>
      </c>
      <c r="AH64" s="373">
        <v>0</v>
      </c>
      <c r="AI64" s="373">
        <v>0</v>
      </c>
      <c r="AJ64" s="373">
        <v>0</v>
      </c>
      <c r="AK64" s="373">
        <v>0</v>
      </c>
      <c r="AL64" s="373">
        <v>0</v>
      </c>
      <c r="AM64" s="373">
        <v>0</v>
      </c>
      <c r="AN64" s="373">
        <v>0</v>
      </c>
      <c r="AO64" s="373">
        <v>0</v>
      </c>
      <c r="AP64" s="373">
        <v>0</v>
      </c>
      <c r="AQ64" s="373">
        <v>0</v>
      </c>
      <c r="AR64" s="373">
        <v>0</v>
      </c>
      <c r="AS64" s="373">
        <v>0</v>
      </c>
      <c r="AT64" s="373">
        <v>0</v>
      </c>
      <c r="AU64" s="373">
        <v>0</v>
      </c>
      <c r="AV64" s="373">
        <v>0</v>
      </c>
      <c r="AW64" s="373">
        <v>0</v>
      </c>
      <c r="AX64" s="373">
        <v>0</v>
      </c>
      <c r="AY64" s="373">
        <v>0</v>
      </c>
      <c r="AZ64" s="373">
        <v>0</v>
      </c>
      <c r="BA64" s="373">
        <v>0</v>
      </c>
      <c r="BB64" s="373">
        <v>0</v>
      </c>
      <c r="BC64" s="373">
        <v>0</v>
      </c>
      <c r="BD64" s="373">
        <v>0</v>
      </c>
      <c r="BE64" s="373">
        <v>0</v>
      </c>
      <c r="BF64" s="373">
        <v>0</v>
      </c>
      <c r="BG64" s="373">
        <v>0</v>
      </c>
      <c r="BH64" s="373">
        <v>0</v>
      </c>
      <c r="BI64" s="373">
        <v>0</v>
      </c>
      <c r="BJ64" s="373">
        <v>0</v>
      </c>
      <c r="BK64" s="373">
        <v>0</v>
      </c>
      <c r="BL64" s="373">
        <v>0</v>
      </c>
      <c r="BM64" s="373">
        <v>0</v>
      </c>
      <c r="BN64" s="373">
        <v>0</v>
      </c>
      <c r="BO64" s="373">
        <v>0</v>
      </c>
      <c r="BP64" s="373">
        <v>0</v>
      </c>
      <c r="BQ64" s="373">
        <v>0</v>
      </c>
      <c r="BR64" s="373">
        <v>0</v>
      </c>
      <c r="BS64" s="373">
        <v>0</v>
      </c>
      <c r="BT64" s="373">
        <v>0</v>
      </c>
      <c r="BU64" s="373">
        <v>0</v>
      </c>
      <c r="BV64" s="373">
        <v>0</v>
      </c>
      <c r="BW64" s="373">
        <v>0</v>
      </c>
      <c r="BX64" s="373">
        <v>0</v>
      </c>
      <c r="BY64" s="373">
        <v>0</v>
      </c>
      <c r="BZ64" s="373">
        <v>0</v>
      </c>
      <c r="CA64" s="373">
        <v>0</v>
      </c>
      <c r="CB64" s="373">
        <v>0</v>
      </c>
      <c r="CC64" s="373">
        <v>0</v>
      </c>
      <c r="CD64" s="373">
        <v>0</v>
      </c>
      <c r="CE64" s="373">
        <v>0</v>
      </c>
      <c r="CF64" s="373">
        <v>0</v>
      </c>
      <c r="CG64" s="373">
        <v>0</v>
      </c>
      <c r="CH64" s="373">
        <v>0</v>
      </c>
      <c r="CI64" s="373">
        <v>0</v>
      </c>
      <c r="CJ64" s="373">
        <v>0</v>
      </c>
      <c r="CK64" s="373">
        <v>0</v>
      </c>
      <c r="CL64" s="373">
        <v>0</v>
      </c>
      <c r="CM64" s="373">
        <v>0</v>
      </c>
      <c r="CN64" s="373">
        <v>0</v>
      </c>
      <c r="CO64" s="373">
        <v>0</v>
      </c>
      <c r="CP64" s="373">
        <v>0</v>
      </c>
      <c r="CQ64" s="373">
        <v>0</v>
      </c>
      <c r="CR64" s="373">
        <v>0</v>
      </c>
      <c r="CS64" s="373">
        <v>0</v>
      </c>
      <c r="CT64" s="373">
        <v>0</v>
      </c>
      <c r="CU64" s="373">
        <v>0</v>
      </c>
      <c r="CV64" s="373">
        <v>0</v>
      </c>
      <c r="CW64" s="373">
        <v>0</v>
      </c>
      <c r="CX64" s="373">
        <v>0</v>
      </c>
      <c r="CY64" s="373">
        <v>0</v>
      </c>
      <c r="CZ64" s="373">
        <v>0</v>
      </c>
      <c r="DA64" s="373">
        <v>0</v>
      </c>
      <c r="DB64" s="373">
        <v>0</v>
      </c>
      <c r="DC64" s="373">
        <v>0</v>
      </c>
      <c r="DD64" s="373">
        <v>0</v>
      </c>
      <c r="DE64" s="373">
        <v>2</v>
      </c>
      <c r="DF64" s="373">
        <v>0</v>
      </c>
      <c r="DG64" s="373">
        <v>0</v>
      </c>
      <c r="DH64" s="373">
        <v>0</v>
      </c>
      <c r="DI64" s="373">
        <v>0</v>
      </c>
      <c r="DJ64" s="373">
        <v>0</v>
      </c>
      <c r="DK64" s="374"/>
      <c r="DL64" s="374"/>
      <c r="DM64" s="380">
        <f t="shared" si="1"/>
        <v>0</v>
      </c>
    </row>
    <row r="65" spans="2:117" s="394" customFormat="1" ht="14.25" customHeight="1" x14ac:dyDescent="0.2">
      <c r="B65" s="396" t="s">
        <v>8894</v>
      </c>
      <c r="C65" s="397"/>
      <c r="D65" s="398"/>
      <c r="E65" s="400">
        <v>50</v>
      </c>
      <c r="F65" s="400">
        <v>7.07</v>
      </c>
      <c r="G65" s="378">
        <v>0</v>
      </c>
      <c r="H65" s="370">
        <v>199235.52</v>
      </c>
      <c r="I65" s="371">
        <v>0</v>
      </c>
      <c r="J65" s="372">
        <v>42</v>
      </c>
      <c r="K65" s="379">
        <v>0</v>
      </c>
      <c r="L65" s="379">
        <v>0</v>
      </c>
      <c r="M65" s="379">
        <v>0</v>
      </c>
      <c r="N65" s="379">
        <v>0</v>
      </c>
      <c r="O65" s="379">
        <v>0</v>
      </c>
      <c r="P65" s="379">
        <v>0</v>
      </c>
      <c r="Q65" s="379">
        <v>0</v>
      </c>
      <c r="R65" s="379">
        <v>0</v>
      </c>
      <c r="S65" s="379">
        <v>0</v>
      </c>
      <c r="T65" s="379">
        <v>0</v>
      </c>
      <c r="U65" s="379">
        <v>0</v>
      </c>
      <c r="V65" s="379">
        <v>0</v>
      </c>
      <c r="W65" s="379">
        <v>0</v>
      </c>
      <c r="X65" s="379">
        <v>0</v>
      </c>
      <c r="Y65" s="379">
        <v>0</v>
      </c>
      <c r="Z65" s="379">
        <v>0</v>
      </c>
      <c r="AA65" s="379">
        <v>0</v>
      </c>
      <c r="AB65" s="379">
        <v>0</v>
      </c>
      <c r="AC65" s="379">
        <v>0</v>
      </c>
      <c r="AD65" s="379">
        <v>0</v>
      </c>
      <c r="AE65" s="379">
        <v>0</v>
      </c>
      <c r="AF65" s="379">
        <v>0</v>
      </c>
      <c r="AG65" s="379">
        <v>0</v>
      </c>
      <c r="AH65" s="379">
        <v>0</v>
      </c>
      <c r="AI65" s="379">
        <v>0</v>
      </c>
      <c r="AJ65" s="379">
        <v>0</v>
      </c>
      <c r="AK65" s="379">
        <v>0</v>
      </c>
      <c r="AL65" s="379">
        <v>0</v>
      </c>
      <c r="AM65" s="379">
        <v>0</v>
      </c>
      <c r="AN65" s="379">
        <v>0</v>
      </c>
      <c r="AO65" s="379">
        <v>0</v>
      </c>
      <c r="AP65" s="379">
        <v>0</v>
      </c>
      <c r="AQ65" s="379">
        <v>0</v>
      </c>
      <c r="AR65" s="379">
        <v>0</v>
      </c>
      <c r="AS65" s="379">
        <v>0</v>
      </c>
      <c r="AT65" s="379">
        <v>0</v>
      </c>
      <c r="AU65" s="379">
        <v>0</v>
      </c>
      <c r="AV65" s="379">
        <v>0</v>
      </c>
      <c r="AW65" s="379">
        <v>0</v>
      </c>
      <c r="AX65" s="379">
        <v>0</v>
      </c>
      <c r="AY65" s="379">
        <v>0</v>
      </c>
      <c r="AZ65" s="379">
        <v>0</v>
      </c>
      <c r="BA65" s="379">
        <v>0</v>
      </c>
      <c r="BB65" s="379">
        <v>0</v>
      </c>
      <c r="BC65" s="379">
        <v>0</v>
      </c>
      <c r="BD65" s="379">
        <v>0</v>
      </c>
      <c r="BE65" s="379">
        <v>0</v>
      </c>
      <c r="BF65" s="379">
        <v>0</v>
      </c>
      <c r="BG65" s="379">
        <v>0</v>
      </c>
      <c r="BH65" s="379">
        <v>0</v>
      </c>
      <c r="BI65" s="379">
        <v>0</v>
      </c>
      <c r="BJ65" s="379">
        <v>0</v>
      </c>
      <c r="BK65" s="379">
        <v>0</v>
      </c>
      <c r="BL65" s="379">
        <v>0</v>
      </c>
      <c r="BM65" s="379">
        <v>0</v>
      </c>
      <c r="BN65" s="379">
        <v>0</v>
      </c>
      <c r="BO65" s="379">
        <v>0</v>
      </c>
      <c r="BP65" s="379">
        <v>0</v>
      </c>
      <c r="BQ65" s="379">
        <v>0</v>
      </c>
      <c r="BR65" s="379">
        <v>0</v>
      </c>
      <c r="BS65" s="379">
        <v>0</v>
      </c>
      <c r="BT65" s="379">
        <v>0</v>
      </c>
      <c r="BU65" s="379">
        <v>0</v>
      </c>
      <c r="BV65" s="379">
        <v>0</v>
      </c>
      <c r="BW65" s="379">
        <v>0</v>
      </c>
      <c r="BX65" s="379">
        <v>0</v>
      </c>
      <c r="BY65" s="379">
        <v>0</v>
      </c>
      <c r="BZ65" s="379">
        <v>0</v>
      </c>
      <c r="CA65" s="379">
        <v>0</v>
      </c>
      <c r="CB65" s="379">
        <v>0</v>
      </c>
      <c r="CC65" s="379">
        <v>0</v>
      </c>
      <c r="CD65" s="379">
        <v>0</v>
      </c>
      <c r="CE65" s="379">
        <v>0</v>
      </c>
      <c r="CF65" s="379">
        <v>0</v>
      </c>
      <c r="CG65" s="379">
        <v>0</v>
      </c>
      <c r="CH65" s="379">
        <v>0</v>
      </c>
      <c r="CI65" s="379">
        <v>0</v>
      </c>
      <c r="CJ65" s="379">
        <v>0</v>
      </c>
      <c r="CK65" s="379">
        <v>0</v>
      </c>
      <c r="CL65" s="379">
        <v>0</v>
      </c>
      <c r="CM65" s="379">
        <v>0</v>
      </c>
      <c r="CN65" s="379">
        <v>0</v>
      </c>
      <c r="CO65" s="379">
        <v>0</v>
      </c>
      <c r="CP65" s="379">
        <v>0</v>
      </c>
      <c r="CQ65" s="379">
        <v>0</v>
      </c>
      <c r="CR65" s="379">
        <v>0</v>
      </c>
      <c r="CS65" s="379">
        <v>0</v>
      </c>
      <c r="CT65" s="379">
        <v>0</v>
      </c>
      <c r="CU65" s="379">
        <v>0</v>
      </c>
      <c r="CV65" s="379">
        <v>0</v>
      </c>
      <c r="CW65" s="379">
        <v>0</v>
      </c>
      <c r="CX65" s="379">
        <v>4</v>
      </c>
      <c r="CY65" s="379">
        <v>10</v>
      </c>
      <c r="CZ65" s="379">
        <v>9</v>
      </c>
      <c r="DA65" s="379">
        <v>2</v>
      </c>
      <c r="DB65" s="379">
        <v>0</v>
      </c>
      <c r="DC65" s="379">
        <v>7</v>
      </c>
      <c r="DD65" s="379">
        <v>4</v>
      </c>
      <c r="DE65" s="379">
        <v>2</v>
      </c>
      <c r="DF65" s="379">
        <v>0</v>
      </c>
      <c r="DG65" s="379">
        <v>2</v>
      </c>
      <c r="DH65" s="379">
        <v>2</v>
      </c>
      <c r="DI65" s="379">
        <v>0</v>
      </c>
      <c r="DJ65" s="379">
        <v>0</v>
      </c>
      <c r="DK65" s="374"/>
      <c r="DL65" s="374"/>
      <c r="DM65" s="380">
        <f t="shared" si="1"/>
        <v>0</v>
      </c>
    </row>
    <row r="66" spans="2:117" s="394" customFormat="1" ht="14.25" customHeight="1" x14ac:dyDescent="0.2">
      <c r="B66" s="396" t="s">
        <v>8895</v>
      </c>
      <c r="C66" s="397" t="s">
        <v>8859</v>
      </c>
      <c r="D66" s="398"/>
      <c r="E66" s="400">
        <v>30.9</v>
      </c>
      <c r="F66" s="400">
        <v>13</v>
      </c>
      <c r="G66" s="378">
        <v>284</v>
      </c>
      <c r="H66" s="370">
        <v>9810</v>
      </c>
      <c r="I66" s="371">
        <v>78</v>
      </c>
      <c r="J66" s="372">
        <v>10418</v>
      </c>
      <c r="K66" s="373">
        <v>0</v>
      </c>
      <c r="L66" s="373">
        <v>0</v>
      </c>
      <c r="M66" s="373">
        <v>0</v>
      </c>
      <c r="N66" s="373">
        <v>0</v>
      </c>
      <c r="O66" s="373">
        <v>0</v>
      </c>
      <c r="P66" s="373">
        <v>0</v>
      </c>
      <c r="Q66" s="373">
        <v>0</v>
      </c>
      <c r="R66" s="373">
        <v>0</v>
      </c>
      <c r="S66" s="373">
        <v>0</v>
      </c>
      <c r="T66" s="373">
        <v>0</v>
      </c>
      <c r="U66" s="373">
        <v>0</v>
      </c>
      <c r="V66" s="373">
        <v>0</v>
      </c>
      <c r="W66" s="373">
        <v>0</v>
      </c>
      <c r="X66" s="373">
        <v>0</v>
      </c>
      <c r="Y66" s="373">
        <v>0</v>
      </c>
      <c r="Z66" s="373">
        <v>0</v>
      </c>
      <c r="AA66" s="373">
        <v>0</v>
      </c>
      <c r="AB66" s="373">
        <v>0</v>
      </c>
      <c r="AC66" s="373">
        <v>0</v>
      </c>
      <c r="AD66" s="373">
        <v>0</v>
      </c>
      <c r="AE66" s="373">
        <v>0</v>
      </c>
      <c r="AF66" s="373">
        <v>0</v>
      </c>
      <c r="AG66" s="373">
        <v>0</v>
      </c>
      <c r="AH66" s="373">
        <v>0</v>
      </c>
      <c r="AI66" s="373">
        <v>0</v>
      </c>
      <c r="AJ66" s="373">
        <v>0</v>
      </c>
      <c r="AK66" s="373">
        <v>0</v>
      </c>
      <c r="AL66" s="373">
        <v>0</v>
      </c>
      <c r="AM66" s="373">
        <v>0</v>
      </c>
      <c r="AN66" s="373">
        <v>0</v>
      </c>
      <c r="AO66" s="373">
        <v>0</v>
      </c>
      <c r="AP66" s="373">
        <v>0</v>
      </c>
      <c r="AQ66" s="373">
        <v>0</v>
      </c>
      <c r="AR66" s="373">
        <v>0</v>
      </c>
      <c r="AS66" s="373">
        <v>0</v>
      </c>
      <c r="AT66" s="373">
        <v>0</v>
      </c>
      <c r="AU66" s="373">
        <v>0</v>
      </c>
      <c r="AV66" s="373">
        <v>0</v>
      </c>
      <c r="AW66" s="373">
        <v>1</v>
      </c>
      <c r="AX66" s="373">
        <v>0</v>
      </c>
      <c r="AY66" s="373">
        <v>0</v>
      </c>
      <c r="AZ66" s="373">
        <v>0</v>
      </c>
      <c r="BA66" s="373">
        <v>0</v>
      </c>
      <c r="BB66" s="373">
        <v>1</v>
      </c>
      <c r="BC66" s="373">
        <v>3</v>
      </c>
      <c r="BD66" s="373">
        <v>1</v>
      </c>
      <c r="BE66" s="373">
        <v>3</v>
      </c>
      <c r="BF66" s="373">
        <v>2</v>
      </c>
      <c r="BG66" s="373">
        <v>3</v>
      </c>
      <c r="BH66" s="373">
        <v>5</v>
      </c>
      <c r="BI66" s="373">
        <v>11</v>
      </c>
      <c r="BJ66" s="373">
        <v>20</v>
      </c>
      <c r="BK66" s="373">
        <v>25</v>
      </c>
      <c r="BL66" s="373">
        <v>27</v>
      </c>
      <c r="BM66" s="373">
        <v>41</v>
      </c>
      <c r="BN66" s="373">
        <v>55</v>
      </c>
      <c r="BO66" s="373">
        <v>32</v>
      </c>
      <c r="BP66" s="373">
        <v>56</v>
      </c>
      <c r="BQ66" s="373">
        <v>56</v>
      </c>
      <c r="BR66" s="373">
        <v>69</v>
      </c>
      <c r="BS66" s="373">
        <v>61.885416666666664</v>
      </c>
      <c r="BT66" s="373">
        <v>54.783811475409834</v>
      </c>
      <c r="BU66" s="373">
        <v>60.870901639344261</v>
      </c>
      <c r="BV66" s="373">
        <v>67.972506830601091</v>
      </c>
      <c r="BW66" s="373">
        <v>77.103142076502735</v>
      </c>
      <c r="BX66" s="373">
        <v>109.56762295081967</v>
      </c>
      <c r="BY66" s="373">
        <v>104.49504781420765</v>
      </c>
      <c r="BZ66" s="373">
        <v>141.0175887978142</v>
      </c>
      <c r="CA66" s="373">
        <v>182.61270491803279</v>
      </c>
      <c r="CB66" s="373">
        <v>219.13524590163934</v>
      </c>
      <c r="CC66" s="373">
        <v>289.13678278688525</v>
      </c>
      <c r="CD66" s="373">
        <v>312.47062841530055</v>
      </c>
      <c r="CE66" s="373">
        <v>330.73189890710381</v>
      </c>
      <c r="CF66" s="373">
        <v>593.49129098360652</v>
      </c>
      <c r="CG66" s="373">
        <v>221.16427595628414</v>
      </c>
      <c r="CH66" s="373">
        <v>55.798326502732237</v>
      </c>
      <c r="CI66" s="373">
        <v>335.80447404371586</v>
      </c>
      <c r="CJ66" s="373">
        <v>108.55310792349727</v>
      </c>
      <c r="CK66" s="373">
        <v>246.52715163934425</v>
      </c>
      <c r="CL66" s="373">
        <v>318.55771857923497</v>
      </c>
      <c r="CM66" s="373">
        <v>154.20628415300547</v>
      </c>
      <c r="CN66" s="373">
        <v>259.71584699453553</v>
      </c>
      <c r="CO66" s="373">
        <v>282.0351775956284</v>
      </c>
      <c r="CP66" s="373">
        <v>146.09016393442624</v>
      </c>
      <c r="CQ66" s="373">
        <v>218.12073087431693</v>
      </c>
      <c r="CR66" s="373">
        <v>243.48360655737704</v>
      </c>
      <c r="CS66" s="373">
        <v>235.36748633879782</v>
      </c>
      <c r="CT66" s="373">
        <v>65.943476775956285</v>
      </c>
      <c r="CU66" s="373">
        <v>238.41103142076503</v>
      </c>
      <c r="CV66" s="373">
        <v>205.94655054644809</v>
      </c>
      <c r="CW66" s="373">
        <v>190</v>
      </c>
      <c r="CX66" s="373">
        <v>258</v>
      </c>
      <c r="CY66" s="373">
        <v>230</v>
      </c>
      <c r="CZ66" s="373">
        <v>201</v>
      </c>
      <c r="DA66" s="373">
        <v>294</v>
      </c>
      <c r="DB66" s="373">
        <v>388</v>
      </c>
      <c r="DC66" s="373">
        <v>432</v>
      </c>
      <c r="DD66" s="373">
        <v>247</v>
      </c>
      <c r="DE66" s="373">
        <v>397</v>
      </c>
      <c r="DF66" s="373">
        <v>351</v>
      </c>
      <c r="DG66" s="373">
        <v>434</v>
      </c>
      <c r="DH66" s="373">
        <v>215</v>
      </c>
      <c r="DI66" s="373">
        <v>261</v>
      </c>
      <c r="DJ66" s="373">
        <v>168</v>
      </c>
      <c r="DK66" s="374"/>
      <c r="DL66" s="374"/>
      <c r="DM66" s="380">
        <f t="shared" si="1"/>
        <v>0</v>
      </c>
    </row>
    <row r="67" spans="2:117" s="394" customFormat="1" ht="14.25" customHeight="1" x14ac:dyDescent="0.2">
      <c r="B67" s="396" t="s">
        <v>8896</v>
      </c>
      <c r="C67" s="397" t="s">
        <v>8859</v>
      </c>
      <c r="D67" s="398"/>
      <c r="E67" s="400">
        <v>31.1</v>
      </c>
      <c r="F67" s="400">
        <v>11.1</v>
      </c>
      <c r="G67" s="378">
        <v>634</v>
      </c>
      <c r="H67" s="370">
        <v>14025</v>
      </c>
      <c r="I67" s="371">
        <v>143</v>
      </c>
      <c r="J67" s="372">
        <v>16110</v>
      </c>
      <c r="K67" s="373">
        <v>0</v>
      </c>
      <c r="L67" s="373">
        <v>0</v>
      </c>
      <c r="M67" s="373">
        <v>0</v>
      </c>
      <c r="N67" s="373">
        <v>0</v>
      </c>
      <c r="O67" s="373">
        <v>0</v>
      </c>
      <c r="P67" s="373">
        <v>0</v>
      </c>
      <c r="Q67" s="373">
        <v>0</v>
      </c>
      <c r="R67" s="373">
        <v>0</v>
      </c>
      <c r="S67" s="373">
        <v>0</v>
      </c>
      <c r="T67" s="373">
        <v>0</v>
      </c>
      <c r="U67" s="373">
        <v>0</v>
      </c>
      <c r="V67" s="373">
        <v>0</v>
      </c>
      <c r="W67" s="373">
        <v>0</v>
      </c>
      <c r="X67" s="373">
        <v>0</v>
      </c>
      <c r="Y67" s="373">
        <v>0</v>
      </c>
      <c r="Z67" s="373">
        <v>0</v>
      </c>
      <c r="AA67" s="373">
        <v>0</v>
      </c>
      <c r="AB67" s="373">
        <v>0</v>
      </c>
      <c r="AC67" s="373">
        <v>0</v>
      </c>
      <c r="AD67" s="373">
        <v>0</v>
      </c>
      <c r="AE67" s="373">
        <v>0</v>
      </c>
      <c r="AF67" s="373">
        <v>1</v>
      </c>
      <c r="AG67" s="373">
        <v>0</v>
      </c>
      <c r="AH67" s="373">
        <v>0</v>
      </c>
      <c r="AI67" s="373">
        <v>1</v>
      </c>
      <c r="AJ67" s="373">
        <v>2</v>
      </c>
      <c r="AK67" s="373">
        <v>0</v>
      </c>
      <c r="AL67" s="373">
        <v>0</v>
      </c>
      <c r="AM67" s="373">
        <v>0</v>
      </c>
      <c r="AN67" s="373">
        <v>1</v>
      </c>
      <c r="AO67" s="373">
        <v>2</v>
      </c>
      <c r="AP67" s="373">
        <v>0</v>
      </c>
      <c r="AQ67" s="373">
        <v>0</v>
      </c>
      <c r="AR67" s="373">
        <v>1</v>
      </c>
      <c r="AS67" s="373">
        <v>1</v>
      </c>
      <c r="AT67" s="373">
        <v>0</v>
      </c>
      <c r="AU67" s="373">
        <v>0</v>
      </c>
      <c r="AV67" s="373">
        <v>1</v>
      </c>
      <c r="AW67" s="373">
        <v>2</v>
      </c>
      <c r="AX67" s="373">
        <v>1</v>
      </c>
      <c r="AY67" s="373">
        <v>2</v>
      </c>
      <c r="AZ67" s="373">
        <v>5</v>
      </c>
      <c r="BA67" s="373">
        <v>6</v>
      </c>
      <c r="BB67" s="373">
        <v>2</v>
      </c>
      <c r="BC67" s="373">
        <v>3</v>
      </c>
      <c r="BD67" s="373">
        <v>4</v>
      </c>
      <c r="BE67" s="373">
        <v>5</v>
      </c>
      <c r="BF67" s="373">
        <v>4</v>
      </c>
      <c r="BG67" s="373">
        <v>2</v>
      </c>
      <c r="BH67" s="373">
        <v>2</v>
      </c>
      <c r="BI67" s="373">
        <v>5</v>
      </c>
      <c r="BJ67" s="373">
        <v>9</v>
      </c>
      <c r="BK67" s="373">
        <v>11</v>
      </c>
      <c r="BL67" s="373">
        <v>10</v>
      </c>
      <c r="BM67" s="373">
        <v>13</v>
      </c>
      <c r="BN67" s="373">
        <v>28</v>
      </c>
      <c r="BO67" s="373">
        <v>34</v>
      </c>
      <c r="BP67" s="373">
        <v>30</v>
      </c>
      <c r="BQ67" s="373">
        <v>59</v>
      </c>
      <c r="BR67" s="373">
        <v>51</v>
      </c>
      <c r="BS67" s="373">
        <v>56.398026315789473</v>
      </c>
      <c r="BT67" s="373">
        <v>79.375</v>
      </c>
      <c r="BU67" s="373">
        <v>67.88651315789474</v>
      </c>
      <c r="BV67" s="373">
        <v>77.286184210526315</v>
      </c>
      <c r="BW67" s="373">
        <v>123.24013157894737</v>
      </c>
      <c r="BX67" s="373">
        <v>144.12828947368422</v>
      </c>
      <c r="BY67" s="373">
        <v>119.0625</v>
      </c>
      <c r="BZ67" s="373">
        <v>138.90625</v>
      </c>
      <c r="CA67" s="373">
        <v>130.55098684210526</v>
      </c>
      <c r="CB67" s="373">
        <v>152.48355263157896</v>
      </c>
      <c r="CC67" s="373">
        <v>335.2549342105263</v>
      </c>
      <c r="CD67" s="373">
        <v>362.40953947368422</v>
      </c>
      <c r="CE67" s="373">
        <v>425.07401315789474</v>
      </c>
      <c r="CF67" s="373">
        <v>858.50328947368416</v>
      </c>
      <c r="CG67" s="373">
        <v>534.73684210526312</v>
      </c>
      <c r="CH67" s="373">
        <v>92.952302631578945</v>
      </c>
      <c r="CI67" s="373">
        <v>498.1825657894737</v>
      </c>
      <c r="CJ67" s="373">
        <v>152.48355263157896</v>
      </c>
      <c r="CK67" s="373">
        <v>315.4111842105263</v>
      </c>
      <c r="CL67" s="373">
        <v>487.73848684210526</v>
      </c>
      <c r="CM67" s="373">
        <v>295.5674342105263</v>
      </c>
      <c r="CN67" s="373">
        <v>345.69901315789474</v>
      </c>
      <c r="CO67" s="373">
        <v>448.05098684210526</v>
      </c>
      <c r="CP67" s="373">
        <v>200.5263157894737</v>
      </c>
      <c r="CQ67" s="373">
        <v>274.67927631578948</v>
      </c>
      <c r="CR67" s="373">
        <v>362.40953947368422</v>
      </c>
      <c r="CS67" s="373">
        <v>402.09703947368422</v>
      </c>
      <c r="CT67" s="373">
        <v>111.75164473684211</v>
      </c>
      <c r="CU67" s="373">
        <v>291.38980263157896</v>
      </c>
      <c r="CV67" s="373">
        <v>370.76480263157896</v>
      </c>
      <c r="CW67" s="373">
        <v>336</v>
      </c>
      <c r="CX67" s="373">
        <v>460</v>
      </c>
      <c r="CY67" s="373">
        <v>455</v>
      </c>
      <c r="CZ67" s="373">
        <v>369</v>
      </c>
      <c r="DA67" s="373">
        <v>427</v>
      </c>
      <c r="DB67" s="373">
        <v>674</v>
      </c>
      <c r="DC67" s="373">
        <v>601</v>
      </c>
      <c r="DD67" s="373">
        <v>527</v>
      </c>
      <c r="DE67" s="373">
        <v>662</v>
      </c>
      <c r="DF67" s="373">
        <v>808</v>
      </c>
      <c r="DG67" s="373">
        <v>846</v>
      </c>
      <c r="DH67" s="373">
        <v>491</v>
      </c>
      <c r="DI67" s="373">
        <v>509</v>
      </c>
      <c r="DJ67" s="373">
        <v>392</v>
      </c>
      <c r="DK67" s="374"/>
      <c r="DL67" s="374"/>
      <c r="DM67" s="380">
        <f t="shared" si="1"/>
        <v>0</v>
      </c>
    </row>
    <row r="68" spans="2:117" s="394" customFormat="1" ht="14.25" customHeight="1" x14ac:dyDescent="0.2">
      <c r="B68" s="396" t="s">
        <v>8897</v>
      </c>
      <c r="C68" s="397" t="s">
        <v>8859</v>
      </c>
      <c r="D68" s="398"/>
      <c r="E68" s="400">
        <v>35</v>
      </c>
      <c r="F68" s="400">
        <v>5.91</v>
      </c>
      <c r="G68" s="378">
        <v>335</v>
      </c>
      <c r="H68" s="370">
        <v>31031</v>
      </c>
      <c r="I68" s="371">
        <v>79</v>
      </c>
      <c r="J68" s="372">
        <v>6649</v>
      </c>
      <c r="K68" s="373">
        <v>0</v>
      </c>
      <c r="L68" s="373">
        <v>0</v>
      </c>
      <c r="M68" s="373">
        <v>0</v>
      </c>
      <c r="N68" s="373">
        <v>0</v>
      </c>
      <c r="O68" s="373">
        <v>0</v>
      </c>
      <c r="P68" s="373">
        <v>0</v>
      </c>
      <c r="Q68" s="373">
        <v>0</v>
      </c>
      <c r="R68" s="373">
        <v>0</v>
      </c>
      <c r="S68" s="373">
        <v>0</v>
      </c>
      <c r="T68" s="373">
        <v>0</v>
      </c>
      <c r="U68" s="373">
        <v>0</v>
      </c>
      <c r="V68" s="373">
        <v>0</v>
      </c>
      <c r="W68" s="373">
        <v>0</v>
      </c>
      <c r="X68" s="373">
        <v>0</v>
      </c>
      <c r="Y68" s="373">
        <v>0</v>
      </c>
      <c r="Z68" s="373">
        <v>0</v>
      </c>
      <c r="AA68" s="373">
        <v>0</v>
      </c>
      <c r="AB68" s="373">
        <v>0</v>
      </c>
      <c r="AC68" s="373">
        <v>0</v>
      </c>
      <c r="AD68" s="373">
        <v>0</v>
      </c>
      <c r="AE68" s="373">
        <v>0</v>
      </c>
      <c r="AF68" s="373">
        <v>0</v>
      </c>
      <c r="AG68" s="373">
        <v>0</v>
      </c>
      <c r="AH68" s="373">
        <v>0</v>
      </c>
      <c r="AI68" s="373">
        <v>0</v>
      </c>
      <c r="AJ68" s="373">
        <v>0</v>
      </c>
      <c r="AK68" s="373">
        <v>0</v>
      </c>
      <c r="AL68" s="373">
        <v>0</v>
      </c>
      <c r="AM68" s="373">
        <v>0</v>
      </c>
      <c r="AN68" s="373">
        <v>0</v>
      </c>
      <c r="AO68" s="373">
        <v>0</v>
      </c>
      <c r="AP68" s="373">
        <v>0</v>
      </c>
      <c r="AQ68" s="373">
        <v>0</v>
      </c>
      <c r="AR68" s="373">
        <v>0</v>
      </c>
      <c r="AS68" s="373">
        <v>0</v>
      </c>
      <c r="AT68" s="373">
        <v>0</v>
      </c>
      <c r="AU68" s="373">
        <v>0</v>
      </c>
      <c r="AV68" s="373">
        <v>0</v>
      </c>
      <c r="AW68" s="373">
        <v>0</v>
      </c>
      <c r="AX68" s="373">
        <v>0</v>
      </c>
      <c r="AY68" s="373">
        <v>0</v>
      </c>
      <c r="AZ68" s="373">
        <v>0</v>
      </c>
      <c r="BA68" s="373">
        <v>0</v>
      </c>
      <c r="BB68" s="373">
        <v>0</v>
      </c>
      <c r="BC68" s="373">
        <v>0</v>
      </c>
      <c r="BD68" s="373">
        <v>0</v>
      </c>
      <c r="BE68" s="373">
        <v>0</v>
      </c>
      <c r="BF68" s="373">
        <v>0</v>
      </c>
      <c r="BG68" s="373">
        <v>0</v>
      </c>
      <c r="BH68" s="373">
        <v>0</v>
      </c>
      <c r="BI68" s="373">
        <v>0</v>
      </c>
      <c r="BJ68" s="373">
        <v>0</v>
      </c>
      <c r="BK68" s="373">
        <v>0</v>
      </c>
      <c r="BL68" s="373">
        <v>0</v>
      </c>
      <c r="BM68" s="373">
        <v>0</v>
      </c>
      <c r="BN68" s="373">
        <v>0</v>
      </c>
      <c r="BO68" s="373">
        <v>0</v>
      </c>
      <c r="BP68" s="373">
        <v>0</v>
      </c>
      <c r="BQ68" s="373">
        <v>0</v>
      </c>
      <c r="BR68" s="373">
        <v>0</v>
      </c>
      <c r="BS68" s="373">
        <v>0</v>
      </c>
      <c r="BT68" s="373">
        <v>0</v>
      </c>
      <c r="BU68" s="373">
        <v>0</v>
      </c>
      <c r="BV68" s="373">
        <v>0</v>
      </c>
      <c r="BW68" s="373">
        <v>0</v>
      </c>
      <c r="BX68" s="373">
        <v>0</v>
      </c>
      <c r="BY68" s="373">
        <v>1.0357142857142858</v>
      </c>
      <c r="BZ68" s="373">
        <v>1.0357142857142858</v>
      </c>
      <c r="CA68" s="373">
        <v>1.0357142857142858</v>
      </c>
      <c r="CB68" s="373">
        <v>8.2857142857142865</v>
      </c>
      <c r="CC68" s="373">
        <v>4.1428571428571432</v>
      </c>
      <c r="CD68" s="373">
        <v>7.25</v>
      </c>
      <c r="CE68" s="373">
        <v>10.357142857142858</v>
      </c>
      <c r="CF68" s="373">
        <v>30.035714285714285</v>
      </c>
      <c r="CG68" s="373">
        <v>27.964285714285715</v>
      </c>
      <c r="CH68" s="373">
        <v>0</v>
      </c>
      <c r="CI68" s="373">
        <v>31.071428571428573</v>
      </c>
      <c r="CJ68" s="373">
        <v>14.5</v>
      </c>
      <c r="CK68" s="373">
        <v>19.678571428571427</v>
      </c>
      <c r="CL68" s="373">
        <v>55.928571428571431</v>
      </c>
      <c r="CM68" s="373">
        <v>32.107142857142854</v>
      </c>
      <c r="CN68" s="373">
        <v>21.75</v>
      </c>
      <c r="CO68" s="373">
        <v>21.75</v>
      </c>
      <c r="CP68" s="373">
        <v>10.357142857142858</v>
      </c>
      <c r="CQ68" s="373">
        <v>50.75</v>
      </c>
      <c r="CR68" s="373">
        <v>111.85714285714286</v>
      </c>
      <c r="CS68" s="373">
        <v>104.60714285714286</v>
      </c>
      <c r="CT68" s="373">
        <v>85.964285714285708</v>
      </c>
      <c r="CU68" s="373">
        <v>131.53571428571428</v>
      </c>
      <c r="CV68" s="373">
        <v>203</v>
      </c>
      <c r="CW68" s="373">
        <v>119</v>
      </c>
      <c r="CX68" s="373">
        <v>216</v>
      </c>
      <c r="CY68" s="373">
        <v>192</v>
      </c>
      <c r="CZ68" s="373">
        <v>193</v>
      </c>
      <c r="DA68" s="373">
        <v>407</v>
      </c>
      <c r="DB68" s="373">
        <v>862</v>
      </c>
      <c r="DC68" s="373">
        <v>668</v>
      </c>
      <c r="DD68" s="373">
        <v>435</v>
      </c>
      <c r="DE68" s="373">
        <v>741</v>
      </c>
      <c r="DF68" s="373">
        <v>579</v>
      </c>
      <c r="DG68" s="373">
        <v>392</v>
      </c>
      <c r="DH68" s="373">
        <v>351</v>
      </c>
      <c r="DI68" s="373">
        <v>302</v>
      </c>
      <c r="DJ68" s="373">
        <v>206</v>
      </c>
      <c r="DK68" s="374"/>
      <c r="DL68" s="374"/>
      <c r="DM68" s="380">
        <f t="shared" si="1"/>
        <v>0</v>
      </c>
    </row>
    <row r="69" spans="2:117" s="394" customFormat="1" ht="14.25" customHeight="1" x14ac:dyDescent="0.2">
      <c r="B69" s="396" t="s">
        <v>8898</v>
      </c>
      <c r="C69" s="397" t="s">
        <v>8859</v>
      </c>
      <c r="D69" s="398"/>
      <c r="E69" s="400">
        <v>29.4</v>
      </c>
      <c r="F69" s="400">
        <v>10.4</v>
      </c>
      <c r="G69" s="378">
        <v>4</v>
      </c>
      <c r="H69" s="370">
        <v>50080</v>
      </c>
      <c r="I69" s="371">
        <v>1</v>
      </c>
      <c r="J69" s="372">
        <v>1861</v>
      </c>
      <c r="K69" s="373">
        <v>0</v>
      </c>
      <c r="L69" s="373">
        <v>0</v>
      </c>
      <c r="M69" s="373">
        <v>0</v>
      </c>
      <c r="N69" s="373">
        <v>0</v>
      </c>
      <c r="O69" s="373">
        <v>0</v>
      </c>
      <c r="P69" s="373">
        <v>0</v>
      </c>
      <c r="Q69" s="373">
        <v>0</v>
      </c>
      <c r="R69" s="373">
        <v>0</v>
      </c>
      <c r="S69" s="373">
        <v>0</v>
      </c>
      <c r="T69" s="373">
        <v>0</v>
      </c>
      <c r="U69" s="373">
        <v>0</v>
      </c>
      <c r="V69" s="373">
        <v>0</v>
      </c>
      <c r="W69" s="373">
        <v>0</v>
      </c>
      <c r="X69" s="373">
        <v>0</v>
      </c>
      <c r="Y69" s="373">
        <v>0</v>
      </c>
      <c r="Z69" s="373">
        <v>0</v>
      </c>
      <c r="AA69" s="373">
        <v>0</v>
      </c>
      <c r="AB69" s="373">
        <v>0</v>
      </c>
      <c r="AC69" s="373">
        <v>0</v>
      </c>
      <c r="AD69" s="373">
        <v>0</v>
      </c>
      <c r="AE69" s="373">
        <v>0</v>
      </c>
      <c r="AF69" s="373">
        <v>0</v>
      </c>
      <c r="AG69" s="373">
        <v>0</v>
      </c>
      <c r="AH69" s="373">
        <v>0</v>
      </c>
      <c r="AI69" s="373">
        <v>0</v>
      </c>
      <c r="AJ69" s="373">
        <v>0</v>
      </c>
      <c r="AK69" s="373">
        <v>0</v>
      </c>
      <c r="AL69" s="373">
        <v>0</v>
      </c>
      <c r="AM69" s="373">
        <v>0</v>
      </c>
      <c r="AN69" s="373">
        <v>0</v>
      </c>
      <c r="AO69" s="373">
        <v>0</v>
      </c>
      <c r="AP69" s="373">
        <v>0</v>
      </c>
      <c r="AQ69" s="373">
        <v>0</v>
      </c>
      <c r="AR69" s="373">
        <v>0</v>
      </c>
      <c r="AS69" s="373">
        <v>0</v>
      </c>
      <c r="AT69" s="373">
        <v>0</v>
      </c>
      <c r="AU69" s="373">
        <v>0</v>
      </c>
      <c r="AV69" s="373">
        <v>0</v>
      </c>
      <c r="AW69" s="373">
        <v>1</v>
      </c>
      <c r="AX69" s="373">
        <v>0</v>
      </c>
      <c r="AY69" s="373">
        <v>0</v>
      </c>
      <c r="AZ69" s="373">
        <v>0</v>
      </c>
      <c r="BA69" s="373">
        <v>4</v>
      </c>
      <c r="BB69" s="373">
        <v>3</v>
      </c>
      <c r="BC69" s="373">
        <v>7</v>
      </c>
      <c r="BD69" s="373">
        <v>5</v>
      </c>
      <c r="BE69" s="373">
        <v>3</v>
      </c>
      <c r="BF69" s="373">
        <v>3</v>
      </c>
      <c r="BG69" s="373">
        <v>5</v>
      </c>
      <c r="BH69" s="373">
        <v>4</v>
      </c>
      <c r="BI69" s="373">
        <v>7</v>
      </c>
      <c r="BJ69" s="373">
        <v>4</v>
      </c>
      <c r="BK69" s="373">
        <v>6</v>
      </c>
      <c r="BL69" s="373">
        <v>7</v>
      </c>
      <c r="BM69" s="373">
        <v>12</v>
      </c>
      <c r="BN69" s="373">
        <v>8</v>
      </c>
      <c r="BO69" s="373">
        <v>5</v>
      </c>
      <c r="BP69" s="373">
        <v>10</v>
      </c>
      <c r="BQ69" s="373">
        <v>9</v>
      </c>
      <c r="BR69" s="373">
        <v>14</v>
      </c>
      <c r="BS69" s="373">
        <v>12.282527881040892</v>
      </c>
      <c r="BT69" s="373">
        <v>9.2118959107806688</v>
      </c>
      <c r="BU69" s="373">
        <v>9.2118959107806688</v>
      </c>
      <c r="BV69" s="373">
        <v>12.282527881040892</v>
      </c>
      <c r="BW69" s="373">
        <v>9.2118959107806688</v>
      </c>
      <c r="BX69" s="373">
        <v>18.423791821561338</v>
      </c>
      <c r="BY69" s="373">
        <v>9.2118959107806688</v>
      </c>
      <c r="BZ69" s="373">
        <v>23.541511771995044</v>
      </c>
      <c r="CA69" s="373">
        <v>18.423791821561338</v>
      </c>
      <c r="CB69" s="373">
        <v>30.706319702602229</v>
      </c>
      <c r="CC69" s="373">
        <v>41.965303593556385</v>
      </c>
      <c r="CD69" s="373">
        <v>67.553903345724905</v>
      </c>
      <c r="CE69" s="373">
        <v>102.35439900867411</v>
      </c>
      <c r="CF69" s="373">
        <v>270.21561338289962</v>
      </c>
      <c r="CG69" s="373">
        <v>14.329615861214375</v>
      </c>
      <c r="CH69" s="373">
        <v>12.282527881040892</v>
      </c>
      <c r="CI69" s="373">
        <v>74.718711276332101</v>
      </c>
      <c r="CJ69" s="373">
        <v>71.648079306071878</v>
      </c>
      <c r="CK69" s="373">
        <v>109.51920693928129</v>
      </c>
      <c r="CL69" s="373">
        <v>118.73110285006196</v>
      </c>
      <c r="CM69" s="373">
        <v>90.071871127633216</v>
      </c>
      <c r="CN69" s="373">
        <v>88.024783147459729</v>
      </c>
      <c r="CO69" s="373">
        <v>77.789343246592324</v>
      </c>
      <c r="CP69" s="373">
        <v>53.224287484510533</v>
      </c>
      <c r="CQ69" s="373">
        <v>82.907063197026019</v>
      </c>
      <c r="CR69" s="373">
        <v>80.859975216852547</v>
      </c>
      <c r="CS69" s="373">
        <v>71.648079306071878</v>
      </c>
      <c r="CT69" s="373">
        <v>55.271375464684013</v>
      </c>
      <c r="CU69" s="373">
        <v>9.2118959107806688</v>
      </c>
      <c r="CV69" s="373">
        <v>7.1648079306071875</v>
      </c>
      <c r="CW69" s="373">
        <v>26</v>
      </c>
      <c r="CX69" s="373">
        <v>12</v>
      </c>
      <c r="CY69" s="373">
        <v>13</v>
      </c>
      <c r="CZ69" s="373">
        <v>17</v>
      </c>
      <c r="DA69" s="373">
        <v>15</v>
      </c>
      <c r="DB69" s="373">
        <v>9</v>
      </c>
      <c r="DC69" s="373">
        <v>0</v>
      </c>
      <c r="DD69" s="373">
        <v>0</v>
      </c>
      <c r="DE69" s="373">
        <v>0</v>
      </c>
      <c r="DF69" s="373">
        <v>0</v>
      </c>
      <c r="DG69" s="373">
        <v>0</v>
      </c>
      <c r="DH69" s="373">
        <v>0</v>
      </c>
      <c r="DI69" s="373">
        <v>0</v>
      </c>
      <c r="DJ69" s="373">
        <v>0</v>
      </c>
      <c r="DK69" s="374"/>
      <c r="DL69" s="374"/>
      <c r="DM69" s="380">
        <f t="shared" si="1"/>
        <v>0</v>
      </c>
    </row>
    <row r="70" spans="2:117" s="394" customFormat="1" ht="14.25" customHeight="1" x14ac:dyDescent="0.2">
      <c r="B70" s="396" t="s">
        <v>8899</v>
      </c>
      <c r="C70" s="397" t="s">
        <v>8859</v>
      </c>
      <c r="D70" s="398"/>
      <c r="E70" s="400">
        <v>23</v>
      </c>
      <c r="F70" s="400">
        <v>11.1</v>
      </c>
      <c r="G70" s="378">
        <v>482</v>
      </c>
      <c r="H70" s="370">
        <v>199236</v>
      </c>
      <c r="I70" s="371">
        <v>41</v>
      </c>
      <c r="J70" s="372">
        <v>12217</v>
      </c>
      <c r="K70" s="373">
        <v>0</v>
      </c>
      <c r="L70" s="373">
        <v>0</v>
      </c>
      <c r="M70" s="373">
        <v>0</v>
      </c>
      <c r="N70" s="373">
        <v>0</v>
      </c>
      <c r="O70" s="373">
        <v>0</v>
      </c>
      <c r="P70" s="373">
        <v>0</v>
      </c>
      <c r="Q70" s="373">
        <v>0</v>
      </c>
      <c r="R70" s="373">
        <v>0</v>
      </c>
      <c r="S70" s="373">
        <v>0</v>
      </c>
      <c r="T70" s="373">
        <v>0</v>
      </c>
      <c r="U70" s="373">
        <v>0</v>
      </c>
      <c r="V70" s="373">
        <v>0</v>
      </c>
      <c r="W70" s="373">
        <v>0</v>
      </c>
      <c r="X70" s="373">
        <v>0</v>
      </c>
      <c r="Y70" s="373">
        <v>0</v>
      </c>
      <c r="Z70" s="373">
        <v>0</v>
      </c>
      <c r="AA70" s="373">
        <v>0</v>
      </c>
      <c r="AB70" s="373">
        <v>0</v>
      </c>
      <c r="AC70" s="373">
        <v>0</v>
      </c>
      <c r="AD70" s="373">
        <v>0</v>
      </c>
      <c r="AE70" s="373">
        <v>0</v>
      </c>
      <c r="AF70" s="373">
        <v>0</v>
      </c>
      <c r="AG70" s="373">
        <v>0</v>
      </c>
      <c r="AH70" s="373">
        <v>0</v>
      </c>
      <c r="AI70" s="373">
        <v>0</v>
      </c>
      <c r="AJ70" s="373">
        <v>0</v>
      </c>
      <c r="AK70" s="373">
        <v>0</v>
      </c>
      <c r="AL70" s="373">
        <v>0</v>
      </c>
      <c r="AM70" s="373">
        <v>0</v>
      </c>
      <c r="AN70" s="373">
        <v>1</v>
      </c>
      <c r="AO70" s="373">
        <v>2</v>
      </c>
      <c r="AP70" s="373">
        <v>0</v>
      </c>
      <c r="AQ70" s="373">
        <v>0</v>
      </c>
      <c r="AR70" s="373">
        <v>0</v>
      </c>
      <c r="AS70" s="373">
        <v>0</v>
      </c>
      <c r="AT70" s="373">
        <v>1</v>
      </c>
      <c r="AU70" s="373">
        <v>0</v>
      </c>
      <c r="AV70" s="373">
        <v>2</v>
      </c>
      <c r="AW70" s="373">
        <v>0</v>
      </c>
      <c r="AX70" s="373">
        <v>0</v>
      </c>
      <c r="AY70" s="373">
        <v>0</v>
      </c>
      <c r="AZ70" s="373">
        <v>2</v>
      </c>
      <c r="BA70" s="373">
        <v>0</v>
      </c>
      <c r="BB70" s="373">
        <v>1</v>
      </c>
      <c r="BC70" s="373">
        <v>1</v>
      </c>
      <c r="BD70" s="373">
        <v>2</v>
      </c>
      <c r="BE70" s="373">
        <v>5</v>
      </c>
      <c r="BF70" s="373">
        <v>4</v>
      </c>
      <c r="BG70" s="373">
        <v>1</v>
      </c>
      <c r="BH70" s="373">
        <v>4</v>
      </c>
      <c r="BI70" s="373">
        <v>6</v>
      </c>
      <c r="BJ70" s="373">
        <v>4</v>
      </c>
      <c r="BK70" s="373">
        <v>0</v>
      </c>
      <c r="BL70" s="373">
        <v>5</v>
      </c>
      <c r="BM70" s="373">
        <v>3</v>
      </c>
      <c r="BN70" s="373">
        <v>5</v>
      </c>
      <c r="BO70" s="373">
        <v>12</v>
      </c>
      <c r="BP70" s="373">
        <v>11</v>
      </c>
      <c r="BQ70" s="373">
        <v>12</v>
      </c>
      <c r="BR70" s="373">
        <v>12</v>
      </c>
      <c r="BS70" s="373">
        <v>3.1171623074166965</v>
      </c>
      <c r="BT70" s="373">
        <v>21.820136151916877</v>
      </c>
      <c r="BU70" s="373">
        <v>14.546757434611251</v>
      </c>
      <c r="BV70" s="373">
        <v>18.702973844500178</v>
      </c>
      <c r="BW70" s="373">
        <v>12.468649229666786</v>
      </c>
      <c r="BX70" s="373">
        <v>21.820136151916877</v>
      </c>
      <c r="BY70" s="373">
        <v>29.093514869222503</v>
      </c>
      <c r="BZ70" s="373">
        <v>23.898244356861341</v>
      </c>
      <c r="CA70" s="373">
        <v>18.702973844500178</v>
      </c>
      <c r="CB70" s="373">
        <v>34.288785381583665</v>
      </c>
      <c r="CC70" s="373">
        <v>56.108921533500535</v>
      </c>
      <c r="CD70" s="373">
        <v>115.33500537441778</v>
      </c>
      <c r="CE70" s="373">
        <v>152.74095306341812</v>
      </c>
      <c r="CF70" s="373">
        <v>316.91150125403084</v>
      </c>
      <c r="CG70" s="373">
        <v>57.14797563597277</v>
      </c>
      <c r="CH70" s="373">
        <v>88.319598710139729</v>
      </c>
      <c r="CI70" s="373">
        <v>196.38122536725189</v>
      </c>
      <c r="CJ70" s="373">
        <v>150.66284485847368</v>
      </c>
      <c r="CK70" s="373">
        <v>222.3575779290577</v>
      </c>
      <c r="CL70" s="373">
        <v>152.74095306341812</v>
      </c>
      <c r="CM70" s="373">
        <v>104.94446434969545</v>
      </c>
      <c r="CN70" s="373">
        <v>59.226083840917234</v>
      </c>
      <c r="CO70" s="373">
        <v>47.796488713722681</v>
      </c>
      <c r="CP70" s="373">
        <v>34.288785381583665</v>
      </c>
      <c r="CQ70" s="373">
        <v>115.33500537441778</v>
      </c>
      <c r="CR70" s="373">
        <v>120.53027588677894</v>
      </c>
      <c r="CS70" s="373">
        <v>143.38946614116804</v>
      </c>
      <c r="CT70" s="373">
        <v>126.76460050161232</v>
      </c>
      <c r="CU70" s="373">
        <v>180.7954138301684</v>
      </c>
      <c r="CV70" s="373">
        <v>259.76352561805805</v>
      </c>
      <c r="CW70" s="373">
        <v>289</v>
      </c>
      <c r="CX70" s="373">
        <v>265</v>
      </c>
      <c r="CY70" s="373">
        <v>258</v>
      </c>
      <c r="CZ70" s="373">
        <v>391</v>
      </c>
      <c r="DA70" s="373">
        <v>489</v>
      </c>
      <c r="DB70" s="373">
        <v>818</v>
      </c>
      <c r="DC70" s="373">
        <v>1020</v>
      </c>
      <c r="DD70" s="373">
        <v>916</v>
      </c>
      <c r="DE70" s="373">
        <v>1226</v>
      </c>
      <c r="DF70" s="373">
        <v>1235</v>
      </c>
      <c r="DG70" s="373">
        <v>824</v>
      </c>
      <c r="DH70" s="373">
        <v>750</v>
      </c>
      <c r="DI70" s="373">
        <v>551</v>
      </c>
      <c r="DJ70" s="373">
        <v>189</v>
      </c>
      <c r="DK70" s="374"/>
      <c r="DL70" s="374"/>
      <c r="DM70" s="380">
        <f t="shared" si="1"/>
        <v>0</v>
      </c>
    </row>
    <row r="71" spans="2:117" s="394" customFormat="1" ht="14.25" customHeight="1" x14ac:dyDescent="0.2">
      <c r="B71" s="396" t="s">
        <v>8900</v>
      </c>
      <c r="C71" s="397" t="s">
        <v>8859</v>
      </c>
      <c r="D71" s="398"/>
      <c r="E71" s="400">
        <v>20.28</v>
      </c>
      <c r="F71" s="400">
        <v>4.5</v>
      </c>
      <c r="G71" s="378">
        <v>0</v>
      </c>
      <c r="H71" s="370">
        <v>32256.26</v>
      </c>
      <c r="I71" s="371">
        <v>0</v>
      </c>
      <c r="J71" s="372">
        <v>33</v>
      </c>
      <c r="K71" s="373">
        <v>0</v>
      </c>
      <c r="L71" s="373">
        <v>0</v>
      </c>
      <c r="M71" s="373">
        <v>0</v>
      </c>
      <c r="N71" s="373">
        <v>0</v>
      </c>
      <c r="O71" s="373">
        <v>0</v>
      </c>
      <c r="P71" s="373">
        <v>0</v>
      </c>
      <c r="Q71" s="373">
        <v>0</v>
      </c>
      <c r="R71" s="373">
        <v>0</v>
      </c>
      <c r="S71" s="373">
        <v>0</v>
      </c>
      <c r="T71" s="373">
        <v>0</v>
      </c>
      <c r="U71" s="373">
        <v>0</v>
      </c>
      <c r="V71" s="373">
        <v>0</v>
      </c>
      <c r="W71" s="373">
        <v>0</v>
      </c>
      <c r="X71" s="373">
        <v>0</v>
      </c>
      <c r="Y71" s="373">
        <v>0</v>
      </c>
      <c r="Z71" s="373">
        <v>0</v>
      </c>
      <c r="AA71" s="373">
        <v>0</v>
      </c>
      <c r="AB71" s="373">
        <v>0</v>
      </c>
      <c r="AC71" s="373">
        <v>0</v>
      </c>
      <c r="AD71" s="373">
        <v>0</v>
      </c>
      <c r="AE71" s="373">
        <v>0</v>
      </c>
      <c r="AF71" s="373">
        <v>0</v>
      </c>
      <c r="AG71" s="373">
        <v>0</v>
      </c>
      <c r="AH71" s="373">
        <v>0</v>
      </c>
      <c r="AI71" s="373">
        <v>0</v>
      </c>
      <c r="AJ71" s="373">
        <v>0</v>
      </c>
      <c r="AK71" s="373">
        <v>0</v>
      </c>
      <c r="AL71" s="373">
        <v>0</v>
      </c>
      <c r="AM71" s="373">
        <v>0</v>
      </c>
      <c r="AN71" s="373">
        <v>0</v>
      </c>
      <c r="AO71" s="373">
        <v>0</v>
      </c>
      <c r="AP71" s="373">
        <v>0</v>
      </c>
      <c r="AQ71" s="373">
        <v>0</v>
      </c>
      <c r="AR71" s="373">
        <v>0</v>
      </c>
      <c r="AS71" s="373">
        <v>0</v>
      </c>
      <c r="AT71" s="373">
        <v>0</v>
      </c>
      <c r="AU71" s="373">
        <v>0</v>
      </c>
      <c r="AV71" s="373">
        <v>0</v>
      </c>
      <c r="AW71" s="373">
        <v>0</v>
      </c>
      <c r="AX71" s="373">
        <v>0</v>
      </c>
      <c r="AY71" s="373">
        <v>0</v>
      </c>
      <c r="AZ71" s="373">
        <v>0</v>
      </c>
      <c r="BA71" s="373">
        <v>0</v>
      </c>
      <c r="BB71" s="373">
        <v>0</v>
      </c>
      <c r="BC71" s="373">
        <v>0</v>
      </c>
      <c r="BD71" s="373">
        <v>0</v>
      </c>
      <c r="BE71" s="373">
        <v>0</v>
      </c>
      <c r="BF71" s="373">
        <v>0</v>
      </c>
      <c r="BG71" s="373">
        <v>0</v>
      </c>
      <c r="BH71" s="373">
        <v>0</v>
      </c>
      <c r="BI71" s="373">
        <v>0</v>
      </c>
      <c r="BJ71" s="373">
        <v>0</v>
      </c>
      <c r="BK71" s="373">
        <v>0</v>
      </c>
      <c r="BL71" s="373">
        <v>0</v>
      </c>
      <c r="BM71" s="373">
        <v>0</v>
      </c>
      <c r="BN71" s="373">
        <v>0</v>
      </c>
      <c r="BO71" s="373">
        <v>0</v>
      </c>
      <c r="BP71" s="373">
        <v>0</v>
      </c>
      <c r="BQ71" s="373">
        <v>0</v>
      </c>
      <c r="BR71" s="373">
        <v>0</v>
      </c>
      <c r="BS71" s="373">
        <v>0</v>
      </c>
      <c r="BT71" s="373">
        <v>0</v>
      </c>
      <c r="BU71" s="373">
        <v>0</v>
      </c>
      <c r="BV71" s="373">
        <v>0</v>
      </c>
      <c r="BW71" s="373">
        <v>0</v>
      </c>
      <c r="BX71" s="373">
        <v>0</v>
      </c>
      <c r="BY71" s="373">
        <v>0</v>
      </c>
      <c r="BZ71" s="373">
        <v>0</v>
      </c>
      <c r="CA71" s="373">
        <v>0</v>
      </c>
      <c r="CB71" s="373">
        <v>0</v>
      </c>
      <c r="CC71" s="373">
        <v>0</v>
      </c>
      <c r="CD71" s="373">
        <v>0</v>
      </c>
      <c r="CE71" s="373">
        <v>0</v>
      </c>
      <c r="CF71" s="373">
        <v>0</v>
      </c>
      <c r="CG71" s="373">
        <v>0</v>
      </c>
      <c r="CH71" s="373">
        <v>0</v>
      </c>
      <c r="CI71" s="373">
        <v>0</v>
      </c>
      <c r="CJ71" s="373">
        <v>0</v>
      </c>
      <c r="CK71" s="373">
        <v>0</v>
      </c>
      <c r="CL71" s="373">
        <v>0</v>
      </c>
      <c r="CM71" s="373">
        <v>0</v>
      </c>
      <c r="CN71" s="373">
        <v>0</v>
      </c>
      <c r="CO71" s="373">
        <v>17.894736842105264</v>
      </c>
      <c r="CP71" s="373">
        <v>0</v>
      </c>
      <c r="CQ71" s="373">
        <v>0</v>
      </c>
      <c r="CR71" s="373">
        <v>0</v>
      </c>
      <c r="CS71" s="373">
        <v>1.0526315789473684</v>
      </c>
      <c r="CT71" s="373">
        <v>1.0526315789473684</v>
      </c>
      <c r="CU71" s="373">
        <v>0</v>
      </c>
      <c r="CV71" s="373">
        <v>0</v>
      </c>
      <c r="CW71" s="373">
        <v>1</v>
      </c>
      <c r="CX71" s="373">
        <v>0</v>
      </c>
      <c r="CY71" s="373">
        <v>4</v>
      </c>
      <c r="CZ71" s="373">
        <v>0</v>
      </c>
      <c r="DA71" s="373">
        <v>1</v>
      </c>
      <c r="DB71" s="373">
        <v>0</v>
      </c>
      <c r="DC71" s="373">
        <v>4</v>
      </c>
      <c r="DD71" s="373">
        <v>2</v>
      </c>
      <c r="DE71" s="373">
        <v>0</v>
      </c>
      <c r="DF71" s="373">
        <v>1</v>
      </c>
      <c r="DG71" s="373">
        <v>0</v>
      </c>
      <c r="DH71" s="373">
        <v>0</v>
      </c>
      <c r="DI71" s="373">
        <v>0</v>
      </c>
      <c r="DJ71" s="373">
        <v>0</v>
      </c>
      <c r="DK71" s="374"/>
      <c r="DL71" s="374"/>
      <c r="DM71" s="380">
        <f t="shared" si="1"/>
        <v>0</v>
      </c>
    </row>
    <row r="72" spans="2:117" s="394" customFormat="1" ht="14.25" customHeight="1" x14ac:dyDescent="0.2">
      <c r="B72" s="396" t="s">
        <v>8901</v>
      </c>
      <c r="C72" s="397" t="s">
        <v>8859</v>
      </c>
      <c r="D72" s="398" t="s">
        <v>8902</v>
      </c>
      <c r="E72" s="377">
        <v>35</v>
      </c>
      <c r="F72" s="377">
        <v>5.91</v>
      </c>
      <c r="G72" s="378">
        <v>48</v>
      </c>
      <c r="H72" s="370">
        <v>76614.44</v>
      </c>
      <c r="I72" s="371">
        <v>9</v>
      </c>
      <c r="J72" s="372" t="s">
        <v>8903</v>
      </c>
      <c r="K72" s="373">
        <v>0</v>
      </c>
      <c r="L72" s="373">
        <v>0</v>
      </c>
      <c r="M72" s="373">
        <v>0</v>
      </c>
      <c r="N72" s="373">
        <v>0</v>
      </c>
      <c r="O72" s="373">
        <v>0</v>
      </c>
      <c r="P72" s="373">
        <v>0</v>
      </c>
      <c r="Q72" s="373">
        <v>0</v>
      </c>
      <c r="R72" s="373">
        <v>0</v>
      </c>
      <c r="S72" s="373">
        <v>0</v>
      </c>
      <c r="T72" s="373">
        <v>0</v>
      </c>
      <c r="U72" s="373">
        <v>0</v>
      </c>
      <c r="V72" s="373">
        <v>0</v>
      </c>
      <c r="W72" s="373">
        <v>0</v>
      </c>
      <c r="X72" s="373">
        <v>0</v>
      </c>
      <c r="Y72" s="373">
        <v>0</v>
      </c>
      <c r="Z72" s="373">
        <v>0</v>
      </c>
      <c r="AA72" s="373">
        <v>0</v>
      </c>
      <c r="AB72" s="373">
        <v>0</v>
      </c>
      <c r="AC72" s="373">
        <v>0</v>
      </c>
      <c r="AD72" s="373">
        <v>0</v>
      </c>
      <c r="AE72" s="373">
        <v>0</v>
      </c>
      <c r="AF72" s="373">
        <v>0</v>
      </c>
      <c r="AG72" s="373">
        <v>0</v>
      </c>
      <c r="AH72" s="373">
        <v>0</v>
      </c>
      <c r="AI72" s="373">
        <v>0</v>
      </c>
      <c r="AJ72" s="373">
        <v>0</v>
      </c>
      <c r="AK72" s="373">
        <v>0</v>
      </c>
      <c r="AL72" s="373">
        <v>0</v>
      </c>
      <c r="AM72" s="373">
        <v>0</v>
      </c>
      <c r="AN72" s="373">
        <v>0</v>
      </c>
      <c r="AO72" s="373">
        <v>0</v>
      </c>
      <c r="AP72" s="373">
        <v>0</v>
      </c>
      <c r="AQ72" s="373">
        <v>0</v>
      </c>
      <c r="AR72" s="373">
        <v>0</v>
      </c>
      <c r="AS72" s="373">
        <v>0</v>
      </c>
      <c r="AT72" s="373">
        <v>0</v>
      </c>
      <c r="AU72" s="373">
        <v>0</v>
      </c>
      <c r="AV72" s="373">
        <v>0</v>
      </c>
      <c r="AW72" s="373">
        <v>0</v>
      </c>
      <c r="AX72" s="373">
        <v>0</v>
      </c>
      <c r="AY72" s="373">
        <v>0</v>
      </c>
      <c r="AZ72" s="373">
        <v>0</v>
      </c>
      <c r="BA72" s="373">
        <v>0</v>
      </c>
      <c r="BB72" s="373">
        <v>0</v>
      </c>
      <c r="BC72" s="373">
        <v>0</v>
      </c>
      <c r="BD72" s="373">
        <v>0</v>
      </c>
      <c r="BE72" s="373">
        <v>0</v>
      </c>
      <c r="BF72" s="373">
        <v>0</v>
      </c>
      <c r="BG72" s="373">
        <v>0</v>
      </c>
      <c r="BH72" s="373">
        <v>0</v>
      </c>
      <c r="BI72" s="373">
        <v>0</v>
      </c>
      <c r="BJ72" s="373">
        <v>0</v>
      </c>
      <c r="BK72" s="373">
        <v>0</v>
      </c>
      <c r="BL72" s="373">
        <v>0</v>
      </c>
      <c r="BM72" s="373">
        <v>0</v>
      </c>
      <c r="BN72" s="373">
        <v>0</v>
      </c>
      <c r="BO72" s="373">
        <v>0</v>
      </c>
      <c r="BP72" s="373">
        <v>0</v>
      </c>
      <c r="BQ72" s="373">
        <v>0</v>
      </c>
      <c r="BR72" s="373">
        <v>0</v>
      </c>
      <c r="BS72" s="373">
        <v>0</v>
      </c>
      <c r="BT72" s="373">
        <v>0</v>
      </c>
      <c r="BU72" s="373">
        <v>0</v>
      </c>
      <c r="BV72" s="373">
        <v>0</v>
      </c>
      <c r="BW72" s="373">
        <v>0</v>
      </c>
      <c r="BX72" s="373">
        <v>0</v>
      </c>
      <c r="BY72" s="373">
        <v>0</v>
      </c>
      <c r="BZ72" s="373">
        <v>0</v>
      </c>
      <c r="CA72" s="373">
        <v>0</v>
      </c>
      <c r="CB72" s="373">
        <v>0</v>
      </c>
      <c r="CC72" s="373">
        <v>0</v>
      </c>
      <c r="CD72" s="373">
        <v>0</v>
      </c>
      <c r="CE72" s="373">
        <v>0</v>
      </c>
      <c r="CF72" s="373">
        <v>0</v>
      </c>
      <c r="CG72" s="373">
        <v>0</v>
      </c>
      <c r="CH72" s="373">
        <v>0</v>
      </c>
      <c r="CI72" s="373">
        <v>2.75</v>
      </c>
      <c r="CJ72" s="373">
        <v>0</v>
      </c>
      <c r="CK72" s="373">
        <v>2.75</v>
      </c>
      <c r="CL72" s="373">
        <v>6.875</v>
      </c>
      <c r="CM72" s="373">
        <v>0</v>
      </c>
      <c r="CN72" s="373">
        <v>1.375</v>
      </c>
      <c r="CO72" s="373">
        <v>9.625</v>
      </c>
      <c r="CP72" s="373">
        <v>2.75</v>
      </c>
      <c r="CQ72" s="373">
        <v>0</v>
      </c>
      <c r="CR72" s="373">
        <v>4.125</v>
      </c>
      <c r="CS72" s="373">
        <v>2.75</v>
      </c>
      <c r="CT72" s="373">
        <v>5.5</v>
      </c>
      <c r="CU72" s="373">
        <v>9.625</v>
      </c>
      <c r="CV72" s="373">
        <v>17.875</v>
      </c>
      <c r="CW72" s="373">
        <v>12</v>
      </c>
      <c r="CX72" s="373">
        <v>13</v>
      </c>
      <c r="CY72" s="373">
        <v>5</v>
      </c>
      <c r="CZ72" s="373">
        <v>6</v>
      </c>
      <c r="DA72" s="373">
        <v>5</v>
      </c>
      <c r="DB72" s="373">
        <v>25</v>
      </c>
      <c r="DC72" s="373">
        <v>24</v>
      </c>
      <c r="DD72" s="373">
        <v>17</v>
      </c>
      <c r="DE72" s="373">
        <v>82</v>
      </c>
      <c r="DF72" s="373">
        <v>46</v>
      </c>
      <c r="DG72" s="373">
        <v>30</v>
      </c>
      <c r="DH72" s="373">
        <v>32</v>
      </c>
      <c r="DI72" s="373">
        <v>57</v>
      </c>
      <c r="DJ72" s="373">
        <v>15</v>
      </c>
      <c r="DK72" s="374"/>
      <c r="DL72" s="374"/>
      <c r="DM72" s="380">
        <f t="shared" si="1"/>
        <v>0</v>
      </c>
    </row>
    <row r="73" spans="2:117" s="394" customFormat="1" ht="14.25" customHeight="1" x14ac:dyDescent="0.2">
      <c r="B73" s="396" t="s">
        <v>8904</v>
      </c>
      <c r="C73" s="397" t="s">
        <v>8859</v>
      </c>
      <c r="D73" s="398"/>
      <c r="E73" s="377">
        <v>49</v>
      </c>
      <c r="F73" s="377">
        <v>12.3</v>
      </c>
      <c r="G73" s="378">
        <v>0</v>
      </c>
      <c r="H73" s="370">
        <v>1128100.1000000001</v>
      </c>
      <c r="I73" s="371">
        <v>0</v>
      </c>
      <c r="J73" s="372" t="s">
        <v>8905</v>
      </c>
      <c r="K73" s="373">
        <v>0</v>
      </c>
      <c r="L73" s="373">
        <v>0</v>
      </c>
      <c r="M73" s="373">
        <v>0</v>
      </c>
      <c r="N73" s="373">
        <v>0</v>
      </c>
      <c r="O73" s="373">
        <v>0</v>
      </c>
      <c r="P73" s="373">
        <v>0</v>
      </c>
      <c r="Q73" s="373">
        <v>0</v>
      </c>
      <c r="R73" s="373">
        <v>0</v>
      </c>
      <c r="S73" s="373">
        <v>0</v>
      </c>
      <c r="T73" s="373">
        <v>0</v>
      </c>
      <c r="U73" s="373">
        <v>0</v>
      </c>
      <c r="V73" s="373">
        <v>0</v>
      </c>
      <c r="W73" s="373">
        <v>0</v>
      </c>
      <c r="X73" s="373">
        <v>0</v>
      </c>
      <c r="Y73" s="373">
        <v>0</v>
      </c>
      <c r="Z73" s="373">
        <v>0</v>
      </c>
      <c r="AA73" s="373">
        <v>0</v>
      </c>
      <c r="AB73" s="373">
        <v>0</v>
      </c>
      <c r="AC73" s="373">
        <v>0</v>
      </c>
      <c r="AD73" s="373">
        <v>0</v>
      </c>
      <c r="AE73" s="373">
        <v>0</v>
      </c>
      <c r="AF73" s="373">
        <v>0</v>
      </c>
      <c r="AG73" s="373">
        <v>0</v>
      </c>
      <c r="AH73" s="373">
        <v>0</v>
      </c>
      <c r="AI73" s="373">
        <v>0</v>
      </c>
      <c r="AJ73" s="373">
        <v>0</v>
      </c>
      <c r="AK73" s="373">
        <v>0</v>
      </c>
      <c r="AL73" s="373">
        <v>0</v>
      </c>
      <c r="AM73" s="373">
        <v>0</v>
      </c>
      <c r="AN73" s="373">
        <v>0</v>
      </c>
      <c r="AO73" s="373">
        <v>0</v>
      </c>
      <c r="AP73" s="373">
        <v>0</v>
      </c>
      <c r="AQ73" s="373">
        <v>0</v>
      </c>
      <c r="AR73" s="373">
        <v>0</v>
      </c>
      <c r="AS73" s="373">
        <v>0</v>
      </c>
      <c r="AT73" s="373">
        <v>0</v>
      </c>
      <c r="AU73" s="373">
        <v>0</v>
      </c>
      <c r="AV73" s="373">
        <v>0</v>
      </c>
      <c r="AW73" s="373">
        <v>0</v>
      </c>
      <c r="AX73" s="373">
        <v>0</v>
      </c>
      <c r="AY73" s="373">
        <v>0</v>
      </c>
      <c r="AZ73" s="373">
        <v>0</v>
      </c>
      <c r="BA73" s="373">
        <v>0</v>
      </c>
      <c r="BB73" s="373">
        <v>0</v>
      </c>
      <c r="BC73" s="373">
        <v>0</v>
      </c>
      <c r="BD73" s="373">
        <v>0</v>
      </c>
      <c r="BE73" s="373">
        <v>0</v>
      </c>
      <c r="BF73" s="373">
        <v>0</v>
      </c>
      <c r="BG73" s="373">
        <v>0</v>
      </c>
      <c r="BH73" s="373">
        <v>0</v>
      </c>
      <c r="BI73" s="373">
        <v>0</v>
      </c>
      <c r="BJ73" s="373">
        <v>0</v>
      </c>
      <c r="BK73" s="373">
        <v>0</v>
      </c>
      <c r="BL73" s="373">
        <v>0</v>
      </c>
      <c r="BM73" s="373">
        <v>0</v>
      </c>
      <c r="BN73" s="373">
        <v>0</v>
      </c>
      <c r="BO73" s="373">
        <v>0</v>
      </c>
      <c r="BP73" s="373">
        <v>0</v>
      </c>
      <c r="BQ73" s="373">
        <v>0</v>
      </c>
      <c r="BR73" s="373">
        <v>0</v>
      </c>
      <c r="BS73" s="373">
        <v>0</v>
      </c>
      <c r="BT73" s="373">
        <v>0</v>
      </c>
      <c r="BU73" s="373">
        <v>0</v>
      </c>
      <c r="BV73" s="373">
        <v>0</v>
      </c>
      <c r="BW73" s="373">
        <v>5.4</v>
      </c>
      <c r="BX73" s="373">
        <v>0</v>
      </c>
      <c r="BY73" s="373">
        <v>0</v>
      </c>
      <c r="BZ73" s="373">
        <v>0</v>
      </c>
      <c r="CA73" s="373">
        <v>1.8</v>
      </c>
      <c r="CB73" s="373">
        <v>0</v>
      </c>
      <c r="CC73" s="373">
        <v>0</v>
      </c>
      <c r="CD73" s="373">
        <v>0</v>
      </c>
      <c r="CE73" s="373">
        <v>0</v>
      </c>
      <c r="CF73" s="373">
        <v>0</v>
      </c>
      <c r="CG73" s="373">
        <v>0</v>
      </c>
      <c r="CH73" s="373">
        <v>1.8</v>
      </c>
      <c r="CI73" s="373">
        <v>0</v>
      </c>
      <c r="CJ73" s="373">
        <v>0</v>
      </c>
      <c r="CK73" s="373">
        <v>0</v>
      </c>
      <c r="CL73" s="373">
        <v>0</v>
      </c>
      <c r="CM73" s="373">
        <v>0</v>
      </c>
      <c r="CN73" s="373">
        <v>0</v>
      </c>
      <c r="CO73" s="373">
        <v>0</v>
      </c>
      <c r="CP73" s="373">
        <v>0</v>
      </c>
      <c r="CQ73" s="373">
        <v>0</v>
      </c>
      <c r="CR73" s="373">
        <v>0</v>
      </c>
      <c r="CS73" s="373">
        <v>0</v>
      </c>
      <c r="CT73" s="373">
        <v>0</v>
      </c>
      <c r="CU73" s="373">
        <v>0</v>
      </c>
      <c r="CV73" s="373">
        <v>0</v>
      </c>
      <c r="CW73" s="373">
        <v>0</v>
      </c>
      <c r="CX73" s="373">
        <v>0</v>
      </c>
      <c r="CY73" s="373">
        <v>1</v>
      </c>
      <c r="CZ73" s="373">
        <v>0</v>
      </c>
      <c r="DA73" s="373">
        <v>0</v>
      </c>
      <c r="DB73" s="373">
        <v>0</v>
      </c>
      <c r="DC73" s="373">
        <v>0</v>
      </c>
      <c r="DD73" s="373">
        <v>0</v>
      </c>
      <c r="DE73" s="373">
        <v>1</v>
      </c>
      <c r="DF73" s="373">
        <v>0</v>
      </c>
      <c r="DG73" s="373">
        <v>1</v>
      </c>
      <c r="DH73" s="373">
        <v>0</v>
      </c>
      <c r="DI73" s="373">
        <v>0</v>
      </c>
      <c r="DJ73" s="373">
        <v>0</v>
      </c>
      <c r="DK73" s="374"/>
      <c r="DL73" s="374"/>
      <c r="DM73" s="380">
        <f t="shared" si="1"/>
        <v>0</v>
      </c>
    </row>
    <row r="74" spans="2:117" s="394" customFormat="1" ht="14.25" customHeight="1" x14ac:dyDescent="0.2">
      <c r="B74" s="396" t="s">
        <v>8906</v>
      </c>
      <c r="C74" s="397" t="s">
        <v>8859</v>
      </c>
      <c r="D74" s="398"/>
      <c r="E74" s="377">
        <v>35</v>
      </c>
      <c r="F74" s="377">
        <v>5.9</v>
      </c>
      <c r="G74" s="378">
        <v>0</v>
      </c>
      <c r="H74" s="370">
        <v>931017.59</v>
      </c>
      <c r="I74" s="371">
        <v>0</v>
      </c>
      <c r="J74" s="372" t="s">
        <v>8907</v>
      </c>
      <c r="K74" s="373">
        <v>0</v>
      </c>
      <c r="L74" s="373">
        <v>0</v>
      </c>
      <c r="M74" s="373">
        <v>0</v>
      </c>
      <c r="N74" s="373">
        <v>0</v>
      </c>
      <c r="O74" s="373">
        <v>0</v>
      </c>
      <c r="P74" s="373">
        <v>0</v>
      </c>
      <c r="Q74" s="373">
        <v>0</v>
      </c>
      <c r="R74" s="373">
        <v>0</v>
      </c>
      <c r="S74" s="373">
        <v>0</v>
      </c>
      <c r="T74" s="373">
        <v>0</v>
      </c>
      <c r="U74" s="373">
        <v>0</v>
      </c>
      <c r="V74" s="373">
        <v>0</v>
      </c>
      <c r="W74" s="373">
        <v>0</v>
      </c>
      <c r="X74" s="373">
        <v>0</v>
      </c>
      <c r="Y74" s="373">
        <v>0</v>
      </c>
      <c r="Z74" s="373">
        <v>0</v>
      </c>
      <c r="AA74" s="373">
        <v>0</v>
      </c>
      <c r="AB74" s="373">
        <v>0</v>
      </c>
      <c r="AC74" s="373">
        <v>0</v>
      </c>
      <c r="AD74" s="373">
        <v>0</v>
      </c>
      <c r="AE74" s="373">
        <v>0</v>
      </c>
      <c r="AF74" s="373">
        <v>0</v>
      </c>
      <c r="AG74" s="373">
        <v>0</v>
      </c>
      <c r="AH74" s="373">
        <v>0</v>
      </c>
      <c r="AI74" s="373">
        <v>0</v>
      </c>
      <c r="AJ74" s="373">
        <v>0</v>
      </c>
      <c r="AK74" s="373">
        <v>0</v>
      </c>
      <c r="AL74" s="373">
        <v>0</v>
      </c>
      <c r="AM74" s="373">
        <v>0</v>
      </c>
      <c r="AN74" s="373">
        <v>0</v>
      </c>
      <c r="AO74" s="373">
        <v>0</v>
      </c>
      <c r="AP74" s="373">
        <v>0</v>
      </c>
      <c r="AQ74" s="373">
        <v>0</v>
      </c>
      <c r="AR74" s="373">
        <v>0</v>
      </c>
      <c r="AS74" s="373">
        <v>0</v>
      </c>
      <c r="AT74" s="373">
        <v>0</v>
      </c>
      <c r="AU74" s="373">
        <v>0</v>
      </c>
      <c r="AV74" s="373">
        <v>0</v>
      </c>
      <c r="AW74" s="373">
        <v>0</v>
      </c>
      <c r="AX74" s="373">
        <v>0</v>
      </c>
      <c r="AY74" s="373">
        <v>0</v>
      </c>
      <c r="AZ74" s="373">
        <v>0</v>
      </c>
      <c r="BA74" s="373">
        <v>0</v>
      </c>
      <c r="BB74" s="373">
        <v>0</v>
      </c>
      <c r="BC74" s="373">
        <v>0</v>
      </c>
      <c r="BD74" s="373">
        <v>0</v>
      </c>
      <c r="BE74" s="373">
        <v>0</v>
      </c>
      <c r="BF74" s="373">
        <v>0</v>
      </c>
      <c r="BG74" s="373">
        <v>0</v>
      </c>
      <c r="BH74" s="373">
        <v>0</v>
      </c>
      <c r="BI74" s="373">
        <v>0</v>
      </c>
      <c r="BJ74" s="373">
        <v>0</v>
      </c>
      <c r="BK74" s="373">
        <v>0</v>
      </c>
      <c r="BL74" s="373">
        <v>0</v>
      </c>
      <c r="BM74" s="373">
        <v>0</v>
      </c>
      <c r="BN74" s="373">
        <v>0</v>
      </c>
      <c r="BO74" s="373">
        <v>0</v>
      </c>
      <c r="BP74" s="373">
        <v>0</v>
      </c>
      <c r="BQ74" s="373">
        <v>0</v>
      </c>
      <c r="BR74" s="373">
        <v>0</v>
      </c>
      <c r="BS74" s="373">
        <v>0</v>
      </c>
      <c r="BT74" s="373">
        <v>0</v>
      </c>
      <c r="BU74" s="373">
        <v>0</v>
      </c>
      <c r="BV74" s="373">
        <v>0</v>
      </c>
      <c r="BW74" s="373">
        <v>0</v>
      </c>
      <c r="BX74" s="373">
        <v>0</v>
      </c>
      <c r="BY74" s="373">
        <v>0</v>
      </c>
      <c r="BZ74" s="373">
        <v>0</v>
      </c>
      <c r="CA74" s="373">
        <v>0</v>
      </c>
      <c r="CB74" s="373">
        <v>0</v>
      </c>
      <c r="CC74" s="373">
        <v>0</v>
      </c>
      <c r="CD74" s="373">
        <v>0</v>
      </c>
      <c r="CE74" s="373">
        <v>0</v>
      </c>
      <c r="CF74" s="373">
        <v>0</v>
      </c>
      <c r="CG74" s="373">
        <v>0</v>
      </c>
      <c r="CH74" s="373">
        <v>0</v>
      </c>
      <c r="CI74" s="373">
        <v>0</v>
      </c>
      <c r="CJ74" s="373">
        <v>0</v>
      </c>
      <c r="CK74" s="373">
        <v>0</v>
      </c>
      <c r="CL74" s="373">
        <v>0</v>
      </c>
      <c r="CM74" s="373">
        <v>0</v>
      </c>
      <c r="CN74" s="373">
        <v>0</v>
      </c>
      <c r="CO74" s="373">
        <v>3</v>
      </c>
      <c r="CP74" s="373">
        <v>0</v>
      </c>
      <c r="CQ74" s="373">
        <v>0</v>
      </c>
      <c r="CR74" s="373">
        <v>0</v>
      </c>
      <c r="CS74" s="373">
        <v>0</v>
      </c>
      <c r="CT74" s="373">
        <v>0</v>
      </c>
      <c r="CU74" s="373">
        <v>0</v>
      </c>
      <c r="CV74" s="373">
        <v>0</v>
      </c>
      <c r="CW74" s="373">
        <v>0</v>
      </c>
      <c r="CX74" s="373">
        <v>0</v>
      </c>
      <c r="CY74" s="373">
        <v>0</v>
      </c>
      <c r="CZ74" s="373">
        <v>0</v>
      </c>
      <c r="DA74" s="373">
        <v>0</v>
      </c>
      <c r="DB74" s="373">
        <v>0</v>
      </c>
      <c r="DC74" s="373">
        <v>0</v>
      </c>
      <c r="DD74" s="373">
        <v>0</v>
      </c>
      <c r="DE74" s="373">
        <v>0</v>
      </c>
      <c r="DF74" s="373">
        <v>0</v>
      </c>
      <c r="DG74" s="373">
        <v>0</v>
      </c>
      <c r="DH74" s="373">
        <v>0</v>
      </c>
      <c r="DI74" s="373">
        <v>0</v>
      </c>
      <c r="DJ74" s="373">
        <v>0</v>
      </c>
      <c r="DK74" s="374"/>
      <c r="DL74" s="374"/>
      <c r="DM74" s="380">
        <f>J74-SUM(K74:DJ74)</f>
        <v>0</v>
      </c>
    </row>
    <row r="75" spans="2:117" s="394" customFormat="1" ht="14.25" customHeight="1" x14ac:dyDescent="0.2">
      <c r="B75" s="396"/>
      <c r="C75" s="397"/>
      <c r="D75" s="398"/>
      <c r="E75" s="382"/>
      <c r="F75" s="377"/>
      <c r="G75" s="378"/>
      <c r="H75" s="370"/>
      <c r="I75" s="371"/>
      <c r="J75" s="372"/>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c r="BL75" s="373"/>
      <c r="BM75" s="373"/>
      <c r="BN75" s="373"/>
      <c r="BO75" s="373"/>
      <c r="BP75" s="373"/>
      <c r="BQ75" s="373"/>
      <c r="BR75" s="373"/>
      <c r="BS75" s="373"/>
      <c r="BT75" s="373"/>
      <c r="BU75" s="373"/>
      <c r="BV75" s="373"/>
      <c r="BW75" s="373"/>
      <c r="BX75" s="373"/>
      <c r="BY75" s="373"/>
      <c r="BZ75" s="373"/>
      <c r="CA75" s="373"/>
      <c r="CB75" s="373"/>
      <c r="CC75" s="373"/>
      <c r="CD75" s="373"/>
      <c r="CE75" s="373"/>
      <c r="CF75" s="373"/>
      <c r="CG75" s="373"/>
      <c r="CH75" s="373"/>
      <c r="CI75" s="373"/>
      <c r="CJ75" s="373"/>
      <c r="CK75" s="373"/>
      <c r="CL75" s="373"/>
      <c r="CM75" s="373"/>
      <c r="CN75" s="373"/>
      <c r="CO75" s="373"/>
      <c r="CP75" s="373"/>
      <c r="CQ75" s="373"/>
      <c r="CR75" s="373"/>
      <c r="CS75" s="373"/>
      <c r="CT75" s="373"/>
      <c r="CU75" s="373"/>
      <c r="CV75" s="373"/>
      <c r="CW75" s="373"/>
      <c r="CX75" s="373"/>
      <c r="CY75" s="373"/>
      <c r="CZ75" s="373"/>
      <c r="DA75" s="373"/>
      <c r="DB75" s="373"/>
      <c r="DC75" s="373"/>
      <c r="DD75" s="373"/>
      <c r="DE75" s="373"/>
      <c r="DF75" s="373"/>
      <c r="DG75" s="373"/>
      <c r="DH75" s="373"/>
      <c r="DI75" s="373"/>
      <c r="DJ75" s="373"/>
      <c r="DK75" s="374"/>
      <c r="DL75" s="374"/>
      <c r="DM75" s="380"/>
    </row>
    <row r="76" spans="2:117" ht="14.25" customHeight="1" x14ac:dyDescent="0.2">
      <c r="B76" s="383" t="s">
        <v>8908</v>
      </c>
      <c r="C76" s="359"/>
      <c r="D76" s="360"/>
      <c r="E76" s="386"/>
      <c r="F76" s="387"/>
      <c r="G76" s="388"/>
      <c r="H76" s="363"/>
      <c r="I76" s="389"/>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row>
    <row r="77" spans="2:117" s="394" customFormat="1" ht="14.25" customHeight="1" x14ac:dyDescent="0.2">
      <c r="B77" s="396"/>
      <c r="C77" s="397"/>
      <c r="D77" s="398"/>
      <c r="E77" s="382"/>
      <c r="F77" s="377"/>
      <c r="G77" s="378"/>
      <c r="H77" s="370"/>
      <c r="I77" s="371"/>
      <c r="J77" s="372"/>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c r="BU77" s="373"/>
      <c r="BV77" s="373"/>
      <c r="BW77" s="373"/>
      <c r="BX77" s="373"/>
      <c r="BY77" s="373"/>
      <c r="BZ77" s="373"/>
      <c r="CA77" s="373"/>
      <c r="CB77" s="373"/>
      <c r="CC77" s="373"/>
      <c r="CD77" s="373"/>
      <c r="CE77" s="373"/>
      <c r="CF77" s="373"/>
      <c r="CG77" s="373"/>
      <c r="CH77" s="373"/>
      <c r="CI77" s="373"/>
      <c r="CJ77" s="373"/>
      <c r="CK77" s="373"/>
      <c r="CL77" s="373"/>
      <c r="CM77" s="373"/>
      <c r="CN77" s="373"/>
      <c r="CO77" s="373"/>
      <c r="CP77" s="373"/>
      <c r="CQ77" s="373"/>
      <c r="CR77" s="373"/>
      <c r="CS77" s="373"/>
      <c r="CT77" s="373"/>
      <c r="CU77" s="373"/>
      <c r="CV77" s="373"/>
      <c r="CW77" s="373"/>
      <c r="CX77" s="373"/>
      <c r="CY77" s="373"/>
      <c r="CZ77" s="373"/>
      <c r="DA77" s="373"/>
      <c r="DB77" s="373"/>
      <c r="DC77" s="373"/>
      <c r="DD77" s="373"/>
      <c r="DE77" s="373"/>
      <c r="DF77" s="373"/>
      <c r="DG77" s="373"/>
      <c r="DH77" s="373"/>
      <c r="DI77" s="373"/>
      <c r="DJ77" s="373"/>
      <c r="DK77" s="374"/>
      <c r="DL77" s="374"/>
      <c r="DM77" s="380"/>
    </row>
    <row r="78" spans="2:117" s="394" customFormat="1" ht="14.25" customHeight="1" x14ac:dyDescent="0.2">
      <c r="B78" s="396" t="s">
        <v>8909</v>
      </c>
      <c r="C78" s="397" t="s">
        <v>8869</v>
      </c>
      <c r="D78" s="398"/>
      <c r="E78" s="377">
        <v>55</v>
      </c>
      <c r="F78" s="377">
        <v>7.42</v>
      </c>
      <c r="G78" s="378">
        <v>9</v>
      </c>
      <c r="H78" s="370">
        <v>474552.32000000001</v>
      </c>
      <c r="I78" s="371">
        <v>1</v>
      </c>
      <c r="J78" s="372">
        <v>33</v>
      </c>
      <c r="K78" s="373">
        <v>0</v>
      </c>
      <c r="L78" s="373">
        <v>0</v>
      </c>
      <c r="M78" s="373">
        <v>0</v>
      </c>
      <c r="N78" s="373">
        <v>0</v>
      </c>
      <c r="O78" s="373">
        <v>0</v>
      </c>
      <c r="P78" s="373">
        <v>0</v>
      </c>
      <c r="Q78" s="373">
        <v>0</v>
      </c>
      <c r="R78" s="373">
        <v>0</v>
      </c>
      <c r="S78" s="373">
        <v>0</v>
      </c>
      <c r="T78" s="373">
        <v>0</v>
      </c>
      <c r="U78" s="373">
        <v>0</v>
      </c>
      <c r="V78" s="373">
        <v>0</v>
      </c>
      <c r="W78" s="373">
        <v>0</v>
      </c>
      <c r="X78" s="373">
        <v>0</v>
      </c>
      <c r="Y78" s="373">
        <v>0</v>
      </c>
      <c r="Z78" s="373">
        <v>0</v>
      </c>
      <c r="AA78" s="373">
        <v>0</v>
      </c>
      <c r="AB78" s="373">
        <v>0</v>
      </c>
      <c r="AC78" s="373">
        <v>0</v>
      </c>
      <c r="AD78" s="373">
        <v>0</v>
      </c>
      <c r="AE78" s="373">
        <v>0</v>
      </c>
      <c r="AF78" s="373">
        <v>0</v>
      </c>
      <c r="AG78" s="373">
        <v>0</v>
      </c>
      <c r="AH78" s="373">
        <v>0</v>
      </c>
      <c r="AI78" s="373">
        <v>0</v>
      </c>
      <c r="AJ78" s="373">
        <v>0</v>
      </c>
      <c r="AK78" s="373">
        <v>0</v>
      </c>
      <c r="AL78" s="373">
        <v>0</v>
      </c>
      <c r="AM78" s="373">
        <v>0</v>
      </c>
      <c r="AN78" s="373">
        <v>0</v>
      </c>
      <c r="AO78" s="373">
        <v>0</v>
      </c>
      <c r="AP78" s="373">
        <v>0</v>
      </c>
      <c r="AQ78" s="373">
        <v>0</v>
      </c>
      <c r="AR78" s="373">
        <v>0</v>
      </c>
      <c r="AS78" s="373">
        <v>0</v>
      </c>
      <c r="AT78" s="373">
        <v>0</v>
      </c>
      <c r="AU78" s="373">
        <v>0</v>
      </c>
      <c r="AV78" s="373">
        <v>0</v>
      </c>
      <c r="AW78" s="373">
        <v>0</v>
      </c>
      <c r="AX78" s="373">
        <v>0</v>
      </c>
      <c r="AY78" s="373">
        <v>0</v>
      </c>
      <c r="AZ78" s="373">
        <v>0</v>
      </c>
      <c r="BA78" s="373">
        <v>0</v>
      </c>
      <c r="BB78" s="373">
        <v>0</v>
      </c>
      <c r="BC78" s="373">
        <v>0</v>
      </c>
      <c r="BD78" s="373">
        <v>0</v>
      </c>
      <c r="BE78" s="373">
        <v>0</v>
      </c>
      <c r="BF78" s="373">
        <v>0</v>
      </c>
      <c r="BG78" s="373">
        <v>0</v>
      </c>
      <c r="BH78" s="373">
        <v>0</v>
      </c>
      <c r="BI78" s="373">
        <v>0</v>
      </c>
      <c r="BJ78" s="373">
        <v>0</v>
      </c>
      <c r="BK78" s="373">
        <v>0</v>
      </c>
      <c r="BL78" s="373">
        <v>1</v>
      </c>
      <c r="BM78" s="373">
        <v>0</v>
      </c>
      <c r="BN78" s="373">
        <v>3</v>
      </c>
      <c r="BO78" s="373">
        <v>0</v>
      </c>
      <c r="BP78" s="373">
        <v>4</v>
      </c>
      <c r="BQ78" s="373">
        <v>0</v>
      </c>
      <c r="BR78" s="373">
        <v>0</v>
      </c>
      <c r="BS78" s="373">
        <v>0</v>
      </c>
      <c r="BT78" s="373">
        <v>0</v>
      </c>
      <c r="BU78" s="373">
        <v>0</v>
      </c>
      <c r="BV78" s="373">
        <v>0</v>
      </c>
      <c r="BW78" s="373">
        <v>7</v>
      </c>
      <c r="BX78" s="373">
        <v>0</v>
      </c>
      <c r="BY78" s="373">
        <v>1.75</v>
      </c>
      <c r="BZ78" s="373">
        <v>0</v>
      </c>
      <c r="CA78" s="373">
        <v>0</v>
      </c>
      <c r="CB78" s="373">
        <v>0</v>
      </c>
      <c r="CC78" s="373">
        <v>0</v>
      </c>
      <c r="CD78" s="373">
        <v>0</v>
      </c>
      <c r="CE78" s="373">
        <v>0</v>
      </c>
      <c r="CF78" s="373">
        <v>0</v>
      </c>
      <c r="CG78" s="373">
        <v>3.5</v>
      </c>
      <c r="CH78" s="373">
        <v>1.75</v>
      </c>
      <c r="CI78" s="373">
        <v>0</v>
      </c>
      <c r="CJ78" s="373">
        <v>7</v>
      </c>
      <c r="CK78" s="373">
        <v>0</v>
      </c>
      <c r="CL78" s="373">
        <v>0</v>
      </c>
      <c r="CM78" s="373">
        <v>0</v>
      </c>
      <c r="CN78" s="373">
        <v>0</v>
      </c>
      <c r="CO78" s="373">
        <v>0</v>
      </c>
      <c r="CP78" s="373">
        <v>0</v>
      </c>
      <c r="CQ78" s="373">
        <v>0</v>
      </c>
      <c r="CR78" s="373">
        <v>0</v>
      </c>
      <c r="CS78" s="373">
        <v>0</v>
      </c>
      <c r="CT78" s="373">
        <v>0</v>
      </c>
      <c r="CU78" s="373">
        <v>0</v>
      </c>
      <c r="CV78" s="373">
        <v>0</v>
      </c>
      <c r="CW78" s="373">
        <v>4</v>
      </c>
      <c r="CX78" s="373">
        <v>0</v>
      </c>
      <c r="CY78" s="373">
        <v>0</v>
      </c>
      <c r="CZ78" s="373">
        <v>0</v>
      </c>
      <c r="DA78" s="373">
        <v>0</v>
      </c>
      <c r="DB78" s="373">
        <v>0</v>
      </c>
      <c r="DC78" s="373">
        <v>0</v>
      </c>
      <c r="DD78" s="373">
        <v>0</v>
      </c>
      <c r="DE78" s="373">
        <v>0</v>
      </c>
      <c r="DF78" s="373">
        <v>0</v>
      </c>
      <c r="DG78" s="373">
        <v>0</v>
      </c>
      <c r="DH78" s="373">
        <v>0</v>
      </c>
      <c r="DI78" s="373">
        <v>0</v>
      </c>
      <c r="DJ78" s="373">
        <v>0</v>
      </c>
      <c r="DK78" s="374" t="str">
        <f>IF(ISERROR(VLOOKUP(DK10,[7]!SUB_OUTDOOR_110,2,FALSE)),"",VLOOKUP(DK10,[7]!SUB_OUTDOOR_110,2,FALSE))</f>
        <v/>
      </c>
      <c r="DL78" s="374"/>
      <c r="DM78" s="380">
        <f t="shared" ref="DM78:DM91" si="2">J78-SUM(K78:DJ78)</f>
        <v>0</v>
      </c>
    </row>
    <row r="79" spans="2:117" s="394" customFormat="1" ht="14.25" customHeight="1" x14ac:dyDescent="0.2">
      <c r="B79" s="396" t="s">
        <v>8910</v>
      </c>
      <c r="C79" s="397" t="s">
        <v>8869</v>
      </c>
      <c r="D79" s="398"/>
      <c r="E79" s="377">
        <v>55</v>
      </c>
      <c r="F79" s="377">
        <v>7.4</v>
      </c>
      <c r="G79" s="378">
        <v>10</v>
      </c>
      <c r="H79" s="370">
        <v>535946.68999999994</v>
      </c>
      <c r="I79" s="371">
        <v>0</v>
      </c>
      <c r="J79" s="372">
        <v>177</v>
      </c>
      <c r="K79" s="373">
        <v>0</v>
      </c>
      <c r="L79" s="373">
        <v>0</v>
      </c>
      <c r="M79" s="373">
        <v>0</v>
      </c>
      <c r="N79" s="373">
        <v>0</v>
      </c>
      <c r="O79" s="373">
        <v>0</v>
      </c>
      <c r="P79" s="373">
        <v>0</v>
      </c>
      <c r="Q79" s="373">
        <v>0</v>
      </c>
      <c r="R79" s="373">
        <v>0</v>
      </c>
      <c r="S79" s="373">
        <v>0</v>
      </c>
      <c r="T79" s="373">
        <v>0</v>
      </c>
      <c r="U79" s="373">
        <v>0</v>
      </c>
      <c r="V79" s="373">
        <v>0</v>
      </c>
      <c r="W79" s="373">
        <v>0</v>
      </c>
      <c r="X79" s="373">
        <v>0</v>
      </c>
      <c r="Y79" s="373">
        <v>0</v>
      </c>
      <c r="Z79" s="373">
        <v>0</v>
      </c>
      <c r="AA79" s="373">
        <v>0</v>
      </c>
      <c r="AB79" s="373">
        <v>0</v>
      </c>
      <c r="AC79" s="373">
        <v>0</v>
      </c>
      <c r="AD79" s="373">
        <v>0</v>
      </c>
      <c r="AE79" s="373">
        <v>0</v>
      </c>
      <c r="AF79" s="373">
        <v>0</v>
      </c>
      <c r="AG79" s="373">
        <v>0</v>
      </c>
      <c r="AH79" s="373">
        <v>0</v>
      </c>
      <c r="AI79" s="373">
        <v>0</v>
      </c>
      <c r="AJ79" s="373">
        <v>0</v>
      </c>
      <c r="AK79" s="373">
        <v>0</v>
      </c>
      <c r="AL79" s="373">
        <v>0</v>
      </c>
      <c r="AM79" s="373">
        <v>0</v>
      </c>
      <c r="AN79" s="373">
        <v>0</v>
      </c>
      <c r="AO79" s="373">
        <v>0</v>
      </c>
      <c r="AP79" s="373">
        <v>0</v>
      </c>
      <c r="AQ79" s="373">
        <v>0</v>
      </c>
      <c r="AR79" s="373">
        <v>0</v>
      </c>
      <c r="AS79" s="373">
        <v>0</v>
      </c>
      <c r="AT79" s="373">
        <v>0</v>
      </c>
      <c r="AU79" s="373">
        <v>0</v>
      </c>
      <c r="AV79" s="373">
        <v>0</v>
      </c>
      <c r="AW79" s="373">
        <v>0</v>
      </c>
      <c r="AX79" s="373">
        <v>0</v>
      </c>
      <c r="AY79" s="373">
        <v>0</v>
      </c>
      <c r="AZ79" s="373">
        <v>0</v>
      </c>
      <c r="BA79" s="373">
        <v>0</v>
      </c>
      <c r="BB79" s="373">
        <v>0</v>
      </c>
      <c r="BC79" s="373">
        <v>0</v>
      </c>
      <c r="BD79" s="373">
        <v>0</v>
      </c>
      <c r="BE79" s="373">
        <v>0</v>
      </c>
      <c r="BF79" s="373">
        <v>0</v>
      </c>
      <c r="BG79" s="373">
        <v>0</v>
      </c>
      <c r="BH79" s="373">
        <v>0</v>
      </c>
      <c r="BI79" s="373">
        <v>0</v>
      </c>
      <c r="BJ79" s="373">
        <v>0</v>
      </c>
      <c r="BK79" s="373">
        <v>0</v>
      </c>
      <c r="BL79" s="373">
        <v>0</v>
      </c>
      <c r="BM79" s="373">
        <v>0</v>
      </c>
      <c r="BN79" s="373">
        <v>0</v>
      </c>
      <c r="BO79" s="373">
        <v>0</v>
      </c>
      <c r="BP79" s="373">
        <v>0</v>
      </c>
      <c r="BQ79" s="373">
        <v>0</v>
      </c>
      <c r="BR79" s="373">
        <v>0</v>
      </c>
      <c r="BS79" s="373">
        <v>0</v>
      </c>
      <c r="BT79" s="373">
        <v>0</v>
      </c>
      <c r="BU79" s="373">
        <v>0</v>
      </c>
      <c r="BV79" s="373">
        <v>0</v>
      </c>
      <c r="BW79" s="373">
        <v>0</v>
      </c>
      <c r="BX79" s="373">
        <v>0</v>
      </c>
      <c r="BY79" s="373">
        <v>0</v>
      </c>
      <c r="BZ79" s="373">
        <v>0</v>
      </c>
      <c r="CA79" s="373">
        <v>0</v>
      </c>
      <c r="CB79" s="373">
        <v>0</v>
      </c>
      <c r="CC79" s="373">
        <v>0</v>
      </c>
      <c r="CD79" s="373">
        <v>6.083333333333333</v>
      </c>
      <c r="CE79" s="373">
        <v>0</v>
      </c>
      <c r="CF79" s="373">
        <v>0</v>
      </c>
      <c r="CG79" s="373">
        <v>24.333333333333332</v>
      </c>
      <c r="CH79" s="373">
        <v>0</v>
      </c>
      <c r="CI79" s="373">
        <v>12.166666666666666</v>
      </c>
      <c r="CJ79" s="373">
        <v>0</v>
      </c>
      <c r="CK79" s="373">
        <v>0</v>
      </c>
      <c r="CL79" s="373">
        <v>0</v>
      </c>
      <c r="CM79" s="373">
        <v>18.25</v>
      </c>
      <c r="CN79" s="373">
        <v>0</v>
      </c>
      <c r="CO79" s="373">
        <v>0</v>
      </c>
      <c r="CP79" s="373">
        <v>0</v>
      </c>
      <c r="CQ79" s="373">
        <v>0</v>
      </c>
      <c r="CR79" s="373">
        <v>0</v>
      </c>
      <c r="CS79" s="373">
        <v>0</v>
      </c>
      <c r="CT79" s="373">
        <v>0</v>
      </c>
      <c r="CU79" s="373">
        <v>6.083333333333333</v>
      </c>
      <c r="CV79" s="373">
        <v>6.083333333333333</v>
      </c>
      <c r="CW79" s="373">
        <v>2</v>
      </c>
      <c r="CX79" s="373">
        <v>4</v>
      </c>
      <c r="CY79" s="373">
        <v>1</v>
      </c>
      <c r="CZ79" s="373">
        <v>14</v>
      </c>
      <c r="DA79" s="373">
        <v>2</v>
      </c>
      <c r="DB79" s="373">
        <v>0</v>
      </c>
      <c r="DC79" s="373">
        <v>7</v>
      </c>
      <c r="DD79" s="373">
        <v>8</v>
      </c>
      <c r="DE79" s="373">
        <v>20</v>
      </c>
      <c r="DF79" s="373">
        <v>20</v>
      </c>
      <c r="DG79" s="373">
        <v>13</v>
      </c>
      <c r="DH79" s="373">
        <v>10</v>
      </c>
      <c r="DI79" s="373">
        <v>0</v>
      </c>
      <c r="DJ79" s="373">
        <v>3</v>
      </c>
      <c r="DK79" s="374" t="str">
        <f>IF(ISERROR(VLOOKUP(DK10,[7]!SUB_OUTDOOR_GIS_110,2,FALSE)),"",VLOOKUP(DK10,[7]!SUB_OUTDOOR_GIS_110,2,FALSE))</f>
        <v/>
      </c>
      <c r="DL79" s="374"/>
      <c r="DM79" s="380">
        <f t="shared" si="2"/>
        <v>0</v>
      </c>
    </row>
    <row r="80" spans="2:117" s="394" customFormat="1" ht="14.25" customHeight="1" x14ac:dyDescent="0.2">
      <c r="B80" s="396" t="s">
        <v>8911</v>
      </c>
      <c r="C80" s="397" t="s">
        <v>8869</v>
      </c>
      <c r="D80" s="398"/>
      <c r="E80" s="377">
        <v>55</v>
      </c>
      <c r="F80" s="377">
        <v>7.4</v>
      </c>
      <c r="G80" s="378">
        <v>1</v>
      </c>
      <c r="H80" s="370">
        <v>513645.88</v>
      </c>
      <c r="I80" s="371">
        <v>0</v>
      </c>
      <c r="J80" s="372">
        <v>100</v>
      </c>
      <c r="K80" s="373">
        <v>0</v>
      </c>
      <c r="L80" s="373">
        <v>0</v>
      </c>
      <c r="M80" s="373">
        <v>0</v>
      </c>
      <c r="N80" s="373">
        <v>0</v>
      </c>
      <c r="O80" s="373">
        <v>0</v>
      </c>
      <c r="P80" s="373">
        <v>0</v>
      </c>
      <c r="Q80" s="373">
        <v>0</v>
      </c>
      <c r="R80" s="373">
        <v>0</v>
      </c>
      <c r="S80" s="373">
        <v>0</v>
      </c>
      <c r="T80" s="373">
        <v>0</v>
      </c>
      <c r="U80" s="373">
        <v>0</v>
      </c>
      <c r="V80" s="373">
        <v>0</v>
      </c>
      <c r="W80" s="373">
        <v>0</v>
      </c>
      <c r="X80" s="373">
        <v>0</v>
      </c>
      <c r="Y80" s="373">
        <v>0</v>
      </c>
      <c r="Z80" s="373">
        <v>0</v>
      </c>
      <c r="AA80" s="373">
        <v>0</v>
      </c>
      <c r="AB80" s="373">
        <v>0</v>
      </c>
      <c r="AC80" s="373">
        <v>0</v>
      </c>
      <c r="AD80" s="373">
        <v>0</v>
      </c>
      <c r="AE80" s="373">
        <v>0</v>
      </c>
      <c r="AF80" s="373">
        <v>0</v>
      </c>
      <c r="AG80" s="373">
        <v>0</v>
      </c>
      <c r="AH80" s="373">
        <v>0</v>
      </c>
      <c r="AI80" s="373">
        <v>0</v>
      </c>
      <c r="AJ80" s="373">
        <v>0</v>
      </c>
      <c r="AK80" s="373">
        <v>0</v>
      </c>
      <c r="AL80" s="373">
        <v>0</v>
      </c>
      <c r="AM80" s="373">
        <v>0</v>
      </c>
      <c r="AN80" s="373">
        <v>0</v>
      </c>
      <c r="AO80" s="373">
        <v>0</v>
      </c>
      <c r="AP80" s="373">
        <v>0</v>
      </c>
      <c r="AQ80" s="373">
        <v>0</v>
      </c>
      <c r="AR80" s="373">
        <v>0</v>
      </c>
      <c r="AS80" s="373">
        <v>0</v>
      </c>
      <c r="AT80" s="373">
        <v>0</v>
      </c>
      <c r="AU80" s="373">
        <v>0</v>
      </c>
      <c r="AV80" s="373">
        <v>0</v>
      </c>
      <c r="AW80" s="373">
        <v>0</v>
      </c>
      <c r="AX80" s="373">
        <v>0</v>
      </c>
      <c r="AY80" s="373">
        <v>0</v>
      </c>
      <c r="AZ80" s="373">
        <v>0</v>
      </c>
      <c r="BA80" s="373">
        <v>0</v>
      </c>
      <c r="BB80" s="373">
        <v>0</v>
      </c>
      <c r="BC80" s="373">
        <v>0</v>
      </c>
      <c r="BD80" s="373">
        <v>0</v>
      </c>
      <c r="BE80" s="373">
        <v>0</v>
      </c>
      <c r="BF80" s="373">
        <v>0</v>
      </c>
      <c r="BG80" s="373">
        <v>0</v>
      </c>
      <c r="BH80" s="373">
        <v>0</v>
      </c>
      <c r="BI80" s="373">
        <v>0</v>
      </c>
      <c r="BJ80" s="373">
        <v>0</v>
      </c>
      <c r="BK80" s="373">
        <v>0</v>
      </c>
      <c r="BL80" s="373">
        <v>0</v>
      </c>
      <c r="BM80" s="373">
        <v>0</v>
      </c>
      <c r="BN80" s="373">
        <v>0</v>
      </c>
      <c r="BO80" s="373">
        <v>0</v>
      </c>
      <c r="BP80" s="373">
        <v>0</v>
      </c>
      <c r="BQ80" s="373">
        <v>0</v>
      </c>
      <c r="BR80" s="373">
        <v>0</v>
      </c>
      <c r="BS80" s="373">
        <v>0</v>
      </c>
      <c r="BT80" s="373">
        <v>0</v>
      </c>
      <c r="BU80" s="373">
        <v>0</v>
      </c>
      <c r="BV80" s="373">
        <v>0</v>
      </c>
      <c r="BW80" s="373">
        <v>0</v>
      </c>
      <c r="BX80" s="373">
        <v>0</v>
      </c>
      <c r="BY80" s="373">
        <v>0</v>
      </c>
      <c r="BZ80" s="373">
        <v>0</v>
      </c>
      <c r="CA80" s="373">
        <v>0</v>
      </c>
      <c r="CB80" s="373">
        <v>0</v>
      </c>
      <c r="CC80" s="373">
        <v>0</v>
      </c>
      <c r="CD80" s="373">
        <v>0</v>
      </c>
      <c r="CE80" s="373">
        <v>0</v>
      </c>
      <c r="CF80" s="373">
        <v>0</v>
      </c>
      <c r="CG80" s="373">
        <v>0</v>
      </c>
      <c r="CH80" s="373">
        <v>0</v>
      </c>
      <c r="CI80" s="373">
        <v>0</v>
      </c>
      <c r="CJ80" s="373">
        <v>0</v>
      </c>
      <c r="CK80" s="373">
        <v>0</v>
      </c>
      <c r="CL80" s="373">
        <v>5.5</v>
      </c>
      <c r="CM80" s="373">
        <v>0</v>
      </c>
      <c r="CN80" s="373">
        <v>0</v>
      </c>
      <c r="CO80" s="373">
        <v>0</v>
      </c>
      <c r="CP80" s="373">
        <v>0</v>
      </c>
      <c r="CQ80" s="373">
        <v>0</v>
      </c>
      <c r="CR80" s="373">
        <v>0</v>
      </c>
      <c r="CS80" s="373">
        <v>0</v>
      </c>
      <c r="CT80" s="373">
        <v>0</v>
      </c>
      <c r="CU80" s="373">
        <v>0</v>
      </c>
      <c r="CV80" s="373">
        <v>27.5</v>
      </c>
      <c r="CW80" s="373">
        <v>0</v>
      </c>
      <c r="CX80" s="373">
        <v>0</v>
      </c>
      <c r="CY80" s="373">
        <v>0</v>
      </c>
      <c r="CZ80" s="373">
        <v>7</v>
      </c>
      <c r="DA80" s="373">
        <v>0</v>
      </c>
      <c r="DB80" s="373">
        <v>9</v>
      </c>
      <c r="DC80" s="373">
        <v>29</v>
      </c>
      <c r="DD80" s="373">
        <v>3</v>
      </c>
      <c r="DE80" s="373">
        <v>19</v>
      </c>
      <c r="DF80" s="373">
        <v>0</v>
      </c>
      <c r="DG80" s="373">
        <v>0</v>
      </c>
      <c r="DH80" s="373">
        <v>0</v>
      </c>
      <c r="DI80" s="373">
        <v>0</v>
      </c>
      <c r="DJ80" s="373">
        <v>0</v>
      </c>
      <c r="DK80" s="374" t="str">
        <f>IF(ISERROR(VLOOKUP(DK10,[7]!SUB_INDOOR_GIS_110,2,FALSE)),"",VLOOKUP(DK10,[7]!SUB_INDOOR_GIS_110,2,FALSE))</f>
        <v/>
      </c>
      <c r="DL80" s="374"/>
      <c r="DM80" s="380">
        <f t="shared" si="2"/>
        <v>0</v>
      </c>
    </row>
    <row r="81" spans="2:117" s="394" customFormat="1" ht="14.25" customHeight="1" x14ac:dyDescent="0.2">
      <c r="B81" s="396" t="s">
        <v>8912</v>
      </c>
      <c r="C81" s="397" t="s">
        <v>8869</v>
      </c>
      <c r="D81" s="398"/>
      <c r="E81" s="400">
        <v>44.7</v>
      </c>
      <c r="F81" s="400">
        <v>9.4</v>
      </c>
      <c r="G81" s="378">
        <v>7</v>
      </c>
      <c r="H81" s="370">
        <v>206918.34</v>
      </c>
      <c r="I81" s="371">
        <v>2</v>
      </c>
      <c r="J81" s="372">
        <v>714</v>
      </c>
      <c r="K81" s="373">
        <v>0</v>
      </c>
      <c r="L81" s="373">
        <v>0</v>
      </c>
      <c r="M81" s="373">
        <v>0</v>
      </c>
      <c r="N81" s="373">
        <v>0</v>
      </c>
      <c r="O81" s="373">
        <v>0</v>
      </c>
      <c r="P81" s="373">
        <v>0</v>
      </c>
      <c r="Q81" s="373">
        <v>0</v>
      </c>
      <c r="R81" s="373">
        <v>0</v>
      </c>
      <c r="S81" s="373">
        <v>0</v>
      </c>
      <c r="T81" s="373">
        <v>0</v>
      </c>
      <c r="U81" s="373">
        <v>0</v>
      </c>
      <c r="V81" s="373">
        <v>0</v>
      </c>
      <c r="W81" s="373">
        <v>0</v>
      </c>
      <c r="X81" s="373">
        <v>0</v>
      </c>
      <c r="Y81" s="373">
        <v>0</v>
      </c>
      <c r="Z81" s="373">
        <v>0</v>
      </c>
      <c r="AA81" s="373">
        <v>0</v>
      </c>
      <c r="AB81" s="373">
        <v>0</v>
      </c>
      <c r="AC81" s="373">
        <v>0</v>
      </c>
      <c r="AD81" s="373">
        <v>0</v>
      </c>
      <c r="AE81" s="373">
        <v>0</v>
      </c>
      <c r="AF81" s="373">
        <v>0</v>
      </c>
      <c r="AG81" s="373">
        <v>0</v>
      </c>
      <c r="AH81" s="373">
        <v>0</v>
      </c>
      <c r="AI81" s="373">
        <v>0</v>
      </c>
      <c r="AJ81" s="373">
        <v>0</v>
      </c>
      <c r="AK81" s="373">
        <v>0</v>
      </c>
      <c r="AL81" s="373">
        <v>0</v>
      </c>
      <c r="AM81" s="373">
        <v>0</v>
      </c>
      <c r="AN81" s="373">
        <v>0</v>
      </c>
      <c r="AO81" s="373">
        <v>0</v>
      </c>
      <c r="AP81" s="373">
        <v>0</v>
      </c>
      <c r="AQ81" s="373">
        <v>0</v>
      </c>
      <c r="AR81" s="373">
        <v>0</v>
      </c>
      <c r="AS81" s="373">
        <v>0</v>
      </c>
      <c r="AT81" s="373">
        <v>0</v>
      </c>
      <c r="AU81" s="373">
        <v>0</v>
      </c>
      <c r="AV81" s="373">
        <v>0</v>
      </c>
      <c r="AW81" s="373">
        <v>0</v>
      </c>
      <c r="AX81" s="373">
        <v>0</v>
      </c>
      <c r="AY81" s="373">
        <v>0</v>
      </c>
      <c r="AZ81" s="373">
        <v>0</v>
      </c>
      <c r="BA81" s="373">
        <v>0</v>
      </c>
      <c r="BB81" s="373">
        <v>0</v>
      </c>
      <c r="BC81" s="373">
        <v>33</v>
      </c>
      <c r="BD81" s="373">
        <v>0</v>
      </c>
      <c r="BE81" s="373">
        <v>0</v>
      </c>
      <c r="BF81" s="373">
        <v>1</v>
      </c>
      <c r="BG81" s="373">
        <v>11</v>
      </c>
      <c r="BH81" s="373">
        <v>17</v>
      </c>
      <c r="BI81" s="373">
        <v>0</v>
      </c>
      <c r="BJ81" s="373">
        <v>2</v>
      </c>
      <c r="BK81" s="373">
        <v>11</v>
      </c>
      <c r="BL81" s="373">
        <v>5</v>
      </c>
      <c r="BM81" s="373">
        <v>15</v>
      </c>
      <c r="BN81" s="373">
        <v>6</v>
      </c>
      <c r="BO81" s="373">
        <v>18</v>
      </c>
      <c r="BP81" s="373">
        <v>26</v>
      </c>
      <c r="BQ81" s="373">
        <v>9</v>
      </c>
      <c r="BR81" s="373">
        <v>31</v>
      </c>
      <c r="BS81" s="373">
        <v>6.9440559440559442</v>
      </c>
      <c r="BT81" s="373">
        <v>24.304195804195803</v>
      </c>
      <c r="BU81" s="373">
        <v>12.73076923076923</v>
      </c>
      <c r="BV81" s="373">
        <v>28.933566433566433</v>
      </c>
      <c r="BW81" s="373">
        <v>23.146853146853147</v>
      </c>
      <c r="BX81" s="373">
        <v>17.36013986013986</v>
      </c>
      <c r="BY81" s="373">
        <v>12.73076923076923</v>
      </c>
      <c r="BZ81" s="373">
        <v>32.405594405594407</v>
      </c>
      <c r="CA81" s="373">
        <v>11.573426573426573</v>
      </c>
      <c r="CB81" s="373">
        <v>8.1013986013986017</v>
      </c>
      <c r="CC81" s="373">
        <v>4.6293706293706292</v>
      </c>
      <c r="CD81" s="373">
        <v>0</v>
      </c>
      <c r="CE81" s="373">
        <v>1.1573426573426573</v>
      </c>
      <c r="CF81" s="373">
        <v>18.517482517482517</v>
      </c>
      <c r="CG81" s="373">
        <v>1.1573426573426573</v>
      </c>
      <c r="CH81" s="373">
        <v>11.573426573426573</v>
      </c>
      <c r="CI81" s="373">
        <v>0</v>
      </c>
      <c r="CJ81" s="373">
        <v>0</v>
      </c>
      <c r="CK81" s="373">
        <v>2.3146853146853146</v>
      </c>
      <c r="CL81" s="373">
        <v>35.87762237762238</v>
      </c>
      <c r="CM81" s="373">
        <v>0</v>
      </c>
      <c r="CN81" s="373">
        <v>1.1573426573426573</v>
      </c>
      <c r="CO81" s="373">
        <v>11.573426573426573</v>
      </c>
      <c r="CP81" s="373">
        <v>17.36013986013986</v>
      </c>
      <c r="CQ81" s="373">
        <v>4.6293706293706292</v>
      </c>
      <c r="CR81" s="373">
        <v>23.146853146853147</v>
      </c>
      <c r="CS81" s="373">
        <v>0</v>
      </c>
      <c r="CT81" s="373">
        <v>12.73076923076923</v>
      </c>
      <c r="CU81" s="373">
        <v>0</v>
      </c>
      <c r="CV81" s="373">
        <v>6.9440559440559442</v>
      </c>
      <c r="CW81" s="373">
        <v>42</v>
      </c>
      <c r="CX81" s="373">
        <v>24</v>
      </c>
      <c r="CY81" s="373">
        <v>1</v>
      </c>
      <c r="CZ81" s="373">
        <v>8</v>
      </c>
      <c r="DA81" s="373">
        <v>6</v>
      </c>
      <c r="DB81" s="373">
        <v>18</v>
      </c>
      <c r="DC81" s="373">
        <v>16</v>
      </c>
      <c r="DD81" s="373">
        <v>11</v>
      </c>
      <c r="DE81" s="373">
        <v>28</v>
      </c>
      <c r="DF81" s="373">
        <v>25</v>
      </c>
      <c r="DG81" s="373">
        <v>8</v>
      </c>
      <c r="DH81" s="373">
        <v>1</v>
      </c>
      <c r="DI81" s="373">
        <v>10</v>
      </c>
      <c r="DJ81" s="373">
        <v>0</v>
      </c>
      <c r="DK81" s="374" t="str">
        <f>IF(ISERROR(VLOOKUP(DK10,[7]!SUB_OUTDOOR_33,2,FALSE)),"",VLOOKUP(DK10,[7]!SUB_OUTDOOR_33,2,FALSE))</f>
        <v/>
      </c>
      <c r="DL81" s="374"/>
      <c r="DM81" s="380">
        <f t="shared" si="2"/>
        <v>0</v>
      </c>
    </row>
    <row r="82" spans="2:117" s="394" customFormat="1" ht="14.25" customHeight="1" x14ac:dyDescent="0.2">
      <c r="B82" s="396" t="s">
        <v>8913</v>
      </c>
      <c r="C82" s="397" t="s">
        <v>8869</v>
      </c>
      <c r="D82" s="398"/>
      <c r="E82" s="400">
        <v>44.7</v>
      </c>
      <c r="F82" s="400">
        <v>9.4</v>
      </c>
      <c r="G82" s="378">
        <v>46</v>
      </c>
      <c r="H82" s="370">
        <v>157204.04999999999</v>
      </c>
      <c r="I82" s="371">
        <v>0</v>
      </c>
      <c r="J82" s="372">
        <v>799</v>
      </c>
      <c r="K82" s="373">
        <v>0</v>
      </c>
      <c r="L82" s="373">
        <v>0</v>
      </c>
      <c r="M82" s="373">
        <v>0</v>
      </c>
      <c r="N82" s="373">
        <v>0</v>
      </c>
      <c r="O82" s="373">
        <v>0</v>
      </c>
      <c r="P82" s="373">
        <v>0</v>
      </c>
      <c r="Q82" s="373">
        <v>0</v>
      </c>
      <c r="R82" s="373">
        <v>0</v>
      </c>
      <c r="S82" s="373">
        <v>0</v>
      </c>
      <c r="T82" s="373">
        <v>0</v>
      </c>
      <c r="U82" s="373">
        <v>0</v>
      </c>
      <c r="V82" s="373">
        <v>0</v>
      </c>
      <c r="W82" s="373">
        <v>0</v>
      </c>
      <c r="X82" s="373">
        <v>0</v>
      </c>
      <c r="Y82" s="373">
        <v>0</v>
      </c>
      <c r="Z82" s="373">
        <v>0</v>
      </c>
      <c r="AA82" s="373">
        <v>0</v>
      </c>
      <c r="AB82" s="373">
        <v>0</v>
      </c>
      <c r="AC82" s="373">
        <v>0</v>
      </c>
      <c r="AD82" s="373">
        <v>0</v>
      </c>
      <c r="AE82" s="373">
        <v>0</v>
      </c>
      <c r="AF82" s="373">
        <v>0</v>
      </c>
      <c r="AG82" s="373">
        <v>0</v>
      </c>
      <c r="AH82" s="373">
        <v>0</v>
      </c>
      <c r="AI82" s="373">
        <v>0</v>
      </c>
      <c r="AJ82" s="373">
        <v>0</v>
      </c>
      <c r="AK82" s="373">
        <v>0</v>
      </c>
      <c r="AL82" s="373">
        <v>0</v>
      </c>
      <c r="AM82" s="373">
        <v>0</v>
      </c>
      <c r="AN82" s="373">
        <v>0</v>
      </c>
      <c r="AO82" s="373">
        <v>0</v>
      </c>
      <c r="AP82" s="373">
        <v>0</v>
      </c>
      <c r="AQ82" s="373">
        <v>0</v>
      </c>
      <c r="AR82" s="373">
        <v>0</v>
      </c>
      <c r="AS82" s="373">
        <v>0</v>
      </c>
      <c r="AT82" s="373">
        <v>0</v>
      </c>
      <c r="AU82" s="373">
        <v>0</v>
      </c>
      <c r="AV82" s="373">
        <v>0</v>
      </c>
      <c r="AW82" s="373">
        <v>0</v>
      </c>
      <c r="AX82" s="373">
        <v>0</v>
      </c>
      <c r="AY82" s="373">
        <v>0</v>
      </c>
      <c r="AZ82" s="373">
        <v>0</v>
      </c>
      <c r="BA82" s="373">
        <v>0</v>
      </c>
      <c r="BB82" s="373">
        <v>0</v>
      </c>
      <c r="BC82" s="373">
        <v>0</v>
      </c>
      <c r="BD82" s="373">
        <v>0</v>
      </c>
      <c r="BE82" s="373">
        <v>0</v>
      </c>
      <c r="BF82" s="373">
        <v>0</v>
      </c>
      <c r="BG82" s="373">
        <v>0</v>
      </c>
      <c r="BH82" s="373">
        <v>0</v>
      </c>
      <c r="BI82" s="373">
        <v>0</v>
      </c>
      <c r="BJ82" s="373">
        <v>0</v>
      </c>
      <c r="BK82" s="373">
        <v>0</v>
      </c>
      <c r="BL82" s="373">
        <v>0</v>
      </c>
      <c r="BM82" s="373">
        <v>0</v>
      </c>
      <c r="BN82" s="373">
        <v>0</v>
      </c>
      <c r="BO82" s="373">
        <v>0</v>
      </c>
      <c r="BP82" s="373">
        <v>0</v>
      </c>
      <c r="BQ82" s="373">
        <v>0</v>
      </c>
      <c r="BR82" s="373">
        <v>0</v>
      </c>
      <c r="BS82" s="373">
        <v>0</v>
      </c>
      <c r="BT82" s="373">
        <v>39.111111111111114</v>
      </c>
      <c r="BU82" s="373">
        <v>0</v>
      </c>
      <c r="BV82" s="373">
        <v>0</v>
      </c>
      <c r="BW82" s="373">
        <v>0</v>
      </c>
      <c r="BX82" s="373">
        <v>0</v>
      </c>
      <c r="BY82" s="373">
        <v>0</v>
      </c>
      <c r="BZ82" s="373">
        <v>0</v>
      </c>
      <c r="CA82" s="373">
        <v>0</v>
      </c>
      <c r="CB82" s="373">
        <v>0</v>
      </c>
      <c r="CC82" s="373">
        <v>0</v>
      </c>
      <c r="CD82" s="373">
        <v>0</v>
      </c>
      <c r="CE82" s="373">
        <v>0</v>
      </c>
      <c r="CF82" s="373">
        <v>0</v>
      </c>
      <c r="CG82" s="373">
        <v>21.333333333333336</v>
      </c>
      <c r="CH82" s="373">
        <v>0</v>
      </c>
      <c r="CI82" s="373">
        <v>0</v>
      </c>
      <c r="CJ82" s="373">
        <v>14.222222222222221</v>
      </c>
      <c r="CK82" s="373">
        <v>0</v>
      </c>
      <c r="CL82" s="373">
        <v>0</v>
      </c>
      <c r="CM82" s="373">
        <v>0</v>
      </c>
      <c r="CN82" s="373">
        <v>0</v>
      </c>
      <c r="CO82" s="373">
        <v>0</v>
      </c>
      <c r="CP82" s="373">
        <v>0</v>
      </c>
      <c r="CQ82" s="373">
        <v>0</v>
      </c>
      <c r="CR82" s="373">
        <v>3.5555555555555554</v>
      </c>
      <c r="CS82" s="373">
        <v>10.666666666666668</v>
      </c>
      <c r="CT82" s="373">
        <v>0</v>
      </c>
      <c r="CU82" s="373">
        <v>7.1111111111111107</v>
      </c>
      <c r="CV82" s="373">
        <v>16</v>
      </c>
      <c r="CW82" s="373">
        <v>48</v>
      </c>
      <c r="CX82" s="373">
        <v>4</v>
      </c>
      <c r="CY82" s="373">
        <v>13</v>
      </c>
      <c r="CZ82" s="373">
        <v>37</v>
      </c>
      <c r="DA82" s="373">
        <v>10</v>
      </c>
      <c r="DB82" s="373">
        <v>136</v>
      </c>
      <c r="DC82" s="373">
        <v>133</v>
      </c>
      <c r="DD82" s="373">
        <v>15</v>
      </c>
      <c r="DE82" s="373">
        <v>141</v>
      </c>
      <c r="DF82" s="373">
        <v>96</v>
      </c>
      <c r="DG82" s="373">
        <v>32</v>
      </c>
      <c r="DH82" s="373">
        <v>4</v>
      </c>
      <c r="DI82" s="373">
        <v>18</v>
      </c>
      <c r="DJ82" s="373">
        <v>0</v>
      </c>
      <c r="DK82" s="374" t="str">
        <f>IF(ISERROR(VLOOKUP(DK10,[7]!SUB_INDOOR_33,2,FALSE)),"",VLOOKUP(DK10,[7]!SUB_INDOOR_33,2,FALSE))</f>
        <v/>
      </c>
      <c r="DL82" s="374"/>
      <c r="DM82" s="380">
        <f t="shared" si="2"/>
        <v>0</v>
      </c>
    </row>
    <row r="83" spans="2:117" s="394" customFormat="1" ht="14.25" customHeight="1" x14ac:dyDescent="0.2">
      <c r="B83" s="396" t="s">
        <v>8914</v>
      </c>
      <c r="C83" s="397" t="s">
        <v>8869</v>
      </c>
      <c r="D83" s="398"/>
      <c r="E83" s="400">
        <v>44.7</v>
      </c>
      <c r="F83" s="400">
        <v>9.4</v>
      </c>
      <c r="G83" s="378">
        <v>10</v>
      </c>
      <c r="H83" s="370">
        <v>85702</v>
      </c>
      <c r="I83" s="371">
        <v>0</v>
      </c>
      <c r="J83" s="372">
        <v>65</v>
      </c>
      <c r="K83" s="373">
        <v>0</v>
      </c>
      <c r="L83" s="373">
        <v>0</v>
      </c>
      <c r="M83" s="373">
        <v>0</v>
      </c>
      <c r="N83" s="373">
        <v>0</v>
      </c>
      <c r="O83" s="373">
        <v>0</v>
      </c>
      <c r="P83" s="373">
        <v>0</v>
      </c>
      <c r="Q83" s="373">
        <v>0</v>
      </c>
      <c r="R83" s="373">
        <v>0</v>
      </c>
      <c r="S83" s="373">
        <v>0</v>
      </c>
      <c r="T83" s="373">
        <v>0</v>
      </c>
      <c r="U83" s="373">
        <v>0</v>
      </c>
      <c r="V83" s="373">
        <v>0</v>
      </c>
      <c r="W83" s="373">
        <v>0</v>
      </c>
      <c r="X83" s="373">
        <v>0</v>
      </c>
      <c r="Y83" s="373">
        <v>0</v>
      </c>
      <c r="Z83" s="373">
        <v>0</v>
      </c>
      <c r="AA83" s="373">
        <v>0</v>
      </c>
      <c r="AB83" s="373">
        <v>0</v>
      </c>
      <c r="AC83" s="373">
        <v>0</v>
      </c>
      <c r="AD83" s="373">
        <v>0</v>
      </c>
      <c r="AE83" s="373">
        <v>0</v>
      </c>
      <c r="AF83" s="373">
        <v>0</v>
      </c>
      <c r="AG83" s="373">
        <v>0</v>
      </c>
      <c r="AH83" s="373">
        <v>0</v>
      </c>
      <c r="AI83" s="373">
        <v>0</v>
      </c>
      <c r="AJ83" s="373">
        <v>0</v>
      </c>
      <c r="AK83" s="373">
        <v>0</v>
      </c>
      <c r="AL83" s="373">
        <v>0</v>
      </c>
      <c r="AM83" s="373">
        <v>0</v>
      </c>
      <c r="AN83" s="373">
        <v>0</v>
      </c>
      <c r="AO83" s="373">
        <v>0</v>
      </c>
      <c r="AP83" s="373">
        <v>0</v>
      </c>
      <c r="AQ83" s="373">
        <v>0</v>
      </c>
      <c r="AR83" s="373">
        <v>0</v>
      </c>
      <c r="AS83" s="373">
        <v>0</v>
      </c>
      <c r="AT83" s="373">
        <v>0</v>
      </c>
      <c r="AU83" s="373">
        <v>0</v>
      </c>
      <c r="AV83" s="373">
        <v>0</v>
      </c>
      <c r="AW83" s="373">
        <v>0</v>
      </c>
      <c r="AX83" s="373">
        <v>0</v>
      </c>
      <c r="AY83" s="373">
        <v>0</v>
      </c>
      <c r="AZ83" s="373">
        <v>0</v>
      </c>
      <c r="BA83" s="373">
        <v>0</v>
      </c>
      <c r="BB83" s="373">
        <v>0</v>
      </c>
      <c r="BC83" s="373">
        <v>0</v>
      </c>
      <c r="BD83" s="373">
        <v>0</v>
      </c>
      <c r="BE83" s="373">
        <v>0</v>
      </c>
      <c r="BF83" s="373">
        <v>0</v>
      </c>
      <c r="BG83" s="373">
        <v>0</v>
      </c>
      <c r="BH83" s="373">
        <v>0</v>
      </c>
      <c r="BI83" s="373">
        <v>0</v>
      </c>
      <c r="BJ83" s="373">
        <v>0</v>
      </c>
      <c r="BK83" s="373">
        <v>0</v>
      </c>
      <c r="BL83" s="373">
        <v>0</v>
      </c>
      <c r="BM83" s="373">
        <v>0</v>
      </c>
      <c r="BN83" s="373">
        <v>0</v>
      </c>
      <c r="BO83" s="373">
        <v>0</v>
      </c>
      <c r="BP83" s="373">
        <v>0</v>
      </c>
      <c r="BQ83" s="373">
        <v>0</v>
      </c>
      <c r="BR83" s="373">
        <v>0</v>
      </c>
      <c r="BS83" s="373">
        <v>0</v>
      </c>
      <c r="BT83" s="373">
        <v>0</v>
      </c>
      <c r="BU83" s="373">
        <v>0</v>
      </c>
      <c r="BV83" s="373">
        <v>0</v>
      </c>
      <c r="BW83" s="373">
        <v>0</v>
      </c>
      <c r="BX83" s="373">
        <v>0</v>
      </c>
      <c r="BY83" s="373">
        <v>0</v>
      </c>
      <c r="BZ83" s="373">
        <v>0</v>
      </c>
      <c r="CA83" s="373">
        <v>0</v>
      </c>
      <c r="CB83" s="373">
        <v>0</v>
      </c>
      <c r="CC83" s="373">
        <v>0</v>
      </c>
      <c r="CD83" s="373">
        <v>0</v>
      </c>
      <c r="CE83" s="373">
        <v>0</v>
      </c>
      <c r="CF83" s="373">
        <v>0</v>
      </c>
      <c r="CG83" s="373">
        <v>0</v>
      </c>
      <c r="CH83" s="373">
        <v>0</v>
      </c>
      <c r="CI83" s="373">
        <v>0</v>
      </c>
      <c r="CJ83" s="373">
        <v>0</v>
      </c>
      <c r="CK83" s="373">
        <v>0</v>
      </c>
      <c r="CL83" s="373">
        <v>0</v>
      </c>
      <c r="CM83" s="373">
        <v>0</v>
      </c>
      <c r="CN83" s="373">
        <v>0</v>
      </c>
      <c r="CO83" s="373">
        <v>0</v>
      </c>
      <c r="CP83" s="373">
        <v>0</v>
      </c>
      <c r="CQ83" s="373">
        <v>0</v>
      </c>
      <c r="CR83" s="373">
        <v>0</v>
      </c>
      <c r="CS83" s="373">
        <v>0</v>
      </c>
      <c r="CT83" s="373">
        <v>0</v>
      </c>
      <c r="CU83" s="373">
        <v>0</v>
      </c>
      <c r="CV83" s="373">
        <v>0</v>
      </c>
      <c r="CW83" s="373">
        <v>1</v>
      </c>
      <c r="CX83" s="373">
        <v>6</v>
      </c>
      <c r="CY83" s="373">
        <v>13</v>
      </c>
      <c r="CZ83" s="373">
        <v>3</v>
      </c>
      <c r="DA83" s="373">
        <v>10</v>
      </c>
      <c r="DB83" s="373">
        <v>5</v>
      </c>
      <c r="DC83" s="373">
        <v>2</v>
      </c>
      <c r="DD83" s="373">
        <v>2</v>
      </c>
      <c r="DE83" s="373">
        <v>5</v>
      </c>
      <c r="DF83" s="373">
        <v>3</v>
      </c>
      <c r="DG83" s="373">
        <v>5</v>
      </c>
      <c r="DH83" s="373">
        <v>4</v>
      </c>
      <c r="DI83" s="373">
        <v>5</v>
      </c>
      <c r="DJ83" s="373">
        <v>1</v>
      </c>
      <c r="DK83" s="374" t="str">
        <f>IF(ISERROR(VLOOKUP(DK10,[8]!SUB_33,2,FALSE)),"",VLOOKUP(DK10,[8]!SUB_33,2,FALSE))</f>
        <v/>
      </c>
      <c r="DL83" s="374"/>
      <c r="DM83" s="380">
        <f t="shared" si="2"/>
        <v>0</v>
      </c>
    </row>
    <row r="84" spans="2:117" s="394" customFormat="1" ht="14.25" customHeight="1" x14ac:dyDescent="0.2">
      <c r="B84" s="396" t="s">
        <v>8915</v>
      </c>
      <c r="C84" s="397" t="s">
        <v>8869</v>
      </c>
      <c r="D84" s="398"/>
      <c r="E84" s="400">
        <v>42.9</v>
      </c>
      <c r="F84" s="400">
        <v>7.8</v>
      </c>
      <c r="G84" s="378">
        <v>15</v>
      </c>
      <c r="H84" s="370">
        <v>109402.63</v>
      </c>
      <c r="I84" s="371">
        <v>1</v>
      </c>
      <c r="J84" s="372">
        <v>227</v>
      </c>
      <c r="K84" s="373">
        <v>0</v>
      </c>
      <c r="L84" s="373">
        <v>0</v>
      </c>
      <c r="M84" s="373">
        <v>0</v>
      </c>
      <c r="N84" s="373">
        <v>0</v>
      </c>
      <c r="O84" s="373">
        <v>0</v>
      </c>
      <c r="P84" s="373">
        <v>0</v>
      </c>
      <c r="Q84" s="373">
        <v>0</v>
      </c>
      <c r="R84" s="373">
        <v>0</v>
      </c>
      <c r="S84" s="373">
        <v>0</v>
      </c>
      <c r="T84" s="373">
        <v>0</v>
      </c>
      <c r="U84" s="373">
        <v>0</v>
      </c>
      <c r="V84" s="373">
        <v>0</v>
      </c>
      <c r="W84" s="373">
        <v>0</v>
      </c>
      <c r="X84" s="373">
        <v>0</v>
      </c>
      <c r="Y84" s="373">
        <v>0</v>
      </c>
      <c r="Z84" s="373">
        <v>0</v>
      </c>
      <c r="AA84" s="373">
        <v>0</v>
      </c>
      <c r="AB84" s="373">
        <v>0</v>
      </c>
      <c r="AC84" s="373">
        <v>0</v>
      </c>
      <c r="AD84" s="373">
        <v>0</v>
      </c>
      <c r="AE84" s="373">
        <v>0</v>
      </c>
      <c r="AF84" s="373">
        <v>0</v>
      </c>
      <c r="AG84" s="373">
        <v>0</v>
      </c>
      <c r="AH84" s="373">
        <v>0</v>
      </c>
      <c r="AI84" s="373">
        <v>0</v>
      </c>
      <c r="AJ84" s="373">
        <v>0</v>
      </c>
      <c r="AK84" s="373">
        <v>0</v>
      </c>
      <c r="AL84" s="373">
        <v>0</v>
      </c>
      <c r="AM84" s="373">
        <v>0</v>
      </c>
      <c r="AN84" s="373">
        <v>0</v>
      </c>
      <c r="AO84" s="373">
        <v>0</v>
      </c>
      <c r="AP84" s="373">
        <v>0</v>
      </c>
      <c r="AQ84" s="373">
        <v>0</v>
      </c>
      <c r="AR84" s="373">
        <v>0</v>
      </c>
      <c r="AS84" s="373">
        <v>0</v>
      </c>
      <c r="AT84" s="373">
        <v>0</v>
      </c>
      <c r="AU84" s="373">
        <v>0</v>
      </c>
      <c r="AV84" s="373">
        <v>0</v>
      </c>
      <c r="AW84" s="373">
        <v>0</v>
      </c>
      <c r="AX84" s="373">
        <v>0</v>
      </c>
      <c r="AY84" s="373">
        <v>0</v>
      </c>
      <c r="AZ84" s="373">
        <v>0</v>
      </c>
      <c r="BA84" s="373">
        <v>0</v>
      </c>
      <c r="BB84" s="373">
        <v>0</v>
      </c>
      <c r="BC84" s="373">
        <v>0</v>
      </c>
      <c r="BD84" s="373">
        <v>0</v>
      </c>
      <c r="BE84" s="373">
        <v>0</v>
      </c>
      <c r="BF84" s="373">
        <v>0</v>
      </c>
      <c r="BG84" s="373">
        <v>0</v>
      </c>
      <c r="BH84" s="373">
        <v>0</v>
      </c>
      <c r="BI84" s="373">
        <v>0</v>
      </c>
      <c r="BJ84" s="373">
        <v>0</v>
      </c>
      <c r="BK84" s="373">
        <v>0</v>
      </c>
      <c r="BL84" s="373">
        <v>0</v>
      </c>
      <c r="BM84" s="373">
        <v>0</v>
      </c>
      <c r="BN84" s="373">
        <v>2</v>
      </c>
      <c r="BO84" s="373">
        <v>0</v>
      </c>
      <c r="BP84" s="373">
        <v>0</v>
      </c>
      <c r="BQ84" s="373">
        <v>2</v>
      </c>
      <c r="BR84" s="373">
        <v>6</v>
      </c>
      <c r="BS84" s="373">
        <v>2.2884615384615383</v>
      </c>
      <c r="BT84" s="373">
        <v>6.865384615384615</v>
      </c>
      <c r="BU84" s="373">
        <v>0</v>
      </c>
      <c r="BV84" s="373">
        <v>6.865384615384615</v>
      </c>
      <c r="BW84" s="373">
        <v>0</v>
      </c>
      <c r="BX84" s="373">
        <v>11.442307692307692</v>
      </c>
      <c r="BY84" s="373">
        <v>1.1442307692307692</v>
      </c>
      <c r="BZ84" s="373">
        <v>0</v>
      </c>
      <c r="CA84" s="373">
        <v>0</v>
      </c>
      <c r="CB84" s="373">
        <v>1.1442307692307692</v>
      </c>
      <c r="CC84" s="373">
        <v>0</v>
      </c>
      <c r="CD84" s="373">
        <v>0</v>
      </c>
      <c r="CE84" s="373">
        <v>9.1538461538461533</v>
      </c>
      <c r="CF84" s="373">
        <v>2.2884615384615383</v>
      </c>
      <c r="CG84" s="373">
        <v>12.586538461538462</v>
      </c>
      <c r="CH84" s="373">
        <v>0</v>
      </c>
      <c r="CI84" s="373">
        <v>0</v>
      </c>
      <c r="CJ84" s="373">
        <v>20.596153846153847</v>
      </c>
      <c r="CK84" s="373">
        <v>4.5769230769230766</v>
      </c>
      <c r="CL84" s="373">
        <v>24.028846153846153</v>
      </c>
      <c r="CM84" s="373">
        <v>0</v>
      </c>
      <c r="CN84" s="373">
        <v>0</v>
      </c>
      <c r="CO84" s="373">
        <v>0</v>
      </c>
      <c r="CP84" s="373">
        <v>0</v>
      </c>
      <c r="CQ84" s="373">
        <v>0</v>
      </c>
      <c r="CR84" s="373">
        <v>5.7211538461538458</v>
      </c>
      <c r="CS84" s="373">
        <v>0</v>
      </c>
      <c r="CT84" s="373">
        <v>4.5769230769230766</v>
      </c>
      <c r="CU84" s="373">
        <v>0</v>
      </c>
      <c r="CV84" s="373">
        <v>5.7211538461538458</v>
      </c>
      <c r="CW84" s="373">
        <v>1</v>
      </c>
      <c r="CX84" s="373">
        <v>3</v>
      </c>
      <c r="CY84" s="373">
        <v>19</v>
      </c>
      <c r="CZ84" s="373">
        <v>4</v>
      </c>
      <c r="DA84" s="373">
        <v>7</v>
      </c>
      <c r="DB84" s="373">
        <v>10</v>
      </c>
      <c r="DC84" s="373">
        <v>13</v>
      </c>
      <c r="DD84" s="373">
        <v>1</v>
      </c>
      <c r="DE84" s="373">
        <v>10</v>
      </c>
      <c r="DF84" s="373">
        <v>1</v>
      </c>
      <c r="DG84" s="373">
        <v>6</v>
      </c>
      <c r="DH84" s="373">
        <v>15</v>
      </c>
      <c r="DI84" s="373">
        <v>8</v>
      </c>
      <c r="DJ84" s="373">
        <v>0</v>
      </c>
      <c r="DK84" s="374"/>
      <c r="DL84" s="374"/>
      <c r="DM84" s="380">
        <f t="shared" si="2"/>
        <v>0</v>
      </c>
    </row>
    <row r="85" spans="2:117" s="394" customFormat="1" ht="14.25" customHeight="1" x14ac:dyDescent="0.2">
      <c r="B85" s="396" t="s">
        <v>8916</v>
      </c>
      <c r="C85" s="397" t="s">
        <v>8869</v>
      </c>
      <c r="D85" s="398"/>
      <c r="E85" s="400">
        <v>42.9</v>
      </c>
      <c r="F85" s="400">
        <v>7.8</v>
      </c>
      <c r="G85" s="378">
        <v>162</v>
      </c>
      <c r="H85" s="370">
        <v>94746.51</v>
      </c>
      <c r="I85" s="371">
        <v>3</v>
      </c>
      <c r="J85" s="372">
        <v>3953</v>
      </c>
      <c r="K85" s="373">
        <v>0</v>
      </c>
      <c r="L85" s="373">
        <v>0</v>
      </c>
      <c r="M85" s="373">
        <v>0</v>
      </c>
      <c r="N85" s="373">
        <v>0</v>
      </c>
      <c r="O85" s="373">
        <v>0</v>
      </c>
      <c r="P85" s="373">
        <v>0</v>
      </c>
      <c r="Q85" s="373">
        <v>0</v>
      </c>
      <c r="R85" s="373">
        <v>0</v>
      </c>
      <c r="S85" s="373">
        <v>0</v>
      </c>
      <c r="T85" s="373">
        <v>0</v>
      </c>
      <c r="U85" s="373">
        <v>0</v>
      </c>
      <c r="V85" s="373">
        <v>0</v>
      </c>
      <c r="W85" s="373">
        <v>0</v>
      </c>
      <c r="X85" s="373">
        <v>0</v>
      </c>
      <c r="Y85" s="373">
        <v>0</v>
      </c>
      <c r="Z85" s="373">
        <v>0</v>
      </c>
      <c r="AA85" s="373">
        <v>0</v>
      </c>
      <c r="AB85" s="373">
        <v>0</v>
      </c>
      <c r="AC85" s="373">
        <v>0</v>
      </c>
      <c r="AD85" s="373">
        <v>0</v>
      </c>
      <c r="AE85" s="373">
        <v>0</v>
      </c>
      <c r="AF85" s="373">
        <v>0</v>
      </c>
      <c r="AG85" s="373">
        <v>0</v>
      </c>
      <c r="AH85" s="373">
        <v>0</v>
      </c>
      <c r="AI85" s="373">
        <v>0</v>
      </c>
      <c r="AJ85" s="373">
        <v>0</v>
      </c>
      <c r="AK85" s="373">
        <v>0</v>
      </c>
      <c r="AL85" s="373">
        <v>0</v>
      </c>
      <c r="AM85" s="373">
        <v>0</v>
      </c>
      <c r="AN85" s="373">
        <v>0</v>
      </c>
      <c r="AO85" s="373">
        <v>0</v>
      </c>
      <c r="AP85" s="373">
        <v>0</v>
      </c>
      <c r="AQ85" s="373">
        <v>0</v>
      </c>
      <c r="AR85" s="373">
        <v>0</v>
      </c>
      <c r="AS85" s="373">
        <v>0</v>
      </c>
      <c r="AT85" s="373">
        <v>0</v>
      </c>
      <c r="AU85" s="373">
        <v>2</v>
      </c>
      <c r="AV85" s="373">
        <v>0</v>
      </c>
      <c r="AW85" s="373">
        <v>0</v>
      </c>
      <c r="AX85" s="373">
        <v>0</v>
      </c>
      <c r="AY85" s="373">
        <v>0</v>
      </c>
      <c r="AZ85" s="373">
        <v>0</v>
      </c>
      <c r="BA85" s="373">
        <v>0</v>
      </c>
      <c r="BB85" s="373">
        <v>0</v>
      </c>
      <c r="BC85" s="373">
        <v>0</v>
      </c>
      <c r="BD85" s="373">
        <v>0</v>
      </c>
      <c r="BE85" s="373">
        <v>0</v>
      </c>
      <c r="BF85" s="373">
        <v>4</v>
      </c>
      <c r="BG85" s="373">
        <v>0</v>
      </c>
      <c r="BH85" s="373">
        <v>0</v>
      </c>
      <c r="BI85" s="373">
        <v>0</v>
      </c>
      <c r="BJ85" s="373">
        <v>0</v>
      </c>
      <c r="BK85" s="373">
        <v>35</v>
      </c>
      <c r="BL85" s="373">
        <v>19</v>
      </c>
      <c r="BM85" s="373">
        <v>0</v>
      </c>
      <c r="BN85" s="373">
        <v>30</v>
      </c>
      <c r="BO85" s="373">
        <v>50</v>
      </c>
      <c r="BP85" s="373">
        <v>51</v>
      </c>
      <c r="BQ85" s="373">
        <v>13</v>
      </c>
      <c r="BR85" s="373">
        <v>27</v>
      </c>
      <c r="BS85" s="373">
        <v>91.440173589584617</v>
      </c>
      <c r="BT85" s="373">
        <v>119.21946683199008</v>
      </c>
      <c r="BU85" s="373">
        <v>84.495350278983267</v>
      </c>
      <c r="BV85" s="373">
        <v>50.928704277743336</v>
      </c>
      <c r="BW85" s="373">
        <v>5.7873527588344702</v>
      </c>
      <c r="BX85" s="373">
        <v>52.086174829510227</v>
      </c>
      <c r="BY85" s="373">
        <v>56.716057036577809</v>
      </c>
      <c r="BZ85" s="373">
        <v>61.345939243645383</v>
      </c>
      <c r="CA85" s="373">
        <v>105.32982021078735</v>
      </c>
      <c r="CB85" s="373">
        <v>0</v>
      </c>
      <c r="CC85" s="373">
        <v>24.306881587104773</v>
      </c>
      <c r="CD85" s="373">
        <v>42.826410415375079</v>
      </c>
      <c r="CE85" s="373">
        <v>99.542467451952888</v>
      </c>
      <c r="CF85" s="373">
        <v>128.47923124612524</v>
      </c>
      <c r="CG85" s="373">
        <v>197.92746435213888</v>
      </c>
      <c r="CH85" s="373">
        <v>103.01487910725356</v>
      </c>
      <c r="CI85" s="373">
        <v>82.180409175449469</v>
      </c>
      <c r="CJ85" s="373">
        <v>10.417234965902045</v>
      </c>
      <c r="CK85" s="373">
        <v>92.597644141351523</v>
      </c>
      <c r="CL85" s="373">
        <v>49.771233725976444</v>
      </c>
      <c r="CM85" s="373">
        <v>60.188468691878484</v>
      </c>
      <c r="CN85" s="373">
        <v>34.724116553006823</v>
      </c>
      <c r="CO85" s="373">
        <v>47.456292622442653</v>
      </c>
      <c r="CP85" s="373">
        <v>20.83446993180409</v>
      </c>
      <c r="CQ85" s="373">
        <v>45.141351518908863</v>
      </c>
      <c r="CR85" s="373">
        <v>90.282703037817726</v>
      </c>
      <c r="CS85" s="373">
        <v>1.157470551766894</v>
      </c>
      <c r="CT85" s="373">
        <v>23.149411035337881</v>
      </c>
      <c r="CU85" s="373">
        <v>35.881587104773715</v>
      </c>
      <c r="CV85" s="373">
        <v>49.771233725976444</v>
      </c>
      <c r="CW85" s="373">
        <v>82</v>
      </c>
      <c r="CX85" s="373">
        <v>53</v>
      </c>
      <c r="CY85" s="373">
        <v>17</v>
      </c>
      <c r="CZ85" s="373">
        <v>150</v>
      </c>
      <c r="DA85" s="373">
        <v>92</v>
      </c>
      <c r="DB85" s="373">
        <v>244</v>
      </c>
      <c r="DC85" s="373">
        <v>392</v>
      </c>
      <c r="DD85" s="373">
        <v>33</v>
      </c>
      <c r="DE85" s="373">
        <v>272</v>
      </c>
      <c r="DF85" s="373">
        <v>319</v>
      </c>
      <c r="DG85" s="373">
        <v>124</v>
      </c>
      <c r="DH85" s="373">
        <v>38</v>
      </c>
      <c r="DI85" s="373">
        <v>37</v>
      </c>
      <c r="DJ85" s="373">
        <v>2</v>
      </c>
      <c r="DK85" s="405" t="str">
        <f>IF(ISERROR(VLOOKUP(DK10,[7]!SUB_INDOOR_11,2,FALSE)),"",VLOOKUP(DK10,[7]!SUB_INDOOR_11,2,FALSE))</f>
        <v/>
      </c>
      <c r="DL85" s="405"/>
      <c r="DM85" s="380">
        <f t="shared" si="2"/>
        <v>0</v>
      </c>
    </row>
    <row r="86" spans="2:117" s="394" customFormat="1" ht="14.25" customHeight="1" x14ac:dyDescent="0.2">
      <c r="B86" s="396" t="s">
        <v>8917</v>
      </c>
      <c r="C86" s="397" t="s">
        <v>8869</v>
      </c>
      <c r="D86" s="398"/>
      <c r="E86" s="400">
        <v>15.63</v>
      </c>
      <c r="F86" s="400">
        <v>14.28</v>
      </c>
      <c r="G86" s="378">
        <f>DJ86</f>
        <v>5</v>
      </c>
      <c r="H86" s="370">
        <v>85702.27</v>
      </c>
      <c r="I86" s="371">
        <v>0</v>
      </c>
      <c r="J86" s="372">
        <v>114</v>
      </c>
      <c r="K86" s="373">
        <v>0</v>
      </c>
      <c r="L86" s="373">
        <v>0</v>
      </c>
      <c r="M86" s="373">
        <v>0</v>
      </c>
      <c r="N86" s="373">
        <v>0</v>
      </c>
      <c r="O86" s="373">
        <v>0</v>
      </c>
      <c r="P86" s="373">
        <v>0</v>
      </c>
      <c r="Q86" s="373">
        <v>0</v>
      </c>
      <c r="R86" s="373">
        <v>0</v>
      </c>
      <c r="S86" s="373">
        <v>0</v>
      </c>
      <c r="T86" s="373">
        <v>0</v>
      </c>
      <c r="U86" s="373">
        <v>0</v>
      </c>
      <c r="V86" s="373">
        <v>0</v>
      </c>
      <c r="W86" s="373">
        <v>0</v>
      </c>
      <c r="X86" s="373">
        <v>0</v>
      </c>
      <c r="Y86" s="373">
        <v>0</v>
      </c>
      <c r="Z86" s="373">
        <v>0</v>
      </c>
      <c r="AA86" s="373">
        <v>0</v>
      </c>
      <c r="AB86" s="373">
        <v>0</v>
      </c>
      <c r="AC86" s="373">
        <v>0</v>
      </c>
      <c r="AD86" s="373">
        <v>0</v>
      </c>
      <c r="AE86" s="373">
        <v>0</v>
      </c>
      <c r="AF86" s="373">
        <v>0</v>
      </c>
      <c r="AG86" s="373">
        <v>0</v>
      </c>
      <c r="AH86" s="373">
        <v>0</v>
      </c>
      <c r="AI86" s="373">
        <v>0</v>
      </c>
      <c r="AJ86" s="373">
        <v>0</v>
      </c>
      <c r="AK86" s="373">
        <v>0</v>
      </c>
      <c r="AL86" s="373">
        <v>0</v>
      </c>
      <c r="AM86" s="373">
        <v>0</v>
      </c>
      <c r="AN86" s="373">
        <v>0</v>
      </c>
      <c r="AO86" s="373">
        <v>0</v>
      </c>
      <c r="AP86" s="373">
        <v>0</v>
      </c>
      <c r="AQ86" s="373">
        <v>0</v>
      </c>
      <c r="AR86" s="373">
        <v>0</v>
      </c>
      <c r="AS86" s="373">
        <v>0</v>
      </c>
      <c r="AT86" s="373">
        <v>0</v>
      </c>
      <c r="AU86" s="373">
        <v>0</v>
      </c>
      <c r="AV86" s="373">
        <v>0</v>
      </c>
      <c r="AW86" s="373">
        <v>0</v>
      </c>
      <c r="AX86" s="373">
        <v>0</v>
      </c>
      <c r="AY86" s="373">
        <v>0</v>
      </c>
      <c r="AZ86" s="373">
        <v>0</v>
      </c>
      <c r="BA86" s="373">
        <v>0</v>
      </c>
      <c r="BB86" s="373">
        <v>0</v>
      </c>
      <c r="BC86" s="373">
        <v>0</v>
      </c>
      <c r="BD86" s="373">
        <v>0</v>
      </c>
      <c r="BE86" s="373">
        <v>0</v>
      </c>
      <c r="BF86" s="373">
        <v>0</v>
      </c>
      <c r="BG86" s="373">
        <v>0</v>
      </c>
      <c r="BH86" s="373">
        <v>0</v>
      </c>
      <c r="BI86" s="373">
        <v>0</v>
      </c>
      <c r="BJ86" s="373">
        <v>0</v>
      </c>
      <c r="BK86" s="373">
        <v>0</v>
      </c>
      <c r="BL86" s="373">
        <v>0</v>
      </c>
      <c r="BM86" s="373">
        <v>0</v>
      </c>
      <c r="BN86" s="373">
        <v>0</v>
      </c>
      <c r="BO86" s="373">
        <v>0</v>
      </c>
      <c r="BP86" s="373">
        <v>0</v>
      </c>
      <c r="BQ86" s="373">
        <v>0</v>
      </c>
      <c r="BR86" s="373">
        <v>0</v>
      </c>
      <c r="BS86" s="373">
        <v>0</v>
      </c>
      <c r="BT86" s="373">
        <v>0</v>
      </c>
      <c r="BU86" s="373">
        <v>0</v>
      </c>
      <c r="BV86" s="373">
        <v>0</v>
      </c>
      <c r="BW86" s="373">
        <v>0</v>
      </c>
      <c r="BX86" s="373">
        <v>0</v>
      </c>
      <c r="BY86" s="373">
        <v>0</v>
      </c>
      <c r="BZ86" s="373">
        <v>0</v>
      </c>
      <c r="CA86" s="373">
        <v>5</v>
      </c>
      <c r="CB86" s="373">
        <v>0</v>
      </c>
      <c r="CC86" s="373">
        <v>0</v>
      </c>
      <c r="CD86" s="373">
        <v>2</v>
      </c>
      <c r="CE86" s="373">
        <v>0</v>
      </c>
      <c r="CF86" s="373">
        <v>0</v>
      </c>
      <c r="CG86" s="373">
        <v>3</v>
      </c>
      <c r="CH86" s="373">
        <v>0</v>
      </c>
      <c r="CI86" s="373">
        <v>0</v>
      </c>
      <c r="CJ86" s="373">
        <v>2</v>
      </c>
      <c r="CK86" s="373">
        <v>1</v>
      </c>
      <c r="CL86" s="373">
        <v>1</v>
      </c>
      <c r="CM86" s="373">
        <v>1</v>
      </c>
      <c r="CN86" s="373">
        <v>1</v>
      </c>
      <c r="CO86" s="373">
        <v>0</v>
      </c>
      <c r="CP86" s="373">
        <v>0</v>
      </c>
      <c r="CQ86" s="373">
        <v>0</v>
      </c>
      <c r="CR86" s="373">
        <v>0</v>
      </c>
      <c r="CS86" s="373">
        <v>0</v>
      </c>
      <c r="CT86" s="373">
        <v>2</v>
      </c>
      <c r="CU86" s="373">
        <v>1</v>
      </c>
      <c r="CV86" s="373">
        <v>0</v>
      </c>
      <c r="CW86" s="373">
        <v>5</v>
      </c>
      <c r="CX86" s="373">
        <v>4</v>
      </c>
      <c r="CY86" s="373">
        <v>0</v>
      </c>
      <c r="CZ86" s="373">
        <v>2</v>
      </c>
      <c r="DA86" s="373">
        <v>4</v>
      </c>
      <c r="DB86" s="373">
        <v>4</v>
      </c>
      <c r="DC86" s="373">
        <v>4</v>
      </c>
      <c r="DD86" s="373">
        <v>11</v>
      </c>
      <c r="DE86" s="373">
        <v>4</v>
      </c>
      <c r="DF86" s="373">
        <v>12</v>
      </c>
      <c r="DG86" s="373">
        <v>6</v>
      </c>
      <c r="DH86" s="373">
        <v>19</v>
      </c>
      <c r="DI86" s="373">
        <v>15</v>
      </c>
      <c r="DJ86" s="373">
        <v>5</v>
      </c>
      <c r="DK86" s="406"/>
      <c r="DL86" s="406"/>
      <c r="DM86" s="380">
        <f t="shared" si="2"/>
        <v>0</v>
      </c>
    </row>
    <row r="87" spans="2:117" s="394" customFormat="1" ht="14.25" customHeight="1" x14ac:dyDescent="0.2">
      <c r="B87" s="407" t="s">
        <v>8918</v>
      </c>
      <c r="C87" s="397" t="s">
        <v>8869</v>
      </c>
      <c r="D87" s="398"/>
      <c r="E87" s="377">
        <v>28.96</v>
      </c>
      <c r="F87" s="377">
        <v>25.77</v>
      </c>
      <c r="G87" s="378">
        <v>1353</v>
      </c>
      <c r="H87" s="370">
        <v>18208.22</v>
      </c>
      <c r="I87" s="371">
        <v>30</v>
      </c>
      <c r="J87" s="372">
        <v>8867</v>
      </c>
      <c r="K87" s="373">
        <v>0</v>
      </c>
      <c r="L87" s="373">
        <v>0</v>
      </c>
      <c r="M87" s="373">
        <v>0</v>
      </c>
      <c r="N87" s="373">
        <v>0</v>
      </c>
      <c r="O87" s="373">
        <v>0</v>
      </c>
      <c r="P87" s="373">
        <v>0</v>
      </c>
      <c r="Q87" s="373">
        <v>0</v>
      </c>
      <c r="R87" s="373">
        <v>0</v>
      </c>
      <c r="S87" s="373">
        <v>0</v>
      </c>
      <c r="T87" s="373">
        <v>0</v>
      </c>
      <c r="U87" s="373">
        <v>0</v>
      </c>
      <c r="V87" s="373">
        <v>0</v>
      </c>
      <c r="W87" s="373">
        <v>0</v>
      </c>
      <c r="X87" s="373">
        <v>0</v>
      </c>
      <c r="Y87" s="373">
        <v>0</v>
      </c>
      <c r="Z87" s="373">
        <v>0</v>
      </c>
      <c r="AA87" s="373">
        <v>0</v>
      </c>
      <c r="AB87" s="373">
        <v>0</v>
      </c>
      <c r="AC87" s="373">
        <v>0</v>
      </c>
      <c r="AD87" s="373">
        <v>0</v>
      </c>
      <c r="AE87" s="373">
        <v>0</v>
      </c>
      <c r="AF87" s="373">
        <v>0</v>
      </c>
      <c r="AG87" s="373">
        <v>0</v>
      </c>
      <c r="AH87" s="373">
        <v>1</v>
      </c>
      <c r="AI87" s="373">
        <v>0</v>
      </c>
      <c r="AJ87" s="373">
        <v>0</v>
      </c>
      <c r="AK87" s="373">
        <v>0</v>
      </c>
      <c r="AL87" s="373">
        <v>0</v>
      </c>
      <c r="AM87" s="373">
        <v>0</v>
      </c>
      <c r="AN87" s="373">
        <v>0</v>
      </c>
      <c r="AO87" s="373">
        <v>0</v>
      </c>
      <c r="AP87" s="373">
        <v>0</v>
      </c>
      <c r="AQ87" s="373">
        <v>0</v>
      </c>
      <c r="AR87" s="373">
        <v>0</v>
      </c>
      <c r="AS87" s="373">
        <v>0</v>
      </c>
      <c r="AT87" s="373">
        <v>0</v>
      </c>
      <c r="AU87" s="373">
        <v>0</v>
      </c>
      <c r="AV87" s="373">
        <v>0</v>
      </c>
      <c r="AW87" s="373">
        <v>0</v>
      </c>
      <c r="AX87" s="373">
        <v>0</v>
      </c>
      <c r="AY87" s="373">
        <v>0</v>
      </c>
      <c r="AZ87" s="373">
        <v>0</v>
      </c>
      <c r="BA87" s="373">
        <v>0</v>
      </c>
      <c r="BB87" s="373">
        <v>1</v>
      </c>
      <c r="BC87" s="373">
        <v>0</v>
      </c>
      <c r="BD87" s="373">
        <v>2</v>
      </c>
      <c r="BE87" s="373">
        <v>1</v>
      </c>
      <c r="BF87" s="373">
        <v>1</v>
      </c>
      <c r="BG87" s="373">
        <v>1</v>
      </c>
      <c r="BH87" s="373">
        <v>1</v>
      </c>
      <c r="BI87" s="373">
        <v>1</v>
      </c>
      <c r="BJ87" s="373">
        <v>2</v>
      </c>
      <c r="BK87" s="373">
        <v>1</v>
      </c>
      <c r="BL87" s="373">
        <v>6</v>
      </c>
      <c r="BM87" s="373">
        <v>2</v>
      </c>
      <c r="BN87" s="373">
        <v>1</v>
      </c>
      <c r="BO87" s="373">
        <v>4</v>
      </c>
      <c r="BP87" s="373">
        <v>8</v>
      </c>
      <c r="BQ87" s="373">
        <v>8</v>
      </c>
      <c r="BR87" s="373">
        <v>12</v>
      </c>
      <c r="BS87" s="373">
        <v>95.195173882185941</v>
      </c>
      <c r="BT87" s="373">
        <v>11.199432221433641</v>
      </c>
      <c r="BU87" s="373">
        <v>23.518807665010645</v>
      </c>
      <c r="BV87" s="373">
        <v>12.319375443577005</v>
      </c>
      <c r="BW87" s="373">
        <v>5.5997161107168205</v>
      </c>
      <c r="BX87" s="373">
        <v>23.518807665010645</v>
      </c>
      <c r="BY87" s="373">
        <v>21.278921220723916</v>
      </c>
      <c r="BZ87" s="373">
        <v>17.919091554293825</v>
      </c>
      <c r="CA87" s="373">
        <v>3126.8814762242728</v>
      </c>
      <c r="CB87" s="373">
        <v>41.43789921930447</v>
      </c>
      <c r="CC87" s="373">
        <v>38.078069552874382</v>
      </c>
      <c r="CD87" s="373">
        <v>42.557842441447832</v>
      </c>
      <c r="CE87" s="373">
        <v>53.757274662881478</v>
      </c>
      <c r="CF87" s="373">
        <v>87.355571327182403</v>
      </c>
      <c r="CG87" s="373">
        <v>125.43364088005677</v>
      </c>
      <c r="CH87" s="373">
        <v>207.18949609652236</v>
      </c>
      <c r="CI87" s="373">
        <v>256.46699787083037</v>
      </c>
      <c r="CJ87" s="373">
        <v>212.78921220723919</v>
      </c>
      <c r="CK87" s="373">
        <v>170.23136976579133</v>
      </c>
      <c r="CL87" s="373">
        <v>238.54790631653654</v>
      </c>
      <c r="CM87" s="373">
        <v>307.98438608942513</v>
      </c>
      <c r="CN87" s="373">
        <v>359.50177430801989</v>
      </c>
      <c r="CO87" s="373">
        <v>204.94960965223564</v>
      </c>
      <c r="CP87" s="373">
        <v>165.75159687721788</v>
      </c>
      <c r="CQ87" s="373">
        <v>104.15471965933286</v>
      </c>
      <c r="CR87" s="373">
        <v>91.835344215755853</v>
      </c>
      <c r="CS87" s="373">
        <v>58.237047551454936</v>
      </c>
      <c r="CT87" s="373">
        <v>96.315117104329317</v>
      </c>
      <c r="CU87" s="373">
        <v>36.958126330731012</v>
      </c>
      <c r="CV87" s="373">
        <v>75.036195883605387</v>
      </c>
      <c r="CW87" s="373">
        <v>254</v>
      </c>
      <c r="CX87" s="373">
        <v>19</v>
      </c>
      <c r="CY87" s="373">
        <v>43</v>
      </c>
      <c r="CZ87" s="373">
        <v>31</v>
      </c>
      <c r="DA87" s="373">
        <v>37</v>
      </c>
      <c r="DB87" s="373">
        <v>70</v>
      </c>
      <c r="DC87" s="373">
        <v>182</v>
      </c>
      <c r="DD87" s="373">
        <v>317</v>
      </c>
      <c r="DE87" s="373">
        <v>274</v>
      </c>
      <c r="DF87" s="373">
        <v>275</v>
      </c>
      <c r="DG87" s="373">
        <v>175</v>
      </c>
      <c r="DH87" s="373">
        <v>186</v>
      </c>
      <c r="DI87" s="373">
        <v>222</v>
      </c>
      <c r="DJ87" s="373">
        <v>417</v>
      </c>
      <c r="DK87" s="406" t="str">
        <f>IF(ISERROR(VLOOKUP(DK10,[9]!NON_SUB_11,2,FALSE)),"",VLOOKUP(DK10,[9]!NON_SUB_11,2,FALSE))</f>
        <v/>
      </c>
      <c r="DL87" s="408"/>
      <c r="DM87" s="380">
        <f>J87-SUM(K87:DJ87)</f>
        <v>0</v>
      </c>
    </row>
    <row r="88" spans="2:117" s="394" customFormat="1" ht="14.25" customHeight="1" x14ac:dyDescent="0.2">
      <c r="B88" s="396" t="s">
        <v>8919</v>
      </c>
      <c r="C88" s="397" t="s">
        <v>8869</v>
      </c>
      <c r="D88" s="398"/>
      <c r="E88" s="377">
        <v>30</v>
      </c>
      <c r="F88" s="377">
        <v>5.5</v>
      </c>
      <c r="G88" s="378">
        <f>1336+201</f>
        <v>1537</v>
      </c>
      <c r="H88" s="370">
        <v>10158</v>
      </c>
      <c r="I88" s="371">
        <v>6</v>
      </c>
      <c r="J88" s="372">
        <v>6082</v>
      </c>
      <c r="K88" s="373">
        <v>0</v>
      </c>
      <c r="L88" s="373">
        <v>0</v>
      </c>
      <c r="M88" s="373">
        <v>0</v>
      </c>
      <c r="N88" s="373">
        <v>0</v>
      </c>
      <c r="O88" s="373">
        <v>0</v>
      </c>
      <c r="P88" s="373">
        <v>0</v>
      </c>
      <c r="Q88" s="373">
        <v>0</v>
      </c>
      <c r="R88" s="373">
        <v>0</v>
      </c>
      <c r="S88" s="373">
        <v>0</v>
      </c>
      <c r="T88" s="373">
        <v>0</v>
      </c>
      <c r="U88" s="373">
        <v>0</v>
      </c>
      <c r="V88" s="373">
        <v>0</v>
      </c>
      <c r="W88" s="373">
        <v>0</v>
      </c>
      <c r="X88" s="373">
        <v>0</v>
      </c>
      <c r="Y88" s="373">
        <v>0</v>
      </c>
      <c r="Z88" s="373">
        <v>0</v>
      </c>
      <c r="AA88" s="373">
        <v>0</v>
      </c>
      <c r="AB88" s="373">
        <v>0</v>
      </c>
      <c r="AC88" s="373">
        <v>0</v>
      </c>
      <c r="AD88" s="373">
        <v>0</v>
      </c>
      <c r="AE88" s="373">
        <v>0</v>
      </c>
      <c r="AF88" s="373">
        <v>0</v>
      </c>
      <c r="AG88" s="373">
        <v>0</v>
      </c>
      <c r="AH88" s="373">
        <v>0</v>
      </c>
      <c r="AI88" s="373">
        <v>0</v>
      </c>
      <c r="AJ88" s="373">
        <v>0</v>
      </c>
      <c r="AK88" s="373">
        <v>0</v>
      </c>
      <c r="AL88" s="373">
        <v>0</v>
      </c>
      <c r="AM88" s="373">
        <v>0</v>
      </c>
      <c r="AN88" s="373">
        <v>0</v>
      </c>
      <c r="AO88" s="373">
        <v>0</v>
      </c>
      <c r="AP88" s="373">
        <v>0</v>
      </c>
      <c r="AQ88" s="373">
        <v>0</v>
      </c>
      <c r="AR88" s="373">
        <v>0</v>
      </c>
      <c r="AS88" s="373">
        <v>0</v>
      </c>
      <c r="AT88" s="373">
        <v>0</v>
      </c>
      <c r="AU88" s="373">
        <v>0</v>
      </c>
      <c r="AV88" s="373">
        <v>0</v>
      </c>
      <c r="AW88" s="373">
        <v>0</v>
      </c>
      <c r="AX88" s="373">
        <v>0</v>
      </c>
      <c r="AY88" s="373">
        <v>0</v>
      </c>
      <c r="AZ88" s="373">
        <v>0</v>
      </c>
      <c r="BA88" s="373">
        <v>0</v>
      </c>
      <c r="BB88" s="373">
        <v>0</v>
      </c>
      <c r="BC88" s="373">
        <v>0</v>
      </c>
      <c r="BD88" s="373">
        <v>0</v>
      </c>
      <c r="BE88" s="373">
        <v>0</v>
      </c>
      <c r="BF88" s="373">
        <v>0</v>
      </c>
      <c r="BG88" s="373">
        <v>0</v>
      </c>
      <c r="BH88" s="373">
        <v>0</v>
      </c>
      <c r="BI88" s="373">
        <v>0</v>
      </c>
      <c r="BJ88" s="373">
        <v>0</v>
      </c>
      <c r="BK88" s="373">
        <v>0</v>
      </c>
      <c r="BL88" s="373">
        <v>0</v>
      </c>
      <c r="BM88" s="373">
        <v>0</v>
      </c>
      <c r="BN88" s="373">
        <v>0</v>
      </c>
      <c r="BO88" s="373">
        <v>0</v>
      </c>
      <c r="BP88" s="373">
        <v>0</v>
      </c>
      <c r="BQ88" s="373">
        <v>0</v>
      </c>
      <c r="BR88" s="373">
        <v>0</v>
      </c>
      <c r="BS88" s="373">
        <v>0</v>
      </c>
      <c r="BT88" s="373">
        <v>0</v>
      </c>
      <c r="BU88" s="373">
        <v>0</v>
      </c>
      <c r="BV88" s="373">
        <v>0</v>
      </c>
      <c r="BW88" s="373">
        <v>0</v>
      </c>
      <c r="BX88" s="373">
        <v>0</v>
      </c>
      <c r="BY88" s="373">
        <v>0</v>
      </c>
      <c r="BZ88" s="373">
        <v>0</v>
      </c>
      <c r="CA88" s="373">
        <v>0</v>
      </c>
      <c r="CB88" s="373">
        <v>0</v>
      </c>
      <c r="CC88" s="373">
        <v>0</v>
      </c>
      <c r="CD88" s="373">
        <v>0</v>
      </c>
      <c r="CE88" s="373">
        <v>0</v>
      </c>
      <c r="CF88" s="373">
        <v>0</v>
      </c>
      <c r="CG88" s="373">
        <v>0</v>
      </c>
      <c r="CH88" s="373">
        <v>0</v>
      </c>
      <c r="CI88" s="373">
        <v>0</v>
      </c>
      <c r="CJ88" s="373">
        <v>0</v>
      </c>
      <c r="CK88" s="373">
        <v>0</v>
      </c>
      <c r="CL88" s="373">
        <v>1</v>
      </c>
      <c r="CM88" s="373">
        <v>2</v>
      </c>
      <c r="CN88" s="373">
        <v>0</v>
      </c>
      <c r="CO88" s="373">
        <v>1</v>
      </c>
      <c r="CP88" s="373">
        <v>3</v>
      </c>
      <c r="CQ88" s="373">
        <v>0</v>
      </c>
      <c r="CR88" s="373">
        <v>0</v>
      </c>
      <c r="CS88" s="373">
        <v>3</v>
      </c>
      <c r="CT88" s="373">
        <v>9</v>
      </c>
      <c r="CU88" s="373">
        <v>1</v>
      </c>
      <c r="CV88" s="373">
        <v>12</v>
      </c>
      <c r="CW88" s="373">
        <v>4</v>
      </c>
      <c r="CX88" s="373">
        <v>3</v>
      </c>
      <c r="CY88" s="373">
        <v>2</v>
      </c>
      <c r="CZ88" s="373">
        <v>2</v>
      </c>
      <c r="DA88" s="373">
        <v>0</v>
      </c>
      <c r="DB88" s="373">
        <v>8.231149811992875</v>
      </c>
      <c r="DC88" s="373">
        <v>18.52008707698397</v>
      </c>
      <c r="DD88" s="373">
        <v>72.935879675440333</v>
      </c>
      <c r="DE88" s="373">
        <v>286.26993865030676</v>
      </c>
      <c r="DF88" s="373">
        <v>634.92816148822476</v>
      </c>
      <c r="DG88" s="373">
        <v>953.32851771225012</v>
      </c>
      <c r="DH88" s="373">
        <v>1253.6160696615871</v>
      </c>
      <c r="DI88" s="373">
        <v>1406.7993271323967</v>
      </c>
      <c r="DJ88" s="373">
        <v>1404.3708687908174</v>
      </c>
      <c r="DK88" s="374"/>
      <c r="DL88" s="374"/>
      <c r="DM88" s="380">
        <f t="shared" si="2"/>
        <v>0</v>
      </c>
    </row>
    <row r="89" spans="2:117" s="394" customFormat="1" ht="14.25" customHeight="1" x14ac:dyDescent="0.2">
      <c r="B89" s="396" t="s">
        <v>8920</v>
      </c>
      <c r="C89" s="397" t="s">
        <v>8869</v>
      </c>
      <c r="D89" s="398"/>
      <c r="E89" s="377">
        <v>30</v>
      </c>
      <c r="F89" s="377">
        <v>5.47</v>
      </c>
      <c r="G89" s="378">
        <v>218</v>
      </c>
      <c r="H89" s="370">
        <v>15797.69</v>
      </c>
      <c r="I89" s="371">
        <v>1</v>
      </c>
      <c r="J89" s="372">
        <v>911</v>
      </c>
      <c r="K89" s="373">
        <v>0</v>
      </c>
      <c r="L89" s="373">
        <v>0</v>
      </c>
      <c r="M89" s="373">
        <v>0</v>
      </c>
      <c r="N89" s="373">
        <v>0</v>
      </c>
      <c r="O89" s="373">
        <v>0</v>
      </c>
      <c r="P89" s="373">
        <v>0</v>
      </c>
      <c r="Q89" s="373">
        <v>0</v>
      </c>
      <c r="R89" s="373">
        <v>0</v>
      </c>
      <c r="S89" s="373">
        <v>0</v>
      </c>
      <c r="T89" s="373">
        <v>0</v>
      </c>
      <c r="U89" s="373">
        <v>0</v>
      </c>
      <c r="V89" s="373">
        <v>0</v>
      </c>
      <c r="W89" s="373">
        <v>0</v>
      </c>
      <c r="X89" s="373">
        <v>0</v>
      </c>
      <c r="Y89" s="373">
        <v>0</v>
      </c>
      <c r="Z89" s="373">
        <v>0</v>
      </c>
      <c r="AA89" s="373">
        <v>0</v>
      </c>
      <c r="AB89" s="373">
        <v>0</v>
      </c>
      <c r="AC89" s="373">
        <v>0</v>
      </c>
      <c r="AD89" s="373">
        <v>0</v>
      </c>
      <c r="AE89" s="373">
        <v>0</v>
      </c>
      <c r="AF89" s="373">
        <v>0</v>
      </c>
      <c r="AG89" s="373">
        <v>0</v>
      </c>
      <c r="AH89" s="373">
        <v>0</v>
      </c>
      <c r="AI89" s="373">
        <v>0</v>
      </c>
      <c r="AJ89" s="373">
        <v>0</v>
      </c>
      <c r="AK89" s="373">
        <v>0</v>
      </c>
      <c r="AL89" s="373">
        <v>0</v>
      </c>
      <c r="AM89" s="373">
        <v>0</v>
      </c>
      <c r="AN89" s="373">
        <v>0</v>
      </c>
      <c r="AO89" s="373">
        <v>0</v>
      </c>
      <c r="AP89" s="373">
        <v>0</v>
      </c>
      <c r="AQ89" s="373">
        <v>0</v>
      </c>
      <c r="AR89" s="373">
        <v>0</v>
      </c>
      <c r="AS89" s="373">
        <v>0</v>
      </c>
      <c r="AT89" s="373">
        <v>0</v>
      </c>
      <c r="AU89" s="373">
        <v>0</v>
      </c>
      <c r="AV89" s="373">
        <v>0</v>
      </c>
      <c r="AW89" s="373">
        <v>0</v>
      </c>
      <c r="AX89" s="373">
        <v>0</v>
      </c>
      <c r="AY89" s="373">
        <v>0</v>
      </c>
      <c r="AZ89" s="373">
        <v>0</v>
      </c>
      <c r="BA89" s="373">
        <v>0</v>
      </c>
      <c r="BB89" s="373">
        <v>0</v>
      </c>
      <c r="BC89" s="373">
        <v>0</v>
      </c>
      <c r="BD89" s="373">
        <v>0</v>
      </c>
      <c r="BE89" s="373">
        <v>0</v>
      </c>
      <c r="BF89" s="373">
        <v>0</v>
      </c>
      <c r="BG89" s="373">
        <v>0</v>
      </c>
      <c r="BH89" s="373">
        <v>0</v>
      </c>
      <c r="BI89" s="373">
        <v>0</v>
      </c>
      <c r="BJ89" s="373">
        <v>0</v>
      </c>
      <c r="BK89" s="373">
        <v>0</v>
      </c>
      <c r="BL89" s="373">
        <v>0</v>
      </c>
      <c r="BM89" s="373">
        <v>0</v>
      </c>
      <c r="BN89" s="373">
        <v>0</v>
      </c>
      <c r="BO89" s="373">
        <v>0</v>
      </c>
      <c r="BP89" s="373">
        <v>0</v>
      </c>
      <c r="BQ89" s="373">
        <v>0</v>
      </c>
      <c r="BR89" s="373">
        <v>0</v>
      </c>
      <c r="BS89" s="373">
        <v>0</v>
      </c>
      <c r="BT89" s="373">
        <v>0</v>
      </c>
      <c r="BU89" s="373">
        <v>0</v>
      </c>
      <c r="BV89" s="373">
        <v>0</v>
      </c>
      <c r="BW89" s="373">
        <v>0</v>
      </c>
      <c r="BX89" s="373">
        <v>0</v>
      </c>
      <c r="BY89" s="373">
        <v>0</v>
      </c>
      <c r="BZ89" s="373">
        <v>0</v>
      </c>
      <c r="CA89" s="373">
        <v>0</v>
      </c>
      <c r="CB89" s="373">
        <v>0</v>
      </c>
      <c r="CC89" s="373">
        <v>0</v>
      </c>
      <c r="CD89" s="373">
        <v>0</v>
      </c>
      <c r="CE89" s="373">
        <v>0</v>
      </c>
      <c r="CF89" s="373">
        <v>0</v>
      </c>
      <c r="CG89" s="373">
        <v>0</v>
      </c>
      <c r="CH89" s="373">
        <v>0</v>
      </c>
      <c r="CI89" s="373">
        <v>0</v>
      </c>
      <c r="CJ89" s="373">
        <v>0</v>
      </c>
      <c r="CK89" s="373">
        <v>0</v>
      </c>
      <c r="CL89" s="373">
        <v>2.5081967213114753</v>
      </c>
      <c r="CM89" s="373">
        <v>0</v>
      </c>
      <c r="CN89" s="373">
        <v>0</v>
      </c>
      <c r="CO89" s="373">
        <v>0</v>
      </c>
      <c r="CP89" s="373">
        <v>12.540983606557376</v>
      </c>
      <c r="CQ89" s="373">
        <v>5.0163934426229506</v>
      </c>
      <c r="CR89" s="373">
        <v>7.5245901639344259</v>
      </c>
      <c r="CS89" s="373">
        <v>7.5245901639344259</v>
      </c>
      <c r="CT89" s="373">
        <v>0</v>
      </c>
      <c r="CU89" s="373">
        <v>7.5245901639344259</v>
      </c>
      <c r="CV89" s="373">
        <v>110.36065573770492</v>
      </c>
      <c r="CW89" s="373">
        <v>12</v>
      </c>
      <c r="CX89" s="373">
        <v>19</v>
      </c>
      <c r="CY89" s="373">
        <v>11</v>
      </c>
      <c r="CZ89" s="373">
        <v>6</v>
      </c>
      <c r="DA89" s="373">
        <v>109</v>
      </c>
      <c r="DB89" s="373">
        <v>11</v>
      </c>
      <c r="DC89" s="373">
        <v>44</v>
      </c>
      <c r="DD89" s="373">
        <v>117</v>
      </c>
      <c r="DE89" s="373">
        <v>43</v>
      </c>
      <c r="DF89" s="373">
        <v>133</v>
      </c>
      <c r="DG89" s="373">
        <v>0</v>
      </c>
      <c r="DH89" s="373">
        <v>86</v>
      </c>
      <c r="DI89" s="373">
        <v>39</v>
      </c>
      <c r="DJ89" s="373">
        <v>128</v>
      </c>
      <c r="DK89" s="374"/>
      <c r="DL89" s="374"/>
      <c r="DM89" s="380">
        <f t="shared" si="2"/>
        <v>0</v>
      </c>
    </row>
    <row r="90" spans="2:117" s="394" customFormat="1" ht="14.25" customHeight="1" x14ac:dyDescent="0.2">
      <c r="B90" s="396" t="s">
        <v>8921</v>
      </c>
      <c r="C90" s="397" t="s">
        <v>8869</v>
      </c>
      <c r="D90" s="398"/>
      <c r="E90" s="377">
        <v>30</v>
      </c>
      <c r="F90" s="377">
        <v>5.47</v>
      </c>
      <c r="G90" s="378">
        <v>7</v>
      </c>
      <c r="H90" s="370">
        <v>85702</v>
      </c>
      <c r="I90" s="371">
        <v>0</v>
      </c>
      <c r="J90" s="372" t="s">
        <v>8922</v>
      </c>
      <c r="K90" s="373">
        <v>0</v>
      </c>
      <c r="L90" s="373">
        <v>0</v>
      </c>
      <c r="M90" s="373">
        <v>0</v>
      </c>
      <c r="N90" s="373">
        <v>0</v>
      </c>
      <c r="O90" s="373">
        <v>0</v>
      </c>
      <c r="P90" s="373">
        <v>0</v>
      </c>
      <c r="Q90" s="373">
        <v>0</v>
      </c>
      <c r="R90" s="373">
        <v>0</v>
      </c>
      <c r="S90" s="373">
        <v>0</v>
      </c>
      <c r="T90" s="373">
        <v>0</v>
      </c>
      <c r="U90" s="373">
        <v>0</v>
      </c>
      <c r="V90" s="373">
        <v>0</v>
      </c>
      <c r="W90" s="373">
        <v>0</v>
      </c>
      <c r="X90" s="373">
        <v>0</v>
      </c>
      <c r="Y90" s="373">
        <v>0</v>
      </c>
      <c r="Z90" s="373">
        <v>0</v>
      </c>
      <c r="AA90" s="373">
        <v>0</v>
      </c>
      <c r="AB90" s="373">
        <v>0</v>
      </c>
      <c r="AC90" s="373">
        <v>0</v>
      </c>
      <c r="AD90" s="373">
        <v>0</v>
      </c>
      <c r="AE90" s="373">
        <v>0</v>
      </c>
      <c r="AF90" s="373">
        <v>0</v>
      </c>
      <c r="AG90" s="373">
        <v>0</v>
      </c>
      <c r="AH90" s="373">
        <v>0</v>
      </c>
      <c r="AI90" s="373">
        <v>0</v>
      </c>
      <c r="AJ90" s="373">
        <v>0</v>
      </c>
      <c r="AK90" s="373">
        <v>0</v>
      </c>
      <c r="AL90" s="373">
        <v>0</v>
      </c>
      <c r="AM90" s="373">
        <v>0</v>
      </c>
      <c r="AN90" s="373">
        <v>0</v>
      </c>
      <c r="AO90" s="373">
        <v>0</v>
      </c>
      <c r="AP90" s="373">
        <v>0</v>
      </c>
      <c r="AQ90" s="373">
        <v>0</v>
      </c>
      <c r="AR90" s="373">
        <v>0</v>
      </c>
      <c r="AS90" s="373">
        <v>0</v>
      </c>
      <c r="AT90" s="373">
        <v>0</v>
      </c>
      <c r="AU90" s="373">
        <v>0</v>
      </c>
      <c r="AV90" s="373">
        <v>0</v>
      </c>
      <c r="AW90" s="373">
        <v>0</v>
      </c>
      <c r="AX90" s="373">
        <v>0</v>
      </c>
      <c r="AY90" s="373">
        <v>0</v>
      </c>
      <c r="AZ90" s="373">
        <v>0</v>
      </c>
      <c r="BA90" s="373">
        <v>0</v>
      </c>
      <c r="BB90" s="373">
        <v>0</v>
      </c>
      <c r="BC90" s="373">
        <v>0</v>
      </c>
      <c r="BD90" s="373">
        <v>0</v>
      </c>
      <c r="BE90" s="373">
        <v>0</v>
      </c>
      <c r="BF90" s="373">
        <v>0</v>
      </c>
      <c r="BG90" s="373">
        <v>0</v>
      </c>
      <c r="BH90" s="373">
        <v>0</v>
      </c>
      <c r="BI90" s="373">
        <v>0</v>
      </c>
      <c r="BJ90" s="373">
        <v>0</v>
      </c>
      <c r="BK90" s="373">
        <v>0</v>
      </c>
      <c r="BL90" s="373">
        <v>0</v>
      </c>
      <c r="BM90" s="373">
        <v>0</v>
      </c>
      <c r="BN90" s="373">
        <v>0</v>
      </c>
      <c r="BO90" s="373">
        <v>0</v>
      </c>
      <c r="BP90" s="373">
        <v>0</v>
      </c>
      <c r="BQ90" s="373">
        <v>0</v>
      </c>
      <c r="BR90" s="373">
        <v>0</v>
      </c>
      <c r="BS90" s="373">
        <v>0</v>
      </c>
      <c r="BT90" s="373">
        <v>0</v>
      </c>
      <c r="BU90" s="373">
        <v>0</v>
      </c>
      <c r="BV90" s="373">
        <v>0</v>
      </c>
      <c r="BW90" s="373">
        <v>0</v>
      </c>
      <c r="BX90" s="373">
        <v>0</v>
      </c>
      <c r="BY90" s="373">
        <v>0</v>
      </c>
      <c r="BZ90" s="373">
        <v>0</v>
      </c>
      <c r="CA90" s="373">
        <v>0</v>
      </c>
      <c r="CB90" s="373">
        <v>0</v>
      </c>
      <c r="CC90" s="373">
        <v>0</v>
      </c>
      <c r="CD90" s="373">
        <v>0</v>
      </c>
      <c r="CE90" s="373">
        <v>0</v>
      </c>
      <c r="CF90" s="373">
        <v>0</v>
      </c>
      <c r="CG90" s="373">
        <v>0</v>
      </c>
      <c r="CH90" s="373">
        <v>0</v>
      </c>
      <c r="CI90" s="373">
        <v>0</v>
      </c>
      <c r="CJ90" s="373">
        <v>0</v>
      </c>
      <c r="CK90" s="373">
        <v>0</v>
      </c>
      <c r="CL90" s="373">
        <v>0</v>
      </c>
      <c r="CM90" s="373">
        <v>0</v>
      </c>
      <c r="CN90" s="373">
        <v>0</v>
      </c>
      <c r="CO90" s="373">
        <v>11</v>
      </c>
      <c r="CP90" s="373">
        <v>0</v>
      </c>
      <c r="CQ90" s="373">
        <v>0</v>
      </c>
      <c r="CR90" s="373">
        <v>0</v>
      </c>
      <c r="CS90" s="373">
        <v>0</v>
      </c>
      <c r="CT90" s="373">
        <v>0</v>
      </c>
      <c r="CU90" s="373">
        <v>0</v>
      </c>
      <c r="CV90" s="373">
        <v>0</v>
      </c>
      <c r="CW90" s="373">
        <v>0</v>
      </c>
      <c r="CX90" s="373">
        <v>0</v>
      </c>
      <c r="CY90" s="373">
        <v>4</v>
      </c>
      <c r="CZ90" s="373">
        <v>0</v>
      </c>
      <c r="DA90" s="373">
        <v>1</v>
      </c>
      <c r="DB90" s="373">
        <v>6</v>
      </c>
      <c r="DC90" s="373">
        <v>1</v>
      </c>
      <c r="DD90" s="373">
        <v>0</v>
      </c>
      <c r="DE90" s="373">
        <v>1</v>
      </c>
      <c r="DF90" s="373">
        <v>0</v>
      </c>
      <c r="DG90" s="373">
        <v>1</v>
      </c>
      <c r="DH90" s="373">
        <v>8</v>
      </c>
      <c r="DI90" s="373">
        <v>0</v>
      </c>
      <c r="DJ90" s="373">
        <v>1</v>
      </c>
      <c r="DK90" s="374"/>
      <c r="DL90" s="374"/>
      <c r="DM90" s="380">
        <f t="shared" si="2"/>
        <v>0</v>
      </c>
    </row>
    <row r="91" spans="2:117" s="394" customFormat="1" ht="14.25" customHeight="1" x14ac:dyDescent="0.2">
      <c r="B91" s="396" t="s">
        <v>8923</v>
      </c>
      <c r="C91" s="397" t="s">
        <v>8869</v>
      </c>
      <c r="D91" s="398"/>
      <c r="E91" s="400">
        <v>19.989999999999998</v>
      </c>
      <c r="F91" s="400">
        <v>13.64</v>
      </c>
      <c r="G91" s="378">
        <v>192</v>
      </c>
      <c r="H91" s="370">
        <v>98238.41</v>
      </c>
      <c r="I91" s="371">
        <v>1</v>
      </c>
      <c r="J91" s="372">
        <v>3512</v>
      </c>
      <c r="K91" s="373">
        <v>0</v>
      </c>
      <c r="L91" s="373">
        <v>0</v>
      </c>
      <c r="M91" s="373">
        <v>0</v>
      </c>
      <c r="N91" s="373">
        <v>0</v>
      </c>
      <c r="O91" s="373">
        <v>0</v>
      </c>
      <c r="P91" s="373">
        <v>0</v>
      </c>
      <c r="Q91" s="373">
        <v>0</v>
      </c>
      <c r="R91" s="373">
        <v>0</v>
      </c>
      <c r="S91" s="373">
        <v>0</v>
      </c>
      <c r="T91" s="373">
        <v>0</v>
      </c>
      <c r="U91" s="373">
        <v>0</v>
      </c>
      <c r="V91" s="373">
        <v>0</v>
      </c>
      <c r="W91" s="373">
        <v>0</v>
      </c>
      <c r="X91" s="373">
        <v>0</v>
      </c>
      <c r="Y91" s="373">
        <v>0</v>
      </c>
      <c r="Z91" s="373">
        <v>0</v>
      </c>
      <c r="AA91" s="373">
        <v>0</v>
      </c>
      <c r="AB91" s="373">
        <v>0</v>
      </c>
      <c r="AC91" s="373">
        <v>0</v>
      </c>
      <c r="AD91" s="373">
        <v>0</v>
      </c>
      <c r="AE91" s="373">
        <v>0</v>
      </c>
      <c r="AF91" s="373">
        <v>0</v>
      </c>
      <c r="AG91" s="373">
        <v>0</v>
      </c>
      <c r="AH91" s="373">
        <v>0</v>
      </c>
      <c r="AI91" s="373">
        <v>0</v>
      </c>
      <c r="AJ91" s="373">
        <v>0</v>
      </c>
      <c r="AK91" s="373">
        <v>0</v>
      </c>
      <c r="AL91" s="373">
        <v>0</v>
      </c>
      <c r="AM91" s="373">
        <v>0</v>
      </c>
      <c r="AN91" s="373">
        <v>0</v>
      </c>
      <c r="AO91" s="373">
        <v>0</v>
      </c>
      <c r="AP91" s="373">
        <v>0</v>
      </c>
      <c r="AQ91" s="373">
        <v>0</v>
      </c>
      <c r="AR91" s="373">
        <v>0</v>
      </c>
      <c r="AS91" s="373">
        <v>0</v>
      </c>
      <c r="AT91" s="373">
        <v>0</v>
      </c>
      <c r="AU91" s="373">
        <v>0</v>
      </c>
      <c r="AV91" s="373">
        <v>0</v>
      </c>
      <c r="AW91" s="373">
        <v>0</v>
      </c>
      <c r="AX91" s="373">
        <v>0</v>
      </c>
      <c r="AY91" s="373">
        <v>0</v>
      </c>
      <c r="AZ91" s="373">
        <v>0</v>
      </c>
      <c r="BA91" s="373">
        <v>0</v>
      </c>
      <c r="BB91" s="373">
        <v>0</v>
      </c>
      <c r="BC91" s="373">
        <v>0</v>
      </c>
      <c r="BD91" s="373">
        <v>0</v>
      </c>
      <c r="BE91" s="373">
        <v>0</v>
      </c>
      <c r="BF91" s="373">
        <v>0</v>
      </c>
      <c r="BG91" s="373">
        <v>0</v>
      </c>
      <c r="BH91" s="373">
        <v>0</v>
      </c>
      <c r="BI91" s="373">
        <v>0</v>
      </c>
      <c r="BJ91" s="373">
        <v>0</v>
      </c>
      <c r="BK91" s="373">
        <v>0</v>
      </c>
      <c r="BL91" s="373">
        <v>0</v>
      </c>
      <c r="BM91" s="373">
        <v>0</v>
      </c>
      <c r="BN91" s="373">
        <v>0</v>
      </c>
      <c r="BO91" s="373">
        <v>0</v>
      </c>
      <c r="BP91" s="373">
        <v>0</v>
      </c>
      <c r="BQ91" s="373">
        <v>1</v>
      </c>
      <c r="BR91" s="373">
        <v>0</v>
      </c>
      <c r="BS91" s="373">
        <v>1.4873524451939293</v>
      </c>
      <c r="BT91" s="373">
        <v>0</v>
      </c>
      <c r="BU91" s="373">
        <v>0</v>
      </c>
      <c r="BV91" s="373">
        <v>1.4873524451939293</v>
      </c>
      <c r="BW91" s="373">
        <v>1.4873524451939293</v>
      </c>
      <c r="BX91" s="373">
        <v>0</v>
      </c>
      <c r="BY91" s="373">
        <v>0</v>
      </c>
      <c r="BZ91" s="373">
        <v>0</v>
      </c>
      <c r="CA91" s="373">
        <v>22.310286677908937</v>
      </c>
      <c r="CB91" s="373">
        <v>2.9747048903878586</v>
      </c>
      <c r="CC91" s="373">
        <v>1.4873524451939293</v>
      </c>
      <c r="CD91" s="373">
        <v>5.9494097807757171</v>
      </c>
      <c r="CE91" s="373">
        <v>5.9494097807757171</v>
      </c>
      <c r="CF91" s="373">
        <v>8.9241146711635757</v>
      </c>
      <c r="CG91" s="373">
        <v>16.36087689713322</v>
      </c>
      <c r="CH91" s="373">
        <v>26.772344013490724</v>
      </c>
      <c r="CI91" s="373">
        <v>133.86172006745363</v>
      </c>
      <c r="CJ91" s="373">
        <v>7.4367622259696464</v>
      </c>
      <c r="CK91" s="373">
        <v>5.9494097807757171</v>
      </c>
      <c r="CL91" s="373">
        <v>101.13996627318718</v>
      </c>
      <c r="CM91" s="373">
        <v>65.443507588532881</v>
      </c>
      <c r="CN91" s="373">
        <v>38.671163575042158</v>
      </c>
      <c r="CO91" s="373">
        <v>34.209106239460368</v>
      </c>
      <c r="CP91" s="373">
        <v>26.772344013490724</v>
      </c>
      <c r="CQ91" s="373">
        <v>68.418212478920736</v>
      </c>
      <c r="CR91" s="373">
        <v>56.519392917369309</v>
      </c>
      <c r="CS91" s="373">
        <v>77.342327150084316</v>
      </c>
      <c r="CT91" s="373">
        <v>35.696458684654303</v>
      </c>
      <c r="CU91" s="373">
        <v>74.367622259696461</v>
      </c>
      <c r="CV91" s="373">
        <v>60.981450252951092</v>
      </c>
      <c r="CW91" s="373">
        <v>85</v>
      </c>
      <c r="CX91" s="373">
        <v>88</v>
      </c>
      <c r="CY91" s="373">
        <v>38</v>
      </c>
      <c r="CZ91" s="373">
        <v>81</v>
      </c>
      <c r="DA91" s="373">
        <v>90</v>
      </c>
      <c r="DB91" s="373">
        <v>200</v>
      </c>
      <c r="DC91" s="373">
        <v>233</v>
      </c>
      <c r="DD91" s="373">
        <v>278</v>
      </c>
      <c r="DE91" s="373">
        <v>526</v>
      </c>
      <c r="DF91" s="373">
        <v>357</v>
      </c>
      <c r="DG91" s="373">
        <v>252</v>
      </c>
      <c r="DH91" s="373">
        <v>208</v>
      </c>
      <c r="DI91" s="373">
        <v>151</v>
      </c>
      <c r="DJ91" s="373">
        <v>42</v>
      </c>
      <c r="DK91" s="374" t="str">
        <f>IF(ISERROR(VLOOKUP(DK$10,[10]!NON_PAD,2,FALSE)),"",VLOOKUP(DK$10,[10]!NON_PAD,2,FALSE))</f>
        <v/>
      </c>
      <c r="DL91" s="374"/>
      <c r="DM91" s="380">
        <f t="shared" si="2"/>
        <v>0</v>
      </c>
    </row>
    <row r="92" spans="2:117" s="394" customFormat="1" ht="14.25" customHeight="1" x14ac:dyDescent="0.2">
      <c r="B92" s="396" t="s">
        <v>8924</v>
      </c>
      <c r="C92" s="397" t="s">
        <v>8869</v>
      </c>
      <c r="D92" s="398"/>
      <c r="E92" s="400">
        <v>12.45</v>
      </c>
      <c r="F92" s="400">
        <v>4.16</v>
      </c>
      <c r="G92" s="378">
        <v>173</v>
      </c>
      <c r="H92" s="370">
        <v>63028.21</v>
      </c>
      <c r="I92" s="371">
        <v>4</v>
      </c>
      <c r="J92" s="372">
        <v>9846</v>
      </c>
      <c r="K92" s="373">
        <v>0</v>
      </c>
      <c r="L92" s="373">
        <v>0</v>
      </c>
      <c r="M92" s="373">
        <v>0</v>
      </c>
      <c r="N92" s="373">
        <v>0</v>
      </c>
      <c r="O92" s="373">
        <v>0</v>
      </c>
      <c r="P92" s="373">
        <v>0</v>
      </c>
      <c r="Q92" s="373">
        <v>0</v>
      </c>
      <c r="R92" s="373">
        <v>0</v>
      </c>
      <c r="S92" s="373">
        <v>0</v>
      </c>
      <c r="T92" s="373">
        <v>0</v>
      </c>
      <c r="U92" s="373">
        <v>0</v>
      </c>
      <c r="V92" s="373">
        <v>0</v>
      </c>
      <c r="W92" s="373">
        <v>0</v>
      </c>
      <c r="X92" s="373">
        <v>0</v>
      </c>
      <c r="Y92" s="373">
        <v>0</v>
      </c>
      <c r="Z92" s="373">
        <v>0</v>
      </c>
      <c r="AA92" s="373">
        <v>0</v>
      </c>
      <c r="AB92" s="373">
        <v>0</v>
      </c>
      <c r="AC92" s="373">
        <v>0</v>
      </c>
      <c r="AD92" s="373">
        <v>0</v>
      </c>
      <c r="AE92" s="373">
        <v>0</v>
      </c>
      <c r="AF92" s="373">
        <v>0</v>
      </c>
      <c r="AG92" s="373">
        <v>0</v>
      </c>
      <c r="AH92" s="373">
        <v>0</v>
      </c>
      <c r="AI92" s="373">
        <v>0</v>
      </c>
      <c r="AJ92" s="373">
        <v>0</v>
      </c>
      <c r="AK92" s="373">
        <v>0</v>
      </c>
      <c r="AL92" s="373">
        <v>0</v>
      </c>
      <c r="AM92" s="373">
        <v>0</v>
      </c>
      <c r="AN92" s="373">
        <v>0</v>
      </c>
      <c r="AO92" s="373">
        <v>0</v>
      </c>
      <c r="AP92" s="373">
        <v>0</v>
      </c>
      <c r="AQ92" s="373">
        <v>0</v>
      </c>
      <c r="AR92" s="373">
        <v>0</v>
      </c>
      <c r="AS92" s="373">
        <v>0</v>
      </c>
      <c r="AT92" s="373">
        <v>0</v>
      </c>
      <c r="AU92" s="373">
        <v>0</v>
      </c>
      <c r="AV92" s="373">
        <v>0</v>
      </c>
      <c r="AW92" s="373">
        <v>0</v>
      </c>
      <c r="AX92" s="373">
        <v>0</v>
      </c>
      <c r="AY92" s="373">
        <v>0</v>
      </c>
      <c r="AZ92" s="373">
        <v>0</v>
      </c>
      <c r="BA92" s="373">
        <v>0</v>
      </c>
      <c r="BB92" s="373">
        <v>0</v>
      </c>
      <c r="BC92" s="373">
        <v>0</v>
      </c>
      <c r="BD92" s="373">
        <v>0</v>
      </c>
      <c r="BE92" s="373">
        <v>0</v>
      </c>
      <c r="BF92" s="373">
        <v>0</v>
      </c>
      <c r="BG92" s="373">
        <v>0</v>
      </c>
      <c r="BH92" s="373">
        <v>0</v>
      </c>
      <c r="BI92" s="373">
        <v>0</v>
      </c>
      <c r="BJ92" s="373">
        <v>0</v>
      </c>
      <c r="BK92" s="373">
        <v>0</v>
      </c>
      <c r="BL92" s="373">
        <v>0</v>
      </c>
      <c r="BM92" s="373">
        <v>0</v>
      </c>
      <c r="BN92" s="373">
        <v>0</v>
      </c>
      <c r="BO92" s="373">
        <v>1</v>
      </c>
      <c r="BP92" s="373">
        <v>0</v>
      </c>
      <c r="BQ92" s="373">
        <v>0</v>
      </c>
      <c r="BR92" s="373">
        <v>0</v>
      </c>
      <c r="BS92" s="373">
        <v>0</v>
      </c>
      <c r="BT92" s="373">
        <v>0</v>
      </c>
      <c r="BU92" s="373">
        <v>0</v>
      </c>
      <c r="BV92" s="373">
        <v>0</v>
      </c>
      <c r="BW92" s="373">
        <v>1.8745148771021993</v>
      </c>
      <c r="BX92" s="373">
        <v>1.8745148771021993</v>
      </c>
      <c r="BY92" s="373">
        <v>5.6235446313065971</v>
      </c>
      <c r="BZ92" s="373">
        <v>0</v>
      </c>
      <c r="CA92" s="373">
        <v>35.61578266494179</v>
      </c>
      <c r="CB92" s="373">
        <v>18.745148771021992</v>
      </c>
      <c r="CC92" s="373">
        <v>35.61578266494179</v>
      </c>
      <c r="CD92" s="373">
        <v>16.870633893919795</v>
      </c>
      <c r="CE92" s="373">
        <v>29.992238033635189</v>
      </c>
      <c r="CF92" s="373">
        <v>1.8745148771021993</v>
      </c>
      <c r="CG92" s="373">
        <v>7.4980595084087973</v>
      </c>
      <c r="CH92" s="373">
        <v>52.486416558861578</v>
      </c>
      <c r="CI92" s="373">
        <v>37.490297542043983</v>
      </c>
      <c r="CJ92" s="373">
        <v>22.494178525226388</v>
      </c>
      <c r="CK92" s="373">
        <v>61.858990944372579</v>
      </c>
      <c r="CL92" s="373">
        <v>101.22380336351875</v>
      </c>
      <c r="CM92" s="373">
        <v>1.8745148771021993</v>
      </c>
      <c r="CN92" s="373">
        <v>41.239327296248383</v>
      </c>
      <c r="CO92" s="373">
        <v>1.8745148771021993</v>
      </c>
      <c r="CP92" s="373">
        <v>63.733505821474772</v>
      </c>
      <c r="CQ92" s="373">
        <v>138.71410090556276</v>
      </c>
      <c r="CR92" s="373">
        <v>161.20827943078913</v>
      </c>
      <c r="CS92" s="373">
        <v>157.45924967658473</v>
      </c>
      <c r="CT92" s="373">
        <v>127.46701164294954</v>
      </c>
      <c r="CU92" s="373">
        <v>146.21216041397156</v>
      </c>
      <c r="CV92" s="373">
        <v>178.07891332470894</v>
      </c>
      <c r="CW92" s="373">
        <v>298</v>
      </c>
      <c r="CX92" s="373">
        <v>155</v>
      </c>
      <c r="CY92" s="373">
        <v>183</v>
      </c>
      <c r="CZ92" s="373">
        <v>286</v>
      </c>
      <c r="DA92" s="373">
        <v>580</v>
      </c>
      <c r="DB92" s="373">
        <v>944</v>
      </c>
      <c r="DC92" s="373">
        <v>878</v>
      </c>
      <c r="DD92" s="373">
        <v>773</v>
      </c>
      <c r="DE92" s="373">
        <v>1001</v>
      </c>
      <c r="DF92" s="373">
        <v>1181</v>
      </c>
      <c r="DG92" s="373">
        <v>824</v>
      </c>
      <c r="DH92" s="373">
        <v>723</v>
      </c>
      <c r="DI92" s="373">
        <v>388</v>
      </c>
      <c r="DJ92" s="373">
        <v>182</v>
      </c>
      <c r="DK92" s="374" t="str">
        <f>IF(ISERROR(VLOOKUP(DK$10,[10]!PADMOUNT,2,FALSE)),"",VLOOKUP(DK$10,[10]!PADMOUNT,2,FALSE))</f>
        <v/>
      </c>
      <c r="DL92" s="374"/>
      <c r="DM92" s="380">
        <f>J92-SUM(K92:DJ92)</f>
        <v>0</v>
      </c>
    </row>
    <row r="93" spans="2:117" s="394" customFormat="1" ht="14.25" customHeight="1" x14ac:dyDescent="0.2">
      <c r="B93" s="396"/>
      <c r="C93" s="397"/>
      <c r="D93" s="398"/>
      <c r="E93" s="382"/>
      <c r="F93" s="377"/>
      <c r="G93" s="378"/>
      <c r="H93" s="370"/>
      <c r="I93" s="371"/>
      <c r="J93" s="372"/>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c r="BT93" s="373"/>
      <c r="BU93" s="373"/>
      <c r="BV93" s="373"/>
      <c r="BW93" s="373"/>
      <c r="BX93" s="373"/>
      <c r="BY93" s="373"/>
      <c r="BZ93" s="373"/>
      <c r="CA93" s="373"/>
      <c r="CB93" s="373"/>
      <c r="CC93" s="373"/>
      <c r="CD93" s="373"/>
      <c r="CE93" s="373"/>
      <c r="CF93" s="373"/>
      <c r="CG93" s="373"/>
      <c r="CH93" s="373"/>
      <c r="CI93" s="373"/>
      <c r="CJ93" s="373"/>
      <c r="CK93" s="373"/>
      <c r="CL93" s="373"/>
      <c r="CM93" s="373"/>
      <c r="CN93" s="373"/>
      <c r="CO93" s="373"/>
      <c r="CP93" s="373"/>
      <c r="CQ93" s="373"/>
      <c r="CR93" s="373"/>
      <c r="CS93" s="373"/>
      <c r="CT93" s="373"/>
      <c r="CU93" s="373"/>
      <c r="CV93" s="373"/>
      <c r="CW93" s="373"/>
      <c r="CX93" s="373"/>
      <c r="CY93" s="373"/>
      <c r="CZ93" s="373"/>
      <c r="DA93" s="373"/>
      <c r="DB93" s="373"/>
      <c r="DC93" s="373"/>
      <c r="DD93" s="373"/>
      <c r="DE93" s="373"/>
      <c r="DF93" s="373"/>
      <c r="DG93" s="373"/>
      <c r="DH93" s="373"/>
      <c r="DI93" s="373"/>
      <c r="DJ93" s="373"/>
      <c r="DK93" s="374"/>
      <c r="DL93" s="374"/>
      <c r="DM93" s="380"/>
    </row>
    <row r="94" spans="2:117" ht="14.25" customHeight="1" x14ac:dyDescent="0.2">
      <c r="B94" s="409" t="s">
        <v>444</v>
      </c>
      <c r="C94" s="410"/>
      <c r="D94" s="411"/>
      <c r="E94" s="386"/>
      <c r="F94" s="387"/>
      <c r="G94" s="388"/>
      <c r="H94" s="363"/>
      <c r="I94" s="389"/>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c r="BU94" s="390"/>
      <c r="BV94" s="390"/>
      <c r="BW94" s="390"/>
      <c r="BX94" s="390"/>
      <c r="BY94" s="390"/>
      <c r="BZ94" s="390"/>
      <c r="CA94" s="390"/>
      <c r="CB94" s="390"/>
      <c r="CC94" s="390"/>
      <c r="CD94" s="390"/>
      <c r="CE94" s="390"/>
      <c r="CF94" s="390"/>
      <c r="CG94" s="390"/>
      <c r="CH94" s="390"/>
      <c r="CI94" s="390"/>
      <c r="CJ94" s="390"/>
      <c r="CK94" s="390"/>
      <c r="CL94" s="390"/>
      <c r="CM94" s="390"/>
      <c r="CN94" s="390"/>
      <c r="CO94" s="390"/>
      <c r="CP94" s="390"/>
      <c r="CQ94" s="390"/>
      <c r="CR94" s="390"/>
      <c r="CS94" s="390"/>
      <c r="CT94" s="390"/>
      <c r="CU94" s="390"/>
      <c r="CV94" s="390"/>
      <c r="CW94" s="390"/>
      <c r="CX94" s="390"/>
      <c r="CY94" s="390"/>
      <c r="CZ94" s="390"/>
      <c r="DA94" s="390"/>
      <c r="DB94" s="390"/>
      <c r="DC94" s="390"/>
      <c r="DD94" s="390"/>
      <c r="DE94" s="390"/>
      <c r="DF94" s="390"/>
      <c r="DG94" s="390"/>
      <c r="DH94" s="390"/>
      <c r="DI94" s="390"/>
      <c r="DJ94" s="390"/>
      <c r="DK94" s="390"/>
      <c r="DL94" s="390"/>
      <c r="DM94" s="390"/>
    </row>
    <row r="95" spans="2:117" ht="14.25" customHeight="1" x14ac:dyDescent="0.2">
      <c r="B95" s="397"/>
      <c r="C95" s="397"/>
      <c r="D95" s="402"/>
      <c r="E95" s="412"/>
      <c r="F95" s="413"/>
      <c r="G95" s="414"/>
      <c r="H95" s="414"/>
      <c r="I95" s="415"/>
      <c r="J95" s="372">
        <v>0</v>
      </c>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6"/>
      <c r="BU95" s="416"/>
      <c r="BV95" s="416"/>
      <c r="BW95" s="416"/>
      <c r="BX95" s="416"/>
      <c r="BY95" s="416"/>
      <c r="BZ95" s="416"/>
      <c r="CA95" s="416"/>
      <c r="CB95" s="416"/>
      <c r="CC95" s="416"/>
      <c r="CD95" s="416"/>
      <c r="CE95" s="416"/>
      <c r="CF95" s="416"/>
      <c r="CG95" s="416"/>
      <c r="CH95" s="416"/>
      <c r="CI95" s="416"/>
      <c r="CJ95" s="416"/>
      <c r="CK95" s="416"/>
      <c r="CL95" s="416"/>
      <c r="CM95" s="416"/>
      <c r="CN95" s="416"/>
      <c r="CO95" s="416"/>
      <c r="CP95" s="416"/>
      <c r="CQ95" s="416"/>
      <c r="CR95" s="416"/>
      <c r="CS95" s="416"/>
      <c r="CT95" s="416"/>
      <c r="CU95" s="416"/>
      <c r="CV95" s="416"/>
      <c r="CW95" s="416"/>
      <c r="CX95" s="416"/>
      <c r="CY95" s="416"/>
      <c r="CZ95" s="416"/>
      <c r="DA95" s="416"/>
      <c r="DB95" s="416"/>
      <c r="DC95" s="416"/>
      <c r="DD95" s="416"/>
      <c r="DE95" s="416"/>
      <c r="DF95" s="416"/>
      <c r="DG95" s="416"/>
      <c r="DH95" s="416"/>
      <c r="DI95" s="416"/>
      <c r="DJ95" s="416"/>
      <c r="DK95" s="374"/>
      <c r="DL95" s="374"/>
      <c r="DM95" s="380"/>
    </row>
    <row r="96" spans="2:117" s="394" customFormat="1" ht="14.25" customHeight="1" x14ac:dyDescent="0.2">
      <c r="B96" s="396" t="s">
        <v>10073</v>
      </c>
      <c r="C96" s="397" t="s">
        <v>8925</v>
      </c>
      <c r="D96" s="398"/>
      <c r="E96" s="400">
        <v>32.47</v>
      </c>
      <c r="F96" s="400">
        <v>10.67</v>
      </c>
      <c r="G96" s="378">
        <v>273</v>
      </c>
      <c r="H96" s="370">
        <v>43600.81</v>
      </c>
      <c r="I96" s="371">
        <v>84</v>
      </c>
      <c r="J96" s="372">
        <v>18448</v>
      </c>
      <c r="K96" s="373">
        <v>0</v>
      </c>
      <c r="L96" s="373">
        <v>0</v>
      </c>
      <c r="M96" s="373">
        <v>0</v>
      </c>
      <c r="N96" s="373">
        <v>0</v>
      </c>
      <c r="O96" s="373">
        <v>0</v>
      </c>
      <c r="P96" s="373">
        <v>0</v>
      </c>
      <c r="Q96" s="373">
        <v>0</v>
      </c>
      <c r="R96" s="373">
        <v>0</v>
      </c>
      <c r="S96" s="373">
        <v>0</v>
      </c>
      <c r="T96" s="373">
        <v>0</v>
      </c>
      <c r="U96" s="373">
        <v>0</v>
      </c>
      <c r="V96" s="373">
        <v>0</v>
      </c>
      <c r="W96" s="373">
        <v>0</v>
      </c>
      <c r="X96" s="373">
        <v>0</v>
      </c>
      <c r="Y96" s="373">
        <v>0</v>
      </c>
      <c r="Z96" s="373">
        <v>0</v>
      </c>
      <c r="AA96" s="373">
        <v>0</v>
      </c>
      <c r="AB96" s="373">
        <v>0</v>
      </c>
      <c r="AC96" s="373">
        <v>0</v>
      </c>
      <c r="AD96" s="373">
        <v>0</v>
      </c>
      <c r="AE96" s="373">
        <v>0</v>
      </c>
      <c r="AF96" s="373">
        <v>0</v>
      </c>
      <c r="AG96" s="373">
        <v>0</v>
      </c>
      <c r="AH96" s="373">
        <v>0</v>
      </c>
      <c r="AI96" s="373">
        <v>0</v>
      </c>
      <c r="AJ96" s="373">
        <v>0</v>
      </c>
      <c r="AK96" s="373">
        <v>0</v>
      </c>
      <c r="AL96" s="373">
        <v>0</v>
      </c>
      <c r="AM96" s="373">
        <v>0</v>
      </c>
      <c r="AN96" s="373">
        <v>0</v>
      </c>
      <c r="AO96" s="373">
        <v>0</v>
      </c>
      <c r="AP96" s="373">
        <v>0</v>
      </c>
      <c r="AQ96" s="373">
        <v>0</v>
      </c>
      <c r="AR96" s="373">
        <v>0</v>
      </c>
      <c r="AS96" s="373">
        <v>0</v>
      </c>
      <c r="AT96" s="373">
        <v>0</v>
      </c>
      <c r="AU96" s="373">
        <v>0</v>
      </c>
      <c r="AV96" s="373">
        <v>0</v>
      </c>
      <c r="AW96" s="373">
        <v>0</v>
      </c>
      <c r="AX96" s="373">
        <v>0</v>
      </c>
      <c r="AY96" s="373">
        <v>0</v>
      </c>
      <c r="AZ96" s="373">
        <v>0</v>
      </c>
      <c r="BA96" s="373">
        <v>0</v>
      </c>
      <c r="BB96" s="373">
        <v>0</v>
      </c>
      <c r="BC96" s="373">
        <v>0</v>
      </c>
      <c r="BD96" s="373">
        <v>4</v>
      </c>
      <c r="BE96" s="373">
        <v>0</v>
      </c>
      <c r="BF96" s="373">
        <v>4</v>
      </c>
      <c r="BG96" s="373">
        <v>0</v>
      </c>
      <c r="BH96" s="373">
        <v>0</v>
      </c>
      <c r="BI96" s="373">
        <v>0</v>
      </c>
      <c r="BJ96" s="373">
        <v>15</v>
      </c>
      <c r="BK96" s="373">
        <v>9</v>
      </c>
      <c r="BL96" s="373">
        <v>21</v>
      </c>
      <c r="BM96" s="373">
        <v>75</v>
      </c>
      <c r="BN96" s="373">
        <v>122</v>
      </c>
      <c r="BO96" s="373">
        <v>79</v>
      </c>
      <c r="BP96" s="373">
        <v>69</v>
      </c>
      <c r="BQ96" s="373">
        <v>172</v>
      </c>
      <c r="BR96" s="373">
        <v>138</v>
      </c>
      <c r="BS96" s="373">
        <v>85</v>
      </c>
      <c r="BT96" s="373">
        <v>104</v>
      </c>
      <c r="BU96" s="373">
        <v>197</v>
      </c>
      <c r="BV96" s="373">
        <v>192</v>
      </c>
      <c r="BW96" s="373">
        <v>71</v>
      </c>
      <c r="BX96" s="373">
        <v>107</v>
      </c>
      <c r="BY96" s="373">
        <v>189</v>
      </c>
      <c r="BZ96" s="373">
        <v>138</v>
      </c>
      <c r="CA96" s="373">
        <v>201</v>
      </c>
      <c r="CB96" s="373">
        <v>140</v>
      </c>
      <c r="CC96" s="373">
        <v>56</v>
      </c>
      <c r="CD96" s="373">
        <v>128</v>
      </c>
      <c r="CE96" s="373">
        <v>138</v>
      </c>
      <c r="CF96" s="373">
        <v>171</v>
      </c>
      <c r="CG96" s="373">
        <v>251</v>
      </c>
      <c r="CH96" s="373">
        <v>408</v>
      </c>
      <c r="CI96" s="373">
        <v>694</v>
      </c>
      <c r="CJ96" s="373">
        <v>376</v>
      </c>
      <c r="CK96" s="373">
        <v>327</v>
      </c>
      <c r="CL96" s="373">
        <v>215</v>
      </c>
      <c r="CM96" s="373">
        <v>317</v>
      </c>
      <c r="CN96" s="373">
        <v>200</v>
      </c>
      <c r="CO96" s="373">
        <v>142</v>
      </c>
      <c r="CP96" s="373">
        <v>153</v>
      </c>
      <c r="CQ96" s="373">
        <v>122</v>
      </c>
      <c r="CR96" s="373">
        <v>137</v>
      </c>
      <c r="CS96" s="373">
        <v>164</v>
      </c>
      <c r="CT96" s="373">
        <v>87</v>
      </c>
      <c r="CU96" s="373">
        <v>147</v>
      </c>
      <c r="CV96" s="373">
        <v>224</v>
      </c>
      <c r="CW96" s="373">
        <v>485</v>
      </c>
      <c r="CX96" s="373">
        <v>352</v>
      </c>
      <c r="CY96" s="373">
        <v>378</v>
      </c>
      <c r="CZ96" s="373">
        <v>292</v>
      </c>
      <c r="DA96" s="373">
        <v>723</v>
      </c>
      <c r="DB96" s="373">
        <v>635</v>
      </c>
      <c r="DC96" s="373">
        <v>954</v>
      </c>
      <c r="DD96" s="373">
        <v>767</v>
      </c>
      <c r="DE96" s="373">
        <v>909</v>
      </c>
      <c r="DF96" s="373">
        <v>1126</v>
      </c>
      <c r="DG96" s="373">
        <v>1002</v>
      </c>
      <c r="DH96" s="373">
        <v>2531</v>
      </c>
      <c r="DI96" s="373">
        <v>927</v>
      </c>
      <c r="DJ96" s="373">
        <v>778</v>
      </c>
      <c r="DK96" s="374"/>
      <c r="DL96" s="374"/>
      <c r="DM96" s="380">
        <f>J96-SUM(K96:DJ96)</f>
        <v>0</v>
      </c>
    </row>
    <row r="97" spans="2:117" s="394" customFormat="1" ht="14.25" customHeight="1" x14ac:dyDescent="0.2">
      <c r="B97" s="396" t="s">
        <v>10074</v>
      </c>
      <c r="C97" s="397" t="s">
        <v>8925</v>
      </c>
      <c r="D97" s="398"/>
      <c r="E97" s="377">
        <v>15</v>
      </c>
      <c r="F97" s="377">
        <v>3.87</v>
      </c>
      <c r="G97" s="378"/>
      <c r="H97" s="370">
        <v>162947</v>
      </c>
      <c r="I97" s="371">
        <v>0</v>
      </c>
      <c r="J97" s="372">
        <v>315</v>
      </c>
      <c r="K97" s="373">
        <v>0</v>
      </c>
      <c r="L97" s="373">
        <v>0</v>
      </c>
      <c r="M97" s="373">
        <v>0</v>
      </c>
      <c r="N97" s="373">
        <v>0</v>
      </c>
      <c r="O97" s="373">
        <v>0</v>
      </c>
      <c r="P97" s="373">
        <v>0</v>
      </c>
      <c r="Q97" s="373">
        <v>0</v>
      </c>
      <c r="R97" s="373">
        <v>0</v>
      </c>
      <c r="S97" s="373">
        <v>0</v>
      </c>
      <c r="T97" s="373">
        <v>0</v>
      </c>
      <c r="U97" s="373">
        <v>0</v>
      </c>
      <c r="V97" s="373">
        <v>0</v>
      </c>
      <c r="W97" s="373">
        <v>0</v>
      </c>
      <c r="X97" s="373">
        <v>0</v>
      </c>
      <c r="Y97" s="373">
        <v>0</v>
      </c>
      <c r="Z97" s="373">
        <v>0</v>
      </c>
      <c r="AA97" s="373">
        <v>0</v>
      </c>
      <c r="AB97" s="373">
        <v>0</v>
      </c>
      <c r="AC97" s="373">
        <v>0</v>
      </c>
      <c r="AD97" s="373">
        <v>0</v>
      </c>
      <c r="AE97" s="373">
        <v>0</v>
      </c>
      <c r="AF97" s="373">
        <v>0</v>
      </c>
      <c r="AG97" s="373">
        <v>0</v>
      </c>
      <c r="AH97" s="373">
        <v>0</v>
      </c>
      <c r="AI97" s="373">
        <v>0</v>
      </c>
      <c r="AJ97" s="373">
        <v>0</v>
      </c>
      <c r="AK97" s="373">
        <v>0</v>
      </c>
      <c r="AL97" s="373">
        <v>0</v>
      </c>
      <c r="AM97" s="373">
        <v>0</v>
      </c>
      <c r="AN97" s="373">
        <v>0</v>
      </c>
      <c r="AO97" s="373">
        <v>0</v>
      </c>
      <c r="AP97" s="373">
        <v>0</v>
      </c>
      <c r="AQ97" s="373">
        <v>0</v>
      </c>
      <c r="AR97" s="373">
        <v>0</v>
      </c>
      <c r="AS97" s="373">
        <v>0</v>
      </c>
      <c r="AT97" s="373">
        <v>0</v>
      </c>
      <c r="AU97" s="373">
        <v>0</v>
      </c>
      <c r="AV97" s="373">
        <v>0</v>
      </c>
      <c r="AW97" s="373">
        <v>0</v>
      </c>
      <c r="AX97" s="373">
        <v>0</v>
      </c>
      <c r="AY97" s="373">
        <v>0</v>
      </c>
      <c r="AZ97" s="373">
        <v>0</v>
      </c>
      <c r="BA97" s="373">
        <v>0</v>
      </c>
      <c r="BB97" s="373">
        <v>0</v>
      </c>
      <c r="BC97" s="373">
        <v>0</v>
      </c>
      <c r="BD97" s="373">
        <v>0</v>
      </c>
      <c r="BE97" s="373">
        <v>0</v>
      </c>
      <c r="BF97" s="373">
        <v>0</v>
      </c>
      <c r="BG97" s="373">
        <v>0</v>
      </c>
      <c r="BH97" s="373">
        <v>0</v>
      </c>
      <c r="BI97" s="373">
        <v>0</v>
      </c>
      <c r="BJ97" s="373">
        <v>0</v>
      </c>
      <c r="BK97" s="373">
        <v>0</v>
      </c>
      <c r="BL97" s="373">
        <v>0</v>
      </c>
      <c r="BM97" s="373">
        <v>0</v>
      </c>
      <c r="BN97" s="373">
        <v>0</v>
      </c>
      <c r="BO97" s="373">
        <v>0</v>
      </c>
      <c r="BP97" s="373">
        <v>0</v>
      </c>
      <c r="BQ97" s="373">
        <v>0</v>
      </c>
      <c r="BR97" s="373">
        <v>0</v>
      </c>
      <c r="BS97" s="373">
        <v>0</v>
      </c>
      <c r="BT97" s="373">
        <v>0</v>
      </c>
      <c r="BU97" s="373">
        <v>0</v>
      </c>
      <c r="BV97" s="373">
        <v>0</v>
      </c>
      <c r="BW97" s="373">
        <v>0</v>
      </c>
      <c r="BX97" s="373">
        <v>0</v>
      </c>
      <c r="BY97" s="373">
        <v>0</v>
      </c>
      <c r="BZ97" s="373">
        <v>0</v>
      </c>
      <c r="CA97" s="373">
        <v>0</v>
      </c>
      <c r="CB97" s="373">
        <v>0</v>
      </c>
      <c r="CC97" s="373">
        <v>0</v>
      </c>
      <c r="CD97" s="373">
        <v>0</v>
      </c>
      <c r="CE97" s="373">
        <v>0</v>
      </c>
      <c r="CF97" s="373">
        <v>0</v>
      </c>
      <c r="CG97" s="373">
        <v>0</v>
      </c>
      <c r="CH97" s="373">
        <v>0</v>
      </c>
      <c r="CI97" s="373">
        <v>0</v>
      </c>
      <c r="CJ97" s="373">
        <v>0</v>
      </c>
      <c r="CK97" s="373">
        <v>0</v>
      </c>
      <c r="CL97" s="373">
        <v>0</v>
      </c>
      <c r="CM97" s="373">
        <v>0</v>
      </c>
      <c r="CN97" s="373">
        <v>0</v>
      </c>
      <c r="CO97" s="373">
        <v>0</v>
      </c>
      <c r="CP97" s="373">
        <v>0</v>
      </c>
      <c r="CQ97" s="373">
        <v>0</v>
      </c>
      <c r="CR97" s="373">
        <v>0</v>
      </c>
      <c r="CS97" s="373">
        <v>0</v>
      </c>
      <c r="CT97" s="373">
        <v>0</v>
      </c>
      <c r="CU97" s="373">
        <v>0</v>
      </c>
      <c r="CV97" s="373">
        <v>0</v>
      </c>
      <c r="CW97" s="373">
        <v>0</v>
      </c>
      <c r="CX97" s="373">
        <v>0</v>
      </c>
      <c r="CY97" s="373">
        <v>0</v>
      </c>
      <c r="CZ97" s="373">
        <v>0</v>
      </c>
      <c r="DA97" s="373">
        <v>0</v>
      </c>
      <c r="DB97" s="373">
        <v>0</v>
      </c>
      <c r="DC97" s="373">
        <v>0</v>
      </c>
      <c r="DD97" s="373">
        <v>0</v>
      </c>
      <c r="DE97" s="373">
        <v>0</v>
      </c>
      <c r="DF97" s="373">
        <v>0</v>
      </c>
      <c r="DG97" s="373">
        <v>0</v>
      </c>
      <c r="DH97" s="373">
        <v>0</v>
      </c>
      <c r="DI97" s="373">
        <v>52</v>
      </c>
      <c r="DJ97" s="373">
        <v>0</v>
      </c>
      <c r="DK97" s="374"/>
      <c r="DL97" s="374"/>
      <c r="DM97" s="380">
        <f>J97-SUM(K97:DJ97)</f>
        <v>263</v>
      </c>
    </row>
    <row r="98" spans="2:117" s="394" customFormat="1" ht="14.25" customHeight="1" x14ac:dyDescent="0.2">
      <c r="B98" s="396" t="s">
        <v>10075</v>
      </c>
      <c r="C98" s="397" t="s">
        <v>8925</v>
      </c>
      <c r="D98" s="398"/>
      <c r="E98" s="377">
        <v>45</v>
      </c>
      <c r="F98" s="377">
        <v>6.7</v>
      </c>
      <c r="G98" s="378"/>
      <c r="H98" s="370">
        <v>226960</v>
      </c>
      <c r="I98" s="371">
        <v>0</v>
      </c>
      <c r="J98" s="372">
        <v>808.60045000000025</v>
      </c>
      <c r="K98" s="379">
        <v>0</v>
      </c>
      <c r="L98" s="379">
        <v>0</v>
      </c>
      <c r="M98" s="379">
        <v>0</v>
      </c>
      <c r="N98" s="379">
        <v>0</v>
      </c>
      <c r="O98" s="379">
        <v>0</v>
      </c>
      <c r="P98" s="379">
        <v>0</v>
      </c>
      <c r="Q98" s="379">
        <v>0</v>
      </c>
      <c r="R98" s="379">
        <v>0</v>
      </c>
      <c r="S98" s="379">
        <v>0</v>
      </c>
      <c r="T98" s="379">
        <v>0</v>
      </c>
      <c r="U98" s="379">
        <v>0</v>
      </c>
      <c r="V98" s="379">
        <v>0</v>
      </c>
      <c r="W98" s="379">
        <v>0</v>
      </c>
      <c r="X98" s="379">
        <v>0</v>
      </c>
      <c r="Y98" s="379">
        <v>0</v>
      </c>
      <c r="Z98" s="379">
        <v>0</v>
      </c>
      <c r="AA98" s="379">
        <v>0</v>
      </c>
      <c r="AB98" s="379">
        <v>0</v>
      </c>
      <c r="AC98" s="379">
        <v>0</v>
      </c>
      <c r="AD98" s="379">
        <v>0</v>
      </c>
      <c r="AE98" s="379">
        <v>0</v>
      </c>
      <c r="AF98" s="379">
        <v>0</v>
      </c>
      <c r="AG98" s="379">
        <v>0</v>
      </c>
      <c r="AH98" s="379">
        <v>0</v>
      </c>
      <c r="AI98" s="379">
        <v>0</v>
      </c>
      <c r="AJ98" s="379">
        <v>0</v>
      </c>
      <c r="AK98" s="379">
        <v>0</v>
      </c>
      <c r="AL98" s="379">
        <v>0</v>
      </c>
      <c r="AM98" s="379">
        <v>0</v>
      </c>
      <c r="AN98" s="379">
        <v>0</v>
      </c>
      <c r="AO98" s="379">
        <v>0</v>
      </c>
      <c r="AP98" s="379">
        <v>0</v>
      </c>
      <c r="AQ98" s="379">
        <v>0</v>
      </c>
      <c r="AR98" s="379">
        <v>0</v>
      </c>
      <c r="AS98" s="379">
        <v>0</v>
      </c>
      <c r="AT98" s="379">
        <v>0</v>
      </c>
      <c r="AU98" s="379">
        <v>0</v>
      </c>
      <c r="AV98" s="379">
        <v>0</v>
      </c>
      <c r="AW98" s="379">
        <v>0</v>
      </c>
      <c r="AX98" s="379">
        <v>0</v>
      </c>
      <c r="AY98" s="379">
        <v>0</v>
      </c>
      <c r="AZ98" s="379">
        <v>3.3</v>
      </c>
      <c r="BA98" s="379">
        <v>0</v>
      </c>
      <c r="BB98" s="379">
        <v>3.15</v>
      </c>
      <c r="BC98" s="379">
        <v>0</v>
      </c>
      <c r="BD98" s="379">
        <v>2.3340000000000001</v>
      </c>
      <c r="BE98" s="379">
        <v>0.77</v>
      </c>
      <c r="BF98" s="379">
        <v>1.5</v>
      </c>
      <c r="BG98" s="379">
        <v>1.804</v>
      </c>
      <c r="BH98" s="379">
        <v>3.9489999999999998</v>
      </c>
      <c r="BI98" s="379">
        <v>0.72</v>
      </c>
      <c r="BJ98" s="379">
        <v>13.337999999999999</v>
      </c>
      <c r="BK98" s="379">
        <v>0.3</v>
      </c>
      <c r="BL98" s="379">
        <v>9.4990000000000006</v>
      </c>
      <c r="BM98" s="379">
        <v>17.152999999999999</v>
      </c>
      <c r="BN98" s="379">
        <v>25.216999999999999</v>
      </c>
      <c r="BO98" s="379">
        <v>10.992000000000001</v>
      </c>
      <c r="BP98" s="379">
        <v>81.536000000000001</v>
      </c>
      <c r="BQ98" s="379">
        <v>22.021999999999998</v>
      </c>
      <c r="BR98" s="379">
        <v>49.097000000000001</v>
      </c>
      <c r="BS98" s="379">
        <v>1.82</v>
      </c>
      <c r="BT98" s="379">
        <v>16.013000000000002</v>
      </c>
      <c r="BU98" s="379">
        <v>2.35</v>
      </c>
      <c r="BV98" s="379">
        <v>12.978</v>
      </c>
      <c r="BW98" s="379">
        <v>15.571999999999999</v>
      </c>
      <c r="BX98" s="379">
        <v>8.4930000000000003</v>
      </c>
      <c r="BY98" s="379">
        <v>0.35</v>
      </c>
      <c r="BZ98" s="379">
        <v>19.346</v>
      </c>
      <c r="CA98" s="379">
        <v>64.150000000000006</v>
      </c>
      <c r="CB98" s="379">
        <v>93.13</v>
      </c>
      <c r="CC98" s="379">
        <v>16.57</v>
      </c>
      <c r="CD98" s="379">
        <v>0</v>
      </c>
      <c r="CE98" s="379">
        <v>11.36</v>
      </c>
      <c r="CF98" s="379">
        <v>18.5</v>
      </c>
      <c r="CG98" s="379">
        <v>0.2</v>
      </c>
      <c r="CH98" s="379">
        <v>9.1999999999999993</v>
      </c>
      <c r="CI98" s="379">
        <v>2.37</v>
      </c>
      <c r="CJ98" s="379">
        <v>8.0329999999999995</v>
      </c>
      <c r="CK98" s="379">
        <v>1.4</v>
      </c>
      <c r="CL98" s="379">
        <v>120.81645</v>
      </c>
      <c r="CM98" s="379">
        <v>7.7960000000000003</v>
      </c>
      <c r="CN98" s="379">
        <v>2.94</v>
      </c>
      <c r="CO98" s="379">
        <v>1.1120000000000001</v>
      </c>
      <c r="CP98" s="379">
        <v>5.1100000000000003</v>
      </c>
      <c r="CQ98" s="379">
        <v>4.45</v>
      </c>
      <c r="CR98" s="379">
        <v>1.5</v>
      </c>
      <c r="CS98" s="379">
        <v>0</v>
      </c>
      <c r="CT98" s="379">
        <v>0.15</v>
      </c>
      <c r="CU98" s="379">
        <v>0</v>
      </c>
      <c r="CV98" s="379">
        <v>5.86</v>
      </c>
      <c r="CW98" s="379">
        <v>13.8</v>
      </c>
      <c r="CX98" s="379">
        <v>1.1599999999999999</v>
      </c>
      <c r="CY98" s="379">
        <v>25.125</v>
      </c>
      <c r="CZ98" s="379">
        <v>1.95</v>
      </c>
      <c r="DA98" s="379">
        <v>2.5499999999999998</v>
      </c>
      <c r="DB98" s="379">
        <v>3.9</v>
      </c>
      <c r="DC98" s="379">
        <v>2.1</v>
      </c>
      <c r="DD98" s="379">
        <v>8.52</v>
      </c>
      <c r="DE98" s="379">
        <v>9.1199999999999992</v>
      </c>
      <c r="DF98" s="379">
        <v>10.5</v>
      </c>
      <c r="DG98" s="379">
        <v>14.375</v>
      </c>
      <c r="DH98" s="379">
        <v>0.3</v>
      </c>
      <c r="DI98" s="379">
        <v>2.95</v>
      </c>
      <c r="DJ98" s="379">
        <v>0</v>
      </c>
      <c r="DK98" s="374"/>
      <c r="DL98" s="374"/>
      <c r="DM98" s="380">
        <v>14</v>
      </c>
    </row>
    <row r="99" spans="2:117" s="394" customFormat="1" ht="14.25" customHeight="1" x14ac:dyDescent="0.2">
      <c r="B99" s="396" t="s">
        <v>10076</v>
      </c>
      <c r="C99" s="397" t="s">
        <v>8925</v>
      </c>
      <c r="D99" s="398"/>
      <c r="E99" s="377">
        <v>45</v>
      </c>
      <c r="F99" s="377">
        <v>6.7</v>
      </c>
      <c r="G99" s="378"/>
      <c r="H99" s="370">
        <v>164230</v>
      </c>
      <c r="I99" s="371">
        <v>0</v>
      </c>
      <c r="J99" s="372">
        <v>2190.2690759999996</v>
      </c>
      <c r="K99" s="379">
        <v>0</v>
      </c>
      <c r="L99" s="379">
        <v>0</v>
      </c>
      <c r="M99" s="379">
        <v>0</v>
      </c>
      <c r="N99" s="379">
        <v>0</v>
      </c>
      <c r="O99" s="379">
        <v>0</v>
      </c>
      <c r="P99" s="379">
        <v>0</v>
      </c>
      <c r="Q99" s="379">
        <v>0</v>
      </c>
      <c r="R99" s="379">
        <v>0</v>
      </c>
      <c r="S99" s="379">
        <v>0</v>
      </c>
      <c r="T99" s="379">
        <v>0</v>
      </c>
      <c r="U99" s="379">
        <v>0</v>
      </c>
      <c r="V99" s="379">
        <v>0</v>
      </c>
      <c r="W99" s="379">
        <v>0</v>
      </c>
      <c r="X99" s="379">
        <v>0</v>
      </c>
      <c r="Y99" s="379">
        <v>0</v>
      </c>
      <c r="Z99" s="379">
        <v>0</v>
      </c>
      <c r="AA99" s="379">
        <v>0</v>
      </c>
      <c r="AB99" s="379">
        <v>0</v>
      </c>
      <c r="AC99" s="379">
        <v>0</v>
      </c>
      <c r="AD99" s="379">
        <v>0</v>
      </c>
      <c r="AE99" s="379">
        <v>0</v>
      </c>
      <c r="AF99" s="379">
        <v>0</v>
      </c>
      <c r="AG99" s="379">
        <v>0</v>
      </c>
      <c r="AH99" s="379">
        <v>0</v>
      </c>
      <c r="AI99" s="379">
        <v>0</v>
      </c>
      <c r="AJ99" s="379">
        <v>0</v>
      </c>
      <c r="AK99" s="379">
        <v>0</v>
      </c>
      <c r="AL99" s="379">
        <v>0</v>
      </c>
      <c r="AM99" s="379">
        <v>0</v>
      </c>
      <c r="AN99" s="379">
        <v>0</v>
      </c>
      <c r="AO99" s="379">
        <v>0</v>
      </c>
      <c r="AP99" s="379">
        <v>0</v>
      </c>
      <c r="AQ99" s="379">
        <v>0</v>
      </c>
      <c r="AR99" s="379">
        <v>0</v>
      </c>
      <c r="AS99" s="379">
        <v>0</v>
      </c>
      <c r="AT99" s="379">
        <v>0</v>
      </c>
      <c r="AU99" s="379">
        <v>0</v>
      </c>
      <c r="AV99" s="379">
        <v>0</v>
      </c>
      <c r="AW99" s="379">
        <v>0</v>
      </c>
      <c r="AX99" s="379">
        <v>0</v>
      </c>
      <c r="AY99" s="379">
        <v>0</v>
      </c>
      <c r="AZ99" s="379">
        <v>0</v>
      </c>
      <c r="BA99" s="379">
        <v>0</v>
      </c>
      <c r="BB99" s="379">
        <v>0</v>
      </c>
      <c r="BC99" s="379">
        <v>0</v>
      </c>
      <c r="BD99" s="379">
        <v>0</v>
      </c>
      <c r="BE99" s="379">
        <v>0</v>
      </c>
      <c r="BF99" s="379">
        <v>0</v>
      </c>
      <c r="BG99" s="379">
        <v>0</v>
      </c>
      <c r="BH99" s="379">
        <v>0</v>
      </c>
      <c r="BI99" s="379">
        <v>0</v>
      </c>
      <c r="BJ99" s="379">
        <v>0</v>
      </c>
      <c r="BK99" s="379">
        <v>0</v>
      </c>
      <c r="BL99" s="379">
        <v>0</v>
      </c>
      <c r="BM99" s="379">
        <v>0</v>
      </c>
      <c r="BN99" s="379">
        <v>0</v>
      </c>
      <c r="BO99" s="379">
        <v>0</v>
      </c>
      <c r="BP99" s="379">
        <v>0</v>
      </c>
      <c r="BQ99" s="379">
        <v>0</v>
      </c>
      <c r="BR99" s="379">
        <v>0</v>
      </c>
      <c r="BS99" s="379">
        <v>0</v>
      </c>
      <c r="BT99" s="379">
        <v>0</v>
      </c>
      <c r="BU99" s="379">
        <v>0</v>
      </c>
      <c r="BV99" s="379">
        <v>0</v>
      </c>
      <c r="BW99" s="379">
        <v>0</v>
      </c>
      <c r="BX99" s="379">
        <v>0</v>
      </c>
      <c r="BY99" s="379">
        <v>0</v>
      </c>
      <c r="BZ99" s="379">
        <v>0</v>
      </c>
      <c r="CA99" s="379">
        <v>0</v>
      </c>
      <c r="CB99" s="379">
        <v>0</v>
      </c>
      <c r="CC99" s="379">
        <v>0</v>
      </c>
      <c r="CD99" s="379">
        <v>0</v>
      </c>
      <c r="CE99" s="379">
        <v>0</v>
      </c>
      <c r="CF99" s="379">
        <v>0</v>
      </c>
      <c r="CG99" s="379">
        <v>0</v>
      </c>
      <c r="CH99" s="379">
        <v>1.514</v>
      </c>
      <c r="CI99" s="379">
        <v>0</v>
      </c>
      <c r="CJ99" s="379">
        <v>2.5</v>
      </c>
      <c r="CK99" s="379">
        <v>0</v>
      </c>
      <c r="CL99" s="379">
        <v>0.5</v>
      </c>
      <c r="CM99" s="379">
        <v>0</v>
      </c>
      <c r="CN99" s="379">
        <v>0</v>
      </c>
      <c r="CO99" s="379">
        <v>0</v>
      </c>
      <c r="CP99" s="379">
        <v>0</v>
      </c>
      <c r="CQ99" s="379">
        <v>16.747</v>
      </c>
      <c r="CR99" s="379">
        <v>64.409000000000006</v>
      </c>
      <c r="CS99" s="379">
        <v>39.701999999999998</v>
      </c>
      <c r="CT99" s="379">
        <v>17.233000000000001</v>
      </c>
      <c r="CU99" s="379">
        <v>20.725999999999999</v>
      </c>
      <c r="CV99" s="379">
        <v>37.646000000000001</v>
      </c>
      <c r="CW99" s="379">
        <v>100.726</v>
      </c>
      <c r="CX99" s="379">
        <v>25.181000000000001</v>
      </c>
      <c r="CY99" s="379">
        <v>93.88</v>
      </c>
      <c r="CZ99" s="379">
        <v>41.171999999999997</v>
      </c>
      <c r="DA99" s="379">
        <v>63.661146000000002</v>
      </c>
      <c r="DB99" s="379">
        <v>49.795000000000002</v>
      </c>
      <c r="DC99" s="379">
        <v>110.09699999999999</v>
      </c>
      <c r="DD99" s="379">
        <v>75.286199999999994</v>
      </c>
      <c r="DE99" s="379">
        <v>89.588530000000006</v>
      </c>
      <c r="DF99" s="379">
        <v>252.95500000000001</v>
      </c>
      <c r="DG99" s="379">
        <v>263.40120000000002</v>
      </c>
      <c r="DH99" s="379">
        <v>7.1</v>
      </c>
      <c r="DI99" s="379">
        <v>65.085999999999999</v>
      </c>
      <c r="DJ99" s="379">
        <v>22.363</v>
      </c>
      <c r="DK99" s="374"/>
      <c r="DL99" s="374"/>
      <c r="DM99" s="380">
        <v>729</v>
      </c>
    </row>
    <row r="100" spans="2:117" s="394" customFormat="1" ht="14.25" customHeight="1" x14ac:dyDescent="0.2">
      <c r="B100" s="396" t="s">
        <v>10077</v>
      </c>
      <c r="C100" s="397" t="s">
        <v>8925</v>
      </c>
      <c r="D100" s="398"/>
      <c r="E100" s="377">
        <v>15</v>
      </c>
      <c r="F100" s="377">
        <v>4</v>
      </c>
      <c r="G100" s="378"/>
      <c r="H100" s="370">
        <v>19028</v>
      </c>
      <c r="I100" s="371">
        <v>0</v>
      </c>
      <c r="J100" s="372">
        <v>4012</v>
      </c>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c r="BL100" s="373"/>
      <c r="BM100" s="373"/>
      <c r="BN100" s="373"/>
      <c r="BO100" s="373"/>
      <c r="BP100" s="373"/>
      <c r="BQ100" s="373"/>
      <c r="BR100" s="373"/>
      <c r="BS100" s="373"/>
      <c r="BT100" s="373"/>
      <c r="BU100" s="373"/>
      <c r="BV100" s="373"/>
      <c r="BW100" s="373"/>
      <c r="BX100" s="373"/>
      <c r="BY100" s="373"/>
      <c r="BZ100" s="373"/>
      <c r="CA100" s="373"/>
      <c r="CB100" s="373"/>
      <c r="CC100" s="373"/>
      <c r="CD100" s="373"/>
      <c r="CE100" s="373"/>
      <c r="CF100" s="373"/>
      <c r="CG100" s="373"/>
      <c r="CH100" s="373"/>
      <c r="CI100" s="373"/>
      <c r="CJ100" s="373"/>
      <c r="CK100" s="373"/>
      <c r="CL100" s="373"/>
      <c r="CM100" s="373"/>
      <c r="CN100" s="373"/>
      <c r="CO100" s="373"/>
      <c r="CP100" s="373"/>
      <c r="CQ100" s="373"/>
      <c r="CR100" s="373"/>
      <c r="CS100" s="373"/>
      <c r="CT100" s="373"/>
      <c r="CU100" s="373"/>
      <c r="CV100" s="373"/>
      <c r="CW100" s="373"/>
      <c r="CX100" s="373"/>
      <c r="CY100" s="373"/>
      <c r="CZ100" s="373"/>
      <c r="DA100" s="373"/>
      <c r="DB100" s="373"/>
      <c r="DC100" s="373"/>
      <c r="DD100" s="373"/>
      <c r="DE100" s="373"/>
      <c r="DF100" s="373"/>
      <c r="DG100" s="373"/>
      <c r="DH100" s="373"/>
      <c r="DI100" s="373"/>
      <c r="DJ100" s="373"/>
      <c r="DK100" s="374"/>
      <c r="DL100" s="374"/>
      <c r="DM100" s="380">
        <f>J100-SUM(K100:DJ100)</f>
        <v>4012</v>
      </c>
    </row>
    <row r="101" spans="2:117" ht="14.25" customHeight="1" x14ac:dyDescent="0.2">
      <c r="B101" s="417"/>
      <c r="C101" s="397"/>
      <c r="D101" s="402"/>
      <c r="E101" s="412"/>
      <c r="F101" s="413"/>
      <c r="G101" s="414"/>
      <c r="H101" s="414"/>
      <c r="I101" s="415"/>
      <c r="J101" s="372"/>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16"/>
      <c r="AY101" s="416"/>
      <c r="AZ101" s="416"/>
      <c r="BA101" s="416"/>
      <c r="BB101" s="416"/>
      <c r="BC101" s="416"/>
      <c r="BD101" s="416"/>
      <c r="BE101" s="416"/>
      <c r="BF101" s="416"/>
      <c r="BG101" s="416"/>
      <c r="BH101" s="416"/>
      <c r="BI101" s="416"/>
      <c r="BJ101" s="416"/>
      <c r="BK101" s="416"/>
      <c r="BL101" s="416"/>
      <c r="BM101" s="416"/>
      <c r="BN101" s="416"/>
      <c r="BO101" s="416"/>
      <c r="BP101" s="416"/>
      <c r="BQ101" s="416"/>
      <c r="BR101" s="416"/>
      <c r="BS101" s="416"/>
      <c r="BT101" s="416"/>
      <c r="BU101" s="416"/>
      <c r="BV101" s="416"/>
      <c r="BW101" s="416"/>
      <c r="BX101" s="416"/>
      <c r="BY101" s="416"/>
      <c r="BZ101" s="416"/>
      <c r="CA101" s="416"/>
      <c r="CB101" s="416"/>
      <c r="CC101" s="416"/>
      <c r="CD101" s="416"/>
      <c r="CE101" s="416"/>
      <c r="CF101" s="416"/>
      <c r="CG101" s="416"/>
      <c r="CH101" s="416"/>
      <c r="CI101" s="416"/>
      <c r="CJ101" s="416"/>
      <c r="CK101" s="416"/>
      <c r="CL101" s="416"/>
      <c r="CM101" s="416"/>
      <c r="CN101" s="416"/>
      <c r="CO101" s="416"/>
      <c r="CP101" s="416"/>
      <c r="CQ101" s="416"/>
      <c r="CR101" s="416"/>
      <c r="CS101" s="416"/>
      <c r="CT101" s="416"/>
      <c r="CU101" s="416"/>
      <c r="CV101" s="416"/>
      <c r="CW101" s="416"/>
      <c r="CX101" s="416"/>
      <c r="CY101" s="416"/>
      <c r="CZ101" s="416"/>
      <c r="DA101" s="416"/>
      <c r="DB101" s="416"/>
      <c r="DC101" s="416"/>
      <c r="DD101" s="416"/>
      <c r="DE101" s="416"/>
      <c r="DF101" s="416"/>
      <c r="DG101" s="416"/>
      <c r="DH101" s="416"/>
      <c r="DI101" s="416"/>
      <c r="DJ101" s="416"/>
      <c r="DK101" s="416"/>
      <c r="DL101" s="374"/>
      <c r="DM101" s="380"/>
    </row>
    <row r="102" spans="2:117" ht="14.25" customHeight="1" x14ac:dyDescent="0.2">
      <c r="B102" s="409" t="s">
        <v>155</v>
      </c>
      <c r="C102" s="410"/>
      <c r="D102" s="411"/>
      <c r="E102" s="386"/>
      <c r="F102" s="387"/>
      <c r="G102" s="388"/>
      <c r="H102" s="363"/>
      <c r="I102" s="389"/>
      <c r="J102" s="390"/>
      <c r="K102" s="390"/>
      <c r="L102" s="390"/>
      <c r="M102" s="390"/>
      <c r="N102" s="390"/>
      <c r="O102" s="390"/>
      <c r="P102" s="390"/>
      <c r="Q102" s="390"/>
      <c r="R102" s="390"/>
      <c r="S102" s="390"/>
      <c r="T102" s="390"/>
      <c r="U102" s="390"/>
      <c r="V102" s="390"/>
      <c r="W102" s="390"/>
      <c r="X102" s="390"/>
      <c r="Y102" s="390"/>
      <c r="Z102" s="390"/>
      <c r="AA102" s="390"/>
      <c r="AB102" s="390"/>
      <c r="AC102" s="390"/>
      <c r="AD102" s="390"/>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c r="BM102" s="390"/>
      <c r="BN102" s="390"/>
      <c r="BO102" s="390"/>
      <c r="BP102" s="390"/>
      <c r="BQ102" s="390"/>
      <c r="BR102" s="390"/>
      <c r="BS102" s="390"/>
      <c r="BT102" s="390"/>
      <c r="BU102" s="390"/>
      <c r="BV102" s="390"/>
      <c r="BW102" s="390"/>
      <c r="BX102" s="390"/>
      <c r="BY102" s="390"/>
      <c r="BZ102" s="390"/>
      <c r="CA102" s="390"/>
      <c r="CB102" s="390"/>
      <c r="CC102" s="390"/>
      <c r="CD102" s="390"/>
      <c r="CE102" s="390"/>
      <c r="CF102" s="390"/>
      <c r="CG102" s="390"/>
      <c r="CH102" s="390"/>
      <c r="CI102" s="390"/>
      <c r="CJ102" s="390"/>
      <c r="CK102" s="390"/>
      <c r="CL102" s="390"/>
      <c r="CM102" s="390"/>
      <c r="CN102" s="390"/>
      <c r="CO102" s="390"/>
      <c r="CP102" s="390"/>
      <c r="CQ102" s="390"/>
      <c r="CR102" s="390"/>
      <c r="CS102" s="390"/>
      <c r="CT102" s="390"/>
      <c r="CU102" s="390"/>
      <c r="CV102" s="390"/>
      <c r="CW102" s="390"/>
      <c r="CX102" s="390"/>
      <c r="CY102" s="390"/>
      <c r="CZ102" s="390"/>
      <c r="DA102" s="390"/>
      <c r="DB102" s="390"/>
      <c r="DC102" s="390"/>
      <c r="DD102" s="390"/>
      <c r="DE102" s="390"/>
      <c r="DF102" s="390"/>
      <c r="DG102" s="390"/>
      <c r="DH102" s="390"/>
      <c r="DI102" s="390"/>
      <c r="DJ102" s="390"/>
      <c r="DK102" s="390"/>
      <c r="DL102" s="390"/>
      <c r="DM102" s="390"/>
    </row>
    <row r="103" spans="2:117" ht="14.25" customHeight="1" x14ac:dyDescent="0.2">
      <c r="B103" s="418"/>
      <c r="C103" s="397"/>
      <c r="D103" s="402"/>
      <c r="E103" s="419"/>
      <c r="F103" s="413"/>
      <c r="G103" s="414"/>
      <c r="H103" s="414"/>
      <c r="I103" s="415"/>
      <c r="J103" s="372"/>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c r="BM103" s="416"/>
      <c r="BN103" s="416"/>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374"/>
      <c r="DL103" s="374"/>
      <c r="DM103" s="380"/>
    </row>
    <row r="104" spans="2:117" ht="14.25" customHeight="1" x14ac:dyDescent="0.2">
      <c r="B104" s="420" t="s">
        <v>8926</v>
      </c>
      <c r="C104" s="421" t="s">
        <v>8859</v>
      </c>
      <c r="D104" s="402" t="s">
        <v>8927</v>
      </c>
      <c r="E104" s="377">
        <v>20</v>
      </c>
      <c r="F104" s="377">
        <f>SQRT(E104)</f>
        <v>4.4721359549995796</v>
      </c>
      <c r="G104" s="414">
        <v>67593</v>
      </c>
      <c r="H104" s="370">
        <v>70</v>
      </c>
      <c r="I104" s="422">
        <v>275</v>
      </c>
      <c r="J104" s="372">
        <v>300841</v>
      </c>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16"/>
      <c r="AY104" s="416"/>
      <c r="AZ104" s="416"/>
      <c r="BA104" s="416"/>
      <c r="BB104" s="416"/>
      <c r="BC104" s="416"/>
      <c r="BD104" s="416"/>
      <c r="BE104" s="416"/>
      <c r="BF104" s="416"/>
      <c r="BG104" s="416"/>
      <c r="BH104" s="416"/>
      <c r="BI104" s="416"/>
      <c r="BJ104" s="416"/>
      <c r="BK104" s="416"/>
      <c r="BL104" s="416"/>
      <c r="BM104" s="416"/>
      <c r="BN104" s="416"/>
      <c r="BO104" s="416"/>
      <c r="BP104" s="416"/>
      <c r="BQ104" s="416"/>
      <c r="BR104" s="416"/>
      <c r="BS104" s="416"/>
      <c r="BT104" s="416"/>
      <c r="BU104" s="416"/>
      <c r="BV104" s="416"/>
      <c r="BW104" s="416"/>
      <c r="BX104" s="416"/>
      <c r="BY104" s="416"/>
      <c r="BZ104" s="416"/>
      <c r="CA104" s="416"/>
      <c r="CB104" s="416"/>
      <c r="CC104" s="416"/>
      <c r="CD104" s="416"/>
      <c r="CE104" s="416"/>
      <c r="CF104" s="416"/>
      <c r="CG104" s="416"/>
      <c r="CH104" s="416"/>
      <c r="CI104" s="416"/>
      <c r="CJ104" s="416"/>
      <c r="CK104" s="416"/>
      <c r="CL104" s="416"/>
      <c r="CM104" s="416"/>
      <c r="CN104" s="416"/>
      <c r="CO104" s="416"/>
      <c r="CP104" s="416"/>
      <c r="CQ104" s="416"/>
      <c r="CR104" s="416"/>
      <c r="CS104" s="416"/>
      <c r="CT104" s="416"/>
      <c r="CU104" s="416"/>
      <c r="CV104" s="416"/>
      <c r="CW104" s="416"/>
      <c r="CX104" s="416"/>
      <c r="CY104" s="416"/>
      <c r="CZ104" s="416"/>
      <c r="DA104" s="416"/>
      <c r="DB104" s="416"/>
      <c r="DC104" s="416"/>
      <c r="DD104" s="416"/>
      <c r="DE104" s="416"/>
      <c r="DF104" s="416"/>
      <c r="DG104" s="416"/>
      <c r="DH104" s="416"/>
      <c r="DI104" s="416"/>
      <c r="DJ104" s="416"/>
      <c r="DK104" s="423"/>
      <c r="DL104" s="424"/>
      <c r="DM104" s="380">
        <f t="shared" ref="DM104:DM117" si="3">J104-SUM(K104:DJ104)</f>
        <v>300841</v>
      </c>
    </row>
    <row r="105" spans="2:117" s="394" customFormat="1" ht="14.25" customHeight="1" x14ac:dyDescent="0.2">
      <c r="B105" s="396" t="s">
        <v>8928</v>
      </c>
      <c r="C105" s="397" t="s">
        <v>8929</v>
      </c>
      <c r="D105" s="398"/>
      <c r="E105" s="377">
        <v>45</v>
      </c>
      <c r="F105" s="377">
        <v>6.7</v>
      </c>
      <c r="G105" s="378">
        <v>1</v>
      </c>
      <c r="H105" s="370">
        <v>815304</v>
      </c>
      <c r="I105" s="371">
        <v>0</v>
      </c>
      <c r="J105" s="372" t="s">
        <v>8930</v>
      </c>
      <c r="K105" s="373">
        <v>0</v>
      </c>
      <c r="L105" s="373">
        <v>0</v>
      </c>
      <c r="M105" s="373">
        <v>0</v>
      </c>
      <c r="N105" s="373">
        <v>0</v>
      </c>
      <c r="O105" s="373">
        <v>0</v>
      </c>
      <c r="P105" s="373">
        <v>0</v>
      </c>
      <c r="Q105" s="373">
        <v>0</v>
      </c>
      <c r="R105" s="373">
        <v>0</v>
      </c>
      <c r="S105" s="373">
        <v>0</v>
      </c>
      <c r="T105" s="373">
        <v>0</v>
      </c>
      <c r="U105" s="373">
        <v>0</v>
      </c>
      <c r="V105" s="373">
        <v>0</v>
      </c>
      <c r="W105" s="373">
        <v>0</v>
      </c>
      <c r="X105" s="373">
        <v>0</v>
      </c>
      <c r="Y105" s="373">
        <v>0</v>
      </c>
      <c r="Z105" s="373">
        <v>0</v>
      </c>
      <c r="AA105" s="373">
        <v>0</v>
      </c>
      <c r="AB105" s="373">
        <v>0</v>
      </c>
      <c r="AC105" s="373">
        <v>0</v>
      </c>
      <c r="AD105" s="373">
        <v>0</v>
      </c>
      <c r="AE105" s="373">
        <v>0</v>
      </c>
      <c r="AF105" s="373">
        <v>0</v>
      </c>
      <c r="AG105" s="373">
        <v>0</v>
      </c>
      <c r="AH105" s="373">
        <v>0</v>
      </c>
      <c r="AI105" s="373">
        <v>0</v>
      </c>
      <c r="AJ105" s="373">
        <v>0</v>
      </c>
      <c r="AK105" s="373">
        <v>0</v>
      </c>
      <c r="AL105" s="373">
        <v>0</v>
      </c>
      <c r="AM105" s="373">
        <v>0</v>
      </c>
      <c r="AN105" s="373">
        <v>0</v>
      </c>
      <c r="AO105" s="373">
        <v>0</v>
      </c>
      <c r="AP105" s="373">
        <v>0</v>
      </c>
      <c r="AQ105" s="373">
        <v>0</v>
      </c>
      <c r="AR105" s="373">
        <v>0</v>
      </c>
      <c r="AS105" s="373">
        <v>0</v>
      </c>
      <c r="AT105" s="373">
        <v>0</v>
      </c>
      <c r="AU105" s="373">
        <v>0</v>
      </c>
      <c r="AV105" s="373">
        <v>0</v>
      </c>
      <c r="AW105" s="373">
        <v>0</v>
      </c>
      <c r="AX105" s="373">
        <v>0</v>
      </c>
      <c r="AY105" s="373">
        <v>0</v>
      </c>
      <c r="AZ105" s="373">
        <v>0</v>
      </c>
      <c r="BA105" s="373">
        <v>0</v>
      </c>
      <c r="BB105" s="373">
        <v>0</v>
      </c>
      <c r="BC105" s="373">
        <v>0</v>
      </c>
      <c r="BD105" s="373">
        <v>0</v>
      </c>
      <c r="BE105" s="373">
        <v>0</v>
      </c>
      <c r="BF105" s="373">
        <v>0</v>
      </c>
      <c r="BG105" s="373">
        <v>0</v>
      </c>
      <c r="BH105" s="373">
        <v>0</v>
      </c>
      <c r="BI105" s="373">
        <v>0</v>
      </c>
      <c r="BJ105" s="373">
        <v>0</v>
      </c>
      <c r="BK105" s="373">
        <v>0</v>
      </c>
      <c r="BL105" s="373">
        <v>0</v>
      </c>
      <c r="BM105" s="373">
        <v>0</v>
      </c>
      <c r="BN105" s="373">
        <v>0</v>
      </c>
      <c r="BO105" s="373">
        <v>0</v>
      </c>
      <c r="BP105" s="373">
        <v>0</v>
      </c>
      <c r="BQ105" s="373">
        <v>0</v>
      </c>
      <c r="BR105" s="373">
        <v>0</v>
      </c>
      <c r="BS105" s="373">
        <v>0</v>
      </c>
      <c r="BT105" s="373">
        <v>0</v>
      </c>
      <c r="BU105" s="373">
        <v>0</v>
      </c>
      <c r="BV105" s="373">
        <v>0</v>
      </c>
      <c r="BW105" s="373">
        <v>0</v>
      </c>
      <c r="BX105" s="373">
        <v>0</v>
      </c>
      <c r="BY105" s="373">
        <v>0</v>
      </c>
      <c r="BZ105" s="373">
        <v>0</v>
      </c>
      <c r="CA105" s="373">
        <v>0</v>
      </c>
      <c r="CB105" s="373">
        <v>0</v>
      </c>
      <c r="CC105" s="373">
        <v>0</v>
      </c>
      <c r="CD105" s="373">
        <v>0</v>
      </c>
      <c r="CE105" s="373">
        <v>0</v>
      </c>
      <c r="CF105" s="373">
        <v>0</v>
      </c>
      <c r="CG105" s="373">
        <v>0</v>
      </c>
      <c r="CH105" s="373">
        <v>0</v>
      </c>
      <c r="CI105" s="373">
        <v>0</v>
      </c>
      <c r="CJ105" s="373">
        <v>0</v>
      </c>
      <c r="CK105" s="373">
        <v>0</v>
      </c>
      <c r="CL105" s="373">
        <v>0</v>
      </c>
      <c r="CM105" s="373">
        <v>0</v>
      </c>
      <c r="CN105" s="373">
        <v>0</v>
      </c>
      <c r="CO105" s="373">
        <v>0</v>
      </c>
      <c r="CP105" s="373">
        <v>0</v>
      </c>
      <c r="CQ105" s="373">
        <v>0</v>
      </c>
      <c r="CR105" s="373">
        <v>0</v>
      </c>
      <c r="CS105" s="373">
        <v>0</v>
      </c>
      <c r="CT105" s="373">
        <v>0</v>
      </c>
      <c r="CU105" s="373">
        <v>0</v>
      </c>
      <c r="CV105" s="373">
        <v>0</v>
      </c>
      <c r="CW105" s="373">
        <v>0</v>
      </c>
      <c r="CX105" s="373">
        <v>0</v>
      </c>
      <c r="CY105" s="373">
        <v>0</v>
      </c>
      <c r="CZ105" s="373">
        <v>0</v>
      </c>
      <c r="DA105" s="373">
        <v>0</v>
      </c>
      <c r="DB105" s="373">
        <v>0</v>
      </c>
      <c r="DC105" s="373">
        <v>0</v>
      </c>
      <c r="DD105" s="373">
        <v>0</v>
      </c>
      <c r="DE105" s="373">
        <v>0</v>
      </c>
      <c r="DF105" s="373">
        <v>3</v>
      </c>
      <c r="DG105" s="373">
        <v>0</v>
      </c>
      <c r="DH105" s="373">
        <v>0</v>
      </c>
      <c r="DI105" s="373">
        <v>0</v>
      </c>
      <c r="DJ105" s="373">
        <v>0</v>
      </c>
      <c r="DK105" s="374" t="str">
        <f>IF(ISERROR(VLOOKUP(DK10,[11]!KV_132,2,FALSE)),"",VLOOKUP(DK10,[11]!KV_132,2,FALSE))</f>
        <v/>
      </c>
      <c r="DL105" s="374" t="str">
        <f>IF(ISERROR(VLOOKUP(DL10,[11]!KV_132,2,FALSE)),"",VLOOKUP(DL10,[11]!KV_132,2,FALSE))</f>
        <v/>
      </c>
      <c r="DM105" s="380">
        <f t="shared" si="3"/>
        <v>10</v>
      </c>
    </row>
    <row r="106" spans="2:117" s="394" customFormat="1" ht="14.25" customHeight="1" x14ac:dyDescent="0.2">
      <c r="B106" s="396" t="s">
        <v>8931</v>
      </c>
      <c r="C106" s="397" t="s">
        <v>8929</v>
      </c>
      <c r="D106" s="398"/>
      <c r="E106" s="377">
        <v>45</v>
      </c>
      <c r="F106" s="377">
        <v>6.7</v>
      </c>
      <c r="G106" s="378">
        <v>0</v>
      </c>
      <c r="H106" s="370">
        <v>319593.75</v>
      </c>
      <c r="I106" s="371">
        <v>0</v>
      </c>
      <c r="J106" s="372" t="s">
        <v>8932</v>
      </c>
      <c r="K106" s="373">
        <v>0</v>
      </c>
      <c r="L106" s="373">
        <v>0</v>
      </c>
      <c r="M106" s="373">
        <v>0</v>
      </c>
      <c r="N106" s="373">
        <v>0</v>
      </c>
      <c r="O106" s="373">
        <v>0</v>
      </c>
      <c r="P106" s="373">
        <v>0</v>
      </c>
      <c r="Q106" s="373">
        <v>0</v>
      </c>
      <c r="R106" s="373">
        <v>0</v>
      </c>
      <c r="S106" s="373">
        <v>0</v>
      </c>
      <c r="T106" s="373">
        <v>0</v>
      </c>
      <c r="U106" s="373">
        <v>0</v>
      </c>
      <c r="V106" s="373">
        <v>0</v>
      </c>
      <c r="W106" s="373">
        <v>0</v>
      </c>
      <c r="X106" s="373">
        <v>0</v>
      </c>
      <c r="Y106" s="373">
        <v>0</v>
      </c>
      <c r="Z106" s="373">
        <v>0</v>
      </c>
      <c r="AA106" s="373">
        <v>0</v>
      </c>
      <c r="AB106" s="373">
        <v>0</v>
      </c>
      <c r="AC106" s="373">
        <v>0</v>
      </c>
      <c r="AD106" s="373">
        <v>0</v>
      </c>
      <c r="AE106" s="373">
        <v>0</v>
      </c>
      <c r="AF106" s="373">
        <v>0</v>
      </c>
      <c r="AG106" s="373">
        <v>0</v>
      </c>
      <c r="AH106" s="373">
        <v>0</v>
      </c>
      <c r="AI106" s="373">
        <v>0</v>
      </c>
      <c r="AJ106" s="373">
        <v>0</v>
      </c>
      <c r="AK106" s="373">
        <v>0</v>
      </c>
      <c r="AL106" s="373">
        <v>0</v>
      </c>
      <c r="AM106" s="373">
        <v>0</v>
      </c>
      <c r="AN106" s="373">
        <v>0</v>
      </c>
      <c r="AO106" s="373">
        <v>0</v>
      </c>
      <c r="AP106" s="373">
        <v>0</v>
      </c>
      <c r="AQ106" s="373">
        <v>0</v>
      </c>
      <c r="AR106" s="373">
        <v>0</v>
      </c>
      <c r="AS106" s="373">
        <v>0</v>
      </c>
      <c r="AT106" s="373">
        <v>0</v>
      </c>
      <c r="AU106" s="373">
        <v>0</v>
      </c>
      <c r="AV106" s="373">
        <v>0</v>
      </c>
      <c r="AW106" s="373">
        <v>0</v>
      </c>
      <c r="AX106" s="373">
        <v>0</v>
      </c>
      <c r="AY106" s="373">
        <v>0</v>
      </c>
      <c r="AZ106" s="373">
        <v>0</v>
      </c>
      <c r="BA106" s="373">
        <v>0</v>
      </c>
      <c r="BB106" s="373">
        <v>0</v>
      </c>
      <c r="BC106" s="373">
        <v>0</v>
      </c>
      <c r="BD106" s="373">
        <v>0</v>
      </c>
      <c r="BE106" s="373">
        <v>0</v>
      </c>
      <c r="BF106" s="373">
        <v>0</v>
      </c>
      <c r="BG106" s="373">
        <v>0</v>
      </c>
      <c r="BH106" s="373">
        <v>0</v>
      </c>
      <c r="BI106" s="373">
        <v>0</v>
      </c>
      <c r="BJ106" s="373">
        <v>0</v>
      </c>
      <c r="BK106" s="373">
        <v>0</v>
      </c>
      <c r="BL106" s="373">
        <v>0</v>
      </c>
      <c r="BM106" s="373">
        <v>0</v>
      </c>
      <c r="BN106" s="373">
        <v>0</v>
      </c>
      <c r="BO106" s="373">
        <v>0</v>
      </c>
      <c r="BP106" s="373">
        <v>0</v>
      </c>
      <c r="BQ106" s="373">
        <v>0</v>
      </c>
      <c r="BR106" s="373">
        <v>0</v>
      </c>
      <c r="BS106" s="373">
        <v>0</v>
      </c>
      <c r="BT106" s="373">
        <v>0</v>
      </c>
      <c r="BU106" s="373">
        <v>0</v>
      </c>
      <c r="BV106" s="373">
        <v>0</v>
      </c>
      <c r="BW106" s="373">
        <v>0</v>
      </c>
      <c r="BX106" s="373">
        <v>0</v>
      </c>
      <c r="BY106" s="373">
        <v>0</v>
      </c>
      <c r="BZ106" s="373">
        <v>1.9230769230769231</v>
      </c>
      <c r="CA106" s="373">
        <v>11.538461538461538</v>
      </c>
      <c r="CB106" s="373">
        <v>0</v>
      </c>
      <c r="CC106" s="373">
        <v>0</v>
      </c>
      <c r="CD106" s="373">
        <v>0</v>
      </c>
      <c r="CE106" s="373">
        <v>0</v>
      </c>
      <c r="CF106" s="373">
        <v>0</v>
      </c>
      <c r="CG106" s="373">
        <v>0</v>
      </c>
      <c r="CH106" s="373">
        <v>0</v>
      </c>
      <c r="CI106" s="373">
        <v>0</v>
      </c>
      <c r="CJ106" s="373">
        <v>0</v>
      </c>
      <c r="CK106" s="373">
        <v>1.9230769230769231</v>
      </c>
      <c r="CL106" s="373">
        <v>0</v>
      </c>
      <c r="CM106" s="373">
        <v>0</v>
      </c>
      <c r="CN106" s="373">
        <v>0</v>
      </c>
      <c r="CO106" s="373">
        <v>0</v>
      </c>
      <c r="CP106" s="373">
        <v>1.9230769230769231</v>
      </c>
      <c r="CQ106" s="373">
        <v>7.6923076923076925</v>
      </c>
      <c r="CR106" s="373">
        <v>0</v>
      </c>
      <c r="CS106" s="373">
        <v>0</v>
      </c>
      <c r="CT106" s="373">
        <v>0</v>
      </c>
      <c r="CU106" s="373">
        <v>0</v>
      </c>
      <c r="CV106" s="373">
        <v>0</v>
      </c>
      <c r="CW106" s="373">
        <v>3</v>
      </c>
      <c r="CX106" s="373">
        <v>0</v>
      </c>
      <c r="CY106" s="373">
        <v>0</v>
      </c>
      <c r="CZ106" s="373">
        <v>0</v>
      </c>
      <c r="DA106" s="373">
        <v>0</v>
      </c>
      <c r="DB106" s="373">
        <v>0</v>
      </c>
      <c r="DC106" s="373">
        <v>7</v>
      </c>
      <c r="DD106" s="373">
        <v>0</v>
      </c>
      <c r="DE106" s="373">
        <v>5</v>
      </c>
      <c r="DF106" s="373">
        <v>6</v>
      </c>
      <c r="DG106" s="373">
        <v>0</v>
      </c>
      <c r="DH106" s="373">
        <v>2</v>
      </c>
      <c r="DI106" s="373">
        <v>0</v>
      </c>
      <c r="DJ106" s="373">
        <v>0</v>
      </c>
      <c r="DK106" s="374"/>
      <c r="DL106" s="374"/>
      <c r="DM106" s="380">
        <f t="shared" si="3"/>
        <v>0</v>
      </c>
    </row>
    <row r="107" spans="2:117" s="394" customFormat="1" ht="14.25" customHeight="1" x14ac:dyDescent="0.2">
      <c r="B107" s="396" t="s">
        <v>8933</v>
      </c>
      <c r="C107" s="397" t="s">
        <v>8929</v>
      </c>
      <c r="D107" s="398"/>
      <c r="E107" s="377">
        <v>45</v>
      </c>
      <c r="F107" s="377">
        <v>6.7</v>
      </c>
      <c r="G107" s="378">
        <v>11</v>
      </c>
      <c r="H107" s="370">
        <v>277146.87</v>
      </c>
      <c r="I107" s="371">
        <v>0</v>
      </c>
      <c r="J107" s="372" t="s">
        <v>8934</v>
      </c>
      <c r="K107" s="373">
        <v>0</v>
      </c>
      <c r="L107" s="373">
        <v>0</v>
      </c>
      <c r="M107" s="373">
        <v>0</v>
      </c>
      <c r="N107" s="373">
        <v>0</v>
      </c>
      <c r="O107" s="373">
        <v>0</v>
      </c>
      <c r="P107" s="373">
        <v>0</v>
      </c>
      <c r="Q107" s="373">
        <v>0</v>
      </c>
      <c r="R107" s="373">
        <v>0</v>
      </c>
      <c r="S107" s="373">
        <v>0</v>
      </c>
      <c r="T107" s="373">
        <v>0</v>
      </c>
      <c r="U107" s="373">
        <v>0</v>
      </c>
      <c r="V107" s="373">
        <v>0</v>
      </c>
      <c r="W107" s="373">
        <v>0</v>
      </c>
      <c r="X107" s="373">
        <v>0</v>
      </c>
      <c r="Y107" s="373">
        <v>0</v>
      </c>
      <c r="Z107" s="373">
        <v>0</v>
      </c>
      <c r="AA107" s="373">
        <v>0</v>
      </c>
      <c r="AB107" s="373">
        <v>0</v>
      </c>
      <c r="AC107" s="373">
        <v>0</v>
      </c>
      <c r="AD107" s="373">
        <v>0</v>
      </c>
      <c r="AE107" s="373">
        <v>0</v>
      </c>
      <c r="AF107" s="373">
        <v>0</v>
      </c>
      <c r="AG107" s="373">
        <v>0</v>
      </c>
      <c r="AH107" s="373">
        <v>0</v>
      </c>
      <c r="AI107" s="373">
        <v>0</v>
      </c>
      <c r="AJ107" s="373">
        <v>0</v>
      </c>
      <c r="AK107" s="373">
        <v>0</v>
      </c>
      <c r="AL107" s="373">
        <v>0</v>
      </c>
      <c r="AM107" s="373">
        <v>0</v>
      </c>
      <c r="AN107" s="373">
        <v>0</v>
      </c>
      <c r="AO107" s="373">
        <v>0</v>
      </c>
      <c r="AP107" s="373">
        <v>0</v>
      </c>
      <c r="AQ107" s="373">
        <v>0</v>
      </c>
      <c r="AR107" s="373">
        <v>0</v>
      </c>
      <c r="AS107" s="373">
        <v>0</v>
      </c>
      <c r="AT107" s="373">
        <v>0</v>
      </c>
      <c r="AU107" s="373">
        <v>0</v>
      </c>
      <c r="AV107" s="373">
        <v>0</v>
      </c>
      <c r="AW107" s="373">
        <v>0</v>
      </c>
      <c r="AX107" s="373">
        <v>0</v>
      </c>
      <c r="AY107" s="373">
        <v>0</v>
      </c>
      <c r="AZ107" s="373">
        <v>0</v>
      </c>
      <c r="BA107" s="373">
        <v>0</v>
      </c>
      <c r="BB107" s="373">
        <v>0</v>
      </c>
      <c r="BC107" s="373">
        <v>0</v>
      </c>
      <c r="BD107" s="373">
        <v>0</v>
      </c>
      <c r="BE107" s="373">
        <v>0</v>
      </c>
      <c r="BF107" s="373">
        <v>0</v>
      </c>
      <c r="BG107" s="373">
        <v>0</v>
      </c>
      <c r="BH107" s="373">
        <v>0</v>
      </c>
      <c r="BI107" s="373">
        <v>0</v>
      </c>
      <c r="BJ107" s="373">
        <v>0</v>
      </c>
      <c r="BK107" s="373">
        <v>0</v>
      </c>
      <c r="BL107" s="373">
        <v>0</v>
      </c>
      <c r="BM107" s="373">
        <v>0</v>
      </c>
      <c r="BN107" s="373">
        <v>0</v>
      </c>
      <c r="BO107" s="373">
        <v>0</v>
      </c>
      <c r="BP107" s="373">
        <v>0</v>
      </c>
      <c r="BQ107" s="373">
        <v>0</v>
      </c>
      <c r="BR107" s="373">
        <v>0</v>
      </c>
      <c r="BS107" s="373">
        <v>0</v>
      </c>
      <c r="BT107" s="373">
        <v>0</v>
      </c>
      <c r="BU107" s="373">
        <v>0</v>
      </c>
      <c r="BV107" s="373">
        <v>0</v>
      </c>
      <c r="BW107" s="373">
        <v>0</v>
      </c>
      <c r="BX107" s="373">
        <v>0</v>
      </c>
      <c r="BY107" s="373">
        <v>0</v>
      </c>
      <c r="BZ107" s="373">
        <v>0</v>
      </c>
      <c r="CA107" s="373">
        <v>0</v>
      </c>
      <c r="CB107" s="373">
        <v>0</v>
      </c>
      <c r="CC107" s="373">
        <v>0</v>
      </c>
      <c r="CD107" s="373">
        <v>0</v>
      </c>
      <c r="CE107" s="373">
        <v>0</v>
      </c>
      <c r="CF107" s="373">
        <v>4.1338582677165352</v>
      </c>
      <c r="CG107" s="373">
        <v>55.118110236220474</v>
      </c>
      <c r="CH107" s="373">
        <v>0</v>
      </c>
      <c r="CI107" s="373">
        <v>11.023622047244094</v>
      </c>
      <c r="CJ107" s="373">
        <v>2.7559055118110236</v>
      </c>
      <c r="CK107" s="373">
        <v>5.5118110236220472</v>
      </c>
      <c r="CL107" s="373">
        <v>19.291338582677163</v>
      </c>
      <c r="CM107" s="373">
        <v>1.3779527559055118</v>
      </c>
      <c r="CN107" s="373">
        <v>9.6456692913385815</v>
      </c>
      <c r="CO107" s="373">
        <v>1.3779527559055118</v>
      </c>
      <c r="CP107" s="373">
        <v>1.3779527559055118</v>
      </c>
      <c r="CQ107" s="373">
        <v>34.448818897637793</v>
      </c>
      <c r="CR107" s="373">
        <v>20.669291338582678</v>
      </c>
      <c r="CS107" s="373">
        <v>1.3779527559055118</v>
      </c>
      <c r="CT107" s="373">
        <v>2.7559055118110236</v>
      </c>
      <c r="CU107" s="373">
        <v>2.7559055118110236</v>
      </c>
      <c r="CV107" s="373">
        <v>1.3779527559055118</v>
      </c>
      <c r="CW107" s="373">
        <v>10</v>
      </c>
      <c r="CX107" s="373">
        <v>10</v>
      </c>
      <c r="CY107" s="373">
        <v>51</v>
      </c>
      <c r="CZ107" s="373">
        <v>0</v>
      </c>
      <c r="DA107" s="373">
        <v>7</v>
      </c>
      <c r="DB107" s="373">
        <v>7</v>
      </c>
      <c r="DC107" s="373">
        <v>34</v>
      </c>
      <c r="DD107" s="373">
        <v>20</v>
      </c>
      <c r="DE107" s="373">
        <v>23</v>
      </c>
      <c r="DF107" s="373">
        <v>41</v>
      </c>
      <c r="DG107" s="373">
        <v>21</v>
      </c>
      <c r="DH107" s="373">
        <v>6</v>
      </c>
      <c r="DI107" s="373">
        <v>4</v>
      </c>
      <c r="DJ107" s="373">
        <v>0</v>
      </c>
      <c r="DK107" s="374"/>
      <c r="DL107" s="374"/>
      <c r="DM107" s="380">
        <f t="shared" si="3"/>
        <v>0</v>
      </c>
    </row>
    <row r="108" spans="2:117" s="394" customFormat="1" ht="14.25" customHeight="1" x14ac:dyDescent="0.2">
      <c r="B108" s="396" t="s">
        <v>8935</v>
      </c>
      <c r="C108" s="397" t="s">
        <v>8936</v>
      </c>
      <c r="D108" s="398" t="s">
        <v>8937</v>
      </c>
      <c r="E108" s="400">
        <v>33</v>
      </c>
      <c r="F108" s="400">
        <v>7.9</v>
      </c>
      <c r="G108" s="378">
        <v>1</v>
      </c>
      <c r="H108" s="370">
        <v>143595.24</v>
      </c>
      <c r="I108" s="371">
        <v>0</v>
      </c>
      <c r="J108" s="372">
        <v>474</v>
      </c>
      <c r="K108" s="373">
        <v>0</v>
      </c>
      <c r="L108" s="373">
        <v>0</v>
      </c>
      <c r="M108" s="373">
        <v>0</v>
      </c>
      <c r="N108" s="373">
        <v>0</v>
      </c>
      <c r="O108" s="373">
        <v>0</v>
      </c>
      <c r="P108" s="373">
        <v>0</v>
      </c>
      <c r="Q108" s="373">
        <v>0</v>
      </c>
      <c r="R108" s="373">
        <v>0</v>
      </c>
      <c r="S108" s="373">
        <v>0</v>
      </c>
      <c r="T108" s="373">
        <v>0</v>
      </c>
      <c r="U108" s="373">
        <v>0</v>
      </c>
      <c r="V108" s="373">
        <v>0</v>
      </c>
      <c r="W108" s="373">
        <v>0</v>
      </c>
      <c r="X108" s="373">
        <v>0</v>
      </c>
      <c r="Y108" s="373">
        <v>0</v>
      </c>
      <c r="Z108" s="373">
        <v>0</v>
      </c>
      <c r="AA108" s="373">
        <v>0</v>
      </c>
      <c r="AB108" s="373">
        <v>0</v>
      </c>
      <c r="AC108" s="373">
        <v>0</v>
      </c>
      <c r="AD108" s="373">
        <v>0</v>
      </c>
      <c r="AE108" s="373">
        <v>0</v>
      </c>
      <c r="AF108" s="373">
        <v>0</v>
      </c>
      <c r="AG108" s="373">
        <v>0</v>
      </c>
      <c r="AH108" s="373">
        <v>0</v>
      </c>
      <c r="AI108" s="373">
        <v>0</v>
      </c>
      <c r="AJ108" s="373">
        <v>0</v>
      </c>
      <c r="AK108" s="373">
        <v>0</v>
      </c>
      <c r="AL108" s="373">
        <v>0</v>
      </c>
      <c r="AM108" s="373">
        <v>0</v>
      </c>
      <c r="AN108" s="373">
        <v>0</v>
      </c>
      <c r="AO108" s="373">
        <v>0</v>
      </c>
      <c r="AP108" s="373">
        <v>0</v>
      </c>
      <c r="AQ108" s="373">
        <v>0</v>
      </c>
      <c r="AR108" s="373">
        <v>0</v>
      </c>
      <c r="AS108" s="373">
        <v>0</v>
      </c>
      <c r="AT108" s="373">
        <v>0</v>
      </c>
      <c r="AU108" s="373">
        <v>0</v>
      </c>
      <c r="AV108" s="373">
        <v>0</v>
      </c>
      <c r="AW108" s="373">
        <v>0</v>
      </c>
      <c r="AX108" s="373">
        <v>0</v>
      </c>
      <c r="AY108" s="373">
        <v>0</v>
      </c>
      <c r="AZ108" s="373">
        <v>0</v>
      </c>
      <c r="BA108" s="373">
        <v>0</v>
      </c>
      <c r="BB108" s="373">
        <v>0</v>
      </c>
      <c r="BC108" s="373">
        <v>0</v>
      </c>
      <c r="BD108" s="373">
        <v>0</v>
      </c>
      <c r="BE108" s="373">
        <v>0</v>
      </c>
      <c r="BF108" s="373">
        <v>0</v>
      </c>
      <c r="BG108" s="373">
        <v>0</v>
      </c>
      <c r="BH108" s="373">
        <v>0</v>
      </c>
      <c r="BI108" s="373">
        <v>0</v>
      </c>
      <c r="BJ108" s="373">
        <v>0</v>
      </c>
      <c r="BK108" s="373">
        <v>0</v>
      </c>
      <c r="BL108" s="373">
        <v>0</v>
      </c>
      <c r="BM108" s="373">
        <v>0</v>
      </c>
      <c r="BN108" s="373">
        <v>0</v>
      </c>
      <c r="BO108" s="373">
        <v>0</v>
      </c>
      <c r="BP108" s="373">
        <v>0</v>
      </c>
      <c r="BQ108" s="373">
        <v>0</v>
      </c>
      <c r="BR108" s="373">
        <v>0</v>
      </c>
      <c r="BS108" s="373">
        <v>0</v>
      </c>
      <c r="BT108" s="373">
        <v>0</v>
      </c>
      <c r="BU108" s="373">
        <v>0</v>
      </c>
      <c r="BV108" s="373">
        <v>0</v>
      </c>
      <c r="BW108" s="373">
        <v>0</v>
      </c>
      <c r="BX108" s="373">
        <v>0</v>
      </c>
      <c r="BY108" s="373">
        <v>0</v>
      </c>
      <c r="BZ108" s="373">
        <v>0</v>
      </c>
      <c r="CA108" s="373">
        <v>0</v>
      </c>
      <c r="CB108" s="373">
        <v>0</v>
      </c>
      <c r="CC108" s="373">
        <v>0</v>
      </c>
      <c r="CD108" s="373">
        <v>0</v>
      </c>
      <c r="CE108" s="373">
        <v>0</v>
      </c>
      <c r="CF108" s="373">
        <v>0</v>
      </c>
      <c r="CG108" s="373">
        <v>0</v>
      </c>
      <c r="CH108" s="373">
        <v>294</v>
      </c>
      <c r="CI108" s="373">
        <v>0</v>
      </c>
      <c r="CJ108" s="373">
        <v>0</v>
      </c>
      <c r="CK108" s="373">
        <v>0</v>
      </c>
      <c r="CL108" s="373">
        <v>0</v>
      </c>
      <c r="CM108" s="373">
        <v>0</v>
      </c>
      <c r="CN108" s="373">
        <v>0</v>
      </c>
      <c r="CO108" s="373">
        <v>0</v>
      </c>
      <c r="CP108" s="373">
        <v>0</v>
      </c>
      <c r="CQ108" s="373">
        <v>0</v>
      </c>
      <c r="CR108" s="373">
        <v>0</v>
      </c>
      <c r="CS108" s="373">
        <v>0</v>
      </c>
      <c r="CT108" s="373">
        <v>0</v>
      </c>
      <c r="CU108" s="373">
        <v>0</v>
      </c>
      <c r="CV108" s="373">
        <v>147</v>
      </c>
      <c r="CW108" s="373">
        <v>6</v>
      </c>
      <c r="CX108" s="373">
        <v>0</v>
      </c>
      <c r="CY108" s="373">
        <v>0</v>
      </c>
      <c r="CZ108" s="373">
        <v>6</v>
      </c>
      <c r="DA108" s="373">
        <v>0</v>
      </c>
      <c r="DB108" s="373">
        <v>0</v>
      </c>
      <c r="DC108" s="373">
        <v>0</v>
      </c>
      <c r="DD108" s="373">
        <v>0</v>
      </c>
      <c r="DE108" s="373">
        <v>6</v>
      </c>
      <c r="DF108" s="373">
        <v>0</v>
      </c>
      <c r="DG108" s="373">
        <v>6</v>
      </c>
      <c r="DH108" s="373">
        <v>0</v>
      </c>
      <c r="DI108" s="373">
        <v>0</v>
      </c>
      <c r="DJ108" s="373">
        <v>9</v>
      </c>
      <c r="DK108" s="374"/>
      <c r="DL108" s="374"/>
      <c r="DM108" s="380">
        <f t="shared" si="3"/>
        <v>0</v>
      </c>
    </row>
    <row r="109" spans="2:117" s="394" customFormat="1" ht="14.25" customHeight="1" x14ac:dyDescent="0.2">
      <c r="B109" s="396" t="s">
        <v>8938</v>
      </c>
      <c r="C109" s="397" t="s">
        <v>8936</v>
      </c>
      <c r="D109" s="398" t="s">
        <v>8939</v>
      </c>
      <c r="E109" s="400">
        <v>35.1</v>
      </c>
      <c r="F109" s="400">
        <v>9.6</v>
      </c>
      <c r="G109" s="378">
        <v>0</v>
      </c>
      <c r="H109" s="370">
        <v>119767.58</v>
      </c>
      <c r="I109" s="371">
        <v>1</v>
      </c>
      <c r="J109" s="372">
        <v>289</v>
      </c>
      <c r="K109" s="373">
        <v>0</v>
      </c>
      <c r="L109" s="373">
        <v>0</v>
      </c>
      <c r="M109" s="373">
        <v>0</v>
      </c>
      <c r="N109" s="373">
        <v>0</v>
      </c>
      <c r="O109" s="373">
        <v>0</v>
      </c>
      <c r="P109" s="373">
        <v>0</v>
      </c>
      <c r="Q109" s="373">
        <v>0</v>
      </c>
      <c r="R109" s="373">
        <v>0</v>
      </c>
      <c r="S109" s="373">
        <v>0</v>
      </c>
      <c r="T109" s="373">
        <v>0</v>
      </c>
      <c r="U109" s="373">
        <v>0</v>
      </c>
      <c r="V109" s="373">
        <v>0</v>
      </c>
      <c r="W109" s="373">
        <v>0</v>
      </c>
      <c r="X109" s="373">
        <v>0</v>
      </c>
      <c r="Y109" s="373">
        <v>0</v>
      </c>
      <c r="Z109" s="373">
        <v>0</v>
      </c>
      <c r="AA109" s="373">
        <v>0</v>
      </c>
      <c r="AB109" s="373">
        <v>0</v>
      </c>
      <c r="AC109" s="373">
        <v>0</v>
      </c>
      <c r="AD109" s="373">
        <v>0</v>
      </c>
      <c r="AE109" s="373">
        <v>0</v>
      </c>
      <c r="AF109" s="373">
        <v>0</v>
      </c>
      <c r="AG109" s="373">
        <v>0</v>
      </c>
      <c r="AH109" s="373">
        <v>0</v>
      </c>
      <c r="AI109" s="373">
        <v>0</v>
      </c>
      <c r="AJ109" s="373">
        <v>0</v>
      </c>
      <c r="AK109" s="373">
        <v>0</v>
      </c>
      <c r="AL109" s="373">
        <v>0</v>
      </c>
      <c r="AM109" s="373">
        <v>0</v>
      </c>
      <c r="AN109" s="373">
        <v>0</v>
      </c>
      <c r="AO109" s="373">
        <v>0</v>
      </c>
      <c r="AP109" s="373">
        <v>0</v>
      </c>
      <c r="AQ109" s="373">
        <v>0</v>
      </c>
      <c r="AR109" s="373">
        <v>0</v>
      </c>
      <c r="AS109" s="373">
        <v>0</v>
      </c>
      <c r="AT109" s="373">
        <v>0</v>
      </c>
      <c r="AU109" s="373">
        <v>0</v>
      </c>
      <c r="AV109" s="373">
        <v>0</v>
      </c>
      <c r="AW109" s="373">
        <v>0</v>
      </c>
      <c r="AX109" s="373">
        <v>0</v>
      </c>
      <c r="AY109" s="373">
        <v>1</v>
      </c>
      <c r="AZ109" s="373">
        <v>0</v>
      </c>
      <c r="BA109" s="373">
        <v>0</v>
      </c>
      <c r="BB109" s="373">
        <v>0</v>
      </c>
      <c r="BC109" s="373">
        <v>0</v>
      </c>
      <c r="BD109" s="373">
        <v>0</v>
      </c>
      <c r="BE109" s="373">
        <v>0</v>
      </c>
      <c r="BF109" s="373">
        <v>0</v>
      </c>
      <c r="BG109" s="373">
        <v>0</v>
      </c>
      <c r="BH109" s="373">
        <v>0</v>
      </c>
      <c r="BI109" s="373">
        <v>1</v>
      </c>
      <c r="BJ109" s="373">
        <v>0</v>
      </c>
      <c r="BK109" s="373">
        <v>0</v>
      </c>
      <c r="BL109" s="373">
        <v>0</v>
      </c>
      <c r="BM109" s="373">
        <v>0</v>
      </c>
      <c r="BN109" s="373">
        <v>0</v>
      </c>
      <c r="BO109" s="373">
        <v>0</v>
      </c>
      <c r="BP109" s="373">
        <v>0</v>
      </c>
      <c r="BQ109" s="373">
        <v>0</v>
      </c>
      <c r="BR109" s="373">
        <v>0</v>
      </c>
      <c r="BS109" s="373">
        <v>0</v>
      </c>
      <c r="BT109" s="373">
        <v>0</v>
      </c>
      <c r="BU109" s="373">
        <v>0</v>
      </c>
      <c r="BV109" s="373">
        <v>0</v>
      </c>
      <c r="BW109" s="373">
        <v>0</v>
      </c>
      <c r="BX109" s="373">
        <v>0</v>
      </c>
      <c r="BY109" s="373">
        <v>0</v>
      </c>
      <c r="BZ109" s="373">
        <v>12.611111111111111</v>
      </c>
      <c r="CA109" s="373">
        <v>6.3055555555555554</v>
      </c>
      <c r="CB109" s="373">
        <v>25.222222222222221</v>
      </c>
      <c r="CC109" s="373">
        <v>6.3055555555555554</v>
      </c>
      <c r="CD109" s="373">
        <v>0</v>
      </c>
      <c r="CE109" s="373">
        <v>50.444444444444443</v>
      </c>
      <c r="CF109" s="373">
        <v>0</v>
      </c>
      <c r="CG109" s="373">
        <v>12.611111111111111</v>
      </c>
      <c r="CH109" s="373">
        <v>0</v>
      </c>
      <c r="CI109" s="373">
        <v>37.833333333333329</v>
      </c>
      <c r="CJ109" s="373">
        <v>6.3055555555555554</v>
      </c>
      <c r="CK109" s="373">
        <v>12.611111111111111</v>
      </c>
      <c r="CL109" s="373">
        <v>12.611111111111111</v>
      </c>
      <c r="CM109" s="373">
        <v>25.222222222222221</v>
      </c>
      <c r="CN109" s="373">
        <v>0</v>
      </c>
      <c r="CO109" s="373">
        <v>0</v>
      </c>
      <c r="CP109" s="373">
        <v>0</v>
      </c>
      <c r="CQ109" s="373">
        <v>0</v>
      </c>
      <c r="CR109" s="373">
        <v>6.3055555555555554</v>
      </c>
      <c r="CS109" s="373">
        <v>6.3055555555555554</v>
      </c>
      <c r="CT109" s="373">
        <v>0</v>
      </c>
      <c r="CU109" s="373">
        <v>0</v>
      </c>
      <c r="CV109" s="373">
        <v>6.3055555555555554</v>
      </c>
      <c r="CW109" s="373">
        <v>29</v>
      </c>
      <c r="CX109" s="373">
        <v>7</v>
      </c>
      <c r="CY109" s="373">
        <v>2</v>
      </c>
      <c r="CZ109" s="373">
        <v>5</v>
      </c>
      <c r="DA109" s="373">
        <v>1</v>
      </c>
      <c r="DB109" s="373">
        <v>2</v>
      </c>
      <c r="DC109" s="373">
        <v>4</v>
      </c>
      <c r="DD109" s="373">
        <v>0</v>
      </c>
      <c r="DE109" s="373">
        <v>2</v>
      </c>
      <c r="DF109" s="373">
        <v>2</v>
      </c>
      <c r="DG109" s="373">
        <v>1</v>
      </c>
      <c r="DH109" s="373">
        <v>1</v>
      </c>
      <c r="DI109" s="373">
        <v>2</v>
      </c>
      <c r="DJ109" s="373">
        <v>2</v>
      </c>
      <c r="DK109" s="374"/>
      <c r="DL109" s="374"/>
      <c r="DM109" s="380">
        <f t="shared" si="3"/>
        <v>0</v>
      </c>
    </row>
    <row r="110" spans="2:117" s="394" customFormat="1" ht="14.25" customHeight="1" x14ac:dyDescent="0.2">
      <c r="B110" s="396" t="s">
        <v>8940</v>
      </c>
      <c r="C110" s="397" t="s">
        <v>8936</v>
      </c>
      <c r="D110" s="398"/>
      <c r="E110" s="400">
        <v>33.6</v>
      </c>
      <c r="F110" s="400">
        <v>16.5</v>
      </c>
      <c r="G110" s="378">
        <v>0</v>
      </c>
      <c r="H110" s="370">
        <v>186955.73</v>
      </c>
      <c r="I110" s="371">
        <v>0</v>
      </c>
      <c r="J110" s="372">
        <v>199</v>
      </c>
      <c r="K110" s="373">
        <v>0</v>
      </c>
      <c r="L110" s="373">
        <v>0</v>
      </c>
      <c r="M110" s="373">
        <v>0</v>
      </c>
      <c r="N110" s="373">
        <v>0</v>
      </c>
      <c r="O110" s="373">
        <v>0</v>
      </c>
      <c r="P110" s="373">
        <v>0</v>
      </c>
      <c r="Q110" s="373">
        <v>0</v>
      </c>
      <c r="R110" s="373">
        <v>0</v>
      </c>
      <c r="S110" s="373">
        <v>0</v>
      </c>
      <c r="T110" s="373">
        <v>0</v>
      </c>
      <c r="U110" s="373">
        <v>0</v>
      </c>
      <c r="V110" s="373">
        <v>0</v>
      </c>
      <c r="W110" s="373">
        <v>0</v>
      </c>
      <c r="X110" s="373">
        <v>0</v>
      </c>
      <c r="Y110" s="373">
        <v>0</v>
      </c>
      <c r="Z110" s="373">
        <v>0</v>
      </c>
      <c r="AA110" s="373">
        <v>0</v>
      </c>
      <c r="AB110" s="373">
        <v>0</v>
      </c>
      <c r="AC110" s="373">
        <v>0</v>
      </c>
      <c r="AD110" s="373">
        <v>0</v>
      </c>
      <c r="AE110" s="373">
        <v>0</v>
      </c>
      <c r="AF110" s="373">
        <v>0</v>
      </c>
      <c r="AG110" s="373">
        <v>0</v>
      </c>
      <c r="AH110" s="373">
        <v>0</v>
      </c>
      <c r="AI110" s="373">
        <v>0</v>
      </c>
      <c r="AJ110" s="373">
        <v>0</v>
      </c>
      <c r="AK110" s="373">
        <v>0</v>
      </c>
      <c r="AL110" s="373">
        <v>0</v>
      </c>
      <c r="AM110" s="373">
        <v>0</v>
      </c>
      <c r="AN110" s="373">
        <v>0</v>
      </c>
      <c r="AO110" s="373">
        <v>0</v>
      </c>
      <c r="AP110" s="373">
        <v>0</v>
      </c>
      <c r="AQ110" s="373">
        <v>0</v>
      </c>
      <c r="AR110" s="373">
        <v>0</v>
      </c>
      <c r="AS110" s="373">
        <v>0</v>
      </c>
      <c r="AT110" s="373">
        <v>0</v>
      </c>
      <c r="AU110" s="373">
        <v>0</v>
      </c>
      <c r="AV110" s="373">
        <v>0</v>
      </c>
      <c r="AW110" s="373">
        <v>0</v>
      </c>
      <c r="AX110" s="373">
        <v>0</v>
      </c>
      <c r="AY110" s="373">
        <v>0</v>
      </c>
      <c r="AZ110" s="373">
        <v>0</v>
      </c>
      <c r="BA110" s="373">
        <v>0</v>
      </c>
      <c r="BB110" s="373">
        <v>0</v>
      </c>
      <c r="BC110" s="373">
        <v>0</v>
      </c>
      <c r="BD110" s="373">
        <v>0</v>
      </c>
      <c r="BE110" s="373">
        <v>0</v>
      </c>
      <c r="BF110" s="373">
        <v>0</v>
      </c>
      <c r="BG110" s="373">
        <v>0</v>
      </c>
      <c r="BH110" s="373">
        <v>0</v>
      </c>
      <c r="BI110" s="373">
        <v>0</v>
      </c>
      <c r="BJ110" s="373">
        <v>0</v>
      </c>
      <c r="BK110" s="373">
        <v>0</v>
      </c>
      <c r="BL110" s="373">
        <v>5</v>
      </c>
      <c r="BM110" s="373">
        <v>0</v>
      </c>
      <c r="BN110" s="373">
        <v>6</v>
      </c>
      <c r="BO110" s="373">
        <v>0</v>
      </c>
      <c r="BP110" s="373">
        <v>12</v>
      </c>
      <c r="BQ110" s="373">
        <v>0</v>
      </c>
      <c r="BR110" s="373">
        <v>0</v>
      </c>
      <c r="BS110" s="373">
        <v>1</v>
      </c>
      <c r="BT110" s="373">
        <v>0</v>
      </c>
      <c r="BU110" s="373">
        <v>0</v>
      </c>
      <c r="BV110" s="373">
        <v>0</v>
      </c>
      <c r="BW110" s="373">
        <v>0</v>
      </c>
      <c r="BX110" s="373">
        <v>10</v>
      </c>
      <c r="BY110" s="373">
        <v>3</v>
      </c>
      <c r="BZ110" s="373">
        <v>15</v>
      </c>
      <c r="CA110" s="373">
        <v>0</v>
      </c>
      <c r="CB110" s="373">
        <v>0</v>
      </c>
      <c r="CC110" s="373">
        <v>0</v>
      </c>
      <c r="CD110" s="373">
        <v>0</v>
      </c>
      <c r="CE110" s="373">
        <v>0</v>
      </c>
      <c r="CF110" s="373">
        <v>26</v>
      </c>
      <c r="CG110" s="373">
        <v>0</v>
      </c>
      <c r="CH110" s="373">
        <v>0</v>
      </c>
      <c r="CI110" s="373">
        <v>0</v>
      </c>
      <c r="CJ110" s="373">
        <v>4</v>
      </c>
      <c r="CK110" s="373">
        <v>3</v>
      </c>
      <c r="CL110" s="373">
        <v>0</v>
      </c>
      <c r="CM110" s="373">
        <v>10</v>
      </c>
      <c r="CN110" s="373">
        <v>0</v>
      </c>
      <c r="CO110" s="373">
        <v>0</v>
      </c>
      <c r="CP110" s="373">
        <v>0</v>
      </c>
      <c r="CQ110" s="373">
        <v>0</v>
      </c>
      <c r="CR110" s="373">
        <v>3</v>
      </c>
      <c r="CS110" s="373">
        <v>10</v>
      </c>
      <c r="CT110" s="373">
        <v>1</v>
      </c>
      <c r="CU110" s="373">
        <v>0</v>
      </c>
      <c r="CV110" s="373">
        <v>0</v>
      </c>
      <c r="CW110" s="373">
        <v>18</v>
      </c>
      <c r="CX110" s="373">
        <v>0</v>
      </c>
      <c r="CY110" s="373">
        <v>3</v>
      </c>
      <c r="CZ110" s="373">
        <v>27</v>
      </c>
      <c r="DA110" s="373">
        <v>0</v>
      </c>
      <c r="DB110" s="373">
        <v>3</v>
      </c>
      <c r="DC110" s="373">
        <v>0</v>
      </c>
      <c r="DD110" s="373">
        <v>21</v>
      </c>
      <c r="DE110" s="373">
        <v>3</v>
      </c>
      <c r="DF110" s="373">
        <v>0</v>
      </c>
      <c r="DG110" s="373">
        <v>12</v>
      </c>
      <c r="DH110" s="373">
        <v>0</v>
      </c>
      <c r="DI110" s="373">
        <v>3</v>
      </c>
      <c r="DJ110" s="373">
        <v>0</v>
      </c>
      <c r="DK110" s="374"/>
      <c r="DL110" s="374"/>
      <c r="DM110" s="380">
        <f t="shared" si="3"/>
        <v>0</v>
      </c>
    </row>
    <row r="111" spans="2:117" s="394" customFormat="1" ht="14.25" customHeight="1" x14ac:dyDescent="0.2">
      <c r="B111" s="396" t="s">
        <v>8941</v>
      </c>
      <c r="C111" s="397" t="s">
        <v>8929</v>
      </c>
      <c r="D111" s="398" t="s">
        <v>8942</v>
      </c>
      <c r="E111" s="400">
        <v>29.55</v>
      </c>
      <c r="F111" s="400">
        <v>9.94</v>
      </c>
      <c r="G111" s="378">
        <v>7</v>
      </c>
      <c r="H111" s="370">
        <v>189399.29</v>
      </c>
      <c r="I111" s="371">
        <v>0</v>
      </c>
      <c r="J111" s="372">
        <v>339</v>
      </c>
      <c r="K111" s="373">
        <v>0</v>
      </c>
      <c r="L111" s="373">
        <v>0</v>
      </c>
      <c r="M111" s="373">
        <v>0</v>
      </c>
      <c r="N111" s="373">
        <v>0</v>
      </c>
      <c r="O111" s="373">
        <v>0</v>
      </c>
      <c r="P111" s="373">
        <v>0</v>
      </c>
      <c r="Q111" s="373">
        <v>0</v>
      </c>
      <c r="R111" s="373">
        <v>0</v>
      </c>
      <c r="S111" s="373">
        <v>0</v>
      </c>
      <c r="T111" s="373">
        <v>0</v>
      </c>
      <c r="U111" s="373">
        <v>0</v>
      </c>
      <c r="V111" s="373">
        <v>0</v>
      </c>
      <c r="W111" s="373">
        <v>0</v>
      </c>
      <c r="X111" s="373">
        <v>0</v>
      </c>
      <c r="Y111" s="373">
        <v>0</v>
      </c>
      <c r="Z111" s="373">
        <v>0</v>
      </c>
      <c r="AA111" s="373">
        <v>0</v>
      </c>
      <c r="AB111" s="373">
        <v>0</v>
      </c>
      <c r="AC111" s="373">
        <v>0</v>
      </c>
      <c r="AD111" s="373">
        <v>0</v>
      </c>
      <c r="AE111" s="373">
        <v>0</v>
      </c>
      <c r="AF111" s="373">
        <v>0</v>
      </c>
      <c r="AG111" s="373">
        <v>0</v>
      </c>
      <c r="AH111" s="373">
        <v>0</v>
      </c>
      <c r="AI111" s="373">
        <v>0</v>
      </c>
      <c r="AJ111" s="373">
        <v>0</v>
      </c>
      <c r="AK111" s="373">
        <v>0</v>
      </c>
      <c r="AL111" s="373">
        <v>0</v>
      </c>
      <c r="AM111" s="373">
        <v>0</v>
      </c>
      <c r="AN111" s="373">
        <v>0</v>
      </c>
      <c r="AO111" s="373">
        <v>0</v>
      </c>
      <c r="AP111" s="373">
        <v>0</v>
      </c>
      <c r="AQ111" s="373">
        <v>0</v>
      </c>
      <c r="AR111" s="373">
        <v>0</v>
      </c>
      <c r="AS111" s="373">
        <v>0</v>
      </c>
      <c r="AT111" s="373">
        <v>0</v>
      </c>
      <c r="AU111" s="373">
        <v>0</v>
      </c>
      <c r="AV111" s="373">
        <v>0</v>
      </c>
      <c r="AW111" s="373">
        <v>0</v>
      </c>
      <c r="AX111" s="373">
        <v>0</v>
      </c>
      <c r="AY111" s="373">
        <v>0</v>
      </c>
      <c r="AZ111" s="373">
        <v>0</v>
      </c>
      <c r="BA111" s="373">
        <v>0</v>
      </c>
      <c r="BB111" s="373">
        <v>0</v>
      </c>
      <c r="BC111" s="373">
        <v>0</v>
      </c>
      <c r="BD111" s="373">
        <v>0</v>
      </c>
      <c r="BE111" s="373">
        <v>0</v>
      </c>
      <c r="BF111" s="373">
        <v>0</v>
      </c>
      <c r="BG111" s="373">
        <v>0</v>
      </c>
      <c r="BH111" s="373">
        <v>0</v>
      </c>
      <c r="BI111" s="373">
        <v>0</v>
      </c>
      <c r="BJ111" s="373">
        <v>0</v>
      </c>
      <c r="BK111" s="373">
        <v>0</v>
      </c>
      <c r="BL111" s="373">
        <v>0</v>
      </c>
      <c r="BM111" s="373">
        <v>0</v>
      </c>
      <c r="BN111" s="373">
        <v>2</v>
      </c>
      <c r="BO111" s="373">
        <v>0</v>
      </c>
      <c r="BP111" s="373">
        <v>2</v>
      </c>
      <c r="BQ111" s="373">
        <v>1</v>
      </c>
      <c r="BR111" s="373">
        <v>4</v>
      </c>
      <c r="BS111" s="373">
        <v>3.76</v>
      </c>
      <c r="BT111" s="373">
        <v>3.76</v>
      </c>
      <c r="BU111" s="373">
        <v>16.920000000000002</v>
      </c>
      <c r="BV111" s="373">
        <v>28.2</v>
      </c>
      <c r="BW111" s="373">
        <v>5.6400000000000006</v>
      </c>
      <c r="BX111" s="373">
        <v>1.88</v>
      </c>
      <c r="BY111" s="373">
        <v>11.280000000000001</v>
      </c>
      <c r="BZ111" s="373">
        <v>0</v>
      </c>
      <c r="CA111" s="373">
        <v>15.04</v>
      </c>
      <c r="CB111" s="373">
        <v>0</v>
      </c>
      <c r="CC111" s="373">
        <v>5.6400000000000006</v>
      </c>
      <c r="CD111" s="373">
        <v>3.76</v>
      </c>
      <c r="CE111" s="373">
        <v>1.88</v>
      </c>
      <c r="CF111" s="373">
        <v>0</v>
      </c>
      <c r="CG111" s="373">
        <v>7.52</v>
      </c>
      <c r="CH111" s="373">
        <v>13.16</v>
      </c>
      <c r="CI111" s="373">
        <v>20.68</v>
      </c>
      <c r="CJ111" s="373">
        <v>7.52</v>
      </c>
      <c r="CK111" s="373">
        <v>5.6400000000000006</v>
      </c>
      <c r="CL111" s="373">
        <v>9.4</v>
      </c>
      <c r="CM111" s="373">
        <v>24.439999999999998</v>
      </c>
      <c r="CN111" s="373">
        <v>0</v>
      </c>
      <c r="CO111" s="373">
        <v>0</v>
      </c>
      <c r="CP111" s="373">
        <v>0</v>
      </c>
      <c r="CQ111" s="373">
        <v>24.439999999999998</v>
      </c>
      <c r="CR111" s="373">
        <v>7.52</v>
      </c>
      <c r="CS111" s="373">
        <v>3.76</v>
      </c>
      <c r="CT111" s="373">
        <v>11.280000000000001</v>
      </c>
      <c r="CU111" s="373">
        <v>0</v>
      </c>
      <c r="CV111" s="373">
        <v>1.88</v>
      </c>
      <c r="CW111" s="373">
        <v>8</v>
      </c>
      <c r="CX111" s="373">
        <v>2</v>
      </c>
      <c r="CY111" s="373">
        <v>8</v>
      </c>
      <c r="CZ111" s="373">
        <v>13</v>
      </c>
      <c r="DA111" s="373">
        <v>4</v>
      </c>
      <c r="DB111" s="373">
        <v>15</v>
      </c>
      <c r="DC111" s="373">
        <v>14</v>
      </c>
      <c r="DD111" s="373">
        <v>3</v>
      </c>
      <c r="DE111" s="373">
        <v>10</v>
      </c>
      <c r="DF111" s="373">
        <v>9</v>
      </c>
      <c r="DG111" s="373">
        <v>7</v>
      </c>
      <c r="DH111" s="373">
        <v>1</v>
      </c>
      <c r="DI111" s="373">
        <v>1</v>
      </c>
      <c r="DJ111" s="373">
        <v>0</v>
      </c>
      <c r="DK111" s="374"/>
      <c r="DL111" s="374"/>
      <c r="DM111" s="380">
        <f t="shared" si="3"/>
        <v>0</v>
      </c>
    </row>
    <row r="112" spans="2:117" s="394" customFormat="1" ht="14.25" customHeight="1" x14ac:dyDescent="0.2">
      <c r="B112" s="396" t="s">
        <v>10078</v>
      </c>
      <c r="C112" s="397" t="s">
        <v>8929</v>
      </c>
      <c r="D112" s="398" t="s">
        <v>8943</v>
      </c>
      <c r="E112" s="377">
        <v>5</v>
      </c>
      <c r="F112" s="377">
        <v>2.23</v>
      </c>
      <c r="G112" s="378">
        <v>68</v>
      </c>
      <c r="H112" s="370">
        <v>2758</v>
      </c>
      <c r="I112" s="371">
        <v>23</v>
      </c>
      <c r="J112" s="372">
        <v>660</v>
      </c>
      <c r="K112" s="373">
        <v>0</v>
      </c>
      <c r="L112" s="373">
        <v>0</v>
      </c>
      <c r="M112" s="373">
        <v>0</v>
      </c>
      <c r="N112" s="373">
        <v>0</v>
      </c>
      <c r="O112" s="373">
        <v>0</v>
      </c>
      <c r="P112" s="373">
        <v>0</v>
      </c>
      <c r="Q112" s="373">
        <v>0</v>
      </c>
      <c r="R112" s="373">
        <v>0</v>
      </c>
      <c r="S112" s="373">
        <v>0</v>
      </c>
      <c r="T112" s="373">
        <v>0</v>
      </c>
      <c r="U112" s="373">
        <v>0</v>
      </c>
      <c r="V112" s="373">
        <v>0</v>
      </c>
      <c r="W112" s="373">
        <v>0</v>
      </c>
      <c r="X112" s="373">
        <v>0</v>
      </c>
      <c r="Y112" s="373">
        <v>0</v>
      </c>
      <c r="Z112" s="373">
        <v>0</v>
      </c>
      <c r="AA112" s="373">
        <v>0</v>
      </c>
      <c r="AB112" s="373">
        <v>0</v>
      </c>
      <c r="AC112" s="373">
        <v>0</v>
      </c>
      <c r="AD112" s="373">
        <v>0</v>
      </c>
      <c r="AE112" s="373">
        <v>0</v>
      </c>
      <c r="AF112" s="373">
        <v>0</v>
      </c>
      <c r="AG112" s="373">
        <v>0</v>
      </c>
      <c r="AH112" s="373">
        <v>0</v>
      </c>
      <c r="AI112" s="373">
        <v>0</v>
      </c>
      <c r="AJ112" s="373">
        <v>0</v>
      </c>
      <c r="AK112" s="373">
        <v>0</v>
      </c>
      <c r="AL112" s="373">
        <v>0</v>
      </c>
      <c r="AM112" s="373">
        <v>0</v>
      </c>
      <c r="AN112" s="373">
        <v>0</v>
      </c>
      <c r="AO112" s="373">
        <v>0</v>
      </c>
      <c r="AP112" s="373">
        <v>0</v>
      </c>
      <c r="AQ112" s="373">
        <v>0</v>
      </c>
      <c r="AR112" s="373">
        <v>0</v>
      </c>
      <c r="AS112" s="373">
        <v>0</v>
      </c>
      <c r="AT112" s="373">
        <v>0</v>
      </c>
      <c r="AU112" s="373">
        <v>0</v>
      </c>
      <c r="AV112" s="373">
        <v>0</v>
      </c>
      <c r="AW112" s="373">
        <v>0</v>
      </c>
      <c r="AX112" s="373">
        <v>0</v>
      </c>
      <c r="AY112" s="373">
        <v>0</v>
      </c>
      <c r="AZ112" s="373">
        <v>0</v>
      </c>
      <c r="BA112" s="373">
        <v>0</v>
      </c>
      <c r="BB112" s="373">
        <v>0</v>
      </c>
      <c r="BC112" s="373">
        <v>0</v>
      </c>
      <c r="BD112" s="373">
        <v>0</v>
      </c>
      <c r="BE112" s="373">
        <v>0</v>
      </c>
      <c r="BF112" s="373">
        <v>0</v>
      </c>
      <c r="BG112" s="373">
        <v>0</v>
      </c>
      <c r="BH112" s="373">
        <v>0</v>
      </c>
      <c r="BI112" s="373">
        <v>0</v>
      </c>
      <c r="BJ112" s="373">
        <v>0</v>
      </c>
      <c r="BK112" s="373">
        <v>0</v>
      </c>
      <c r="BL112" s="373">
        <v>0</v>
      </c>
      <c r="BM112" s="373">
        <v>0</v>
      </c>
      <c r="BN112" s="373">
        <v>0</v>
      </c>
      <c r="BO112" s="373">
        <v>0</v>
      </c>
      <c r="BP112" s="373">
        <v>0</v>
      </c>
      <c r="BQ112" s="373">
        <v>0</v>
      </c>
      <c r="BR112" s="373">
        <v>0</v>
      </c>
      <c r="BS112" s="373">
        <v>0</v>
      </c>
      <c r="BT112" s="373">
        <v>0</v>
      </c>
      <c r="BU112" s="373">
        <v>0</v>
      </c>
      <c r="BV112" s="373">
        <v>0</v>
      </c>
      <c r="BW112" s="373">
        <v>0</v>
      </c>
      <c r="BX112" s="373">
        <v>0</v>
      </c>
      <c r="BY112" s="373">
        <v>0</v>
      </c>
      <c r="BZ112" s="373">
        <v>0</v>
      </c>
      <c r="CA112" s="373">
        <v>0</v>
      </c>
      <c r="CB112" s="373">
        <v>0</v>
      </c>
      <c r="CC112" s="373">
        <v>0</v>
      </c>
      <c r="CD112" s="373">
        <v>0</v>
      </c>
      <c r="CE112" s="373">
        <v>0</v>
      </c>
      <c r="CF112" s="373">
        <v>0</v>
      </c>
      <c r="CG112" s="373">
        <v>0</v>
      </c>
      <c r="CH112" s="373">
        <v>0</v>
      </c>
      <c r="CI112" s="373">
        <v>0</v>
      </c>
      <c r="CJ112" s="373">
        <v>0</v>
      </c>
      <c r="CK112" s="373">
        <v>0</v>
      </c>
      <c r="CL112" s="373">
        <v>0</v>
      </c>
      <c r="CM112" s="373">
        <v>0</v>
      </c>
      <c r="CN112" s="373">
        <v>0</v>
      </c>
      <c r="CO112" s="373">
        <v>0</v>
      </c>
      <c r="CP112" s="373">
        <v>0</v>
      </c>
      <c r="CQ112" s="373">
        <v>0</v>
      </c>
      <c r="CR112" s="373">
        <v>0</v>
      </c>
      <c r="CS112" s="373">
        <v>0</v>
      </c>
      <c r="CT112" s="373">
        <v>0</v>
      </c>
      <c r="CU112" s="373">
        <v>0</v>
      </c>
      <c r="CV112" s="373">
        <v>0</v>
      </c>
      <c r="CW112" s="373">
        <v>0</v>
      </c>
      <c r="CX112" s="373">
        <v>0</v>
      </c>
      <c r="CY112" s="373">
        <v>0</v>
      </c>
      <c r="CZ112" s="373">
        <v>0</v>
      </c>
      <c r="DA112" s="373">
        <v>0</v>
      </c>
      <c r="DB112" s="373">
        <v>0</v>
      </c>
      <c r="DC112" s="373">
        <v>0</v>
      </c>
      <c r="DD112" s="373">
        <v>92</v>
      </c>
      <c r="DE112" s="373">
        <v>127</v>
      </c>
      <c r="DF112" s="373">
        <v>122</v>
      </c>
      <c r="DG112" s="373">
        <v>96</v>
      </c>
      <c r="DH112" s="373">
        <v>85</v>
      </c>
      <c r="DI112" s="373">
        <v>70</v>
      </c>
      <c r="DJ112" s="373">
        <v>68</v>
      </c>
      <c r="DK112" s="374"/>
      <c r="DL112" s="374"/>
      <c r="DM112" s="380">
        <f>J112-SUM(K112:DJ112)</f>
        <v>0</v>
      </c>
    </row>
    <row r="113" spans="2:117" s="394" customFormat="1" ht="14.25" customHeight="1" x14ac:dyDescent="0.2">
      <c r="B113" s="396" t="s">
        <v>10079</v>
      </c>
      <c r="C113" s="397"/>
      <c r="D113" s="398"/>
      <c r="E113" s="377">
        <v>25</v>
      </c>
      <c r="F113" s="377">
        <v>4</v>
      </c>
      <c r="G113" s="378">
        <v>13</v>
      </c>
      <c r="H113" s="370">
        <v>3245</v>
      </c>
      <c r="I113" s="370">
        <v>2</v>
      </c>
      <c r="J113" s="372">
        <v>196</v>
      </c>
      <c r="K113" s="373">
        <v>0</v>
      </c>
      <c r="L113" s="373">
        <v>0</v>
      </c>
      <c r="M113" s="373">
        <v>0</v>
      </c>
      <c r="N113" s="373">
        <v>0</v>
      </c>
      <c r="O113" s="373">
        <v>0</v>
      </c>
      <c r="P113" s="373">
        <v>0</v>
      </c>
      <c r="Q113" s="373">
        <v>0</v>
      </c>
      <c r="R113" s="373">
        <v>0</v>
      </c>
      <c r="S113" s="373">
        <v>0</v>
      </c>
      <c r="T113" s="373">
        <v>0</v>
      </c>
      <c r="U113" s="373">
        <v>0</v>
      </c>
      <c r="V113" s="373">
        <v>0</v>
      </c>
      <c r="W113" s="373">
        <v>0</v>
      </c>
      <c r="X113" s="373">
        <v>0</v>
      </c>
      <c r="Y113" s="373">
        <v>0</v>
      </c>
      <c r="Z113" s="373">
        <v>0</v>
      </c>
      <c r="AA113" s="373">
        <v>0</v>
      </c>
      <c r="AB113" s="373">
        <v>0</v>
      </c>
      <c r="AC113" s="373">
        <v>0</v>
      </c>
      <c r="AD113" s="373">
        <v>0</v>
      </c>
      <c r="AE113" s="373">
        <v>0</v>
      </c>
      <c r="AF113" s="373">
        <v>0</v>
      </c>
      <c r="AG113" s="373">
        <v>0</v>
      </c>
      <c r="AH113" s="373">
        <v>0</v>
      </c>
      <c r="AI113" s="373">
        <v>0</v>
      </c>
      <c r="AJ113" s="373">
        <v>0</v>
      </c>
      <c r="AK113" s="373">
        <v>0</v>
      </c>
      <c r="AL113" s="373">
        <v>0</v>
      </c>
      <c r="AM113" s="373">
        <v>0</v>
      </c>
      <c r="AN113" s="373">
        <v>0</v>
      </c>
      <c r="AO113" s="373">
        <v>0</v>
      </c>
      <c r="AP113" s="373">
        <v>0</v>
      </c>
      <c r="AQ113" s="373">
        <v>0</v>
      </c>
      <c r="AR113" s="373">
        <v>0</v>
      </c>
      <c r="AS113" s="373">
        <v>0</v>
      </c>
      <c r="AT113" s="373">
        <v>0</v>
      </c>
      <c r="AU113" s="373">
        <v>0</v>
      </c>
      <c r="AV113" s="373">
        <v>0</v>
      </c>
      <c r="AW113" s="373">
        <v>0</v>
      </c>
      <c r="AX113" s="373">
        <v>0</v>
      </c>
      <c r="AY113" s="373">
        <v>0</v>
      </c>
      <c r="AZ113" s="373">
        <v>0</v>
      </c>
      <c r="BA113" s="373">
        <v>0</v>
      </c>
      <c r="BB113" s="373">
        <v>0</v>
      </c>
      <c r="BC113" s="373">
        <v>0</v>
      </c>
      <c r="BD113" s="373">
        <v>0</v>
      </c>
      <c r="BE113" s="373">
        <v>0</v>
      </c>
      <c r="BF113" s="373">
        <v>0</v>
      </c>
      <c r="BG113" s="373">
        <v>0</v>
      </c>
      <c r="BH113" s="373">
        <v>0</v>
      </c>
      <c r="BI113" s="373">
        <v>0</v>
      </c>
      <c r="BJ113" s="373">
        <v>0</v>
      </c>
      <c r="BK113" s="373">
        <v>0</v>
      </c>
      <c r="BL113" s="373">
        <v>0</v>
      </c>
      <c r="BM113" s="373">
        <v>0</v>
      </c>
      <c r="BN113" s="373">
        <v>0</v>
      </c>
      <c r="BO113" s="373">
        <v>0</v>
      </c>
      <c r="BP113" s="373">
        <v>0</v>
      </c>
      <c r="BQ113" s="373">
        <v>0</v>
      </c>
      <c r="BR113" s="373">
        <v>0</v>
      </c>
      <c r="BS113" s="373">
        <v>0</v>
      </c>
      <c r="BT113" s="373">
        <v>0</v>
      </c>
      <c r="BU113" s="373">
        <v>0</v>
      </c>
      <c r="BV113" s="373">
        <v>0</v>
      </c>
      <c r="BW113" s="373">
        <v>0</v>
      </c>
      <c r="BX113" s="373">
        <v>0</v>
      </c>
      <c r="BY113" s="373">
        <v>0</v>
      </c>
      <c r="BZ113" s="373">
        <v>0</v>
      </c>
      <c r="CA113" s="373">
        <v>0</v>
      </c>
      <c r="CB113" s="373">
        <v>0</v>
      </c>
      <c r="CC113" s="373">
        <v>0</v>
      </c>
      <c r="CD113" s="373">
        <v>0</v>
      </c>
      <c r="CE113" s="373">
        <v>0</v>
      </c>
      <c r="CF113" s="373">
        <v>0</v>
      </c>
      <c r="CG113" s="373">
        <v>0</v>
      </c>
      <c r="CH113" s="373">
        <v>0</v>
      </c>
      <c r="CI113" s="373">
        <v>0</v>
      </c>
      <c r="CJ113" s="373">
        <v>0</v>
      </c>
      <c r="CK113" s="373">
        <v>9</v>
      </c>
      <c r="CL113" s="373">
        <v>7</v>
      </c>
      <c r="CM113" s="373">
        <v>9</v>
      </c>
      <c r="CN113" s="373">
        <v>11</v>
      </c>
      <c r="CO113" s="373">
        <v>9</v>
      </c>
      <c r="CP113" s="373">
        <v>6</v>
      </c>
      <c r="CQ113" s="373">
        <v>12</v>
      </c>
      <c r="CR113" s="373">
        <v>9</v>
      </c>
      <c r="CS113" s="373">
        <v>8</v>
      </c>
      <c r="CT113" s="373">
        <v>9</v>
      </c>
      <c r="CU113" s="373">
        <v>10</v>
      </c>
      <c r="CV113" s="373">
        <v>9</v>
      </c>
      <c r="CW113" s="373">
        <v>5</v>
      </c>
      <c r="CX113" s="373">
        <v>13</v>
      </c>
      <c r="CY113" s="373">
        <v>9</v>
      </c>
      <c r="CZ113" s="373">
        <v>9</v>
      </c>
      <c r="DA113" s="373">
        <v>10</v>
      </c>
      <c r="DB113" s="373">
        <v>8</v>
      </c>
      <c r="DC113" s="373">
        <v>2</v>
      </c>
      <c r="DD113" s="373">
        <v>1</v>
      </c>
      <c r="DE113" s="373">
        <v>5</v>
      </c>
      <c r="DF113" s="373">
        <v>2</v>
      </c>
      <c r="DG113" s="373">
        <v>1</v>
      </c>
      <c r="DH113" s="373">
        <v>3</v>
      </c>
      <c r="DI113" s="373">
        <v>7</v>
      </c>
      <c r="DJ113" s="373">
        <v>13</v>
      </c>
      <c r="DK113" s="374"/>
      <c r="DL113" s="374"/>
      <c r="DM113" s="380">
        <f t="shared" si="3"/>
        <v>0</v>
      </c>
    </row>
    <row r="114" spans="2:117" s="394" customFormat="1" ht="14.25" customHeight="1" x14ac:dyDescent="0.2">
      <c r="B114" s="396" t="s">
        <v>8944</v>
      </c>
      <c r="C114" s="397" t="s">
        <v>8929</v>
      </c>
      <c r="D114" s="398" t="s">
        <v>8943</v>
      </c>
      <c r="E114" s="377">
        <v>40</v>
      </c>
      <c r="F114" s="377">
        <f>SQRT(E114)</f>
        <v>6.324555320336759</v>
      </c>
      <c r="G114" s="378">
        <v>11</v>
      </c>
      <c r="H114" s="370">
        <v>6076</v>
      </c>
      <c r="I114" s="371">
        <v>1</v>
      </c>
      <c r="J114" s="372">
        <v>856</v>
      </c>
      <c r="K114" s="373">
        <v>0</v>
      </c>
      <c r="L114" s="373">
        <v>0</v>
      </c>
      <c r="M114" s="373">
        <v>0</v>
      </c>
      <c r="N114" s="373">
        <v>0</v>
      </c>
      <c r="O114" s="373">
        <v>0</v>
      </c>
      <c r="P114" s="373">
        <v>0</v>
      </c>
      <c r="Q114" s="373">
        <v>0</v>
      </c>
      <c r="R114" s="373">
        <v>0</v>
      </c>
      <c r="S114" s="373">
        <v>0</v>
      </c>
      <c r="T114" s="373">
        <v>0</v>
      </c>
      <c r="U114" s="373">
        <v>0</v>
      </c>
      <c r="V114" s="373">
        <v>0</v>
      </c>
      <c r="W114" s="373">
        <v>0</v>
      </c>
      <c r="X114" s="373">
        <v>0</v>
      </c>
      <c r="Y114" s="373">
        <v>0</v>
      </c>
      <c r="Z114" s="373">
        <v>0</v>
      </c>
      <c r="AA114" s="373">
        <v>0</v>
      </c>
      <c r="AB114" s="373">
        <v>0</v>
      </c>
      <c r="AC114" s="373">
        <v>0</v>
      </c>
      <c r="AD114" s="373">
        <v>0</v>
      </c>
      <c r="AE114" s="373">
        <v>0</v>
      </c>
      <c r="AF114" s="373">
        <v>0</v>
      </c>
      <c r="AG114" s="373">
        <v>0</v>
      </c>
      <c r="AH114" s="373">
        <v>0</v>
      </c>
      <c r="AI114" s="373">
        <v>0</v>
      </c>
      <c r="AJ114" s="373">
        <v>0</v>
      </c>
      <c r="AK114" s="373">
        <v>0</v>
      </c>
      <c r="AL114" s="373">
        <v>0</v>
      </c>
      <c r="AM114" s="373">
        <v>0</v>
      </c>
      <c r="AN114" s="373">
        <v>0</v>
      </c>
      <c r="AO114" s="373">
        <v>0</v>
      </c>
      <c r="AP114" s="373">
        <v>0</v>
      </c>
      <c r="AQ114" s="373">
        <v>0</v>
      </c>
      <c r="AR114" s="373">
        <v>0</v>
      </c>
      <c r="AS114" s="373">
        <v>2</v>
      </c>
      <c r="AT114" s="373">
        <v>1</v>
      </c>
      <c r="AU114" s="373">
        <v>0</v>
      </c>
      <c r="AV114" s="373">
        <v>0</v>
      </c>
      <c r="AW114" s="373">
        <v>3</v>
      </c>
      <c r="AX114" s="373">
        <v>0</v>
      </c>
      <c r="AY114" s="373">
        <v>0</v>
      </c>
      <c r="AZ114" s="373">
        <v>1</v>
      </c>
      <c r="BA114" s="373">
        <v>18</v>
      </c>
      <c r="BB114" s="373">
        <v>2</v>
      </c>
      <c r="BC114" s="373">
        <v>0</v>
      </c>
      <c r="BD114" s="373">
        <v>0</v>
      </c>
      <c r="BE114" s="373">
        <v>15</v>
      </c>
      <c r="BF114" s="373">
        <v>0</v>
      </c>
      <c r="BG114" s="373">
        <v>11</v>
      </c>
      <c r="BH114" s="373">
        <v>0</v>
      </c>
      <c r="BI114" s="373">
        <v>4</v>
      </c>
      <c r="BJ114" s="373">
        <v>8</v>
      </c>
      <c r="BK114" s="373">
        <v>30</v>
      </c>
      <c r="BL114" s="373">
        <v>13</v>
      </c>
      <c r="BM114" s="373">
        <v>8</v>
      </c>
      <c r="BN114" s="373">
        <v>7</v>
      </c>
      <c r="BO114" s="373">
        <v>33</v>
      </c>
      <c r="BP114" s="373">
        <v>9</v>
      </c>
      <c r="BQ114" s="373">
        <v>3</v>
      </c>
      <c r="BR114" s="373">
        <v>25</v>
      </c>
      <c r="BS114" s="373">
        <v>8</v>
      </c>
      <c r="BT114" s="373">
        <v>13</v>
      </c>
      <c r="BU114" s="373">
        <v>12</v>
      </c>
      <c r="BV114" s="373">
        <v>13</v>
      </c>
      <c r="BW114" s="373">
        <v>15</v>
      </c>
      <c r="BX114" s="373">
        <v>17</v>
      </c>
      <c r="BY114" s="373">
        <v>35</v>
      </c>
      <c r="BZ114" s="373">
        <v>13</v>
      </c>
      <c r="CA114" s="373">
        <v>1</v>
      </c>
      <c r="CB114" s="373">
        <v>2</v>
      </c>
      <c r="CC114" s="373">
        <v>2</v>
      </c>
      <c r="CD114" s="373">
        <v>10</v>
      </c>
      <c r="CE114" s="373">
        <v>22</v>
      </c>
      <c r="CF114" s="373">
        <v>30</v>
      </c>
      <c r="CG114" s="373">
        <v>19</v>
      </c>
      <c r="CH114" s="373">
        <v>43</v>
      </c>
      <c r="CI114" s="373">
        <v>29</v>
      </c>
      <c r="CJ114" s="373">
        <v>9</v>
      </c>
      <c r="CK114" s="373">
        <v>10</v>
      </c>
      <c r="CL114" s="373">
        <v>17</v>
      </c>
      <c r="CM114" s="373">
        <v>4</v>
      </c>
      <c r="CN114" s="373">
        <v>2</v>
      </c>
      <c r="CO114" s="373">
        <v>6</v>
      </c>
      <c r="CP114" s="373">
        <v>7</v>
      </c>
      <c r="CQ114" s="373">
        <v>7</v>
      </c>
      <c r="CR114" s="373">
        <v>19</v>
      </c>
      <c r="CS114" s="373">
        <v>13</v>
      </c>
      <c r="CT114" s="373">
        <v>29</v>
      </c>
      <c r="CU114" s="373">
        <v>5</v>
      </c>
      <c r="CV114" s="373">
        <v>10</v>
      </c>
      <c r="CW114" s="373">
        <v>21</v>
      </c>
      <c r="CX114" s="373">
        <v>17</v>
      </c>
      <c r="CY114" s="373">
        <v>17</v>
      </c>
      <c r="CZ114" s="373">
        <v>9</v>
      </c>
      <c r="DA114" s="373">
        <v>32</v>
      </c>
      <c r="DB114" s="373">
        <v>33</v>
      </c>
      <c r="DC114" s="373">
        <v>9</v>
      </c>
      <c r="DD114" s="373">
        <v>15</v>
      </c>
      <c r="DE114" s="373">
        <v>24</v>
      </c>
      <c r="DF114" s="373">
        <v>25</v>
      </c>
      <c r="DG114" s="373">
        <v>14</v>
      </c>
      <c r="DH114" s="373">
        <v>9</v>
      </c>
      <c r="DI114" s="373">
        <v>5</v>
      </c>
      <c r="DJ114" s="373">
        <v>11</v>
      </c>
      <c r="DK114" s="425"/>
      <c r="DL114" s="425"/>
      <c r="DM114" s="380">
        <f t="shared" si="3"/>
        <v>0</v>
      </c>
    </row>
    <row r="115" spans="2:117" s="394" customFormat="1" ht="14.25" customHeight="1" x14ac:dyDescent="0.2">
      <c r="B115" s="396" t="s">
        <v>8945</v>
      </c>
      <c r="C115" s="397" t="s">
        <v>8929</v>
      </c>
      <c r="D115" s="398" t="s">
        <v>8946</v>
      </c>
      <c r="E115" s="400">
        <v>26.7</v>
      </c>
      <c r="F115" s="400">
        <v>0.6</v>
      </c>
      <c r="G115" s="378">
        <v>0</v>
      </c>
      <c r="H115" s="370">
        <v>75501</v>
      </c>
      <c r="I115" s="371">
        <v>0</v>
      </c>
      <c r="J115" s="372">
        <v>61</v>
      </c>
      <c r="K115" s="373">
        <v>0</v>
      </c>
      <c r="L115" s="373">
        <v>0</v>
      </c>
      <c r="M115" s="373">
        <v>0</v>
      </c>
      <c r="N115" s="373">
        <v>0</v>
      </c>
      <c r="O115" s="373">
        <v>0</v>
      </c>
      <c r="P115" s="373">
        <v>0</v>
      </c>
      <c r="Q115" s="373">
        <v>0</v>
      </c>
      <c r="R115" s="373">
        <v>0</v>
      </c>
      <c r="S115" s="373">
        <v>0</v>
      </c>
      <c r="T115" s="373">
        <v>0</v>
      </c>
      <c r="U115" s="373">
        <v>0</v>
      </c>
      <c r="V115" s="373">
        <v>0</v>
      </c>
      <c r="W115" s="373">
        <v>0</v>
      </c>
      <c r="X115" s="373">
        <v>0</v>
      </c>
      <c r="Y115" s="373">
        <v>0</v>
      </c>
      <c r="Z115" s="373">
        <v>0</v>
      </c>
      <c r="AA115" s="373">
        <v>0</v>
      </c>
      <c r="AB115" s="373">
        <v>0</v>
      </c>
      <c r="AC115" s="373">
        <v>0</v>
      </c>
      <c r="AD115" s="373">
        <v>0</v>
      </c>
      <c r="AE115" s="373">
        <v>0</v>
      </c>
      <c r="AF115" s="373">
        <v>0</v>
      </c>
      <c r="AG115" s="373">
        <v>0</v>
      </c>
      <c r="AH115" s="373">
        <v>0</v>
      </c>
      <c r="AI115" s="373">
        <v>0</v>
      </c>
      <c r="AJ115" s="373">
        <v>0</v>
      </c>
      <c r="AK115" s="373">
        <v>0</v>
      </c>
      <c r="AL115" s="373">
        <v>0</v>
      </c>
      <c r="AM115" s="373">
        <v>0</v>
      </c>
      <c r="AN115" s="373">
        <v>0</v>
      </c>
      <c r="AO115" s="373">
        <v>0</v>
      </c>
      <c r="AP115" s="373">
        <v>0</v>
      </c>
      <c r="AQ115" s="373">
        <v>0</v>
      </c>
      <c r="AR115" s="373">
        <v>0</v>
      </c>
      <c r="AS115" s="373">
        <v>0</v>
      </c>
      <c r="AT115" s="373">
        <v>0</v>
      </c>
      <c r="AU115" s="373">
        <v>0</v>
      </c>
      <c r="AV115" s="373">
        <v>0</v>
      </c>
      <c r="AW115" s="373">
        <v>0</v>
      </c>
      <c r="AX115" s="373">
        <v>0</v>
      </c>
      <c r="AY115" s="373">
        <v>0</v>
      </c>
      <c r="AZ115" s="373">
        <v>0</v>
      </c>
      <c r="BA115" s="373">
        <v>0</v>
      </c>
      <c r="BB115" s="373">
        <v>0</v>
      </c>
      <c r="BC115" s="373">
        <v>0</v>
      </c>
      <c r="BD115" s="373">
        <v>0</v>
      </c>
      <c r="BE115" s="373">
        <v>0</v>
      </c>
      <c r="BF115" s="373">
        <v>0</v>
      </c>
      <c r="BG115" s="373">
        <v>0</v>
      </c>
      <c r="BH115" s="373">
        <v>0</v>
      </c>
      <c r="BI115" s="373">
        <v>0</v>
      </c>
      <c r="BJ115" s="373">
        <v>0</v>
      </c>
      <c r="BK115" s="373">
        <v>0</v>
      </c>
      <c r="BL115" s="373">
        <v>0</v>
      </c>
      <c r="BM115" s="373">
        <v>0</v>
      </c>
      <c r="BN115" s="373">
        <v>0</v>
      </c>
      <c r="BO115" s="373">
        <v>0</v>
      </c>
      <c r="BP115" s="373">
        <v>0</v>
      </c>
      <c r="BQ115" s="373">
        <v>0</v>
      </c>
      <c r="BR115" s="373">
        <v>0</v>
      </c>
      <c r="BS115" s="373">
        <v>2.0333333333333332</v>
      </c>
      <c r="BT115" s="373">
        <v>0</v>
      </c>
      <c r="BU115" s="373">
        <v>0</v>
      </c>
      <c r="BV115" s="373">
        <v>0</v>
      </c>
      <c r="BW115" s="373">
        <v>0</v>
      </c>
      <c r="BX115" s="373">
        <v>0</v>
      </c>
      <c r="BY115" s="373">
        <v>0</v>
      </c>
      <c r="BZ115" s="373">
        <v>0</v>
      </c>
      <c r="CA115" s="373">
        <v>2.0333333333333332</v>
      </c>
      <c r="CB115" s="373">
        <v>0</v>
      </c>
      <c r="CC115" s="373">
        <v>0</v>
      </c>
      <c r="CD115" s="373">
        <v>0</v>
      </c>
      <c r="CE115" s="373">
        <v>0</v>
      </c>
      <c r="CF115" s="373">
        <v>0</v>
      </c>
      <c r="CG115" s="373">
        <v>2.0333333333333332</v>
      </c>
      <c r="CH115" s="373">
        <v>12.200000000000001</v>
      </c>
      <c r="CI115" s="373">
        <v>16.266666666666666</v>
      </c>
      <c r="CJ115" s="373">
        <v>8.1333333333333329</v>
      </c>
      <c r="CK115" s="373">
        <v>14.233333333333334</v>
      </c>
      <c r="CL115" s="373">
        <v>2.0333333333333332</v>
      </c>
      <c r="CM115" s="373">
        <v>2.0333333333333332</v>
      </c>
      <c r="CN115" s="373">
        <v>0</v>
      </c>
      <c r="CO115" s="373">
        <v>0</v>
      </c>
      <c r="CP115" s="373">
        <v>0</v>
      </c>
      <c r="CQ115" s="373">
        <v>0</v>
      </c>
      <c r="CR115" s="373">
        <v>0</v>
      </c>
      <c r="CS115" s="373">
        <v>0</v>
      </c>
      <c r="CT115" s="373">
        <v>0</v>
      </c>
      <c r="CU115" s="373">
        <v>0</v>
      </c>
      <c r="CV115" s="373">
        <v>0</v>
      </c>
      <c r="CW115" s="373">
        <v>0</v>
      </c>
      <c r="CX115" s="373">
        <v>0</v>
      </c>
      <c r="CY115" s="373">
        <v>0</v>
      </c>
      <c r="CZ115" s="373">
        <v>0</v>
      </c>
      <c r="DA115" s="373">
        <v>0</v>
      </c>
      <c r="DB115" s="373">
        <v>0</v>
      </c>
      <c r="DC115" s="373">
        <v>0</v>
      </c>
      <c r="DD115" s="373">
        <v>0</v>
      </c>
      <c r="DE115" s="373">
        <v>0</v>
      </c>
      <c r="DF115" s="373">
        <v>0</v>
      </c>
      <c r="DG115" s="373">
        <v>0</v>
      </c>
      <c r="DH115" s="373">
        <v>0</v>
      </c>
      <c r="DI115" s="373">
        <v>0</v>
      </c>
      <c r="DJ115" s="373">
        <v>0</v>
      </c>
      <c r="DK115" s="374"/>
      <c r="DL115" s="374"/>
      <c r="DM115" s="380">
        <f t="shared" si="3"/>
        <v>0</v>
      </c>
    </row>
    <row r="116" spans="2:117" s="394" customFormat="1" ht="14.25" customHeight="1" x14ac:dyDescent="0.2">
      <c r="B116" s="396" t="s">
        <v>8947</v>
      </c>
      <c r="C116" s="397" t="s">
        <v>8929</v>
      </c>
      <c r="D116" s="398" t="s">
        <v>8948</v>
      </c>
      <c r="E116" s="400">
        <v>26.7</v>
      </c>
      <c r="F116" s="400">
        <v>0.6</v>
      </c>
      <c r="G116" s="378">
        <v>0</v>
      </c>
      <c r="H116" s="370">
        <v>75501.11</v>
      </c>
      <c r="I116" s="371">
        <v>0</v>
      </c>
      <c r="J116" s="372">
        <v>331</v>
      </c>
      <c r="K116" s="426"/>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3"/>
      <c r="BM116" s="373"/>
      <c r="BN116" s="373"/>
      <c r="BO116" s="373"/>
      <c r="BP116" s="373"/>
      <c r="BQ116" s="373"/>
      <c r="BR116" s="373"/>
      <c r="BS116" s="373"/>
      <c r="BT116" s="373"/>
      <c r="BU116" s="373"/>
      <c r="BV116" s="373"/>
      <c r="BW116" s="373"/>
      <c r="BX116" s="373"/>
      <c r="BY116" s="373"/>
      <c r="BZ116" s="373"/>
      <c r="CA116" s="373"/>
      <c r="CB116" s="373"/>
      <c r="CC116" s="373"/>
      <c r="CD116" s="373"/>
      <c r="CE116" s="373"/>
      <c r="CF116" s="373"/>
      <c r="CG116" s="373"/>
      <c r="CH116" s="373"/>
      <c r="CI116" s="373"/>
      <c r="CJ116" s="373"/>
      <c r="CK116" s="373"/>
      <c r="CL116" s="373"/>
      <c r="CM116" s="373"/>
      <c r="CN116" s="373"/>
      <c r="CO116" s="373"/>
      <c r="CP116" s="373"/>
      <c r="CQ116" s="373"/>
      <c r="CR116" s="373"/>
      <c r="CS116" s="373"/>
      <c r="CT116" s="373"/>
      <c r="CU116" s="373"/>
      <c r="CV116" s="373"/>
      <c r="CW116" s="373"/>
      <c r="CX116" s="373"/>
      <c r="CY116" s="373"/>
      <c r="CZ116" s="373"/>
      <c r="DA116" s="373"/>
      <c r="DB116" s="373"/>
      <c r="DC116" s="373"/>
      <c r="DD116" s="373"/>
      <c r="DE116" s="373"/>
      <c r="DF116" s="373"/>
      <c r="DG116" s="373"/>
      <c r="DH116" s="373"/>
      <c r="DI116" s="373"/>
      <c r="DJ116" s="373"/>
      <c r="DK116" s="374"/>
      <c r="DL116" s="374"/>
      <c r="DM116" s="380">
        <f t="shared" si="3"/>
        <v>331</v>
      </c>
    </row>
    <row r="117" spans="2:117" s="394" customFormat="1" ht="14.25" customHeight="1" x14ac:dyDescent="0.2">
      <c r="B117" s="396" t="s">
        <v>8949</v>
      </c>
      <c r="C117" s="397" t="s">
        <v>8929</v>
      </c>
      <c r="D117" s="398" t="s">
        <v>8950</v>
      </c>
      <c r="E117" s="400">
        <v>31.57</v>
      </c>
      <c r="F117" s="400">
        <f>SQRT(E117)</f>
        <v>5.6187187151520588</v>
      </c>
      <c r="G117" s="378">
        <v>4</v>
      </c>
      <c r="H117" s="370">
        <v>110424.41</v>
      </c>
      <c r="I117" s="371">
        <v>0</v>
      </c>
      <c r="J117" s="372">
        <v>108</v>
      </c>
      <c r="K117" s="373">
        <v>0</v>
      </c>
      <c r="L117" s="373">
        <v>0</v>
      </c>
      <c r="M117" s="373">
        <v>0</v>
      </c>
      <c r="N117" s="373">
        <v>0</v>
      </c>
      <c r="O117" s="373">
        <v>0</v>
      </c>
      <c r="P117" s="373">
        <v>0</v>
      </c>
      <c r="Q117" s="373">
        <v>0</v>
      </c>
      <c r="R117" s="373">
        <v>0</v>
      </c>
      <c r="S117" s="373">
        <v>0</v>
      </c>
      <c r="T117" s="373">
        <v>0</v>
      </c>
      <c r="U117" s="373">
        <v>0</v>
      </c>
      <c r="V117" s="373">
        <v>0</v>
      </c>
      <c r="W117" s="373">
        <v>0</v>
      </c>
      <c r="X117" s="373">
        <v>0</v>
      </c>
      <c r="Y117" s="373">
        <v>0</v>
      </c>
      <c r="Z117" s="373">
        <v>0</v>
      </c>
      <c r="AA117" s="373">
        <v>0</v>
      </c>
      <c r="AB117" s="373">
        <v>0</v>
      </c>
      <c r="AC117" s="373">
        <v>0</v>
      </c>
      <c r="AD117" s="373">
        <v>0</v>
      </c>
      <c r="AE117" s="373">
        <v>0</v>
      </c>
      <c r="AF117" s="373">
        <v>0</v>
      </c>
      <c r="AG117" s="373">
        <v>0</v>
      </c>
      <c r="AH117" s="373">
        <v>0</v>
      </c>
      <c r="AI117" s="373">
        <v>0</v>
      </c>
      <c r="AJ117" s="373">
        <v>0</v>
      </c>
      <c r="AK117" s="373">
        <v>0</v>
      </c>
      <c r="AL117" s="373">
        <v>0</v>
      </c>
      <c r="AM117" s="373">
        <v>0</v>
      </c>
      <c r="AN117" s="373">
        <v>0</v>
      </c>
      <c r="AO117" s="373">
        <v>0</v>
      </c>
      <c r="AP117" s="373">
        <v>0</v>
      </c>
      <c r="AQ117" s="373">
        <v>0</v>
      </c>
      <c r="AR117" s="373">
        <v>0</v>
      </c>
      <c r="AS117" s="373">
        <v>0</v>
      </c>
      <c r="AT117" s="373">
        <v>0</v>
      </c>
      <c r="AU117" s="373">
        <v>0</v>
      </c>
      <c r="AV117" s="373">
        <v>0</v>
      </c>
      <c r="AW117" s="373">
        <v>0</v>
      </c>
      <c r="AX117" s="373">
        <v>0</v>
      </c>
      <c r="AY117" s="373">
        <v>0</v>
      </c>
      <c r="AZ117" s="373">
        <v>0</v>
      </c>
      <c r="BA117" s="373">
        <v>0</v>
      </c>
      <c r="BB117" s="373">
        <v>0</v>
      </c>
      <c r="BC117" s="373">
        <v>0</v>
      </c>
      <c r="BD117" s="373">
        <v>0</v>
      </c>
      <c r="BE117" s="373">
        <v>0</v>
      </c>
      <c r="BF117" s="373">
        <v>0</v>
      </c>
      <c r="BG117" s="373">
        <v>0</v>
      </c>
      <c r="BH117" s="373">
        <v>0</v>
      </c>
      <c r="BI117" s="373">
        <v>0</v>
      </c>
      <c r="BJ117" s="373">
        <v>0</v>
      </c>
      <c r="BK117" s="373">
        <v>0</v>
      </c>
      <c r="BL117" s="373">
        <v>0</v>
      </c>
      <c r="BM117" s="373">
        <v>0</v>
      </c>
      <c r="BN117" s="373">
        <v>0</v>
      </c>
      <c r="BO117" s="373">
        <v>0</v>
      </c>
      <c r="BP117" s="373">
        <v>0</v>
      </c>
      <c r="BQ117" s="373">
        <v>0</v>
      </c>
      <c r="BR117" s="373">
        <v>0</v>
      </c>
      <c r="BS117" s="373">
        <v>0</v>
      </c>
      <c r="BT117" s="373">
        <v>0</v>
      </c>
      <c r="BU117" s="373">
        <v>0</v>
      </c>
      <c r="BV117" s="373">
        <v>0</v>
      </c>
      <c r="BW117" s="373">
        <v>0</v>
      </c>
      <c r="BX117" s="373">
        <v>0</v>
      </c>
      <c r="BY117" s="373">
        <v>0</v>
      </c>
      <c r="BZ117" s="373">
        <v>0</v>
      </c>
      <c r="CA117" s="373">
        <v>0</v>
      </c>
      <c r="CB117" s="373">
        <v>8.5714285714285712</v>
      </c>
      <c r="CC117" s="373">
        <v>0</v>
      </c>
      <c r="CD117" s="373">
        <v>2.1428571428571428</v>
      </c>
      <c r="CE117" s="373">
        <v>4.2857142857142856</v>
      </c>
      <c r="CF117" s="373">
        <v>15</v>
      </c>
      <c r="CG117" s="373">
        <v>2.1428571428571428</v>
      </c>
      <c r="CH117" s="373">
        <v>4.2857142857142856</v>
      </c>
      <c r="CI117" s="373">
        <v>2.1428571428571428</v>
      </c>
      <c r="CJ117" s="373">
        <v>4.2857142857142856</v>
      </c>
      <c r="CK117" s="373">
        <v>4.2857142857142856</v>
      </c>
      <c r="CL117" s="373">
        <v>4.2857142857142856</v>
      </c>
      <c r="CM117" s="373">
        <v>2.1428571428571428</v>
      </c>
      <c r="CN117" s="373">
        <v>0</v>
      </c>
      <c r="CO117" s="373">
        <v>0</v>
      </c>
      <c r="CP117" s="373">
        <v>0</v>
      </c>
      <c r="CQ117" s="373">
        <v>0</v>
      </c>
      <c r="CR117" s="373">
        <v>4.2857142857142856</v>
      </c>
      <c r="CS117" s="373">
        <v>0</v>
      </c>
      <c r="CT117" s="373">
        <v>0</v>
      </c>
      <c r="CU117" s="373">
        <v>0</v>
      </c>
      <c r="CV117" s="373">
        <v>2.1428571428571428</v>
      </c>
      <c r="CW117" s="373">
        <v>1</v>
      </c>
      <c r="CX117" s="373">
        <v>2</v>
      </c>
      <c r="CY117" s="373">
        <v>0</v>
      </c>
      <c r="CZ117" s="373">
        <v>0</v>
      </c>
      <c r="DA117" s="373">
        <v>2</v>
      </c>
      <c r="DB117" s="373">
        <v>15</v>
      </c>
      <c r="DC117" s="373">
        <v>17</v>
      </c>
      <c r="DD117" s="373">
        <v>3</v>
      </c>
      <c r="DE117" s="373">
        <v>3</v>
      </c>
      <c r="DF117" s="373">
        <v>1</v>
      </c>
      <c r="DG117" s="373">
        <v>1</v>
      </c>
      <c r="DH117" s="373">
        <v>2</v>
      </c>
      <c r="DI117" s="373">
        <v>1</v>
      </c>
      <c r="DJ117" s="373">
        <v>0</v>
      </c>
      <c r="DK117" s="374"/>
      <c r="DL117" s="374"/>
      <c r="DM117" s="380">
        <f t="shared" si="3"/>
        <v>0</v>
      </c>
    </row>
    <row r="120" spans="2:117" ht="14.25" customHeight="1" x14ac:dyDescent="0.2">
      <c r="CU120" s="330" t="s">
        <v>56</v>
      </c>
    </row>
    <row r="128" spans="2:117" ht="14.25" customHeight="1" x14ac:dyDescent="0.2">
      <c r="B128" s="428"/>
      <c r="C128" s="428"/>
      <c r="D128" s="429"/>
      <c r="E128" s="428"/>
      <c r="F128" s="430"/>
      <c r="G128" s="430"/>
      <c r="H128" s="431"/>
    </row>
    <row r="129" spans="2:8" ht="14.25" customHeight="1" x14ac:dyDescent="0.2">
      <c r="B129" s="428"/>
      <c r="C129" s="428"/>
      <c r="D129" s="429"/>
      <c r="E129" s="428"/>
      <c r="F129" s="430"/>
      <c r="G129" s="430"/>
      <c r="H129" s="431"/>
    </row>
    <row r="130" spans="2:8" ht="14.25" customHeight="1" x14ac:dyDescent="0.2">
      <c r="B130" s="428"/>
      <c r="C130" s="428"/>
      <c r="D130" s="429"/>
      <c r="E130" s="428"/>
      <c r="F130" s="430"/>
      <c r="G130" s="430"/>
      <c r="H130" s="431"/>
    </row>
    <row r="131" spans="2:8" ht="14.25" customHeight="1" x14ac:dyDescent="0.2">
      <c r="B131" s="428"/>
      <c r="C131" s="428"/>
      <c r="D131" s="429"/>
      <c r="E131" s="428"/>
      <c r="F131" s="430"/>
      <c r="G131" s="430"/>
      <c r="H131" s="431"/>
    </row>
    <row r="132" spans="2:8" ht="14.25" customHeight="1" x14ac:dyDescent="0.2">
      <c r="B132" s="428"/>
      <c r="C132" s="428"/>
      <c r="D132" s="429"/>
      <c r="E132" s="428"/>
      <c r="F132" s="430"/>
      <c r="G132" s="430"/>
      <c r="H132" s="431"/>
    </row>
    <row r="133" spans="2:8" ht="14.25" customHeight="1" x14ac:dyDescent="0.2">
      <c r="B133" s="428"/>
      <c r="C133" s="428"/>
      <c r="D133" s="429"/>
      <c r="E133" s="428"/>
      <c r="F133" s="430"/>
      <c r="G133" s="430"/>
      <c r="H133" s="431"/>
    </row>
    <row r="134" spans="2:8" ht="14.25" customHeight="1" x14ac:dyDescent="0.2">
      <c r="B134" s="428"/>
      <c r="C134" s="428"/>
      <c r="D134" s="429"/>
      <c r="E134" s="428"/>
      <c r="F134" s="430"/>
      <c r="G134" s="430"/>
      <c r="H134" s="431"/>
    </row>
    <row r="135" spans="2:8" ht="14.25" customHeight="1" x14ac:dyDescent="0.2">
      <c r="B135" s="428"/>
      <c r="C135" s="428"/>
      <c r="D135" s="429"/>
      <c r="E135" s="428"/>
      <c r="F135" s="430"/>
      <c r="G135" s="430"/>
      <c r="H135" s="431"/>
    </row>
    <row r="136" spans="2:8" ht="14.25" customHeight="1" x14ac:dyDescent="0.2">
      <c r="B136" s="428"/>
      <c r="C136" s="428"/>
      <c r="D136" s="429"/>
      <c r="E136" s="428"/>
      <c r="F136" s="430"/>
      <c r="G136" s="430"/>
      <c r="H136" s="431"/>
    </row>
    <row r="137" spans="2:8" ht="14.25" customHeight="1" x14ac:dyDescent="0.2">
      <c r="B137" s="428"/>
      <c r="C137" s="428"/>
      <c r="D137" s="429"/>
      <c r="E137" s="428"/>
      <c r="F137" s="430"/>
      <c r="G137" s="430"/>
      <c r="H137" s="431"/>
    </row>
    <row r="138" spans="2:8" ht="14.25" customHeight="1" x14ac:dyDescent="0.2">
      <c r="B138" s="432"/>
      <c r="C138" s="432"/>
      <c r="D138" s="433"/>
      <c r="E138" s="428"/>
      <c r="F138" s="430"/>
      <c r="G138" s="430"/>
      <c r="H138" s="431"/>
    </row>
    <row r="139" spans="2:8" ht="14.25" customHeight="1" x14ac:dyDescent="0.2">
      <c r="B139" s="428"/>
      <c r="C139" s="428"/>
      <c r="D139" s="429"/>
      <c r="E139" s="428"/>
      <c r="F139" s="430"/>
      <c r="G139" s="430"/>
      <c r="H139" s="431"/>
    </row>
    <row r="140" spans="2:8" ht="14.25" customHeight="1" x14ac:dyDescent="0.2">
      <c r="B140" s="428"/>
      <c r="C140" s="428"/>
      <c r="D140" s="429"/>
      <c r="E140" s="428"/>
      <c r="F140" s="430"/>
      <c r="G140" s="430"/>
      <c r="H140" s="431"/>
    </row>
    <row r="141" spans="2:8" ht="14.25" customHeight="1" x14ac:dyDescent="0.2">
      <c r="B141" s="428"/>
      <c r="C141" s="428"/>
      <c r="D141" s="429"/>
      <c r="E141" s="428"/>
      <c r="F141" s="430"/>
      <c r="G141" s="430"/>
      <c r="H141" s="431"/>
    </row>
    <row r="142" spans="2:8" ht="14.25" customHeight="1" x14ac:dyDescent="0.2">
      <c r="B142" s="428"/>
      <c r="C142" s="428"/>
      <c r="D142" s="429"/>
      <c r="E142" s="428"/>
      <c r="F142" s="430"/>
      <c r="G142" s="430"/>
      <c r="H142" s="431"/>
    </row>
    <row r="143" spans="2:8" ht="14.25" customHeight="1" x14ac:dyDescent="0.2">
      <c r="B143" s="428"/>
      <c r="C143" s="428"/>
      <c r="D143" s="429"/>
      <c r="E143" s="428"/>
      <c r="F143" s="430"/>
      <c r="G143" s="430"/>
      <c r="H143" s="431"/>
    </row>
    <row r="144" spans="2:8" ht="14.25" customHeight="1" x14ac:dyDescent="0.2">
      <c r="B144" s="428"/>
      <c r="C144" s="428"/>
      <c r="D144" s="429"/>
      <c r="E144" s="428"/>
      <c r="F144" s="430"/>
      <c r="G144" s="430"/>
      <c r="H144" s="431"/>
    </row>
    <row r="145" spans="2:8" ht="14.25" customHeight="1" x14ac:dyDescent="0.2">
      <c r="B145" s="428"/>
      <c r="C145" s="428"/>
      <c r="D145" s="429"/>
      <c r="E145" s="428"/>
      <c r="F145" s="430"/>
      <c r="G145" s="430"/>
      <c r="H145" s="431"/>
    </row>
    <row r="146" spans="2:8" ht="14.25" customHeight="1" x14ac:dyDescent="0.2">
      <c r="B146" s="428"/>
      <c r="C146" s="428"/>
      <c r="D146" s="429"/>
      <c r="E146" s="428"/>
      <c r="F146" s="430"/>
      <c r="G146" s="430"/>
      <c r="H146" s="431"/>
    </row>
    <row r="147" spans="2:8" ht="14.25" customHeight="1" x14ac:dyDescent="0.2">
      <c r="B147" s="428"/>
      <c r="C147" s="428"/>
      <c r="D147" s="429"/>
      <c r="E147" s="428"/>
      <c r="F147" s="430"/>
      <c r="G147" s="430"/>
      <c r="H147" s="431"/>
    </row>
    <row r="148" spans="2:8" ht="14.25" customHeight="1" x14ac:dyDescent="0.2">
      <c r="B148" s="428"/>
      <c r="C148" s="428"/>
      <c r="D148" s="429"/>
      <c r="E148" s="428"/>
      <c r="F148" s="430"/>
      <c r="G148" s="430"/>
      <c r="H148" s="431"/>
    </row>
    <row r="149" spans="2:8" ht="14.25" customHeight="1" x14ac:dyDescent="0.2">
      <c r="B149" s="428"/>
      <c r="C149" s="428"/>
      <c r="D149" s="429"/>
      <c r="E149" s="428"/>
      <c r="F149" s="430"/>
      <c r="G149" s="430"/>
      <c r="H149" s="431"/>
    </row>
  </sheetData>
  <autoFilter ref="B9:I146">
    <filterColumn colId="3" showButton="0"/>
  </autoFilter>
  <mergeCells count="6">
    <mergeCell ref="J9:J10"/>
    <mergeCell ref="B5:H5"/>
    <mergeCell ref="E9:F9"/>
    <mergeCell ref="G9:G11"/>
    <mergeCell ref="H9:H10"/>
    <mergeCell ref="I9:I10"/>
  </mergeCells>
  <conditionalFormatting sqref="DK53:DL53 DK31:DL31 DK43:DL43 DK12:DL29 DK103:DL104 DK36:DL36 DK95:DL101 DK58:DL75">
    <cfRule type="expression" dxfId="19" priority="20" stopIfTrue="1">
      <formula>$B$3="2012-13"</formula>
    </cfRule>
  </conditionalFormatting>
  <conditionalFormatting sqref="DL53 DL31 DL43 DL12:DL29 DL103:DL104 DL36 DL95:DL101 DL58:DL75">
    <cfRule type="expression" dxfId="18" priority="19" stopIfTrue="1">
      <formula>$B$3="2013-14"</formula>
    </cfRule>
  </conditionalFormatting>
  <conditionalFormatting sqref="DK32:DL35">
    <cfRule type="expression" dxfId="17" priority="18" stopIfTrue="1">
      <formula>$B$3="2012-13"</formula>
    </cfRule>
  </conditionalFormatting>
  <conditionalFormatting sqref="DL32:DL35">
    <cfRule type="expression" dxfId="16" priority="17" stopIfTrue="1">
      <formula>$B$3="2013-14"</formula>
    </cfRule>
  </conditionalFormatting>
  <conditionalFormatting sqref="DK38:DL42">
    <cfRule type="expression" dxfId="15" priority="16" stopIfTrue="1">
      <formula>$B$3="2012-13"</formula>
    </cfRule>
  </conditionalFormatting>
  <conditionalFormatting sqref="DL38:DL42">
    <cfRule type="expression" dxfId="14" priority="15" stopIfTrue="1">
      <formula>$B$3="2013-14"</formula>
    </cfRule>
  </conditionalFormatting>
  <conditionalFormatting sqref="DK45:DL51">
    <cfRule type="expression" dxfId="13" priority="14" stopIfTrue="1">
      <formula>$B$3="2012-13"</formula>
    </cfRule>
  </conditionalFormatting>
  <conditionalFormatting sqref="DL45:DL51">
    <cfRule type="expression" dxfId="12" priority="13" stopIfTrue="1">
      <formula>$B$3="2013-14"</formula>
    </cfRule>
  </conditionalFormatting>
  <conditionalFormatting sqref="DK54:DL54 DK56:DL56">
    <cfRule type="expression" dxfId="11" priority="12" stopIfTrue="1">
      <formula>$B$3="2012-13"</formula>
    </cfRule>
  </conditionalFormatting>
  <conditionalFormatting sqref="DL54 DL56">
    <cfRule type="expression" dxfId="10" priority="11" stopIfTrue="1">
      <formula>$B$3="2013-14"</formula>
    </cfRule>
  </conditionalFormatting>
  <conditionalFormatting sqref="DK77:DL86 DK88:DL93">
    <cfRule type="expression" dxfId="9" priority="10" stopIfTrue="1">
      <formula>$B$3="2012-13"</formula>
    </cfRule>
  </conditionalFormatting>
  <conditionalFormatting sqref="DL77:DL86 DL88:DL93">
    <cfRule type="expression" dxfId="8" priority="9" stopIfTrue="1">
      <formula>$B$3="2013-14"</formula>
    </cfRule>
  </conditionalFormatting>
  <conditionalFormatting sqref="DK105:DL110 DK112:DL117">
    <cfRule type="expression" dxfId="7" priority="8" stopIfTrue="1">
      <formula>$B$3="2012-13"</formula>
    </cfRule>
  </conditionalFormatting>
  <conditionalFormatting sqref="DL105:DL110 DL112:DL117">
    <cfRule type="expression" dxfId="6" priority="7" stopIfTrue="1">
      <formula>$B$3="2013-14"</formula>
    </cfRule>
  </conditionalFormatting>
  <conditionalFormatting sqref="DL55">
    <cfRule type="expression" dxfId="5" priority="6" stopIfTrue="1">
      <formula>$B$3="2012-13"</formula>
    </cfRule>
  </conditionalFormatting>
  <conditionalFormatting sqref="DL55">
    <cfRule type="expression" dxfId="4" priority="5" stopIfTrue="1">
      <formula>$B$3="2013-14"</formula>
    </cfRule>
  </conditionalFormatting>
  <conditionalFormatting sqref="DK55">
    <cfRule type="expression" dxfId="3" priority="4" stopIfTrue="1">
      <formula>$B$3="2012-13"</formula>
    </cfRule>
  </conditionalFormatting>
  <conditionalFormatting sqref="DK87">
    <cfRule type="expression" dxfId="2" priority="3" stopIfTrue="1">
      <formula>$B$3="2012-13"</formula>
    </cfRule>
  </conditionalFormatting>
  <conditionalFormatting sqref="DK111:DL111">
    <cfRule type="expression" dxfId="1" priority="2" stopIfTrue="1">
      <formula>$B$3="2012-13"</formula>
    </cfRule>
  </conditionalFormatting>
  <conditionalFormatting sqref="DK111:DL111">
    <cfRule type="expression" dxfId="0" priority="1" stopIfTrue="1">
      <formula>$B$3="2013-14"</formula>
    </cfRule>
  </conditionalFormatting>
  <pageMargins left="0.23622047244094491" right="0.23622047244094491" top="0.74803149606299213" bottom="0.74803149606299213" header="0.31496062992125984" footer="0.31496062992125984"/>
  <pageSetup paperSize="8" scale="54" fitToWidth="3" fitToHeight="100" orientation="landscape" r:id="rId1"/>
  <headerFooter scaleWithDoc="0" alignWithMargins="0">
    <oddFooter>&amp;L&amp;8&amp;D&amp;C&amp;8&amp; Template: &amp;A
&amp;F&amp;R&amp;8&amp;P o&amp;Of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76"/>
  <sheetViews>
    <sheetView showGridLines="0" view="pageBreakPreview" zoomScale="70" zoomScaleNormal="100" zoomScaleSheetLayoutView="70" workbookViewId="0">
      <selection activeCell="J6" sqref="J6"/>
    </sheetView>
  </sheetViews>
  <sheetFormatPr defaultRowHeight="12.75" x14ac:dyDescent="0.2"/>
  <cols>
    <col min="1" max="1" width="10.7109375" style="41" customWidth="1"/>
    <col min="2" max="5" width="13" style="41" customWidth="1"/>
    <col min="6" max="6" width="14.42578125" style="41" customWidth="1"/>
    <col min="7" max="22" width="13" style="41" customWidth="1"/>
    <col min="23" max="23" width="15.42578125" style="41" bestFit="1" customWidth="1"/>
    <col min="24" max="24" width="17.42578125" style="41" customWidth="1"/>
    <col min="25" max="25" width="18.85546875" style="41" customWidth="1"/>
    <col min="26" max="26" width="4.28515625" style="96" customWidth="1"/>
    <col min="27" max="16384" width="9.140625" style="41"/>
  </cols>
  <sheetData>
    <row r="1" spans="2:26" ht="20.25" x14ac:dyDescent="0.3">
      <c r="B1" s="60" t="str">
        <f>Cover!C22</f>
        <v>Energex</v>
      </c>
      <c r="C1" s="60"/>
      <c r="D1" s="60"/>
      <c r="F1" s="60"/>
      <c r="G1" s="247"/>
      <c r="H1" s="60"/>
      <c r="I1" s="60"/>
      <c r="J1" s="60"/>
      <c r="K1" s="60"/>
      <c r="L1" s="60"/>
      <c r="M1" s="60"/>
      <c r="N1" s="60"/>
      <c r="O1" s="60"/>
      <c r="P1" s="60"/>
      <c r="Q1" s="60"/>
      <c r="R1" s="60"/>
      <c r="S1" s="60"/>
      <c r="T1" s="60"/>
      <c r="U1" s="60"/>
      <c r="V1" s="60"/>
    </row>
    <row r="2" spans="2:26" ht="20.25" x14ac:dyDescent="0.3">
      <c r="B2" s="30" t="s">
        <v>47</v>
      </c>
      <c r="C2" s="60"/>
      <c r="D2" s="60"/>
      <c r="E2" s="60"/>
      <c r="F2" s="118">
        <v>41091</v>
      </c>
      <c r="G2" s="247"/>
      <c r="H2" s="60"/>
      <c r="I2" s="60"/>
      <c r="J2" s="60"/>
      <c r="K2" s="60"/>
      <c r="L2" s="60"/>
      <c r="M2" s="60"/>
      <c r="N2" s="60"/>
      <c r="O2" s="60"/>
      <c r="P2" s="60"/>
      <c r="Q2" s="60"/>
      <c r="R2" s="60"/>
      <c r="S2" s="60"/>
      <c r="T2" s="60"/>
      <c r="U2" s="60"/>
      <c r="V2" s="60"/>
    </row>
    <row r="3" spans="2:26" ht="20.25" x14ac:dyDescent="0.3">
      <c r="B3" s="61" t="str">
        <f>Cover!C26</f>
        <v>2012-13</v>
      </c>
      <c r="C3" s="60"/>
      <c r="D3" s="60"/>
      <c r="E3" s="60"/>
      <c r="F3" s="118">
        <v>41456</v>
      </c>
      <c r="G3" s="247"/>
      <c r="H3" s="60"/>
      <c r="I3" s="60"/>
      <c r="J3" s="60"/>
      <c r="K3" s="60"/>
      <c r="L3" s="60"/>
      <c r="M3" s="60"/>
      <c r="N3" s="60"/>
      <c r="O3" s="60"/>
      <c r="P3" s="60"/>
      <c r="Q3" s="60"/>
      <c r="R3" s="60"/>
      <c r="S3" s="60"/>
      <c r="T3" s="60"/>
      <c r="U3" s="60"/>
      <c r="V3" s="60"/>
    </row>
    <row r="4" spans="2:26" ht="20.25" x14ac:dyDescent="0.3">
      <c r="B4" s="62" t="s">
        <v>77</v>
      </c>
      <c r="C4" s="60"/>
      <c r="D4" s="60"/>
      <c r="E4" s="60"/>
      <c r="F4" s="206">
        <v>41821</v>
      </c>
      <c r="G4" s="60"/>
      <c r="H4" s="60"/>
      <c r="I4" s="60"/>
      <c r="J4" s="60"/>
      <c r="K4" s="60"/>
      <c r="L4" s="60"/>
      <c r="M4" s="60"/>
      <c r="N4" s="60"/>
      <c r="O4" s="60"/>
      <c r="P4" s="60"/>
      <c r="Q4" s="60"/>
      <c r="R4" s="60"/>
      <c r="S4" s="60"/>
      <c r="T4" s="60"/>
      <c r="U4" s="60"/>
      <c r="V4" s="60"/>
    </row>
    <row r="6" spans="2:26" ht="45" customHeight="1" x14ac:dyDescent="0.2">
      <c r="B6" s="521" t="s">
        <v>459</v>
      </c>
      <c r="C6" s="522"/>
      <c r="D6" s="522"/>
      <c r="E6" s="531"/>
      <c r="F6" s="531"/>
    </row>
    <row r="8" spans="2:26" ht="15.75" x14ac:dyDescent="0.25">
      <c r="B8" s="59" t="s">
        <v>121</v>
      </c>
      <c r="C8" s="59"/>
      <c r="D8" s="59"/>
      <c r="E8" s="59"/>
      <c r="F8" s="59"/>
      <c r="G8" s="59"/>
      <c r="H8" s="59"/>
      <c r="I8" s="59"/>
      <c r="J8" s="59"/>
      <c r="K8" s="59"/>
      <c r="L8" s="59"/>
      <c r="M8" s="59"/>
      <c r="N8" s="59"/>
      <c r="O8" s="59"/>
      <c r="P8" s="59"/>
      <c r="Q8" s="59"/>
      <c r="R8" s="59"/>
      <c r="S8" s="59"/>
      <c r="T8" s="59"/>
      <c r="U8" s="59"/>
      <c r="V8" s="59"/>
    </row>
    <row r="9" spans="2:26" ht="30.75" customHeight="1" x14ac:dyDescent="0.25">
      <c r="B9" s="648" t="s">
        <v>477</v>
      </c>
      <c r="C9" s="648"/>
      <c r="D9" s="648"/>
      <c r="E9" s="648"/>
      <c r="F9" s="648"/>
      <c r="G9" s="648"/>
      <c r="H9" s="648"/>
      <c r="I9" s="648"/>
      <c r="J9" s="648"/>
      <c r="K9" s="59"/>
      <c r="L9" s="59"/>
      <c r="M9" s="59"/>
      <c r="N9" s="59"/>
      <c r="O9" s="59"/>
      <c r="P9" s="59"/>
      <c r="Q9" s="59"/>
      <c r="R9" s="59"/>
      <c r="S9" s="59"/>
      <c r="T9" s="59"/>
      <c r="U9" s="59"/>
      <c r="V9" s="59"/>
    </row>
    <row r="10" spans="2:26" ht="20.25" customHeight="1" x14ac:dyDescent="0.2">
      <c r="B10" s="63"/>
      <c r="C10" s="63"/>
      <c r="D10" s="63"/>
      <c r="E10" s="63"/>
      <c r="F10" s="63"/>
      <c r="G10" s="63"/>
      <c r="H10" s="63"/>
      <c r="I10" s="63"/>
      <c r="J10" s="63"/>
      <c r="K10" s="63"/>
      <c r="L10" s="63"/>
      <c r="M10" s="63"/>
      <c r="N10" s="63"/>
      <c r="O10" s="63"/>
      <c r="P10" s="63"/>
      <c r="Q10" s="63"/>
      <c r="R10" s="63"/>
      <c r="S10" s="63"/>
      <c r="T10" s="63"/>
      <c r="U10" s="63"/>
      <c r="V10" s="63"/>
      <c r="W10" s="529" t="s">
        <v>28</v>
      </c>
      <c r="X10" s="530"/>
    </row>
    <row r="11" spans="2:26" s="208" customFormat="1" ht="89.25" customHeight="1" x14ac:dyDescent="0.2">
      <c r="B11" s="64" t="s">
        <v>48</v>
      </c>
      <c r="C11" s="64" t="s">
        <v>122</v>
      </c>
      <c r="D11" s="64" t="s">
        <v>123</v>
      </c>
      <c r="E11" s="64" t="s">
        <v>124</v>
      </c>
      <c r="F11" s="64" t="s">
        <v>125</v>
      </c>
      <c r="G11" s="64" t="s">
        <v>126</v>
      </c>
      <c r="H11" s="64" t="s">
        <v>127</v>
      </c>
      <c r="I11" s="64" t="s">
        <v>128</v>
      </c>
      <c r="J11" s="64" t="s">
        <v>129</v>
      </c>
      <c r="K11" s="64" t="s">
        <v>130</v>
      </c>
      <c r="L11" s="64" t="s">
        <v>131</v>
      </c>
      <c r="M11" s="64" t="s">
        <v>132</v>
      </c>
      <c r="N11" s="64" t="s">
        <v>133</v>
      </c>
      <c r="O11" s="64" t="s">
        <v>134</v>
      </c>
      <c r="P11" s="64" t="s">
        <v>135</v>
      </c>
      <c r="Q11" s="64" t="s">
        <v>136</v>
      </c>
      <c r="R11" s="64" t="s">
        <v>137</v>
      </c>
      <c r="S11" s="64" t="s">
        <v>138</v>
      </c>
      <c r="T11" s="64" t="s">
        <v>139</v>
      </c>
      <c r="U11" s="64" t="s">
        <v>140</v>
      </c>
      <c r="V11" s="64" t="s">
        <v>141</v>
      </c>
      <c r="W11" s="64" t="s">
        <v>143</v>
      </c>
      <c r="X11" s="64" t="s">
        <v>144</v>
      </c>
      <c r="Y11" s="65" t="s">
        <v>49</v>
      </c>
      <c r="Z11" s="97"/>
    </row>
    <row r="12" spans="2:26" s="208" customFormat="1" x14ac:dyDescent="0.2">
      <c r="B12" s="203">
        <f>IF(B3="2012-13",F2,IF(B3=2013-14,F3,F4))</f>
        <v>41091</v>
      </c>
      <c r="C12" s="43">
        <v>1.1005554771994833E-2</v>
      </c>
      <c r="D12" s="43">
        <v>1.1005554771994833E-2</v>
      </c>
      <c r="E12" s="43">
        <v>0</v>
      </c>
      <c r="F12" s="43">
        <v>0</v>
      </c>
      <c r="G12" s="43">
        <v>2.126680282548016E-3</v>
      </c>
      <c r="H12" s="43">
        <v>2.126680282548016E-3</v>
      </c>
      <c r="I12" s="43"/>
      <c r="J12" s="43"/>
      <c r="K12" s="43">
        <v>3.7621753576655717E-2</v>
      </c>
      <c r="L12" s="43">
        <v>3.7621753576655717E-2</v>
      </c>
      <c r="M12" s="43">
        <v>1.1221696526640715E-4</v>
      </c>
      <c r="N12" s="43">
        <v>1.1221696526640715E-4</v>
      </c>
      <c r="O12" s="43">
        <v>0</v>
      </c>
      <c r="P12" s="43">
        <v>0</v>
      </c>
      <c r="Q12" s="43">
        <v>2.7758219865360036E-5</v>
      </c>
      <c r="R12" s="43">
        <v>2.7758219865360036E-5</v>
      </c>
      <c r="S12" s="43"/>
      <c r="T12" s="43"/>
      <c r="U12" s="43">
        <v>3.6548375041344416E-4</v>
      </c>
      <c r="V12" s="43">
        <v>3.6548375041344416E-4</v>
      </c>
      <c r="W12" s="43">
        <v>106</v>
      </c>
      <c r="X12" s="260">
        <v>103</v>
      </c>
      <c r="Y12" s="56" t="str">
        <f>IF(D12&gt;'1d. STPIS MED Threshold'!$C$10,"Yes","NO")</f>
        <v>NO</v>
      </c>
      <c r="Z12" s="97"/>
    </row>
    <row r="13" spans="2:26" s="208" customFormat="1" x14ac:dyDescent="0.2">
      <c r="B13" s="209">
        <f>B12+1</f>
        <v>41092</v>
      </c>
      <c r="C13" s="43">
        <v>0.1204273447438052</v>
      </c>
      <c r="D13" s="43">
        <v>0.1204273447438052</v>
      </c>
      <c r="E13" s="43">
        <v>0</v>
      </c>
      <c r="F13" s="43">
        <v>0</v>
      </c>
      <c r="G13" s="43">
        <v>0.15417127710129841</v>
      </c>
      <c r="H13" s="43">
        <v>0.15417127710129841</v>
      </c>
      <c r="I13" s="43"/>
      <c r="J13" s="43"/>
      <c r="K13" s="43">
        <v>2.100646550629667E-2</v>
      </c>
      <c r="L13" s="43">
        <v>2.100646550629667E-2</v>
      </c>
      <c r="M13" s="43">
        <v>2.2344390955173136E-3</v>
      </c>
      <c r="N13" s="43">
        <v>2.2344390955173136E-3</v>
      </c>
      <c r="O13" s="43">
        <v>0</v>
      </c>
      <c r="P13" s="43">
        <v>0</v>
      </c>
      <c r="Q13" s="43">
        <v>2.8910724684539963E-3</v>
      </c>
      <c r="R13" s="43">
        <v>2.8910724684539963E-3</v>
      </c>
      <c r="S13" s="43"/>
      <c r="T13" s="43"/>
      <c r="U13" s="43">
        <v>2.9854985676622795E-4</v>
      </c>
      <c r="V13" s="43">
        <v>2.9854985676622795E-4</v>
      </c>
      <c r="W13" s="43">
        <v>296</v>
      </c>
      <c r="X13" s="260">
        <v>243.2</v>
      </c>
      <c r="Y13" s="56" t="str">
        <f>IF(D13&gt;'1d. STPIS MED Threshold'!$C$10,"Yes","NO")</f>
        <v>NO</v>
      </c>
      <c r="Z13" s="97"/>
    </row>
    <row r="14" spans="2:26" s="208" customFormat="1" x14ac:dyDescent="0.2">
      <c r="B14" s="209">
        <f t="shared" ref="B14:B77" si="0">B13+1</f>
        <v>41093</v>
      </c>
      <c r="C14" s="43">
        <v>0.15906473240531271</v>
      </c>
      <c r="D14" s="43">
        <v>0.15906473240531271</v>
      </c>
      <c r="E14" s="43">
        <v>0</v>
      </c>
      <c r="F14" s="43">
        <v>0</v>
      </c>
      <c r="G14" s="43">
        <v>2.3196818037000161E-2</v>
      </c>
      <c r="H14" s="43">
        <v>2.3196818037000161E-2</v>
      </c>
      <c r="I14" s="43"/>
      <c r="J14" s="43"/>
      <c r="K14" s="43">
        <v>0.56701899304678038</v>
      </c>
      <c r="L14" s="43">
        <v>0.56701899304678038</v>
      </c>
      <c r="M14" s="43">
        <v>2.3855085279829652E-3</v>
      </c>
      <c r="N14" s="43">
        <v>2.3855085279829652E-3</v>
      </c>
      <c r="O14" s="43">
        <v>0</v>
      </c>
      <c r="P14" s="43">
        <v>0</v>
      </c>
      <c r="Q14" s="43">
        <v>2.3427926003850603E-4</v>
      </c>
      <c r="R14" s="43">
        <v>2.3427926003850603E-4</v>
      </c>
      <c r="S14" s="43"/>
      <c r="T14" s="43"/>
      <c r="U14" s="43">
        <v>8.8432471027216509E-3</v>
      </c>
      <c r="V14" s="43">
        <v>8.8432471027216509E-3</v>
      </c>
      <c r="W14" s="43">
        <v>279</v>
      </c>
      <c r="X14" s="260">
        <v>246.4</v>
      </c>
      <c r="Y14" s="56" t="str">
        <f>IF(D14&gt;'1d. STPIS MED Threshold'!$C$10,"Yes","NO")</f>
        <v>NO</v>
      </c>
      <c r="Z14" s="97"/>
    </row>
    <row r="15" spans="2:26" s="208" customFormat="1" x14ac:dyDescent="0.2">
      <c r="B15" s="209">
        <f t="shared" si="0"/>
        <v>41094</v>
      </c>
      <c r="C15" s="43">
        <v>2.9897079587248448E-2</v>
      </c>
      <c r="D15" s="43">
        <v>2.9897079587248448E-2</v>
      </c>
      <c r="E15" s="43">
        <v>0</v>
      </c>
      <c r="F15" s="43">
        <v>0</v>
      </c>
      <c r="G15" s="43">
        <v>2.7722870204055856E-2</v>
      </c>
      <c r="H15" s="43">
        <v>2.7722870204055856E-2</v>
      </c>
      <c r="I15" s="43"/>
      <c r="J15" s="43"/>
      <c r="K15" s="43">
        <v>3.6739789246747701E-2</v>
      </c>
      <c r="L15" s="43">
        <v>3.6739789246747701E-2</v>
      </c>
      <c r="M15" s="43">
        <v>4.7256682984074907E-4</v>
      </c>
      <c r="N15" s="43">
        <v>4.7256682984074907E-4</v>
      </c>
      <c r="O15" s="43">
        <v>0</v>
      </c>
      <c r="P15" s="43">
        <v>0</v>
      </c>
      <c r="Q15" s="43">
        <v>5.0314975623782013E-4</v>
      </c>
      <c r="R15" s="43">
        <v>5.0314975623782013E-4</v>
      </c>
      <c r="S15" s="43"/>
      <c r="T15" s="43"/>
      <c r="U15" s="43">
        <v>3.8638291542396358E-4</v>
      </c>
      <c r="V15" s="43">
        <v>3.8638291542396358E-4</v>
      </c>
      <c r="W15" s="43">
        <v>274</v>
      </c>
      <c r="X15" s="260">
        <v>240.6</v>
      </c>
      <c r="Y15" s="56" t="str">
        <f>IF(D15&gt;'1d. STPIS MED Threshold'!$C$10,"Yes","NO")</f>
        <v>NO</v>
      </c>
      <c r="Z15" s="97"/>
    </row>
    <row r="16" spans="2:26" s="208" customFormat="1" x14ac:dyDescent="0.2">
      <c r="B16" s="209">
        <f t="shared" si="0"/>
        <v>41095</v>
      </c>
      <c r="C16" s="43">
        <v>0.14498887831635526</v>
      </c>
      <c r="D16" s="43">
        <v>0.14498887831635526</v>
      </c>
      <c r="E16" s="43">
        <v>0</v>
      </c>
      <c r="F16" s="43">
        <v>0</v>
      </c>
      <c r="G16" s="43">
        <v>2.2640302140705459E-2</v>
      </c>
      <c r="H16" s="43">
        <v>2.2640302140705459E-2</v>
      </c>
      <c r="I16" s="43"/>
      <c r="J16" s="43"/>
      <c r="K16" s="43">
        <v>0.51259548354328088</v>
      </c>
      <c r="L16" s="43">
        <v>0.51259548354328088</v>
      </c>
      <c r="M16" s="43">
        <v>9.9091449927897132E-3</v>
      </c>
      <c r="N16" s="43">
        <v>9.9091449927897132E-3</v>
      </c>
      <c r="O16" s="43">
        <v>0</v>
      </c>
      <c r="P16" s="43">
        <v>0</v>
      </c>
      <c r="Q16" s="43">
        <v>1.3204199769664758E-3</v>
      </c>
      <c r="R16" s="43">
        <v>1.3204199769664758E-3</v>
      </c>
      <c r="S16" s="43"/>
      <c r="T16" s="43"/>
      <c r="U16" s="43">
        <v>3.5711664347568284E-2</v>
      </c>
      <c r="V16" s="43">
        <v>3.5711664347568284E-2</v>
      </c>
      <c r="W16" s="43">
        <v>396</v>
      </c>
      <c r="X16" s="260">
        <v>312.39999999999998</v>
      </c>
      <c r="Y16" s="56" t="str">
        <f>IF(D16&gt;'1d. STPIS MED Threshold'!$C$10,"Yes","NO")</f>
        <v>NO</v>
      </c>
      <c r="Z16" s="97"/>
    </row>
    <row r="17" spans="2:26" s="208" customFormat="1" x14ac:dyDescent="0.2">
      <c r="B17" s="209">
        <f t="shared" si="0"/>
        <v>41096</v>
      </c>
      <c r="C17" s="43">
        <v>0.20694483938935465</v>
      </c>
      <c r="D17" s="43">
        <v>0.20694483938935465</v>
      </c>
      <c r="E17" s="43">
        <v>0</v>
      </c>
      <c r="F17" s="43">
        <v>0</v>
      </c>
      <c r="G17" s="43">
        <v>0.27599655915215054</v>
      </c>
      <c r="H17" s="43">
        <v>0.27599655915215054</v>
      </c>
      <c r="I17" s="43"/>
      <c r="J17" s="43"/>
      <c r="K17" s="43">
        <v>2.7922799367767711E-3</v>
      </c>
      <c r="L17" s="43">
        <v>2.7922799367767711E-3</v>
      </c>
      <c r="M17" s="43">
        <v>2.4287527072853528E-3</v>
      </c>
      <c r="N17" s="43">
        <v>2.4287527072853528E-3</v>
      </c>
      <c r="O17" s="43">
        <v>0</v>
      </c>
      <c r="P17" s="43">
        <v>0</v>
      </c>
      <c r="Q17" s="43">
        <v>3.2421260070666013E-3</v>
      </c>
      <c r="R17" s="43">
        <v>3.2421260070666013E-3</v>
      </c>
      <c r="S17" s="43"/>
      <c r="T17" s="43"/>
      <c r="U17" s="43">
        <v>2.3900964203735041E-5</v>
      </c>
      <c r="V17" s="43">
        <v>2.3900964203735041E-5</v>
      </c>
      <c r="W17" s="43">
        <v>382</v>
      </c>
      <c r="X17" s="260">
        <v>285.60000000000002</v>
      </c>
      <c r="Y17" s="56" t="str">
        <f>IF(D17&gt;'1d. STPIS MED Threshold'!$C$10,"Yes","NO")</f>
        <v>NO</v>
      </c>
      <c r="Z17" s="97"/>
    </row>
    <row r="18" spans="2:26" s="208" customFormat="1" x14ac:dyDescent="0.2">
      <c r="B18" s="209">
        <f t="shared" si="0"/>
        <v>41097</v>
      </c>
      <c r="C18" s="43">
        <v>6.2019216787402923E-3</v>
      </c>
      <c r="D18" s="43">
        <v>6.2019216787402923E-3</v>
      </c>
      <c r="E18" s="43">
        <v>0</v>
      </c>
      <c r="F18" s="43">
        <v>0</v>
      </c>
      <c r="G18" s="43">
        <v>2.6985457486776044E-3</v>
      </c>
      <c r="H18" s="43">
        <v>2.6985457486776044E-3</v>
      </c>
      <c r="I18" s="43"/>
      <c r="J18" s="43"/>
      <c r="K18" s="43">
        <v>1.6744110281439645E-2</v>
      </c>
      <c r="L18" s="43">
        <v>1.6744110281439645E-2</v>
      </c>
      <c r="M18" s="43">
        <v>1.2743505933565698E-4</v>
      </c>
      <c r="N18" s="43">
        <v>1.2743505933565698E-4</v>
      </c>
      <c r="O18" s="43">
        <v>0</v>
      </c>
      <c r="P18" s="43">
        <v>0</v>
      </c>
      <c r="Q18" s="43">
        <v>1.0291275982436927E-4</v>
      </c>
      <c r="R18" s="43">
        <v>1.0291275982436927E-4</v>
      </c>
      <c r="S18" s="43"/>
      <c r="T18" s="43"/>
      <c r="U18" s="43">
        <v>2.0217096190608064E-4</v>
      </c>
      <c r="V18" s="43">
        <v>2.0217096190608064E-4</v>
      </c>
      <c r="W18" s="43">
        <v>205</v>
      </c>
      <c r="X18" s="260">
        <v>172.8</v>
      </c>
      <c r="Y18" s="56" t="str">
        <f>IF(D18&gt;'1d. STPIS MED Threshold'!$C$10,"Yes","NO")</f>
        <v>NO</v>
      </c>
      <c r="Z18" s="97"/>
    </row>
    <row r="19" spans="2:26" s="208" customFormat="1" x14ac:dyDescent="0.2">
      <c r="B19" s="209">
        <f t="shared" si="0"/>
        <v>41098</v>
      </c>
      <c r="C19" s="43">
        <v>8.52571646045059E-2</v>
      </c>
      <c r="D19" s="43">
        <v>8.52571646045059E-2</v>
      </c>
      <c r="E19" s="43">
        <v>0</v>
      </c>
      <c r="F19" s="43">
        <v>0</v>
      </c>
      <c r="G19" s="43">
        <v>8.0528130368256262E-2</v>
      </c>
      <c r="H19" s="43">
        <v>8.0528130368256262E-2</v>
      </c>
      <c r="I19" s="43"/>
      <c r="J19" s="43"/>
      <c r="K19" s="43">
        <v>0.10034226743851643</v>
      </c>
      <c r="L19" s="43">
        <v>0.10034226743851643</v>
      </c>
      <c r="M19" s="43">
        <v>9.7466841796438851E-4</v>
      </c>
      <c r="N19" s="43">
        <v>9.7466841796438851E-4</v>
      </c>
      <c r="O19" s="43">
        <v>0</v>
      </c>
      <c r="P19" s="43">
        <v>0</v>
      </c>
      <c r="Q19" s="43">
        <v>8.9532197105996359E-4</v>
      </c>
      <c r="R19" s="43">
        <v>8.9532197105996359E-4</v>
      </c>
      <c r="S19" s="43"/>
      <c r="T19" s="43"/>
      <c r="U19" s="43">
        <v>1.2226566513721894E-3</v>
      </c>
      <c r="V19" s="43">
        <v>1.2226566513721894E-3</v>
      </c>
      <c r="W19" s="43">
        <v>157</v>
      </c>
      <c r="X19" s="260">
        <v>145.4</v>
      </c>
      <c r="Y19" s="56" t="str">
        <f>IF(D19&gt;'1d. STPIS MED Threshold'!$C$10,"Yes","NO")</f>
        <v>NO</v>
      </c>
      <c r="Z19" s="97"/>
    </row>
    <row r="20" spans="2:26" s="208" customFormat="1" x14ac:dyDescent="0.2">
      <c r="B20" s="209">
        <f t="shared" si="0"/>
        <v>41099</v>
      </c>
      <c r="C20" s="43">
        <v>8.102605671042231E-3</v>
      </c>
      <c r="D20" s="43">
        <v>8.102605671042231E-3</v>
      </c>
      <c r="E20" s="43">
        <v>0</v>
      </c>
      <c r="F20" s="43">
        <v>0</v>
      </c>
      <c r="G20" s="43">
        <v>9.014479554002728E-3</v>
      </c>
      <c r="H20" s="43">
        <v>9.014479554002728E-3</v>
      </c>
      <c r="I20" s="43"/>
      <c r="J20" s="43"/>
      <c r="K20" s="43">
        <v>5.4715208222337426E-3</v>
      </c>
      <c r="L20" s="43">
        <v>5.4715208222337426E-3</v>
      </c>
      <c r="M20" s="43">
        <v>1.0972323355727956E-4</v>
      </c>
      <c r="N20" s="43">
        <v>1.0972323355727956E-4</v>
      </c>
      <c r="O20" s="43">
        <v>0</v>
      </c>
      <c r="P20" s="43">
        <v>0</v>
      </c>
      <c r="Q20" s="43">
        <v>1.2091840904673978E-4</v>
      </c>
      <c r="R20" s="43">
        <v>1.2091840904673978E-4</v>
      </c>
      <c r="S20" s="43"/>
      <c r="T20" s="43"/>
      <c r="U20" s="43">
        <v>7.7536100229505696E-5</v>
      </c>
      <c r="V20" s="43">
        <v>7.7536100229505696E-5</v>
      </c>
      <c r="W20" s="43">
        <v>379</v>
      </c>
      <c r="X20" s="260">
        <v>350.6</v>
      </c>
      <c r="Y20" s="56" t="str">
        <f>IF(D20&gt;'1d. STPIS MED Threshold'!$C$10,"Yes","NO")</f>
        <v>NO</v>
      </c>
      <c r="Z20" s="97"/>
    </row>
    <row r="21" spans="2:26" s="208" customFormat="1" x14ac:dyDescent="0.2">
      <c r="B21" s="209">
        <f t="shared" si="0"/>
        <v>41100</v>
      </c>
      <c r="C21" s="43">
        <v>2.0531758974255045E-2</v>
      </c>
      <c r="D21" s="43">
        <v>2.0531758974255045E-2</v>
      </c>
      <c r="E21" s="43">
        <v>0</v>
      </c>
      <c r="F21" s="43">
        <v>0</v>
      </c>
      <c r="G21" s="43">
        <v>1.2574873516031744E-2</v>
      </c>
      <c r="H21" s="43">
        <v>1.2574873516031744E-2</v>
      </c>
      <c r="I21" s="43"/>
      <c r="J21" s="43"/>
      <c r="K21" s="43">
        <v>4.4495033923554056E-2</v>
      </c>
      <c r="L21" s="43">
        <v>4.4495033923554056E-2</v>
      </c>
      <c r="M21" s="43">
        <v>4.3392145527858581E-4</v>
      </c>
      <c r="N21" s="43">
        <v>4.3392145527858581E-4</v>
      </c>
      <c r="O21" s="43">
        <v>0</v>
      </c>
      <c r="P21" s="43">
        <v>0</v>
      </c>
      <c r="Q21" s="43">
        <v>4.8083084819765097E-4</v>
      </c>
      <c r="R21" s="43">
        <v>4.8083084819765097E-4</v>
      </c>
      <c r="S21" s="43"/>
      <c r="T21" s="43"/>
      <c r="U21" s="43">
        <v>2.9887097163699722E-4</v>
      </c>
      <c r="V21" s="43">
        <v>2.9887097163699722E-4</v>
      </c>
      <c r="W21" s="43">
        <v>276</v>
      </c>
      <c r="X21" s="260">
        <v>256.39999999999998</v>
      </c>
      <c r="Y21" s="56" t="str">
        <f>IF(D21&gt;'1d. STPIS MED Threshold'!$C$10,"Yes","NO")</f>
        <v>NO</v>
      </c>
      <c r="Z21" s="97"/>
    </row>
    <row r="22" spans="2:26" s="208" customFormat="1" x14ac:dyDescent="0.2">
      <c r="B22" s="209">
        <f t="shared" si="0"/>
        <v>41101</v>
      </c>
      <c r="C22" s="43">
        <v>0.11786391646629492</v>
      </c>
      <c r="D22" s="43">
        <v>0.11786391646629492</v>
      </c>
      <c r="E22" s="43">
        <v>0</v>
      </c>
      <c r="F22" s="43">
        <v>0</v>
      </c>
      <c r="G22" s="43">
        <v>3.6150557634831229E-2</v>
      </c>
      <c r="H22" s="43">
        <v>3.6150557634831229E-2</v>
      </c>
      <c r="I22" s="43"/>
      <c r="J22" s="43"/>
      <c r="K22" s="43">
        <v>0.36277817982793853</v>
      </c>
      <c r="L22" s="43">
        <v>0.36277817982793853</v>
      </c>
      <c r="M22" s="43">
        <v>1.9881342548670709E-3</v>
      </c>
      <c r="N22" s="43">
        <v>1.9881342548670709E-3</v>
      </c>
      <c r="O22" s="43">
        <v>0</v>
      </c>
      <c r="P22" s="43">
        <v>0</v>
      </c>
      <c r="Q22" s="43">
        <v>8.0114632841421377E-4</v>
      </c>
      <c r="R22" s="43">
        <v>8.0114632841421377E-4</v>
      </c>
      <c r="S22" s="43"/>
      <c r="T22" s="43"/>
      <c r="U22" s="43">
        <v>5.5489118661967299E-3</v>
      </c>
      <c r="V22" s="43">
        <v>5.5489118661967299E-3</v>
      </c>
      <c r="W22" s="43">
        <v>282</v>
      </c>
      <c r="X22" s="260">
        <v>260</v>
      </c>
      <c r="Y22" s="56" t="str">
        <f>IF(D22&gt;'1d. STPIS MED Threshold'!$C$10,"Yes","NO")</f>
        <v>NO</v>
      </c>
      <c r="Z22" s="97"/>
    </row>
    <row r="23" spans="2:26" s="208" customFormat="1" x14ac:dyDescent="0.2">
      <c r="B23" s="209">
        <f t="shared" si="0"/>
        <v>41102</v>
      </c>
      <c r="C23" s="43">
        <v>0.20178800428779611</v>
      </c>
      <c r="D23" s="43">
        <v>0.20178800428779611</v>
      </c>
      <c r="E23" s="43">
        <v>0</v>
      </c>
      <c r="F23" s="43">
        <v>0</v>
      </c>
      <c r="G23" s="43">
        <v>0.1521844309622068</v>
      </c>
      <c r="H23" s="43">
        <v>0.1521844309622068</v>
      </c>
      <c r="I23" s="43"/>
      <c r="J23" s="43"/>
      <c r="K23" s="43">
        <v>0.35183825200469865</v>
      </c>
      <c r="L23" s="43">
        <v>0.35183825200469865</v>
      </c>
      <c r="M23" s="43">
        <v>2.3006135427251851E-3</v>
      </c>
      <c r="N23" s="43">
        <v>2.3006135427251851E-3</v>
      </c>
      <c r="O23" s="43">
        <v>0</v>
      </c>
      <c r="P23" s="43">
        <v>0</v>
      </c>
      <c r="Q23" s="43">
        <v>1.6312937017493696E-3</v>
      </c>
      <c r="R23" s="43">
        <v>1.6312937017493696E-3</v>
      </c>
      <c r="S23" s="43"/>
      <c r="T23" s="43"/>
      <c r="U23" s="43">
        <v>4.3205679737340448E-3</v>
      </c>
      <c r="V23" s="43">
        <v>4.3205679737340448E-3</v>
      </c>
      <c r="W23" s="43">
        <v>318</v>
      </c>
      <c r="X23" s="260">
        <v>277.60000000000002</v>
      </c>
      <c r="Y23" s="56" t="str">
        <f>IF(D23&gt;'1d. STPIS MED Threshold'!$C$10,"Yes","NO")</f>
        <v>NO</v>
      </c>
      <c r="Z23" s="97"/>
    </row>
    <row r="24" spans="2:26" s="208" customFormat="1" x14ac:dyDescent="0.2">
      <c r="B24" s="209">
        <f t="shared" si="0"/>
        <v>41103</v>
      </c>
      <c r="C24" s="43">
        <v>5.3905759070348822E-2</v>
      </c>
      <c r="D24" s="43">
        <v>5.3905759070348822E-2</v>
      </c>
      <c r="E24" s="43">
        <v>0</v>
      </c>
      <c r="F24" s="43">
        <v>0</v>
      </c>
      <c r="G24" s="43">
        <v>4.1926629931995585E-2</v>
      </c>
      <c r="H24" s="43">
        <v>4.1926629931995585E-2</v>
      </c>
      <c r="I24" s="43"/>
      <c r="J24" s="43"/>
      <c r="K24" s="43">
        <v>9.0180269373851624E-2</v>
      </c>
      <c r="L24" s="43">
        <v>9.0180269373851624E-2</v>
      </c>
      <c r="M24" s="43">
        <v>7.1760121230930122E-4</v>
      </c>
      <c r="N24" s="43">
        <v>7.1760121230930122E-4</v>
      </c>
      <c r="O24" s="43">
        <v>0</v>
      </c>
      <c r="P24" s="43">
        <v>0</v>
      </c>
      <c r="Q24" s="43">
        <v>6.228899905897353E-4</v>
      </c>
      <c r="R24" s="43">
        <v>6.228899905897353E-4</v>
      </c>
      <c r="S24" s="43"/>
      <c r="T24" s="43"/>
      <c r="U24" s="43">
        <v>1.0076639025106537E-3</v>
      </c>
      <c r="V24" s="43">
        <v>1.0076639025106537E-3</v>
      </c>
      <c r="W24" s="43">
        <v>284</v>
      </c>
      <c r="X24" s="260">
        <v>250.2</v>
      </c>
      <c r="Y24" s="56" t="str">
        <f>IF(D24&gt;'1d. STPIS MED Threshold'!$C$10,"Yes","NO")</f>
        <v>NO</v>
      </c>
      <c r="Z24" s="97"/>
    </row>
    <row r="25" spans="2:26" s="208" customFormat="1" x14ac:dyDescent="0.2">
      <c r="B25" s="209">
        <f t="shared" si="0"/>
        <v>41104</v>
      </c>
      <c r="C25" s="43">
        <v>0.20265894654438865</v>
      </c>
      <c r="D25" s="43">
        <v>0.20265894654438865</v>
      </c>
      <c r="E25" s="43">
        <v>0</v>
      </c>
      <c r="F25" s="43">
        <v>0</v>
      </c>
      <c r="G25" s="43">
        <v>0.17857042934750297</v>
      </c>
      <c r="H25" s="43">
        <v>0.17857042934750297</v>
      </c>
      <c r="I25" s="43"/>
      <c r="J25" s="43"/>
      <c r="K25" s="43">
        <v>0.27661577438065121</v>
      </c>
      <c r="L25" s="43">
        <v>0.27661577438065121</v>
      </c>
      <c r="M25" s="43">
        <v>1.9674390655742171E-3</v>
      </c>
      <c r="N25" s="43">
        <v>1.9674390655742171E-3</v>
      </c>
      <c r="O25" s="43">
        <v>0</v>
      </c>
      <c r="P25" s="43">
        <v>0</v>
      </c>
      <c r="Q25" s="43">
        <v>1.9668813888097099E-3</v>
      </c>
      <c r="R25" s="43">
        <v>1.9668813888097099E-3</v>
      </c>
      <c r="S25" s="43"/>
      <c r="T25" s="43"/>
      <c r="U25" s="43">
        <v>1.9911229881277776E-3</v>
      </c>
      <c r="V25" s="43">
        <v>1.9911229881277776E-3</v>
      </c>
      <c r="W25" s="43">
        <v>248</v>
      </c>
      <c r="X25" s="260">
        <v>182.4</v>
      </c>
      <c r="Y25" s="56" t="str">
        <f>IF(D25&gt;'1d. STPIS MED Threshold'!$C$10,"Yes","NO")</f>
        <v>NO</v>
      </c>
      <c r="Z25" s="97"/>
    </row>
    <row r="26" spans="2:26" s="208" customFormat="1" x14ac:dyDescent="0.2">
      <c r="B26" s="209">
        <f t="shared" si="0"/>
        <v>41105</v>
      </c>
      <c r="C26" s="43">
        <v>6.7762031635738074E-2</v>
      </c>
      <c r="D26" s="43">
        <v>6.7762031635738074E-2</v>
      </c>
      <c r="E26" s="43">
        <v>0</v>
      </c>
      <c r="F26" s="43">
        <v>0</v>
      </c>
      <c r="G26" s="43">
        <v>8.1794187622862113E-2</v>
      </c>
      <c r="H26" s="43">
        <v>8.1794187622862113E-2</v>
      </c>
      <c r="I26" s="43"/>
      <c r="J26" s="43"/>
      <c r="K26" s="43">
        <v>2.6783964590338757E-2</v>
      </c>
      <c r="L26" s="43">
        <v>2.6783964590338757E-2</v>
      </c>
      <c r="M26" s="43">
        <v>1.0459402546370612E-3</v>
      </c>
      <c r="N26" s="43">
        <v>1.0459402546370612E-3</v>
      </c>
      <c r="O26" s="43">
        <v>0</v>
      </c>
      <c r="P26" s="43">
        <v>0</v>
      </c>
      <c r="Q26" s="43">
        <v>1.3395284909313717E-3</v>
      </c>
      <c r="R26" s="43">
        <v>1.3395284909313717E-3</v>
      </c>
      <c r="S26" s="43"/>
      <c r="T26" s="43"/>
      <c r="U26" s="43">
        <v>1.8441510889191654E-4</v>
      </c>
      <c r="V26" s="43">
        <v>1.8441510889191654E-4</v>
      </c>
      <c r="W26" s="43">
        <v>160</v>
      </c>
      <c r="X26" s="260">
        <v>142.6</v>
      </c>
      <c r="Y26" s="56" t="str">
        <f>IF(D26&gt;'1d. STPIS MED Threshold'!$C$10,"Yes","NO")</f>
        <v>NO</v>
      </c>
      <c r="Z26" s="97"/>
    </row>
    <row r="27" spans="2:26" s="208" customFormat="1" x14ac:dyDescent="0.2">
      <c r="B27" s="209">
        <f t="shared" si="0"/>
        <v>41106</v>
      </c>
      <c r="C27" s="43">
        <v>6.9061771438980638E-2</v>
      </c>
      <c r="D27" s="43">
        <v>6.9061771438980638E-2</v>
      </c>
      <c r="E27" s="43">
        <v>0</v>
      </c>
      <c r="F27" s="43">
        <v>0</v>
      </c>
      <c r="G27" s="43">
        <v>3.4254273571247149E-2</v>
      </c>
      <c r="H27" s="43">
        <v>3.4254273571247149E-2</v>
      </c>
      <c r="I27" s="43"/>
      <c r="J27" s="43"/>
      <c r="K27" s="43">
        <v>0.17330386326762925</v>
      </c>
      <c r="L27" s="43">
        <v>0.17330386326762925</v>
      </c>
      <c r="M27" s="43">
        <v>8.5363922085762418E-4</v>
      </c>
      <c r="N27" s="43">
        <v>8.5363922085762418E-4</v>
      </c>
      <c r="O27" s="43">
        <v>0</v>
      </c>
      <c r="P27" s="43">
        <v>0</v>
      </c>
      <c r="Q27" s="43">
        <v>4.538284304104154E-4</v>
      </c>
      <c r="R27" s="43">
        <v>4.538284304104154E-4</v>
      </c>
      <c r="S27" s="43"/>
      <c r="T27" s="43"/>
      <c r="U27" s="43">
        <v>2.0516746106500729E-3</v>
      </c>
      <c r="V27" s="43">
        <v>2.0516746106500729E-3</v>
      </c>
      <c r="W27" s="43">
        <v>292</v>
      </c>
      <c r="X27" s="260">
        <v>256.60000000000002</v>
      </c>
      <c r="Y27" s="56" t="str">
        <f>IF(D27&gt;'1d. STPIS MED Threshold'!$C$10,"Yes","NO")</f>
        <v>NO</v>
      </c>
      <c r="Z27" s="97"/>
    </row>
    <row r="28" spans="2:26" s="208" customFormat="1" x14ac:dyDescent="0.2">
      <c r="B28" s="209">
        <f t="shared" si="0"/>
        <v>41107</v>
      </c>
      <c r="C28" s="43">
        <v>6.5610801005058283E-2</v>
      </c>
      <c r="D28" s="43">
        <v>6.5610801005058283E-2</v>
      </c>
      <c r="E28" s="43">
        <v>0</v>
      </c>
      <c r="F28" s="43">
        <v>0</v>
      </c>
      <c r="G28" s="43">
        <v>4.9981209454558369E-2</v>
      </c>
      <c r="H28" s="43">
        <v>4.9981209454558369E-2</v>
      </c>
      <c r="I28" s="43"/>
      <c r="J28" s="43"/>
      <c r="K28" s="43">
        <v>0.11277172907992361</v>
      </c>
      <c r="L28" s="43">
        <v>0.11277172907992361</v>
      </c>
      <c r="M28" s="43">
        <v>1.8507080270768993E-3</v>
      </c>
      <c r="N28" s="43">
        <v>1.8507080270768993E-3</v>
      </c>
      <c r="O28" s="43">
        <v>0</v>
      </c>
      <c r="P28" s="43">
        <v>0</v>
      </c>
      <c r="Q28" s="43">
        <v>1.0400700229793659E-3</v>
      </c>
      <c r="R28" s="43">
        <v>1.0400700229793659E-3</v>
      </c>
      <c r="S28" s="43"/>
      <c r="T28" s="43"/>
      <c r="U28" s="43">
        <v>4.2793884612445359E-3</v>
      </c>
      <c r="V28" s="43">
        <v>4.2793884612445359E-3</v>
      </c>
      <c r="W28" s="43">
        <v>278</v>
      </c>
      <c r="X28" s="260">
        <v>244</v>
      </c>
      <c r="Y28" s="56" t="str">
        <f>IF(D28&gt;'1d. STPIS MED Threshold'!$C$10,"Yes","NO")</f>
        <v>NO</v>
      </c>
      <c r="Z28" s="97"/>
    </row>
    <row r="29" spans="2:26" s="208" customFormat="1" x14ac:dyDescent="0.2">
      <c r="B29" s="209">
        <f t="shared" si="0"/>
        <v>41108</v>
      </c>
      <c r="C29" s="43">
        <v>1.7586367269738397E-2</v>
      </c>
      <c r="D29" s="43">
        <v>1.7586367269738397E-2</v>
      </c>
      <c r="E29" s="43">
        <v>0</v>
      </c>
      <c r="F29" s="43">
        <v>0</v>
      </c>
      <c r="G29" s="43">
        <v>7.1202493103484799E-3</v>
      </c>
      <c r="H29" s="43">
        <v>7.1202493103484799E-3</v>
      </c>
      <c r="I29" s="43"/>
      <c r="J29" s="43"/>
      <c r="K29" s="43">
        <v>4.8849882086542458E-2</v>
      </c>
      <c r="L29" s="43">
        <v>4.8849882086542458E-2</v>
      </c>
      <c r="M29" s="43">
        <v>1.9362282901205129E-4</v>
      </c>
      <c r="N29" s="43">
        <v>1.9362282901205129E-4</v>
      </c>
      <c r="O29" s="43">
        <v>0</v>
      </c>
      <c r="P29" s="43">
        <v>0</v>
      </c>
      <c r="Q29" s="43">
        <v>9.6217287085264134E-5</v>
      </c>
      <c r="R29" s="43">
        <v>9.6217287085264134E-5</v>
      </c>
      <c r="S29" s="43"/>
      <c r="T29" s="43"/>
      <c r="U29" s="43">
        <v>4.8491909052221922E-4</v>
      </c>
      <c r="V29" s="43">
        <v>4.8491909052221922E-4</v>
      </c>
      <c r="W29" s="43">
        <v>236</v>
      </c>
      <c r="X29" s="260">
        <v>215.2</v>
      </c>
      <c r="Y29" s="56" t="str">
        <f>IF(D29&gt;'1d. STPIS MED Threshold'!$C$10,"Yes","NO")</f>
        <v>NO</v>
      </c>
      <c r="Z29" s="97"/>
    </row>
    <row r="30" spans="2:26" s="208" customFormat="1" x14ac:dyDescent="0.2">
      <c r="B30" s="209">
        <f t="shared" si="0"/>
        <v>41109</v>
      </c>
      <c r="C30" s="43">
        <v>2.6824093923550122E-2</v>
      </c>
      <c r="D30" s="43">
        <v>2.6824093923550122E-2</v>
      </c>
      <c r="E30" s="43">
        <v>0</v>
      </c>
      <c r="F30" s="43">
        <v>0</v>
      </c>
      <c r="G30" s="43">
        <v>3.0518331003170383E-2</v>
      </c>
      <c r="H30" s="43">
        <v>3.0518331003170383E-2</v>
      </c>
      <c r="I30" s="43"/>
      <c r="J30" s="43"/>
      <c r="K30" s="43">
        <v>1.6165673084083711E-2</v>
      </c>
      <c r="L30" s="43">
        <v>1.6165673084083711E-2</v>
      </c>
      <c r="M30" s="43">
        <v>3.8666520847997001E-4</v>
      </c>
      <c r="N30" s="43">
        <v>3.8666520847997001E-4</v>
      </c>
      <c r="O30" s="43">
        <v>0</v>
      </c>
      <c r="P30" s="43">
        <v>0</v>
      </c>
      <c r="Q30" s="43">
        <v>4.891321818790114E-4</v>
      </c>
      <c r="R30" s="43">
        <v>4.891321818790114E-4</v>
      </c>
      <c r="S30" s="43"/>
      <c r="T30" s="43"/>
      <c r="U30" s="43">
        <v>8.7043641509471493E-5</v>
      </c>
      <c r="V30" s="43">
        <v>8.7043641509471493E-5</v>
      </c>
      <c r="W30" s="43">
        <v>214</v>
      </c>
      <c r="X30" s="260">
        <v>180.4</v>
      </c>
      <c r="Y30" s="56" t="str">
        <f>IF(D30&gt;'1d. STPIS MED Threshold'!$C$10,"Yes","NO")</f>
        <v>NO</v>
      </c>
      <c r="Z30" s="97"/>
    </row>
    <row r="31" spans="2:26" s="208" customFormat="1" x14ac:dyDescent="0.2">
      <c r="B31" s="209">
        <f t="shared" si="0"/>
        <v>41110</v>
      </c>
      <c r="C31" s="43">
        <v>0.13944797865172281</v>
      </c>
      <c r="D31" s="43">
        <v>0.13944797865172281</v>
      </c>
      <c r="E31" s="43">
        <v>0</v>
      </c>
      <c r="F31" s="43">
        <v>0</v>
      </c>
      <c r="G31" s="43">
        <v>4.3298279490222323E-2</v>
      </c>
      <c r="H31" s="43">
        <v>4.3298279490222323E-2</v>
      </c>
      <c r="I31" s="43"/>
      <c r="J31" s="43"/>
      <c r="K31" s="43">
        <v>0.42592238995602183</v>
      </c>
      <c r="L31" s="43">
        <v>0.42592238995602183</v>
      </c>
      <c r="M31" s="43">
        <v>2.6363688042389038E-3</v>
      </c>
      <c r="N31" s="43">
        <v>2.6363688042389038E-3</v>
      </c>
      <c r="O31" s="43">
        <v>0</v>
      </c>
      <c r="P31" s="43">
        <v>0</v>
      </c>
      <c r="Q31" s="43">
        <v>3.9951818915303755E-4</v>
      </c>
      <c r="R31" s="43">
        <v>3.9951818915303755E-4</v>
      </c>
      <c r="S31" s="43"/>
      <c r="T31" s="43"/>
      <c r="U31" s="43">
        <v>9.2942017770725385E-3</v>
      </c>
      <c r="V31" s="43">
        <v>9.2942017770725385E-3</v>
      </c>
      <c r="W31" s="43">
        <v>247</v>
      </c>
      <c r="X31" s="260">
        <v>221.2</v>
      </c>
      <c r="Y31" s="56" t="str">
        <f>IF(D31&gt;'1d. STPIS MED Threshold'!$C$10,"Yes","NO")</f>
        <v>NO</v>
      </c>
      <c r="Z31" s="97"/>
    </row>
    <row r="32" spans="2:26" s="208" customFormat="1" x14ac:dyDescent="0.2">
      <c r="B32" s="209">
        <f t="shared" si="0"/>
        <v>41111</v>
      </c>
      <c r="C32" s="43">
        <v>7.7782018303732589E-2</v>
      </c>
      <c r="D32" s="43">
        <v>7.7782018303732589E-2</v>
      </c>
      <c r="E32" s="43">
        <v>0</v>
      </c>
      <c r="F32" s="43">
        <v>0</v>
      </c>
      <c r="G32" s="43">
        <v>0.10162756770147947</v>
      </c>
      <c r="H32" s="43">
        <v>0.10162756770147947</v>
      </c>
      <c r="I32" s="43"/>
      <c r="J32" s="43"/>
      <c r="K32" s="43">
        <v>8.0574664731870201E-3</v>
      </c>
      <c r="L32" s="43">
        <v>8.0574664731870201E-3</v>
      </c>
      <c r="M32" s="43">
        <v>1.4165368208776004E-3</v>
      </c>
      <c r="N32" s="43">
        <v>1.4165368208776004E-3</v>
      </c>
      <c r="O32" s="43">
        <v>0</v>
      </c>
      <c r="P32" s="43">
        <v>0</v>
      </c>
      <c r="Q32" s="43">
        <v>1.665178101851504E-3</v>
      </c>
      <c r="R32" s="43">
        <v>1.665178101851504E-3</v>
      </c>
      <c r="S32" s="43"/>
      <c r="T32" s="43"/>
      <c r="U32" s="43">
        <v>6.9625622276406427E-4</v>
      </c>
      <c r="V32" s="43">
        <v>6.9625622276406427E-4</v>
      </c>
      <c r="W32" s="43">
        <v>145</v>
      </c>
      <c r="X32" s="260">
        <v>130.19999999999999</v>
      </c>
      <c r="Y32" s="56" t="str">
        <f>IF(D32&gt;'1d. STPIS MED Threshold'!$C$10,"Yes","NO")</f>
        <v>NO</v>
      </c>
      <c r="Z32" s="97"/>
    </row>
    <row r="33" spans="2:26" s="208" customFormat="1" x14ac:dyDescent="0.2">
      <c r="B33" s="209">
        <f t="shared" si="0"/>
        <v>41112</v>
      </c>
      <c r="C33" s="43">
        <v>0.14085020806141546</v>
      </c>
      <c r="D33" s="43">
        <v>0.14085020806141546</v>
      </c>
      <c r="E33" s="43">
        <v>0</v>
      </c>
      <c r="F33" s="43">
        <v>0</v>
      </c>
      <c r="G33" s="43">
        <v>0.10372309826474299</v>
      </c>
      <c r="H33" s="43">
        <v>0.10372309826474299</v>
      </c>
      <c r="I33" s="43"/>
      <c r="J33" s="43"/>
      <c r="K33" s="43">
        <v>0.25221507787160946</v>
      </c>
      <c r="L33" s="43">
        <v>0.25221507787160946</v>
      </c>
      <c r="M33" s="43">
        <v>2.509943913938821E-3</v>
      </c>
      <c r="N33" s="43">
        <v>2.509943913938821E-3</v>
      </c>
      <c r="O33" s="43">
        <v>0</v>
      </c>
      <c r="P33" s="43">
        <v>0</v>
      </c>
      <c r="Q33" s="43">
        <v>2.3171931039103065E-3</v>
      </c>
      <c r="R33" s="43">
        <v>2.3171931039103065E-3</v>
      </c>
      <c r="S33" s="43"/>
      <c r="T33" s="43"/>
      <c r="U33" s="43">
        <v>3.1079179016556676E-3</v>
      </c>
      <c r="V33" s="43">
        <v>3.1079179016556676E-3</v>
      </c>
      <c r="W33" s="43">
        <v>161</v>
      </c>
      <c r="X33" s="260">
        <v>132</v>
      </c>
      <c r="Y33" s="56" t="str">
        <f>IF(D33&gt;'1d. STPIS MED Threshold'!$C$10,"Yes","NO")</f>
        <v>NO</v>
      </c>
      <c r="Z33" s="97"/>
    </row>
    <row r="34" spans="2:26" s="208" customFormat="1" x14ac:dyDescent="0.2">
      <c r="B34" s="209">
        <f t="shared" si="0"/>
        <v>41113</v>
      </c>
      <c r="C34" s="43">
        <v>8.2039320327422283E-2</v>
      </c>
      <c r="D34" s="43">
        <v>8.2039320327422283E-2</v>
      </c>
      <c r="E34" s="43">
        <v>0</v>
      </c>
      <c r="F34" s="43">
        <v>0</v>
      </c>
      <c r="G34" s="43">
        <v>7.3907210671373125E-2</v>
      </c>
      <c r="H34" s="43">
        <v>7.3907210671373125E-2</v>
      </c>
      <c r="I34" s="43"/>
      <c r="J34" s="43"/>
      <c r="K34" s="43">
        <v>0.10697957125787431</v>
      </c>
      <c r="L34" s="43">
        <v>0.10697957125787431</v>
      </c>
      <c r="M34" s="43">
        <v>5.0875531442178793E-4</v>
      </c>
      <c r="N34" s="43">
        <v>5.0875531442178793E-4</v>
      </c>
      <c r="O34" s="43">
        <v>0</v>
      </c>
      <c r="P34" s="43">
        <v>0</v>
      </c>
      <c r="Q34" s="43">
        <v>5.2215380989490117E-4</v>
      </c>
      <c r="R34" s="43">
        <v>5.2215380989490117E-4</v>
      </c>
      <c r="S34" s="43"/>
      <c r="T34" s="43"/>
      <c r="U34" s="43">
        <v>4.748288072040021E-4</v>
      </c>
      <c r="V34" s="43">
        <v>4.748288072040021E-4</v>
      </c>
      <c r="W34" s="43">
        <v>221</v>
      </c>
      <c r="X34" s="260">
        <v>184.2</v>
      </c>
      <c r="Y34" s="56" t="str">
        <f>IF(D34&gt;'1d. STPIS MED Threshold'!$C$10,"Yes","NO")</f>
        <v>NO</v>
      </c>
      <c r="Z34" s="97"/>
    </row>
    <row r="35" spans="2:26" s="208" customFormat="1" x14ac:dyDescent="0.2">
      <c r="B35" s="209">
        <f t="shared" si="0"/>
        <v>41114</v>
      </c>
      <c r="C35" s="43">
        <v>3.4523662151811393E-2</v>
      </c>
      <c r="D35" s="43">
        <v>3.4523662151811393E-2</v>
      </c>
      <c r="E35" s="43">
        <v>0</v>
      </c>
      <c r="F35" s="43">
        <v>0</v>
      </c>
      <c r="G35" s="43">
        <v>4.3553154824086705E-2</v>
      </c>
      <c r="H35" s="43">
        <v>4.3553154824086705E-2</v>
      </c>
      <c r="I35" s="43"/>
      <c r="J35" s="43"/>
      <c r="K35" s="43">
        <v>8.2630030846280768E-3</v>
      </c>
      <c r="L35" s="43">
        <v>8.2630030846280768E-3</v>
      </c>
      <c r="M35" s="43">
        <v>5.6404640882980542E-4</v>
      </c>
      <c r="N35" s="43">
        <v>5.6404640882980542E-4</v>
      </c>
      <c r="O35" s="43">
        <v>0</v>
      </c>
      <c r="P35" s="43">
        <v>0</v>
      </c>
      <c r="Q35" s="43">
        <v>6.0709561588839355E-4</v>
      </c>
      <c r="R35" s="43">
        <v>6.0709561588839355E-4</v>
      </c>
      <c r="S35" s="43"/>
      <c r="T35" s="43"/>
      <c r="U35" s="43">
        <v>4.4328574304209993E-4</v>
      </c>
      <c r="V35" s="43">
        <v>4.4328574304209993E-4</v>
      </c>
      <c r="W35" s="43">
        <v>233</v>
      </c>
      <c r="X35" s="260">
        <v>220.2</v>
      </c>
      <c r="Y35" s="56" t="str">
        <f>IF(D35&gt;'1d. STPIS MED Threshold'!$C$10,"Yes","NO")</f>
        <v>NO</v>
      </c>
      <c r="Z35" s="97"/>
    </row>
    <row r="36" spans="2:26" s="208" customFormat="1" x14ac:dyDescent="0.2">
      <c r="B36" s="209">
        <f t="shared" si="0"/>
        <v>41115</v>
      </c>
      <c r="C36" s="43">
        <v>8.1810937941779266E-2</v>
      </c>
      <c r="D36" s="43">
        <v>8.1810937941779266E-2</v>
      </c>
      <c r="E36" s="43">
        <v>0</v>
      </c>
      <c r="F36" s="43">
        <v>0</v>
      </c>
      <c r="G36" s="43">
        <v>3.4834394811312751E-2</v>
      </c>
      <c r="H36" s="43">
        <v>3.4834394811312751E-2</v>
      </c>
      <c r="I36" s="43"/>
      <c r="J36" s="43"/>
      <c r="K36" s="43">
        <v>0.22116557409610729</v>
      </c>
      <c r="L36" s="43">
        <v>0.22116557409610729</v>
      </c>
      <c r="M36" s="43">
        <v>9.1972420581470579E-4</v>
      </c>
      <c r="N36" s="43">
        <v>9.1972420581470579E-4</v>
      </c>
      <c r="O36" s="43">
        <v>0</v>
      </c>
      <c r="P36" s="43">
        <v>0</v>
      </c>
      <c r="Q36" s="43">
        <v>7.1596633786073381E-4</v>
      </c>
      <c r="R36" s="43">
        <v>7.1596633786073381E-4</v>
      </c>
      <c r="S36" s="43"/>
      <c r="T36" s="43"/>
      <c r="U36" s="43">
        <v>1.5304391307731672E-3</v>
      </c>
      <c r="V36" s="43">
        <v>1.5304391307731672E-3</v>
      </c>
      <c r="W36" s="43">
        <v>236</v>
      </c>
      <c r="X36" s="260">
        <v>193.8</v>
      </c>
      <c r="Y36" s="56" t="str">
        <f>IF(D36&gt;'1d. STPIS MED Threshold'!$C$10,"Yes","NO")</f>
        <v>NO</v>
      </c>
      <c r="Z36" s="97"/>
    </row>
    <row r="37" spans="2:26" s="208" customFormat="1" x14ac:dyDescent="0.2">
      <c r="B37" s="209">
        <f t="shared" si="0"/>
        <v>41116</v>
      </c>
      <c r="C37" s="43">
        <v>3.8311318979668198E-2</v>
      </c>
      <c r="D37" s="43">
        <v>3.8311318979668198E-2</v>
      </c>
      <c r="E37" s="43">
        <v>0</v>
      </c>
      <c r="F37" s="43">
        <v>0</v>
      </c>
      <c r="G37" s="43">
        <v>5.0834960577396247E-2</v>
      </c>
      <c r="H37" s="43">
        <v>5.0834960577396247E-2</v>
      </c>
      <c r="I37" s="43"/>
      <c r="J37" s="43"/>
      <c r="K37" s="43">
        <v>1.8751125859007931E-3</v>
      </c>
      <c r="L37" s="43">
        <v>1.8751125859007931E-3</v>
      </c>
      <c r="M37" s="43">
        <v>1.0204764722236881E-3</v>
      </c>
      <c r="N37" s="43">
        <v>1.0204764722236881E-3</v>
      </c>
      <c r="O37" s="43">
        <v>0</v>
      </c>
      <c r="P37" s="43">
        <v>0</v>
      </c>
      <c r="Q37" s="43">
        <v>1.3670223737414818E-3</v>
      </c>
      <c r="R37" s="43">
        <v>1.3670223737414818E-3</v>
      </c>
      <c r="S37" s="43"/>
      <c r="T37" s="43"/>
      <c r="U37" s="43">
        <v>1.179810771330196E-5</v>
      </c>
      <c r="V37" s="43">
        <v>1.179810771330196E-5</v>
      </c>
      <c r="W37" s="43">
        <v>188</v>
      </c>
      <c r="X37" s="260">
        <v>182</v>
      </c>
      <c r="Y37" s="56" t="str">
        <f>IF(D37&gt;'1d. STPIS MED Threshold'!$C$10,"Yes","NO")</f>
        <v>NO</v>
      </c>
      <c r="Z37" s="97"/>
    </row>
    <row r="38" spans="2:26" s="208" customFormat="1" x14ac:dyDescent="0.2">
      <c r="B38" s="209">
        <f t="shared" si="0"/>
        <v>41117</v>
      </c>
      <c r="C38" s="43">
        <v>0.18618998215632168</v>
      </c>
      <c r="D38" s="43">
        <v>0.18618998215632168</v>
      </c>
      <c r="E38" s="43">
        <v>0</v>
      </c>
      <c r="F38" s="43">
        <v>0</v>
      </c>
      <c r="G38" s="43">
        <v>0.24610364918681071</v>
      </c>
      <c r="H38" s="43">
        <v>0.24610364918681071</v>
      </c>
      <c r="I38" s="43"/>
      <c r="J38" s="43"/>
      <c r="K38" s="43">
        <v>1.21335562591858E-2</v>
      </c>
      <c r="L38" s="43">
        <v>1.21335562591858E-2</v>
      </c>
      <c r="M38" s="43">
        <v>3.4650143864820284E-3</v>
      </c>
      <c r="N38" s="43">
        <v>3.4650143864820284E-3</v>
      </c>
      <c r="O38" s="43">
        <v>0</v>
      </c>
      <c r="P38" s="43">
        <v>0</v>
      </c>
      <c r="Q38" s="43">
        <v>4.6026013960908151E-3</v>
      </c>
      <c r="R38" s="43">
        <v>4.6026013960908151E-3</v>
      </c>
      <c r="S38" s="43"/>
      <c r="T38" s="43"/>
      <c r="U38" s="43">
        <v>1.5940909376725766E-4</v>
      </c>
      <c r="V38" s="43">
        <v>1.5940909376725766E-4</v>
      </c>
      <c r="W38" s="43">
        <v>198</v>
      </c>
      <c r="X38" s="260">
        <v>181.4</v>
      </c>
      <c r="Y38" s="56" t="str">
        <f>IF(D38&gt;'1d. STPIS MED Threshold'!$C$10,"Yes","NO")</f>
        <v>NO</v>
      </c>
      <c r="Z38" s="97"/>
    </row>
    <row r="39" spans="2:26" s="208" customFormat="1" x14ac:dyDescent="0.2">
      <c r="B39" s="209">
        <f t="shared" si="0"/>
        <v>41118</v>
      </c>
      <c r="C39" s="43">
        <v>0.27436828109829753</v>
      </c>
      <c r="D39" s="43">
        <v>0.27436828109829753</v>
      </c>
      <c r="E39" s="43">
        <v>0</v>
      </c>
      <c r="F39" s="43">
        <v>0</v>
      </c>
      <c r="G39" s="43">
        <v>6.4365883108607634E-3</v>
      </c>
      <c r="H39" s="43">
        <v>6.4365883108607634E-3</v>
      </c>
      <c r="I39" s="43"/>
      <c r="J39" s="43"/>
      <c r="K39" s="43">
        <v>1.0642167237036877</v>
      </c>
      <c r="L39" s="43">
        <v>1.0642167237036877</v>
      </c>
      <c r="M39" s="43">
        <v>6.5355067621341006E-3</v>
      </c>
      <c r="N39" s="43">
        <v>6.5355067621341006E-3</v>
      </c>
      <c r="O39" s="43">
        <v>0</v>
      </c>
      <c r="P39" s="43">
        <v>0</v>
      </c>
      <c r="Q39" s="43">
        <v>8.5219627170948623E-5</v>
      </c>
      <c r="R39" s="43">
        <v>8.5219627170948623E-5</v>
      </c>
      <c r="S39" s="43"/>
      <c r="T39" s="43"/>
      <c r="U39" s="43">
        <v>2.5549839401539425E-2</v>
      </c>
      <c r="V39" s="43">
        <v>2.5549839401539425E-2</v>
      </c>
      <c r="W39" s="43">
        <v>252</v>
      </c>
      <c r="X39" s="260">
        <v>214</v>
      </c>
      <c r="Y39" s="56" t="str">
        <f>IF(D39&gt;'1d. STPIS MED Threshold'!$C$10,"Yes","NO")</f>
        <v>NO</v>
      </c>
      <c r="Z39" s="97"/>
    </row>
    <row r="40" spans="2:26" s="208" customFormat="1" x14ac:dyDescent="0.2">
      <c r="B40" s="209">
        <f t="shared" si="0"/>
        <v>41119</v>
      </c>
      <c r="C40" s="43">
        <v>5.9248484713394077E-2</v>
      </c>
      <c r="D40" s="43">
        <v>5.9248484713394077E-2</v>
      </c>
      <c r="E40" s="43">
        <v>0</v>
      </c>
      <c r="F40" s="43">
        <v>0</v>
      </c>
      <c r="G40" s="43">
        <v>5.4866218896877463E-2</v>
      </c>
      <c r="H40" s="43">
        <v>5.4866218896877463E-2</v>
      </c>
      <c r="I40" s="43"/>
      <c r="J40" s="43"/>
      <c r="K40" s="43">
        <v>7.2755829608749989E-2</v>
      </c>
      <c r="L40" s="43">
        <v>7.2755829608749989E-2</v>
      </c>
      <c r="M40" s="43">
        <v>1.613749665544439E-3</v>
      </c>
      <c r="N40" s="43">
        <v>1.613749665544439E-3</v>
      </c>
      <c r="O40" s="43">
        <v>0</v>
      </c>
      <c r="P40" s="43">
        <v>0</v>
      </c>
      <c r="Q40" s="43">
        <v>1.7257646860586097E-3</v>
      </c>
      <c r="R40" s="43">
        <v>1.7257646860586097E-3</v>
      </c>
      <c r="S40" s="43"/>
      <c r="T40" s="43"/>
      <c r="U40" s="43">
        <v>1.3030975625272217E-3</v>
      </c>
      <c r="V40" s="43">
        <v>1.3030975625272217E-3</v>
      </c>
      <c r="W40" s="43">
        <v>160</v>
      </c>
      <c r="X40" s="260">
        <v>117.4</v>
      </c>
      <c r="Y40" s="56" t="str">
        <f>IF(D40&gt;'1d. STPIS MED Threshold'!$C$10,"Yes","NO")</f>
        <v>NO</v>
      </c>
      <c r="Z40" s="97"/>
    </row>
    <row r="41" spans="2:26" s="208" customFormat="1" x14ac:dyDescent="0.2">
      <c r="B41" s="209">
        <f t="shared" si="0"/>
        <v>41120</v>
      </c>
      <c r="C41" s="43">
        <v>3.0036961759758726E-2</v>
      </c>
      <c r="D41" s="43">
        <v>3.0036961759758726E-2</v>
      </c>
      <c r="E41" s="43">
        <v>0</v>
      </c>
      <c r="F41" s="43">
        <v>0</v>
      </c>
      <c r="G41" s="43">
        <v>4.7002518539910479E-3</v>
      </c>
      <c r="H41" s="43">
        <v>4.7002518539910479E-3</v>
      </c>
      <c r="I41" s="43"/>
      <c r="J41" s="43"/>
      <c r="K41" s="43">
        <v>0.104574982102512</v>
      </c>
      <c r="L41" s="43">
        <v>0.104574982102512</v>
      </c>
      <c r="M41" s="43">
        <v>2.0371608626423969E-3</v>
      </c>
      <c r="N41" s="43">
        <v>2.0371608626423969E-3</v>
      </c>
      <c r="O41" s="43">
        <v>0</v>
      </c>
      <c r="P41" s="43">
        <v>0</v>
      </c>
      <c r="Q41" s="43">
        <v>1.3156338135364982E-4</v>
      </c>
      <c r="R41" s="43">
        <v>1.3156338135364982E-4</v>
      </c>
      <c r="S41" s="43"/>
      <c r="T41" s="43"/>
      <c r="U41" s="43">
        <v>7.6407816928204505E-3</v>
      </c>
      <c r="V41" s="43">
        <v>7.6407816928204505E-3</v>
      </c>
      <c r="W41" s="43">
        <v>231</v>
      </c>
      <c r="X41" s="260">
        <v>213.6</v>
      </c>
      <c r="Y41" s="56" t="str">
        <f>IF(D41&gt;'1d. STPIS MED Threshold'!$C$10,"Yes","NO")</f>
        <v>NO</v>
      </c>
      <c r="Z41" s="97"/>
    </row>
    <row r="42" spans="2:26" s="208" customFormat="1" x14ac:dyDescent="0.2">
      <c r="B42" s="209">
        <f t="shared" si="0"/>
        <v>41121</v>
      </c>
      <c r="C42" s="43">
        <v>6.7659699410402979E-2</v>
      </c>
      <c r="D42" s="43">
        <v>6.7659699410402979E-2</v>
      </c>
      <c r="E42" s="43">
        <v>0</v>
      </c>
      <c r="F42" s="43">
        <v>0</v>
      </c>
      <c r="G42" s="43">
        <v>8.9931924118925449E-2</v>
      </c>
      <c r="H42" s="43">
        <v>8.9931924118925449E-2</v>
      </c>
      <c r="I42" s="43"/>
      <c r="J42" s="43"/>
      <c r="K42" s="43">
        <v>3.2624495021848603E-3</v>
      </c>
      <c r="L42" s="43">
        <v>3.2624495021848603E-3</v>
      </c>
      <c r="M42" s="43">
        <v>1.058277930524117E-3</v>
      </c>
      <c r="N42" s="43">
        <v>1.058277930524117E-3</v>
      </c>
      <c r="O42" s="43">
        <v>0</v>
      </c>
      <c r="P42" s="43">
        <v>0</v>
      </c>
      <c r="Q42" s="43">
        <v>1.4082037169896029E-3</v>
      </c>
      <c r="R42" s="43">
        <v>1.4082037169896029E-3</v>
      </c>
      <c r="S42" s="43"/>
      <c r="T42" s="43"/>
      <c r="U42" s="43">
        <v>4.6460511720126341E-5</v>
      </c>
      <c r="V42" s="43">
        <v>4.6460511720126341E-5</v>
      </c>
      <c r="W42" s="43">
        <v>273</v>
      </c>
      <c r="X42" s="260">
        <v>259</v>
      </c>
      <c r="Y42" s="56" t="str">
        <f>IF(D42&gt;'1d. STPIS MED Threshold'!$C$10,"Yes","NO")</f>
        <v>NO</v>
      </c>
      <c r="Z42" s="97"/>
    </row>
    <row r="43" spans="2:26" s="208" customFormat="1" x14ac:dyDescent="0.2">
      <c r="B43" s="209">
        <f t="shared" si="0"/>
        <v>41122</v>
      </c>
      <c r="C43" s="43">
        <v>0.11050737116736703</v>
      </c>
      <c r="D43" s="43">
        <v>0.11050737116736703</v>
      </c>
      <c r="E43" s="43">
        <v>0</v>
      </c>
      <c r="F43" s="43">
        <v>0</v>
      </c>
      <c r="G43" s="43">
        <v>0.14785881935264092</v>
      </c>
      <c r="H43" s="43">
        <v>0.14785881935264092</v>
      </c>
      <c r="I43" s="43"/>
      <c r="J43" s="43"/>
      <c r="K43" s="43">
        <v>2.6209356878492303E-3</v>
      </c>
      <c r="L43" s="43">
        <v>2.6209356878492303E-3</v>
      </c>
      <c r="M43" s="43">
        <v>1.112191081375666E-3</v>
      </c>
      <c r="N43" s="43">
        <v>1.112191081375666E-3</v>
      </c>
      <c r="O43" s="43">
        <v>0</v>
      </c>
      <c r="P43" s="43">
        <v>0</v>
      </c>
      <c r="Q43" s="43">
        <v>1.4905170608391506E-3</v>
      </c>
      <c r="R43" s="43">
        <v>1.4905170608391506E-3</v>
      </c>
      <c r="S43" s="43"/>
      <c r="T43" s="43"/>
      <c r="U43" s="43">
        <v>1.9350632642547022E-5</v>
      </c>
      <c r="V43" s="43">
        <v>1.9350632642547022E-5</v>
      </c>
      <c r="W43" s="43">
        <v>193</v>
      </c>
      <c r="X43" s="260">
        <v>185</v>
      </c>
      <c r="Y43" s="56" t="str">
        <f>IF(D43&gt;'1d. STPIS MED Threshold'!$C$10,"Yes","NO")</f>
        <v>NO</v>
      </c>
      <c r="Z43" s="97"/>
    </row>
    <row r="44" spans="2:26" s="208" customFormat="1" x14ac:dyDescent="0.2">
      <c r="B44" s="209">
        <f t="shared" si="0"/>
        <v>41123</v>
      </c>
      <c r="C44" s="43">
        <v>5.0662893386010772E-2</v>
      </c>
      <c r="D44" s="43">
        <v>5.0662893386010772E-2</v>
      </c>
      <c r="E44" s="43">
        <v>0</v>
      </c>
      <c r="F44" s="43">
        <v>0</v>
      </c>
      <c r="G44" s="43">
        <v>1.6523481765984116E-2</v>
      </c>
      <c r="H44" s="43">
        <v>1.6523481765984116E-2</v>
      </c>
      <c r="I44" s="43"/>
      <c r="J44" s="43"/>
      <c r="K44" s="43">
        <v>0.15080347141694106</v>
      </c>
      <c r="L44" s="43">
        <v>0.15080347141694106</v>
      </c>
      <c r="M44" s="43">
        <v>6.2535785115670447E-4</v>
      </c>
      <c r="N44" s="43">
        <v>6.2535785115670447E-4</v>
      </c>
      <c r="O44" s="43">
        <v>0</v>
      </c>
      <c r="P44" s="43">
        <v>0</v>
      </c>
      <c r="Q44" s="43">
        <v>6.4231669839779173E-4</v>
      </c>
      <c r="R44" s="43">
        <v>6.4231669839779173E-4</v>
      </c>
      <c r="S44" s="43"/>
      <c r="T44" s="43"/>
      <c r="U44" s="43">
        <v>5.8277893091476319E-4</v>
      </c>
      <c r="V44" s="43">
        <v>5.8277893091476319E-4</v>
      </c>
      <c r="W44" s="43">
        <v>219</v>
      </c>
      <c r="X44" s="260">
        <v>210</v>
      </c>
      <c r="Y44" s="56" t="str">
        <f>IF(D44&gt;'1d. STPIS MED Threshold'!$C$10,"Yes","NO")</f>
        <v>NO</v>
      </c>
      <c r="Z44" s="97"/>
    </row>
    <row r="45" spans="2:26" s="208" customFormat="1" x14ac:dyDescent="0.2">
      <c r="B45" s="209">
        <f t="shared" si="0"/>
        <v>41124</v>
      </c>
      <c r="C45" s="43">
        <v>0.36375474881287539</v>
      </c>
      <c r="D45" s="43">
        <v>0.36375474881287539</v>
      </c>
      <c r="E45" s="43">
        <v>0</v>
      </c>
      <c r="F45" s="43">
        <v>0</v>
      </c>
      <c r="G45" s="43">
        <v>0.22908488944890362</v>
      </c>
      <c r="H45" s="43">
        <v>0.22908488944890362</v>
      </c>
      <c r="I45" s="43"/>
      <c r="J45" s="43"/>
      <c r="K45" s="43">
        <v>0.76002924991337772</v>
      </c>
      <c r="L45" s="43">
        <v>0.76002924991337772</v>
      </c>
      <c r="M45" s="43">
        <v>3.5012570037108548E-3</v>
      </c>
      <c r="N45" s="43">
        <v>3.5012570037108548E-3</v>
      </c>
      <c r="O45" s="43">
        <v>0</v>
      </c>
      <c r="P45" s="43">
        <v>0</v>
      </c>
      <c r="Q45" s="43">
        <v>1.527048803282989E-3</v>
      </c>
      <c r="R45" s="43">
        <v>1.527048803282989E-3</v>
      </c>
      <c r="S45" s="43"/>
      <c r="T45" s="43"/>
      <c r="U45" s="43">
        <v>9.2903376665974396E-3</v>
      </c>
      <c r="V45" s="43">
        <v>9.2903376665974396E-3</v>
      </c>
      <c r="W45" s="43">
        <v>351</v>
      </c>
      <c r="X45" s="260">
        <v>296.39999999999998</v>
      </c>
      <c r="Y45" s="56" t="str">
        <f>IF(D45&gt;'1d. STPIS MED Threshold'!$C$10,"Yes","NO")</f>
        <v>NO</v>
      </c>
      <c r="Z45" s="97"/>
    </row>
    <row r="46" spans="2:26" s="208" customFormat="1" x14ac:dyDescent="0.2">
      <c r="B46" s="209">
        <f t="shared" si="0"/>
        <v>41125</v>
      </c>
      <c r="C46" s="43">
        <v>1.6409183482853605E-2</v>
      </c>
      <c r="D46" s="43">
        <v>1.6409183482853605E-2</v>
      </c>
      <c r="E46" s="43">
        <v>0</v>
      </c>
      <c r="F46" s="43">
        <v>0</v>
      </c>
      <c r="G46" s="43">
        <v>7.3301770586396463E-3</v>
      </c>
      <c r="H46" s="43">
        <v>7.3301770586396463E-3</v>
      </c>
      <c r="I46" s="43"/>
      <c r="J46" s="43"/>
      <c r="K46" s="43">
        <v>4.3031595936851651E-2</v>
      </c>
      <c r="L46" s="43">
        <v>4.3031595936851651E-2</v>
      </c>
      <c r="M46" s="43">
        <v>1.7369490718744411E-3</v>
      </c>
      <c r="N46" s="43">
        <v>1.7369490718744411E-3</v>
      </c>
      <c r="O46" s="43">
        <v>0</v>
      </c>
      <c r="P46" s="43">
        <v>0</v>
      </c>
      <c r="Q46" s="43">
        <v>1.5625623775328951E-3</v>
      </c>
      <c r="R46" s="43">
        <v>1.5625623775328951E-3</v>
      </c>
      <c r="S46" s="43"/>
      <c r="T46" s="43"/>
      <c r="U46" s="43">
        <v>2.2639459067857999E-3</v>
      </c>
      <c r="V46" s="43">
        <v>2.2639459067857999E-3</v>
      </c>
      <c r="W46" s="43">
        <v>183</v>
      </c>
      <c r="X46" s="260">
        <v>169.4</v>
      </c>
      <c r="Y46" s="56" t="str">
        <f>IF(D46&gt;'1d. STPIS MED Threshold'!$C$10,"Yes","NO")</f>
        <v>NO</v>
      </c>
      <c r="Z46" s="97"/>
    </row>
    <row r="47" spans="2:26" s="208" customFormat="1" x14ac:dyDescent="0.2">
      <c r="B47" s="209">
        <f t="shared" si="0"/>
        <v>41126</v>
      </c>
      <c r="C47" s="43">
        <v>0.32158108472415597</v>
      </c>
      <c r="D47" s="43">
        <v>0.32158108472415597</v>
      </c>
      <c r="E47" s="43">
        <v>0</v>
      </c>
      <c r="F47" s="43">
        <v>0</v>
      </c>
      <c r="G47" s="43">
        <v>0.40385439334173812</v>
      </c>
      <c r="H47" s="43">
        <v>0.40385439334173812</v>
      </c>
      <c r="I47" s="43"/>
      <c r="J47" s="43"/>
      <c r="K47" s="43">
        <v>8.5542437629520546E-2</v>
      </c>
      <c r="L47" s="43">
        <v>8.5542437629520546E-2</v>
      </c>
      <c r="M47" s="43">
        <v>4.3270312542527424E-3</v>
      </c>
      <c r="N47" s="43">
        <v>4.3270312542527424E-3</v>
      </c>
      <c r="O47" s="43">
        <v>0</v>
      </c>
      <c r="P47" s="43">
        <v>0</v>
      </c>
      <c r="Q47" s="43">
        <v>5.3991473866504686E-3</v>
      </c>
      <c r="R47" s="43">
        <v>5.3991473866504686E-3</v>
      </c>
      <c r="S47" s="43"/>
      <c r="T47" s="43"/>
      <c r="U47" s="43">
        <v>1.2526763843011346E-3</v>
      </c>
      <c r="V47" s="43">
        <v>1.2526763843011346E-3</v>
      </c>
      <c r="W47" s="43">
        <v>209</v>
      </c>
      <c r="X47" s="260">
        <v>183.2</v>
      </c>
      <c r="Y47" s="56" t="str">
        <f>IF(D47&gt;'1d. STPIS MED Threshold'!$C$10,"Yes","NO")</f>
        <v>NO</v>
      </c>
      <c r="Z47" s="97"/>
    </row>
    <row r="48" spans="2:26" s="208" customFormat="1" x14ac:dyDescent="0.2">
      <c r="B48" s="209">
        <f t="shared" si="0"/>
        <v>41127</v>
      </c>
      <c r="C48" s="43">
        <v>0.64872068165708718</v>
      </c>
      <c r="D48" s="43">
        <v>0.64872068165708718</v>
      </c>
      <c r="E48" s="43">
        <v>0</v>
      </c>
      <c r="F48" s="43">
        <v>0</v>
      </c>
      <c r="G48" s="43">
        <v>0.75144456765300194</v>
      </c>
      <c r="H48" s="43">
        <v>0.75144456765300194</v>
      </c>
      <c r="I48" s="43"/>
      <c r="J48" s="43"/>
      <c r="K48" s="43">
        <v>0.35677655582928158</v>
      </c>
      <c r="L48" s="43">
        <v>0.35677655582928158</v>
      </c>
      <c r="M48" s="43">
        <v>9.9949745176078093E-3</v>
      </c>
      <c r="N48" s="43">
        <v>9.9949745176078093E-3</v>
      </c>
      <c r="O48" s="43">
        <v>0</v>
      </c>
      <c r="P48" s="43">
        <v>0</v>
      </c>
      <c r="Q48" s="43">
        <v>1.1608021471663134E-2</v>
      </c>
      <c r="R48" s="43">
        <v>1.1608021471663134E-2</v>
      </c>
      <c r="S48" s="43"/>
      <c r="T48" s="43"/>
      <c r="U48" s="43">
        <v>5.4085416659844024E-3</v>
      </c>
      <c r="V48" s="43">
        <v>5.4085416659844024E-3</v>
      </c>
      <c r="W48" s="43">
        <v>379</v>
      </c>
      <c r="X48" s="260">
        <v>321.39999999999998</v>
      </c>
      <c r="Y48" s="56" t="str">
        <f>IF(D48&gt;'1d. STPIS MED Threshold'!$C$10,"Yes","NO")</f>
        <v>NO</v>
      </c>
      <c r="Z48" s="97"/>
    </row>
    <row r="49" spans="2:26" s="208" customFormat="1" x14ac:dyDescent="0.2">
      <c r="B49" s="209">
        <f t="shared" si="0"/>
        <v>41128</v>
      </c>
      <c r="C49" s="43">
        <v>4.0951458988752035E-2</v>
      </c>
      <c r="D49" s="43">
        <v>4.0951458988752035E-2</v>
      </c>
      <c r="E49" s="43">
        <v>0</v>
      </c>
      <c r="F49" s="43">
        <v>0</v>
      </c>
      <c r="G49" s="43">
        <v>2.5494009859208945E-2</v>
      </c>
      <c r="H49" s="43">
        <v>2.5494009859208945E-2</v>
      </c>
      <c r="I49" s="43"/>
      <c r="J49" s="43"/>
      <c r="K49" s="43">
        <v>8.6411053019893602E-2</v>
      </c>
      <c r="L49" s="43">
        <v>8.6411053019893602E-2</v>
      </c>
      <c r="M49" s="43">
        <v>9.4728906272100149E-4</v>
      </c>
      <c r="N49" s="43">
        <v>9.4728906272100149E-4</v>
      </c>
      <c r="O49" s="43">
        <v>0</v>
      </c>
      <c r="P49" s="43">
        <v>0</v>
      </c>
      <c r="Q49" s="43">
        <v>2.2884654794348504E-4</v>
      </c>
      <c r="R49" s="43">
        <v>2.2884654794348504E-4</v>
      </c>
      <c r="S49" s="43"/>
      <c r="T49" s="43"/>
      <c r="U49" s="43">
        <v>3.0496752758867643E-3</v>
      </c>
      <c r="V49" s="43">
        <v>3.0496752758867643E-3</v>
      </c>
      <c r="W49" s="43">
        <v>272</v>
      </c>
      <c r="X49" s="260">
        <v>256.60000000000002</v>
      </c>
      <c r="Y49" s="56" t="str">
        <f>IF(D49&gt;'1d. STPIS MED Threshold'!$C$10,"Yes","NO")</f>
        <v>NO</v>
      </c>
      <c r="Z49" s="97"/>
    </row>
    <row r="50" spans="2:26" s="208" customFormat="1" x14ac:dyDescent="0.2">
      <c r="B50" s="209">
        <f t="shared" si="0"/>
        <v>41129</v>
      </c>
      <c r="C50" s="43">
        <v>0.15379783299439276</v>
      </c>
      <c r="D50" s="43">
        <v>0.15379783299439276</v>
      </c>
      <c r="E50" s="43">
        <v>0</v>
      </c>
      <c r="F50" s="43">
        <v>0</v>
      </c>
      <c r="G50" s="43">
        <v>2.6664130076848543E-2</v>
      </c>
      <c r="H50" s="43">
        <v>2.6664130076848543E-2</v>
      </c>
      <c r="I50" s="43"/>
      <c r="J50" s="43"/>
      <c r="K50" s="43">
        <v>0.52571717681835384</v>
      </c>
      <c r="L50" s="43">
        <v>0.52571717681835384</v>
      </c>
      <c r="M50" s="43">
        <v>3.286311780006837E-3</v>
      </c>
      <c r="N50" s="43">
        <v>3.286311780006837E-3</v>
      </c>
      <c r="O50" s="43">
        <v>0</v>
      </c>
      <c r="P50" s="43">
        <v>0</v>
      </c>
      <c r="Q50" s="43">
        <v>1.3937443451936024E-3</v>
      </c>
      <c r="R50" s="43">
        <v>1.3937443451936024E-3</v>
      </c>
      <c r="S50" s="43"/>
      <c r="T50" s="43"/>
      <c r="U50" s="43">
        <v>8.8338317468200627E-3</v>
      </c>
      <c r="V50" s="43">
        <v>8.8338317468200627E-3</v>
      </c>
      <c r="W50" s="43">
        <v>249</v>
      </c>
      <c r="X50" s="260">
        <v>232.6</v>
      </c>
      <c r="Y50" s="56" t="str">
        <f>IF(D50&gt;'1d. STPIS MED Threshold'!$C$10,"Yes","NO")</f>
        <v>NO</v>
      </c>
      <c r="Z50" s="97"/>
    </row>
    <row r="51" spans="2:26" s="208" customFormat="1" x14ac:dyDescent="0.2">
      <c r="B51" s="209">
        <f t="shared" si="0"/>
        <v>41130</v>
      </c>
      <c r="C51" s="43">
        <v>0.41912089635631045</v>
      </c>
      <c r="D51" s="43">
        <v>0.41912089635631045</v>
      </c>
      <c r="E51" s="43">
        <v>0</v>
      </c>
      <c r="F51" s="43">
        <v>0</v>
      </c>
      <c r="G51" s="43">
        <v>0.44496360349112346</v>
      </c>
      <c r="H51" s="43">
        <v>0.44496360349112346</v>
      </c>
      <c r="I51" s="43"/>
      <c r="J51" s="43"/>
      <c r="K51" s="43">
        <v>0.34847128887790851</v>
      </c>
      <c r="L51" s="43">
        <v>0.34847128887790851</v>
      </c>
      <c r="M51" s="43">
        <v>3.1355618925927686E-3</v>
      </c>
      <c r="N51" s="43">
        <v>3.1355618925927686E-3</v>
      </c>
      <c r="O51" s="43">
        <v>0</v>
      </c>
      <c r="P51" s="43">
        <v>0</v>
      </c>
      <c r="Q51" s="43">
        <v>2.2676779735220989E-3</v>
      </c>
      <c r="R51" s="43">
        <v>2.2676779735220989E-3</v>
      </c>
      <c r="S51" s="43"/>
      <c r="T51" s="43"/>
      <c r="U51" s="43">
        <v>5.6975934030063574E-3</v>
      </c>
      <c r="V51" s="43">
        <v>5.6975934030063574E-3</v>
      </c>
      <c r="W51" s="43">
        <v>274</v>
      </c>
      <c r="X51" s="260">
        <v>232.4</v>
      </c>
      <c r="Y51" s="56" t="str">
        <f>IF(D51&gt;'1d. STPIS MED Threshold'!$C$10,"Yes","NO")</f>
        <v>NO</v>
      </c>
      <c r="Z51" s="97"/>
    </row>
    <row r="52" spans="2:26" s="208" customFormat="1" x14ac:dyDescent="0.2">
      <c r="B52" s="209">
        <f t="shared" si="0"/>
        <v>41131</v>
      </c>
      <c r="C52" s="43">
        <v>0.32074286786289052</v>
      </c>
      <c r="D52" s="43">
        <v>0.32074286786289052</v>
      </c>
      <c r="E52" s="43">
        <v>0</v>
      </c>
      <c r="F52" s="43">
        <v>0</v>
      </c>
      <c r="G52" s="43">
        <v>0.18570297866029253</v>
      </c>
      <c r="H52" s="43">
        <v>0.18570297866029253</v>
      </c>
      <c r="I52" s="43"/>
      <c r="J52" s="43"/>
      <c r="K52" s="43">
        <v>0.71747529220320161</v>
      </c>
      <c r="L52" s="43">
        <v>0.71747529220320161</v>
      </c>
      <c r="M52" s="43">
        <v>8.0089591172565876E-3</v>
      </c>
      <c r="N52" s="43">
        <v>8.0089591172565876E-3</v>
      </c>
      <c r="O52" s="43">
        <v>0</v>
      </c>
      <c r="P52" s="43">
        <v>0</v>
      </c>
      <c r="Q52" s="43">
        <v>4.7561126733060618E-3</v>
      </c>
      <c r="R52" s="43">
        <v>4.7561126733060618E-3</v>
      </c>
      <c r="S52" s="43"/>
      <c r="T52" s="43"/>
      <c r="U52" s="43">
        <v>1.7568578770514934E-2</v>
      </c>
      <c r="V52" s="43">
        <v>1.7568578770514934E-2</v>
      </c>
      <c r="W52" s="43">
        <v>348</v>
      </c>
      <c r="X52" s="260">
        <v>311.60000000000002</v>
      </c>
      <c r="Y52" s="56" t="str">
        <f>IF(D52&gt;'1d. STPIS MED Threshold'!$C$10,"Yes","NO")</f>
        <v>NO</v>
      </c>
      <c r="Z52" s="97"/>
    </row>
    <row r="53" spans="2:26" s="208" customFormat="1" x14ac:dyDescent="0.2">
      <c r="B53" s="209">
        <f t="shared" si="0"/>
        <v>41132</v>
      </c>
      <c r="C53" s="43">
        <v>0.10927680346936423</v>
      </c>
      <c r="D53" s="43">
        <v>0.10927680346936423</v>
      </c>
      <c r="E53" s="43">
        <v>0</v>
      </c>
      <c r="F53" s="43">
        <v>0</v>
      </c>
      <c r="G53" s="43">
        <v>0.13083639776935546</v>
      </c>
      <c r="H53" s="43">
        <v>0.13083639776935546</v>
      </c>
      <c r="I53" s="43"/>
      <c r="J53" s="43"/>
      <c r="K53" s="43">
        <v>4.7713870780157125E-2</v>
      </c>
      <c r="L53" s="43">
        <v>4.7713870780157125E-2</v>
      </c>
      <c r="M53" s="43">
        <v>1.2400203979483911E-3</v>
      </c>
      <c r="N53" s="43">
        <v>1.2400203979483911E-3</v>
      </c>
      <c r="O53" s="43">
        <v>0</v>
      </c>
      <c r="P53" s="43">
        <v>0</v>
      </c>
      <c r="Q53" s="43">
        <v>1.6314907320721642E-3</v>
      </c>
      <c r="R53" s="43">
        <v>1.6314907320721642E-3</v>
      </c>
      <c r="S53" s="43"/>
      <c r="T53" s="43"/>
      <c r="U53" s="43">
        <v>1.1399825161758408E-4</v>
      </c>
      <c r="V53" s="43">
        <v>1.1399825161758408E-4</v>
      </c>
      <c r="W53" s="43">
        <v>185</v>
      </c>
      <c r="X53" s="260">
        <v>157.80000000000001</v>
      </c>
      <c r="Y53" s="56" t="str">
        <f>IF(D53&gt;'1d. STPIS MED Threshold'!$C$10,"Yes","NO")</f>
        <v>NO</v>
      </c>
      <c r="Z53" s="97"/>
    </row>
    <row r="54" spans="2:26" s="208" customFormat="1" x14ac:dyDescent="0.2">
      <c r="B54" s="209">
        <f t="shared" si="0"/>
        <v>41133</v>
      </c>
      <c r="C54" s="43">
        <v>2.9877909957564775E-2</v>
      </c>
      <c r="D54" s="43">
        <v>2.9877909957564775E-2</v>
      </c>
      <c r="E54" s="43">
        <v>0</v>
      </c>
      <c r="F54" s="43">
        <v>0</v>
      </c>
      <c r="G54" s="43">
        <v>1.4084880989307018E-3</v>
      </c>
      <c r="H54" s="43">
        <v>1.4084880989307018E-3</v>
      </c>
      <c r="I54" s="43"/>
      <c r="J54" s="43"/>
      <c r="K54" s="43">
        <v>0.11307251140894525</v>
      </c>
      <c r="L54" s="43">
        <v>0.11307251140894525</v>
      </c>
      <c r="M54" s="43">
        <v>4.5419436863070441E-4</v>
      </c>
      <c r="N54" s="43">
        <v>4.5419436863070441E-4</v>
      </c>
      <c r="O54" s="43">
        <v>0</v>
      </c>
      <c r="P54" s="43">
        <v>0</v>
      </c>
      <c r="Q54" s="43">
        <v>1.4056600447929615E-5</v>
      </c>
      <c r="R54" s="43">
        <v>1.4056600447929615E-5</v>
      </c>
      <c r="S54" s="43"/>
      <c r="T54" s="43"/>
      <c r="U54" s="43">
        <v>1.7402994721382875E-3</v>
      </c>
      <c r="V54" s="43">
        <v>1.7402994721382875E-3</v>
      </c>
      <c r="W54" s="43">
        <v>159</v>
      </c>
      <c r="X54" s="260">
        <v>148.4</v>
      </c>
      <c r="Y54" s="56" t="str">
        <f>IF(D54&gt;'1d. STPIS MED Threshold'!$C$10,"Yes","NO")</f>
        <v>NO</v>
      </c>
      <c r="Z54" s="97"/>
    </row>
    <row r="55" spans="2:26" s="208" customFormat="1" x14ac:dyDescent="0.2">
      <c r="B55" s="209">
        <f t="shared" si="0"/>
        <v>41134</v>
      </c>
      <c r="C55" s="43">
        <v>4.6792735689540725E-2</v>
      </c>
      <c r="D55" s="43">
        <v>4.6792735689540725E-2</v>
      </c>
      <c r="E55" s="43">
        <v>0</v>
      </c>
      <c r="F55" s="43">
        <v>0</v>
      </c>
      <c r="G55" s="43">
        <v>5.1375723937876441E-2</v>
      </c>
      <c r="H55" s="43">
        <v>5.1375723937876441E-2</v>
      </c>
      <c r="I55" s="43"/>
      <c r="J55" s="43"/>
      <c r="K55" s="43">
        <v>3.397003288869567E-2</v>
      </c>
      <c r="L55" s="43">
        <v>3.397003288869567E-2</v>
      </c>
      <c r="M55" s="43">
        <v>9.4796815355772588E-4</v>
      </c>
      <c r="N55" s="43">
        <v>9.4796815355772588E-4</v>
      </c>
      <c r="O55" s="43">
        <v>0</v>
      </c>
      <c r="P55" s="43">
        <v>0</v>
      </c>
      <c r="Q55" s="43">
        <v>8.4255422859118626E-4</v>
      </c>
      <c r="R55" s="43">
        <v>8.4255422859118626E-4</v>
      </c>
      <c r="S55" s="43"/>
      <c r="T55" s="43"/>
      <c r="U55" s="43">
        <v>1.2651728555306949E-3</v>
      </c>
      <c r="V55" s="43">
        <v>1.2651728555306949E-3</v>
      </c>
      <c r="W55" s="43">
        <v>249</v>
      </c>
      <c r="X55" s="260">
        <v>237</v>
      </c>
      <c r="Y55" s="56" t="str">
        <f>IF(D55&gt;'1d. STPIS MED Threshold'!$C$10,"Yes","NO")</f>
        <v>NO</v>
      </c>
      <c r="Z55" s="97"/>
    </row>
    <row r="56" spans="2:26" s="208" customFormat="1" x14ac:dyDescent="0.2">
      <c r="B56" s="209">
        <f t="shared" si="0"/>
        <v>41135</v>
      </c>
      <c r="C56" s="43">
        <v>2.4411011736039854E-2</v>
      </c>
      <c r="D56" s="43">
        <v>2.4411011736039854E-2</v>
      </c>
      <c r="E56" s="43">
        <v>0</v>
      </c>
      <c r="F56" s="43">
        <v>0</v>
      </c>
      <c r="G56" s="43">
        <v>1.2884538988293362E-3</v>
      </c>
      <c r="H56" s="43">
        <v>1.2884538988293362E-3</v>
      </c>
      <c r="I56" s="43"/>
      <c r="J56" s="43"/>
      <c r="K56" s="43">
        <v>9.19595340953831E-2</v>
      </c>
      <c r="L56" s="43">
        <v>9.19595340953831E-2</v>
      </c>
      <c r="M56" s="43">
        <v>3.5041177239298287E-4</v>
      </c>
      <c r="N56" s="43">
        <v>3.5041177239298287E-4</v>
      </c>
      <c r="O56" s="43">
        <v>0</v>
      </c>
      <c r="P56" s="43">
        <v>0</v>
      </c>
      <c r="Q56" s="43">
        <v>1.7068495873942141E-5</v>
      </c>
      <c r="R56" s="43">
        <v>1.7068495873942141E-5</v>
      </c>
      <c r="S56" s="43"/>
      <c r="T56" s="43"/>
      <c r="U56" s="43">
        <v>1.3241994818715668E-3</v>
      </c>
      <c r="V56" s="43">
        <v>1.3241994818715668E-3</v>
      </c>
      <c r="W56" s="43">
        <v>207</v>
      </c>
      <c r="X56" s="260">
        <v>204.2</v>
      </c>
      <c r="Y56" s="56" t="str">
        <f>IF(D56&gt;'1d. STPIS MED Threshold'!$C$10,"Yes","NO")</f>
        <v>NO</v>
      </c>
      <c r="Z56" s="97"/>
    </row>
    <row r="57" spans="2:26" s="208" customFormat="1" x14ac:dyDescent="0.2">
      <c r="B57" s="209">
        <f t="shared" si="0"/>
        <v>41136</v>
      </c>
      <c r="C57" s="43">
        <v>7.3059662538009235E-3</v>
      </c>
      <c r="D57" s="43">
        <v>7.3059662538009235E-3</v>
      </c>
      <c r="E57" s="43">
        <v>0</v>
      </c>
      <c r="F57" s="43">
        <v>0</v>
      </c>
      <c r="G57" s="43">
        <v>5.3350509910649402E-3</v>
      </c>
      <c r="H57" s="43">
        <v>5.3350509910649402E-3</v>
      </c>
      <c r="I57" s="43"/>
      <c r="J57" s="43"/>
      <c r="K57" s="43">
        <v>1.3120141201027663E-2</v>
      </c>
      <c r="L57" s="43">
        <v>1.3120141201027663E-2</v>
      </c>
      <c r="M57" s="43">
        <v>6.9734823454264391E-5</v>
      </c>
      <c r="N57" s="43">
        <v>6.9734823454264391E-5</v>
      </c>
      <c r="O57" s="43">
        <v>0</v>
      </c>
      <c r="P57" s="43">
        <v>0</v>
      </c>
      <c r="Q57" s="43">
        <v>6.2844074021150832E-5</v>
      </c>
      <c r="R57" s="43">
        <v>6.2844074021150832E-5</v>
      </c>
      <c r="S57" s="43"/>
      <c r="T57" s="43"/>
      <c r="U57" s="43">
        <v>9.054852984968797E-5</v>
      </c>
      <c r="V57" s="43">
        <v>9.054852984968797E-5</v>
      </c>
      <c r="W57" s="43">
        <v>155</v>
      </c>
      <c r="X57" s="260">
        <v>150.19999999999999</v>
      </c>
      <c r="Y57" s="56" t="str">
        <f>IF(D57&gt;'1d. STPIS MED Threshold'!$C$10,"Yes","NO")</f>
        <v>NO</v>
      </c>
      <c r="Z57" s="97"/>
    </row>
    <row r="58" spans="2:26" s="208" customFormat="1" x14ac:dyDescent="0.2">
      <c r="B58" s="209">
        <f t="shared" si="0"/>
        <v>41137</v>
      </c>
      <c r="C58" s="43">
        <v>8.3366438589443315E-2</v>
      </c>
      <c r="D58" s="43">
        <v>8.3366438589443315E-2</v>
      </c>
      <c r="E58" s="43">
        <v>0</v>
      </c>
      <c r="F58" s="43">
        <v>0</v>
      </c>
      <c r="G58" s="43">
        <v>6.8286492951192115E-2</v>
      </c>
      <c r="H58" s="43">
        <v>6.8286492951192115E-2</v>
      </c>
      <c r="I58" s="43"/>
      <c r="J58" s="43"/>
      <c r="K58" s="43">
        <v>0.12815017503139722</v>
      </c>
      <c r="L58" s="43">
        <v>0.12815017503139722</v>
      </c>
      <c r="M58" s="43">
        <v>2.8721029972825778E-3</v>
      </c>
      <c r="N58" s="43">
        <v>2.8721029972825778E-3</v>
      </c>
      <c r="O58" s="43">
        <v>0</v>
      </c>
      <c r="P58" s="43">
        <v>0</v>
      </c>
      <c r="Q58" s="43">
        <v>2.2758708335146385E-3</v>
      </c>
      <c r="R58" s="43">
        <v>2.2758708335146385E-3</v>
      </c>
      <c r="S58" s="43"/>
      <c r="T58" s="43"/>
      <c r="U58" s="43">
        <v>4.6381017217647135E-3</v>
      </c>
      <c r="V58" s="43">
        <v>4.6381017217647135E-3</v>
      </c>
      <c r="W58" s="43">
        <v>210</v>
      </c>
      <c r="X58" s="260">
        <v>186.6</v>
      </c>
      <c r="Y58" s="56" t="str">
        <f>IF(D58&gt;'1d. STPIS MED Threshold'!$C$10,"Yes","NO")</f>
        <v>NO</v>
      </c>
      <c r="Z58" s="97"/>
    </row>
    <row r="59" spans="2:26" s="208" customFormat="1" x14ac:dyDescent="0.2">
      <c r="B59" s="209">
        <f t="shared" si="0"/>
        <v>41138</v>
      </c>
      <c r="C59" s="43">
        <v>2.1383533974909746E-2</v>
      </c>
      <c r="D59" s="43">
        <v>2.1383533974909746E-2</v>
      </c>
      <c r="E59" s="43">
        <v>0</v>
      </c>
      <c r="F59" s="43">
        <v>0</v>
      </c>
      <c r="G59" s="43">
        <v>2.2612604449587369E-2</v>
      </c>
      <c r="H59" s="43">
        <v>2.2612604449587369E-2</v>
      </c>
      <c r="I59" s="43"/>
      <c r="J59" s="43"/>
      <c r="K59" s="43">
        <v>1.8043785268605783E-2</v>
      </c>
      <c r="L59" s="43">
        <v>1.8043785268605783E-2</v>
      </c>
      <c r="M59" s="43">
        <v>8.9150524070429928E-4</v>
      </c>
      <c r="N59" s="43">
        <v>8.9150524070429928E-4</v>
      </c>
      <c r="O59" s="43">
        <v>0</v>
      </c>
      <c r="P59" s="43">
        <v>0</v>
      </c>
      <c r="Q59" s="43">
        <v>1.1444678007366644E-3</v>
      </c>
      <c r="R59" s="43">
        <v>1.1444678007366644E-3</v>
      </c>
      <c r="S59" s="43"/>
      <c r="T59" s="43"/>
      <c r="U59" s="43">
        <v>1.6552470428907325E-4</v>
      </c>
      <c r="V59" s="43">
        <v>1.6552470428907325E-4</v>
      </c>
      <c r="W59" s="43">
        <v>193</v>
      </c>
      <c r="X59" s="260">
        <v>178.6</v>
      </c>
      <c r="Y59" s="56" t="str">
        <f>IF(D59&gt;'1d. STPIS MED Threshold'!$C$10,"Yes","NO")</f>
        <v>NO</v>
      </c>
      <c r="Z59" s="97"/>
    </row>
    <row r="60" spans="2:26" s="208" customFormat="1" x14ac:dyDescent="0.2">
      <c r="B60" s="209">
        <f t="shared" si="0"/>
        <v>41139</v>
      </c>
      <c r="C60" s="43">
        <v>5.1454595232230723E-3</v>
      </c>
      <c r="D60" s="43">
        <v>5.1454595232230723E-3</v>
      </c>
      <c r="E60" s="43">
        <v>0</v>
      </c>
      <c r="F60" s="43">
        <v>0</v>
      </c>
      <c r="G60" s="43">
        <v>9.6382595744523895E-4</v>
      </c>
      <c r="H60" s="43">
        <v>9.6382595744523895E-4</v>
      </c>
      <c r="I60" s="43"/>
      <c r="J60" s="43"/>
      <c r="K60" s="43">
        <v>1.7362993412640144E-2</v>
      </c>
      <c r="L60" s="43">
        <v>1.7362993412640144E-2</v>
      </c>
      <c r="M60" s="43">
        <v>2.8102213536161755E-4</v>
      </c>
      <c r="N60" s="43">
        <v>2.8102213536161755E-4</v>
      </c>
      <c r="O60" s="43">
        <v>0</v>
      </c>
      <c r="P60" s="43">
        <v>0</v>
      </c>
      <c r="Q60" s="43">
        <v>9.0357114810581109E-6</v>
      </c>
      <c r="R60" s="43">
        <v>9.0357114810581109E-6</v>
      </c>
      <c r="S60" s="43"/>
      <c r="T60" s="43"/>
      <c r="U60" s="43">
        <v>1.0750982492120486E-3</v>
      </c>
      <c r="V60" s="43">
        <v>1.0750982492120486E-3</v>
      </c>
      <c r="W60" s="43">
        <v>158</v>
      </c>
      <c r="X60" s="260">
        <v>136.4</v>
      </c>
      <c r="Y60" s="56" t="str">
        <f>IF(D60&gt;'1d. STPIS MED Threshold'!$C$10,"Yes","NO")</f>
        <v>NO</v>
      </c>
      <c r="Z60" s="97"/>
    </row>
    <row r="61" spans="2:26" s="208" customFormat="1" x14ac:dyDescent="0.2">
      <c r="B61" s="209">
        <f t="shared" si="0"/>
        <v>41140</v>
      </c>
      <c r="C61" s="43">
        <v>5.0513445924916162E-2</v>
      </c>
      <c r="D61" s="43">
        <v>5.0513445924916162E-2</v>
      </c>
      <c r="E61" s="43">
        <v>0</v>
      </c>
      <c r="F61" s="43">
        <v>0</v>
      </c>
      <c r="G61" s="43">
        <v>6.7326001367711441E-2</v>
      </c>
      <c r="H61" s="43">
        <v>6.7326001367711441E-2</v>
      </c>
      <c r="I61" s="43"/>
      <c r="J61" s="43"/>
      <c r="K61" s="43">
        <v>2.1835630365748559E-3</v>
      </c>
      <c r="L61" s="43">
        <v>2.1835630365748559E-3</v>
      </c>
      <c r="M61" s="43">
        <v>5.5321495006442167E-4</v>
      </c>
      <c r="N61" s="43">
        <v>5.5321495006442167E-4</v>
      </c>
      <c r="O61" s="43">
        <v>0</v>
      </c>
      <c r="P61" s="43">
        <v>0</v>
      </c>
      <c r="Q61" s="43">
        <v>7.3954395039043297E-4</v>
      </c>
      <c r="R61" s="43">
        <v>7.3954395039043297E-4</v>
      </c>
      <c r="S61" s="43"/>
      <c r="T61" s="43"/>
      <c r="U61" s="43">
        <v>1.751521152332772E-5</v>
      </c>
      <c r="V61" s="43">
        <v>1.751521152332772E-5</v>
      </c>
      <c r="W61" s="43">
        <v>114</v>
      </c>
      <c r="X61" s="260">
        <v>105.4</v>
      </c>
      <c r="Y61" s="56" t="str">
        <f>IF(D61&gt;'1d. STPIS MED Threshold'!$C$10,"Yes","NO")</f>
        <v>NO</v>
      </c>
      <c r="Z61" s="97"/>
    </row>
    <row r="62" spans="2:26" s="208" customFormat="1" x14ac:dyDescent="0.2">
      <c r="B62" s="209">
        <f t="shared" si="0"/>
        <v>41141</v>
      </c>
      <c r="C62" s="43">
        <v>0.29059758732779056</v>
      </c>
      <c r="D62" s="43">
        <v>0.29059758732779056</v>
      </c>
      <c r="E62" s="43">
        <v>0</v>
      </c>
      <c r="F62" s="43">
        <v>0</v>
      </c>
      <c r="G62" s="43">
        <v>0.20159692955651506</v>
      </c>
      <c r="H62" s="43">
        <v>0.20159692955651506</v>
      </c>
      <c r="I62" s="43"/>
      <c r="J62" s="43"/>
      <c r="K62" s="43">
        <v>0.55253500991483073</v>
      </c>
      <c r="L62" s="43">
        <v>0.55253500991483073</v>
      </c>
      <c r="M62" s="43">
        <v>3.4160174317173176E-3</v>
      </c>
      <c r="N62" s="43">
        <v>3.4160174317173176E-3</v>
      </c>
      <c r="O62" s="43">
        <v>0</v>
      </c>
      <c r="P62" s="43">
        <v>0</v>
      </c>
      <c r="Q62" s="43">
        <v>2.0253980232038025E-3</v>
      </c>
      <c r="R62" s="43">
        <v>2.0253980232038025E-3</v>
      </c>
      <c r="S62" s="43"/>
      <c r="T62" s="43"/>
      <c r="U62" s="43">
        <v>7.496373297628694E-3</v>
      </c>
      <c r="V62" s="43">
        <v>7.496373297628694E-3</v>
      </c>
      <c r="W62" s="43">
        <v>299</v>
      </c>
      <c r="X62" s="260">
        <v>228.6</v>
      </c>
      <c r="Y62" s="56" t="str">
        <f>IF(D62&gt;'1d. STPIS MED Threshold'!$C$10,"Yes","NO")</f>
        <v>NO</v>
      </c>
      <c r="Z62" s="97"/>
    </row>
    <row r="63" spans="2:26" s="208" customFormat="1" x14ac:dyDescent="0.2">
      <c r="B63" s="209">
        <f t="shared" si="0"/>
        <v>41142</v>
      </c>
      <c r="C63" s="43">
        <v>3.7683752642885614E-2</v>
      </c>
      <c r="D63" s="43">
        <v>3.7683752642885614E-2</v>
      </c>
      <c r="E63" s="43">
        <v>0</v>
      </c>
      <c r="F63" s="43">
        <v>0</v>
      </c>
      <c r="G63" s="43">
        <v>4.9954586648748099E-2</v>
      </c>
      <c r="H63" s="43">
        <v>4.9954586648748099E-2</v>
      </c>
      <c r="I63" s="43"/>
      <c r="J63" s="43"/>
      <c r="K63" s="43">
        <v>2.4308659390414912E-3</v>
      </c>
      <c r="L63" s="43">
        <v>2.4308659390414912E-3</v>
      </c>
      <c r="M63" s="43">
        <v>7.9677684633389751E-4</v>
      </c>
      <c r="N63" s="43">
        <v>7.9677684633389751E-4</v>
      </c>
      <c r="O63" s="43">
        <v>0</v>
      </c>
      <c r="P63" s="43">
        <v>0</v>
      </c>
      <c r="Q63" s="43">
        <v>1.0598557093500502E-3</v>
      </c>
      <c r="R63" s="43">
        <v>1.0598557093500502E-3</v>
      </c>
      <c r="S63" s="43"/>
      <c r="T63" s="43"/>
      <c r="U63" s="43">
        <v>4.0854889734987169E-5</v>
      </c>
      <c r="V63" s="43">
        <v>4.0854889734987169E-5</v>
      </c>
      <c r="W63" s="43">
        <v>236</v>
      </c>
      <c r="X63" s="260">
        <v>228.4</v>
      </c>
      <c r="Y63" s="56" t="str">
        <f>IF(D63&gt;'1d. STPIS MED Threshold'!$C$10,"Yes","NO")</f>
        <v>NO</v>
      </c>
      <c r="Z63" s="97"/>
    </row>
    <row r="64" spans="2:26" s="208" customFormat="1" x14ac:dyDescent="0.2">
      <c r="B64" s="209">
        <f t="shared" si="0"/>
        <v>41143</v>
      </c>
      <c r="C64" s="43">
        <v>1.5277771124324806E-2</v>
      </c>
      <c r="D64" s="43">
        <v>1.5277771124324806E-2</v>
      </c>
      <c r="E64" s="43">
        <v>8.37743089172115E-3</v>
      </c>
      <c r="F64" s="43">
        <v>8.37743089172115E-3</v>
      </c>
      <c r="G64" s="43">
        <v>1.7343481160173368E-2</v>
      </c>
      <c r="H64" s="43">
        <v>1.7343481160173368E-2</v>
      </c>
      <c r="I64" s="43"/>
      <c r="J64" s="43"/>
      <c r="K64" s="43">
        <v>9.3503449249968951E-3</v>
      </c>
      <c r="L64" s="43">
        <v>9.3503449249968951E-3</v>
      </c>
      <c r="M64" s="43">
        <v>2.2949076214099306E-3</v>
      </c>
      <c r="N64" s="43">
        <v>2.2949076214099306E-3</v>
      </c>
      <c r="O64" s="43">
        <v>2.6524847150568301E-4</v>
      </c>
      <c r="P64" s="43">
        <v>2.6524847150568301E-4</v>
      </c>
      <c r="Q64" s="43">
        <v>3.0186030897862547E-3</v>
      </c>
      <c r="R64" s="43">
        <v>3.0186030897862547E-3</v>
      </c>
      <c r="S64" s="43"/>
      <c r="T64" s="43"/>
      <c r="U64" s="43">
        <v>2.1404295068244426E-4</v>
      </c>
      <c r="V64" s="43">
        <v>2.1404295068244426E-4</v>
      </c>
      <c r="W64" s="43">
        <v>195</v>
      </c>
      <c r="X64" s="260">
        <v>175.2</v>
      </c>
      <c r="Y64" s="56" t="str">
        <f>IF(D64&gt;'1d. STPIS MED Threshold'!$C$10,"Yes","NO")</f>
        <v>NO</v>
      </c>
      <c r="Z64" s="97"/>
    </row>
    <row r="65" spans="2:26" s="208" customFormat="1" x14ac:dyDescent="0.2">
      <c r="B65" s="209">
        <f t="shared" si="0"/>
        <v>41144</v>
      </c>
      <c r="C65" s="43">
        <v>0.15577535979170637</v>
      </c>
      <c r="D65" s="43">
        <v>0.15577535979170637</v>
      </c>
      <c r="E65" s="43">
        <v>0</v>
      </c>
      <c r="F65" s="43">
        <v>0</v>
      </c>
      <c r="G65" s="43">
        <v>5.1903772005717101E-2</v>
      </c>
      <c r="H65" s="43">
        <v>5.1903772005717101E-2</v>
      </c>
      <c r="I65" s="43"/>
      <c r="J65" s="43"/>
      <c r="K65" s="43">
        <v>0.45929689869462204</v>
      </c>
      <c r="L65" s="43">
        <v>0.45929689869462204</v>
      </c>
      <c r="M65" s="43">
        <v>3.9025259842418343E-3</v>
      </c>
      <c r="N65" s="43">
        <v>3.9025259842418343E-3</v>
      </c>
      <c r="O65" s="43">
        <v>0</v>
      </c>
      <c r="P65" s="43">
        <v>0</v>
      </c>
      <c r="Q65" s="43">
        <v>1.8506964646963539E-3</v>
      </c>
      <c r="R65" s="43">
        <v>1.8506964646963539E-3</v>
      </c>
      <c r="S65" s="43"/>
      <c r="T65" s="43"/>
      <c r="U65" s="43">
        <v>9.9072240980357246E-3</v>
      </c>
      <c r="V65" s="43">
        <v>9.9072240980357246E-3</v>
      </c>
      <c r="W65" s="43">
        <v>265</v>
      </c>
      <c r="X65" s="260">
        <v>239.6</v>
      </c>
      <c r="Y65" s="56" t="str">
        <f>IF(D65&gt;'1d. STPIS MED Threshold'!$C$10,"Yes","NO")</f>
        <v>NO</v>
      </c>
      <c r="Z65" s="97"/>
    </row>
    <row r="66" spans="2:26" s="208" customFormat="1" x14ac:dyDescent="0.2">
      <c r="B66" s="209">
        <f t="shared" si="0"/>
        <v>41145</v>
      </c>
      <c r="C66" s="43">
        <v>9.6181091247313152E-2</v>
      </c>
      <c r="D66" s="43">
        <v>9.6181091247313152E-2</v>
      </c>
      <c r="E66" s="43">
        <v>0</v>
      </c>
      <c r="F66" s="43">
        <v>0</v>
      </c>
      <c r="G66" s="43">
        <v>1.4300835093716956E-2</v>
      </c>
      <c r="H66" s="43">
        <v>1.4300835093716956E-2</v>
      </c>
      <c r="I66" s="43"/>
      <c r="J66" s="43"/>
      <c r="K66" s="43">
        <v>0.33509182324347836</v>
      </c>
      <c r="L66" s="43">
        <v>0.33509182324347836</v>
      </c>
      <c r="M66" s="43">
        <v>7.5210224318443216E-4</v>
      </c>
      <c r="N66" s="43">
        <v>7.5210224318443216E-4</v>
      </c>
      <c r="O66" s="43">
        <v>0</v>
      </c>
      <c r="P66" s="43">
        <v>0</v>
      </c>
      <c r="Q66" s="43">
        <v>1.164628524915144E-4</v>
      </c>
      <c r="R66" s="43">
        <v>1.164628524915144E-4</v>
      </c>
      <c r="S66" s="43"/>
      <c r="T66" s="43"/>
      <c r="U66" s="43">
        <v>2.6068347875763446E-3</v>
      </c>
      <c r="V66" s="43">
        <v>2.6068347875763446E-3</v>
      </c>
      <c r="W66" s="43">
        <v>257</v>
      </c>
      <c r="X66" s="260">
        <v>235.6</v>
      </c>
      <c r="Y66" s="56" t="str">
        <f>IF(D66&gt;'1d. STPIS MED Threshold'!$C$10,"Yes","NO")</f>
        <v>NO</v>
      </c>
      <c r="Z66" s="97"/>
    </row>
    <row r="67" spans="2:26" s="208" customFormat="1" x14ac:dyDescent="0.2">
      <c r="B67" s="209">
        <f t="shared" si="0"/>
        <v>41146</v>
      </c>
      <c r="C67" s="43">
        <v>2.3950686319830199E-2</v>
      </c>
      <c r="D67" s="43">
        <v>2.3950686319830199E-2</v>
      </c>
      <c r="E67" s="43">
        <v>0</v>
      </c>
      <c r="F67" s="43">
        <v>0</v>
      </c>
      <c r="G67" s="43">
        <v>2.4913658250829626E-2</v>
      </c>
      <c r="H67" s="43">
        <v>2.4913658250829626E-2</v>
      </c>
      <c r="I67" s="43"/>
      <c r="J67" s="43"/>
      <c r="K67" s="43">
        <v>2.1417355974842175E-2</v>
      </c>
      <c r="L67" s="43">
        <v>2.1417355974842175E-2</v>
      </c>
      <c r="M67" s="43">
        <v>8.3977414023393075E-4</v>
      </c>
      <c r="N67" s="43">
        <v>8.3977414023393075E-4</v>
      </c>
      <c r="O67" s="43">
        <v>0</v>
      </c>
      <c r="P67" s="43">
        <v>0</v>
      </c>
      <c r="Q67" s="43">
        <v>1.0337218371792611E-3</v>
      </c>
      <c r="R67" s="43">
        <v>1.0337218371792611E-3</v>
      </c>
      <c r="S67" s="43"/>
      <c r="T67" s="43"/>
      <c r="U67" s="43">
        <v>2.8572907349453888E-4</v>
      </c>
      <c r="V67" s="43">
        <v>2.8572907349453888E-4</v>
      </c>
      <c r="W67" s="43">
        <v>146</v>
      </c>
      <c r="X67" s="260">
        <v>134.4</v>
      </c>
      <c r="Y67" s="56" t="str">
        <f>IF(D67&gt;'1d. STPIS MED Threshold'!$C$10,"Yes","NO")</f>
        <v>NO</v>
      </c>
      <c r="Z67" s="97"/>
    </row>
    <row r="68" spans="2:26" s="208" customFormat="1" x14ac:dyDescent="0.2">
      <c r="B68" s="209">
        <f t="shared" si="0"/>
        <v>41147</v>
      </c>
      <c r="C68" s="43">
        <v>7.1707054876241502E-2</v>
      </c>
      <c r="D68" s="43">
        <v>7.1707054876241502E-2</v>
      </c>
      <c r="E68" s="43">
        <v>0</v>
      </c>
      <c r="F68" s="43">
        <v>0</v>
      </c>
      <c r="G68" s="43">
        <v>8.7525526250537236E-2</v>
      </c>
      <c r="H68" s="43">
        <v>8.7525526250537236E-2</v>
      </c>
      <c r="I68" s="43"/>
      <c r="J68" s="43"/>
      <c r="K68" s="43">
        <v>2.6576069809393466E-2</v>
      </c>
      <c r="L68" s="43">
        <v>2.6576069809393466E-2</v>
      </c>
      <c r="M68" s="43">
        <v>1.2300772356690062E-3</v>
      </c>
      <c r="N68" s="43">
        <v>1.2300772356690062E-3</v>
      </c>
      <c r="O68" s="43">
        <v>0</v>
      </c>
      <c r="P68" s="43">
        <v>0</v>
      </c>
      <c r="Q68" s="43">
        <v>1.6030024994890522E-3</v>
      </c>
      <c r="R68" s="43">
        <v>1.6030024994890522E-3</v>
      </c>
      <c r="S68" s="43"/>
      <c r="T68" s="43"/>
      <c r="U68" s="43">
        <v>1.6103823697728232E-4</v>
      </c>
      <c r="V68" s="43">
        <v>1.6103823697728232E-4</v>
      </c>
      <c r="W68" s="43">
        <v>103</v>
      </c>
      <c r="X68" s="260">
        <v>103</v>
      </c>
      <c r="Y68" s="56" t="str">
        <f>IF(D68&gt;'1d. STPIS MED Threshold'!$C$10,"Yes","NO")</f>
        <v>NO</v>
      </c>
      <c r="Z68" s="97"/>
    </row>
    <row r="69" spans="2:26" s="208" customFormat="1" x14ac:dyDescent="0.2">
      <c r="B69" s="209">
        <f t="shared" si="0"/>
        <v>41148</v>
      </c>
      <c r="C69" s="43">
        <v>3.2281280745391092E-2</v>
      </c>
      <c r="D69" s="43">
        <v>3.2281280745391092E-2</v>
      </c>
      <c r="E69" s="43">
        <v>0</v>
      </c>
      <c r="F69" s="43">
        <v>0</v>
      </c>
      <c r="G69" s="43">
        <v>1.8212887748492935E-2</v>
      </c>
      <c r="H69" s="43">
        <v>1.8212887748492935E-2</v>
      </c>
      <c r="I69" s="43"/>
      <c r="J69" s="43"/>
      <c r="K69" s="43">
        <v>7.345562625387346E-2</v>
      </c>
      <c r="L69" s="43">
        <v>7.345562625387346E-2</v>
      </c>
      <c r="M69" s="43">
        <v>4.2189478808883721E-4</v>
      </c>
      <c r="N69" s="43">
        <v>4.2189478808883721E-4</v>
      </c>
      <c r="O69" s="43">
        <v>0</v>
      </c>
      <c r="P69" s="43">
        <v>0</v>
      </c>
      <c r="Q69" s="43">
        <v>1.8932657034940111E-4</v>
      </c>
      <c r="R69" s="43">
        <v>1.8932657034940111E-4</v>
      </c>
      <c r="S69" s="43"/>
      <c r="T69" s="43"/>
      <c r="U69" s="43">
        <v>1.101330345872795E-3</v>
      </c>
      <c r="V69" s="43">
        <v>1.101330345872795E-3</v>
      </c>
      <c r="W69" s="43">
        <v>212</v>
      </c>
      <c r="X69" s="260">
        <v>197</v>
      </c>
      <c r="Y69" s="56" t="str">
        <f>IF(D69&gt;'1d. STPIS MED Threshold'!$C$10,"Yes","NO")</f>
        <v>NO</v>
      </c>
      <c r="Z69" s="97"/>
    </row>
    <row r="70" spans="2:26" s="208" customFormat="1" x14ac:dyDescent="0.2">
      <c r="B70" s="209">
        <f t="shared" si="0"/>
        <v>41149</v>
      </c>
      <c r="C70" s="43">
        <v>2.8562936866766923E-2</v>
      </c>
      <c r="D70" s="43">
        <v>2.8562936866766923E-2</v>
      </c>
      <c r="E70" s="43">
        <v>0</v>
      </c>
      <c r="F70" s="43">
        <v>0</v>
      </c>
      <c r="G70" s="43">
        <v>3.7933652669055538E-2</v>
      </c>
      <c r="H70" s="43">
        <v>3.7933652669055538E-2</v>
      </c>
      <c r="I70" s="43"/>
      <c r="J70" s="43"/>
      <c r="K70" s="43">
        <v>1.7002845166057333E-3</v>
      </c>
      <c r="L70" s="43">
        <v>1.7002845166057333E-3</v>
      </c>
      <c r="M70" s="43">
        <v>6.1632215358386751E-4</v>
      </c>
      <c r="N70" s="43">
        <v>6.1632215358386751E-4</v>
      </c>
      <c r="O70" s="43">
        <v>0</v>
      </c>
      <c r="P70" s="43">
        <v>0</v>
      </c>
      <c r="Q70" s="43">
        <v>8.2414133783930072E-4</v>
      </c>
      <c r="R70" s="43">
        <v>8.2414133783930072E-4</v>
      </c>
      <c r="S70" s="43"/>
      <c r="T70" s="43"/>
      <c r="U70" s="43">
        <v>2.0387104515656268E-5</v>
      </c>
      <c r="V70" s="43">
        <v>2.0387104515656268E-5</v>
      </c>
      <c r="W70" s="43">
        <v>220</v>
      </c>
      <c r="X70" s="260">
        <v>199.6</v>
      </c>
      <c r="Y70" s="56" t="str">
        <f>IF(D70&gt;'1d. STPIS MED Threshold'!$C$10,"Yes","NO")</f>
        <v>NO</v>
      </c>
      <c r="Z70" s="97"/>
    </row>
    <row r="71" spans="2:26" s="208" customFormat="1" x14ac:dyDescent="0.2">
      <c r="B71" s="209">
        <f t="shared" si="0"/>
        <v>41150</v>
      </c>
      <c r="C71" s="43">
        <v>8.7599044062803652E-2</v>
      </c>
      <c r="D71" s="43">
        <v>8.7599044062803652E-2</v>
      </c>
      <c r="E71" s="43">
        <v>0</v>
      </c>
      <c r="F71" s="43">
        <v>0</v>
      </c>
      <c r="G71" s="43">
        <v>0.1041033205579114</v>
      </c>
      <c r="H71" s="43">
        <v>0.1041033205579114</v>
      </c>
      <c r="I71" s="43"/>
      <c r="J71" s="43"/>
      <c r="K71" s="43">
        <v>4.0718865788436122E-2</v>
      </c>
      <c r="L71" s="43">
        <v>4.0718865788436122E-2</v>
      </c>
      <c r="M71" s="43">
        <v>2.221021022783082E-3</v>
      </c>
      <c r="N71" s="43">
        <v>2.221021022783082E-3</v>
      </c>
      <c r="O71" s="43">
        <v>0</v>
      </c>
      <c r="P71" s="43">
        <v>0</v>
      </c>
      <c r="Q71" s="43">
        <v>2.927888390537107E-3</v>
      </c>
      <c r="R71" s="43">
        <v>2.927888390537107E-3</v>
      </c>
      <c r="S71" s="43"/>
      <c r="T71" s="43"/>
      <c r="U71" s="43">
        <v>1.9636703231304671E-4</v>
      </c>
      <c r="V71" s="43">
        <v>1.9636703231304671E-4</v>
      </c>
      <c r="W71" s="43">
        <v>202</v>
      </c>
      <c r="X71" s="260">
        <v>186.4</v>
      </c>
      <c r="Y71" s="56" t="str">
        <f>IF(D71&gt;'1d. STPIS MED Threshold'!$C$10,"Yes","NO")</f>
        <v>NO</v>
      </c>
      <c r="Z71" s="97"/>
    </row>
    <row r="72" spans="2:26" s="208" customFormat="1" x14ac:dyDescent="0.2">
      <c r="B72" s="209">
        <f t="shared" si="0"/>
        <v>41151</v>
      </c>
      <c r="C72" s="43">
        <v>0.51874088167192289</v>
      </c>
      <c r="D72" s="43">
        <v>0.51874088167192289</v>
      </c>
      <c r="E72" s="43">
        <v>0</v>
      </c>
      <c r="F72" s="43">
        <v>0</v>
      </c>
      <c r="G72" s="43">
        <v>0.45860569254715877</v>
      </c>
      <c r="H72" s="43">
        <v>0.45860569254715877</v>
      </c>
      <c r="I72" s="43"/>
      <c r="J72" s="43"/>
      <c r="K72" s="43">
        <v>0.69866788280901004</v>
      </c>
      <c r="L72" s="43">
        <v>0.69866788280901004</v>
      </c>
      <c r="M72" s="43">
        <v>4.5318483209396644E-3</v>
      </c>
      <c r="N72" s="43">
        <v>4.5318483209396644E-3</v>
      </c>
      <c r="O72" s="43">
        <v>0</v>
      </c>
      <c r="P72" s="43">
        <v>0</v>
      </c>
      <c r="Q72" s="43">
        <v>3.5299786284270947E-3</v>
      </c>
      <c r="R72" s="43">
        <v>3.5299786284270947E-3</v>
      </c>
      <c r="S72" s="43"/>
      <c r="T72" s="43"/>
      <c r="U72" s="43">
        <v>7.4843760717528364E-3</v>
      </c>
      <c r="V72" s="43">
        <v>7.4843760717528364E-3</v>
      </c>
      <c r="W72" s="43">
        <v>216</v>
      </c>
      <c r="X72" s="260">
        <v>200.6</v>
      </c>
      <c r="Y72" s="56" t="str">
        <f>IF(D72&gt;'1d. STPIS MED Threshold'!$C$10,"Yes","NO")</f>
        <v>NO</v>
      </c>
      <c r="Z72" s="97"/>
    </row>
    <row r="73" spans="2:26" s="208" customFormat="1" x14ac:dyDescent="0.2">
      <c r="B73" s="209">
        <f t="shared" si="0"/>
        <v>41152</v>
      </c>
      <c r="C73" s="43">
        <v>5.3628144011628597E-2</v>
      </c>
      <c r="D73" s="43">
        <v>5.3628144011628597E-2</v>
      </c>
      <c r="E73" s="43">
        <v>0</v>
      </c>
      <c r="F73" s="43">
        <v>0</v>
      </c>
      <c r="G73" s="43">
        <v>4.0154591987145792E-2</v>
      </c>
      <c r="H73" s="43">
        <v>4.0154591987145792E-2</v>
      </c>
      <c r="I73" s="43"/>
      <c r="J73" s="43"/>
      <c r="K73" s="43">
        <v>9.3235171190829261E-2</v>
      </c>
      <c r="L73" s="43">
        <v>9.3235171190829261E-2</v>
      </c>
      <c r="M73" s="43">
        <v>1.0892757485183445E-3</v>
      </c>
      <c r="N73" s="43">
        <v>1.0892757485183445E-3</v>
      </c>
      <c r="O73" s="43">
        <v>0</v>
      </c>
      <c r="P73" s="43">
        <v>0</v>
      </c>
      <c r="Q73" s="43">
        <v>2.7702398368381446E-4</v>
      </c>
      <c r="R73" s="43">
        <v>2.7702398368381446E-4</v>
      </c>
      <c r="S73" s="43"/>
      <c r="T73" s="43"/>
      <c r="U73" s="43">
        <v>3.4534683695570121E-3</v>
      </c>
      <c r="V73" s="43">
        <v>3.4534683695570121E-3</v>
      </c>
      <c r="W73" s="43">
        <v>230</v>
      </c>
      <c r="X73" s="260">
        <v>196</v>
      </c>
      <c r="Y73" s="56" t="str">
        <f>IF(D73&gt;'1d. STPIS MED Threshold'!$C$10,"Yes","NO")</f>
        <v>NO</v>
      </c>
      <c r="Z73" s="97"/>
    </row>
    <row r="74" spans="2:26" s="208" customFormat="1" x14ac:dyDescent="0.2">
      <c r="B74" s="209">
        <f t="shared" si="0"/>
        <v>41153</v>
      </c>
      <c r="C74" s="43">
        <v>7.1790584731229234E-2</v>
      </c>
      <c r="D74" s="43">
        <v>7.1790584731229234E-2</v>
      </c>
      <c r="E74" s="43">
        <v>0</v>
      </c>
      <c r="F74" s="43">
        <v>0</v>
      </c>
      <c r="G74" s="43">
        <v>2.9276945782780114E-2</v>
      </c>
      <c r="H74" s="43">
        <v>2.9276945782780114E-2</v>
      </c>
      <c r="I74" s="43"/>
      <c r="J74" s="43"/>
      <c r="K74" s="43">
        <v>0.19563212558711279</v>
      </c>
      <c r="L74" s="43">
        <v>0.19563212558711279</v>
      </c>
      <c r="M74" s="43">
        <v>2.4618144178836627E-3</v>
      </c>
      <c r="N74" s="43">
        <v>2.4618144178836627E-3</v>
      </c>
      <c r="O74" s="43">
        <v>0</v>
      </c>
      <c r="P74" s="43">
        <v>0</v>
      </c>
      <c r="Q74" s="43">
        <v>1.8012170589166013E-3</v>
      </c>
      <c r="R74" s="43">
        <v>1.8012170589166013E-3</v>
      </c>
      <c r="S74" s="43"/>
      <c r="T74" s="43"/>
      <c r="U74" s="43">
        <v>4.4008832123359418E-3</v>
      </c>
      <c r="V74" s="43">
        <v>4.4008832123359418E-3</v>
      </c>
      <c r="W74" s="43">
        <v>153</v>
      </c>
      <c r="X74" s="260">
        <v>146.19999999999999</v>
      </c>
      <c r="Y74" s="56" t="str">
        <f>IF(D74&gt;'1d. STPIS MED Threshold'!$C$10,"Yes","NO")</f>
        <v>NO</v>
      </c>
      <c r="Z74" s="97"/>
    </row>
    <row r="75" spans="2:26" s="208" customFormat="1" x14ac:dyDescent="0.2">
      <c r="B75" s="209">
        <f t="shared" si="0"/>
        <v>41154</v>
      </c>
      <c r="C75" s="43">
        <v>1.6630374180737442E-2</v>
      </c>
      <c r="D75" s="43">
        <v>1.6630374180737442E-2</v>
      </c>
      <c r="E75" s="43">
        <v>0</v>
      </c>
      <c r="F75" s="43">
        <v>0</v>
      </c>
      <c r="G75" s="43">
        <v>9.9866265305877892E-3</v>
      </c>
      <c r="H75" s="43">
        <v>9.9866265305877892E-3</v>
      </c>
      <c r="I75" s="43"/>
      <c r="J75" s="43"/>
      <c r="K75" s="43">
        <v>3.6032851943473394E-2</v>
      </c>
      <c r="L75" s="43">
        <v>3.6032851943473394E-2</v>
      </c>
      <c r="M75" s="43">
        <v>1.8866682738202575E-4</v>
      </c>
      <c r="N75" s="43">
        <v>1.8866682738202575E-4</v>
      </c>
      <c r="O75" s="43">
        <v>0</v>
      </c>
      <c r="P75" s="43">
        <v>0</v>
      </c>
      <c r="Q75" s="43">
        <v>1.2240053582560103E-4</v>
      </c>
      <c r="R75" s="43">
        <v>1.2240053582560103E-4</v>
      </c>
      <c r="S75" s="43"/>
      <c r="T75" s="43"/>
      <c r="U75" s="43">
        <v>3.8244141086525406E-4</v>
      </c>
      <c r="V75" s="43">
        <v>3.8244141086525406E-4</v>
      </c>
      <c r="W75" s="43">
        <v>116</v>
      </c>
      <c r="X75" s="260">
        <v>104.8</v>
      </c>
      <c r="Y75" s="56" t="str">
        <f>IF(D75&gt;'1d. STPIS MED Threshold'!$C$10,"Yes","NO")</f>
        <v>NO</v>
      </c>
      <c r="Z75" s="97"/>
    </row>
    <row r="76" spans="2:26" s="208" customFormat="1" x14ac:dyDescent="0.2">
      <c r="B76" s="209">
        <f t="shared" si="0"/>
        <v>41155</v>
      </c>
      <c r="C76" s="43">
        <v>8.4937901297965621E-2</v>
      </c>
      <c r="D76" s="43">
        <v>8.4937901297965621E-2</v>
      </c>
      <c r="E76" s="43">
        <v>0</v>
      </c>
      <c r="F76" s="43">
        <v>0</v>
      </c>
      <c r="G76" s="43">
        <v>0.10042654622888987</v>
      </c>
      <c r="H76" s="43">
        <v>0.10042654622888987</v>
      </c>
      <c r="I76" s="43"/>
      <c r="J76" s="43"/>
      <c r="K76" s="43">
        <v>4.1082870248555309E-2</v>
      </c>
      <c r="L76" s="43">
        <v>4.1082870248555309E-2</v>
      </c>
      <c r="M76" s="43">
        <v>1.14931727713528E-3</v>
      </c>
      <c r="N76" s="43">
        <v>1.14931727713528E-3</v>
      </c>
      <c r="O76" s="43">
        <v>0</v>
      </c>
      <c r="P76" s="43">
        <v>0</v>
      </c>
      <c r="Q76" s="43">
        <v>1.3610087606608719E-3</v>
      </c>
      <c r="R76" s="43">
        <v>1.3610087606608719E-3</v>
      </c>
      <c r="S76" s="43"/>
      <c r="T76" s="43"/>
      <c r="U76" s="43">
        <v>5.4980067110894221E-4</v>
      </c>
      <c r="V76" s="43">
        <v>5.4980067110894221E-4</v>
      </c>
      <c r="W76" s="43">
        <v>266</v>
      </c>
      <c r="X76" s="260">
        <v>196</v>
      </c>
      <c r="Y76" s="56" t="str">
        <f>IF(D76&gt;'1d. STPIS MED Threshold'!$C$10,"Yes","NO")</f>
        <v>NO</v>
      </c>
      <c r="Z76" s="97"/>
    </row>
    <row r="77" spans="2:26" s="208" customFormat="1" x14ac:dyDescent="0.2">
      <c r="B77" s="209">
        <f t="shared" si="0"/>
        <v>41156</v>
      </c>
      <c r="C77" s="43">
        <v>3.6423044258863703E-2</v>
      </c>
      <c r="D77" s="43">
        <v>3.6423044258863703E-2</v>
      </c>
      <c r="E77" s="43">
        <v>0</v>
      </c>
      <c r="F77" s="43">
        <v>0</v>
      </c>
      <c r="G77" s="43">
        <v>6.5990658286554805E-3</v>
      </c>
      <c r="H77" s="43">
        <v>6.5990658286554805E-3</v>
      </c>
      <c r="I77" s="43"/>
      <c r="J77" s="43"/>
      <c r="K77" s="43">
        <v>0.12301341432382033</v>
      </c>
      <c r="L77" s="43">
        <v>0.12301341432382033</v>
      </c>
      <c r="M77" s="43">
        <v>2.30454810116582E-4</v>
      </c>
      <c r="N77" s="43">
        <v>2.30454810116582E-4</v>
      </c>
      <c r="O77" s="43">
        <v>0</v>
      </c>
      <c r="P77" s="43">
        <v>0</v>
      </c>
      <c r="Q77" s="43">
        <v>1.138223319716791E-4</v>
      </c>
      <c r="R77" s="43">
        <v>1.138223319716791E-4</v>
      </c>
      <c r="S77" s="43"/>
      <c r="T77" s="43"/>
      <c r="U77" s="43">
        <v>5.7004676509278616E-4</v>
      </c>
      <c r="V77" s="43">
        <v>5.7004676509278616E-4</v>
      </c>
      <c r="W77" s="43">
        <v>204</v>
      </c>
      <c r="X77" s="260">
        <v>178.4</v>
      </c>
      <c r="Y77" s="56" t="str">
        <f>IF(D77&gt;'1d. STPIS MED Threshold'!$C$10,"Yes","NO")</f>
        <v>NO</v>
      </c>
      <c r="Z77" s="97"/>
    </row>
    <row r="78" spans="2:26" s="208" customFormat="1" x14ac:dyDescent="0.2">
      <c r="B78" s="209">
        <f t="shared" ref="B78:B141" si="1">B77+1</f>
        <v>41157</v>
      </c>
      <c r="C78" s="43">
        <v>4.2128027237349631E-2</v>
      </c>
      <c r="D78" s="43">
        <v>4.2128027237349631E-2</v>
      </c>
      <c r="E78" s="43">
        <v>0</v>
      </c>
      <c r="F78" s="43">
        <v>0</v>
      </c>
      <c r="G78" s="43">
        <v>1.0021732706238736E-2</v>
      </c>
      <c r="H78" s="43">
        <v>1.0021732706238736E-2</v>
      </c>
      <c r="I78" s="43"/>
      <c r="J78" s="43"/>
      <c r="K78" s="43">
        <v>0.13532943872326395</v>
      </c>
      <c r="L78" s="43">
        <v>0.13532943872326395</v>
      </c>
      <c r="M78" s="43">
        <v>1.2599430847777123E-3</v>
      </c>
      <c r="N78" s="43">
        <v>1.2599430847777123E-3</v>
      </c>
      <c r="O78" s="43">
        <v>0</v>
      </c>
      <c r="P78" s="43">
        <v>0</v>
      </c>
      <c r="Q78" s="43">
        <v>1.7478434177912273E-4</v>
      </c>
      <c r="R78" s="43">
        <v>1.7478434177912273E-4</v>
      </c>
      <c r="S78" s="43"/>
      <c r="T78" s="43"/>
      <c r="U78" s="43">
        <v>4.4082584283264142E-3</v>
      </c>
      <c r="V78" s="43">
        <v>4.4082584283264142E-3</v>
      </c>
      <c r="W78" s="43">
        <v>197</v>
      </c>
      <c r="X78" s="260">
        <v>189.2</v>
      </c>
      <c r="Y78" s="56" t="str">
        <f>IF(D78&gt;'1d. STPIS MED Threshold'!$C$10,"Yes","NO")</f>
        <v>NO</v>
      </c>
      <c r="Z78" s="97"/>
    </row>
    <row r="79" spans="2:26" s="208" customFormat="1" x14ac:dyDescent="0.2">
      <c r="B79" s="209">
        <f t="shared" si="1"/>
        <v>41158</v>
      </c>
      <c r="C79" s="43">
        <v>2.3028651225417966E-2</v>
      </c>
      <c r="D79" s="43">
        <v>2.3028651225417966E-2</v>
      </c>
      <c r="E79" s="43">
        <v>0</v>
      </c>
      <c r="F79" s="43">
        <v>0</v>
      </c>
      <c r="G79" s="43">
        <v>3.0253098535017096E-2</v>
      </c>
      <c r="H79" s="43">
        <v>3.0253098535017096E-2</v>
      </c>
      <c r="I79" s="43"/>
      <c r="J79" s="43"/>
      <c r="K79" s="43">
        <v>2.42291510118447E-3</v>
      </c>
      <c r="L79" s="43">
        <v>2.42291510118447E-3</v>
      </c>
      <c r="M79" s="43">
        <v>1.3910879790399971E-3</v>
      </c>
      <c r="N79" s="43">
        <v>1.3910879790399971E-3</v>
      </c>
      <c r="O79" s="43">
        <v>0</v>
      </c>
      <c r="P79" s="43">
        <v>0</v>
      </c>
      <c r="Q79" s="43">
        <v>1.873163701962371E-3</v>
      </c>
      <c r="R79" s="43">
        <v>1.873163701962371E-3</v>
      </c>
      <c r="S79" s="43"/>
      <c r="T79" s="43"/>
      <c r="U79" s="43">
        <v>1.4508473659532387E-5</v>
      </c>
      <c r="V79" s="43">
        <v>1.4508473659532387E-5</v>
      </c>
      <c r="W79" s="43">
        <v>196</v>
      </c>
      <c r="X79" s="260">
        <v>191</v>
      </c>
      <c r="Y79" s="56" t="str">
        <f>IF(D79&gt;'1d. STPIS MED Threshold'!$C$10,"Yes","NO")</f>
        <v>NO</v>
      </c>
      <c r="Z79" s="97"/>
    </row>
    <row r="80" spans="2:26" s="208" customFormat="1" x14ac:dyDescent="0.2">
      <c r="B80" s="209">
        <f t="shared" si="1"/>
        <v>41159</v>
      </c>
      <c r="C80" s="43">
        <v>6.2391312835876907E-2</v>
      </c>
      <c r="D80" s="43">
        <v>6.2391312835876907E-2</v>
      </c>
      <c r="E80" s="43">
        <v>0</v>
      </c>
      <c r="F80" s="43">
        <v>0</v>
      </c>
      <c r="G80" s="43">
        <v>4.8001718748481685E-2</v>
      </c>
      <c r="H80" s="43">
        <v>4.8001718748481685E-2</v>
      </c>
      <c r="I80" s="43"/>
      <c r="J80" s="43"/>
      <c r="K80" s="43">
        <v>0.10459625190157186</v>
      </c>
      <c r="L80" s="43">
        <v>0.10459625190157186</v>
      </c>
      <c r="M80" s="43">
        <v>7.8406054192126226E-4</v>
      </c>
      <c r="N80" s="43">
        <v>7.8406054192126226E-4</v>
      </c>
      <c r="O80" s="43">
        <v>0</v>
      </c>
      <c r="P80" s="43">
        <v>0</v>
      </c>
      <c r="Q80" s="43">
        <v>8.4326818299375415E-4</v>
      </c>
      <c r="R80" s="43">
        <v>8.4326818299375415E-4</v>
      </c>
      <c r="S80" s="43"/>
      <c r="T80" s="43"/>
      <c r="U80" s="43">
        <v>6.2177936157759147E-4</v>
      </c>
      <c r="V80" s="43">
        <v>6.2177936157759147E-4</v>
      </c>
      <c r="W80" s="43">
        <v>208</v>
      </c>
      <c r="X80" s="260">
        <v>183.4</v>
      </c>
      <c r="Y80" s="56" t="str">
        <f>IF(D80&gt;'1d. STPIS MED Threshold'!$C$10,"Yes","NO")</f>
        <v>NO</v>
      </c>
      <c r="Z80" s="97"/>
    </row>
    <row r="81" spans="2:26" s="208" customFormat="1" x14ac:dyDescent="0.2">
      <c r="B81" s="209">
        <f t="shared" si="1"/>
        <v>41160</v>
      </c>
      <c r="C81" s="43">
        <v>1.987815075485163E-2</v>
      </c>
      <c r="D81" s="43">
        <v>1.987815075485163E-2</v>
      </c>
      <c r="E81" s="43">
        <v>0</v>
      </c>
      <c r="F81" s="43">
        <v>0</v>
      </c>
      <c r="G81" s="43">
        <v>2.6494391088766951E-2</v>
      </c>
      <c r="H81" s="43">
        <v>2.6494391088766951E-2</v>
      </c>
      <c r="I81" s="43"/>
      <c r="J81" s="43"/>
      <c r="K81" s="43">
        <v>1.012176444940587E-3</v>
      </c>
      <c r="L81" s="43">
        <v>1.012176444940587E-3</v>
      </c>
      <c r="M81" s="43">
        <v>1.5882861920816217E-4</v>
      </c>
      <c r="N81" s="43">
        <v>1.5882861920816217E-4</v>
      </c>
      <c r="O81" s="43">
        <v>0</v>
      </c>
      <c r="P81" s="43">
        <v>0</v>
      </c>
      <c r="Q81" s="43">
        <v>2.1148135471389258E-4</v>
      </c>
      <c r="R81" s="43">
        <v>2.1148135471389258E-4</v>
      </c>
      <c r="S81" s="43"/>
      <c r="T81" s="43"/>
      <c r="U81" s="43">
        <v>8.6981648089996186E-6</v>
      </c>
      <c r="V81" s="43">
        <v>8.6981648089996186E-6</v>
      </c>
      <c r="W81" s="43">
        <v>133</v>
      </c>
      <c r="X81" s="260">
        <v>126.2</v>
      </c>
      <c r="Y81" s="56" t="str">
        <f>IF(D81&gt;'1d. STPIS MED Threshold'!$C$10,"Yes","NO")</f>
        <v>NO</v>
      </c>
      <c r="Z81" s="97"/>
    </row>
    <row r="82" spans="2:26" s="208" customFormat="1" x14ac:dyDescent="0.2">
      <c r="B82" s="209">
        <f t="shared" si="1"/>
        <v>41161</v>
      </c>
      <c r="C82" s="43">
        <v>2.0846867986676169E-2</v>
      </c>
      <c r="D82" s="43">
        <v>2.0846867986676169E-2</v>
      </c>
      <c r="E82" s="43">
        <v>0</v>
      </c>
      <c r="F82" s="43">
        <v>0</v>
      </c>
      <c r="G82" s="43">
        <v>1.4212165013594623E-2</v>
      </c>
      <c r="H82" s="43">
        <v>1.4212165013594623E-2</v>
      </c>
      <c r="I82" s="43"/>
      <c r="J82" s="43"/>
      <c r="K82" s="43">
        <v>4.0202056562565681E-2</v>
      </c>
      <c r="L82" s="43">
        <v>4.0202056562565681E-2</v>
      </c>
      <c r="M82" s="43">
        <v>2.7759352384096667E-4</v>
      </c>
      <c r="N82" s="43">
        <v>2.7759352384096667E-4</v>
      </c>
      <c r="O82" s="43">
        <v>0</v>
      </c>
      <c r="P82" s="43">
        <v>0</v>
      </c>
      <c r="Q82" s="43">
        <v>1.4471536774260979E-4</v>
      </c>
      <c r="R82" s="43">
        <v>1.4471536774260979E-4</v>
      </c>
      <c r="S82" s="43"/>
      <c r="T82" s="43"/>
      <c r="U82" s="43">
        <v>6.6370636239352807E-4</v>
      </c>
      <c r="V82" s="43">
        <v>6.6370636239352807E-4</v>
      </c>
      <c r="W82" s="43">
        <v>95</v>
      </c>
      <c r="X82" s="260">
        <v>87.2</v>
      </c>
      <c r="Y82" s="56" t="str">
        <f>IF(D82&gt;'1d. STPIS MED Threshold'!$C$10,"Yes","NO")</f>
        <v>NO</v>
      </c>
      <c r="Z82" s="97"/>
    </row>
    <row r="83" spans="2:26" s="208" customFormat="1" x14ac:dyDescent="0.2">
      <c r="B83" s="209">
        <f t="shared" si="1"/>
        <v>41162</v>
      </c>
      <c r="C83" s="43">
        <v>0.24664125653218563</v>
      </c>
      <c r="D83" s="43">
        <v>0.24664125653218563</v>
      </c>
      <c r="E83" s="43">
        <v>0</v>
      </c>
      <c r="F83" s="43">
        <v>0</v>
      </c>
      <c r="G83" s="43">
        <v>0.31675235000798524</v>
      </c>
      <c r="H83" s="43">
        <v>0.31675235000798524</v>
      </c>
      <c r="I83" s="43"/>
      <c r="J83" s="43"/>
      <c r="K83" s="43">
        <v>4.7299344250618908E-2</v>
      </c>
      <c r="L83" s="43">
        <v>4.7299344250618908E-2</v>
      </c>
      <c r="M83" s="43">
        <v>3.9431241947692659E-3</v>
      </c>
      <c r="N83" s="43">
        <v>3.9431241947692659E-3</v>
      </c>
      <c r="O83" s="43">
        <v>0</v>
      </c>
      <c r="P83" s="43">
        <v>0</v>
      </c>
      <c r="Q83" s="43">
        <v>5.1775074085649957E-3</v>
      </c>
      <c r="R83" s="43">
        <v>5.1775074085649957E-3</v>
      </c>
      <c r="S83" s="43"/>
      <c r="T83" s="43"/>
      <c r="U83" s="43">
        <v>4.2913155443257962E-4</v>
      </c>
      <c r="V83" s="43">
        <v>4.2913155443257962E-4</v>
      </c>
      <c r="W83" s="43">
        <v>213</v>
      </c>
      <c r="X83" s="260">
        <v>202</v>
      </c>
      <c r="Y83" s="56" t="str">
        <f>IF(D83&gt;'1d. STPIS MED Threshold'!$C$10,"Yes","NO")</f>
        <v>NO</v>
      </c>
      <c r="Z83" s="97"/>
    </row>
    <row r="84" spans="2:26" s="208" customFormat="1" x14ac:dyDescent="0.2">
      <c r="B84" s="209">
        <f t="shared" si="1"/>
        <v>41163</v>
      </c>
      <c r="C84" s="43">
        <v>0.13897030858054457</v>
      </c>
      <c r="D84" s="43">
        <v>0.13897030858054457</v>
      </c>
      <c r="E84" s="43">
        <v>0</v>
      </c>
      <c r="F84" s="43">
        <v>0</v>
      </c>
      <c r="G84" s="43">
        <v>3.7352311845565067E-3</v>
      </c>
      <c r="H84" s="43">
        <v>3.7352311845565067E-3</v>
      </c>
      <c r="I84" s="43"/>
      <c r="J84" s="43"/>
      <c r="K84" s="43">
        <v>0.53000917657650526</v>
      </c>
      <c r="L84" s="43">
        <v>0.53000917657650526</v>
      </c>
      <c r="M84" s="43">
        <v>2.2988169543834767E-3</v>
      </c>
      <c r="N84" s="43">
        <v>2.2988169543834767E-3</v>
      </c>
      <c r="O84" s="43">
        <v>0</v>
      </c>
      <c r="P84" s="43">
        <v>0</v>
      </c>
      <c r="Q84" s="43">
        <v>3.5191866407572743E-5</v>
      </c>
      <c r="R84" s="43">
        <v>3.5191866407572743E-5</v>
      </c>
      <c r="S84" s="43"/>
      <c r="T84" s="43"/>
      <c r="U84" s="43">
        <v>8.8439018737852381E-3</v>
      </c>
      <c r="V84" s="43">
        <v>8.8439018737852381E-3</v>
      </c>
      <c r="W84" s="43">
        <v>220</v>
      </c>
      <c r="X84" s="260">
        <v>213.6</v>
      </c>
      <c r="Y84" s="56" t="str">
        <f>IF(D84&gt;'1d. STPIS MED Threshold'!$C$10,"Yes","NO")</f>
        <v>NO</v>
      </c>
      <c r="Z84" s="97"/>
    </row>
    <row r="85" spans="2:26" s="208" customFormat="1" x14ac:dyDescent="0.2">
      <c r="B85" s="209">
        <f t="shared" si="1"/>
        <v>41164</v>
      </c>
      <c r="C85" s="43">
        <v>5.7289818973581631E-2</v>
      </c>
      <c r="D85" s="43">
        <v>5.7289818973581631E-2</v>
      </c>
      <c r="E85" s="43">
        <v>0</v>
      </c>
      <c r="F85" s="43">
        <v>0</v>
      </c>
      <c r="G85" s="43">
        <v>7.1683613641487814E-2</v>
      </c>
      <c r="H85" s="43">
        <v>7.1683613641487814E-2</v>
      </c>
      <c r="I85" s="43"/>
      <c r="J85" s="43"/>
      <c r="K85" s="43">
        <v>1.6474488713625689E-2</v>
      </c>
      <c r="L85" s="43">
        <v>1.6474488713625689E-2</v>
      </c>
      <c r="M85" s="43">
        <v>1.1349735903796727E-3</v>
      </c>
      <c r="N85" s="43">
        <v>1.1349735903796727E-3</v>
      </c>
      <c r="O85" s="43">
        <v>0</v>
      </c>
      <c r="P85" s="43">
        <v>0</v>
      </c>
      <c r="Q85" s="43">
        <v>1.4673280068712956E-3</v>
      </c>
      <c r="R85" s="43">
        <v>1.4673280068712956E-3</v>
      </c>
      <c r="S85" s="43"/>
      <c r="T85" s="43"/>
      <c r="U85" s="43">
        <v>1.9049400189972895E-4</v>
      </c>
      <c r="V85" s="43">
        <v>1.9049400189972895E-4</v>
      </c>
      <c r="W85" s="43">
        <v>175</v>
      </c>
      <c r="X85" s="260">
        <v>173.2</v>
      </c>
      <c r="Y85" s="56" t="str">
        <f>IF(D85&gt;'1d. STPIS MED Threshold'!$C$10,"Yes","NO")</f>
        <v>NO</v>
      </c>
      <c r="Z85" s="97"/>
    </row>
    <row r="86" spans="2:26" s="208" customFormat="1" x14ac:dyDescent="0.2">
      <c r="B86" s="209">
        <f t="shared" si="1"/>
        <v>41165</v>
      </c>
      <c r="C86" s="43">
        <v>2.4482121328664688E-2</v>
      </c>
      <c r="D86" s="43">
        <v>2.4482121328664688E-2</v>
      </c>
      <c r="E86" s="43">
        <v>0</v>
      </c>
      <c r="F86" s="43">
        <v>0</v>
      </c>
      <c r="G86" s="43">
        <v>1.2672757755972906E-2</v>
      </c>
      <c r="H86" s="43">
        <v>1.2672757755972906E-2</v>
      </c>
      <c r="I86" s="43"/>
      <c r="J86" s="43"/>
      <c r="K86" s="43">
        <v>5.8733022599982636E-2</v>
      </c>
      <c r="L86" s="43">
        <v>5.8733022599982636E-2</v>
      </c>
      <c r="M86" s="43">
        <v>2.8341178669603981E-4</v>
      </c>
      <c r="N86" s="43">
        <v>2.8341178669603981E-4</v>
      </c>
      <c r="O86" s="43">
        <v>0</v>
      </c>
      <c r="P86" s="43">
        <v>0</v>
      </c>
      <c r="Q86" s="43">
        <v>2.2821693977298965E-4</v>
      </c>
      <c r="R86" s="43">
        <v>2.2821693977298965E-4</v>
      </c>
      <c r="S86" s="43"/>
      <c r="T86" s="43"/>
      <c r="U86" s="43">
        <v>4.4533661932538379E-4</v>
      </c>
      <c r="V86" s="43">
        <v>4.4533661932538379E-4</v>
      </c>
      <c r="W86" s="43">
        <v>207</v>
      </c>
      <c r="X86" s="260">
        <v>189.8</v>
      </c>
      <c r="Y86" s="56" t="str">
        <f>IF(D86&gt;'1d. STPIS MED Threshold'!$C$10,"Yes","NO")</f>
        <v>NO</v>
      </c>
      <c r="Z86" s="97"/>
    </row>
    <row r="87" spans="2:26" s="208" customFormat="1" x14ac:dyDescent="0.2">
      <c r="B87" s="209">
        <f t="shared" si="1"/>
        <v>41166</v>
      </c>
      <c r="C87" s="43">
        <v>0.20269522112534324</v>
      </c>
      <c r="D87" s="43">
        <v>0.20269522112534324</v>
      </c>
      <c r="E87" s="43">
        <v>0</v>
      </c>
      <c r="F87" s="43">
        <v>0</v>
      </c>
      <c r="G87" s="43">
        <v>0.24485124221478571</v>
      </c>
      <c r="H87" s="43">
        <v>0.24485124221478571</v>
      </c>
      <c r="I87" s="43"/>
      <c r="J87" s="43"/>
      <c r="K87" s="43">
        <v>8.364646028603874E-2</v>
      </c>
      <c r="L87" s="43">
        <v>8.364646028603874E-2</v>
      </c>
      <c r="M87" s="43">
        <v>3.2598730609243285E-3</v>
      </c>
      <c r="N87" s="43">
        <v>3.2598730609243285E-3</v>
      </c>
      <c r="O87" s="43">
        <v>0</v>
      </c>
      <c r="P87" s="43">
        <v>0</v>
      </c>
      <c r="Q87" s="43">
        <v>2.9267913156547139E-3</v>
      </c>
      <c r="R87" s="43">
        <v>2.9267913156547139E-3</v>
      </c>
      <c r="S87" s="43"/>
      <c r="T87" s="43"/>
      <c r="U87" s="43">
        <v>4.2534775584674896E-3</v>
      </c>
      <c r="V87" s="43">
        <v>4.2534775584674896E-3</v>
      </c>
      <c r="W87" s="43">
        <v>539</v>
      </c>
      <c r="X87" s="260">
        <v>419.6</v>
      </c>
      <c r="Y87" s="56" t="str">
        <f>IF(D87&gt;'1d. STPIS MED Threshold'!$C$10,"Yes","NO")</f>
        <v>NO</v>
      </c>
      <c r="Z87" s="97"/>
    </row>
    <row r="88" spans="2:26" s="208" customFormat="1" x14ac:dyDescent="0.2">
      <c r="B88" s="209">
        <f t="shared" si="1"/>
        <v>41167</v>
      </c>
      <c r="C88" s="43">
        <v>0.21411649417288225</v>
      </c>
      <c r="D88" s="43">
        <v>0.21411649417288225</v>
      </c>
      <c r="E88" s="43">
        <v>0</v>
      </c>
      <c r="F88" s="43">
        <v>0</v>
      </c>
      <c r="G88" s="43">
        <v>1.4498877653996673E-2</v>
      </c>
      <c r="H88" s="43">
        <v>1.4498877653996673E-2</v>
      </c>
      <c r="I88" s="43"/>
      <c r="J88" s="43"/>
      <c r="K88" s="43">
        <v>0.79032301176346376</v>
      </c>
      <c r="L88" s="43">
        <v>0.79032301176346376</v>
      </c>
      <c r="M88" s="43">
        <v>1.3873486884884555E-3</v>
      </c>
      <c r="N88" s="43">
        <v>1.3873486884884555E-3</v>
      </c>
      <c r="O88" s="43">
        <v>0</v>
      </c>
      <c r="P88" s="43">
        <v>0</v>
      </c>
      <c r="Q88" s="43">
        <v>1.2204709448756509E-4</v>
      </c>
      <c r="R88" s="43">
        <v>1.2204709448756509E-4</v>
      </c>
      <c r="S88" s="43"/>
      <c r="T88" s="43"/>
      <c r="U88" s="43">
        <v>5.0400351967942346E-3</v>
      </c>
      <c r="V88" s="43">
        <v>5.0400351967942346E-3</v>
      </c>
      <c r="W88" s="43">
        <v>142</v>
      </c>
      <c r="X88" s="260">
        <v>132.4</v>
      </c>
      <c r="Y88" s="56" t="str">
        <f>IF(D88&gt;'1d. STPIS MED Threshold'!$C$10,"Yes","NO")</f>
        <v>NO</v>
      </c>
      <c r="Z88" s="97"/>
    </row>
    <row r="89" spans="2:26" s="208" customFormat="1" x14ac:dyDescent="0.2">
      <c r="B89" s="209">
        <f t="shared" si="1"/>
        <v>41168</v>
      </c>
      <c r="C89" s="43">
        <v>0.15911102391950721</v>
      </c>
      <c r="D89" s="43">
        <v>0.15911102391950721</v>
      </c>
      <c r="E89" s="43">
        <v>0</v>
      </c>
      <c r="F89" s="43">
        <v>0</v>
      </c>
      <c r="G89" s="43">
        <v>0.17207039312684597</v>
      </c>
      <c r="H89" s="43">
        <v>0.17207039312684597</v>
      </c>
      <c r="I89" s="43"/>
      <c r="J89" s="43"/>
      <c r="K89" s="43">
        <v>0.12360694501133711</v>
      </c>
      <c r="L89" s="43">
        <v>0.12360694501133711</v>
      </c>
      <c r="M89" s="43">
        <v>2.4928853767499769E-3</v>
      </c>
      <c r="N89" s="43">
        <v>2.4928853767499769E-3</v>
      </c>
      <c r="O89" s="43">
        <v>0</v>
      </c>
      <c r="P89" s="43">
        <v>0</v>
      </c>
      <c r="Q89" s="43">
        <v>2.0760281235072315E-3</v>
      </c>
      <c r="R89" s="43">
        <v>2.0760281235072315E-3</v>
      </c>
      <c r="S89" s="43"/>
      <c r="T89" s="43"/>
      <c r="U89" s="43">
        <v>3.7178000527261844E-3</v>
      </c>
      <c r="V89" s="43">
        <v>3.7178000527261844E-3</v>
      </c>
      <c r="W89" s="43">
        <v>145</v>
      </c>
      <c r="X89" s="260">
        <v>136.19999999999999</v>
      </c>
      <c r="Y89" s="56" t="str">
        <f>IF(D89&gt;'1d. STPIS MED Threshold'!$C$10,"Yes","NO")</f>
        <v>NO</v>
      </c>
      <c r="Z89" s="97"/>
    </row>
    <row r="90" spans="2:26" s="208" customFormat="1" x14ac:dyDescent="0.2">
      <c r="B90" s="209">
        <f t="shared" si="1"/>
        <v>41169</v>
      </c>
      <c r="C90" s="43">
        <v>5.5544968162895413E-2</v>
      </c>
      <c r="D90" s="43">
        <v>5.5544968162895413E-2</v>
      </c>
      <c r="E90" s="43">
        <v>0</v>
      </c>
      <c r="F90" s="43">
        <v>0</v>
      </c>
      <c r="G90" s="43">
        <v>2.6609634793008208E-2</v>
      </c>
      <c r="H90" s="43">
        <v>2.6609634793008208E-2</v>
      </c>
      <c r="I90" s="43"/>
      <c r="J90" s="43"/>
      <c r="K90" s="43">
        <v>0.13925303351046098</v>
      </c>
      <c r="L90" s="43">
        <v>0.13925303351046098</v>
      </c>
      <c r="M90" s="43">
        <v>7.330490608453491E-4</v>
      </c>
      <c r="N90" s="43">
        <v>7.330490608453491E-4</v>
      </c>
      <c r="O90" s="43">
        <v>0</v>
      </c>
      <c r="P90" s="43">
        <v>0</v>
      </c>
      <c r="Q90" s="43">
        <v>1.148363654727943E-4</v>
      </c>
      <c r="R90" s="43">
        <v>1.148363654727943E-4</v>
      </c>
      <c r="S90" s="43"/>
      <c r="T90" s="43"/>
      <c r="U90" s="43">
        <v>2.5165605162897294E-3</v>
      </c>
      <c r="V90" s="43">
        <v>2.5165605162897294E-3</v>
      </c>
      <c r="W90" s="43">
        <v>266</v>
      </c>
      <c r="X90" s="260">
        <v>237.4</v>
      </c>
      <c r="Y90" s="56" t="str">
        <f>IF(D90&gt;'1d. STPIS MED Threshold'!$C$10,"Yes","NO")</f>
        <v>NO</v>
      </c>
      <c r="Z90" s="97"/>
    </row>
    <row r="91" spans="2:26" s="208" customFormat="1" x14ac:dyDescent="0.2">
      <c r="B91" s="209">
        <f t="shared" si="1"/>
        <v>41170</v>
      </c>
      <c r="C91" s="43">
        <v>5.7444182778580571E-2</v>
      </c>
      <c r="D91" s="43">
        <v>5.7444182778580571E-2</v>
      </c>
      <c r="E91" s="43">
        <v>0</v>
      </c>
      <c r="F91" s="43">
        <v>0</v>
      </c>
      <c r="G91" s="43">
        <v>7.5615271585662475E-2</v>
      </c>
      <c r="H91" s="43">
        <v>7.5615271585662475E-2</v>
      </c>
      <c r="I91" s="43"/>
      <c r="J91" s="43"/>
      <c r="K91" s="43">
        <v>5.9048649131999663E-3</v>
      </c>
      <c r="L91" s="43">
        <v>5.9048649131999663E-3</v>
      </c>
      <c r="M91" s="43">
        <v>9.0407076386280166E-4</v>
      </c>
      <c r="N91" s="43">
        <v>9.0407076386280166E-4</v>
      </c>
      <c r="O91" s="43">
        <v>0</v>
      </c>
      <c r="P91" s="43">
        <v>0</v>
      </c>
      <c r="Q91" s="43">
        <v>1.2143753410860762E-3</v>
      </c>
      <c r="R91" s="43">
        <v>1.2143753410860762E-3</v>
      </c>
      <c r="S91" s="43"/>
      <c r="T91" s="43"/>
      <c r="U91" s="43">
        <v>2.3105930350754403E-5</v>
      </c>
      <c r="V91" s="43">
        <v>2.3105930350754403E-5</v>
      </c>
      <c r="W91" s="43">
        <v>260</v>
      </c>
      <c r="X91" s="260">
        <v>239.4</v>
      </c>
      <c r="Y91" s="56" t="str">
        <f>IF(D91&gt;'1d. STPIS MED Threshold'!$C$10,"Yes","NO")</f>
        <v>NO</v>
      </c>
      <c r="Z91" s="97"/>
    </row>
    <row r="92" spans="2:26" s="208" customFormat="1" x14ac:dyDescent="0.2">
      <c r="B92" s="209">
        <f t="shared" si="1"/>
        <v>41171</v>
      </c>
      <c r="C92" s="43">
        <v>0.13422171477696901</v>
      </c>
      <c r="D92" s="43">
        <v>0.13422171477696901</v>
      </c>
      <c r="E92" s="43">
        <v>0</v>
      </c>
      <c r="F92" s="43">
        <v>0</v>
      </c>
      <c r="G92" s="43">
        <v>8.3738443600047396E-2</v>
      </c>
      <c r="H92" s="43">
        <v>8.3738443600047396E-2</v>
      </c>
      <c r="I92" s="43"/>
      <c r="J92" s="43"/>
      <c r="K92" s="43">
        <v>0.28052730576374291</v>
      </c>
      <c r="L92" s="43">
        <v>0.28052730576374291</v>
      </c>
      <c r="M92" s="43">
        <v>1.1076386220816963E-3</v>
      </c>
      <c r="N92" s="43">
        <v>1.1076386220816963E-3</v>
      </c>
      <c r="O92" s="43">
        <v>0</v>
      </c>
      <c r="P92" s="43">
        <v>0</v>
      </c>
      <c r="Q92" s="43">
        <v>4.938848149112524E-4</v>
      </c>
      <c r="R92" s="43">
        <v>4.938848149112524E-4</v>
      </c>
      <c r="S92" s="43"/>
      <c r="T92" s="43"/>
      <c r="U92" s="43">
        <v>2.8806562624398564E-3</v>
      </c>
      <c r="V92" s="43">
        <v>2.8806562624398564E-3</v>
      </c>
      <c r="W92" s="43">
        <v>237</v>
      </c>
      <c r="X92" s="260">
        <v>228.4</v>
      </c>
      <c r="Y92" s="56" t="str">
        <f>IF(D92&gt;'1d. STPIS MED Threshold'!$C$10,"Yes","NO")</f>
        <v>NO</v>
      </c>
      <c r="Z92" s="97"/>
    </row>
    <row r="93" spans="2:26" s="208" customFormat="1" x14ac:dyDescent="0.2">
      <c r="B93" s="209">
        <f t="shared" si="1"/>
        <v>41172</v>
      </c>
      <c r="C93" s="43">
        <v>6.0467005305398426E-2</v>
      </c>
      <c r="D93" s="43">
        <v>6.0467005305398426E-2</v>
      </c>
      <c r="E93" s="43">
        <v>0</v>
      </c>
      <c r="F93" s="43">
        <v>0</v>
      </c>
      <c r="G93" s="43">
        <v>2.5537493185582603E-2</v>
      </c>
      <c r="H93" s="43">
        <v>2.5537493185582603E-2</v>
      </c>
      <c r="I93" s="43"/>
      <c r="J93" s="43"/>
      <c r="K93" s="43">
        <v>0.16128748402047111</v>
      </c>
      <c r="L93" s="43">
        <v>0.16128748402047111</v>
      </c>
      <c r="M93" s="43">
        <v>8.61410489316E-4</v>
      </c>
      <c r="N93" s="43">
        <v>8.61410489316E-4</v>
      </c>
      <c r="O93" s="43">
        <v>0</v>
      </c>
      <c r="P93" s="43">
        <v>0</v>
      </c>
      <c r="Q93" s="43">
        <v>3.8285057328578252E-4</v>
      </c>
      <c r="R93" s="43">
        <v>3.8285057328578252E-4</v>
      </c>
      <c r="S93" s="43"/>
      <c r="T93" s="43"/>
      <c r="U93" s="43">
        <v>2.2430835278722887E-3</v>
      </c>
      <c r="V93" s="43">
        <v>2.2430835278722887E-3</v>
      </c>
      <c r="W93" s="43">
        <v>206</v>
      </c>
      <c r="X93" s="260">
        <v>184.4</v>
      </c>
      <c r="Y93" s="56" t="str">
        <f>IF(D93&gt;'1d. STPIS MED Threshold'!$C$10,"Yes","NO")</f>
        <v>NO</v>
      </c>
      <c r="Z93" s="97"/>
    </row>
    <row r="94" spans="2:26" s="208" customFormat="1" x14ac:dyDescent="0.2">
      <c r="B94" s="209">
        <f t="shared" si="1"/>
        <v>41173</v>
      </c>
      <c r="C94" s="43">
        <v>0.3132758011109445</v>
      </c>
      <c r="D94" s="43">
        <v>0.3132758011109445</v>
      </c>
      <c r="E94" s="43">
        <v>0</v>
      </c>
      <c r="F94" s="43">
        <v>0</v>
      </c>
      <c r="G94" s="43">
        <v>0.14552195621729286</v>
      </c>
      <c r="H94" s="43">
        <v>0.14552195621729286</v>
      </c>
      <c r="I94" s="43"/>
      <c r="J94" s="43"/>
      <c r="K94" s="43">
        <v>0.79745776395532086</v>
      </c>
      <c r="L94" s="43">
        <v>0.79745776395532086</v>
      </c>
      <c r="M94" s="43">
        <v>2.9738315607033866E-3</v>
      </c>
      <c r="N94" s="43">
        <v>2.9738315607033866E-3</v>
      </c>
      <c r="O94" s="43">
        <v>0</v>
      </c>
      <c r="P94" s="43">
        <v>0</v>
      </c>
      <c r="Q94" s="43">
        <v>1.6485594799068139E-3</v>
      </c>
      <c r="R94" s="43">
        <v>1.6485594799068139E-3</v>
      </c>
      <c r="S94" s="43"/>
      <c r="T94" s="43"/>
      <c r="U94" s="43">
        <v>6.8043427703526529E-3</v>
      </c>
      <c r="V94" s="43">
        <v>6.8043427703526529E-3</v>
      </c>
      <c r="W94" s="43">
        <v>315</v>
      </c>
      <c r="X94" s="260">
        <v>274</v>
      </c>
      <c r="Y94" s="56" t="str">
        <f>IF(D94&gt;'1d. STPIS MED Threshold'!$C$10,"Yes","NO")</f>
        <v>NO</v>
      </c>
      <c r="Z94" s="97"/>
    </row>
    <row r="95" spans="2:26" s="208" customFormat="1" x14ac:dyDescent="0.2">
      <c r="B95" s="209">
        <f t="shared" si="1"/>
        <v>41174</v>
      </c>
      <c r="C95" s="43">
        <v>0.32379367522774005</v>
      </c>
      <c r="D95" s="43">
        <v>0.32379367522774005</v>
      </c>
      <c r="E95" s="43">
        <v>0</v>
      </c>
      <c r="F95" s="43">
        <v>0</v>
      </c>
      <c r="G95" s="43">
        <v>5.807651570766436E-2</v>
      </c>
      <c r="H95" s="43">
        <v>5.807651570766436E-2</v>
      </c>
      <c r="I95" s="43"/>
      <c r="J95" s="43"/>
      <c r="K95" s="43">
        <v>1.0884447750478621</v>
      </c>
      <c r="L95" s="43">
        <v>1.0884447750478621</v>
      </c>
      <c r="M95" s="43">
        <v>3.5232251961214841E-3</v>
      </c>
      <c r="N95" s="43">
        <v>3.5232251961214841E-3</v>
      </c>
      <c r="O95" s="43">
        <v>0</v>
      </c>
      <c r="P95" s="43">
        <v>0</v>
      </c>
      <c r="Q95" s="43">
        <v>9.4640941017352259E-4</v>
      </c>
      <c r="R95" s="43">
        <v>9.4640941017352259E-4</v>
      </c>
      <c r="S95" s="43"/>
      <c r="T95" s="43"/>
      <c r="U95" s="43">
        <v>1.0942663641795998E-2</v>
      </c>
      <c r="V95" s="43">
        <v>1.0942663641795998E-2</v>
      </c>
      <c r="W95" s="43">
        <v>220</v>
      </c>
      <c r="X95" s="260">
        <v>197</v>
      </c>
      <c r="Y95" s="56" t="str">
        <f>IF(D95&gt;'1d. STPIS MED Threshold'!$C$10,"Yes","NO")</f>
        <v>NO</v>
      </c>
      <c r="Z95" s="97"/>
    </row>
    <row r="96" spans="2:26" s="208" customFormat="1" x14ac:dyDescent="0.2">
      <c r="B96" s="209">
        <f t="shared" si="1"/>
        <v>41175</v>
      </c>
      <c r="C96" s="43">
        <v>6.5733119350296243E-2</v>
      </c>
      <c r="D96" s="43">
        <v>6.5733119350296243E-2</v>
      </c>
      <c r="E96" s="43">
        <v>0</v>
      </c>
      <c r="F96" s="43">
        <v>0</v>
      </c>
      <c r="G96" s="43">
        <v>2.4277991264180999E-4</v>
      </c>
      <c r="H96" s="43">
        <v>2.4277991264180999E-4</v>
      </c>
      <c r="I96" s="43"/>
      <c r="J96" s="43"/>
      <c r="K96" s="43">
        <v>0.25394196098471467</v>
      </c>
      <c r="L96" s="43">
        <v>0.25394196098471467</v>
      </c>
      <c r="M96" s="43">
        <v>5.7905048134593328E-4</v>
      </c>
      <c r="N96" s="43">
        <v>5.7905048134593328E-4</v>
      </c>
      <c r="O96" s="43">
        <v>0</v>
      </c>
      <c r="P96" s="43">
        <v>0</v>
      </c>
      <c r="Q96" s="43">
        <v>3.0173571964044602E-6</v>
      </c>
      <c r="R96" s="43">
        <v>3.0173571964044602E-6</v>
      </c>
      <c r="S96" s="43"/>
      <c r="T96" s="43"/>
      <c r="U96" s="43">
        <v>2.2344878455955075E-3</v>
      </c>
      <c r="V96" s="43">
        <v>2.2344878455955075E-3</v>
      </c>
      <c r="W96" s="43">
        <v>88</v>
      </c>
      <c r="X96" s="260">
        <v>85.2</v>
      </c>
      <c r="Y96" s="56" t="str">
        <f>IF(D96&gt;'1d. STPIS MED Threshold'!$C$10,"Yes","NO")</f>
        <v>NO</v>
      </c>
      <c r="Z96" s="97"/>
    </row>
    <row r="97" spans="2:26" s="208" customFormat="1" x14ac:dyDescent="0.2">
      <c r="B97" s="209">
        <f t="shared" si="1"/>
        <v>41176</v>
      </c>
      <c r="C97" s="43">
        <v>1.0440955540779917</v>
      </c>
      <c r="D97" s="43">
        <v>1.0440955540779917</v>
      </c>
      <c r="E97" s="43">
        <v>0</v>
      </c>
      <c r="F97" s="43">
        <v>0</v>
      </c>
      <c r="G97" s="43">
        <v>0.70855386777790497</v>
      </c>
      <c r="H97" s="43">
        <v>0.70855386777790497</v>
      </c>
      <c r="I97" s="43"/>
      <c r="J97" s="43"/>
      <c r="K97" s="43">
        <v>2.0155734334718916</v>
      </c>
      <c r="L97" s="43">
        <v>2.0155734334718916</v>
      </c>
      <c r="M97" s="43">
        <v>9.6794131494644439E-3</v>
      </c>
      <c r="N97" s="43">
        <v>9.6794131494644439E-3</v>
      </c>
      <c r="O97" s="43">
        <v>0</v>
      </c>
      <c r="P97" s="43">
        <v>0</v>
      </c>
      <c r="Q97" s="43">
        <v>7.1621011433367111E-3</v>
      </c>
      <c r="R97" s="43">
        <v>7.1621011433367111E-3</v>
      </c>
      <c r="S97" s="43"/>
      <c r="T97" s="43"/>
      <c r="U97" s="43">
        <v>1.6987734206805615E-2</v>
      </c>
      <c r="V97" s="43">
        <v>1.6987734206805615E-2</v>
      </c>
      <c r="W97" s="43">
        <v>567</v>
      </c>
      <c r="X97" s="260">
        <v>469.2</v>
      </c>
      <c r="Y97" s="56" t="str">
        <f>IF(D97&gt;'1d. STPIS MED Threshold'!$C$10,"Yes","NO")</f>
        <v>NO</v>
      </c>
      <c r="Z97" s="97"/>
    </row>
    <row r="98" spans="2:26" s="208" customFormat="1" x14ac:dyDescent="0.2">
      <c r="B98" s="209">
        <f t="shared" si="1"/>
        <v>41177</v>
      </c>
      <c r="C98" s="43">
        <v>1.3392868044896884E-2</v>
      </c>
      <c r="D98" s="43">
        <v>1.3392868044896884E-2</v>
      </c>
      <c r="E98" s="43">
        <v>0</v>
      </c>
      <c r="F98" s="43">
        <v>0</v>
      </c>
      <c r="G98" s="43">
        <v>7.0503483115998151E-3</v>
      </c>
      <c r="H98" s="43">
        <v>7.0503483115998151E-3</v>
      </c>
      <c r="I98" s="43"/>
      <c r="J98" s="43"/>
      <c r="K98" s="43">
        <v>3.168269015542418E-2</v>
      </c>
      <c r="L98" s="43">
        <v>3.168269015542418E-2</v>
      </c>
      <c r="M98" s="43">
        <v>1.5320158356277964E-4</v>
      </c>
      <c r="N98" s="43">
        <v>1.5320158356277964E-4</v>
      </c>
      <c r="O98" s="43">
        <v>0</v>
      </c>
      <c r="P98" s="43">
        <v>0</v>
      </c>
      <c r="Q98" s="43">
        <v>9.4459862447293918E-5</v>
      </c>
      <c r="R98" s="43">
        <v>9.4459862447293918E-5</v>
      </c>
      <c r="S98" s="43"/>
      <c r="T98" s="43"/>
      <c r="U98" s="43">
        <v>3.2291115176611243E-4</v>
      </c>
      <c r="V98" s="43">
        <v>3.2291115176611243E-4</v>
      </c>
      <c r="W98" s="43">
        <v>282</v>
      </c>
      <c r="X98" s="260">
        <v>262.60000000000002</v>
      </c>
      <c r="Y98" s="56" t="str">
        <f>IF(D98&gt;'1d. STPIS MED Threshold'!$C$10,"Yes","NO")</f>
        <v>NO</v>
      </c>
      <c r="Z98" s="97"/>
    </row>
    <row r="99" spans="2:26" s="208" customFormat="1" x14ac:dyDescent="0.2">
      <c r="B99" s="209">
        <f t="shared" si="1"/>
        <v>41178</v>
      </c>
      <c r="C99" s="43">
        <v>0.14922896699884247</v>
      </c>
      <c r="D99" s="43">
        <v>0.14922896699884247</v>
      </c>
      <c r="E99" s="43">
        <v>0</v>
      </c>
      <c r="F99" s="43">
        <v>0</v>
      </c>
      <c r="G99" s="43">
        <v>0.19813326352531441</v>
      </c>
      <c r="H99" s="43">
        <v>0.19813326352531441</v>
      </c>
      <c r="I99" s="43"/>
      <c r="J99" s="43"/>
      <c r="K99" s="43">
        <v>1.0984253909384501E-2</v>
      </c>
      <c r="L99" s="43">
        <v>1.0984253909384501E-2</v>
      </c>
      <c r="M99" s="43">
        <v>8.2355738427655571E-4</v>
      </c>
      <c r="N99" s="43">
        <v>8.2355738427655571E-4</v>
      </c>
      <c r="O99" s="43">
        <v>0</v>
      </c>
      <c r="P99" s="43">
        <v>0</v>
      </c>
      <c r="Q99" s="43">
        <v>1.0608517685528102E-3</v>
      </c>
      <c r="R99" s="43">
        <v>1.0608517685528102E-3</v>
      </c>
      <c r="S99" s="43"/>
      <c r="T99" s="43"/>
      <c r="U99" s="43">
        <v>1.5384511862666405E-4</v>
      </c>
      <c r="V99" s="43">
        <v>1.5384511862666405E-4</v>
      </c>
      <c r="W99" s="43">
        <v>264</v>
      </c>
      <c r="X99" s="260">
        <v>234.8</v>
      </c>
      <c r="Y99" s="56" t="str">
        <f>IF(D99&gt;'1d. STPIS MED Threshold'!$C$10,"Yes","NO")</f>
        <v>NO</v>
      </c>
      <c r="Z99" s="97"/>
    </row>
    <row r="100" spans="2:26" s="208" customFormat="1" x14ac:dyDescent="0.2">
      <c r="B100" s="209">
        <f t="shared" si="1"/>
        <v>41179</v>
      </c>
      <c r="C100" s="43">
        <v>8.1515854940194851E-2</v>
      </c>
      <c r="D100" s="43">
        <v>8.1515854940194851E-2</v>
      </c>
      <c r="E100" s="43">
        <v>0</v>
      </c>
      <c r="F100" s="43">
        <v>0</v>
      </c>
      <c r="G100" s="43">
        <v>0.10845456163594758</v>
      </c>
      <c r="H100" s="43">
        <v>0.10845456163594758</v>
      </c>
      <c r="I100" s="43"/>
      <c r="J100" s="43"/>
      <c r="K100" s="43">
        <v>5.3765024916794281E-3</v>
      </c>
      <c r="L100" s="43">
        <v>5.3765024916794281E-3</v>
      </c>
      <c r="M100" s="43">
        <v>1.1491926991886582E-3</v>
      </c>
      <c r="N100" s="43">
        <v>1.1491926991886582E-3</v>
      </c>
      <c r="O100" s="43">
        <v>0</v>
      </c>
      <c r="P100" s="43">
        <v>0</v>
      </c>
      <c r="Q100" s="43">
        <v>1.5182809171873678E-3</v>
      </c>
      <c r="R100" s="43">
        <v>1.5182809171873678E-3</v>
      </c>
      <c r="S100" s="43"/>
      <c r="T100" s="43"/>
      <c r="U100" s="43">
        <v>1.0635629790973945E-4</v>
      </c>
      <c r="V100" s="43">
        <v>1.0635629790973945E-4</v>
      </c>
      <c r="W100" s="43">
        <v>178</v>
      </c>
      <c r="X100" s="260">
        <v>158.80000000000001</v>
      </c>
      <c r="Y100" s="56" t="str">
        <f>IF(D100&gt;'1d. STPIS MED Threshold'!$C$10,"Yes","NO")</f>
        <v>NO</v>
      </c>
      <c r="Z100" s="97"/>
    </row>
    <row r="101" spans="2:26" s="208" customFormat="1" x14ac:dyDescent="0.2">
      <c r="B101" s="209">
        <f t="shared" si="1"/>
        <v>41180</v>
      </c>
      <c r="C101" s="43">
        <v>2.6404778140336062E-2</v>
      </c>
      <c r="D101" s="43">
        <v>2.6404778140336062E-2</v>
      </c>
      <c r="E101" s="43">
        <v>0</v>
      </c>
      <c r="F101" s="43">
        <v>0</v>
      </c>
      <c r="G101" s="43">
        <v>3.1933109576980749E-2</v>
      </c>
      <c r="H101" s="43">
        <v>3.1933109576980749E-2</v>
      </c>
      <c r="I101" s="43"/>
      <c r="J101" s="43"/>
      <c r="K101" s="43">
        <v>1.088875656059698E-2</v>
      </c>
      <c r="L101" s="43">
        <v>1.088875656059698E-2</v>
      </c>
      <c r="M101" s="43">
        <v>7.2349009083157493E-4</v>
      </c>
      <c r="N101" s="43">
        <v>7.2349009083157493E-4</v>
      </c>
      <c r="O101" s="43">
        <v>0</v>
      </c>
      <c r="P101" s="43">
        <v>0</v>
      </c>
      <c r="Q101" s="43">
        <v>8.7819538472726894E-4</v>
      </c>
      <c r="R101" s="43">
        <v>8.7819538472726894E-4</v>
      </c>
      <c r="S101" s="43"/>
      <c r="T101" s="43"/>
      <c r="U101" s="43">
        <v>2.8912068349026072E-4</v>
      </c>
      <c r="V101" s="43">
        <v>2.8912068349026072E-4</v>
      </c>
      <c r="W101" s="43">
        <v>227</v>
      </c>
      <c r="X101" s="260">
        <v>209.4</v>
      </c>
      <c r="Y101" s="56" t="str">
        <f>IF(D101&gt;'1d. STPIS MED Threshold'!$C$10,"Yes","NO")</f>
        <v>NO</v>
      </c>
      <c r="Z101" s="97"/>
    </row>
    <row r="102" spans="2:26" s="208" customFormat="1" x14ac:dyDescent="0.2">
      <c r="B102" s="209">
        <f t="shared" si="1"/>
        <v>41181</v>
      </c>
      <c r="C102" s="43">
        <v>0.24855295075597272</v>
      </c>
      <c r="D102" s="43">
        <v>0.24855295075597272</v>
      </c>
      <c r="E102" s="43">
        <v>0</v>
      </c>
      <c r="F102" s="43">
        <v>0</v>
      </c>
      <c r="G102" s="43">
        <v>8.2119751077010007E-3</v>
      </c>
      <c r="H102" s="43">
        <v>8.2119751077010007E-3</v>
      </c>
      <c r="I102" s="43"/>
      <c r="J102" s="43"/>
      <c r="K102" s="43">
        <v>0.93812599450433776</v>
      </c>
      <c r="L102" s="43">
        <v>0.93812599450433776</v>
      </c>
      <c r="M102" s="43">
        <v>4.0783440069969961E-3</v>
      </c>
      <c r="N102" s="43">
        <v>4.0783440069969961E-3</v>
      </c>
      <c r="O102" s="43">
        <v>0</v>
      </c>
      <c r="P102" s="43">
        <v>0</v>
      </c>
      <c r="Q102" s="43">
        <v>1.1260285690032581E-4</v>
      </c>
      <c r="R102" s="43">
        <v>1.1260285690032581E-4</v>
      </c>
      <c r="S102" s="43"/>
      <c r="T102" s="43"/>
      <c r="U102" s="43">
        <v>1.5456380232979836E-2</v>
      </c>
      <c r="V102" s="43">
        <v>1.5456380232979836E-2</v>
      </c>
      <c r="W102" s="43">
        <v>192</v>
      </c>
      <c r="X102" s="260">
        <v>165.8</v>
      </c>
      <c r="Y102" s="56" t="str">
        <f>IF(D102&gt;'1d. STPIS MED Threshold'!$C$10,"Yes","NO")</f>
        <v>NO</v>
      </c>
      <c r="Z102" s="97"/>
    </row>
    <row r="103" spans="2:26" s="208" customFormat="1" x14ac:dyDescent="0.2">
      <c r="B103" s="209">
        <f t="shared" si="1"/>
        <v>41182</v>
      </c>
      <c r="C103" s="43">
        <v>2.0944180928333216E-2</v>
      </c>
      <c r="D103" s="43">
        <v>2.0944180928333216E-2</v>
      </c>
      <c r="E103" s="43">
        <v>0</v>
      </c>
      <c r="F103" s="43">
        <v>0</v>
      </c>
      <c r="G103" s="43">
        <v>1.3726723601609599E-2</v>
      </c>
      <c r="H103" s="43">
        <v>1.3726723601609599E-2</v>
      </c>
      <c r="I103" s="43"/>
      <c r="J103" s="43"/>
      <c r="K103" s="43">
        <v>4.1793984844653867E-2</v>
      </c>
      <c r="L103" s="43">
        <v>4.1793984844653867E-2</v>
      </c>
      <c r="M103" s="43">
        <v>2.0703274388045512E-4</v>
      </c>
      <c r="N103" s="43">
        <v>2.0703274388045512E-4</v>
      </c>
      <c r="O103" s="43">
        <v>0</v>
      </c>
      <c r="P103" s="43">
        <v>0</v>
      </c>
      <c r="Q103" s="43">
        <v>1.5870692786838957E-4</v>
      </c>
      <c r="R103" s="43">
        <v>1.5870692786838957E-4</v>
      </c>
      <c r="S103" s="43"/>
      <c r="T103" s="43"/>
      <c r="U103" s="43">
        <v>3.4736321231208209E-4</v>
      </c>
      <c r="V103" s="43">
        <v>3.4736321231208209E-4</v>
      </c>
      <c r="W103" s="43">
        <v>89</v>
      </c>
      <c r="X103" s="260">
        <v>87</v>
      </c>
      <c r="Y103" s="56" t="str">
        <f>IF(D103&gt;'1d. STPIS MED Threshold'!$C$10,"Yes","NO")</f>
        <v>NO</v>
      </c>
      <c r="Z103" s="97"/>
    </row>
    <row r="104" spans="2:26" s="208" customFormat="1" x14ac:dyDescent="0.2">
      <c r="B104" s="209">
        <f t="shared" si="1"/>
        <v>41183</v>
      </c>
      <c r="C104" s="43">
        <v>1.1358299069888582E-3</v>
      </c>
      <c r="D104" s="43">
        <v>1.1358299069888582E-3</v>
      </c>
      <c r="E104" s="43">
        <v>0</v>
      </c>
      <c r="F104" s="43">
        <v>0</v>
      </c>
      <c r="G104" s="43">
        <v>8.7516069619587573E-4</v>
      </c>
      <c r="H104" s="43">
        <v>8.7516069619587573E-4</v>
      </c>
      <c r="I104" s="43"/>
      <c r="J104" s="43"/>
      <c r="K104" s="43">
        <v>1.892888760377994E-3</v>
      </c>
      <c r="L104" s="43">
        <v>1.892888760377994E-3</v>
      </c>
      <c r="M104" s="43">
        <v>1.2133957015260606E-5</v>
      </c>
      <c r="N104" s="43">
        <v>1.2133957015260606E-5</v>
      </c>
      <c r="O104" s="43">
        <v>0</v>
      </c>
      <c r="P104" s="43">
        <v>0</v>
      </c>
      <c r="Q104" s="43">
        <v>9.0426462046185584E-6</v>
      </c>
      <c r="R104" s="43">
        <v>9.0426462046185584E-6</v>
      </c>
      <c r="S104" s="43"/>
      <c r="T104" s="43"/>
      <c r="U104" s="43">
        <v>2.1097478791005979E-5</v>
      </c>
      <c r="V104" s="43">
        <v>2.1097478791005979E-5</v>
      </c>
      <c r="W104" s="43">
        <v>115</v>
      </c>
      <c r="X104" s="260">
        <v>111.4</v>
      </c>
      <c r="Y104" s="56" t="str">
        <f>IF(D104&gt;'1d. STPIS MED Threshold'!$C$10,"Yes","NO")</f>
        <v>NO</v>
      </c>
      <c r="Z104" s="97"/>
    </row>
    <row r="105" spans="2:26" s="208" customFormat="1" x14ac:dyDescent="0.2">
      <c r="B105" s="209">
        <f t="shared" si="1"/>
        <v>41184</v>
      </c>
      <c r="C105" s="43">
        <v>0.20830162123989318</v>
      </c>
      <c r="D105" s="43">
        <v>0.20830162123989318</v>
      </c>
      <c r="E105" s="43">
        <v>0</v>
      </c>
      <c r="F105" s="43">
        <v>0</v>
      </c>
      <c r="G105" s="43">
        <v>0.1867508737406543</v>
      </c>
      <c r="H105" s="43">
        <v>0.1867508737406543</v>
      </c>
      <c r="I105" s="43"/>
      <c r="J105" s="43"/>
      <c r="K105" s="43">
        <v>0.27212928256567714</v>
      </c>
      <c r="L105" s="43">
        <v>0.27212928256567714</v>
      </c>
      <c r="M105" s="43">
        <v>2.3403377085357891E-3</v>
      </c>
      <c r="N105" s="43">
        <v>2.3403377085357891E-3</v>
      </c>
      <c r="O105" s="43">
        <v>0</v>
      </c>
      <c r="P105" s="43">
        <v>0</v>
      </c>
      <c r="Q105" s="43">
        <v>2.2396454708877587E-3</v>
      </c>
      <c r="R105" s="43">
        <v>2.2396454708877587E-3</v>
      </c>
      <c r="S105" s="43"/>
      <c r="T105" s="43"/>
      <c r="U105" s="43">
        <v>2.653443792290803E-3</v>
      </c>
      <c r="V105" s="43">
        <v>2.653443792290803E-3</v>
      </c>
      <c r="W105" s="43">
        <v>260</v>
      </c>
      <c r="X105" s="260">
        <v>212.8</v>
      </c>
      <c r="Y105" s="56" t="str">
        <f>IF(D105&gt;'1d. STPIS MED Threshold'!$C$10,"Yes","NO")</f>
        <v>NO</v>
      </c>
      <c r="Z105" s="97"/>
    </row>
    <row r="106" spans="2:26" s="208" customFormat="1" x14ac:dyDescent="0.2">
      <c r="B106" s="209">
        <f t="shared" si="1"/>
        <v>41185</v>
      </c>
      <c r="C106" s="43">
        <v>0.11969080687043135</v>
      </c>
      <c r="D106" s="43">
        <v>0.11969080687043135</v>
      </c>
      <c r="E106" s="43">
        <v>0</v>
      </c>
      <c r="F106" s="43">
        <v>0</v>
      </c>
      <c r="G106" s="43">
        <v>0.15889838910312223</v>
      </c>
      <c r="H106" s="43">
        <v>0.15889838910312223</v>
      </c>
      <c r="I106" s="43"/>
      <c r="J106" s="43"/>
      <c r="K106" s="43">
        <v>9.0107491260242763E-3</v>
      </c>
      <c r="L106" s="43">
        <v>9.0107491260242763E-3</v>
      </c>
      <c r="M106" s="43">
        <v>2.1527758417708323E-3</v>
      </c>
      <c r="N106" s="43">
        <v>2.1527758417708323E-3</v>
      </c>
      <c r="O106" s="43">
        <v>0</v>
      </c>
      <c r="P106" s="43">
        <v>0</v>
      </c>
      <c r="Q106" s="43">
        <v>2.8896022340250921E-3</v>
      </c>
      <c r="R106" s="43">
        <v>2.8896022340250921E-3</v>
      </c>
      <c r="S106" s="43"/>
      <c r="T106" s="43"/>
      <c r="U106" s="43">
        <v>7.1718792793707182E-5</v>
      </c>
      <c r="V106" s="43">
        <v>7.1718792793707182E-5</v>
      </c>
      <c r="W106" s="43">
        <v>282</v>
      </c>
      <c r="X106" s="260">
        <v>233.2</v>
      </c>
      <c r="Y106" s="56" t="str">
        <f>IF(D106&gt;'1d. STPIS MED Threshold'!$C$10,"Yes","NO")</f>
        <v>NO</v>
      </c>
      <c r="Z106" s="97"/>
    </row>
    <row r="107" spans="2:26" s="208" customFormat="1" x14ac:dyDescent="0.2">
      <c r="B107" s="209">
        <f t="shared" si="1"/>
        <v>41186</v>
      </c>
      <c r="C107" s="43">
        <v>0.12208129317818694</v>
      </c>
      <c r="D107" s="43">
        <v>0.12208129317818694</v>
      </c>
      <c r="E107" s="43">
        <v>0</v>
      </c>
      <c r="F107" s="43">
        <v>0</v>
      </c>
      <c r="G107" s="43">
        <v>0.10336263660538558</v>
      </c>
      <c r="H107" s="43">
        <v>0.10336263660538558</v>
      </c>
      <c r="I107" s="43"/>
      <c r="J107" s="43"/>
      <c r="K107" s="43">
        <v>0.17687658003313575</v>
      </c>
      <c r="L107" s="43">
        <v>0.17687658003313575</v>
      </c>
      <c r="M107" s="43">
        <v>2.7855373131889616E-3</v>
      </c>
      <c r="N107" s="43">
        <v>2.7855373131889616E-3</v>
      </c>
      <c r="O107" s="43">
        <v>0</v>
      </c>
      <c r="P107" s="43">
        <v>0</v>
      </c>
      <c r="Q107" s="43">
        <v>3.5479642156527619E-3</v>
      </c>
      <c r="R107" s="43">
        <v>3.5479642156527619E-3</v>
      </c>
      <c r="S107" s="43"/>
      <c r="T107" s="43"/>
      <c r="U107" s="43">
        <v>6.38187407790883E-4</v>
      </c>
      <c r="V107" s="43">
        <v>6.38187407790883E-4</v>
      </c>
      <c r="W107" s="43">
        <v>228</v>
      </c>
      <c r="X107" s="260">
        <v>195.8</v>
      </c>
      <c r="Y107" s="56" t="str">
        <f>IF(D107&gt;'1d. STPIS MED Threshold'!$C$10,"Yes","NO")</f>
        <v>NO</v>
      </c>
      <c r="Z107" s="97"/>
    </row>
    <row r="108" spans="2:26" s="208" customFormat="1" x14ac:dyDescent="0.2">
      <c r="B108" s="209">
        <f t="shared" si="1"/>
        <v>41187</v>
      </c>
      <c r="C108" s="43">
        <v>7.9588408333973654E-2</v>
      </c>
      <c r="D108" s="43">
        <v>7.9588408333973654E-2</v>
      </c>
      <c r="E108" s="43">
        <v>0</v>
      </c>
      <c r="F108" s="43">
        <v>0</v>
      </c>
      <c r="G108" s="43">
        <v>5.7207290149323062E-2</v>
      </c>
      <c r="H108" s="43">
        <v>5.7207290149323062E-2</v>
      </c>
      <c r="I108" s="43"/>
      <c r="J108" s="43"/>
      <c r="K108" s="43">
        <v>0.14440159123876076</v>
      </c>
      <c r="L108" s="43">
        <v>0.14440159123876076</v>
      </c>
      <c r="M108" s="43">
        <v>2.6633138127223543E-3</v>
      </c>
      <c r="N108" s="43">
        <v>2.6633138127223543E-3</v>
      </c>
      <c r="O108" s="43">
        <v>0</v>
      </c>
      <c r="P108" s="43">
        <v>0</v>
      </c>
      <c r="Q108" s="43">
        <v>1.264360399756822E-3</v>
      </c>
      <c r="R108" s="43">
        <v>1.264360399756822E-3</v>
      </c>
      <c r="S108" s="43"/>
      <c r="T108" s="43"/>
      <c r="U108" s="43">
        <v>6.6893309140263211E-3</v>
      </c>
      <c r="V108" s="43">
        <v>6.6893309140263211E-3</v>
      </c>
      <c r="W108" s="43">
        <v>238</v>
      </c>
      <c r="X108" s="260">
        <v>217.6</v>
      </c>
      <c r="Y108" s="56" t="str">
        <f>IF(D108&gt;'1d. STPIS MED Threshold'!$C$10,"Yes","NO")</f>
        <v>NO</v>
      </c>
      <c r="Z108" s="97"/>
    </row>
    <row r="109" spans="2:26" s="208" customFormat="1" x14ac:dyDescent="0.2">
      <c r="B109" s="209">
        <f t="shared" si="1"/>
        <v>41188</v>
      </c>
      <c r="C109" s="43">
        <v>5.537070107531139E-2</v>
      </c>
      <c r="D109" s="43">
        <v>5.537070107531139E-2</v>
      </c>
      <c r="E109" s="43">
        <v>0</v>
      </c>
      <c r="F109" s="43">
        <v>0</v>
      </c>
      <c r="G109" s="43">
        <v>2.221025163854631E-2</v>
      </c>
      <c r="H109" s="43">
        <v>2.221025163854631E-2</v>
      </c>
      <c r="I109" s="43"/>
      <c r="J109" s="43"/>
      <c r="K109" s="43">
        <v>0.15074569952126779</v>
      </c>
      <c r="L109" s="43">
        <v>0.15074569952126779</v>
      </c>
      <c r="M109" s="43">
        <v>9.2487731602764486E-4</v>
      </c>
      <c r="N109" s="43">
        <v>9.2487731602764486E-4</v>
      </c>
      <c r="O109" s="43">
        <v>0</v>
      </c>
      <c r="P109" s="43">
        <v>0</v>
      </c>
      <c r="Q109" s="43">
        <v>8.5112831111109559E-4</v>
      </c>
      <c r="R109" s="43">
        <v>8.5112831111109559E-4</v>
      </c>
      <c r="S109" s="43"/>
      <c r="T109" s="43"/>
      <c r="U109" s="43">
        <v>1.1457351537395093E-3</v>
      </c>
      <c r="V109" s="43">
        <v>1.1457351537395093E-3</v>
      </c>
      <c r="W109" s="43">
        <v>163</v>
      </c>
      <c r="X109" s="260">
        <v>141.19999999999999</v>
      </c>
      <c r="Y109" s="56" t="str">
        <f>IF(D109&gt;'1d. STPIS MED Threshold'!$C$10,"Yes","NO")</f>
        <v>NO</v>
      </c>
      <c r="Z109" s="97"/>
    </row>
    <row r="110" spans="2:26" s="208" customFormat="1" x14ac:dyDescent="0.2">
      <c r="B110" s="209">
        <f t="shared" si="1"/>
        <v>41189</v>
      </c>
      <c r="C110" s="43">
        <v>1.8188747830676581E-2</v>
      </c>
      <c r="D110" s="43">
        <v>1.8188747830676581E-2</v>
      </c>
      <c r="E110" s="43">
        <v>0</v>
      </c>
      <c r="F110" s="43">
        <v>0</v>
      </c>
      <c r="G110" s="43">
        <v>4.0035673587857463E-3</v>
      </c>
      <c r="H110" s="43">
        <v>4.0035673587857463E-3</v>
      </c>
      <c r="I110" s="43"/>
      <c r="J110" s="43"/>
      <c r="K110" s="43">
        <v>5.893952625906463E-2</v>
      </c>
      <c r="L110" s="43">
        <v>5.893952625906463E-2</v>
      </c>
      <c r="M110" s="43">
        <v>1.8441089079146832E-4</v>
      </c>
      <c r="N110" s="43">
        <v>1.8441089079146832E-4</v>
      </c>
      <c r="O110" s="43">
        <v>0</v>
      </c>
      <c r="P110" s="43">
        <v>0</v>
      </c>
      <c r="Q110" s="43">
        <v>4.8423048636677937E-5</v>
      </c>
      <c r="R110" s="43">
        <v>4.8423048636677937E-5</v>
      </c>
      <c r="S110" s="43"/>
      <c r="T110" s="43"/>
      <c r="U110" s="43">
        <v>5.7518243125055841E-4</v>
      </c>
      <c r="V110" s="43">
        <v>5.7518243125055841E-4</v>
      </c>
      <c r="W110" s="43">
        <v>138</v>
      </c>
      <c r="X110" s="260">
        <v>132.19999999999999</v>
      </c>
      <c r="Y110" s="56" t="str">
        <f>IF(D110&gt;'1d. STPIS MED Threshold'!$C$10,"Yes","NO")</f>
        <v>NO</v>
      </c>
      <c r="Z110" s="97"/>
    </row>
    <row r="111" spans="2:26" s="208" customFormat="1" x14ac:dyDescent="0.2">
      <c r="B111" s="209">
        <f t="shared" si="1"/>
        <v>41190</v>
      </c>
      <c r="C111" s="43">
        <v>7.0534047157530547E-2</v>
      </c>
      <c r="D111" s="43">
        <v>7.0534047157530547E-2</v>
      </c>
      <c r="E111" s="43">
        <v>0</v>
      </c>
      <c r="F111" s="43">
        <v>0</v>
      </c>
      <c r="G111" s="43">
        <v>8.3472752009855447E-2</v>
      </c>
      <c r="H111" s="43">
        <v>8.3472752009855447E-2</v>
      </c>
      <c r="I111" s="43"/>
      <c r="J111" s="43"/>
      <c r="K111" s="43">
        <v>3.4304513536532313E-2</v>
      </c>
      <c r="L111" s="43">
        <v>3.4304513536532313E-2</v>
      </c>
      <c r="M111" s="43">
        <v>4.2021557591802395E-3</v>
      </c>
      <c r="N111" s="43">
        <v>4.2021557591802395E-3</v>
      </c>
      <c r="O111" s="43">
        <v>0</v>
      </c>
      <c r="P111" s="43">
        <v>0</v>
      </c>
      <c r="Q111" s="43">
        <v>1.4750922503487757E-3</v>
      </c>
      <c r="R111" s="43">
        <v>1.4750922503487757E-3</v>
      </c>
      <c r="S111" s="43"/>
      <c r="T111" s="43"/>
      <c r="U111" s="43">
        <v>1.2046362854411886E-2</v>
      </c>
      <c r="V111" s="43">
        <v>1.2046362854411886E-2</v>
      </c>
      <c r="W111" s="43">
        <v>225</v>
      </c>
      <c r="X111" s="260">
        <v>211.2</v>
      </c>
      <c r="Y111" s="56" t="str">
        <f>IF(D111&gt;'1d. STPIS MED Threshold'!$C$10,"Yes","NO")</f>
        <v>NO</v>
      </c>
      <c r="Z111" s="97"/>
    </row>
    <row r="112" spans="2:26" s="208" customFormat="1" x14ac:dyDescent="0.2">
      <c r="B112" s="209">
        <f t="shared" si="1"/>
        <v>41191</v>
      </c>
      <c r="C112" s="43">
        <v>0.19493114778073858</v>
      </c>
      <c r="D112" s="43">
        <v>0.19493114778073858</v>
      </c>
      <c r="E112" s="43">
        <v>0</v>
      </c>
      <c r="F112" s="43">
        <v>0</v>
      </c>
      <c r="G112" s="43">
        <v>0.25367230612000363</v>
      </c>
      <c r="H112" s="43">
        <v>0.25367230612000363</v>
      </c>
      <c r="I112" s="43"/>
      <c r="J112" s="43"/>
      <c r="K112" s="43">
        <v>2.9034521552822976E-2</v>
      </c>
      <c r="L112" s="43">
        <v>2.9034521552822976E-2</v>
      </c>
      <c r="M112" s="43">
        <v>3.4675088125963342E-3</v>
      </c>
      <c r="N112" s="43">
        <v>3.4675088125963342E-3</v>
      </c>
      <c r="O112" s="43">
        <v>0</v>
      </c>
      <c r="P112" s="43">
        <v>0</v>
      </c>
      <c r="Q112" s="43">
        <v>4.6021496104931359E-3</v>
      </c>
      <c r="R112" s="43">
        <v>4.6021496104931359E-3</v>
      </c>
      <c r="S112" s="43"/>
      <c r="T112" s="43"/>
      <c r="U112" s="43">
        <v>2.5980641567804495E-4</v>
      </c>
      <c r="V112" s="43">
        <v>2.5980641567804495E-4</v>
      </c>
      <c r="W112" s="43">
        <v>233</v>
      </c>
      <c r="X112" s="260">
        <v>207.8</v>
      </c>
      <c r="Y112" s="56" t="str">
        <f>IF(D112&gt;'1d. STPIS MED Threshold'!$C$10,"Yes","NO")</f>
        <v>NO</v>
      </c>
      <c r="Z112" s="97"/>
    </row>
    <row r="113" spans="2:26" s="208" customFormat="1" x14ac:dyDescent="0.2">
      <c r="B113" s="209">
        <f t="shared" si="1"/>
        <v>41192</v>
      </c>
      <c r="C113" s="43">
        <v>6.7437468115156565E-2</v>
      </c>
      <c r="D113" s="43">
        <v>6.7437468115156565E-2</v>
      </c>
      <c r="E113" s="43">
        <v>0</v>
      </c>
      <c r="F113" s="43">
        <v>0</v>
      </c>
      <c r="G113" s="43">
        <v>5.8505691557514873E-2</v>
      </c>
      <c r="H113" s="43">
        <v>5.8505691557514873E-2</v>
      </c>
      <c r="I113" s="43"/>
      <c r="J113" s="43"/>
      <c r="K113" s="43">
        <v>9.3729843126053675E-2</v>
      </c>
      <c r="L113" s="43">
        <v>9.3729843126053675E-2</v>
      </c>
      <c r="M113" s="43">
        <v>1.8774351417353502E-3</v>
      </c>
      <c r="N113" s="43">
        <v>1.8774351417353502E-3</v>
      </c>
      <c r="O113" s="43">
        <v>0</v>
      </c>
      <c r="P113" s="43">
        <v>0</v>
      </c>
      <c r="Q113" s="43">
        <v>2.1748445462197938E-3</v>
      </c>
      <c r="R113" s="43">
        <v>2.1748445462197938E-3</v>
      </c>
      <c r="S113" s="43"/>
      <c r="T113" s="43"/>
      <c r="U113" s="43">
        <v>1.0470169111302945E-3</v>
      </c>
      <c r="V113" s="43">
        <v>1.0470169111302945E-3</v>
      </c>
      <c r="W113" s="43">
        <v>249</v>
      </c>
      <c r="X113" s="260">
        <v>223</v>
      </c>
      <c r="Y113" s="56" t="str">
        <f>IF(D113&gt;'1d. STPIS MED Threshold'!$C$10,"Yes","NO")</f>
        <v>NO</v>
      </c>
      <c r="Z113" s="97"/>
    </row>
    <row r="114" spans="2:26" s="208" customFormat="1" x14ac:dyDescent="0.2">
      <c r="B114" s="209">
        <f t="shared" si="1"/>
        <v>41193</v>
      </c>
      <c r="C114" s="43">
        <v>0.60481258249800596</v>
      </c>
      <c r="D114" s="43">
        <v>0.60481258249800596</v>
      </c>
      <c r="E114" s="43">
        <v>0</v>
      </c>
      <c r="F114" s="43">
        <v>0</v>
      </c>
      <c r="G114" s="43">
        <v>0.41451985715706952</v>
      </c>
      <c r="H114" s="43">
        <v>0.41451985715706952</v>
      </c>
      <c r="I114" s="43"/>
      <c r="J114" s="43"/>
      <c r="K114" s="43">
        <v>1.1560194966791502</v>
      </c>
      <c r="L114" s="43">
        <v>1.1560194966791502</v>
      </c>
      <c r="M114" s="43">
        <v>7.8866071881971075E-3</v>
      </c>
      <c r="N114" s="43">
        <v>7.8866071881971075E-3</v>
      </c>
      <c r="O114" s="43">
        <v>0</v>
      </c>
      <c r="P114" s="43">
        <v>0</v>
      </c>
      <c r="Q114" s="43">
        <v>5.1156215606510897E-3</v>
      </c>
      <c r="R114" s="43">
        <v>5.1156215606510897E-3</v>
      </c>
      <c r="S114" s="43"/>
      <c r="T114" s="43"/>
      <c r="U114" s="43">
        <v>1.5903051292764748E-2</v>
      </c>
      <c r="V114" s="43">
        <v>1.5903051292764748E-2</v>
      </c>
      <c r="W114" s="43">
        <v>448</v>
      </c>
      <c r="X114" s="260">
        <v>370</v>
      </c>
      <c r="Y114" s="56" t="str">
        <f>IF(D114&gt;'1d. STPIS MED Threshold'!$C$10,"Yes","NO")</f>
        <v>NO</v>
      </c>
      <c r="Z114" s="97"/>
    </row>
    <row r="115" spans="2:26" s="208" customFormat="1" x14ac:dyDescent="0.2">
      <c r="B115" s="209">
        <f t="shared" si="1"/>
        <v>41194</v>
      </c>
      <c r="C115" s="43">
        <v>0.21356068892690017</v>
      </c>
      <c r="D115" s="43">
        <v>0.21356068892690017</v>
      </c>
      <c r="E115" s="43">
        <v>0</v>
      </c>
      <c r="F115" s="43">
        <v>0</v>
      </c>
      <c r="G115" s="43">
        <v>0.21163729212990304</v>
      </c>
      <c r="H115" s="43">
        <v>0.21163729212990304</v>
      </c>
      <c r="I115" s="43"/>
      <c r="J115" s="43"/>
      <c r="K115" s="43">
        <v>0.2214030897753563</v>
      </c>
      <c r="L115" s="43">
        <v>0.2214030897753563</v>
      </c>
      <c r="M115" s="43">
        <v>2.0728103379346495E-3</v>
      </c>
      <c r="N115" s="43">
        <v>2.0728103379346495E-3</v>
      </c>
      <c r="O115" s="43">
        <v>0</v>
      </c>
      <c r="P115" s="43">
        <v>0</v>
      </c>
      <c r="Q115" s="43">
        <v>2.1693078058727306E-3</v>
      </c>
      <c r="R115" s="43">
        <v>2.1693078058727306E-3</v>
      </c>
      <c r="S115" s="43"/>
      <c r="T115" s="43"/>
      <c r="U115" s="43">
        <v>1.8192554604699145E-3</v>
      </c>
      <c r="V115" s="43">
        <v>1.8192554604699145E-3</v>
      </c>
      <c r="W115" s="43">
        <v>460</v>
      </c>
      <c r="X115" s="260">
        <v>342.8</v>
      </c>
      <c r="Y115" s="56" t="str">
        <f>IF(D115&gt;'1d. STPIS MED Threshold'!$C$10,"Yes","NO")</f>
        <v>NO</v>
      </c>
      <c r="Z115" s="97"/>
    </row>
    <row r="116" spans="2:26" s="208" customFormat="1" x14ac:dyDescent="0.2">
      <c r="B116" s="209">
        <f t="shared" si="1"/>
        <v>41195</v>
      </c>
      <c r="C116" s="43">
        <v>0.22674037224628296</v>
      </c>
      <c r="D116" s="43">
        <v>0.22674037224628296</v>
      </c>
      <c r="E116" s="43">
        <v>0</v>
      </c>
      <c r="F116" s="43">
        <v>0</v>
      </c>
      <c r="G116" s="43">
        <v>0.11842345803785992</v>
      </c>
      <c r="H116" s="43">
        <v>0.11842345803785992</v>
      </c>
      <c r="I116" s="43"/>
      <c r="J116" s="43"/>
      <c r="K116" s="43">
        <v>0.53936544049782309</v>
      </c>
      <c r="L116" s="43">
        <v>0.53936544049782309</v>
      </c>
      <c r="M116" s="43">
        <v>2.7360300353485734E-3</v>
      </c>
      <c r="N116" s="43">
        <v>2.7360300353485734E-3</v>
      </c>
      <c r="O116" s="43">
        <v>0</v>
      </c>
      <c r="P116" s="43">
        <v>0</v>
      </c>
      <c r="Q116" s="43">
        <v>2.11306303788736E-3</v>
      </c>
      <c r="R116" s="43">
        <v>2.11306303788736E-3</v>
      </c>
      <c r="S116" s="43"/>
      <c r="T116" s="43"/>
      <c r="U116" s="43">
        <v>4.5497162492279608E-3</v>
      </c>
      <c r="V116" s="43">
        <v>4.5497162492279608E-3</v>
      </c>
      <c r="W116" s="43">
        <v>192</v>
      </c>
      <c r="X116" s="260">
        <v>165.6</v>
      </c>
      <c r="Y116" s="56" t="str">
        <f>IF(D116&gt;'1d. STPIS MED Threshold'!$C$10,"Yes","NO")</f>
        <v>NO</v>
      </c>
      <c r="Z116" s="97"/>
    </row>
    <row r="117" spans="2:26" s="208" customFormat="1" x14ac:dyDescent="0.2">
      <c r="B117" s="209">
        <f t="shared" si="1"/>
        <v>41196</v>
      </c>
      <c r="C117" s="43">
        <v>0.44798723731258383</v>
      </c>
      <c r="D117" s="43">
        <v>0.44798723731258383</v>
      </c>
      <c r="E117" s="43">
        <v>0</v>
      </c>
      <c r="F117" s="43">
        <v>0</v>
      </c>
      <c r="G117" s="43">
        <v>0.48352769225367509</v>
      </c>
      <c r="H117" s="43">
        <v>0.48352769225367509</v>
      </c>
      <c r="I117" s="43"/>
      <c r="J117" s="43"/>
      <c r="K117" s="43">
        <v>0.351105234382808</v>
      </c>
      <c r="L117" s="43">
        <v>0.351105234382808</v>
      </c>
      <c r="M117" s="43">
        <v>3.8737049527875901E-3</v>
      </c>
      <c r="N117" s="43">
        <v>3.8737049527875901E-3</v>
      </c>
      <c r="O117" s="43">
        <v>0</v>
      </c>
      <c r="P117" s="43">
        <v>0</v>
      </c>
      <c r="Q117" s="43">
        <v>4.4964304828892217E-3</v>
      </c>
      <c r="R117" s="43">
        <v>4.4964304828892217E-3</v>
      </c>
      <c r="S117" s="43"/>
      <c r="T117" s="43"/>
      <c r="U117" s="43">
        <v>2.1326418926822474E-3</v>
      </c>
      <c r="V117" s="43">
        <v>2.1326418926822474E-3</v>
      </c>
      <c r="W117" s="43">
        <v>141</v>
      </c>
      <c r="X117" s="260">
        <v>134.6</v>
      </c>
      <c r="Y117" s="56" t="str">
        <f>IF(D117&gt;'1d. STPIS MED Threshold'!$C$10,"Yes","NO")</f>
        <v>NO</v>
      </c>
      <c r="Z117" s="97"/>
    </row>
    <row r="118" spans="2:26" s="208" customFormat="1" x14ac:dyDescent="0.2">
      <c r="B118" s="209">
        <f t="shared" si="1"/>
        <v>41197</v>
      </c>
      <c r="C118" s="43">
        <v>4.2526684272986795E-2</v>
      </c>
      <c r="D118" s="43">
        <v>4.2526684272986795E-2</v>
      </c>
      <c r="E118" s="43">
        <v>0</v>
      </c>
      <c r="F118" s="43">
        <v>0</v>
      </c>
      <c r="G118" s="43">
        <v>1.4116803013236097E-2</v>
      </c>
      <c r="H118" s="43">
        <v>1.4116803013236097E-2</v>
      </c>
      <c r="I118" s="43"/>
      <c r="J118" s="43"/>
      <c r="K118" s="43">
        <v>0.12437817543964257</v>
      </c>
      <c r="L118" s="43">
        <v>0.12437817543964257</v>
      </c>
      <c r="M118" s="43">
        <v>2.620806600091098E-4</v>
      </c>
      <c r="N118" s="43">
        <v>2.620806600091098E-4</v>
      </c>
      <c r="O118" s="43">
        <v>0</v>
      </c>
      <c r="P118" s="43">
        <v>0</v>
      </c>
      <c r="Q118" s="43">
        <v>1.0870670644537344E-4</v>
      </c>
      <c r="R118" s="43">
        <v>1.0870670644537344E-4</v>
      </c>
      <c r="S118" s="43"/>
      <c r="T118" s="43"/>
      <c r="U118" s="43">
        <v>7.0432115874555625E-4</v>
      </c>
      <c r="V118" s="43">
        <v>7.0432115874555625E-4</v>
      </c>
      <c r="W118" s="43">
        <v>231</v>
      </c>
      <c r="X118" s="260">
        <v>203.2</v>
      </c>
      <c r="Y118" s="56" t="str">
        <f>IF(D118&gt;'1d. STPIS MED Threshold'!$C$10,"Yes","NO")</f>
        <v>NO</v>
      </c>
      <c r="Z118" s="97"/>
    </row>
    <row r="119" spans="2:26" s="208" customFormat="1" x14ac:dyDescent="0.2">
      <c r="B119" s="209">
        <f t="shared" si="1"/>
        <v>41198</v>
      </c>
      <c r="C119" s="43">
        <v>0.13050291859034957</v>
      </c>
      <c r="D119" s="43">
        <v>0.13050291859034957</v>
      </c>
      <c r="E119" s="43">
        <v>0</v>
      </c>
      <c r="F119" s="43">
        <v>0</v>
      </c>
      <c r="G119" s="43">
        <v>0.15365829115904772</v>
      </c>
      <c r="H119" s="43">
        <v>0.15365829115904772</v>
      </c>
      <c r="I119" s="43"/>
      <c r="J119" s="43"/>
      <c r="K119" s="43">
        <v>6.5583170762752385E-2</v>
      </c>
      <c r="L119" s="43">
        <v>6.5583170762752385E-2</v>
      </c>
      <c r="M119" s="43">
        <v>1.5520481002150959E-3</v>
      </c>
      <c r="N119" s="43">
        <v>1.5520481002150959E-3</v>
      </c>
      <c r="O119" s="43">
        <v>0</v>
      </c>
      <c r="P119" s="43">
        <v>0</v>
      </c>
      <c r="Q119" s="43">
        <v>1.270172325272548E-3</v>
      </c>
      <c r="R119" s="43">
        <v>1.270172325272548E-3</v>
      </c>
      <c r="S119" s="43"/>
      <c r="T119" s="43"/>
      <c r="U119" s="43">
        <v>2.3767504232498527E-3</v>
      </c>
      <c r="V119" s="43">
        <v>2.3767504232498527E-3</v>
      </c>
      <c r="W119" s="43">
        <v>214</v>
      </c>
      <c r="X119" s="260">
        <v>195.4</v>
      </c>
      <c r="Y119" s="56" t="str">
        <f>IF(D119&gt;'1d. STPIS MED Threshold'!$C$10,"Yes","NO")</f>
        <v>NO</v>
      </c>
      <c r="Z119" s="97"/>
    </row>
    <row r="120" spans="2:26" s="208" customFormat="1" x14ac:dyDescent="0.2">
      <c r="B120" s="209">
        <f t="shared" si="1"/>
        <v>41199</v>
      </c>
      <c r="C120" s="43">
        <v>1.2387736132142699E-2</v>
      </c>
      <c r="D120" s="43">
        <v>1.2387736132142699E-2</v>
      </c>
      <c r="E120" s="43">
        <v>0</v>
      </c>
      <c r="F120" s="43">
        <v>0</v>
      </c>
      <c r="G120" s="43">
        <v>1.1036255766387906E-2</v>
      </c>
      <c r="H120" s="43">
        <v>1.1036255766387906E-2</v>
      </c>
      <c r="I120" s="43"/>
      <c r="J120" s="43"/>
      <c r="K120" s="43">
        <v>1.6397024969108113E-2</v>
      </c>
      <c r="L120" s="43">
        <v>1.6397024969108113E-2</v>
      </c>
      <c r="M120" s="43">
        <v>2.097486499927488E-4</v>
      </c>
      <c r="N120" s="43">
        <v>2.097486499927488E-4</v>
      </c>
      <c r="O120" s="43">
        <v>0</v>
      </c>
      <c r="P120" s="43">
        <v>0</v>
      </c>
      <c r="Q120" s="43">
        <v>2.2158679059314733E-4</v>
      </c>
      <c r="R120" s="43">
        <v>2.2158679059314733E-4</v>
      </c>
      <c r="S120" s="43"/>
      <c r="T120" s="43"/>
      <c r="U120" s="43">
        <v>1.7811889410367085E-4</v>
      </c>
      <c r="V120" s="43">
        <v>1.7811889410367085E-4</v>
      </c>
      <c r="W120" s="43">
        <v>183</v>
      </c>
      <c r="X120" s="260">
        <v>174.4</v>
      </c>
      <c r="Y120" s="56" t="str">
        <f>IF(D120&gt;'1d. STPIS MED Threshold'!$C$10,"Yes","NO")</f>
        <v>NO</v>
      </c>
      <c r="Z120" s="97"/>
    </row>
    <row r="121" spans="2:26" s="208" customFormat="1" x14ac:dyDescent="0.2">
      <c r="B121" s="209">
        <f t="shared" si="1"/>
        <v>41200</v>
      </c>
      <c r="C121" s="43">
        <v>0.14868032592064345</v>
      </c>
      <c r="D121" s="43">
        <v>0.14868032592064345</v>
      </c>
      <c r="E121" s="43">
        <v>0</v>
      </c>
      <c r="F121" s="43">
        <v>0</v>
      </c>
      <c r="G121" s="43">
        <v>0.1202857867285817</v>
      </c>
      <c r="H121" s="43">
        <v>0.1202857867285817</v>
      </c>
      <c r="I121" s="43"/>
      <c r="J121" s="43"/>
      <c r="K121" s="43">
        <v>0.23171188101520396</v>
      </c>
      <c r="L121" s="43">
        <v>0.23171188101520396</v>
      </c>
      <c r="M121" s="43">
        <v>2.5754321726578181E-3</v>
      </c>
      <c r="N121" s="43">
        <v>2.5754321726578181E-3</v>
      </c>
      <c r="O121" s="43">
        <v>0</v>
      </c>
      <c r="P121" s="43">
        <v>0</v>
      </c>
      <c r="Q121" s="43">
        <v>1.9390739080183104E-3</v>
      </c>
      <c r="R121" s="43">
        <v>1.9390739080183104E-3</v>
      </c>
      <c r="S121" s="43"/>
      <c r="T121" s="43"/>
      <c r="U121" s="43">
        <v>4.42797819551585E-3</v>
      </c>
      <c r="V121" s="43">
        <v>4.42797819551585E-3</v>
      </c>
      <c r="W121" s="43">
        <v>267</v>
      </c>
      <c r="X121" s="260">
        <v>250.6</v>
      </c>
      <c r="Y121" s="56" t="str">
        <f>IF(D121&gt;'1d. STPIS MED Threshold'!$C$10,"Yes","NO")</f>
        <v>NO</v>
      </c>
      <c r="Z121" s="97"/>
    </row>
    <row r="122" spans="2:26" s="208" customFormat="1" x14ac:dyDescent="0.2">
      <c r="B122" s="209">
        <f t="shared" si="1"/>
        <v>41201</v>
      </c>
      <c r="C122" s="43">
        <v>4.7210304756600131E-2</v>
      </c>
      <c r="D122" s="43">
        <v>4.7210304756600131E-2</v>
      </c>
      <c r="E122" s="43">
        <v>0</v>
      </c>
      <c r="F122" s="43">
        <v>0</v>
      </c>
      <c r="G122" s="43">
        <v>5.9588382576602823E-2</v>
      </c>
      <c r="H122" s="43">
        <v>5.9588382576602823E-2</v>
      </c>
      <c r="I122" s="43"/>
      <c r="J122" s="43"/>
      <c r="K122" s="43">
        <v>1.2230515357116119E-2</v>
      </c>
      <c r="L122" s="43">
        <v>1.2230515357116119E-2</v>
      </c>
      <c r="M122" s="43">
        <v>7.7098875514459411E-4</v>
      </c>
      <c r="N122" s="43">
        <v>7.7098875514459411E-4</v>
      </c>
      <c r="O122" s="43">
        <v>0</v>
      </c>
      <c r="P122" s="43">
        <v>0</v>
      </c>
      <c r="Q122" s="43">
        <v>9.7497745761964479E-4</v>
      </c>
      <c r="R122" s="43">
        <v>9.7497745761964479E-4</v>
      </c>
      <c r="S122" s="43"/>
      <c r="T122" s="43"/>
      <c r="U122" s="43">
        <v>1.9445043395897524E-4</v>
      </c>
      <c r="V122" s="43">
        <v>1.9445043395897524E-4</v>
      </c>
      <c r="W122" s="43">
        <v>268</v>
      </c>
      <c r="X122" s="260">
        <v>251</v>
      </c>
      <c r="Y122" s="56" t="str">
        <f>IF(D122&gt;'1d. STPIS MED Threshold'!$C$10,"Yes","NO")</f>
        <v>NO</v>
      </c>
      <c r="Z122" s="97"/>
    </row>
    <row r="123" spans="2:26" s="208" customFormat="1" x14ac:dyDescent="0.2">
      <c r="B123" s="209">
        <f t="shared" si="1"/>
        <v>41202</v>
      </c>
      <c r="C123" s="43">
        <v>9.508911204754697E-2</v>
      </c>
      <c r="D123" s="43">
        <v>9.508911204754697E-2</v>
      </c>
      <c r="E123" s="43">
        <v>0</v>
      </c>
      <c r="F123" s="43">
        <v>0</v>
      </c>
      <c r="G123" s="43">
        <v>0.11211185425696132</v>
      </c>
      <c r="H123" s="43">
        <v>0.11211185425696132</v>
      </c>
      <c r="I123" s="43"/>
      <c r="J123" s="43"/>
      <c r="K123" s="43">
        <v>4.7297257874204454E-2</v>
      </c>
      <c r="L123" s="43">
        <v>4.7297257874204454E-2</v>
      </c>
      <c r="M123" s="43">
        <v>1.1483199384656284E-3</v>
      </c>
      <c r="N123" s="43">
        <v>1.1483199384656284E-3</v>
      </c>
      <c r="O123" s="43">
        <v>0</v>
      </c>
      <c r="P123" s="43">
        <v>0</v>
      </c>
      <c r="Q123" s="43">
        <v>1.3944491457262688E-3</v>
      </c>
      <c r="R123" s="43">
        <v>1.3944491457262688E-3</v>
      </c>
      <c r="S123" s="43"/>
      <c r="T123" s="43"/>
      <c r="U123" s="43">
        <v>4.5481949405133399E-4</v>
      </c>
      <c r="V123" s="43">
        <v>4.5481949405133399E-4</v>
      </c>
      <c r="W123" s="43">
        <v>194</v>
      </c>
      <c r="X123" s="260">
        <v>174.4</v>
      </c>
      <c r="Y123" s="56" t="str">
        <f>IF(D123&gt;'1d. STPIS MED Threshold'!$C$10,"Yes","NO")</f>
        <v>NO</v>
      </c>
      <c r="Z123" s="97"/>
    </row>
    <row r="124" spans="2:26" s="208" customFormat="1" x14ac:dyDescent="0.2">
      <c r="B124" s="209">
        <f t="shared" si="1"/>
        <v>41203</v>
      </c>
      <c r="C124" s="43">
        <v>0.29145340761994015</v>
      </c>
      <c r="D124" s="43">
        <v>0.29145340761994015</v>
      </c>
      <c r="E124" s="43">
        <v>0</v>
      </c>
      <c r="F124" s="43">
        <v>0</v>
      </c>
      <c r="G124" s="43">
        <v>0.27062379015573734</v>
      </c>
      <c r="H124" s="43">
        <v>0.27062379015573734</v>
      </c>
      <c r="I124" s="43"/>
      <c r="J124" s="43"/>
      <c r="K124" s="43">
        <v>0.35442026969457952</v>
      </c>
      <c r="L124" s="43">
        <v>0.35442026969457952</v>
      </c>
      <c r="M124" s="43">
        <v>4.8988625870794592E-3</v>
      </c>
      <c r="N124" s="43">
        <v>4.8988625870794592E-3</v>
      </c>
      <c r="O124" s="43">
        <v>0</v>
      </c>
      <c r="P124" s="43">
        <v>0</v>
      </c>
      <c r="Q124" s="43">
        <v>4.3066249538928781E-3</v>
      </c>
      <c r="R124" s="43">
        <v>4.3066249538928781E-3</v>
      </c>
      <c r="S124" s="43"/>
      <c r="T124" s="43"/>
      <c r="U124" s="43">
        <v>6.6519951077711557E-3</v>
      </c>
      <c r="V124" s="43">
        <v>6.6519951077711557E-3</v>
      </c>
      <c r="W124" s="43">
        <v>170</v>
      </c>
      <c r="X124" s="260">
        <v>157.19999999999999</v>
      </c>
      <c r="Y124" s="56" t="str">
        <f>IF(D124&gt;'1d. STPIS MED Threshold'!$C$10,"Yes","NO")</f>
        <v>NO</v>
      </c>
      <c r="Z124" s="97"/>
    </row>
    <row r="125" spans="2:26" s="208" customFormat="1" x14ac:dyDescent="0.2">
      <c r="B125" s="209">
        <f t="shared" si="1"/>
        <v>41204</v>
      </c>
      <c r="C125" s="43">
        <v>0.39259027018846038</v>
      </c>
      <c r="D125" s="43">
        <v>0.39259027018846038</v>
      </c>
      <c r="E125" s="43">
        <v>0</v>
      </c>
      <c r="F125" s="43">
        <v>0</v>
      </c>
      <c r="G125" s="43">
        <v>0.31589397938774721</v>
      </c>
      <c r="H125" s="43">
        <v>0.31589397938774721</v>
      </c>
      <c r="I125" s="43"/>
      <c r="J125" s="43"/>
      <c r="K125" s="43">
        <v>0.61708118673613888</v>
      </c>
      <c r="L125" s="43">
        <v>0.61708118673613888</v>
      </c>
      <c r="M125" s="43">
        <v>3.3289599348404679E-3</v>
      </c>
      <c r="N125" s="43">
        <v>3.3289599348404679E-3</v>
      </c>
      <c r="O125" s="43">
        <v>0</v>
      </c>
      <c r="P125" s="43">
        <v>0</v>
      </c>
      <c r="Q125" s="43">
        <v>3.1748232889505204E-3</v>
      </c>
      <c r="R125" s="43">
        <v>3.1748232889505204E-3</v>
      </c>
      <c r="S125" s="43"/>
      <c r="T125" s="43"/>
      <c r="U125" s="43">
        <v>3.8079921747761186E-3</v>
      </c>
      <c r="V125" s="43">
        <v>3.8079921747761186E-3</v>
      </c>
      <c r="W125" s="43">
        <v>393</v>
      </c>
      <c r="X125" s="260">
        <v>304.2</v>
      </c>
      <c r="Y125" s="56" t="str">
        <f>IF(D125&gt;'1d. STPIS MED Threshold'!$C$10,"Yes","NO")</f>
        <v>NO</v>
      </c>
      <c r="Z125" s="97"/>
    </row>
    <row r="126" spans="2:26" s="208" customFormat="1" x14ac:dyDescent="0.2">
      <c r="B126" s="209">
        <f t="shared" si="1"/>
        <v>41205</v>
      </c>
      <c r="C126" s="43">
        <v>0.32884551447105664</v>
      </c>
      <c r="D126" s="43">
        <v>0.32884551447105664</v>
      </c>
      <c r="E126" s="43">
        <v>0</v>
      </c>
      <c r="F126" s="43">
        <v>0</v>
      </c>
      <c r="G126" s="43">
        <v>0.43283399984996523</v>
      </c>
      <c r="H126" s="43">
        <v>0.43283399984996523</v>
      </c>
      <c r="I126" s="43"/>
      <c r="J126" s="43"/>
      <c r="K126" s="43">
        <v>3.3814264417725851E-2</v>
      </c>
      <c r="L126" s="43">
        <v>3.3814264417725851E-2</v>
      </c>
      <c r="M126" s="43">
        <v>2.7681833603539585E-3</v>
      </c>
      <c r="N126" s="43">
        <v>2.7681833603539585E-3</v>
      </c>
      <c r="O126" s="43">
        <v>0</v>
      </c>
      <c r="P126" s="43">
        <v>0</v>
      </c>
      <c r="Q126" s="43">
        <v>3.6011789219669351E-3</v>
      </c>
      <c r="R126" s="43">
        <v>3.6011789219669351E-3</v>
      </c>
      <c r="S126" s="43"/>
      <c r="T126" s="43"/>
      <c r="U126" s="43">
        <v>4.0631790749551163E-4</v>
      </c>
      <c r="V126" s="43">
        <v>4.0631790749551163E-4</v>
      </c>
      <c r="W126" s="43">
        <v>415</v>
      </c>
      <c r="X126" s="260">
        <v>358.6</v>
      </c>
      <c r="Y126" s="56" t="str">
        <f>IF(D126&gt;'1d. STPIS MED Threshold'!$C$10,"Yes","NO")</f>
        <v>NO</v>
      </c>
      <c r="Z126" s="97"/>
    </row>
    <row r="127" spans="2:26" s="208" customFormat="1" x14ac:dyDescent="0.2">
      <c r="B127" s="209">
        <f t="shared" si="1"/>
        <v>41206</v>
      </c>
      <c r="C127" s="43">
        <v>8.286196438098381E-2</v>
      </c>
      <c r="D127" s="43">
        <v>8.286196438098381E-2</v>
      </c>
      <c r="E127" s="43">
        <v>0</v>
      </c>
      <c r="F127" s="43">
        <v>0</v>
      </c>
      <c r="G127" s="43">
        <v>3.6474230935578236E-2</v>
      </c>
      <c r="H127" s="43">
        <v>3.6474230935578236E-2</v>
      </c>
      <c r="I127" s="43"/>
      <c r="J127" s="43"/>
      <c r="K127" s="43">
        <v>0.217037217029658</v>
      </c>
      <c r="L127" s="43">
        <v>0.217037217029658</v>
      </c>
      <c r="M127" s="43">
        <v>1.208200702385997E-3</v>
      </c>
      <c r="N127" s="43">
        <v>1.208200702385997E-3</v>
      </c>
      <c r="O127" s="43">
        <v>0</v>
      </c>
      <c r="P127" s="43">
        <v>0</v>
      </c>
      <c r="Q127" s="43">
        <v>2.5533639570383016E-4</v>
      </c>
      <c r="R127" s="43">
        <v>2.5533639570383016E-4</v>
      </c>
      <c r="S127" s="43"/>
      <c r="T127" s="43"/>
      <c r="U127" s="43">
        <v>3.9589133280083675E-3</v>
      </c>
      <c r="V127" s="43">
        <v>3.9589133280083675E-3</v>
      </c>
      <c r="W127" s="43">
        <v>208</v>
      </c>
      <c r="X127" s="260">
        <v>192</v>
      </c>
      <c r="Y127" s="56" t="str">
        <f>IF(D127&gt;'1d. STPIS MED Threshold'!$C$10,"Yes","NO")</f>
        <v>NO</v>
      </c>
      <c r="Z127" s="97"/>
    </row>
    <row r="128" spans="2:26" s="208" customFormat="1" x14ac:dyDescent="0.2">
      <c r="B128" s="209">
        <f t="shared" si="1"/>
        <v>41207</v>
      </c>
      <c r="C128" s="43">
        <v>1.0632905100065888E-2</v>
      </c>
      <c r="D128" s="43">
        <v>1.0632905100065888E-2</v>
      </c>
      <c r="E128" s="43">
        <v>0</v>
      </c>
      <c r="F128" s="43">
        <v>0</v>
      </c>
      <c r="G128" s="43">
        <v>1.8693726912145225E-3</v>
      </c>
      <c r="H128" s="43">
        <v>1.8693726912145225E-3</v>
      </c>
      <c r="I128" s="43"/>
      <c r="J128" s="43"/>
      <c r="K128" s="43">
        <v>3.5935408317546332E-2</v>
      </c>
      <c r="L128" s="43">
        <v>3.5935408317546332E-2</v>
      </c>
      <c r="M128" s="43">
        <v>1.2896646093336355E-4</v>
      </c>
      <c r="N128" s="43">
        <v>1.2896646093336355E-4</v>
      </c>
      <c r="O128" s="43">
        <v>0</v>
      </c>
      <c r="P128" s="43">
        <v>0</v>
      </c>
      <c r="Q128" s="43">
        <v>3.0388447831556833E-5</v>
      </c>
      <c r="R128" s="43">
        <v>3.0388447831556833E-5</v>
      </c>
      <c r="S128" s="43"/>
      <c r="T128" s="43"/>
      <c r="U128" s="43">
        <v>4.1368852821888676E-4</v>
      </c>
      <c r="V128" s="43">
        <v>4.1368852821888676E-4</v>
      </c>
      <c r="W128" s="43">
        <v>191</v>
      </c>
      <c r="X128" s="260">
        <v>186.4</v>
      </c>
      <c r="Y128" s="56" t="str">
        <f>IF(D128&gt;'1d. STPIS MED Threshold'!$C$10,"Yes","NO")</f>
        <v>NO</v>
      </c>
      <c r="Z128" s="97"/>
    </row>
    <row r="129" spans="2:26" s="208" customFormat="1" x14ac:dyDescent="0.2">
      <c r="B129" s="209">
        <f t="shared" si="1"/>
        <v>41208</v>
      </c>
      <c r="C129" s="43">
        <v>0.25724007740981519</v>
      </c>
      <c r="D129" s="43">
        <v>0.25724007740981519</v>
      </c>
      <c r="E129" s="43">
        <v>0</v>
      </c>
      <c r="F129" s="43">
        <v>0</v>
      </c>
      <c r="G129" s="43">
        <v>0.13550064331307504</v>
      </c>
      <c r="H129" s="43">
        <v>0.13550064331307504</v>
      </c>
      <c r="I129" s="43"/>
      <c r="J129" s="43"/>
      <c r="K129" s="43">
        <v>0.61006461991651506</v>
      </c>
      <c r="L129" s="43">
        <v>0.61006461991651506</v>
      </c>
      <c r="M129" s="43">
        <v>4.2146889030756874E-3</v>
      </c>
      <c r="N129" s="43">
        <v>4.2146889030756874E-3</v>
      </c>
      <c r="O129" s="43">
        <v>0</v>
      </c>
      <c r="P129" s="43">
        <v>0</v>
      </c>
      <c r="Q129" s="43">
        <v>1.8700039791656915E-3</v>
      </c>
      <c r="R129" s="43">
        <v>1.8700039791656915E-3</v>
      </c>
      <c r="S129" s="43"/>
      <c r="T129" s="43"/>
      <c r="U129" s="43">
        <v>1.1001919427934213E-2</v>
      </c>
      <c r="V129" s="43">
        <v>1.1001919427934213E-2</v>
      </c>
      <c r="W129" s="43">
        <v>241</v>
      </c>
      <c r="X129" s="260">
        <v>221</v>
      </c>
      <c r="Y129" s="56" t="str">
        <f>IF(D129&gt;'1d. STPIS MED Threshold'!$C$10,"Yes","NO")</f>
        <v>NO</v>
      </c>
      <c r="Z129" s="97"/>
    </row>
    <row r="130" spans="2:26" s="208" customFormat="1" x14ac:dyDescent="0.2">
      <c r="B130" s="209">
        <f t="shared" si="1"/>
        <v>41209</v>
      </c>
      <c r="C130" s="43">
        <v>0.18136342214137616</v>
      </c>
      <c r="D130" s="43">
        <v>0.18136342214137616</v>
      </c>
      <c r="E130" s="43">
        <v>0</v>
      </c>
      <c r="F130" s="43">
        <v>0</v>
      </c>
      <c r="G130" s="43">
        <v>0.11739547668635444</v>
      </c>
      <c r="H130" s="43">
        <v>0.11739547668635444</v>
      </c>
      <c r="I130" s="43"/>
      <c r="J130" s="43"/>
      <c r="K130" s="43">
        <v>0.3673299251410887</v>
      </c>
      <c r="L130" s="43">
        <v>0.3673299251410887</v>
      </c>
      <c r="M130" s="43">
        <v>2.6936957030920606E-3</v>
      </c>
      <c r="N130" s="43">
        <v>2.6936957030920606E-3</v>
      </c>
      <c r="O130" s="43">
        <v>0</v>
      </c>
      <c r="P130" s="43">
        <v>0</v>
      </c>
      <c r="Q130" s="43">
        <v>1.5374548911530426E-3</v>
      </c>
      <c r="R130" s="43">
        <v>1.5374548911530426E-3</v>
      </c>
      <c r="S130" s="43"/>
      <c r="T130" s="43"/>
      <c r="U130" s="43">
        <v>6.0486801962438847E-3</v>
      </c>
      <c r="V130" s="43">
        <v>6.0486801962438847E-3</v>
      </c>
      <c r="W130" s="43">
        <v>232</v>
      </c>
      <c r="X130" s="260">
        <v>199.4</v>
      </c>
      <c r="Y130" s="56" t="str">
        <f>IF(D130&gt;'1d. STPIS MED Threshold'!$C$10,"Yes","NO")</f>
        <v>NO</v>
      </c>
      <c r="Z130" s="97"/>
    </row>
    <row r="131" spans="2:26" s="208" customFormat="1" x14ac:dyDescent="0.2">
      <c r="B131" s="209">
        <f t="shared" si="1"/>
        <v>41210</v>
      </c>
      <c r="C131" s="43">
        <v>0.47184483113384784</v>
      </c>
      <c r="D131" s="43">
        <v>0.47184483113384784</v>
      </c>
      <c r="E131" s="43">
        <v>0</v>
      </c>
      <c r="F131" s="43">
        <v>0</v>
      </c>
      <c r="G131" s="43">
        <v>0.46157851487292256</v>
      </c>
      <c r="H131" s="43">
        <v>0.46157851487292256</v>
      </c>
      <c r="I131" s="43"/>
      <c r="J131" s="43"/>
      <c r="K131" s="43">
        <v>0.50656274878033225</v>
      </c>
      <c r="L131" s="43">
        <v>0.50656274878033225</v>
      </c>
      <c r="M131" s="43">
        <v>5.6229950125687512E-3</v>
      </c>
      <c r="N131" s="43">
        <v>5.6229950125687512E-3</v>
      </c>
      <c r="O131" s="43">
        <v>0</v>
      </c>
      <c r="P131" s="43">
        <v>0</v>
      </c>
      <c r="Q131" s="43">
        <v>4.5367803398883976E-3</v>
      </c>
      <c r="R131" s="43">
        <v>4.5367803398883976E-3</v>
      </c>
      <c r="S131" s="43"/>
      <c r="T131" s="43"/>
      <c r="U131" s="43">
        <v>8.8097156894928908E-3</v>
      </c>
      <c r="V131" s="43">
        <v>8.8097156894928908E-3</v>
      </c>
      <c r="W131" s="43">
        <v>167</v>
      </c>
      <c r="X131" s="260">
        <v>158.4</v>
      </c>
      <c r="Y131" s="56" t="str">
        <f>IF(D131&gt;'1d. STPIS MED Threshold'!$C$10,"Yes","NO")</f>
        <v>NO</v>
      </c>
      <c r="Z131" s="97"/>
    </row>
    <row r="132" spans="2:26" s="208" customFormat="1" x14ac:dyDescent="0.2">
      <c r="B132" s="209">
        <f t="shared" si="1"/>
        <v>41211</v>
      </c>
      <c r="C132" s="43">
        <v>4.6549901553265625E-2</v>
      </c>
      <c r="D132" s="43">
        <v>4.6549901553265625E-2</v>
      </c>
      <c r="E132" s="43">
        <v>0</v>
      </c>
      <c r="F132" s="43">
        <v>0</v>
      </c>
      <c r="G132" s="43">
        <v>1.1629906038341888E-2</v>
      </c>
      <c r="H132" s="43">
        <v>1.1629906038341888E-2</v>
      </c>
      <c r="I132" s="43"/>
      <c r="J132" s="43"/>
      <c r="K132" s="43">
        <v>0.14756591755695359</v>
      </c>
      <c r="L132" s="43">
        <v>0.14756591755695359</v>
      </c>
      <c r="M132" s="43">
        <v>1.9519381700647959E-3</v>
      </c>
      <c r="N132" s="43">
        <v>1.9519381700647959E-3</v>
      </c>
      <c r="O132" s="43">
        <v>0</v>
      </c>
      <c r="P132" s="43">
        <v>0</v>
      </c>
      <c r="Q132" s="43">
        <v>1.2267508067421431E-4</v>
      </c>
      <c r="R132" s="43">
        <v>1.2267508067421431E-4</v>
      </c>
      <c r="S132" s="43"/>
      <c r="T132" s="43"/>
      <c r="U132" s="43">
        <v>7.2382572994637018E-3</v>
      </c>
      <c r="V132" s="43">
        <v>7.2382572994637018E-3</v>
      </c>
      <c r="W132" s="43">
        <v>272</v>
      </c>
      <c r="X132" s="260">
        <v>260</v>
      </c>
      <c r="Y132" s="56" t="str">
        <f>IF(D132&gt;'1d. STPIS MED Threshold'!$C$10,"Yes","NO")</f>
        <v>NO</v>
      </c>
      <c r="Z132" s="97"/>
    </row>
    <row r="133" spans="2:26" s="208" customFormat="1" x14ac:dyDescent="0.2">
      <c r="B133" s="209">
        <f t="shared" si="1"/>
        <v>41212</v>
      </c>
      <c r="C133" s="43">
        <v>7.9376994822317484E-2</v>
      </c>
      <c r="D133" s="43">
        <v>7.9376994822317484E-2</v>
      </c>
      <c r="E133" s="43">
        <v>0</v>
      </c>
      <c r="F133" s="43">
        <v>0</v>
      </c>
      <c r="G133" s="43">
        <v>7.0360045594035896E-3</v>
      </c>
      <c r="H133" s="43">
        <v>7.0360045594035896E-3</v>
      </c>
      <c r="I133" s="43"/>
      <c r="J133" s="43"/>
      <c r="K133" s="43">
        <v>0.28853217513706481</v>
      </c>
      <c r="L133" s="43">
        <v>0.28853217513706481</v>
      </c>
      <c r="M133" s="43">
        <v>1.4385540591250769E-3</v>
      </c>
      <c r="N133" s="43">
        <v>1.4385540591250769E-3</v>
      </c>
      <c r="O133" s="43">
        <v>0</v>
      </c>
      <c r="P133" s="43">
        <v>0</v>
      </c>
      <c r="Q133" s="43">
        <v>1.1488251424797916E-4</v>
      </c>
      <c r="R133" s="43">
        <v>1.1488251424797916E-4</v>
      </c>
      <c r="S133" s="43"/>
      <c r="T133" s="43"/>
      <c r="U133" s="43">
        <v>5.2654541973766863E-3</v>
      </c>
      <c r="V133" s="43">
        <v>5.2654541973766863E-3</v>
      </c>
      <c r="W133" s="43">
        <v>235</v>
      </c>
      <c r="X133" s="260">
        <v>226.4</v>
      </c>
      <c r="Y133" s="56" t="str">
        <f>IF(D133&gt;'1d. STPIS MED Threshold'!$C$10,"Yes","NO")</f>
        <v>NO</v>
      </c>
      <c r="Z133" s="97"/>
    </row>
    <row r="134" spans="2:26" s="208" customFormat="1" x14ac:dyDescent="0.2">
      <c r="B134" s="209">
        <f t="shared" si="1"/>
        <v>41213</v>
      </c>
      <c r="C134" s="43">
        <v>8.9409105547567896E-2</v>
      </c>
      <c r="D134" s="43">
        <v>8.9409105547567896E-2</v>
      </c>
      <c r="E134" s="43">
        <v>0</v>
      </c>
      <c r="F134" s="43">
        <v>0</v>
      </c>
      <c r="G134" s="43">
        <v>0.11647601028673291</v>
      </c>
      <c r="H134" s="43">
        <v>0.11647601028673291</v>
      </c>
      <c r="I134" s="43"/>
      <c r="J134" s="43"/>
      <c r="K134" s="43">
        <v>1.2461430307365198E-2</v>
      </c>
      <c r="L134" s="43">
        <v>1.2461430307365198E-2</v>
      </c>
      <c r="M134" s="43">
        <v>1.4726601903982603E-3</v>
      </c>
      <c r="N134" s="43">
        <v>1.4726601903982603E-3</v>
      </c>
      <c r="O134" s="43">
        <v>0</v>
      </c>
      <c r="P134" s="43">
        <v>0</v>
      </c>
      <c r="Q134" s="43">
        <v>1.9413403716624063E-3</v>
      </c>
      <c r="R134" s="43">
        <v>1.9413403716624063E-3</v>
      </c>
      <c r="S134" s="43"/>
      <c r="T134" s="43"/>
      <c r="U134" s="43">
        <v>1.394341687802294E-4</v>
      </c>
      <c r="V134" s="43">
        <v>1.394341687802294E-4</v>
      </c>
      <c r="W134" s="43">
        <v>228</v>
      </c>
      <c r="X134" s="260">
        <v>215.6</v>
      </c>
      <c r="Y134" s="56" t="str">
        <f>IF(D134&gt;'1d. STPIS MED Threshold'!$C$10,"Yes","NO")</f>
        <v>NO</v>
      </c>
      <c r="Z134" s="97"/>
    </row>
    <row r="135" spans="2:26" s="208" customFormat="1" x14ac:dyDescent="0.2">
      <c r="B135" s="209">
        <f t="shared" si="1"/>
        <v>41214</v>
      </c>
      <c r="C135" s="43">
        <v>0.18744061533471432</v>
      </c>
      <c r="D135" s="43">
        <v>0.18744061533471432</v>
      </c>
      <c r="E135" s="43">
        <v>0</v>
      </c>
      <c r="F135" s="43">
        <v>0</v>
      </c>
      <c r="G135" s="43">
        <v>0.23766842879556607</v>
      </c>
      <c r="H135" s="43">
        <v>0.23766842879556607</v>
      </c>
      <c r="I135" s="43"/>
      <c r="J135" s="43"/>
      <c r="K135" s="43">
        <v>4.4889462771418122E-2</v>
      </c>
      <c r="L135" s="43">
        <v>4.4889462771418122E-2</v>
      </c>
      <c r="M135" s="43">
        <v>3.9657850067740088E-3</v>
      </c>
      <c r="N135" s="43">
        <v>3.9657850067740088E-3</v>
      </c>
      <c r="O135" s="43">
        <v>0</v>
      </c>
      <c r="P135" s="43">
        <v>0</v>
      </c>
      <c r="Q135" s="43">
        <v>5.2175164116630389E-3</v>
      </c>
      <c r="R135" s="43">
        <v>5.2175164116630389E-3</v>
      </c>
      <c r="S135" s="43"/>
      <c r="T135" s="43"/>
      <c r="U135" s="43">
        <v>4.0550856641160464E-4</v>
      </c>
      <c r="V135" s="43">
        <v>4.0550856641160464E-4</v>
      </c>
      <c r="W135" s="43">
        <v>266</v>
      </c>
      <c r="X135" s="260">
        <v>243.8</v>
      </c>
      <c r="Y135" s="56" t="str">
        <f>IF(D135&gt;'1d. STPIS MED Threshold'!$C$10,"Yes","NO")</f>
        <v>NO</v>
      </c>
      <c r="Z135" s="97"/>
    </row>
    <row r="136" spans="2:26" s="208" customFormat="1" x14ac:dyDescent="0.2">
      <c r="B136" s="209">
        <f t="shared" si="1"/>
        <v>41215</v>
      </c>
      <c r="C136" s="43">
        <v>0.62911602438035341</v>
      </c>
      <c r="D136" s="43">
        <v>0.62911602438035341</v>
      </c>
      <c r="E136" s="43">
        <v>0</v>
      </c>
      <c r="F136" s="43">
        <v>0</v>
      </c>
      <c r="G136" s="43">
        <v>0.28631864110914479</v>
      </c>
      <c r="H136" s="43">
        <v>0.28631864110914479</v>
      </c>
      <c r="I136" s="43"/>
      <c r="J136" s="43"/>
      <c r="K136" s="43">
        <v>1.6232978026949056</v>
      </c>
      <c r="L136" s="43">
        <v>1.6232978026949056</v>
      </c>
      <c r="M136" s="43">
        <v>1.6296079880647386E-2</v>
      </c>
      <c r="N136" s="43">
        <v>1.6296079880647386E-2</v>
      </c>
      <c r="O136" s="43">
        <v>0</v>
      </c>
      <c r="P136" s="43">
        <v>0</v>
      </c>
      <c r="Q136" s="43">
        <v>1.1829842533982927E-2</v>
      </c>
      <c r="R136" s="43">
        <v>1.1829842533982927E-2</v>
      </c>
      <c r="S136" s="43"/>
      <c r="T136" s="43"/>
      <c r="U136" s="43">
        <v>2.9338042303291314E-2</v>
      </c>
      <c r="V136" s="43">
        <v>2.9338042303291314E-2</v>
      </c>
      <c r="W136" s="43">
        <v>367</v>
      </c>
      <c r="X136" s="260">
        <v>297.60000000000002</v>
      </c>
      <c r="Y136" s="56" t="str">
        <f>IF(D136&gt;'1d. STPIS MED Threshold'!$C$10,"Yes","NO")</f>
        <v>NO</v>
      </c>
      <c r="Z136" s="97"/>
    </row>
    <row r="137" spans="2:26" s="208" customFormat="1" x14ac:dyDescent="0.2">
      <c r="B137" s="209">
        <f t="shared" si="1"/>
        <v>41216</v>
      </c>
      <c r="C137" s="43">
        <v>6.6319983360357965E-2</v>
      </c>
      <c r="D137" s="43">
        <v>6.6319983360357965E-2</v>
      </c>
      <c r="E137" s="43">
        <v>0</v>
      </c>
      <c r="F137" s="43">
        <v>0</v>
      </c>
      <c r="G137" s="43">
        <v>8.6451438726383389E-2</v>
      </c>
      <c r="H137" s="43">
        <v>8.6451438726383389E-2</v>
      </c>
      <c r="I137" s="43"/>
      <c r="J137" s="43"/>
      <c r="K137" s="43">
        <v>9.0991307975727895E-3</v>
      </c>
      <c r="L137" s="43">
        <v>9.0991307975727895E-3</v>
      </c>
      <c r="M137" s="43">
        <v>8.4555482245331974E-4</v>
      </c>
      <c r="N137" s="43">
        <v>8.4555482245331974E-4</v>
      </c>
      <c r="O137" s="43">
        <v>0</v>
      </c>
      <c r="P137" s="43">
        <v>0</v>
      </c>
      <c r="Q137" s="43">
        <v>1.1120794916421742E-3</v>
      </c>
      <c r="R137" s="43">
        <v>1.1120794916421742E-3</v>
      </c>
      <c r="S137" s="43"/>
      <c r="T137" s="43"/>
      <c r="U137" s="43">
        <v>8.7639185791709781E-5</v>
      </c>
      <c r="V137" s="43">
        <v>8.7639185791709781E-5</v>
      </c>
      <c r="W137" s="43">
        <v>196</v>
      </c>
      <c r="X137" s="260">
        <v>171.6</v>
      </c>
      <c r="Y137" s="56" t="str">
        <f>IF(D137&gt;'1d. STPIS MED Threshold'!$C$10,"Yes","NO")</f>
        <v>NO</v>
      </c>
      <c r="Z137" s="97"/>
    </row>
    <row r="138" spans="2:26" s="208" customFormat="1" x14ac:dyDescent="0.2">
      <c r="B138" s="209">
        <f t="shared" si="1"/>
        <v>41217</v>
      </c>
      <c r="C138" s="43">
        <v>6.241209257804959E-3</v>
      </c>
      <c r="D138" s="43">
        <v>6.241209257804959E-3</v>
      </c>
      <c r="E138" s="43">
        <v>0</v>
      </c>
      <c r="F138" s="43">
        <v>0</v>
      </c>
      <c r="G138" s="43">
        <v>6.9486037065887528E-4</v>
      </c>
      <c r="H138" s="43">
        <v>6.9486037065887528E-4</v>
      </c>
      <c r="I138" s="43"/>
      <c r="J138" s="43"/>
      <c r="K138" s="43">
        <v>2.2273222857400746E-2</v>
      </c>
      <c r="L138" s="43">
        <v>2.2273222857400746E-2</v>
      </c>
      <c r="M138" s="43">
        <v>5.870977427777238E-5</v>
      </c>
      <c r="N138" s="43">
        <v>5.870977427777238E-5</v>
      </c>
      <c r="O138" s="43">
        <v>0</v>
      </c>
      <c r="P138" s="43">
        <v>0</v>
      </c>
      <c r="Q138" s="43">
        <v>8.9899995245289143E-6</v>
      </c>
      <c r="R138" s="43">
        <v>8.9899995245289143E-6</v>
      </c>
      <c r="S138" s="43"/>
      <c r="T138" s="43"/>
      <c r="U138" s="43">
        <v>2.0245770777222268E-4</v>
      </c>
      <c r="V138" s="43">
        <v>2.0245770777222268E-4</v>
      </c>
      <c r="W138" s="43">
        <v>86</v>
      </c>
      <c r="X138" s="260">
        <v>84</v>
      </c>
      <c r="Y138" s="56" t="str">
        <f>IF(D138&gt;'1d. STPIS MED Threshold'!$C$10,"Yes","NO")</f>
        <v>NO</v>
      </c>
      <c r="Z138" s="97"/>
    </row>
    <row r="139" spans="2:26" s="208" customFormat="1" x14ac:dyDescent="0.2">
      <c r="B139" s="209">
        <f t="shared" si="1"/>
        <v>41218</v>
      </c>
      <c r="C139" s="43">
        <v>2.3718133173135422E-3</v>
      </c>
      <c r="D139" s="43">
        <v>2.3718133173135422E-3</v>
      </c>
      <c r="E139" s="43">
        <v>0</v>
      </c>
      <c r="F139" s="43">
        <v>0</v>
      </c>
      <c r="G139" s="43">
        <v>1.6712714779869107E-3</v>
      </c>
      <c r="H139" s="43">
        <v>1.6712714779869107E-3</v>
      </c>
      <c r="I139" s="43"/>
      <c r="J139" s="43"/>
      <c r="K139" s="43">
        <v>4.4125770825155014E-3</v>
      </c>
      <c r="L139" s="43">
        <v>4.4125770825155014E-3</v>
      </c>
      <c r="M139" s="43">
        <v>2.8990808804832396E-5</v>
      </c>
      <c r="N139" s="43">
        <v>2.8990808804832396E-5</v>
      </c>
      <c r="O139" s="43">
        <v>0</v>
      </c>
      <c r="P139" s="43">
        <v>0</v>
      </c>
      <c r="Q139" s="43">
        <v>1.9201213340855169E-5</v>
      </c>
      <c r="R139" s="43">
        <v>1.9201213340855169E-5</v>
      </c>
      <c r="S139" s="43"/>
      <c r="T139" s="43"/>
      <c r="U139" s="43">
        <v>5.7463536512905759E-5</v>
      </c>
      <c r="V139" s="43">
        <v>5.7463536512905759E-5</v>
      </c>
      <c r="W139" s="43">
        <v>209</v>
      </c>
      <c r="X139" s="260">
        <v>203.2</v>
      </c>
      <c r="Y139" s="56" t="str">
        <f>IF(D139&gt;'1d. STPIS MED Threshold'!$C$10,"Yes","NO")</f>
        <v>NO</v>
      </c>
      <c r="Z139" s="97"/>
    </row>
    <row r="140" spans="2:26" s="208" customFormat="1" x14ac:dyDescent="0.2">
      <c r="B140" s="209">
        <f t="shared" si="1"/>
        <v>41219</v>
      </c>
      <c r="C140" s="43">
        <v>0.12640270330746278</v>
      </c>
      <c r="D140" s="43">
        <v>0.12640270330746278</v>
      </c>
      <c r="E140" s="43">
        <v>0</v>
      </c>
      <c r="F140" s="43">
        <v>0</v>
      </c>
      <c r="G140" s="43">
        <v>1.2459355222533053E-2</v>
      </c>
      <c r="H140" s="43">
        <v>1.2459355222533053E-2</v>
      </c>
      <c r="I140" s="43"/>
      <c r="J140" s="43"/>
      <c r="K140" s="43">
        <v>0.4553482789031329</v>
      </c>
      <c r="L140" s="43">
        <v>0.4553482789031329</v>
      </c>
      <c r="M140" s="43">
        <v>1.988786449991425E-3</v>
      </c>
      <c r="N140" s="43">
        <v>1.988786449991425E-3</v>
      </c>
      <c r="O140" s="43">
        <v>0</v>
      </c>
      <c r="P140" s="43">
        <v>0</v>
      </c>
      <c r="Q140" s="43">
        <v>4.4589530542080025E-5</v>
      </c>
      <c r="R140" s="43">
        <v>4.4589530542080025E-5</v>
      </c>
      <c r="S140" s="43"/>
      <c r="T140" s="43"/>
      <c r="U140" s="43">
        <v>7.5996897959188358E-3</v>
      </c>
      <c r="V140" s="43">
        <v>7.5996897959188358E-3</v>
      </c>
      <c r="W140" s="43">
        <v>233</v>
      </c>
      <c r="X140" s="260">
        <v>214</v>
      </c>
      <c r="Y140" s="56" t="str">
        <f>IF(D140&gt;'1d. STPIS MED Threshold'!$C$10,"Yes","NO")</f>
        <v>NO</v>
      </c>
      <c r="Z140" s="97"/>
    </row>
    <row r="141" spans="2:26" s="208" customFormat="1" x14ac:dyDescent="0.2">
      <c r="B141" s="209">
        <f t="shared" si="1"/>
        <v>41220</v>
      </c>
      <c r="C141" s="43">
        <v>1.5788328065135918E-2</v>
      </c>
      <c r="D141" s="43">
        <v>1.5788328065135918E-2</v>
      </c>
      <c r="E141" s="43">
        <v>0</v>
      </c>
      <c r="F141" s="43">
        <v>0</v>
      </c>
      <c r="G141" s="43">
        <v>1.9501589140787191E-2</v>
      </c>
      <c r="H141" s="43">
        <v>1.9501589140787191E-2</v>
      </c>
      <c r="I141" s="43"/>
      <c r="J141" s="43"/>
      <c r="K141" s="43">
        <v>5.2911380617473441E-3</v>
      </c>
      <c r="L141" s="43">
        <v>5.2911380617473441E-3</v>
      </c>
      <c r="M141" s="43">
        <v>1.7932658764194864E-4</v>
      </c>
      <c r="N141" s="43">
        <v>1.7932658764194864E-4</v>
      </c>
      <c r="O141" s="43">
        <v>0</v>
      </c>
      <c r="P141" s="43">
        <v>0</v>
      </c>
      <c r="Q141" s="43">
        <v>2.2581055623384762E-4</v>
      </c>
      <c r="R141" s="43">
        <v>2.2581055623384762E-4</v>
      </c>
      <c r="S141" s="43"/>
      <c r="T141" s="43"/>
      <c r="U141" s="43">
        <v>4.7718176792399696E-5</v>
      </c>
      <c r="V141" s="43">
        <v>4.7718176792399696E-5</v>
      </c>
      <c r="W141" s="43">
        <v>193</v>
      </c>
      <c r="X141" s="260">
        <v>178.6</v>
      </c>
      <c r="Y141" s="56" t="str">
        <f>IF(D141&gt;'1d. STPIS MED Threshold'!$C$10,"Yes","NO")</f>
        <v>NO</v>
      </c>
      <c r="Z141" s="97"/>
    </row>
    <row r="142" spans="2:26" s="208" customFormat="1" x14ac:dyDescent="0.2">
      <c r="B142" s="209">
        <f t="shared" ref="B142:B205" si="2">B141+1</f>
        <v>41221</v>
      </c>
      <c r="C142" s="43">
        <v>0.23636746165191616</v>
      </c>
      <c r="D142" s="43">
        <v>0.23636746165191616</v>
      </c>
      <c r="E142" s="43">
        <v>0</v>
      </c>
      <c r="F142" s="43">
        <v>0</v>
      </c>
      <c r="G142" s="43">
        <v>0.18839754751798074</v>
      </c>
      <c r="H142" s="43">
        <v>0.18839754751798074</v>
      </c>
      <c r="I142" s="43"/>
      <c r="J142" s="43"/>
      <c r="K142" s="43">
        <v>0.37674035113509946</v>
      </c>
      <c r="L142" s="43">
        <v>0.37674035113509946</v>
      </c>
      <c r="M142" s="43">
        <v>3.4683832193060393E-3</v>
      </c>
      <c r="N142" s="43">
        <v>3.4683832193060393E-3</v>
      </c>
      <c r="O142" s="43">
        <v>0</v>
      </c>
      <c r="P142" s="43">
        <v>0</v>
      </c>
      <c r="Q142" s="43">
        <v>2.9702118379064317E-3</v>
      </c>
      <c r="R142" s="43">
        <v>2.9702118379064317E-3</v>
      </c>
      <c r="S142" s="43"/>
      <c r="T142" s="43"/>
      <c r="U142" s="43">
        <v>4.93726976688079E-3</v>
      </c>
      <c r="V142" s="43">
        <v>4.93726976688079E-3</v>
      </c>
      <c r="W142" s="43">
        <v>310</v>
      </c>
      <c r="X142" s="260">
        <v>264.2</v>
      </c>
      <c r="Y142" s="56" t="str">
        <f>IF(D142&gt;'1d. STPIS MED Threshold'!$C$10,"Yes","NO")</f>
        <v>NO</v>
      </c>
      <c r="Z142" s="97"/>
    </row>
    <row r="143" spans="2:26" s="208" customFormat="1" x14ac:dyDescent="0.2">
      <c r="B143" s="209">
        <f t="shared" si="2"/>
        <v>41222</v>
      </c>
      <c r="C143" s="43">
        <v>0.28751397364918402</v>
      </c>
      <c r="D143" s="43">
        <v>0.28751397364918402</v>
      </c>
      <c r="E143" s="43">
        <v>0</v>
      </c>
      <c r="F143" s="43">
        <v>0</v>
      </c>
      <c r="G143" s="43">
        <v>1.3919246424278484E-2</v>
      </c>
      <c r="H143" s="43">
        <v>1.3919246424278484E-2</v>
      </c>
      <c r="I143" s="43"/>
      <c r="J143" s="43"/>
      <c r="K143" s="43">
        <v>1.0762024599175011</v>
      </c>
      <c r="L143" s="43">
        <v>1.0762024599175011</v>
      </c>
      <c r="M143" s="43">
        <v>2.6437301775282273E-3</v>
      </c>
      <c r="N143" s="43">
        <v>2.6437301775282273E-3</v>
      </c>
      <c r="O143" s="43">
        <v>0</v>
      </c>
      <c r="P143" s="43">
        <v>0</v>
      </c>
      <c r="Q143" s="43">
        <v>2.0783903173454864E-4</v>
      </c>
      <c r="R143" s="43">
        <v>2.0783903173454864E-4</v>
      </c>
      <c r="S143" s="43"/>
      <c r="T143" s="43"/>
      <c r="U143" s="43">
        <v>9.666565270934617E-3</v>
      </c>
      <c r="V143" s="43">
        <v>9.666565270934617E-3</v>
      </c>
      <c r="W143" s="43">
        <v>289</v>
      </c>
      <c r="X143" s="260">
        <v>229.6</v>
      </c>
      <c r="Y143" s="56" t="str">
        <f>IF(D143&gt;'1d. STPIS MED Threshold'!$C$10,"Yes","NO")</f>
        <v>NO</v>
      </c>
      <c r="Z143" s="97"/>
    </row>
    <row r="144" spans="2:26" s="208" customFormat="1" x14ac:dyDescent="0.2">
      <c r="B144" s="209">
        <f t="shared" si="2"/>
        <v>41223</v>
      </c>
      <c r="C144" s="43">
        <v>0.89351835363759757</v>
      </c>
      <c r="D144" s="43">
        <v>0.89351835363759757</v>
      </c>
      <c r="E144" s="43">
        <v>0</v>
      </c>
      <c r="F144" s="43">
        <v>0</v>
      </c>
      <c r="G144" s="43">
        <v>0.60833533108155913</v>
      </c>
      <c r="H144" s="43">
        <v>0.60833533108155913</v>
      </c>
      <c r="I144" s="43"/>
      <c r="J144" s="43"/>
      <c r="K144" s="43">
        <v>1.7217868919806683</v>
      </c>
      <c r="L144" s="43">
        <v>1.7217868919806683</v>
      </c>
      <c r="M144" s="43">
        <v>6.7494803576008209E-3</v>
      </c>
      <c r="N144" s="43">
        <v>6.7494803576008209E-3</v>
      </c>
      <c r="O144" s="43">
        <v>0</v>
      </c>
      <c r="P144" s="43">
        <v>0</v>
      </c>
      <c r="Q144" s="43">
        <v>5.0432497816636918E-3</v>
      </c>
      <c r="R144" s="43">
        <v>5.0432497816636918E-3</v>
      </c>
      <c r="S144" s="43"/>
      <c r="T144" s="43"/>
      <c r="U144" s="43">
        <v>1.1720315296358079E-2</v>
      </c>
      <c r="V144" s="43">
        <v>1.1720315296358079E-2</v>
      </c>
      <c r="W144" s="43">
        <v>322</v>
      </c>
      <c r="X144" s="260">
        <v>239.6</v>
      </c>
      <c r="Y144" s="56" t="str">
        <f>IF(D144&gt;'1d. STPIS MED Threshold'!$C$10,"Yes","NO")</f>
        <v>NO</v>
      </c>
      <c r="Z144" s="97"/>
    </row>
    <row r="145" spans="2:26" s="208" customFormat="1" x14ac:dyDescent="0.2">
      <c r="B145" s="209">
        <f t="shared" si="2"/>
        <v>41224</v>
      </c>
      <c r="C145" s="43">
        <v>0.67540097534294474</v>
      </c>
      <c r="D145" s="43">
        <v>0.67540097534294474</v>
      </c>
      <c r="E145" s="43">
        <v>0</v>
      </c>
      <c r="F145" s="43">
        <v>0</v>
      </c>
      <c r="G145" s="43">
        <v>0.27861453266738817</v>
      </c>
      <c r="H145" s="43">
        <v>0.27861453266738817</v>
      </c>
      <c r="I145" s="43"/>
      <c r="J145" s="43"/>
      <c r="K145" s="43">
        <v>1.8214176719972996</v>
      </c>
      <c r="L145" s="43">
        <v>1.8214176719972996</v>
      </c>
      <c r="M145" s="43">
        <v>5.1359765311582697E-3</v>
      </c>
      <c r="N145" s="43">
        <v>5.1359765311582697E-3</v>
      </c>
      <c r="O145" s="43">
        <v>0</v>
      </c>
      <c r="P145" s="43">
        <v>0</v>
      </c>
      <c r="Q145" s="43">
        <v>2.8571027109377443E-3</v>
      </c>
      <c r="R145" s="43">
        <v>2.8571027109377443E-3</v>
      </c>
      <c r="S145" s="43"/>
      <c r="T145" s="43"/>
      <c r="U145" s="43">
        <v>1.1731676360709415E-2</v>
      </c>
      <c r="V145" s="43">
        <v>1.1731676360709415E-2</v>
      </c>
      <c r="W145" s="43">
        <v>294</v>
      </c>
      <c r="X145" s="260">
        <v>208.4</v>
      </c>
      <c r="Y145" s="56" t="str">
        <f>IF(D145&gt;'1d. STPIS MED Threshold'!$C$10,"Yes","NO")</f>
        <v>NO</v>
      </c>
      <c r="Z145" s="97"/>
    </row>
    <row r="146" spans="2:26" s="208" customFormat="1" x14ac:dyDescent="0.2">
      <c r="B146" s="209">
        <f t="shared" si="2"/>
        <v>41225</v>
      </c>
      <c r="C146" s="43">
        <v>8.0186641695120936E-2</v>
      </c>
      <c r="D146" s="43">
        <v>8.0186641695120936E-2</v>
      </c>
      <c r="E146" s="43">
        <v>0</v>
      </c>
      <c r="F146" s="43">
        <v>0</v>
      </c>
      <c r="G146" s="43">
        <v>4.6853022525035676E-2</v>
      </c>
      <c r="H146" s="43">
        <v>4.6853022525035676E-2</v>
      </c>
      <c r="I146" s="43"/>
      <c r="J146" s="43"/>
      <c r="K146" s="43">
        <v>0.17665781369293179</v>
      </c>
      <c r="L146" s="43">
        <v>0.17665781369293179</v>
      </c>
      <c r="M146" s="43">
        <v>9.2627710495750849E-4</v>
      </c>
      <c r="N146" s="43">
        <v>9.2627710495750849E-4</v>
      </c>
      <c r="O146" s="43">
        <v>0</v>
      </c>
      <c r="P146" s="43">
        <v>0</v>
      </c>
      <c r="Q146" s="43">
        <v>6.5124912318394298E-4</v>
      </c>
      <c r="R146" s="43">
        <v>6.5124912318394298E-4</v>
      </c>
      <c r="S146" s="43"/>
      <c r="T146" s="43"/>
      <c r="U146" s="43">
        <v>1.7251324900066935E-3</v>
      </c>
      <c r="V146" s="43">
        <v>1.7251324900066935E-3</v>
      </c>
      <c r="W146" s="43">
        <v>259</v>
      </c>
      <c r="X146" s="260">
        <v>238.4</v>
      </c>
      <c r="Y146" s="56" t="str">
        <f>IF(D146&gt;'1d. STPIS MED Threshold'!$C$10,"Yes","NO")</f>
        <v>NO</v>
      </c>
      <c r="Z146" s="97"/>
    </row>
    <row r="147" spans="2:26" s="208" customFormat="1" x14ac:dyDescent="0.2">
      <c r="B147" s="209">
        <f t="shared" si="2"/>
        <v>41226</v>
      </c>
      <c r="C147" s="43">
        <v>2.758676508728081E-2</v>
      </c>
      <c r="D147" s="43">
        <v>2.758676508728081E-2</v>
      </c>
      <c r="E147" s="43">
        <v>0</v>
      </c>
      <c r="F147" s="43">
        <v>0</v>
      </c>
      <c r="G147" s="43">
        <v>7.5906895664672267E-3</v>
      </c>
      <c r="H147" s="43">
        <v>7.5906895664672267E-3</v>
      </c>
      <c r="I147" s="43"/>
      <c r="J147" s="43"/>
      <c r="K147" s="43">
        <v>8.5211093463637436E-2</v>
      </c>
      <c r="L147" s="43">
        <v>8.5211093463637436E-2</v>
      </c>
      <c r="M147" s="43">
        <v>8.8783587920599296E-4</v>
      </c>
      <c r="N147" s="43">
        <v>8.8783587920599296E-4</v>
      </c>
      <c r="O147" s="43">
        <v>0</v>
      </c>
      <c r="P147" s="43">
        <v>0</v>
      </c>
      <c r="Q147" s="43">
        <v>1.1494709330136618E-4</v>
      </c>
      <c r="R147" s="43">
        <v>1.1494709330136618E-4</v>
      </c>
      <c r="S147" s="43"/>
      <c r="T147" s="43"/>
      <c r="U147" s="43">
        <v>3.1131823507134252E-3</v>
      </c>
      <c r="V147" s="43">
        <v>3.1131823507134252E-3</v>
      </c>
      <c r="W147" s="43">
        <v>211</v>
      </c>
      <c r="X147" s="260">
        <v>192.2</v>
      </c>
      <c r="Y147" s="56" t="str">
        <f>IF(D147&gt;'1d. STPIS MED Threshold'!$C$10,"Yes","NO")</f>
        <v>NO</v>
      </c>
      <c r="Z147" s="97"/>
    </row>
    <row r="148" spans="2:26" s="208" customFormat="1" x14ac:dyDescent="0.2">
      <c r="B148" s="209">
        <f t="shared" si="2"/>
        <v>41227</v>
      </c>
      <c r="C148" s="43">
        <v>3.9788087462090192E-2</v>
      </c>
      <c r="D148" s="43">
        <v>3.9788087462090192E-2</v>
      </c>
      <c r="E148" s="43">
        <v>0</v>
      </c>
      <c r="F148" s="43">
        <v>0</v>
      </c>
      <c r="G148" s="43">
        <v>5.254943307507156E-2</v>
      </c>
      <c r="H148" s="43">
        <v>5.254943307507156E-2</v>
      </c>
      <c r="I148" s="43"/>
      <c r="J148" s="43"/>
      <c r="K148" s="43">
        <v>3.6545637118297093E-3</v>
      </c>
      <c r="L148" s="43">
        <v>3.6545637118297093E-3</v>
      </c>
      <c r="M148" s="43">
        <v>1.1503309057020999E-3</v>
      </c>
      <c r="N148" s="43">
        <v>1.1503309057020999E-3</v>
      </c>
      <c r="O148" s="43">
        <v>0</v>
      </c>
      <c r="P148" s="43">
        <v>0</v>
      </c>
      <c r="Q148" s="43">
        <v>1.5491546458810631E-3</v>
      </c>
      <c r="R148" s="43">
        <v>1.5491546458810631E-3</v>
      </c>
      <c r="S148" s="43"/>
      <c r="T148" s="43"/>
      <c r="U148" s="43">
        <v>2.0050904089536596E-5</v>
      </c>
      <c r="V148" s="43">
        <v>2.0050904089536596E-5</v>
      </c>
      <c r="W148" s="43">
        <v>172</v>
      </c>
      <c r="X148" s="260">
        <v>171</v>
      </c>
      <c r="Y148" s="56" t="str">
        <f>IF(D148&gt;'1d. STPIS MED Threshold'!$C$10,"Yes","NO")</f>
        <v>NO</v>
      </c>
      <c r="Z148" s="97"/>
    </row>
    <row r="149" spans="2:26" s="208" customFormat="1" x14ac:dyDescent="0.2">
      <c r="B149" s="209">
        <f t="shared" si="2"/>
        <v>41228</v>
      </c>
      <c r="C149" s="43">
        <v>9.2438968897373269E-2</v>
      </c>
      <c r="D149" s="43">
        <v>9.2438968897373269E-2</v>
      </c>
      <c r="E149" s="43">
        <v>0</v>
      </c>
      <c r="F149" s="43">
        <v>0</v>
      </c>
      <c r="G149" s="43">
        <v>1.7051025722376462E-2</v>
      </c>
      <c r="H149" s="43">
        <v>1.7051025722376462E-2</v>
      </c>
      <c r="I149" s="43"/>
      <c r="J149" s="43"/>
      <c r="K149" s="43">
        <v>0.30942349549973497</v>
      </c>
      <c r="L149" s="43">
        <v>0.30942349549973497</v>
      </c>
      <c r="M149" s="43">
        <v>1.1224169606112962E-3</v>
      </c>
      <c r="N149" s="43">
        <v>1.1224169606112962E-3</v>
      </c>
      <c r="O149" s="43">
        <v>0</v>
      </c>
      <c r="P149" s="43">
        <v>0</v>
      </c>
      <c r="Q149" s="43">
        <v>1.607168178070074E-4</v>
      </c>
      <c r="R149" s="43">
        <v>1.607168178070074E-4</v>
      </c>
      <c r="S149" s="43"/>
      <c r="T149" s="43"/>
      <c r="U149" s="43">
        <v>3.8897997500582054E-3</v>
      </c>
      <c r="V149" s="43">
        <v>3.8897997500582054E-3</v>
      </c>
      <c r="W149" s="43">
        <v>228</v>
      </c>
      <c r="X149" s="260">
        <v>213.6</v>
      </c>
      <c r="Y149" s="56" t="str">
        <f>IF(D149&gt;'1d. STPIS MED Threshold'!$C$10,"Yes","NO")</f>
        <v>NO</v>
      </c>
      <c r="Z149" s="97"/>
    </row>
    <row r="150" spans="2:26" s="208" customFormat="1" x14ac:dyDescent="0.2">
      <c r="B150" s="209">
        <f t="shared" si="2"/>
        <v>41229</v>
      </c>
      <c r="C150" s="43">
        <v>1.0944433237183722E-2</v>
      </c>
      <c r="D150" s="43">
        <v>1.0944433237183722E-2</v>
      </c>
      <c r="E150" s="43">
        <v>0</v>
      </c>
      <c r="F150" s="43">
        <v>0</v>
      </c>
      <c r="G150" s="43">
        <v>1.4245975411166963E-2</v>
      </c>
      <c r="H150" s="43">
        <v>1.4245975411166963E-2</v>
      </c>
      <c r="I150" s="43"/>
      <c r="J150" s="43"/>
      <c r="K150" s="43">
        <v>1.6075779113943198E-3</v>
      </c>
      <c r="L150" s="43">
        <v>1.6075779113943198E-3</v>
      </c>
      <c r="M150" s="43">
        <v>1.1437605576866756E-4</v>
      </c>
      <c r="N150" s="43">
        <v>1.1437605576866756E-4</v>
      </c>
      <c r="O150" s="43">
        <v>0</v>
      </c>
      <c r="P150" s="43">
        <v>0</v>
      </c>
      <c r="Q150" s="43">
        <v>1.5074335259478397E-4</v>
      </c>
      <c r="R150" s="43">
        <v>1.5074335259478397E-4</v>
      </c>
      <c r="S150" s="43"/>
      <c r="T150" s="43"/>
      <c r="U150" s="43">
        <v>1.1460869140168641E-5</v>
      </c>
      <c r="V150" s="43">
        <v>1.1460869140168641E-5</v>
      </c>
      <c r="W150" s="43">
        <v>258</v>
      </c>
      <c r="X150" s="260">
        <v>248.6</v>
      </c>
      <c r="Y150" s="56" t="str">
        <f>IF(D150&gt;'1d. STPIS MED Threshold'!$C$10,"Yes","NO")</f>
        <v>NO</v>
      </c>
      <c r="Z150" s="97"/>
    </row>
    <row r="151" spans="2:26" s="208" customFormat="1" x14ac:dyDescent="0.2">
      <c r="B151" s="209">
        <f t="shared" si="2"/>
        <v>41230</v>
      </c>
      <c r="C151" s="43">
        <v>6.238252749460214</v>
      </c>
      <c r="D151" s="43">
        <v>6.238252749460214</v>
      </c>
      <c r="E151" s="43">
        <v>0</v>
      </c>
      <c r="F151" s="43">
        <v>0</v>
      </c>
      <c r="G151" s="43">
        <v>5.6508451819514436</v>
      </c>
      <c r="H151" s="43">
        <v>5.6508451819514436</v>
      </c>
      <c r="I151" s="43"/>
      <c r="J151" s="43"/>
      <c r="K151" s="43">
        <v>7.9883516409802233</v>
      </c>
      <c r="L151" s="43">
        <v>7.9883516409802233</v>
      </c>
      <c r="M151" s="43">
        <v>5.0737350793500814E-2</v>
      </c>
      <c r="N151" s="43">
        <v>5.0737350793500814E-2</v>
      </c>
      <c r="O151" s="43">
        <v>0</v>
      </c>
      <c r="P151" s="43">
        <v>0</v>
      </c>
      <c r="Q151" s="43">
        <v>4.9049726901523406E-2</v>
      </c>
      <c r="R151" s="43">
        <v>4.9049726901523406E-2</v>
      </c>
      <c r="S151" s="43"/>
      <c r="T151" s="43"/>
      <c r="U151" s="43">
        <v>5.6123278111415029E-2</v>
      </c>
      <c r="V151" s="43">
        <v>5.6123278111415029E-2</v>
      </c>
      <c r="W151" s="43">
        <v>0</v>
      </c>
      <c r="X151" s="260">
        <v>0</v>
      </c>
      <c r="Y151" s="56" t="str">
        <f>IF(D151&gt;'1d. STPIS MED Threshold'!$C$10,"Yes","NO")</f>
        <v>Yes</v>
      </c>
      <c r="Z151" s="97"/>
    </row>
    <row r="152" spans="2:26" s="208" customFormat="1" x14ac:dyDescent="0.2">
      <c r="B152" s="209">
        <f t="shared" si="2"/>
        <v>41231</v>
      </c>
      <c r="C152" s="43">
        <v>2.1417686347311156</v>
      </c>
      <c r="D152" s="43">
        <v>2.1417686347311156</v>
      </c>
      <c r="E152" s="43">
        <v>0</v>
      </c>
      <c r="F152" s="43">
        <v>0</v>
      </c>
      <c r="G152" s="43">
        <v>1.9009807271295915</v>
      </c>
      <c r="H152" s="43">
        <v>1.9009807271295915</v>
      </c>
      <c r="I152" s="43"/>
      <c r="J152" s="43"/>
      <c r="K152" s="43">
        <v>2.8544701834135897</v>
      </c>
      <c r="L152" s="43">
        <v>2.8544701834135897</v>
      </c>
      <c r="M152" s="43">
        <v>1.8703833827793108E-2</v>
      </c>
      <c r="N152" s="43">
        <v>1.8703833827793108E-2</v>
      </c>
      <c r="O152" s="43">
        <v>0</v>
      </c>
      <c r="P152" s="43">
        <v>0</v>
      </c>
      <c r="Q152" s="43">
        <v>1.5464067450934482E-2</v>
      </c>
      <c r="R152" s="43">
        <v>1.5464067450934482E-2</v>
      </c>
      <c r="S152" s="43"/>
      <c r="T152" s="43"/>
      <c r="U152" s="43">
        <v>2.8182855565852118E-2</v>
      </c>
      <c r="V152" s="43">
        <v>2.8182855565852118E-2</v>
      </c>
      <c r="W152" s="43">
        <v>1096</v>
      </c>
      <c r="X152" s="260">
        <v>601.79999999999995</v>
      </c>
      <c r="Y152" s="56" t="str">
        <f>IF(D152&gt;'1d. STPIS MED Threshold'!$C$10,"Yes","NO")</f>
        <v>NO</v>
      </c>
      <c r="Z152" s="97"/>
    </row>
    <row r="153" spans="2:26" s="208" customFormat="1" x14ac:dyDescent="0.2">
      <c r="B153" s="209">
        <f t="shared" si="2"/>
        <v>41232</v>
      </c>
      <c r="C153" s="43">
        <v>0.44702136460088043</v>
      </c>
      <c r="D153" s="43">
        <v>0.44702136460088043</v>
      </c>
      <c r="E153" s="43">
        <v>0</v>
      </c>
      <c r="F153" s="43">
        <v>0</v>
      </c>
      <c r="G153" s="43">
        <v>0.4483420602688144</v>
      </c>
      <c r="H153" s="43">
        <v>0.4483420602688144</v>
      </c>
      <c r="I153" s="43"/>
      <c r="J153" s="43"/>
      <c r="K153" s="43">
        <v>0.44811163724363617</v>
      </c>
      <c r="L153" s="43">
        <v>0.44811163724363617</v>
      </c>
      <c r="M153" s="43">
        <v>6.2758549488155643E-3</v>
      </c>
      <c r="N153" s="43">
        <v>6.2758549488155643E-3</v>
      </c>
      <c r="O153" s="43">
        <v>0</v>
      </c>
      <c r="P153" s="43">
        <v>0</v>
      </c>
      <c r="Q153" s="43">
        <v>6.1851721892990331E-3</v>
      </c>
      <c r="R153" s="43">
        <v>6.1851721892990331E-3</v>
      </c>
      <c r="S153" s="43"/>
      <c r="T153" s="43"/>
      <c r="U153" s="43">
        <v>6.6037790472862181E-3</v>
      </c>
      <c r="V153" s="43">
        <v>6.6037790472862181E-3</v>
      </c>
      <c r="W153" s="43">
        <v>678</v>
      </c>
      <c r="X153" s="260">
        <v>581.4</v>
      </c>
      <c r="Y153" s="56" t="str">
        <f>IF(D153&gt;'1d. STPIS MED Threshold'!$C$10,"Yes","NO")</f>
        <v>NO</v>
      </c>
      <c r="Z153" s="97"/>
    </row>
    <row r="154" spans="2:26" s="208" customFormat="1" x14ac:dyDescent="0.2">
      <c r="B154" s="209">
        <f t="shared" si="2"/>
        <v>41233</v>
      </c>
      <c r="C154" s="43">
        <v>0.14042731201127362</v>
      </c>
      <c r="D154" s="43">
        <v>0.14042731201127362</v>
      </c>
      <c r="E154" s="43">
        <v>0</v>
      </c>
      <c r="F154" s="43">
        <v>0</v>
      </c>
      <c r="G154" s="43">
        <v>0.17768947826709811</v>
      </c>
      <c r="H154" s="43">
        <v>0.17768947826709811</v>
      </c>
      <c r="I154" s="43"/>
      <c r="J154" s="43"/>
      <c r="K154" s="43">
        <v>3.5330844714162798E-2</v>
      </c>
      <c r="L154" s="43">
        <v>3.5330844714162798E-2</v>
      </c>
      <c r="M154" s="43">
        <v>1.6945634515424153E-3</v>
      </c>
      <c r="N154" s="43">
        <v>1.6945634515424153E-3</v>
      </c>
      <c r="O154" s="43">
        <v>0</v>
      </c>
      <c r="P154" s="43">
        <v>0</v>
      </c>
      <c r="Q154" s="43">
        <v>2.1896346779111688E-3</v>
      </c>
      <c r="R154" s="43">
        <v>2.1896346779111688E-3</v>
      </c>
      <c r="S154" s="43"/>
      <c r="T154" s="43"/>
      <c r="U154" s="43">
        <v>2.9637058696512967E-4</v>
      </c>
      <c r="V154" s="43">
        <v>2.9637058696512967E-4</v>
      </c>
      <c r="W154" s="43">
        <v>377</v>
      </c>
      <c r="X154" s="260">
        <v>337</v>
      </c>
      <c r="Y154" s="56" t="str">
        <f>IF(D154&gt;'1d. STPIS MED Threshold'!$C$10,"Yes","NO")</f>
        <v>NO</v>
      </c>
      <c r="Z154" s="97"/>
    </row>
    <row r="155" spans="2:26" s="208" customFormat="1" x14ac:dyDescent="0.2">
      <c r="B155" s="209">
        <f t="shared" si="2"/>
        <v>41234</v>
      </c>
      <c r="C155" s="43">
        <v>0.17904039979392478</v>
      </c>
      <c r="D155" s="43">
        <v>0.17904039979392478</v>
      </c>
      <c r="E155" s="43">
        <v>0</v>
      </c>
      <c r="F155" s="43">
        <v>0</v>
      </c>
      <c r="G155" s="43">
        <v>0.22777253164891195</v>
      </c>
      <c r="H155" s="43">
        <v>0.22777253164891195</v>
      </c>
      <c r="I155" s="43"/>
      <c r="J155" s="43"/>
      <c r="K155" s="43">
        <v>4.1575280567144643E-2</v>
      </c>
      <c r="L155" s="43">
        <v>4.1575280567144643E-2</v>
      </c>
      <c r="M155" s="43">
        <v>6.3970713486815982E-3</v>
      </c>
      <c r="N155" s="43">
        <v>6.3970713486815982E-3</v>
      </c>
      <c r="O155" s="43">
        <v>0</v>
      </c>
      <c r="P155" s="43">
        <v>0</v>
      </c>
      <c r="Q155" s="43">
        <v>6.878867241237218E-3</v>
      </c>
      <c r="R155" s="43">
        <v>6.878867241237218E-3</v>
      </c>
      <c r="S155" s="43"/>
      <c r="T155" s="43"/>
      <c r="U155" s="43">
        <v>5.0883661641828145E-3</v>
      </c>
      <c r="V155" s="43">
        <v>5.0883661641828145E-3</v>
      </c>
      <c r="W155" s="43">
        <v>311</v>
      </c>
      <c r="X155" s="260">
        <v>291.39999999999998</v>
      </c>
      <c r="Y155" s="56" t="str">
        <f>IF(D155&gt;'1d. STPIS MED Threshold'!$C$10,"Yes","NO")</f>
        <v>NO</v>
      </c>
      <c r="Z155" s="97"/>
    </row>
    <row r="156" spans="2:26" s="208" customFormat="1" x14ac:dyDescent="0.2">
      <c r="B156" s="209">
        <f t="shared" si="2"/>
        <v>41235</v>
      </c>
      <c r="C156" s="43">
        <v>9.78789261738328E-2</v>
      </c>
      <c r="D156" s="43">
        <v>9.78789261738328E-2</v>
      </c>
      <c r="E156" s="43">
        <v>0</v>
      </c>
      <c r="F156" s="43">
        <v>0</v>
      </c>
      <c r="G156" s="43">
        <v>3.582162710931313E-2</v>
      </c>
      <c r="H156" s="43">
        <v>3.582162710931313E-2</v>
      </c>
      <c r="I156" s="43"/>
      <c r="J156" s="43"/>
      <c r="K156" s="43">
        <v>0.27643548844902088</v>
      </c>
      <c r="L156" s="43">
        <v>0.27643548844902088</v>
      </c>
      <c r="M156" s="43">
        <v>1.3602331476061716E-3</v>
      </c>
      <c r="N156" s="43">
        <v>1.3602331476061716E-3</v>
      </c>
      <c r="O156" s="43">
        <v>0</v>
      </c>
      <c r="P156" s="43">
        <v>0</v>
      </c>
      <c r="Q156" s="43">
        <v>5.6369709497028255E-4</v>
      </c>
      <c r="R156" s="43">
        <v>5.6369709497028255E-4</v>
      </c>
      <c r="S156" s="43"/>
      <c r="T156" s="43"/>
      <c r="U156" s="43">
        <v>3.6532250722095296E-3</v>
      </c>
      <c r="V156" s="43">
        <v>3.6532250722095296E-3</v>
      </c>
      <c r="W156" s="43">
        <v>379</v>
      </c>
      <c r="X156" s="260">
        <v>308.39999999999998</v>
      </c>
      <c r="Y156" s="56" t="str">
        <f>IF(D156&gt;'1d. STPIS MED Threshold'!$C$10,"Yes","NO")</f>
        <v>NO</v>
      </c>
      <c r="Z156" s="97"/>
    </row>
    <row r="157" spans="2:26" s="208" customFormat="1" x14ac:dyDescent="0.2">
      <c r="B157" s="209">
        <f t="shared" si="2"/>
        <v>41236</v>
      </c>
      <c r="C157" s="43">
        <v>0.11955601594622843</v>
      </c>
      <c r="D157" s="43">
        <v>0.11955601594622843</v>
      </c>
      <c r="E157" s="43">
        <v>0</v>
      </c>
      <c r="F157" s="43">
        <v>0</v>
      </c>
      <c r="G157" s="43">
        <v>0.13221627923364782</v>
      </c>
      <c r="H157" s="43">
        <v>0.13221627923364782</v>
      </c>
      <c r="I157" s="43"/>
      <c r="J157" s="43"/>
      <c r="K157" s="43">
        <v>8.4654552166873634E-2</v>
      </c>
      <c r="L157" s="43">
        <v>8.4654552166873634E-2</v>
      </c>
      <c r="M157" s="43">
        <v>2.3896060635766642E-3</v>
      </c>
      <c r="N157" s="43">
        <v>2.3896060635766642E-3</v>
      </c>
      <c r="O157" s="43">
        <v>0</v>
      </c>
      <c r="P157" s="43">
        <v>0</v>
      </c>
      <c r="Q157" s="43">
        <v>2.675384089293503E-3</v>
      </c>
      <c r="R157" s="43">
        <v>2.675384089293503E-3</v>
      </c>
      <c r="S157" s="43"/>
      <c r="T157" s="43"/>
      <c r="U157" s="43">
        <v>1.5984202160220485E-3</v>
      </c>
      <c r="V157" s="43">
        <v>1.5984202160220485E-3</v>
      </c>
      <c r="W157" s="43">
        <v>347</v>
      </c>
      <c r="X157" s="260">
        <v>302</v>
      </c>
      <c r="Y157" s="56" t="str">
        <f>IF(D157&gt;'1d. STPIS MED Threshold'!$C$10,"Yes","NO")</f>
        <v>NO</v>
      </c>
      <c r="Z157" s="97"/>
    </row>
    <row r="158" spans="2:26" s="208" customFormat="1" x14ac:dyDescent="0.2">
      <c r="B158" s="209">
        <f t="shared" si="2"/>
        <v>41237</v>
      </c>
      <c r="C158" s="43">
        <v>0.38686098200392077</v>
      </c>
      <c r="D158" s="43">
        <v>0.38686098200392077</v>
      </c>
      <c r="E158" s="43">
        <v>0</v>
      </c>
      <c r="F158" s="43">
        <v>0</v>
      </c>
      <c r="G158" s="43">
        <v>0.52195806691592372</v>
      </c>
      <c r="H158" s="43">
        <v>0.52195806691592372</v>
      </c>
      <c r="I158" s="43"/>
      <c r="J158" s="43"/>
      <c r="K158" s="43">
        <v>4.8618418459413244E-3</v>
      </c>
      <c r="L158" s="43">
        <v>4.8618418459413244E-3</v>
      </c>
      <c r="M158" s="43">
        <v>4.4866408812575193E-3</v>
      </c>
      <c r="N158" s="43">
        <v>4.4866408812575193E-3</v>
      </c>
      <c r="O158" s="43">
        <v>0</v>
      </c>
      <c r="P158" s="43">
        <v>0</v>
      </c>
      <c r="Q158" s="43">
        <v>6.0554109127343696E-3</v>
      </c>
      <c r="R158" s="43">
        <v>6.0554109127343696E-3</v>
      </c>
      <c r="S158" s="43"/>
      <c r="T158" s="43"/>
      <c r="U158" s="43">
        <v>5.0741291837722507E-5</v>
      </c>
      <c r="V158" s="43">
        <v>5.0741291837722507E-5</v>
      </c>
      <c r="W158" s="43">
        <v>249</v>
      </c>
      <c r="X158" s="260">
        <v>213.4</v>
      </c>
      <c r="Y158" s="56" t="str">
        <f>IF(D158&gt;'1d. STPIS MED Threshold'!$C$10,"Yes","NO")</f>
        <v>NO</v>
      </c>
      <c r="Z158" s="97"/>
    </row>
    <row r="159" spans="2:26" s="208" customFormat="1" x14ac:dyDescent="0.2">
      <c r="B159" s="209">
        <f t="shared" si="2"/>
        <v>41238</v>
      </c>
      <c r="C159" s="43">
        <v>0.51575510335394148</v>
      </c>
      <c r="D159" s="43">
        <v>0.51575510335394148</v>
      </c>
      <c r="E159" s="43">
        <v>0</v>
      </c>
      <c r="F159" s="43">
        <v>0</v>
      </c>
      <c r="G159" s="43">
        <v>5.7874989512485216E-2</v>
      </c>
      <c r="H159" s="43">
        <v>5.7874989512485216E-2</v>
      </c>
      <c r="I159" s="43"/>
      <c r="J159" s="43"/>
      <c r="K159" s="43">
        <v>1.8299230233493355</v>
      </c>
      <c r="L159" s="43">
        <v>1.8299230233493355</v>
      </c>
      <c r="M159" s="43">
        <v>4.269480110421978E-3</v>
      </c>
      <c r="N159" s="43">
        <v>4.269480110421978E-3</v>
      </c>
      <c r="O159" s="43">
        <v>0</v>
      </c>
      <c r="P159" s="43">
        <v>0</v>
      </c>
      <c r="Q159" s="43">
        <v>1.885589967078287E-4</v>
      </c>
      <c r="R159" s="43">
        <v>1.885589967078287E-4</v>
      </c>
      <c r="S159" s="43"/>
      <c r="T159" s="43"/>
      <c r="U159" s="43">
        <v>1.5978631984080102E-2</v>
      </c>
      <c r="V159" s="43">
        <v>1.5978631984080102E-2</v>
      </c>
      <c r="W159" s="43">
        <v>192</v>
      </c>
      <c r="X159" s="260">
        <v>169.8</v>
      </c>
      <c r="Y159" s="56" t="str">
        <f>IF(D159&gt;'1d. STPIS MED Threshold'!$C$10,"Yes","NO")</f>
        <v>NO</v>
      </c>
      <c r="Z159" s="97"/>
    </row>
    <row r="160" spans="2:26" s="208" customFormat="1" x14ac:dyDescent="0.2">
      <c r="B160" s="209">
        <f t="shared" si="2"/>
        <v>41239</v>
      </c>
      <c r="C160" s="43">
        <v>2.8329920440899162E-2</v>
      </c>
      <c r="D160" s="43">
        <v>2.8329920440899162E-2</v>
      </c>
      <c r="E160" s="43">
        <v>0</v>
      </c>
      <c r="F160" s="43">
        <v>0</v>
      </c>
      <c r="G160" s="43">
        <v>1.1813088744925294E-2</v>
      </c>
      <c r="H160" s="43">
        <v>1.1813088744925294E-2</v>
      </c>
      <c r="I160" s="43"/>
      <c r="J160" s="43"/>
      <c r="K160" s="43">
        <v>7.5828819306626757E-2</v>
      </c>
      <c r="L160" s="43">
        <v>7.5828819306626757E-2</v>
      </c>
      <c r="M160" s="43">
        <v>2.9962885067131819E-4</v>
      </c>
      <c r="N160" s="43">
        <v>2.9962885067131819E-4</v>
      </c>
      <c r="O160" s="43">
        <v>0</v>
      </c>
      <c r="P160" s="43">
        <v>0</v>
      </c>
      <c r="Q160" s="43">
        <v>2.6291158201909509E-4</v>
      </c>
      <c r="R160" s="43">
        <v>2.6291158201909509E-4</v>
      </c>
      <c r="S160" s="43"/>
      <c r="T160" s="43"/>
      <c r="U160" s="43">
        <v>4.0778889850203598E-4</v>
      </c>
      <c r="V160" s="43">
        <v>4.0778889850203598E-4</v>
      </c>
      <c r="W160" s="43">
        <v>251</v>
      </c>
      <c r="X160" s="260">
        <v>228.4</v>
      </c>
      <c r="Y160" s="56" t="str">
        <f>IF(D160&gt;'1d. STPIS MED Threshold'!$C$10,"Yes","NO")</f>
        <v>NO</v>
      </c>
      <c r="Z160" s="97"/>
    </row>
    <row r="161" spans="2:26" s="208" customFormat="1" x14ac:dyDescent="0.2">
      <c r="B161" s="209">
        <f t="shared" si="2"/>
        <v>41240</v>
      </c>
      <c r="C161" s="43">
        <v>0.14122342625215734</v>
      </c>
      <c r="D161" s="43">
        <v>0.14122342625215734</v>
      </c>
      <c r="E161" s="43">
        <v>0</v>
      </c>
      <c r="F161" s="43">
        <v>0</v>
      </c>
      <c r="G161" s="43">
        <v>4.4313694165658946E-2</v>
      </c>
      <c r="H161" s="43">
        <v>4.4313694165658946E-2</v>
      </c>
      <c r="I161" s="43"/>
      <c r="J161" s="43"/>
      <c r="K161" s="43">
        <v>0.41956995934542884</v>
      </c>
      <c r="L161" s="43">
        <v>0.41956995934542884</v>
      </c>
      <c r="M161" s="43">
        <v>2.2785541796227042E-3</v>
      </c>
      <c r="N161" s="43">
        <v>2.2785541796227042E-3</v>
      </c>
      <c r="O161" s="43">
        <v>0</v>
      </c>
      <c r="P161" s="43">
        <v>0</v>
      </c>
      <c r="Q161" s="43">
        <v>1.5112374816107315E-3</v>
      </c>
      <c r="R161" s="43">
        <v>1.5112374816107315E-3</v>
      </c>
      <c r="S161" s="43"/>
      <c r="T161" s="43"/>
      <c r="U161" s="43">
        <v>4.4950501981441508E-3</v>
      </c>
      <c r="V161" s="43">
        <v>4.4950501981441508E-3</v>
      </c>
      <c r="W161" s="43">
        <v>271</v>
      </c>
      <c r="X161" s="260">
        <v>246.4</v>
      </c>
      <c r="Y161" s="56" t="str">
        <f>IF(D161&gt;'1d. STPIS MED Threshold'!$C$10,"Yes","NO")</f>
        <v>NO</v>
      </c>
      <c r="Z161" s="97"/>
    </row>
    <row r="162" spans="2:26" s="208" customFormat="1" x14ac:dyDescent="0.2">
      <c r="B162" s="209">
        <f t="shared" si="2"/>
        <v>41241</v>
      </c>
      <c r="C162" s="43">
        <v>0.2232151264425519</v>
      </c>
      <c r="D162" s="43">
        <v>0.2232151264425519</v>
      </c>
      <c r="E162" s="43">
        <v>0</v>
      </c>
      <c r="F162" s="43">
        <v>0</v>
      </c>
      <c r="G162" s="43">
        <v>5.8164846565196798E-2</v>
      </c>
      <c r="H162" s="43">
        <v>5.8164846565196798E-2</v>
      </c>
      <c r="I162" s="43"/>
      <c r="J162" s="43"/>
      <c r="K162" s="43">
        <v>0.69696505862559455</v>
      </c>
      <c r="L162" s="43">
        <v>0.69696505862559455</v>
      </c>
      <c r="M162" s="43">
        <v>3.6302559869603652E-3</v>
      </c>
      <c r="N162" s="43">
        <v>3.6302559869603652E-3</v>
      </c>
      <c r="O162" s="43">
        <v>0</v>
      </c>
      <c r="P162" s="43">
        <v>0</v>
      </c>
      <c r="Q162" s="43">
        <v>9.0975292214035431E-4</v>
      </c>
      <c r="R162" s="43">
        <v>9.0975292214035431E-4</v>
      </c>
      <c r="S162" s="43"/>
      <c r="T162" s="43"/>
      <c r="U162" s="43">
        <v>1.1438485645631416E-2</v>
      </c>
      <c r="V162" s="43">
        <v>1.1438485645631416E-2</v>
      </c>
      <c r="W162" s="43">
        <v>266</v>
      </c>
      <c r="X162" s="260">
        <v>237.6</v>
      </c>
      <c r="Y162" s="56" t="str">
        <f>IF(D162&gt;'1d. STPIS MED Threshold'!$C$10,"Yes","NO")</f>
        <v>NO</v>
      </c>
      <c r="Z162" s="97"/>
    </row>
    <row r="163" spans="2:26" s="208" customFormat="1" x14ac:dyDescent="0.2">
      <c r="B163" s="209">
        <f t="shared" si="2"/>
        <v>41242</v>
      </c>
      <c r="C163" s="43">
        <v>0.31442717732376613</v>
      </c>
      <c r="D163" s="43">
        <v>0.31442717732376613</v>
      </c>
      <c r="E163" s="43">
        <v>0</v>
      </c>
      <c r="F163" s="43">
        <v>0</v>
      </c>
      <c r="G163" s="43">
        <v>0.31051504025746263</v>
      </c>
      <c r="H163" s="43">
        <v>0.31051504025746263</v>
      </c>
      <c r="I163" s="43"/>
      <c r="J163" s="43"/>
      <c r="K163" s="43">
        <v>0.32900415479445722</v>
      </c>
      <c r="L163" s="43">
        <v>0.32900415479445722</v>
      </c>
      <c r="M163" s="43">
        <v>3.5247033520721385E-3</v>
      </c>
      <c r="N163" s="43">
        <v>3.5247033520721385E-3</v>
      </c>
      <c r="O163" s="43">
        <v>0</v>
      </c>
      <c r="P163" s="43">
        <v>0</v>
      </c>
      <c r="Q163" s="43">
        <v>3.2712735851806968E-3</v>
      </c>
      <c r="R163" s="43">
        <v>3.2712735851806968E-3</v>
      </c>
      <c r="S163" s="43"/>
      <c r="T163" s="43"/>
      <c r="U163" s="43">
        <v>4.2864334863764401E-3</v>
      </c>
      <c r="V163" s="43">
        <v>4.2864334863764401E-3</v>
      </c>
      <c r="W163" s="43">
        <v>336</v>
      </c>
      <c r="X163" s="260">
        <v>270.8</v>
      </c>
      <c r="Y163" s="56" t="str">
        <f>IF(D163&gt;'1d. STPIS MED Threshold'!$C$10,"Yes","NO")</f>
        <v>NO</v>
      </c>
      <c r="Z163" s="97"/>
    </row>
    <row r="164" spans="2:26" s="208" customFormat="1" x14ac:dyDescent="0.2">
      <c r="B164" s="209">
        <f t="shared" si="2"/>
        <v>41243</v>
      </c>
      <c r="C164" s="43">
        <v>0.37618973265976496</v>
      </c>
      <c r="D164" s="43">
        <v>0.37618973265976496</v>
      </c>
      <c r="E164" s="43">
        <v>0</v>
      </c>
      <c r="F164" s="43">
        <v>0</v>
      </c>
      <c r="G164" s="43">
        <v>0.39571900270167853</v>
      </c>
      <c r="H164" s="43">
        <v>0.39571900270167853</v>
      </c>
      <c r="I164" s="43"/>
      <c r="J164" s="43"/>
      <c r="K164" s="43">
        <v>0.32450516952859332</v>
      </c>
      <c r="L164" s="43">
        <v>0.32450516952859332</v>
      </c>
      <c r="M164" s="43">
        <v>7.6360043023240435E-3</v>
      </c>
      <c r="N164" s="43">
        <v>7.6360043023240435E-3</v>
      </c>
      <c r="O164" s="43">
        <v>0</v>
      </c>
      <c r="P164" s="43">
        <v>0</v>
      </c>
      <c r="Q164" s="43">
        <v>8.5500702001561485E-3</v>
      </c>
      <c r="R164" s="43">
        <v>8.5500702001561485E-3</v>
      </c>
      <c r="S164" s="43"/>
      <c r="T164" s="43"/>
      <c r="U164" s="43">
        <v>5.10885503096977E-3</v>
      </c>
      <c r="V164" s="43">
        <v>5.10885503096977E-3</v>
      </c>
      <c r="W164" s="43">
        <v>328</v>
      </c>
      <c r="X164" s="260">
        <v>271</v>
      </c>
      <c r="Y164" s="56" t="str">
        <f>IF(D164&gt;'1d. STPIS MED Threshold'!$C$10,"Yes","NO")</f>
        <v>NO</v>
      </c>
      <c r="Z164" s="97"/>
    </row>
    <row r="165" spans="2:26" s="208" customFormat="1" x14ac:dyDescent="0.2">
      <c r="B165" s="209">
        <f t="shared" si="2"/>
        <v>41244</v>
      </c>
      <c r="C165" s="43">
        <v>0.16656024077629245</v>
      </c>
      <c r="D165" s="43">
        <v>0.16656024077629245</v>
      </c>
      <c r="E165" s="43">
        <v>0</v>
      </c>
      <c r="F165" s="43">
        <v>0</v>
      </c>
      <c r="G165" s="43">
        <v>0.2225116961421561</v>
      </c>
      <c r="H165" s="43">
        <v>0.2225116961421561</v>
      </c>
      <c r="I165" s="43"/>
      <c r="J165" s="43"/>
      <c r="K165" s="43">
        <v>8.5882232016708162E-3</v>
      </c>
      <c r="L165" s="43">
        <v>8.5882232016708162E-3</v>
      </c>
      <c r="M165" s="43">
        <v>1.0194762328766705E-3</v>
      </c>
      <c r="N165" s="43">
        <v>1.0194762328766705E-3</v>
      </c>
      <c r="O165" s="43">
        <v>0</v>
      </c>
      <c r="P165" s="43">
        <v>0</v>
      </c>
      <c r="Q165" s="43">
        <v>1.3568575010682528E-3</v>
      </c>
      <c r="R165" s="43">
        <v>1.3568575010682528E-3</v>
      </c>
      <c r="S165" s="43"/>
      <c r="T165" s="43"/>
      <c r="U165" s="43">
        <v>6.708591895142018E-5</v>
      </c>
      <c r="V165" s="43">
        <v>6.708591895142018E-5</v>
      </c>
      <c r="W165" s="43">
        <v>211</v>
      </c>
      <c r="X165" s="260">
        <v>173.6</v>
      </c>
      <c r="Y165" s="56" t="str">
        <f>IF(D165&gt;'1d. STPIS MED Threshold'!$C$10,"Yes","NO")</f>
        <v>NO</v>
      </c>
      <c r="Z165" s="97"/>
    </row>
    <row r="166" spans="2:26" s="208" customFormat="1" x14ac:dyDescent="0.2">
      <c r="B166" s="209">
        <f t="shared" si="2"/>
        <v>41245</v>
      </c>
      <c r="C166" s="43">
        <v>0.13578728625939449</v>
      </c>
      <c r="D166" s="43">
        <v>0.13578728625939449</v>
      </c>
      <c r="E166" s="43">
        <v>0</v>
      </c>
      <c r="F166" s="43">
        <v>0</v>
      </c>
      <c r="G166" s="43">
        <v>0.15516140582804569</v>
      </c>
      <c r="H166" s="43">
        <v>0.15516140582804569</v>
      </c>
      <c r="I166" s="43"/>
      <c r="J166" s="43"/>
      <c r="K166" s="43">
        <v>8.1928813409305121E-2</v>
      </c>
      <c r="L166" s="43">
        <v>8.1928813409305121E-2</v>
      </c>
      <c r="M166" s="43">
        <v>2.5118561288583639E-3</v>
      </c>
      <c r="N166" s="43">
        <v>2.5118561288583639E-3</v>
      </c>
      <c r="O166" s="43">
        <v>0</v>
      </c>
      <c r="P166" s="43">
        <v>0</v>
      </c>
      <c r="Q166" s="43">
        <v>1.8184122423835084E-3</v>
      </c>
      <c r="R166" s="43">
        <v>1.8184122423835084E-3</v>
      </c>
      <c r="S166" s="43"/>
      <c r="T166" s="43"/>
      <c r="U166" s="43">
        <v>4.5194353043176644E-3</v>
      </c>
      <c r="V166" s="43">
        <v>4.5194353043176644E-3</v>
      </c>
      <c r="W166" s="43">
        <v>152</v>
      </c>
      <c r="X166" s="260">
        <v>139.80000000000001</v>
      </c>
      <c r="Y166" s="56" t="str">
        <f>IF(D166&gt;'1d. STPIS MED Threshold'!$C$10,"Yes","NO")</f>
        <v>NO</v>
      </c>
      <c r="Z166" s="97"/>
    </row>
    <row r="167" spans="2:26" s="208" customFormat="1" x14ac:dyDescent="0.2">
      <c r="B167" s="209">
        <f t="shared" si="2"/>
        <v>41246</v>
      </c>
      <c r="C167" s="43">
        <v>0.54475969683611125</v>
      </c>
      <c r="D167" s="43">
        <v>0.54475969683611125</v>
      </c>
      <c r="E167" s="43">
        <v>0</v>
      </c>
      <c r="F167" s="43">
        <v>0</v>
      </c>
      <c r="G167" s="43">
        <v>0.53469195663896119</v>
      </c>
      <c r="H167" s="43">
        <v>0.53469195663896119</v>
      </c>
      <c r="I167" s="43"/>
      <c r="J167" s="43"/>
      <c r="K167" s="43">
        <v>0.57941546024360968</v>
      </c>
      <c r="L167" s="43">
        <v>0.57941546024360968</v>
      </c>
      <c r="M167" s="43">
        <v>1.1465151159675373E-2</v>
      </c>
      <c r="N167" s="43">
        <v>1.1465151159675373E-2</v>
      </c>
      <c r="O167" s="43">
        <v>0</v>
      </c>
      <c r="P167" s="43">
        <v>0</v>
      </c>
      <c r="Q167" s="43">
        <v>1.3526136096233703E-2</v>
      </c>
      <c r="R167" s="43">
        <v>1.3526136096233703E-2</v>
      </c>
      <c r="S167" s="43"/>
      <c r="T167" s="43"/>
      <c r="U167" s="43">
        <v>5.7026062987512779E-3</v>
      </c>
      <c r="V167" s="43">
        <v>5.7026062987512779E-3</v>
      </c>
      <c r="W167" s="43">
        <v>432</v>
      </c>
      <c r="X167" s="260">
        <v>323.60000000000002</v>
      </c>
      <c r="Y167" s="56" t="str">
        <f>IF(D167&gt;'1d. STPIS MED Threshold'!$C$10,"Yes","NO")</f>
        <v>NO</v>
      </c>
      <c r="Z167" s="97"/>
    </row>
    <row r="168" spans="2:26" s="208" customFormat="1" x14ac:dyDescent="0.2">
      <c r="B168" s="209">
        <f t="shared" si="2"/>
        <v>41247</v>
      </c>
      <c r="C168" s="43">
        <v>0.46318220817310074</v>
      </c>
      <c r="D168" s="43">
        <v>0.46318220817310074</v>
      </c>
      <c r="E168" s="43">
        <v>0</v>
      </c>
      <c r="F168" s="43">
        <v>0</v>
      </c>
      <c r="G168" s="43">
        <v>0.50366442948391155</v>
      </c>
      <c r="H168" s="43">
        <v>0.50366442948391155</v>
      </c>
      <c r="I168" s="43"/>
      <c r="J168" s="43"/>
      <c r="K168" s="43">
        <v>0.35255655177229683</v>
      </c>
      <c r="L168" s="43">
        <v>0.35255655177229683</v>
      </c>
      <c r="M168" s="43">
        <v>4.2078945308168343E-3</v>
      </c>
      <c r="N168" s="43">
        <v>4.2078945308168343E-3</v>
      </c>
      <c r="O168" s="43">
        <v>0</v>
      </c>
      <c r="P168" s="43">
        <v>0</v>
      </c>
      <c r="Q168" s="43">
        <v>4.9149958668433203E-3</v>
      </c>
      <c r="R168" s="43">
        <v>4.9149958668433203E-3</v>
      </c>
      <c r="S168" s="43"/>
      <c r="T168" s="43"/>
      <c r="U168" s="43">
        <v>2.2335627194730468E-3</v>
      </c>
      <c r="V168" s="43">
        <v>2.2335627194730468E-3</v>
      </c>
      <c r="W168" s="43">
        <v>527</v>
      </c>
      <c r="X168" s="260">
        <v>409.2</v>
      </c>
      <c r="Y168" s="56" t="str">
        <f>IF(D168&gt;'1d. STPIS MED Threshold'!$C$10,"Yes","NO")</f>
        <v>NO</v>
      </c>
      <c r="Z168" s="97"/>
    </row>
    <row r="169" spans="2:26" s="208" customFormat="1" x14ac:dyDescent="0.2">
      <c r="B169" s="209">
        <f t="shared" si="2"/>
        <v>41248</v>
      </c>
      <c r="C169" s="43">
        <v>0.64821272957598286</v>
      </c>
      <c r="D169" s="43">
        <v>0.64821272957598286</v>
      </c>
      <c r="E169" s="43">
        <v>0</v>
      </c>
      <c r="F169" s="43">
        <v>0</v>
      </c>
      <c r="G169" s="43">
        <v>0.33769864115259601</v>
      </c>
      <c r="H169" s="43">
        <v>0.33769864115259601</v>
      </c>
      <c r="I169" s="43"/>
      <c r="J169" s="43"/>
      <c r="K169" s="43">
        <v>1.5423372231089327</v>
      </c>
      <c r="L169" s="43">
        <v>1.5423372231089327</v>
      </c>
      <c r="M169" s="43">
        <v>1.5772217636897408E-2</v>
      </c>
      <c r="N169" s="43">
        <v>1.5772217636897408E-2</v>
      </c>
      <c r="O169" s="43">
        <v>0</v>
      </c>
      <c r="P169" s="43">
        <v>0</v>
      </c>
      <c r="Q169" s="43">
        <v>8.838467926316481E-3</v>
      </c>
      <c r="R169" s="43">
        <v>8.838467926316481E-3</v>
      </c>
      <c r="S169" s="43"/>
      <c r="T169" s="43"/>
      <c r="U169" s="43">
        <v>3.5751979848323838E-2</v>
      </c>
      <c r="V169" s="43">
        <v>3.5751979848323838E-2</v>
      </c>
      <c r="W169" s="43">
        <v>674</v>
      </c>
      <c r="X169" s="260">
        <v>548</v>
      </c>
      <c r="Y169" s="56" t="str">
        <f>IF(D169&gt;'1d. STPIS MED Threshold'!$C$10,"Yes","NO")</f>
        <v>NO</v>
      </c>
      <c r="Z169" s="97"/>
    </row>
    <row r="170" spans="2:26" s="208" customFormat="1" x14ac:dyDescent="0.2">
      <c r="B170" s="209">
        <f t="shared" si="2"/>
        <v>41249</v>
      </c>
      <c r="C170" s="43">
        <v>0.13907251798262069</v>
      </c>
      <c r="D170" s="43">
        <v>0.13907251798262069</v>
      </c>
      <c r="E170" s="43">
        <v>0</v>
      </c>
      <c r="F170" s="43">
        <v>0</v>
      </c>
      <c r="G170" s="43">
        <v>0.1647223459218678</v>
      </c>
      <c r="H170" s="43">
        <v>0.1647223459218678</v>
      </c>
      <c r="I170" s="43"/>
      <c r="J170" s="43"/>
      <c r="K170" s="43">
        <v>6.7291066762881893E-2</v>
      </c>
      <c r="L170" s="43">
        <v>6.7291066762881893E-2</v>
      </c>
      <c r="M170" s="43">
        <v>2.7161508342402685E-3</v>
      </c>
      <c r="N170" s="43">
        <v>2.7161508342402685E-3</v>
      </c>
      <c r="O170" s="43">
        <v>0</v>
      </c>
      <c r="P170" s="43">
        <v>0</v>
      </c>
      <c r="Q170" s="43">
        <v>2.9260889345156089E-3</v>
      </c>
      <c r="R170" s="43">
        <v>2.9260889345156089E-3</v>
      </c>
      <c r="S170" s="43"/>
      <c r="T170" s="43"/>
      <c r="U170" s="43">
        <v>2.1457139185305676E-3</v>
      </c>
      <c r="V170" s="43">
        <v>2.1457139185305676E-3</v>
      </c>
      <c r="W170" s="43">
        <v>343</v>
      </c>
      <c r="X170" s="260">
        <v>317</v>
      </c>
      <c r="Y170" s="56" t="str">
        <f>IF(D170&gt;'1d. STPIS MED Threshold'!$C$10,"Yes","NO")</f>
        <v>NO</v>
      </c>
      <c r="Z170" s="97"/>
    </row>
    <row r="171" spans="2:26" s="208" customFormat="1" x14ac:dyDescent="0.2">
      <c r="B171" s="209">
        <f t="shared" si="2"/>
        <v>41250</v>
      </c>
      <c r="C171" s="43">
        <v>0.31127022890730127</v>
      </c>
      <c r="D171" s="43">
        <v>0.31127022890730127</v>
      </c>
      <c r="E171" s="43">
        <v>0</v>
      </c>
      <c r="F171" s="43">
        <v>0</v>
      </c>
      <c r="G171" s="43">
        <v>0.32677335514370343</v>
      </c>
      <c r="H171" s="43">
        <v>0.32677335514370343</v>
      </c>
      <c r="I171" s="43"/>
      <c r="J171" s="43"/>
      <c r="K171" s="43">
        <v>0.27033852850324247</v>
      </c>
      <c r="L171" s="43">
        <v>0.27033852850324247</v>
      </c>
      <c r="M171" s="43">
        <v>3.6402659267086735E-3</v>
      </c>
      <c r="N171" s="43">
        <v>3.6402659267086735E-3</v>
      </c>
      <c r="O171" s="43">
        <v>0</v>
      </c>
      <c r="P171" s="43">
        <v>0</v>
      </c>
      <c r="Q171" s="43">
        <v>3.8208191130406854E-3</v>
      </c>
      <c r="R171" s="43">
        <v>3.8208191130406854E-3</v>
      </c>
      <c r="S171" s="43"/>
      <c r="T171" s="43"/>
      <c r="U171" s="43">
        <v>3.1637291721009746E-3</v>
      </c>
      <c r="V171" s="43">
        <v>3.1637291721009746E-3</v>
      </c>
      <c r="W171" s="43">
        <v>365</v>
      </c>
      <c r="X171" s="260">
        <v>336.2</v>
      </c>
      <c r="Y171" s="56" t="str">
        <f>IF(D171&gt;'1d. STPIS MED Threshold'!$C$10,"Yes","NO")</f>
        <v>NO</v>
      </c>
      <c r="Z171" s="97"/>
    </row>
    <row r="172" spans="2:26" s="208" customFormat="1" x14ac:dyDescent="0.2">
      <c r="B172" s="209">
        <f t="shared" si="2"/>
        <v>41251</v>
      </c>
      <c r="C172" s="43">
        <v>8.5390166812138082E-2</v>
      </c>
      <c r="D172" s="43">
        <v>8.5390166812138082E-2</v>
      </c>
      <c r="E172" s="43">
        <v>0</v>
      </c>
      <c r="F172" s="43">
        <v>0</v>
      </c>
      <c r="G172" s="43">
        <v>8.5889079921473724E-2</v>
      </c>
      <c r="H172" s="43">
        <v>8.5889079921473724E-2</v>
      </c>
      <c r="I172" s="43"/>
      <c r="J172" s="43"/>
      <c r="K172" s="43">
        <v>8.4888213914124516E-2</v>
      </c>
      <c r="L172" s="43">
        <v>8.4888213914124516E-2</v>
      </c>
      <c r="M172" s="43">
        <v>1.7389577892978254E-3</v>
      </c>
      <c r="N172" s="43">
        <v>1.7389577892978254E-3</v>
      </c>
      <c r="O172" s="43">
        <v>0</v>
      </c>
      <c r="P172" s="43">
        <v>0</v>
      </c>
      <c r="Q172" s="43">
        <v>1.1390886432054879E-3</v>
      </c>
      <c r="R172" s="43">
        <v>1.1390886432054879E-3</v>
      </c>
      <c r="S172" s="43"/>
      <c r="T172" s="43"/>
      <c r="U172" s="43">
        <v>3.4720733912310862E-3</v>
      </c>
      <c r="V172" s="43">
        <v>3.4720733912310862E-3</v>
      </c>
      <c r="W172" s="43">
        <v>248</v>
      </c>
      <c r="X172" s="260">
        <v>213.6</v>
      </c>
      <c r="Y172" s="56" t="str">
        <f>IF(D172&gt;'1d. STPIS MED Threshold'!$C$10,"Yes","NO")</f>
        <v>NO</v>
      </c>
      <c r="Z172" s="97"/>
    </row>
    <row r="173" spans="2:26" s="208" customFormat="1" x14ac:dyDescent="0.2">
      <c r="B173" s="209">
        <f t="shared" si="2"/>
        <v>41252</v>
      </c>
      <c r="C173" s="43">
        <v>0.24953975078550178</v>
      </c>
      <c r="D173" s="43">
        <v>0.24953975078550178</v>
      </c>
      <c r="E173" s="43">
        <v>0</v>
      </c>
      <c r="F173" s="43">
        <v>0</v>
      </c>
      <c r="G173" s="43">
        <v>0.19623931823613405</v>
      </c>
      <c r="H173" s="43">
        <v>0.19623931823613405</v>
      </c>
      <c r="I173" s="43"/>
      <c r="J173" s="43"/>
      <c r="K173" s="43">
        <v>0.40457568668505467</v>
      </c>
      <c r="L173" s="43">
        <v>0.40457568668505467</v>
      </c>
      <c r="M173" s="43">
        <v>2.0834576152142102E-3</v>
      </c>
      <c r="N173" s="43">
        <v>2.0834576152142102E-3</v>
      </c>
      <c r="O173" s="43">
        <v>0</v>
      </c>
      <c r="P173" s="43">
        <v>0</v>
      </c>
      <c r="Q173" s="43">
        <v>2.3604691506287617E-3</v>
      </c>
      <c r="R173" s="43">
        <v>2.3604691506287617E-3</v>
      </c>
      <c r="S173" s="43"/>
      <c r="T173" s="43"/>
      <c r="U173" s="43">
        <v>1.3142749584586645E-3</v>
      </c>
      <c r="V173" s="43">
        <v>1.3142749584586645E-3</v>
      </c>
      <c r="W173" s="43">
        <v>156</v>
      </c>
      <c r="X173" s="260">
        <v>148.6</v>
      </c>
      <c r="Y173" s="56" t="str">
        <f>IF(D173&gt;'1d. STPIS MED Threshold'!$C$10,"Yes","NO")</f>
        <v>NO</v>
      </c>
      <c r="Z173" s="97"/>
    </row>
    <row r="174" spans="2:26" s="208" customFormat="1" x14ac:dyDescent="0.2">
      <c r="B174" s="209">
        <f t="shared" si="2"/>
        <v>41253</v>
      </c>
      <c r="C174" s="43">
        <v>0.34165221786510575</v>
      </c>
      <c r="D174" s="43">
        <v>0.34165221786510575</v>
      </c>
      <c r="E174" s="43">
        <v>0</v>
      </c>
      <c r="F174" s="43">
        <v>0</v>
      </c>
      <c r="G174" s="43">
        <v>0.20900240648921109</v>
      </c>
      <c r="H174" s="43">
        <v>0.20900240648921109</v>
      </c>
      <c r="I174" s="43"/>
      <c r="J174" s="43"/>
      <c r="K174" s="43">
        <v>0.72451647079244197</v>
      </c>
      <c r="L174" s="43">
        <v>0.72451647079244197</v>
      </c>
      <c r="M174" s="43">
        <v>5.1977552152985091E-3</v>
      </c>
      <c r="N174" s="43">
        <v>5.1977552152985091E-3</v>
      </c>
      <c r="O174" s="43">
        <v>0</v>
      </c>
      <c r="P174" s="43">
        <v>0</v>
      </c>
      <c r="Q174" s="43">
        <v>2.6786628493314754E-3</v>
      </c>
      <c r="R174" s="43">
        <v>2.6786628493314754E-3</v>
      </c>
      <c r="S174" s="43"/>
      <c r="T174" s="43"/>
      <c r="U174" s="43">
        <v>1.2454601727230995E-2</v>
      </c>
      <c r="V174" s="43">
        <v>1.2454601727230995E-2</v>
      </c>
      <c r="W174" s="43">
        <v>296</v>
      </c>
      <c r="X174" s="260">
        <v>250.8</v>
      </c>
      <c r="Y174" s="56" t="str">
        <f>IF(D174&gt;'1d. STPIS MED Threshold'!$C$10,"Yes","NO")</f>
        <v>NO</v>
      </c>
      <c r="Z174" s="97"/>
    </row>
    <row r="175" spans="2:26" s="208" customFormat="1" x14ac:dyDescent="0.2">
      <c r="B175" s="209">
        <f t="shared" si="2"/>
        <v>41254</v>
      </c>
      <c r="C175" s="43">
        <v>0.22813755353230911</v>
      </c>
      <c r="D175" s="43">
        <v>0.22813755353230911</v>
      </c>
      <c r="E175" s="43">
        <v>1.6454505360051802E-2</v>
      </c>
      <c r="F175" s="43">
        <v>1.6454505360051802E-2</v>
      </c>
      <c r="G175" s="43">
        <v>0.29782156222585865</v>
      </c>
      <c r="H175" s="43">
        <v>0.29782156222585865</v>
      </c>
      <c r="I175" s="43"/>
      <c r="J175" s="43"/>
      <c r="K175" s="43">
        <v>3.121585458626586E-2</v>
      </c>
      <c r="L175" s="43">
        <v>3.121585458626586E-2</v>
      </c>
      <c r="M175" s="43">
        <v>2.7938373078164897E-3</v>
      </c>
      <c r="N175" s="43">
        <v>2.7938373078164897E-3</v>
      </c>
      <c r="O175" s="43">
        <v>2.66757719968416E-4</v>
      </c>
      <c r="P175" s="43">
        <v>2.66757719968416E-4</v>
      </c>
      <c r="Q175" s="43">
        <v>3.6697353703733352E-3</v>
      </c>
      <c r="R175" s="43">
        <v>3.6697353703733352E-3</v>
      </c>
      <c r="S175" s="43"/>
      <c r="T175" s="43"/>
      <c r="U175" s="43">
        <v>3.1717072979955285E-4</v>
      </c>
      <c r="V175" s="43">
        <v>3.1717072979955285E-4</v>
      </c>
      <c r="W175" s="43">
        <v>333</v>
      </c>
      <c r="X175" s="260">
        <v>293.39999999999998</v>
      </c>
      <c r="Y175" s="56" t="str">
        <f>IF(D175&gt;'1d. STPIS MED Threshold'!$C$10,"Yes","NO")</f>
        <v>NO</v>
      </c>
      <c r="Z175" s="97"/>
    </row>
    <row r="176" spans="2:26" s="208" customFormat="1" x14ac:dyDescent="0.2">
      <c r="B176" s="209">
        <f t="shared" si="2"/>
        <v>41255</v>
      </c>
      <c r="C176" s="43">
        <v>7.7644918856367415E-2</v>
      </c>
      <c r="D176" s="43">
        <v>7.7644918856367415E-2</v>
      </c>
      <c r="E176" s="43">
        <v>0</v>
      </c>
      <c r="F176" s="43">
        <v>0</v>
      </c>
      <c r="G176" s="43">
        <v>9.1038560956373929E-2</v>
      </c>
      <c r="H176" s="43">
        <v>9.1038560956373929E-2</v>
      </c>
      <c r="I176" s="43"/>
      <c r="J176" s="43"/>
      <c r="K176" s="43">
        <v>4.0190395889817015E-2</v>
      </c>
      <c r="L176" s="43">
        <v>4.0190395889817015E-2</v>
      </c>
      <c r="M176" s="43">
        <v>1.0967801428478168E-3</v>
      </c>
      <c r="N176" s="43">
        <v>1.0967801428478168E-3</v>
      </c>
      <c r="O176" s="43">
        <v>0</v>
      </c>
      <c r="P176" s="43">
        <v>0</v>
      </c>
      <c r="Q176" s="43">
        <v>1.2812468608145019E-3</v>
      </c>
      <c r="R176" s="43">
        <v>1.2812468608145019E-3</v>
      </c>
      <c r="S176" s="43"/>
      <c r="T176" s="43"/>
      <c r="U176" s="43">
        <v>5.8122611935079022E-4</v>
      </c>
      <c r="V176" s="43">
        <v>5.8122611935079022E-4</v>
      </c>
      <c r="W176" s="43">
        <v>250</v>
      </c>
      <c r="X176" s="260">
        <v>232.6</v>
      </c>
      <c r="Y176" s="56" t="str">
        <f>IF(D176&gt;'1d. STPIS MED Threshold'!$C$10,"Yes","NO")</f>
        <v>NO</v>
      </c>
      <c r="Z176" s="97"/>
    </row>
    <row r="177" spans="2:26" s="208" customFormat="1" x14ac:dyDescent="0.2">
      <c r="B177" s="209">
        <f t="shared" si="2"/>
        <v>41256</v>
      </c>
      <c r="C177" s="43">
        <v>2.5298674864156767E-2</v>
      </c>
      <c r="D177" s="43">
        <v>2.5298674864156767E-2</v>
      </c>
      <c r="E177" s="43">
        <v>0</v>
      </c>
      <c r="F177" s="43">
        <v>0</v>
      </c>
      <c r="G177" s="43">
        <v>1.2126730930068047E-2</v>
      </c>
      <c r="H177" s="43">
        <v>1.2126730930068047E-2</v>
      </c>
      <c r="I177" s="43"/>
      <c r="J177" s="43"/>
      <c r="K177" s="43">
        <v>6.3237190987457018E-2</v>
      </c>
      <c r="L177" s="43">
        <v>6.3237190987457018E-2</v>
      </c>
      <c r="M177" s="43">
        <v>7.0178281654336306E-4</v>
      </c>
      <c r="N177" s="43">
        <v>7.0178281654336306E-4</v>
      </c>
      <c r="O177" s="43">
        <v>0</v>
      </c>
      <c r="P177" s="43">
        <v>0</v>
      </c>
      <c r="Q177" s="43">
        <v>3.0311557016263874E-4</v>
      </c>
      <c r="R177" s="43">
        <v>3.0311557016263874E-4</v>
      </c>
      <c r="S177" s="43"/>
      <c r="T177" s="43"/>
      <c r="U177" s="43">
        <v>1.8493541462530354E-3</v>
      </c>
      <c r="V177" s="43">
        <v>1.8493541462530354E-3</v>
      </c>
      <c r="W177" s="43">
        <v>214</v>
      </c>
      <c r="X177" s="260">
        <v>193.2</v>
      </c>
      <c r="Y177" s="56" t="str">
        <f>IF(D177&gt;'1d. STPIS MED Threshold'!$C$10,"Yes","NO")</f>
        <v>NO</v>
      </c>
      <c r="Z177" s="97"/>
    </row>
    <row r="178" spans="2:26" s="208" customFormat="1" x14ac:dyDescent="0.2">
      <c r="B178" s="209">
        <f t="shared" si="2"/>
        <v>41257</v>
      </c>
      <c r="C178" s="43">
        <v>0.31047995778338566</v>
      </c>
      <c r="D178" s="43">
        <v>0.31047995778338566</v>
      </c>
      <c r="E178" s="43">
        <v>0</v>
      </c>
      <c r="F178" s="43">
        <v>0</v>
      </c>
      <c r="G178" s="43">
        <v>0.20811991899523763</v>
      </c>
      <c r="H178" s="43">
        <v>0.20811991899523763</v>
      </c>
      <c r="I178" s="43"/>
      <c r="J178" s="43"/>
      <c r="K178" s="43">
        <v>0.60657177001728946</v>
      </c>
      <c r="L178" s="43">
        <v>0.60657177001728946</v>
      </c>
      <c r="M178" s="43">
        <v>5.1863759946304952E-3</v>
      </c>
      <c r="N178" s="43">
        <v>5.1863759946304952E-3</v>
      </c>
      <c r="O178" s="43">
        <v>0</v>
      </c>
      <c r="P178" s="43">
        <v>0</v>
      </c>
      <c r="Q178" s="43">
        <v>4.9735655152841549E-3</v>
      </c>
      <c r="R178" s="43">
        <v>4.9735655152841549E-3</v>
      </c>
      <c r="S178" s="43"/>
      <c r="T178" s="43"/>
      <c r="U178" s="43">
        <v>5.8510247303128109E-3</v>
      </c>
      <c r="V178" s="43">
        <v>5.8510247303128109E-3</v>
      </c>
      <c r="W178" s="43">
        <v>306</v>
      </c>
      <c r="X178" s="260">
        <v>240.2</v>
      </c>
      <c r="Y178" s="56" t="str">
        <f>IF(D178&gt;'1d. STPIS MED Threshold'!$C$10,"Yes","NO")</f>
        <v>NO</v>
      </c>
      <c r="Z178" s="97"/>
    </row>
    <row r="179" spans="2:26" s="208" customFormat="1" x14ac:dyDescent="0.2">
      <c r="B179" s="209">
        <f t="shared" si="2"/>
        <v>41258</v>
      </c>
      <c r="C179" s="43">
        <v>0.1195611465002632</v>
      </c>
      <c r="D179" s="43">
        <v>0.1195611465002632</v>
      </c>
      <c r="E179" s="43">
        <v>0</v>
      </c>
      <c r="F179" s="43">
        <v>0</v>
      </c>
      <c r="G179" s="43">
        <v>1.88750381985654E-2</v>
      </c>
      <c r="H179" s="43">
        <v>1.88750381985654E-2</v>
      </c>
      <c r="I179" s="43"/>
      <c r="J179" s="43"/>
      <c r="K179" s="43">
        <v>0.40878903070610034</v>
      </c>
      <c r="L179" s="43">
        <v>0.40878903070610034</v>
      </c>
      <c r="M179" s="43">
        <v>1.5513705701119102E-3</v>
      </c>
      <c r="N179" s="43">
        <v>1.5513705701119102E-3</v>
      </c>
      <c r="O179" s="43">
        <v>0</v>
      </c>
      <c r="P179" s="43">
        <v>0</v>
      </c>
      <c r="Q179" s="43">
        <v>2.481116204916371E-4</v>
      </c>
      <c r="R179" s="43">
        <v>2.481116204916371E-4</v>
      </c>
      <c r="S179" s="43"/>
      <c r="T179" s="43"/>
      <c r="U179" s="43">
        <v>5.2951140278852706E-3</v>
      </c>
      <c r="V179" s="43">
        <v>5.2951140278852706E-3</v>
      </c>
      <c r="W179" s="43">
        <v>229</v>
      </c>
      <c r="X179" s="260">
        <v>185.8</v>
      </c>
      <c r="Y179" s="56" t="str">
        <f>IF(D179&gt;'1d. STPIS MED Threshold'!$C$10,"Yes","NO")</f>
        <v>NO</v>
      </c>
      <c r="Z179" s="97"/>
    </row>
    <row r="180" spans="2:26" s="208" customFormat="1" x14ac:dyDescent="0.2">
      <c r="B180" s="209">
        <f t="shared" si="2"/>
        <v>41259</v>
      </c>
      <c r="C180" s="43">
        <v>8.5978621655975279E-2</v>
      </c>
      <c r="D180" s="43">
        <v>8.5978621655975279E-2</v>
      </c>
      <c r="E180" s="43">
        <v>0</v>
      </c>
      <c r="F180" s="43">
        <v>0</v>
      </c>
      <c r="G180" s="43">
        <v>4.7547542077249691E-2</v>
      </c>
      <c r="H180" s="43">
        <v>4.7547542077249691E-2</v>
      </c>
      <c r="I180" s="43"/>
      <c r="J180" s="43"/>
      <c r="K180" s="43">
        <v>0.19680839701675526</v>
      </c>
      <c r="L180" s="43">
        <v>0.19680839701675526</v>
      </c>
      <c r="M180" s="43">
        <v>2.3734560274477441E-3</v>
      </c>
      <c r="N180" s="43">
        <v>2.3734560274477441E-3</v>
      </c>
      <c r="O180" s="43">
        <v>0</v>
      </c>
      <c r="P180" s="43">
        <v>0</v>
      </c>
      <c r="Q180" s="43">
        <v>1.5432183379143385E-3</v>
      </c>
      <c r="R180" s="43">
        <v>1.5432183379143385E-3</v>
      </c>
      <c r="S180" s="43"/>
      <c r="T180" s="43"/>
      <c r="U180" s="43">
        <v>4.7733188268871277E-3</v>
      </c>
      <c r="V180" s="43">
        <v>4.7733188268871277E-3</v>
      </c>
      <c r="W180" s="43">
        <v>148</v>
      </c>
      <c r="X180" s="260">
        <v>131.19999999999999</v>
      </c>
      <c r="Y180" s="56" t="str">
        <f>IF(D180&gt;'1d. STPIS MED Threshold'!$C$10,"Yes","NO")</f>
        <v>NO</v>
      </c>
      <c r="Z180" s="97"/>
    </row>
    <row r="181" spans="2:26" s="208" customFormat="1" x14ac:dyDescent="0.2">
      <c r="B181" s="209">
        <f t="shared" si="2"/>
        <v>41260</v>
      </c>
      <c r="C181" s="43">
        <v>0.33548604616049099</v>
      </c>
      <c r="D181" s="43">
        <v>0.33548604616049099</v>
      </c>
      <c r="E181" s="43">
        <v>0</v>
      </c>
      <c r="F181" s="43">
        <v>0</v>
      </c>
      <c r="G181" s="43">
        <v>0.19596598871704346</v>
      </c>
      <c r="H181" s="43">
        <v>0.19596598871704346</v>
      </c>
      <c r="I181" s="43"/>
      <c r="J181" s="43"/>
      <c r="K181" s="43">
        <v>0.73806469385300033</v>
      </c>
      <c r="L181" s="43">
        <v>0.73806469385300033</v>
      </c>
      <c r="M181" s="43">
        <v>5.5853759612906253E-3</v>
      </c>
      <c r="N181" s="43">
        <v>5.5853759612906253E-3</v>
      </c>
      <c r="O181" s="43">
        <v>0</v>
      </c>
      <c r="P181" s="43">
        <v>0</v>
      </c>
      <c r="Q181" s="43">
        <v>2.7272990536695769E-3</v>
      </c>
      <c r="R181" s="43">
        <v>2.7272990536695769E-3</v>
      </c>
      <c r="S181" s="43"/>
      <c r="T181" s="43"/>
      <c r="U181" s="43">
        <v>1.3818320114512552E-2</v>
      </c>
      <c r="V181" s="43">
        <v>1.3818320114512552E-2</v>
      </c>
      <c r="W181" s="43">
        <v>371</v>
      </c>
      <c r="X181" s="260">
        <v>290.39999999999998</v>
      </c>
      <c r="Y181" s="56" t="str">
        <f>IF(D181&gt;'1d. STPIS MED Threshold'!$C$10,"Yes","NO")</f>
        <v>NO</v>
      </c>
      <c r="Z181" s="97"/>
    </row>
    <row r="182" spans="2:26" s="208" customFormat="1" x14ac:dyDescent="0.2">
      <c r="B182" s="209">
        <f t="shared" si="2"/>
        <v>41261</v>
      </c>
      <c r="C182" s="43">
        <v>0.40619700067171044</v>
      </c>
      <c r="D182" s="43">
        <v>0.40619700067171044</v>
      </c>
      <c r="E182" s="43">
        <v>0</v>
      </c>
      <c r="F182" s="43">
        <v>0</v>
      </c>
      <c r="G182" s="43">
        <v>0.34909001336598761</v>
      </c>
      <c r="H182" s="43">
        <v>0.34909001336598761</v>
      </c>
      <c r="I182" s="43"/>
      <c r="J182" s="43"/>
      <c r="K182" s="43">
        <v>0.5738729452822936</v>
      </c>
      <c r="L182" s="43">
        <v>0.5738729452822936</v>
      </c>
      <c r="M182" s="43">
        <v>3.8015485869727821E-3</v>
      </c>
      <c r="N182" s="43">
        <v>3.8015485869727821E-3</v>
      </c>
      <c r="O182" s="43">
        <v>0</v>
      </c>
      <c r="P182" s="43">
        <v>0</v>
      </c>
      <c r="Q182" s="43">
        <v>1.9014298936973135E-3</v>
      </c>
      <c r="R182" s="43">
        <v>1.9014298936973135E-3</v>
      </c>
      <c r="S182" s="43"/>
      <c r="T182" s="43"/>
      <c r="U182" s="43">
        <v>9.2756939447715125E-3</v>
      </c>
      <c r="V182" s="43">
        <v>9.2756939447715125E-3</v>
      </c>
      <c r="W182" s="43">
        <v>559</v>
      </c>
      <c r="X182" s="260">
        <v>465</v>
      </c>
      <c r="Y182" s="56" t="str">
        <f>IF(D182&gt;'1d. STPIS MED Threshold'!$C$10,"Yes","NO")</f>
        <v>NO</v>
      </c>
      <c r="Z182" s="97"/>
    </row>
    <row r="183" spans="2:26" s="208" customFormat="1" x14ac:dyDescent="0.2">
      <c r="B183" s="209">
        <f t="shared" si="2"/>
        <v>41262</v>
      </c>
      <c r="C183" s="43">
        <v>0.28735756814956676</v>
      </c>
      <c r="D183" s="43">
        <v>0.28735756814956676</v>
      </c>
      <c r="E183" s="43">
        <v>0</v>
      </c>
      <c r="F183" s="43">
        <v>0</v>
      </c>
      <c r="G183" s="43">
        <v>0.35867795162549737</v>
      </c>
      <c r="H183" s="43">
        <v>0.35867795162549737</v>
      </c>
      <c r="I183" s="43"/>
      <c r="J183" s="43"/>
      <c r="K183" s="43">
        <v>8.6528329693631639E-2</v>
      </c>
      <c r="L183" s="43">
        <v>8.6528329693631639E-2</v>
      </c>
      <c r="M183" s="43">
        <v>5.2493930746629414E-3</v>
      </c>
      <c r="N183" s="43">
        <v>5.2493930746629414E-3</v>
      </c>
      <c r="O183" s="43">
        <v>0</v>
      </c>
      <c r="P183" s="43">
        <v>0</v>
      </c>
      <c r="Q183" s="43">
        <v>6.6968664334287496E-3</v>
      </c>
      <c r="R183" s="43">
        <v>6.6968664334287496E-3</v>
      </c>
      <c r="S183" s="43"/>
      <c r="T183" s="43"/>
      <c r="U183" s="43">
        <v>1.1671963097564858E-3</v>
      </c>
      <c r="V183" s="43">
        <v>1.1671963097564858E-3</v>
      </c>
      <c r="W183" s="43">
        <v>457</v>
      </c>
      <c r="X183" s="260">
        <v>315.39999999999998</v>
      </c>
      <c r="Y183" s="56" t="str">
        <f>IF(D183&gt;'1d. STPIS MED Threshold'!$C$10,"Yes","NO")</f>
        <v>NO</v>
      </c>
      <c r="Z183" s="97"/>
    </row>
    <row r="184" spans="2:26" s="208" customFormat="1" x14ac:dyDescent="0.2">
      <c r="B184" s="209">
        <f t="shared" si="2"/>
        <v>41263</v>
      </c>
      <c r="C184" s="43">
        <v>5.8639497231248242E-2</v>
      </c>
      <c r="D184" s="43">
        <v>5.8639497231248242E-2</v>
      </c>
      <c r="E184" s="43">
        <v>0</v>
      </c>
      <c r="F184" s="43">
        <v>0</v>
      </c>
      <c r="G184" s="43">
        <v>7.6809057689694052E-2</v>
      </c>
      <c r="H184" s="43">
        <v>7.6809057689694052E-2</v>
      </c>
      <c r="I184" s="43"/>
      <c r="J184" s="43"/>
      <c r="K184" s="43">
        <v>7.3177068720762612E-3</v>
      </c>
      <c r="L184" s="43">
        <v>7.3177068720762612E-3</v>
      </c>
      <c r="M184" s="43">
        <v>1.920993820215206E-3</v>
      </c>
      <c r="N184" s="43">
        <v>1.920993820215206E-3</v>
      </c>
      <c r="O184" s="43">
        <v>0</v>
      </c>
      <c r="P184" s="43">
        <v>0</v>
      </c>
      <c r="Q184" s="43">
        <v>2.5535124312707816E-3</v>
      </c>
      <c r="R184" s="43">
        <v>2.5535124312707816E-3</v>
      </c>
      <c r="S184" s="43"/>
      <c r="T184" s="43"/>
      <c r="U184" s="43">
        <v>1.3307983638239027E-4</v>
      </c>
      <c r="V184" s="43">
        <v>1.3307983638239027E-4</v>
      </c>
      <c r="W184" s="43">
        <v>303</v>
      </c>
      <c r="X184" s="260">
        <v>252</v>
      </c>
      <c r="Y184" s="56" t="str">
        <f>IF(D184&gt;'1d. STPIS MED Threshold'!$C$10,"Yes","NO")</f>
        <v>NO</v>
      </c>
      <c r="Z184" s="97"/>
    </row>
    <row r="185" spans="2:26" s="208" customFormat="1" x14ac:dyDescent="0.2">
      <c r="B185" s="209">
        <f t="shared" si="2"/>
        <v>41264</v>
      </c>
      <c r="C185" s="43">
        <v>0.10637528460535124</v>
      </c>
      <c r="D185" s="43">
        <v>0.10637528460535124</v>
      </c>
      <c r="E185" s="43">
        <v>0</v>
      </c>
      <c r="F185" s="43">
        <v>0</v>
      </c>
      <c r="G185" s="43">
        <v>0.12033677831187188</v>
      </c>
      <c r="H185" s="43">
        <v>0.12033677831187188</v>
      </c>
      <c r="I185" s="43"/>
      <c r="J185" s="43"/>
      <c r="K185" s="43">
        <v>6.7600966732567602E-2</v>
      </c>
      <c r="L185" s="43">
        <v>6.7600966732567602E-2</v>
      </c>
      <c r="M185" s="43">
        <v>1.9388373179381171E-3</v>
      </c>
      <c r="N185" s="43">
        <v>1.9388373179381171E-3</v>
      </c>
      <c r="O185" s="43">
        <v>0</v>
      </c>
      <c r="P185" s="43">
        <v>0</v>
      </c>
      <c r="Q185" s="43">
        <v>1.829569930996351E-3</v>
      </c>
      <c r="R185" s="43">
        <v>1.829569930996351E-3</v>
      </c>
      <c r="S185" s="43"/>
      <c r="T185" s="43"/>
      <c r="U185" s="43">
        <v>2.2722347658732656E-3</v>
      </c>
      <c r="V185" s="43">
        <v>2.2722347658732656E-3</v>
      </c>
      <c r="W185" s="43">
        <v>288</v>
      </c>
      <c r="X185" s="260">
        <v>262</v>
      </c>
      <c r="Y185" s="56" t="str">
        <f>IF(D185&gt;'1d. STPIS MED Threshold'!$C$10,"Yes","NO")</f>
        <v>NO</v>
      </c>
      <c r="Z185" s="97"/>
    </row>
    <row r="186" spans="2:26" s="208" customFormat="1" x14ac:dyDescent="0.2">
      <c r="B186" s="209">
        <f t="shared" si="2"/>
        <v>41265</v>
      </c>
      <c r="C186" s="43">
        <v>0.26529488424493536</v>
      </c>
      <c r="D186" s="43">
        <v>0.26529488424493536</v>
      </c>
      <c r="E186" s="43">
        <v>0</v>
      </c>
      <c r="F186" s="43">
        <v>0</v>
      </c>
      <c r="G186" s="43">
        <v>6.2206820974101809E-2</v>
      </c>
      <c r="H186" s="43">
        <v>6.2206820974101809E-2</v>
      </c>
      <c r="I186" s="43"/>
      <c r="J186" s="43"/>
      <c r="K186" s="43">
        <v>0.84891192560774165</v>
      </c>
      <c r="L186" s="43">
        <v>0.84891192560774165</v>
      </c>
      <c r="M186" s="43">
        <v>2.881158329026706E-3</v>
      </c>
      <c r="N186" s="43">
        <v>2.881158329026706E-3</v>
      </c>
      <c r="O186" s="43">
        <v>0</v>
      </c>
      <c r="P186" s="43">
        <v>0</v>
      </c>
      <c r="Q186" s="43">
        <v>5.2310837968467887E-4</v>
      </c>
      <c r="R186" s="43">
        <v>5.2310837968467887E-4</v>
      </c>
      <c r="S186" s="43"/>
      <c r="T186" s="43"/>
      <c r="U186" s="43">
        <v>9.6553683350792761E-3</v>
      </c>
      <c r="V186" s="43">
        <v>9.6553683350792761E-3</v>
      </c>
      <c r="W186" s="43">
        <v>241</v>
      </c>
      <c r="X186" s="260">
        <v>206.4</v>
      </c>
      <c r="Y186" s="56" t="str">
        <f>IF(D186&gt;'1d. STPIS MED Threshold'!$C$10,"Yes","NO")</f>
        <v>NO</v>
      </c>
      <c r="Z186" s="97"/>
    </row>
    <row r="187" spans="2:26" s="208" customFormat="1" x14ac:dyDescent="0.2">
      <c r="B187" s="209">
        <f t="shared" si="2"/>
        <v>41266</v>
      </c>
      <c r="C187" s="43">
        <v>0.14298187134876422</v>
      </c>
      <c r="D187" s="43">
        <v>0.14298187134876422</v>
      </c>
      <c r="E187" s="43">
        <v>0</v>
      </c>
      <c r="F187" s="43">
        <v>0</v>
      </c>
      <c r="G187" s="43">
        <v>0.19286006505153841</v>
      </c>
      <c r="H187" s="43">
        <v>0.19286006505153841</v>
      </c>
      <c r="I187" s="43"/>
      <c r="J187" s="43"/>
      <c r="K187" s="43">
        <v>1.8966410181641387E-3</v>
      </c>
      <c r="L187" s="43">
        <v>1.8966410181641387E-3</v>
      </c>
      <c r="M187" s="43">
        <v>1.7573505263149022E-3</v>
      </c>
      <c r="N187" s="43">
        <v>1.7573505263149022E-3</v>
      </c>
      <c r="O187" s="43">
        <v>0</v>
      </c>
      <c r="P187" s="43">
        <v>0</v>
      </c>
      <c r="Q187" s="43">
        <v>2.3714946219236545E-3</v>
      </c>
      <c r="R187" s="43">
        <v>2.3714946219236545E-3</v>
      </c>
      <c r="S187" s="43"/>
      <c r="T187" s="43"/>
      <c r="U187" s="43">
        <v>2.0151131174221419E-5</v>
      </c>
      <c r="V187" s="43">
        <v>2.0151131174221419E-5</v>
      </c>
      <c r="W187" s="43">
        <v>152</v>
      </c>
      <c r="X187" s="260">
        <v>138</v>
      </c>
      <c r="Y187" s="56" t="str">
        <f>IF(D187&gt;'1d. STPIS MED Threshold'!$C$10,"Yes","NO")</f>
        <v>NO</v>
      </c>
      <c r="Z187" s="97"/>
    </row>
    <row r="188" spans="2:26" s="208" customFormat="1" x14ac:dyDescent="0.2">
      <c r="B188" s="209">
        <f t="shared" si="2"/>
        <v>41267</v>
      </c>
      <c r="C188" s="43">
        <v>9.1847881093200481E-2</v>
      </c>
      <c r="D188" s="43">
        <v>9.1847881093200481E-2</v>
      </c>
      <c r="E188" s="43">
        <v>0</v>
      </c>
      <c r="F188" s="43">
        <v>0</v>
      </c>
      <c r="G188" s="43">
        <v>5.0616236669181851E-2</v>
      </c>
      <c r="H188" s="43">
        <v>5.0616236669181851E-2</v>
      </c>
      <c r="I188" s="43"/>
      <c r="J188" s="43"/>
      <c r="K188" s="43">
        <v>0.21075120879105724</v>
      </c>
      <c r="L188" s="43">
        <v>0.21075120879105724</v>
      </c>
      <c r="M188" s="43">
        <v>1.4120281775344468E-3</v>
      </c>
      <c r="N188" s="43">
        <v>1.4120281775344468E-3</v>
      </c>
      <c r="O188" s="43">
        <v>0</v>
      </c>
      <c r="P188" s="43">
        <v>0</v>
      </c>
      <c r="Q188" s="43">
        <v>1.4607124310246436E-3</v>
      </c>
      <c r="R188" s="43">
        <v>1.4607124310246436E-3</v>
      </c>
      <c r="S188" s="43"/>
      <c r="T188" s="43"/>
      <c r="U188" s="43">
        <v>1.288056726692643E-3</v>
      </c>
      <c r="V188" s="43">
        <v>1.288056726692643E-3</v>
      </c>
      <c r="W188" s="43">
        <v>177</v>
      </c>
      <c r="X188" s="260">
        <v>167.4</v>
      </c>
      <c r="Y188" s="56" t="str">
        <f>IF(D188&gt;'1d. STPIS MED Threshold'!$C$10,"Yes","NO")</f>
        <v>NO</v>
      </c>
      <c r="Z188" s="97"/>
    </row>
    <row r="189" spans="2:26" s="208" customFormat="1" x14ac:dyDescent="0.2">
      <c r="B189" s="209">
        <f t="shared" si="2"/>
        <v>41268</v>
      </c>
      <c r="C189" s="43">
        <v>1.1869468161317741E-2</v>
      </c>
      <c r="D189" s="43">
        <v>1.1869468161317741E-2</v>
      </c>
      <c r="E189" s="43">
        <v>0</v>
      </c>
      <c r="F189" s="43">
        <v>0</v>
      </c>
      <c r="G189" s="43">
        <v>1.2800200569442338E-2</v>
      </c>
      <c r="H189" s="43">
        <v>1.2800200569442338E-2</v>
      </c>
      <c r="I189" s="43"/>
      <c r="J189" s="43"/>
      <c r="K189" s="43">
        <v>9.3359307478048659E-3</v>
      </c>
      <c r="L189" s="43">
        <v>9.3359307478048659E-3</v>
      </c>
      <c r="M189" s="43">
        <v>1.5458929184454889E-4</v>
      </c>
      <c r="N189" s="43">
        <v>1.5458929184454889E-4</v>
      </c>
      <c r="O189" s="43">
        <v>0</v>
      </c>
      <c r="P189" s="43">
        <v>0</v>
      </c>
      <c r="Q189" s="43">
        <v>1.7641975173169922E-4</v>
      </c>
      <c r="R189" s="43">
        <v>1.7641975173169922E-4</v>
      </c>
      <c r="S189" s="43"/>
      <c r="T189" s="43"/>
      <c r="U189" s="43">
        <v>9.3827482554656168E-5</v>
      </c>
      <c r="V189" s="43">
        <v>9.3827482554656168E-5</v>
      </c>
      <c r="W189" s="43">
        <v>105</v>
      </c>
      <c r="X189" s="260">
        <v>97.2</v>
      </c>
      <c r="Y189" s="56" t="str">
        <f>IF(D189&gt;'1d. STPIS MED Threshold'!$C$10,"Yes","NO")</f>
        <v>NO</v>
      </c>
      <c r="Z189" s="97"/>
    </row>
    <row r="190" spans="2:26" s="208" customFormat="1" x14ac:dyDescent="0.2">
      <c r="B190" s="209">
        <f t="shared" si="2"/>
        <v>41269</v>
      </c>
      <c r="C190" s="43">
        <v>0.30560999444480658</v>
      </c>
      <c r="D190" s="43">
        <v>0.30560999444480658</v>
      </c>
      <c r="E190" s="43">
        <v>0</v>
      </c>
      <c r="F190" s="43">
        <v>0</v>
      </c>
      <c r="G190" s="43">
        <v>0.17558113309944584</v>
      </c>
      <c r="H190" s="43">
        <v>0.17558113309944584</v>
      </c>
      <c r="I190" s="43"/>
      <c r="J190" s="43"/>
      <c r="K190" s="43">
        <v>0.68077443461162102</v>
      </c>
      <c r="L190" s="43">
        <v>0.68077443461162102</v>
      </c>
      <c r="M190" s="43">
        <v>4.4378034450820256E-3</v>
      </c>
      <c r="N190" s="43">
        <v>4.4378034450820256E-3</v>
      </c>
      <c r="O190" s="43">
        <v>0</v>
      </c>
      <c r="P190" s="43">
        <v>0</v>
      </c>
      <c r="Q190" s="43">
        <v>2.109803183259107E-3</v>
      </c>
      <c r="R190" s="43">
        <v>2.109803183259107E-3</v>
      </c>
      <c r="S190" s="43"/>
      <c r="T190" s="43"/>
      <c r="U190" s="43">
        <v>1.1143476383203987E-2</v>
      </c>
      <c r="V190" s="43">
        <v>1.1143476383203987E-2</v>
      </c>
      <c r="W190" s="43">
        <v>204</v>
      </c>
      <c r="X190" s="260">
        <v>193.4</v>
      </c>
      <c r="Y190" s="56" t="str">
        <f>IF(D190&gt;'1d. STPIS MED Threshold'!$C$10,"Yes","NO")</f>
        <v>NO</v>
      </c>
      <c r="Z190" s="97"/>
    </row>
    <row r="191" spans="2:26" s="208" customFormat="1" x14ac:dyDescent="0.2">
      <c r="B191" s="209">
        <f t="shared" si="2"/>
        <v>41270</v>
      </c>
      <c r="C191" s="43">
        <v>5.4456065798298932E-2</v>
      </c>
      <c r="D191" s="43">
        <v>5.4456065798298932E-2</v>
      </c>
      <c r="E191" s="43">
        <v>0</v>
      </c>
      <c r="F191" s="43">
        <v>0</v>
      </c>
      <c r="G191" s="43">
        <v>6.5889478367792395E-2</v>
      </c>
      <c r="H191" s="43">
        <v>6.5889478367792395E-2</v>
      </c>
      <c r="I191" s="43"/>
      <c r="J191" s="43"/>
      <c r="K191" s="43">
        <v>2.2344587439476957E-2</v>
      </c>
      <c r="L191" s="43">
        <v>2.2344587439476957E-2</v>
      </c>
      <c r="M191" s="43">
        <v>2.1767457412687277E-3</v>
      </c>
      <c r="N191" s="43">
        <v>2.1767457412687277E-3</v>
      </c>
      <c r="O191" s="43">
        <v>0</v>
      </c>
      <c r="P191" s="43">
        <v>0</v>
      </c>
      <c r="Q191" s="43">
        <v>2.8951834920566601E-3</v>
      </c>
      <c r="R191" s="43">
        <v>2.8951834920566601E-3</v>
      </c>
      <c r="S191" s="43"/>
      <c r="T191" s="43"/>
      <c r="U191" s="43">
        <v>1.4551852316121948E-4</v>
      </c>
      <c r="V191" s="43">
        <v>1.4551852316121948E-4</v>
      </c>
      <c r="W191" s="43">
        <v>214</v>
      </c>
      <c r="X191" s="260">
        <v>204.2</v>
      </c>
      <c r="Y191" s="56" t="str">
        <f>IF(D191&gt;'1d. STPIS MED Threshold'!$C$10,"Yes","NO")</f>
        <v>NO</v>
      </c>
      <c r="Z191" s="97"/>
    </row>
    <row r="192" spans="2:26" s="208" customFormat="1" x14ac:dyDescent="0.2">
      <c r="B192" s="209">
        <f t="shared" si="2"/>
        <v>41271</v>
      </c>
      <c r="C192" s="43">
        <v>0.25573382664758121</v>
      </c>
      <c r="D192" s="43">
        <v>0.25573382664758121</v>
      </c>
      <c r="E192" s="43">
        <v>0</v>
      </c>
      <c r="F192" s="43">
        <v>0</v>
      </c>
      <c r="G192" s="43">
        <v>0.12724330196452346</v>
      </c>
      <c r="H192" s="43">
        <v>0.12724330196452346</v>
      </c>
      <c r="I192" s="43"/>
      <c r="J192" s="43"/>
      <c r="K192" s="43">
        <v>0.62598913909018905</v>
      </c>
      <c r="L192" s="43">
        <v>0.62598913909018905</v>
      </c>
      <c r="M192" s="43">
        <v>3.1239100106102281E-3</v>
      </c>
      <c r="N192" s="43">
        <v>3.1239100106102281E-3</v>
      </c>
      <c r="O192" s="43">
        <v>0</v>
      </c>
      <c r="P192" s="43">
        <v>0</v>
      </c>
      <c r="Q192" s="43">
        <v>1.5046355294936807E-3</v>
      </c>
      <c r="R192" s="43">
        <v>1.5046355294936807E-3</v>
      </c>
      <c r="S192" s="43"/>
      <c r="T192" s="43"/>
      <c r="U192" s="43">
        <v>7.7889053215318554E-3</v>
      </c>
      <c r="V192" s="43">
        <v>7.7889053215318554E-3</v>
      </c>
      <c r="W192" s="43">
        <v>262</v>
      </c>
      <c r="X192" s="260">
        <v>243.8</v>
      </c>
      <c r="Y192" s="56" t="str">
        <f>IF(D192&gt;'1d. STPIS MED Threshold'!$C$10,"Yes","NO")</f>
        <v>NO</v>
      </c>
      <c r="Z192" s="97"/>
    </row>
    <row r="193" spans="2:26" s="208" customFormat="1" x14ac:dyDescent="0.2">
      <c r="B193" s="209">
        <f t="shared" si="2"/>
        <v>41272</v>
      </c>
      <c r="C193" s="43">
        <v>0.15025392533122833</v>
      </c>
      <c r="D193" s="43">
        <v>0.15025392533122833</v>
      </c>
      <c r="E193" s="43">
        <v>0</v>
      </c>
      <c r="F193" s="43">
        <v>0</v>
      </c>
      <c r="G193" s="43">
        <v>0.19447884815959027</v>
      </c>
      <c r="H193" s="43">
        <v>0.19447884815959027</v>
      </c>
      <c r="I193" s="43"/>
      <c r="J193" s="43"/>
      <c r="K193" s="43">
        <v>2.5385360123550211E-2</v>
      </c>
      <c r="L193" s="43">
        <v>2.5385360123550211E-2</v>
      </c>
      <c r="M193" s="43">
        <v>1.4505451619444389E-3</v>
      </c>
      <c r="N193" s="43">
        <v>1.4505451619444389E-3</v>
      </c>
      <c r="O193" s="43">
        <v>0</v>
      </c>
      <c r="P193" s="43">
        <v>0</v>
      </c>
      <c r="Q193" s="43">
        <v>1.8970599911340893E-3</v>
      </c>
      <c r="R193" s="43">
        <v>1.8970599911340893E-3</v>
      </c>
      <c r="S193" s="43"/>
      <c r="T193" s="43"/>
      <c r="U193" s="43">
        <v>1.8909755314694995E-4</v>
      </c>
      <c r="V193" s="43">
        <v>1.8909755314694995E-4</v>
      </c>
      <c r="W193" s="43">
        <v>168</v>
      </c>
      <c r="X193" s="260">
        <v>151.4</v>
      </c>
      <c r="Y193" s="56" t="str">
        <f>IF(D193&gt;'1d. STPIS MED Threshold'!$C$10,"Yes","NO")</f>
        <v>NO</v>
      </c>
      <c r="Z193" s="97"/>
    </row>
    <row r="194" spans="2:26" s="208" customFormat="1" x14ac:dyDescent="0.2">
      <c r="B194" s="209">
        <f t="shared" si="2"/>
        <v>41273</v>
      </c>
      <c r="C194" s="43">
        <v>9.6379269050178878E-2</v>
      </c>
      <c r="D194" s="43">
        <v>9.6379269050178878E-2</v>
      </c>
      <c r="E194" s="43">
        <v>0</v>
      </c>
      <c r="F194" s="43">
        <v>0</v>
      </c>
      <c r="G194" s="43">
        <v>1.1488605107288554E-2</v>
      </c>
      <c r="H194" s="43">
        <v>1.1488605107288554E-2</v>
      </c>
      <c r="I194" s="43"/>
      <c r="J194" s="43"/>
      <c r="K194" s="43">
        <v>0.34023118540018221</v>
      </c>
      <c r="L194" s="43">
        <v>0.34023118540018221</v>
      </c>
      <c r="M194" s="43">
        <v>1.3248773983697347E-3</v>
      </c>
      <c r="N194" s="43">
        <v>1.3248773983697347E-3</v>
      </c>
      <c r="O194" s="43">
        <v>0</v>
      </c>
      <c r="P194" s="43">
        <v>0</v>
      </c>
      <c r="Q194" s="43">
        <v>1.980320639346821E-4</v>
      </c>
      <c r="R194" s="43">
        <v>1.980320639346821E-4</v>
      </c>
      <c r="S194" s="43"/>
      <c r="T194" s="43"/>
      <c r="U194" s="43">
        <v>4.5622786004828088E-3</v>
      </c>
      <c r="V194" s="43">
        <v>4.5622786004828088E-3</v>
      </c>
      <c r="W194" s="43">
        <v>184</v>
      </c>
      <c r="X194" s="260">
        <v>147.4</v>
      </c>
      <c r="Y194" s="56" t="str">
        <f>IF(D194&gt;'1d. STPIS MED Threshold'!$C$10,"Yes","NO")</f>
        <v>NO</v>
      </c>
      <c r="Z194" s="97"/>
    </row>
    <row r="195" spans="2:26" s="208" customFormat="1" x14ac:dyDescent="0.2">
      <c r="B195" s="209">
        <f t="shared" si="2"/>
        <v>41274</v>
      </c>
      <c r="C195" s="43">
        <v>0.26927292547964088</v>
      </c>
      <c r="D195" s="43">
        <v>0.26927292547964088</v>
      </c>
      <c r="E195" s="43">
        <v>0</v>
      </c>
      <c r="F195" s="43">
        <v>0</v>
      </c>
      <c r="G195" s="43">
        <v>0.343825597989177</v>
      </c>
      <c r="H195" s="43">
        <v>0.343825597989177</v>
      </c>
      <c r="I195" s="43"/>
      <c r="J195" s="43"/>
      <c r="K195" s="43">
        <v>5.8932234761417103E-2</v>
      </c>
      <c r="L195" s="43">
        <v>5.8932234761417103E-2</v>
      </c>
      <c r="M195" s="43">
        <v>3.2007755131250484E-3</v>
      </c>
      <c r="N195" s="43">
        <v>3.2007755131250484E-3</v>
      </c>
      <c r="O195" s="43">
        <v>0</v>
      </c>
      <c r="P195" s="43">
        <v>0</v>
      </c>
      <c r="Q195" s="43">
        <v>3.6811060429881872E-3</v>
      </c>
      <c r="R195" s="43">
        <v>3.6811060429881872E-3</v>
      </c>
      <c r="S195" s="43"/>
      <c r="T195" s="43"/>
      <c r="U195" s="43">
        <v>1.8614154326975307E-3</v>
      </c>
      <c r="V195" s="43">
        <v>1.8614154326975307E-3</v>
      </c>
      <c r="W195" s="43">
        <v>192</v>
      </c>
      <c r="X195" s="260">
        <v>181.4</v>
      </c>
      <c r="Y195" s="56" t="str">
        <f>IF(D195&gt;'1d. STPIS MED Threshold'!$C$10,"Yes","NO")</f>
        <v>NO</v>
      </c>
      <c r="Z195" s="97"/>
    </row>
    <row r="196" spans="2:26" s="208" customFormat="1" x14ac:dyDescent="0.2">
      <c r="B196" s="209">
        <f t="shared" si="2"/>
        <v>41275</v>
      </c>
      <c r="C196" s="43">
        <v>9.3193705370608546E-3</v>
      </c>
      <c r="D196" s="43">
        <v>9.3193705370608546E-3</v>
      </c>
      <c r="E196" s="43">
        <v>0</v>
      </c>
      <c r="F196" s="43">
        <v>0</v>
      </c>
      <c r="G196" s="43">
        <v>1.0955430167527718E-2</v>
      </c>
      <c r="H196" s="43">
        <v>1.0955430167527718E-2</v>
      </c>
      <c r="I196" s="43"/>
      <c r="J196" s="43"/>
      <c r="K196" s="43">
        <v>4.7400631750261473E-3</v>
      </c>
      <c r="L196" s="43">
        <v>4.7400631750261473E-3</v>
      </c>
      <c r="M196" s="43">
        <v>1.1863051368917824E-4</v>
      </c>
      <c r="N196" s="43">
        <v>1.1863051368917824E-4</v>
      </c>
      <c r="O196" s="43">
        <v>0</v>
      </c>
      <c r="P196" s="43">
        <v>0</v>
      </c>
      <c r="Q196" s="43">
        <v>1.4561813895759275E-4</v>
      </c>
      <c r="R196" s="43">
        <v>1.4561813895759275E-4</v>
      </c>
      <c r="S196" s="43"/>
      <c r="T196" s="43"/>
      <c r="U196" s="43">
        <v>4.2713545497388921E-5</v>
      </c>
      <c r="V196" s="43">
        <v>4.2713545497388921E-5</v>
      </c>
      <c r="W196" s="43">
        <v>122</v>
      </c>
      <c r="X196" s="260">
        <v>308.60000000000002</v>
      </c>
      <c r="Y196" s="56" t="str">
        <f>IF(D196&gt;'1d. STPIS MED Threshold'!$C$10,"Yes","NO")</f>
        <v>NO</v>
      </c>
      <c r="Z196" s="97"/>
    </row>
    <row r="197" spans="2:26" s="208" customFormat="1" x14ac:dyDescent="0.2">
      <c r="B197" s="209">
        <f t="shared" si="2"/>
        <v>41276</v>
      </c>
      <c r="C197" s="43">
        <v>0.13707421638279735</v>
      </c>
      <c r="D197" s="43">
        <v>0.13707421638279735</v>
      </c>
      <c r="E197" s="43">
        <v>0</v>
      </c>
      <c r="F197" s="43">
        <v>0</v>
      </c>
      <c r="G197" s="43">
        <v>0.18063457974866939</v>
      </c>
      <c r="H197" s="43">
        <v>0.18063457974866939</v>
      </c>
      <c r="I197" s="43"/>
      <c r="J197" s="43"/>
      <c r="K197" s="43">
        <v>1.3945135674904192E-2</v>
      </c>
      <c r="L197" s="43">
        <v>1.3945135674904192E-2</v>
      </c>
      <c r="M197" s="43">
        <v>1.291114113608422E-3</v>
      </c>
      <c r="N197" s="43">
        <v>1.291114113608422E-3</v>
      </c>
      <c r="O197" s="43">
        <v>0</v>
      </c>
      <c r="P197" s="43">
        <v>0</v>
      </c>
      <c r="Q197" s="43">
        <v>1.650442226412774E-3</v>
      </c>
      <c r="R197" s="43">
        <v>1.650442226412774E-3</v>
      </c>
      <c r="S197" s="43"/>
      <c r="T197" s="43"/>
      <c r="U197" s="43">
        <v>2.7715796563397121E-4</v>
      </c>
      <c r="V197" s="43">
        <v>2.7715796563397121E-4</v>
      </c>
      <c r="W197" s="43">
        <v>232</v>
      </c>
      <c r="X197" s="260">
        <v>210</v>
      </c>
      <c r="Y197" s="56" t="str">
        <f>IF(D197&gt;'1d. STPIS MED Threshold'!$C$10,"Yes","NO")</f>
        <v>NO</v>
      </c>
      <c r="Z197" s="97"/>
    </row>
    <row r="198" spans="2:26" s="208" customFormat="1" x14ac:dyDescent="0.2">
      <c r="B198" s="209">
        <f t="shared" si="2"/>
        <v>41277</v>
      </c>
      <c r="C198" s="43">
        <v>0.1774455626183335</v>
      </c>
      <c r="D198" s="43">
        <v>0.1774455626183335</v>
      </c>
      <c r="E198" s="43">
        <v>0</v>
      </c>
      <c r="F198" s="43">
        <v>0</v>
      </c>
      <c r="G198" s="43">
        <v>0.20930309008652373</v>
      </c>
      <c r="H198" s="43">
        <v>0.20930309008652373</v>
      </c>
      <c r="I198" s="43"/>
      <c r="J198" s="43"/>
      <c r="K198" s="43">
        <v>8.8225746853143341E-2</v>
      </c>
      <c r="L198" s="43">
        <v>8.8225746853143341E-2</v>
      </c>
      <c r="M198" s="43">
        <v>1.1641937247590551E-3</v>
      </c>
      <c r="N198" s="43">
        <v>1.1641937247590551E-3</v>
      </c>
      <c r="O198" s="43">
        <v>0</v>
      </c>
      <c r="P198" s="43">
        <v>0</v>
      </c>
      <c r="Q198" s="43">
        <v>1.4665792547026654E-3</v>
      </c>
      <c r="R198" s="43">
        <v>1.4665792547026654E-3</v>
      </c>
      <c r="S198" s="43"/>
      <c r="T198" s="43"/>
      <c r="U198" s="43">
        <v>3.1172087824852884E-4</v>
      </c>
      <c r="V198" s="43">
        <v>3.1172087824852884E-4</v>
      </c>
      <c r="W198" s="43">
        <v>198</v>
      </c>
      <c r="X198" s="260">
        <v>179.4</v>
      </c>
      <c r="Y198" s="56" t="str">
        <f>IF(D198&gt;'1d. STPIS MED Threshold'!$C$10,"Yes","NO")</f>
        <v>NO</v>
      </c>
      <c r="Z198" s="97"/>
    </row>
    <row r="199" spans="2:26" s="208" customFormat="1" x14ac:dyDescent="0.2">
      <c r="B199" s="209">
        <f t="shared" si="2"/>
        <v>41278</v>
      </c>
      <c r="C199" s="43">
        <v>0.19140977795946942</v>
      </c>
      <c r="D199" s="43">
        <v>0.19140977795946942</v>
      </c>
      <c r="E199" s="43">
        <v>0</v>
      </c>
      <c r="F199" s="43">
        <v>0</v>
      </c>
      <c r="G199" s="43">
        <v>0.17321300495649164</v>
      </c>
      <c r="H199" s="43">
        <v>0.17321300495649164</v>
      </c>
      <c r="I199" s="43"/>
      <c r="J199" s="43"/>
      <c r="K199" s="43">
        <v>0.24553456564128801</v>
      </c>
      <c r="L199" s="43">
        <v>0.24553456564128801</v>
      </c>
      <c r="M199" s="43">
        <v>2.7498937218877178E-3</v>
      </c>
      <c r="N199" s="43">
        <v>2.7498937218877178E-3</v>
      </c>
      <c r="O199" s="43">
        <v>0</v>
      </c>
      <c r="P199" s="43">
        <v>0</v>
      </c>
      <c r="Q199" s="43">
        <v>2.1128257445006855E-3</v>
      </c>
      <c r="R199" s="43">
        <v>2.1128257445006855E-3</v>
      </c>
      <c r="S199" s="43"/>
      <c r="T199" s="43"/>
      <c r="U199" s="43">
        <v>4.6021391516536799E-3</v>
      </c>
      <c r="V199" s="43">
        <v>4.6021391516536799E-3</v>
      </c>
      <c r="W199" s="43">
        <v>240</v>
      </c>
      <c r="X199" s="260">
        <v>214</v>
      </c>
      <c r="Y199" s="56" t="str">
        <f>IF(D199&gt;'1d. STPIS MED Threshold'!$C$10,"Yes","NO")</f>
        <v>NO</v>
      </c>
      <c r="Z199" s="97"/>
    </row>
    <row r="200" spans="2:26" s="208" customFormat="1" x14ac:dyDescent="0.2">
      <c r="B200" s="209">
        <f t="shared" si="2"/>
        <v>41279</v>
      </c>
      <c r="C200" s="43">
        <v>6.6924814964795756E-2</v>
      </c>
      <c r="D200" s="43">
        <v>6.6924814964795756E-2</v>
      </c>
      <c r="E200" s="43">
        <v>0</v>
      </c>
      <c r="F200" s="43">
        <v>0</v>
      </c>
      <c r="G200" s="43">
        <v>8.7372153372612019E-2</v>
      </c>
      <c r="H200" s="43">
        <v>8.7372153372612019E-2</v>
      </c>
      <c r="I200" s="43"/>
      <c r="J200" s="43"/>
      <c r="K200" s="43">
        <v>9.1490845698946957E-3</v>
      </c>
      <c r="L200" s="43">
        <v>9.1490845698946957E-3</v>
      </c>
      <c r="M200" s="43">
        <v>1.6292179741792538E-3</v>
      </c>
      <c r="N200" s="43">
        <v>1.6292179741792538E-3</v>
      </c>
      <c r="O200" s="43">
        <v>0</v>
      </c>
      <c r="P200" s="43">
        <v>0</v>
      </c>
      <c r="Q200" s="43">
        <v>2.1576282462238529E-3</v>
      </c>
      <c r="R200" s="43">
        <v>2.1576282462238529E-3</v>
      </c>
      <c r="S200" s="43"/>
      <c r="T200" s="43"/>
      <c r="U200" s="43">
        <v>1.3506478027922549E-4</v>
      </c>
      <c r="V200" s="43">
        <v>1.3506478027922549E-4</v>
      </c>
      <c r="W200" s="43">
        <v>154</v>
      </c>
      <c r="X200" s="260">
        <v>139.4</v>
      </c>
      <c r="Y200" s="56" t="str">
        <f>IF(D200&gt;'1d. STPIS MED Threshold'!$C$10,"Yes","NO")</f>
        <v>NO</v>
      </c>
      <c r="Z200" s="97"/>
    </row>
    <row r="201" spans="2:26" s="208" customFormat="1" x14ac:dyDescent="0.2">
      <c r="B201" s="209">
        <f t="shared" si="2"/>
        <v>41280</v>
      </c>
      <c r="C201" s="43">
        <v>0.34425207625921228</v>
      </c>
      <c r="D201" s="43">
        <v>0.34425207625921228</v>
      </c>
      <c r="E201" s="43">
        <v>0</v>
      </c>
      <c r="F201" s="43">
        <v>0</v>
      </c>
      <c r="G201" s="43">
        <v>0.40020781057558086</v>
      </c>
      <c r="H201" s="43">
        <v>0.40020781057558086</v>
      </c>
      <c r="I201" s="43"/>
      <c r="J201" s="43"/>
      <c r="K201" s="43">
        <v>0.18788150136944443</v>
      </c>
      <c r="L201" s="43">
        <v>0.18788150136944443</v>
      </c>
      <c r="M201" s="43">
        <v>4.3281935220810946E-3</v>
      </c>
      <c r="N201" s="43">
        <v>4.3281935220810946E-3</v>
      </c>
      <c r="O201" s="43">
        <v>0</v>
      </c>
      <c r="P201" s="43">
        <v>0</v>
      </c>
      <c r="Q201" s="43">
        <v>5.1302478377721608E-3</v>
      </c>
      <c r="R201" s="43">
        <v>5.1302478377721608E-3</v>
      </c>
      <c r="S201" s="43"/>
      <c r="T201" s="43"/>
      <c r="U201" s="43">
        <v>2.0802669486321024E-3</v>
      </c>
      <c r="V201" s="43">
        <v>2.0802669486321024E-3</v>
      </c>
      <c r="W201" s="43">
        <v>152</v>
      </c>
      <c r="X201" s="260">
        <v>144.80000000000001</v>
      </c>
      <c r="Y201" s="56" t="str">
        <f>IF(D201&gt;'1d. STPIS MED Threshold'!$C$10,"Yes","NO")</f>
        <v>NO</v>
      </c>
      <c r="Z201" s="97"/>
    </row>
    <row r="202" spans="2:26" s="208" customFormat="1" x14ac:dyDescent="0.2">
      <c r="B202" s="209">
        <f t="shared" si="2"/>
        <v>41281</v>
      </c>
      <c r="C202" s="43">
        <v>0.15748458519352429</v>
      </c>
      <c r="D202" s="43">
        <v>0.15748458519352429</v>
      </c>
      <c r="E202" s="43">
        <v>0</v>
      </c>
      <c r="F202" s="43">
        <v>0</v>
      </c>
      <c r="G202" s="43">
        <v>1.909331184434258E-2</v>
      </c>
      <c r="H202" s="43">
        <v>1.909331184434258E-2</v>
      </c>
      <c r="I202" s="43"/>
      <c r="J202" s="43"/>
      <c r="K202" s="43">
        <v>0.55515959429983486</v>
      </c>
      <c r="L202" s="43">
        <v>0.55515959429983486</v>
      </c>
      <c r="M202" s="43">
        <v>2.0522349828984089E-3</v>
      </c>
      <c r="N202" s="43">
        <v>2.0522349828984089E-3</v>
      </c>
      <c r="O202" s="43">
        <v>0</v>
      </c>
      <c r="P202" s="43">
        <v>0</v>
      </c>
      <c r="Q202" s="43">
        <v>1.7196230091482274E-4</v>
      </c>
      <c r="R202" s="43">
        <v>1.7196230091482274E-4</v>
      </c>
      <c r="S202" s="43"/>
      <c r="T202" s="43"/>
      <c r="U202" s="43">
        <v>7.4543552082792256E-3</v>
      </c>
      <c r="V202" s="43">
        <v>7.4543552082792256E-3</v>
      </c>
      <c r="W202" s="43">
        <v>250</v>
      </c>
      <c r="X202" s="260">
        <v>231.4</v>
      </c>
      <c r="Y202" s="56" t="str">
        <f>IF(D202&gt;'1d. STPIS MED Threshold'!$C$10,"Yes","NO")</f>
        <v>NO</v>
      </c>
      <c r="Z202" s="97"/>
    </row>
    <row r="203" spans="2:26" s="208" customFormat="1" x14ac:dyDescent="0.2">
      <c r="B203" s="209">
        <f t="shared" si="2"/>
        <v>41282</v>
      </c>
      <c r="C203" s="43">
        <v>0.16197778700965504</v>
      </c>
      <c r="D203" s="43">
        <v>0.16197778700965504</v>
      </c>
      <c r="E203" s="43">
        <v>0</v>
      </c>
      <c r="F203" s="43">
        <v>0</v>
      </c>
      <c r="G203" s="43">
        <v>2.9857429050872263E-2</v>
      </c>
      <c r="H203" s="43">
        <v>2.9857429050872263E-2</v>
      </c>
      <c r="I203" s="43"/>
      <c r="J203" s="43"/>
      <c r="K203" s="43">
        <v>0.54177838604087369</v>
      </c>
      <c r="L203" s="43">
        <v>0.54177838604087369</v>
      </c>
      <c r="M203" s="43">
        <v>2.0167855238288693E-3</v>
      </c>
      <c r="N203" s="43">
        <v>2.0167855238288693E-3</v>
      </c>
      <c r="O203" s="43">
        <v>0</v>
      </c>
      <c r="P203" s="43">
        <v>0</v>
      </c>
      <c r="Q203" s="43">
        <v>7.1354616373082893E-4</v>
      </c>
      <c r="R203" s="43">
        <v>7.1354616373082893E-4</v>
      </c>
      <c r="S203" s="43"/>
      <c r="T203" s="43"/>
      <c r="U203" s="43">
        <v>5.7676975844998014E-3</v>
      </c>
      <c r="V203" s="43">
        <v>5.7676975844998014E-3</v>
      </c>
      <c r="W203" s="43">
        <v>252</v>
      </c>
      <c r="X203" s="260">
        <v>245.4</v>
      </c>
      <c r="Y203" s="56" t="str">
        <f>IF(D203&gt;'1d. STPIS MED Threshold'!$C$10,"Yes","NO")</f>
        <v>NO</v>
      </c>
      <c r="Z203" s="97"/>
    </row>
    <row r="204" spans="2:26" s="208" customFormat="1" x14ac:dyDescent="0.2">
      <c r="B204" s="209">
        <f t="shared" si="2"/>
        <v>41283</v>
      </c>
      <c r="C204" s="43">
        <v>0.396081020535624</v>
      </c>
      <c r="D204" s="43">
        <v>0.396081020535624</v>
      </c>
      <c r="E204" s="43">
        <v>0</v>
      </c>
      <c r="F204" s="43">
        <v>0</v>
      </c>
      <c r="G204" s="43">
        <v>0.22758704285931353</v>
      </c>
      <c r="H204" s="43">
        <v>0.22758704285931353</v>
      </c>
      <c r="I204" s="43"/>
      <c r="J204" s="43"/>
      <c r="K204" s="43">
        <v>0.882516298839498</v>
      </c>
      <c r="L204" s="43">
        <v>0.882516298839498</v>
      </c>
      <c r="M204" s="43">
        <v>4.5293378553659938E-3</v>
      </c>
      <c r="N204" s="43">
        <v>4.5293378553659938E-3</v>
      </c>
      <c r="O204" s="43">
        <v>0</v>
      </c>
      <c r="P204" s="43">
        <v>0</v>
      </c>
      <c r="Q204" s="43">
        <v>2.8547860756854919E-3</v>
      </c>
      <c r="R204" s="43">
        <v>2.8547860756854919E-3</v>
      </c>
      <c r="S204" s="43"/>
      <c r="T204" s="43"/>
      <c r="U204" s="43">
        <v>9.3701361810122757E-3</v>
      </c>
      <c r="V204" s="43">
        <v>9.3701361810122757E-3</v>
      </c>
      <c r="W204" s="43">
        <v>379</v>
      </c>
      <c r="X204" s="260">
        <v>341.6</v>
      </c>
      <c r="Y204" s="56" t="str">
        <f>IF(D204&gt;'1d. STPIS MED Threshold'!$C$10,"Yes","NO")</f>
        <v>NO</v>
      </c>
      <c r="Z204" s="97"/>
    </row>
    <row r="205" spans="2:26" s="208" customFormat="1" x14ac:dyDescent="0.2">
      <c r="B205" s="209">
        <f t="shared" si="2"/>
        <v>41284</v>
      </c>
      <c r="C205" s="43">
        <v>0.11412739644033468</v>
      </c>
      <c r="D205" s="43">
        <v>0.11412739644033468</v>
      </c>
      <c r="E205" s="43">
        <v>0</v>
      </c>
      <c r="F205" s="43">
        <v>0</v>
      </c>
      <c r="G205" s="43">
        <v>2.3972624902914252E-2</v>
      </c>
      <c r="H205" s="43">
        <v>2.3972624902914252E-2</v>
      </c>
      <c r="I205" s="43"/>
      <c r="J205" s="43"/>
      <c r="K205" s="43">
        <v>0.37335639172257412</v>
      </c>
      <c r="L205" s="43">
        <v>0.37335639172257412</v>
      </c>
      <c r="M205" s="43">
        <v>1.0042755457987417E-3</v>
      </c>
      <c r="N205" s="43">
        <v>1.0042755457987417E-3</v>
      </c>
      <c r="O205" s="43">
        <v>0</v>
      </c>
      <c r="P205" s="43">
        <v>0</v>
      </c>
      <c r="Q205" s="43">
        <v>2.5784260493039618E-4</v>
      </c>
      <c r="R205" s="43">
        <v>2.5784260493039618E-4</v>
      </c>
      <c r="S205" s="43"/>
      <c r="T205" s="43"/>
      <c r="U205" s="43">
        <v>3.1511978077448819E-3</v>
      </c>
      <c r="V205" s="43">
        <v>3.1511978077448819E-3</v>
      </c>
      <c r="W205" s="43">
        <v>341</v>
      </c>
      <c r="X205" s="260">
        <v>314</v>
      </c>
      <c r="Y205" s="56" t="str">
        <f>IF(D205&gt;'1d. STPIS MED Threshold'!$C$10,"Yes","NO")</f>
        <v>NO</v>
      </c>
      <c r="Z205" s="97"/>
    </row>
    <row r="206" spans="2:26" s="208" customFormat="1" x14ac:dyDescent="0.2">
      <c r="B206" s="209">
        <f t="shared" ref="B206:B269" si="3">B205+1</f>
        <v>41285</v>
      </c>
      <c r="C206" s="43">
        <v>9.4837640756703645E-2</v>
      </c>
      <c r="D206" s="43">
        <v>9.4837640756703645E-2</v>
      </c>
      <c r="E206" s="43">
        <v>0</v>
      </c>
      <c r="F206" s="43">
        <v>0</v>
      </c>
      <c r="G206" s="43">
        <v>6.6475996951909852E-2</v>
      </c>
      <c r="H206" s="43">
        <v>6.6475996951909852E-2</v>
      </c>
      <c r="I206" s="43"/>
      <c r="J206" s="43"/>
      <c r="K206" s="43">
        <v>0.17703431943998937</v>
      </c>
      <c r="L206" s="43">
        <v>0.17703431943998937</v>
      </c>
      <c r="M206" s="43">
        <v>1.0316436081802192E-2</v>
      </c>
      <c r="N206" s="43">
        <v>1.0316436081802192E-2</v>
      </c>
      <c r="O206" s="43">
        <v>0</v>
      </c>
      <c r="P206" s="43">
        <v>0</v>
      </c>
      <c r="Q206" s="43">
        <v>1.2788273458916626E-2</v>
      </c>
      <c r="R206" s="43">
        <v>1.2788273458916626E-2</v>
      </c>
      <c r="S206" s="43"/>
      <c r="T206" s="43"/>
      <c r="U206" s="43">
        <v>3.3550746366579928E-3</v>
      </c>
      <c r="V206" s="43">
        <v>3.3550746366579928E-3</v>
      </c>
      <c r="W206" s="43">
        <v>351</v>
      </c>
      <c r="X206" s="260">
        <v>337</v>
      </c>
      <c r="Y206" s="56" t="str">
        <f>IF(D206&gt;'1d. STPIS MED Threshold'!$C$10,"Yes","NO")</f>
        <v>NO</v>
      </c>
      <c r="Z206" s="97"/>
    </row>
    <row r="207" spans="2:26" s="208" customFormat="1" x14ac:dyDescent="0.2">
      <c r="B207" s="209">
        <f t="shared" si="3"/>
        <v>41286</v>
      </c>
      <c r="C207" s="43">
        <v>0.65964396546366655</v>
      </c>
      <c r="D207" s="43">
        <v>0.65964396546366655</v>
      </c>
      <c r="E207" s="43">
        <v>0</v>
      </c>
      <c r="F207" s="43">
        <v>0</v>
      </c>
      <c r="G207" s="43">
        <v>0.45343552371919854</v>
      </c>
      <c r="H207" s="43">
        <v>0.45343552371919854</v>
      </c>
      <c r="I207" s="43"/>
      <c r="J207" s="43"/>
      <c r="K207" s="43">
        <v>1.2569670954042957</v>
      </c>
      <c r="L207" s="43">
        <v>1.2569670954042957</v>
      </c>
      <c r="M207" s="43">
        <v>9.4797044943246631E-3</v>
      </c>
      <c r="N207" s="43">
        <v>9.4797044943246631E-3</v>
      </c>
      <c r="O207" s="43">
        <v>0</v>
      </c>
      <c r="P207" s="43">
        <v>0</v>
      </c>
      <c r="Q207" s="43">
        <v>5.5721144152343378E-3</v>
      </c>
      <c r="R207" s="43">
        <v>5.5721144152343378E-3</v>
      </c>
      <c r="S207" s="43"/>
      <c r="T207" s="43"/>
      <c r="U207" s="43">
        <v>2.0765858219056941E-2</v>
      </c>
      <c r="V207" s="43">
        <v>2.0765858219056941E-2</v>
      </c>
      <c r="W207" s="43">
        <v>578</v>
      </c>
      <c r="X207" s="260">
        <v>350.6</v>
      </c>
      <c r="Y207" s="56" t="str">
        <f>IF(D207&gt;'1d. STPIS MED Threshold'!$C$10,"Yes","NO")</f>
        <v>NO</v>
      </c>
      <c r="Z207" s="97"/>
    </row>
    <row r="208" spans="2:26" s="208" customFormat="1" x14ac:dyDescent="0.2">
      <c r="B208" s="209">
        <f t="shared" si="3"/>
        <v>41287</v>
      </c>
      <c r="C208" s="43">
        <v>0.18547746011191454</v>
      </c>
      <c r="D208" s="43">
        <v>0.18547746011191454</v>
      </c>
      <c r="E208" s="43">
        <v>0</v>
      </c>
      <c r="F208" s="43">
        <v>0</v>
      </c>
      <c r="G208" s="43">
        <v>0.20299651926780352</v>
      </c>
      <c r="H208" s="43">
        <v>0.20299651926780352</v>
      </c>
      <c r="I208" s="43"/>
      <c r="J208" s="43"/>
      <c r="K208" s="43">
        <v>0.13736321677011343</v>
      </c>
      <c r="L208" s="43">
        <v>0.13736321677011343</v>
      </c>
      <c r="M208" s="43">
        <v>2.5475374666965307E-3</v>
      </c>
      <c r="N208" s="43">
        <v>2.5475374666965307E-3</v>
      </c>
      <c r="O208" s="43">
        <v>0</v>
      </c>
      <c r="P208" s="43">
        <v>0</v>
      </c>
      <c r="Q208" s="43">
        <v>2.8459338737122281E-3</v>
      </c>
      <c r="R208" s="43">
        <v>2.8459338737122281E-3</v>
      </c>
      <c r="S208" s="43"/>
      <c r="T208" s="43"/>
      <c r="U208" s="43">
        <v>1.7213490571298443E-3</v>
      </c>
      <c r="V208" s="43">
        <v>1.7213490571298443E-3</v>
      </c>
      <c r="W208" s="43">
        <v>273</v>
      </c>
      <c r="X208" s="260">
        <v>246</v>
      </c>
      <c r="Y208" s="56" t="str">
        <f>IF(D208&gt;'1d. STPIS MED Threshold'!$C$10,"Yes","NO")</f>
        <v>NO</v>
      </c>
      <c r="Z208" s="97"/>
    </row>
    <row r="209" spans="2:26" s="208" customFormat="1" x14ac:dyDescent="0.2">
      <c r="B209" s="209">
        <f t="shared" si="3"/>
        <v>41288</v>
      </c>
      <c r="C209" s="43">
        <v>0.87038784529820656</v>
      </c>
      <c r="D209" s="43">
        <v>0.87038784529820656</v>
      </c>
      <c r="E209" s="43">
        <v>0</v>
      </c>
      <c r="F209" s="43">
        <v>0</v>
      </c>
      <c r="G209" s="43">
        <v>0.74448570128930636</v>
      </c>
      <c r="H209" s="43">
        <v>0.74448570128930636</v>
      </c>
      <c r="I209" s="43"/>
      <c r="J209" s="43"/>
      <c r="K209" s="43">
        <v>1.2402469994692005</v>
      </c>
      <c r="L209" s="43">
        <v>1.2402469994692005</v>
      </c>
      <c r="M209" s="43">
        <v>5.6167875413618354E-3</v>
      </c>
      <c r="N209" s="43">
        <v>5.6167875413618354E-3</v>
      </c>
      <c r="O209" s="43">
        <v>0</v>
      </c>
      <c r="P209" s="43">
        <v>0</v>
      </c>
      <c r="Q209" s="43">
        <v>4.4743918023157402E-3</v>
      </c>
      <c r="R209" s="43">
        <v>4.4743918023157402E-3</v>
      </c>
      <c r="S209" s="43"/>
      <c r="T209" s="43"/>
      <c r="U209" s="43">
        <v>8.9478260794228336E-3</v>
      </c>
      <c r="V209" s="43">
        <v>8.9478260794228336E-3</v>
      </c>
      <c r="W209" s="43">
        <v>374</v>
      </c>
      <c r="X209" s="260">
        <v>335</v>
      </c>
      <c r="Y209" s="56" t="str">
        <f>IF(D209&gt;'1d. STPIS MED Threshold'!$C$10,"Yes","NO")</f>
        <v>NO</v>
      </c>
      <c r="Z209" s="97"/>
    </row>
    <row r="210" spans="2:26" s="208" customFormat="1" x14ac:dyDescent="0.2">
      <c r="B210" s="209">
        <f t="shared" si="3"/>
        <v>41289</v>
      </c>
      <c r="C210" s="43">
        <v>0.35575397448906848</v>
      </c>
      <c r="D210" s="43">
        <v>0.35575397448906848</v>
      </c>
      <c r="E210" s="43">
        <v>0</v>
      </c>
      <c r="F210" s="43">
        <v>0</v>
      </c>
      <c r="G210" s="43">
        <v>0.45949617693578076</v>
      </c>
      <c r="H210" s="43">
        <v>0.45949617693578076</v>
      </c>
      <c r="I210" s="43"/>
      <c r="J210" s="43"/>
      <c r="K210" s="43">
        <v>6.2711885718153074E-2</v>
      </c>
      <c r="L210" s="43">
        <v>6.2711885718153074E-2</v>
      </c>
      <c r="M210" s="43">
        <v>2.0315920660304593E-3</v>
      </c>
      <c r="N210" s="43">
        <v>2.0315920660304593E-3</v>
      </c>
      <c r="O210" s="43">
        <v>0</v>
      </c>
      <c r="P210" s="43">
        <v>0</v>
      </c>
      <c r="Q210" s="43">
        <v>2.5849534571958967E-3</v>
      </c>
      <c r="R210" s="43">
        <v>2.5849534571958967E-3</v>
      </c>
      <c r="S210" s="43"/>
      <c r="T210" s="43"/>
      <c r="U210" s="43">
        <v>4.6997041262899711E-4</v>
      </c>
      <c r="V210" s="43">
        <v>4.6997041262899711E-4</v>
      </c>
      <c r="W210" s="43">
        <v>282</v>
      </c>
      <c r="X210" s="260">
        <v>268</v>
      </c>
      <c r="Y210" s="56" t="str">
        <f>IF(D210&gt;'1d. STPIS MED Threshold'!$C$10,"Yes","NO")</f>
        <v>NO</v>
      </c>
      <c r="Z210" s="97"/>
    </row>
    <row r="211" spans="2:26" s="208" customFormat="1" x14ac:dyDescent="0.2">
      <c r="B211" s="209">
        <f t="shared" si="3"/>
        <v>41290</v>
      </c>
      <c r="C211" s="43">
        <v>9.7891528132320674E-2</v>
      </c>
      <c r="D211" s="43">
        <v>9.7891528132320674E-2</v>
      </c>
      <c r="E211" s="43">
        <v>0</v>
      </c>
      <c r="F211" s="43">
        <v>0</v>
      </c>
      <c r="G211" s="43">
        <v>0.11988789192762608</v>
      </c>
      <c r="H211" s="43">
        <v>0.11988789192762608</v>
      </c>
      <c r="I211" s="43"/>
      <c r="J211" s="43"/>
      <c r="K211" s="43">
        <v>3.6003052864509902E-2</v>
      </c>
      <c r="L211" s="43">
        <v>3.6003052864509902E-2</v>
      </c>
      <c r="M211" s="43">
        <v>8.4642957109380939E-4</v>
      </c>
      <c r="N211" s="43">
        <v>8.4642957109380939E-4</v>
      </c>
      <c r="O211" s="43">
        <v>0</v>
      </c>
      <c r="P211" s="43">
        <v>0</v>
      </c>
      <c r="Q211" s="43">
        <v>9.0136535667689971E-4</v>
      </c>
      <c r="R211" s="43">
        <v>9.0136535667689971E-4</v>
      </c>
      <c r="S211" s="43"/>
      <c r="T211" s="43"/>
      <c r="U211" s="43">
        <v>6.9846423357124556E-4</v>
      </c>
      <c r="V211" s="43">
        <v>6.9846423357124556E-4</v>
      </c>
      <c r="W211" s="43">
        <v>267</v>
      </c>
      <c r="X211" s="260">
        <v>218.8</v>
      </c>
      <c r="Y211" s="56" t="str">
        <f>IF(D211&gt;'1d. STPIS MED Threshold'!$C$10,"Yes","NO")</f>
        <v>NO</v>
      </c>
      <c r="Z211" s="97"/>
    </row>
    <row r="212" spans="2:26" s="208" customFormat="1" x14ac:dyDescent="0.2">
      <c r="B212" s="209">
        <f t="shared" si="3"/>
        <v>41291</v>
      </c>
      <c r="C212" s="43">
        <v>7.7134895137618772E-2</v>
      </c>
      <c r="D212" s="43">
        <v>7.7134895137618772E-2</v>
      </c>
      <c r="E212" s="43">
        <v>0</v>
      </c>
      <c r="F212" s="43">
        <v>0</v>
      </c>
      <c r="G212" s="43">
        <v>5.4755179311982066E-2</v>
      </c>
      <c r="H212" s="43">
        <v>5.4755179311982066E-2</v>
      </c>
      <c r="I212" s="43"/>
      <c r="J212" s="43"/>
      <c r="K212" s="43">
        <v>0.14202528971359149</v>
      </c>
      <c r="L212" s="43">
        <v>0.14202528971359149</v>
      </c>
      <c r="M212" s="43">
        <v>1.6821288044531555E-3</v>
      </c>
      <c r="N212" s="43">
        <v>1.6821288044531555E-3</v>
      </c>
      <c r="O212" s="43">
        <v>0</v>
      </c>
      <c r="P212" s="43">
        <v>0</v>
      </c>
      <c r="Q212" s="43">
        <v>1.4851218288284554E-3</v>
      </c>
      <c r="R212" s="43">
        <v>1.4851218288284554E-3</v>
      </c>
      <c r="S212" s="43"/>
      <c r="T212" s="43"/>
      <c r="U212" s="43">
        <v>2.2643661074317365E-3</v>
      </c>
      <c r="V212" s="43">
        <v>2.2643661074317365E-3</v>
      </c>
      <c r="W212" s="43">
        <v>231</v>
      </c>
      <c r="X212" s="260">
        <v>21.6</v>
      </c>
      <c r="Y212" s="56" t="str">
        <f>IF(D212&gt;'1d. STPIS MED Threshold'!$C$10,"Yes","NO")</f>
        <v>NO</v>
      </c>
      <c r="Z212" s="97"/>
    </row>
    <row r="213" spans="2:26" s="208" customFormat="1" x14ac:dyDescent="0.2">
      <c r="B213" s="209">
        <f t="shared" si="3"/>
        <v>41292</v>
      </c>
      <c r="C213" s="43">
        <v>0.17697941392175479</v>
      </c>
      <c r="D213" s="43">
        <v>0.17697941392175479</v>
      </c>
      <c r="E213" s="43">
        <v>0</v>
      </c>
      <c r="F213" s="43">
        <v>0</v>
      </c>
      <c r="G213" s="43">
        <v>3.4467625040764081E-2</v>
      </c>
      <c r="H213" s="43">
        <v>3.4467625040764081E-2</v>
      </c>
      <c r="I213" s="43"/>
      <c r="J213" s="43"/>
      <c r="K213" s="43">
        <v>0.58673859113708693</v>
      </c>
      <c r="L213" s="43">
        <v>0.58673859113708693</v>
      </c>
      <c r="M213" s="43">
        <v>2.1444265972649823E-3</v>
      </c>
      <c r="N213" s="43">
        <v>2.1444265972649823E-3</v>
      </c>
      <c r="O213" s="43">
        <v>0</v>
      </c>
      <c r="P213" s="43">
        <v>0</v>
      </c>
      <c r="Q213" s="43">
        <v>4.3775543974641589E-4</v>
      </c>
      <c r="R213" s="43">
        <v>4.3775543974641589E-4</v>
      </c>
      <c r="S213" s="43"/>
      <c r="T213" s="43"/>
      <c r="U213" s="43">
        <v>7.0518330737857965E-3</v>
      </c>
      <c r="V213" s="43">
        <v>7.0518330737857965E-3</v>
      </c>
      <c r="W213" s="43">
        <v>284</v>
      </c>
      <c r="X213" s="260">
        <v>264.60000000000002</v>
      </c>
      <c r="Y213" s="56" t="str">
        <f>IF(D213&gt;'1d. STPIS MED Threshold'!$C$10,"Yes","NO")</f>
        <v>NO</v>
      </c>
      <c r="Z213" s="97"/>
    </row>
    <row r="214" spans="2:26" s="208" customFormat="1" x14ac:dyDescent="0.2">
      <c r="B214" s="209">
        <f t="shared" si="3"/>
        <v>41293</v>
      </c>
      <c r="C214" s="43">
        <v>0.552838611257361</v>
      </c>
      <c r="D214" s="43">
        <v>0.552838611257361</v>
      </c>
      <c r="E214" s="43">
        <v>0</v>
      </c>
      <c r="F214" s="43">
        <v>0</v>
      </c>
      <c r="G214" s="43">
        <v>0.4548068968860674</v>
      </c>
      <c r="H214" s="43">
        <v>0.4548068968860674</v>
      </c>
      <c r="I214" s="43"/>
      <c r="J214" s="43"/>
      <c r="K214" s="43">
        <v>0.83927930771228343</v>
      </c>
      <c r="L214" s="43">
        <v>0.83927930771228343</v>
      </c>
      <c r="M214" s="43">
        <v>6.3432910717676734E-3</v>
      </c>
      <c r="N214" s="43">
        <v>6.3432910717676734E-3</v>
      </c>
      <c r="O214" s="43">
        <v>0</v>
      </c>
      <c r="P214" s="43">
        <v>0</v>
      </c>
      <c r="Q214" s="43">
        <v>6.1484551318951759E-3</v>
      </c>
      <c r="R214" s="43">
        <v>6.1484551318951759E-3</v>
      </c>
      <c r="S214" s="43"/>
      <c r="T214" s="43"/>
      <c r="U214" s="43">
        <v>6.9702781279512745E-3</v>
      </c>
      <c r="V214" s="43">
        <v>6.9702781279512745E-3</v>
      </c>
      <c r="W214" s="43">
        <v>395</v>
      </c>
      <c r="X214" s="260">
        <v>282.60000000000002</v>
      </c>
      <c r="Y214" s="56" t="str">
        <f>IF(D214&gt;'1d. STPIS MED Threshold'!$C$10,"Yes","NO")</f>
        <v>NO</v>
      </c>
      <c r="Z214" s="97"/>
    </row>
    <row r="215" spans="2:26" s="208" customFormat="1" x14ac:dyDescent="0.2">
      <c r="B215" s="209">
        <f t="shared" si="3"/>
        <v>41294</v>
      </c>
      <c r="C215" s="43">
        <v>0.22269950234321745</v>
      </c>
      <c r="D215" s="43">
        <v>0.22269950234321745</v>
      </c>
      <c r="E215" s="43">
        <v>0</v>
      </c>
      <c r="F215" s="43">
        <v>0</v>
      </c>
      <c r="G215" s="43">
        <v>0.19799521465204273</v>
      </c>
      <c r="H215" s="43">
        <v>0.19799521465204273</v>
      </c>
      <c r="I215" s="43"/>
      <c r="J215" s="43"/>
      <c r="K215" s="43">
        <v>0.29579949189413701</v>
      </c>
      <c r="L215" s="43">
        <v>0.29579949189413701</v>
      </c>
      <c r="M215" s="43">
        <v>4.1654763038736645E-3</v>
      </c>
      <c r="N215" s="43">
        <v>4.1654763038736645E-3</v>
      </c>
      <c r="O215" s="43">
        <v>0</v>
      </c>
      <c r="P215" s="43">
        <v>0</v>
      </c>
      <c r="Q215" s="43">
        <v>4.1121336605016824E-3</v>
      </c>
      <c r="R215" s="43">
        <v>4.1121336605016824E-3</v>
      </c>
      <c r="S215" s="43"/>
      <c r="T215" s="43"/>
      <c r="U215" s="43">
        <v>4.3638743931487178E-3</v>
      </c>
      <c r="V215" s="43">
        <v>4.3638743931487178E-3</v>
      </c>
      <c r="W215" s="43">
        <v>203</v>
      </c>
      <c r="X215" s="260">
        <v>186.8</v>
      </c>
      <c r="Y215" s="56" t="str">
        <f>IF(D215&gt;'1d. STPIS MED Threshold'!$C$10,"Yes","NO")</f>
        <v>NO</v>
      </c>
      <c r="Z215" s="97"/>
    </row>
    <row r="216" spans="2:26" s="208" customFormat="1" x14ac:dyDescent="0.2">
      <c r="B216" s="209">
        <f t="shared" si="3"/>
        <v>41295</v>
      </c>
      <c r="C216" s="43">
        <v>0.50199823761540419</v>
      </c>
      <c r="D216" s="43">
        <v>0.50199823761540419</v>
      </c>
      <c r="E216" s="43">
        <v>0</v>
      </c>
      <c r="F216" s="43">
        <v>0</v>
      </c>
      <c r="G216" s="43">
        <v>0.39136808842860538</v>
      </c>
      <c r="H216" s="43">
        <v>0.39136808842860538</v>
      </c>
      <c r="I216" s="43"/>
      <c r="J216" s="43"/>
      <c r="K216" s="43">
        <v>0.82372103124843954</v>
      </c>
      <c r="L216" s="43">
        <v>0.82372103124843954</v>
      </c>
      <c r="M216" s="43">
        <v>1.012328898706925E-2</v>
      </c>
      <c r="N216" s="43">
        <v>1.012328898706925E-2</v>
      </c>
      <c r="O216" s="43">
        <v>0</v>
      </c>
      <c r="P216" s="43">
        <v>0</v>
      </c>
      <c r="Q216" s="43">
        <v>9.0608694161840031E-3</v>
      </c>
      <c r="R216" s="43">
        <v>9.0608694161840031E-3</v>
      </c>
      <c r="S216" s="43"/>
      <c r="T216" s="43"/>
      <c r="U216" s="43">
        <v>1.3271350629555588E-2</v>
      </c>
      <c r="V216" s="43">
        <v>1.3271350629555588E-2</v>
      </c>
      <c r="W216" s="43">
        <v>532</v>
      </c>
      <c r="X216" s="260">
        <v>444.6</v>
      </c>
      <c r="Y216" s="56" t="str">
        <f>IF(D216&gt;'1d. STPIS MED Threshold'!$C$10,"Yes","NO")</f>
        <v>NO</v>
      </c>
      <c r="Z216" s="97"/>
    </row>
    <row r="217" spans="2:26" s="208" customFormat="1" x14ac:dyDescent="0.2">
      <c r="B217" s="209">
        <f t="shared" si="3"/>
        <v>41296</v>
      </c>
      <c r="C217" s="43">
        <v>0.22935416783920617</v>
      </c>
      <c r="D217" s="43">
        <v>0.22935416783920617</v>
      </c>
      <c r="E217" s="43">
        <v>0</v>
      </c>
      <c r="F217" s="43">
        <v>0</v>
      </c>
      <c r="G217" s="43">
        <v>0.22460907851264905</v>
      </c>
      <c r="H217" s="43">
        <v>0.22460907851264905</v>
      </c>
      <c r="I217" s="43"/>
      <c r="J217" s="43"/>
      <c r="K217" s="43">
        <v>0.24544241384476526</v>
      </c>
      <c r="L217" s="43">
        <v>0.24544241384476526</v>
      </c>
      <c r="M217" s="43">
        <v>3.2401714605177039E-3</v>
      </c>
      <c r="N217" s="43">
        <v>3.2401714605177039E-3</v>
      </c>
      <c r="O217" s="43">
        <v>0</v>
      </c>
      <c r="P217" s="43">
        <v>0</v>
      </c>
      <c r="Q217" s="43">
        <v>3.6391591565692106E-3</v>
      </c>
      <c r="R217" s="43">
        <v>3.6391591565692106E-3</v>
      </c>
      <c r="S217" s="43"/>
      <c r="T217" s="43"/>
      <c r="U217" s="43">
        <v>2.1359431068903121E-3</v>
      </c>
      <c r="V217" s="43">
        <v>2.1359431068903121E-3</v>
      </c>
      <c r="W217" s="43">
        <v>351</v>
      </c>
      <c r="X217" s="260">
        <v>336.2</v>
      </c>
      <c r="Y217" s="56" t="str">
        <f>IF(D217&gt;'1d. STPIS MED Threshold'!$C$10,"Yes","NO")</f>
        <v>NO</v>
      </c>
      <c r="Z217" s="97"/>
    </row>
    <row r="218" spans="2:26" s="208" customFormat="1" x14ac:dyDescent="0.2">
      <c r="B218" s="209">
        <f t="shared" si="3"/>
        <v>41297</v>
      </c>
      <c r="C218" s="43">
        <v>0.27635843621980294</v>
      </c>
      <c r="D218" s="43">
        <v>0.27635843621980294</v>
      </c>
      <c r="E218" s="43">
        <v>0</v>
      </c>
      <c r="F218" s="43">
        <v>0</v>
      </c>
      <c r="G218" s="43">
        <v>7.5962129057876124E-2</v>
      </c>
      <c r="H218" s="43">
        <v>7.5962129057876124E-2</v>
      </c>
      <c r="I218" s="43"/>
      <c r="J218" s="43"/>
      <c r="K218" s="43">
        <v>0.85194024876729912</v>
      </c>
      <c r="L218" s="43">
        <v>0.85194024876729912</v>
      </c>
      <c r="M218" s="43">
        <v>3.7072151911824495E-3</v>
      </c>
      <c r="N218" s="43">
        <v>3.7072151911824495E-3</v>
      </c>
      <c r="O218" s="43">
        <v>0</v>
      </c>
      <c r="P218" s="43">
        <v>0</v>
      </c>
      <c r="Q218" s="43">
        <v>1.8074097460277893E-3</v>
      </c>
      <c r="R218" s="43">
        <v>1.8074097460277893E-3</v>
      </c>
      <c r="S218" s="43"/>
      <c r="T218" s="43"/>
      <c r="U218" s="43">
        <v>9.175875621445468E-3</v>
      </c>
      <c r="V218" s="43">
        <v>9.175875621445468E-3</v>
      </c>
      <c r="W218" s="43">
        <v>280</v>
      </c>
      <c r="X218" s="260">
        <v>251.4</v>
      </c>
      <c r="Y218" s="56" t="str">
        <f>IF(D218&gt;'1d. STPIS MED Threshold'!$C$10,"Yes","NO")</f>
        <v>NO</v>
      </c>
      <c r="Z218" s="97"/>
    </row>
    <row r="219" spans="2:26" s="208" customFormat="1" x14ac:dyDescent="0.2">
      <c r="B219" s="209">
        <f t="shared" si="3"/>
        <v>41298</v>
      </c>
      <c r="C219" s="43">
        <v>0.1363646792649513</v>
      </c>
      <c r="D219" s="43">
        <v>0.1363646792649513</v>
      </c>
      <c r="E219" s="43">
        <v>0</v>
      </c>
      <c r="F219" s="43">
        <v>0</v>
      </c>
      <c r="G219" s="43">
        <v>5.4332100720456904E-2</v>
      </c>
      <c r="H219" s="43">
        <v>5.4332100720456904E-2</v>
      </c>
      <c r="I219" s="43"/>
      <c r="J219" s="43"/>
      <c r="K219" s="43">
        <v>0.37210438817836683</v>
      </c>
      <c r="L219" s="43">
        <v>0.37210438817836683</v>
      </c>
      <c r="M219" s="43">
        <v>2.2398405238974752E-3</v>
      </c>
      <c r="N219" s="43">
        <v>2.2398405238974752E-3</v>
      </c>
      <c r="O219" s="43">
        <v>0</v>
      </c>
      <c r="P219" s="43">
        <v>0</v>
      </c>
      <c r="Q219" s="43">
        <v>1.6673096468214149E-3</v>
      </c>
      <c r="R219" s="43">
        <v>1.6673096468214149E-3</v>
      </c>
      <c r="S219" s="43"/>
      <c r="T219" s="43"/>
      <c r="U219" s="43">
        <v>3.8993828972672356E-3</v>
      </c>
      <c r="V219" s="43">
        <v>3.8993828972672356E-3</v>
      </c>
      <c r="W219" s="43">
        <v>316</v>
      </c>
      <c r="X219" s="260">
        <v>278.2</v>
      </c>
      <c r="Y219" s="56" t="str">
        <f>IF(D219&gt;'1d. STPIS MED Threshold'!$C$10,"Yes","NO")</f>
        <v>NO</v>
      </c>
      <c r="Z219" s="97"/>
    </row>
    <row r="220" spans="2:26" s="208" customFormat="1" x14ac:dyDescent="0.2">
      <c r="B220" s="209">
        <f t="shared" si="3"/>
        <v>41299</v>
      </c>
      <c r="C220" s="43">
        <v>0.31722650800314289</v>
      </c>
      <c r="D220" s="43">
        <v>0.31722650800314289</v>
      </c>
      <c r="E220" s="43">
        <v>0</v>
      </c>
      <c r="F220" s="43">
        <v>0</v>
      </c>
      <c r="G220" s="43">
        <v>0.14518757346510547</v>
      </c>
      <c r="H220" s="43">
        <v>0.14518757346510547</v>
      </c>
      <c r="I220" s="43"/>
      <c r="J220" s="43"/>
      <c r="K220" s="43">
        <v>0.81181368343182014</v>
      </c>
      <c r="L220" s="43">
        <v>0.81181368343182014</v>
      </c>
      <c r="M220" s="43">
        <v>2.5503043597434856E-3</v>
      </c>
      <c r="N220" s="43">
        <v>2.5503043597434856E-3</v>
      </c>
      <c r="O220" s="43">
        <v>0</v>
      </c>
      <c r="P220" s="43">
        <v>0</v>
      </c>
      <c r="Q220" s="43">
        <v>8.6811409259493933E-4</v>
      </c>
      <c r="R220" s="43">
        <v>8.6811409259493933E-4</v>
      </c>
      <c r="S220" s="43"/>
      <c r="T220" s="43"/>
      <c r="U220" s="43">
        <v>7.3802553348564521E-3</v>
      </c>
      <c r="V220" s="43">
        <v>7.3802553348564521E-3</v>
      </c>
      <c r="W220" s="43">
        <v>490</v>
      </c>
      <c r="X220" s="260">
        <v>409.2</v>
      </c>
      <c r="Y220" s="56" t="str">
        <f>IF(D220&gt;'1d. STPIS MED Threshold'!$C$10,"Yes","NO")</f>
        <v>NO</v>
      </c>
      <c r="Z220" s="97"/>
    </row>
    <row r="221" spans="2:26" s="208" customFormat="1" x14ac:dyDescent="0.2">
      <c r="B221" s="209">
        <f t="shared" si="3"/>
        <v>41300</v>
      </c>
      <c r="C221" s="43">
        <v>8.3576482945668875</v>
      </c>
      <c r="D221" s="43">
        <v>8.3576482945668875</v>
      </c>
      <c r="E221" s="43">
        <v>0</v>
      </c>
      <c r="F221" s="43">
        <v>0</v>
      </c>
      <c r="G221" s="43">
        <v>0.84860640252840946</v>
      </c>
      <c r="H221" s="43">
        <v>0.84860640252840946</v>
      </c>
      <c r="I221" s="43"/>
      <c r="J221" s="43"/>
      <c r="K221" s="43">
        <v>29.877560583897754</v>
      </c>
      <c r="L221" s="43">
        <v>29.877560583897754</v>
      </c>
      <c r="M221" s="43">
        <v>1.8828213490937079E-2</v>
      </c>
      <c r="N221" s="43">
        <v>1.8828213490937079E-2</v>
      </c>
      <c r="O221" s="43">
        <v>0</v>
      </c>
      <c r="P221" s="43">
        <v>0</v>
      </c>
      <c r="Q221" s="43">
        <v>6.1703984531261994E-3</v>
      </c>
      <c r="R221" s="43">
        <v>6.1703984531261994E-3</v>
      </c>
      <c r="S221" s="43"/>
      <c r="T221" s="43"/>
      <c r="U221" s="43">
        <v>5.5156333751304396E-2</v>
      </c>
      <c r="V221" s="43">
        <v>5.5156333751304396E-2</v>
      </c>
      <c r="W221" s="43">
        <v>0</v>
      </c>
      <c r="X221" s="260">
        <v>0</v>
      </c>
      <c r="Y221" s="56" t="str">
        <f>IF(D221&gt;'1d. STPIS MED Threshold'!$C$10,"Yes","NO")</f>
        <v>Yes</v>
      </c>
      <c r="Z221" s="97"/>
    </row>
    <row r="222" spans="2:26" s="208" customFormat="1" x14ac:dyDescent="0.2">
      <c r="B222" s="209">
        <f t="shared" si="3"/>
        <v>41301</v>
      </c>
      <c r="C222" s="43">
        <v>281.2041493381335</v>
      </c>
      <c r="D222" s="43">
        <v>281.2041493381335</v>
      </c>
      <c r="E222" s="43">
        <v>0</v>
      </c>
      <c r="F222" s="43">
        <v>0</v>
      </c>
      <c r="G222" s="43">
        <v>167.40621435888932</v>
      </c>
      <c r="H222" s="43">
        <v>167.40621435888932</v>
      </c>
      <c r="I222" s="43"/>
      <c r="J222" s="43"/>
      <c r="K222" s="43">
        <v>609.01529695700526</v>
      </c>
      <c r="L222" s="43">
        <v>609.01529695700526</v>
      </c>
      <c r="M222" s="43">
        <v>0.20803393189546793</v>
      </c>
      <c r="N222" s="43">
        <v>0.20803393189546793</v>
      </c>
      <c r="O222" s="43">
        <v>0</v>
      </c>
      <c r="P222" s="43">
        <v>0</v>
      </c>
      <c r="Q222" s="43">
        <v>0.15079936621806664</v>
      </c>
      <c r="R222" s="43">
        <v>0.15079936621806664</v>
      </c>
      <c r="S222" s="43"/>
      <c r="T222" s="43"/>
      <c r="U222" s="43">
        <v>0.37364474231845168</v>
      </c>
      <c r="V222" s="43">
        <v>0.37364474231845168</v>
      </c>
      <c r="W222" s="43">
        <v>0</v>
      </c>
      <c r="X222" s="260">
        <v>0</v>
      </c>
      <c r="Y222" s="56" t="str">
        <f>IF(D222&gt;'1d. STPIS MED Threshold'!$C$10,"Yes","NO")</f>
        <v>Yes</v>
      </c>
      <c r="Z222" s="97"/>
    </row>
    <row r="223" spans="2:26" s="208" customFormat="1" x14ac:dyDescent="0.2">
      <c r="B223" s="209">
        <f t="shared" si="3"/>
        <v>41302</v>
      </c>
      <c r="C223" s="43">
        <v>139.69348479154974</v>
      </c>
      <c r="D223" s="43">
        <v>139.69348479154974</v>
      </c>
      <c r="E223" s="43">
        <v>0</v>
      </c>
      <c r="F223" s="43">
        <v>0</v>
      </c>
      <c r="G223" s="43">
        <v>131.14768956346725</v>
      </c>
      <c r="H223" s="43">
        <v>131.14768956346725</v>
      </c>
      <c r="I223" s="43"/>
      <c r="J223" s="43"/>
      <c r="K223" s="43">
        <v>165.61354907085908</v>
      </c>
      <c r="L223" s="43">
        <v>165.61354907085908</v>
      </c>
      <c r="M223" s="43">
        <v>0.13557070814419536</v>
      </c>
      <c r="N223" s="43">
        <v>0.13557070814419536</v>
      </c>
      <c r="O223" s="43">
        <v>0</v>
      </c>
      <c r="P223" s="43">
        <v>0</v>
      </c>
      <c r="Q223" s="43">
        <v>0.13933555226727345</v>
      </c>
      <c r="R223" s="43">
        <v>0.13933555226727345</v>
      </c>
      <c r="S223" s="43"/>
      <c r="T223" s="43"/>
      <c r="U223" s="43">
        <v>0.12633971890211967</v>
      </c>
      <c r="V223" s="43">
        <v>0.12633971890211967</v>
      </c>
      <c r="W223" s="43">
        <v>0</v>
      </c>
      <c r="X223" s="260">
        <v>0</v>
      </c>
      <c r="Y223" s="56" t="str">
        <f>IF(D223&gt;'1d. STPIS MED Threshold'!$C$10,"Yes","NO")</f>
        <v>Yes</v>
      </c>
      <c r="Z223" s="97"/>
    </row>
    <row r="224" spans="2:26" s="208" customFormat="1" x14ac:dyDescent="0.2">
      <c r="B224" s="209">
        <f t="shared" si="3"/>
        <v>41303</v>
      </c>
      <c r="C224" s="43">
        <v>14.272484523610089</v>
      </c>
      <c r="D224" s="43">
        <v>14.272484523610089</v>
      </c>
      <c r="E224" s="43">
        <v>3.1311987646501898</v>
      </c>
      <c r="F224" s="43">
        <v>3.1311987646501898</v>
      </c>
      <c r="G224" s="43">
        <v>13.13595024212117</v>
      </c>
      <c r="H224" s="43">
        <v>13.13595024212117</v>
      </c>
      <c r="I224" s="43"/>
      <c r="J224" s="43"/>
      <c r="K224" s="43">
        <v>17.636158359808448</v>
      </c>
      <c r="L224" s="43">
        <v>17.636158359808448</v>
      </c>
      <c r="M224" s="43">
        <v>2.2767296506167652E-2</v>
      </c>
      <c r="N224" s="43">
        <v>2.2767296506167652E-2</v>
      </c>
      <c r="O224" s="43">
        <v>4.4045558653138636E-4</v>
      </c>
      <c r="P224" s="43">
        <v>4.4045558653138636E-4</v>
      </c>
      <c r="Q224" s="43">
        <v>1.7208111766424266E-2</v>
      </c>
      <c r="R224" s="43">
        <v>1.7208111766424266E-2</v>
      </c>
      <c r="S224" s="43"/>
      <c r="T224" s="43"/>
      <c r="U224" s="43">
        <v>3.8862735679738483E-2</v>
      </c>
      <c r="V224" s="43">
        <v>3.8862735679738483E-2</v>
      </c>
      <c r="W224" s="43">
        <v>0</v>
      </c>
      <c r="X224" s="260">
        <v>0</v>
      </c>
      <c r="Y224" s="56" t="str">
        <f>IF(D224&gt;'1d. STPIS MED Threshold'!$C$10,"Yes","NO")</f>
        <v>Yes</v>
      </c>
      <c r="Z224" s="97"/>
    </row>
    <row r="225" spans="2:26" s="208" customFormat="1" x14ac:dyDescent="0.2">
      <c r="B225" s="209">
        <f t="shared" si="3"/>
        <v>41304</v>
      </c>
      <c r="C225" s="43">
        <v>3.2321937379902663</v>
      </c>
      <c r="D225" s="43">
        <v>3.2321937379902663</v>
      </c>
      <c r="E225" s="43">
        <v>0</v>
      </c>
      <c r="F225" s="43">
        <v>0</v>
      </c>
      <c r="G225" s="43">
        <v>2.6178843041811546</v>
      </c>
      <c r="H225" s="43">
        <v>2.6178843041811546</v>
      </c>
      <c r="I225" s="43"/>
      <c r="J225" s="43"/>
      <c r="K225" s="43">
        <v>5.018742946286733</v>
      </c>
      <c r="L225" s="43">
        <v>5.018742946286733</v>
      </c>
      <c r="M225" s="43">
        <v>8.9118204869052722E-3</v>
      </c>
      <c r="N225" s="43">
        <v>8.9118204869052722E-3</v>
      </c>
      <c r="O225" s="43">
        <v>0</v>
      </c>
      <c r="P225" s="43">
        <v>0</v>
      </c>
      <c r="Q225" s="43">
        <v>7.0199727643663196E-3</v>
      </c>
      <c r="R225" s="43">
        <v>7.0199727643663196E-3</v>
      </c>
      <c r="S225" s="43"/>
      <c r="T225" s="43"/>
      <c r="U225" s="43">
        <v>1.4402144677051301E-2</v>
      </c>
      <c r="V225" s="43">
        <v>1.4402144677051301E-2</v>
      </c>
      <c r="W225" s="43">
        <v>5318</v>
      </c>
      <c r="X225" s="260">
        <v>3560</v>
      </c>
      <c r="Y225" s="56" t="str">
        <f>IF(D225&gt;'1d. STPIS MED Threshold'!$C$10,"Yes","NO")</f>
        <v>NO</v>
      </c>
      <c r="Z225" s="97"/>
    </row>
    <row r="226" spans="2:26" s="208" customFormat="1" x14ac:dyDescent="0.2">
      <c r="B226" s="209">
        <f t="shared" si="3"/>
        <v>41305</v>
      </c>
      <c r="C226" s="43">
        <v>1.1063416977544971</v>
      </c>
      <c r="D226" s="43">
        <v>1.1063416977544971</v>
      </c>
      <c r="E226" s="43">
        <v>0</v>
      </c>
      <c r="F226" s="43">
        <v>0</v>
      </c>
      <c r="G226" s="43">
        <v>1.0983795419629296</v>
      </c>
      <c r="H226" s="43">
        <v>1.0983795419629296</v>
      </c>
      <c r="I226" s="43"/>
      <c r="J226" s="43"/>
      <c r="K226" s="43">
        <v>1.141342433718693</v>
      </c>
      <c r="L226" s="43">
        <v>1.141342433718693</v>
      </c>
      <c r="M226" s="43">
        <v>4.1587963974881537E-3</v>
      </c>
      <c r="N226" s="43">
        <v>4.1587963974881537E-3</v>
      </c>
      <c r="O226" s="43">
        <v>0</v>
      </c>
      <c r="P226" s="43">
        <v>0</v>
      </c>
      <c r="Q226" s="43">
        <v>3.8825729521159602E-3</v>
      </c>
      <c r="R226" s="43">
        <v>3.8825729521159602E-3</v>
      </c>
      <c r="S226" s="43"/>
      <c r="T226" s="43"/>
      <c r="U226" s="43">
        <v>4.9919904689587572E-3</v>
      </c>
      <c r="V226" s="43">
        <v>4.9919904689587572E-3</v>
      </c>
      <c r="W226" s="43">
        <v>2711</v>
      </c>
      <c r="X226" s="260">
        <v>1444.6</v>
      </c>
      <c r="Y226" s="56" t="str">
        <f>IF(D226&gt;'1d. STPIS MED Threshold'!$C$10,"Yes","NO")</f>
        <v>NO</v>
      </c>
      <c r="Z226" s="97"/>
    </row>
    <row r="227" spans="2:26" s="208" customFormat="1" x14ac:dyDescent="0.2">
      <c r="B227" s="209">
        <f t="shared" si="3"/>
        <v>41306</v>
      </c>
      <c r="C227" s="43">
        <v>0.9833009249474306</v>
      </c>
      <c r="D227" s="43">
        <v>0.9833009249474306</v>
      </c>
      <c r="E227" s="43">
        <v>0</v>
      </c>
      <c r="F227" s="43">
        <v>0</v>
      </c>
      <c r="G227" s="43">
        <v>0.62776924848462257</v>
      </c>
      <c r="H227" s="43">
        <v>0.62776924848462257</v>
      </c>
      <c r="I227" s="43"/>
      <c r="J227" s="43"/>
      <c r="K227" s="43">
        <v>2.006738356027042</v>
      </c>
      <c r="L227" s="43">
        <v>2.006738356027042</v>
      </c>
      <c r="M227" s="43">
        <v>8.062849247644709E-3</v>
      </c>
      <c r="N227" s="43">
        <v>8.062849247644709E-3</v>
      </c>
      <c r="O227" s="43">
        <v>0</v>
      </c>
      <c r="P227" s="43">
        <v>0</v>
      </c>
      <c r="Q227" s="43">
        <v>5.5680554441457234E-3</v>
      </c>
      <c r="R227" s="43">
        <v>5.5680554441457234E-3</v>
      </c>
      <c r="S227" s="43"/>
      <c r="T227" s="43"/>
      <c r="U227" s="43">
        <v>1.5257352560442571E-2</v>
      </c>
      <c r="V227" s="43">
        <v>1.5257352560442571E-2</v>
      </c>
      <c r="W227" s="43">
        <v>1812</v>
      </c>
      <c r="X227" s="260">
        <v>1146.4000000000001</v>
      </c>
      <c r="Y227" s="56" t="str">
        <f>IF(D227&gt;'1d. STPIS MED Threshold'!$C$10,"Yes","NO")</f>
        <v>NO</v>
      </c>
      <c r="Z227" s="97"/>
    </row>
    <row r="228" spans="2:26" s="208" customFormat="1" x14ac:dyDescent="0.2">
      <c r="B228" s="209">
        <f t="shared" si="3"/>
        <v>41307</v>
      </c>
      <c r="C228" s="43">
        <v>0.32374205775817799</v>
      </c>
      <c r="D228" s="43">
        <v>0.32374205775817799</v>
      </c>
      <c r="E228" s="43">
        <v>7.6511324191497398E-3</v>
      </c>
      <c r="F228" s="43">
        <v>7.6511324191497398E-3</v>
      </c>
      <c r="G228" s="43">
        <v>0.2856254046934969</v>
      </c>
      <c r="H228" s="43">
        <v>0.2856254046934969</v>
      </c>
      <c r="I228" s="43"/>
      <c r="J228" s="43"/>
      <c r="K228" s="43">
        <v>0.43578040074437069</v>
      </c>
      <c r="L228" s="43">
        <v>0.43578040074437069</v>
      </c>
      <c r="M228" s="43">
        <v>3.1461916590580369E-3</v>
      </c>
      <c r="N228" s="43">
        <v>3.1461916590580369E-3</v>
      </c>
      <c r="O228" s="43">
        <v>2.5775853180740299E-4</v>
      </c>
      <c r="P228" s="43">
        <v>2.5775853180740299E-4</v>
      </c>
      <c r="Q228" s="43">
        <v>3.1788525560362446E-3</v>
      </c>
      <c r="R228" s="43">
        <v>3.1788525560362446E-3</v>
      </c>
      <c r="S228" s="43"/>
      <c r="T228" s="43"/>
      <c r="U228" s="43">
        <v>3.0854382373131312E-3</v>
      </c>
      <c r="V228" s="43">
        <v>3.0854382373131312E-3</v>
      </c>
      <c r="W228" s="43">
        <v>923</v>
      </c>
      <c r="X228" s="260">
        <v>663.8</v>
      </c>
      <c r="Y228" s="56" t="str">
        <f>IF(D228&gt;'1d. STPIS MED Threshold'!$C$10,"Yes","NO")</f>
        <v>NO</v>
      </c>
      <c r="Z228" s="97"/>
    </row>
    <row r="229" spans="2:26" s="208" customFormat="1" x14ac:dyDescent="0.2">
      <c r="B229" s="209">
        <f t="shared" si="3"/>
        <v>41308</v>
      </c>
      <c r="C229" s="43">
        <v>7.6128112708653078E-2</v>
      </c>
      <c r="D229" s="43">
        <v>7.6128112708653078E-2</v>
      </c>
      <c r="E229" s="43">
        <v>0</v>
      </c>
      <c r="F229" s="43">
        <v>0</v>
      </c>
      <c r="G229" s="43">
        <v>9.9965373932924484E-2</v>
      </c>
      <c r="H229" s="43">
        <v>9.9965373932924484E-2</v>
      </c>
      <c r="I229" s="43"/>
      <c r="J229" s="43"/>
      <c r="K229" s="43">
        <v>9.130732262704928E-3</v>
      </c>
      <c r="L229" s="43">
        <v>9.130732262704928E-3</v>
      </c>
      <c r="M229" s="43">
        <v>1.2248538878820465E-3</v>
      </c>
      <c r="N229" s="43">
        <v>1.2248538878820465E-3</v>
      </c>
      <c r="O229" s="43">
        <v>0</v>
      </c>
      <c r="P229" s="43">
        <v>0</v>
      </c>
      <c r="Q229" s="43">
        <v>1.4771422396308239E-3</v>
      </c>
      <c r="R229" s="43">
        <v>1.4771422396308239E-3</v>
      </c>
      <c r="S229" s="43"/>
      <c r="T229" s="43"/>
      <c r="U229" s="43">
        <v>5.2044986996660643E-4</v>
      </c>
      <c r="V229" s="43">
        <v>5.2044986996660643E-4</v>
      </c>
      <c r="W229" s="43">
        <v>298</v>
      </c>
      <c r="X229" s="260">
        <v>267.8</v>
      </c>
      <c r="Y229" s="56" t="str">
        <f>IF(D229&gt;'1d. STPIS MED Threshold'!$C$10,"Yes","NO")</f>
        <v>NO</v>
      </c>
      <c r="Z229" s="97"/>
    </row>
    <row r="230" spans="2:26" s="208" customFormat="1" x14ac:dyDescent="0.2">
      <c r="B230" s="209">
        <f t="shared" si="3"/>
        <v>41309</v>
      </c>
      <c r="C230" s="43">
        <v>0.4247311092879677</v>
      </c>
      <c r="D230" s="43">
        <v>0.4247311092879677</v>
      </c>
      <c r="E230" s="43">
        <v>0</v>
      </c>
      <c r="F230" s="43">
        <v>0</v>
      </c>
      <c r="G230" s="43">
        <v>0.3223986088011252</v>
      </c>
      <c r="H230" s="43">
        <v>0.3223986088011252</v>
      </c>
      <c r="I230" s="43"/>
      <c r="J230" s="43"/>
      <c r="K230" s="43">
        <v>0.72060216356799633</v>
      </c>
      <c r="L230" s="43">
        <v>0.72060216356799633</v>
      </c>
      <c r="M230" s="43">
        <v>5.4473725526487356E-3</v>
      </c>
      <c r="N230" s="43">
        <v>5.4473725526487356E-3</v>
      </c>
      <c r="O230" s="43">
        <v>0</v>
      </c>
      <c r="P230" s="43">
        <v>0</v>
      </c>
      <c r="Q230" s="43">
        <v>4.6091678586655483E-3</v>
      </c>
      <c r="R230" s="43">
        <v>4.6091678586655483E-3</v>
      </c>
      <c r="S230" s="43"/>
      <c r="T230" s="43"/>
      <c r="U230" s="43">
        <v>7.8928278060689267E-3</v>
      </c>
      <c r="V230" s="43">
        <v>7.8928278060689267E-3</v>
      </c>
      <c r="W230" s="43">
        <v>736</v>
      </c>
      <c r="X230" s="260">
        <v>656.6</v>
      </c>
      <c r="Y230" s="56" t="str">
        <f>IF(D230&gt;'1d. STPIS MED Threshold'!$C$10,"Yes","NO")</f>
        <v>NO</v>
      </c>
      <c r="Z230" s="97"/>
    </row>
    <row r="231" spans="2:26" s="208" customFormat="1" x14ac:dyDescent="0.2">
      <c r="B231" s="209">
        <f t="shared" si="3"/>
        <v>41310</v>
      </c>
      <c r="C231" s="43">
        <v>0.36634049220601728</v>
      </c>
      <c r="D231" s="43">
        <v>0.36634049220601728</v>
      </c>
      <c r="E231" s="43">
        <v>0</v>
      </c>
      <c r="F231" s="43">
        <v>0</v>
      </c>
      <c r="G231" s="43">
        <v>0.3214567236814948</v>
      </c>
      <c r="H231" s="43">
        <v>0.3214567236814948</v>
      </c>
      <c r="I231" s="43"/>
      <c r="J231" s="43"/>
      <c r="K231" s="43">
        <v>0.49807542950131706</v>
      </c>
      <c r="L231" s="43">
        <v>0.49807542950131706</v>
      </c>
      <c r="M231" s="43">
        <v>5.0543382484274941E-3</v>
      </c>
      <c r="N231" s="43">
        <v>5.0543382484274941E-3</v>
      </c>
      <c r="O231" s="43">
        <v>0</v>
      </c>
      <c r="P231" s="43">
        <v>0</v>
      </c>
      <c r="Q231" s="43">
        <v>4.0021470277993186E-3</v>
      </c>
      <c r="R231" s="43">
        <v>4.0021470277993186E-3</v>
      </c>
      <c r="S231" s="43"/>
      <c r="T231" s="43"/>
      <c r="U231" s="43">
        <v>8.1031018427905142E-3</v>
      </c>
      <c r="V231" s="43">
        <v>8.1031018427905142E-3</v>
      </c>
      <c r="W231" s="43">
        <v>520</v>
      </c>
      <c r="X231" s="260">
        <v>491.4</v>
      </c>
      <c r="Y231" s="56" t="str">
        <f>IF(D231&gt;'1d. STPIS MED Threshold'!$C$10,"Yes","NO")</f>
        <v>NO</v>
      </c>
      <c r="Z231" s="97"/>
    </row>
    <row r="232" spans="2:26" s="208" customFormat="1" x14ac:dyDescent="0.2">
      <c r="B232" s="209">
        <f t="shared" si="3"/>
        <v>41311</v>
      </c>
      <c r="C232" s="43">
        <v>0.42870259016603357</v>
      </c>
      <c r="D232" s="43">
        <v>0.42870259016603357</v>
      </c>
      <c r="E232" s="43">
        <v>0</v>
      </c>
      <c r="F232" s="43">
        <v>0</v>
      </c>
      <c r="G232" s="43">
        <v>0.38088684625826713</v>
      </c>
      <c r="H232" s="43">
        <v>0.38088684625826713</v>
      </c>
      <c r="I232" s="43"/>
      <c r="J232" s="43"/>
      <c r="K232" s="43">
        <v>0.56942246175483824</v>
      </c>
      <c r="L232" s="43">
        <v>0.56942246175483824</v>
      </c>
      <c r="M232" s="43">
        <v>5.5944049481499161E-3</v>
      </c>
      <c r="N232" s="43">
        <v>5.5944049481499161E-3</v>
      </c>
      <c r="O232" s="43">
        <v>0</v>
      </c>
      <c r="P232" s="43">
        <v>0</v>
      </c>
      <c r="Q232" s="43">
        <v>6.2399279348318544E-3</v>
      </c>
      <c r="R232" s="43">
        <v>6.2399279348318544E-3</v>
      </c>
      <c r="S232" s="43"/>
      <c r="T232" s="43"/>
      <c r="U232" s="43">
        <v>3.8216699919456261E-3</v>
      </c>
      <c r="V232" s="43">
        <v>3.8216699919456261E-3</v>
      </c>
      <c r="W232" s="43">
        <v>514</v>
      </c>
      <c r="X232" s="260">
        <v>426.6</v>
      </c>
      <c r="Y232" s="56" t="str">
        <f>IF(D232&gt;'1d. STPIS MED Threshold'!$C$10,"Yes","NO")</f>
        <v>NO</v>
      </c>
      <c r="Z232" s="97"/>
    </row>
    <row r="233" spans="2:26" s="208" customFormat="1" x14ac:dyDescent="0.2">
      <c r="B233" s="209">
        <f t="shared" si="3"/>
        <v>41312</v>
      </c>
      <c r="C233" s="43">
        <v>0.11720688874962455</v>
      </c>
      <c r="D233" s="43">
        <v>0.11720688874962455</v>
      </c>
      <c r="E233" s="43">
        <v>0</v>
      </c>
      <c r="F233" s="43">
        <v>0</v>
      </c>
      <c r="G233" s="43">
        <v>0.13581030332287317</v>
      </c>
      <c r="H233" s="43">
        <v>0.13581030332287317</v>
      </c>
      <c r="I233" s="43"/>
      <c r="J233" s="43"/>
      <c r="K233" s="43">
        <v>6.5645139670201053E-2</v>
      </c>
      <c r="L233" s="43">
        <v>6.5645139670201053E-2</v>
      </c>
      <c r="M233" s="43">
        <v>9.4448607829130337E-4</v>
      </c>
      <c r="N233" s="43">
        <v>9.4448607829130337E-4</v>
      </c>
      <c r="O233" s="43">
        <v>0</v>
      </c>
      <c r="P233" s="43">
        <v>0</v>
      </c>
      <c r="Q233" s="43">
        <v>1.0182119100743839E-3</v>
      </c>
      <c r="R233" s="43">
        <v>1.0182119100743839E-3</v>
      </c>
      <c r="S233" s="43"/>
      <c r="T233" s="43"/>
      <c r="U233" s="43">
        <v>7.4550055012323946E-4</v>
      </c>
      <c r="V233" s="43">
        <v>7.4550055012323946E-4</v>
      </c>
      <c r="W233" s="43">
        <v>352</v>
      </c>
      <c r="X233" s="260">
        <v>311</v>
      </c>
      <c r="Y233" s="56" t="str">
        <f>IF(D233&gt;'1d. STPIS MED Threshold'!$C$10,"Yes","NO")</f>
        <v>NO</v>
      </c>
      <c r="Z233" s="97"/>
    </row>
    <row r="234" spans="2:26" s="208" customFormat="1" x14ac:dyDescent="0.2">
      <c r="B234" s="209">
        <f t="shared" si="3"/>
        <v>41313</v>
      </c>
      <c r="C234" s="43">
        <v>0.13703010038279251</v>
      </c>
      <c r="D234" s="43">
        <v>0.13703010038279251</v>
      </c>
      <c r="E234" s="43">
        <v>0</v>
      </c>
      <c r="F234" s="43">
        <v>0</v>
      </c>
      <c r="G234" s="43">
        <v>0.17186909350402502</v>
      </c>
      <c r="H234" s="43">
        <v>0.17186909350402502</v>
      </c>
      <c r="I234" s="43"/>
      <c r="J234" s="43"/>
      <c r="K234" s="43">
        <v>3.958356895293294E-2</v>
      </c>
      <c r="L234" s="43">
        <v>3.958356895293294E-2</v>
      </c>
      <c r="M234" s="43">
        <v>1.4376562185689082E-3</v>
      </c>
      <c r="N234" s="43">
        <v>1.4376562185689082E-3</v>
      </c>
      <c r="O234" s="43">
        <v>0</v>
      </c>
      <c r="P234" s="43">
        <v>0</v>
      </c>
      <c r="Q234" s="43">
        <v>1.7880034279211471E-3</v>
      </c>
      <c r="R234" s="43">
        <v>1.7880034279211471E-3</v>
      </c>
      <c r="S234" s="43"/>
      <c r="T234" s="43"/>
      <c r="U234" s="43">
        <v>4.5838161673779647E-4</v>
      </c>
      <c r="V234" s="43">
        <v>4.5838161673779647E-4</v>
      </c>
      <c r="W234" s="43">
        <v>362</v>
      </c>
      <c r="X234" s="260">
        <v>315.8</v>
      </c>
      <c r="Y234" s="56" t="str">
        <f>IF(D234&gt;'1d. STPIS MED Threshold'!$C$10,"Yes","NO")</f>
        <v>NO</v>
      </c>
      <c r="Z234" s="97"/>
    </row>
    <row r="235" spans="2:26" s="208" customFormat="1" x14ac:dyDescent="0.2">
      <c r="B235" s="209">
        <f t="shared" si="3"/>
        <v>41314</v>
      </c>
      <c r="C235" s="43">
        <v>0.18025049383384681</v>
      </c>
      <c r="D235" s="43">
        <v>0.18025049383384681</v>
      </c>
      <c r="E235" s="43">
        <v>0</v>
      </c>
      <c r="F235" s="43">
        <v>0</v>
      </c>
      <c r="G235" s="43">
        <v>0.13904930225849549</v>
      </c>
      <c r="H235" s="43">
        <v>0.13904930225849549</v>
      </c>
      <c r="I235" s="43"/>
      <c r="J235" s="43"/>
      <c r="K235" s="43">
        <v>0.29926741536203016</v>
      </c>
      <c r="L235" s="43">
        <v>0.29926741536203016</v>
      </c>
      <c r="M235" s="43">
        <v>1.5910689846211919E-2</v>
      </c>
      <c r="N235" s="43">
        <v>1.5910689846211919E-2</v>
      </c>
      <c r="O235" s="43">
        <v>0</v>
      </c>
      <c r="P235" s="43">
        <v>0</v>
      </c>
      <c r="Q235" s="43">
        <v>1.6518153824910863E-2</v>
      </c>
      <c r="R235" s="43">
        <v>1.6518153824910863E-2</v>
      </c>
      <c r="S235" s="43"/>
      <c r="T235" s="43"/>
      <c r="U235" s="43">
        <v>1.4362931295883756E-2</v>
      </c>
      <c r="V235" s="43">
        <v>1.4362931295883756E-2</v>
      </c>
      <c r="W235" s="43">
        <v>310</v>
      </c>
      <c r="X235" s="260">
        <v>263</v>
      </c>
      <c r="Y235" s="56" t="str">
        <f>IF(D235&gt;'1d. STPIS MED Threshold'!$C$10,"Yes","NO")</f>
        <v>NO</v>
      </c>
      <c r="Z235" s="97"/>
    </row>
    <row r="236" spans="2:26" s="208" customFormat="1" x14ac:dyDescent="0.2">
      <c r="B236" s="209">
        <f t="shared" si="3"/>
        <v>41315</v>
      </c>
      <c r="C236" s="43">
        <v>6.2782951466915093E-2</v>
      </c>
      <c r="D236" s="43">
        <v>6.2782951466915093E-2</v>
      </c>
      <c r="E236" s="43">
        <v>0</v>
      </c>
      <c r="F236" s="43">
        <v>0</v>
      </c>
      <c r="G236" s="43">
        <v>2.6844978649741193E-2</v>
      </c>
      <c r="H236" s="43">
        <v>2.6844978649741193E-2</v>
      </c>
      <c r="I236" s="43"/>
      <c r="J236" s="43"/>
      <c r="K236" s="43">
        <v>0.16551518994614747</v>
      </c>
      <c r="L236" s="43">
        <v>0.16551518994614747</v>
      </c>
      <c r="M236" s="43">
        <v>1.0178145149314438E-3</v>
      </c>
      <c r="N236" s="43">
        <v>1.0178145149314438E-3</v>
      </c>
      <c r="O236" s="43">
        <v>0</v>
      </c>
      <c r="P236" s="43">
        <v>0</v>
      </c>
      <c r="Q236" s="43">
        <v>5.2735292499524113E-4</v>
      </c>
      <c r="R236" s="43">
        <v>5.2735292499524113E-4</v>
      </c>
      <c r="S236" s="43"/>
      <c r="T236" s="43"/>
      <c r="U236" s="43">
        <v>2.4216416642871639E-3</v>
      </c>
      <c r="V236" s="43">
        <v>2.4216416642871639E-3</v>
      </c>
      <c r="W236" s="43">
        <v>182</v>
      </c>
      <c r="X236" s="260">
        <v>166.6</v>
      </c>
      <c r="Y236" s="56" t="str">
        <f>IF(D236&gt;'1d. STPIS MED Threshold'!$C$10,"Yes","NO")</f>
        <v>NO</v>
      </c>
      <c r="Z236" s="97"/>
    </row>
    <row r="237" spans="2:26" s="208" customFormat="1" x14ac:dyDescent="0.2">
      <c r="B237" s="209">
        <f t="shared" si="3"/>
        <v>41316</v>
      </c>
      <c r="C237" s="43">
        <v>9.0203408579282968E-2</v>
      </c>
      <c r="D237" s="43">
        <v>9.0203408579282968E-2</v>
      </c>
      <c r="E237" s="43">
        <v>0</v>
      </c>
      <c r="F237" s="43">
        <v>0</v>
      </c>
      <c r="G237" s="43">
        <v>0.11361793162605582</v>
      </c>
      <c r="H237" s="43">
        <v>0.11361793162605582</v>
      </c>
      <c r="I237" s="43"/>
      <c r="J237" s="43"/>
      <c r="K237" s="43">
        <v>2.4760499279371993E-2</v>
      </c>
      <c r="L237" s="43">
        <v>2.4760499279371993E-2</v>
      </c>
      <c r="M237" s="43">
        <v>1.3289040307744189E-3</v>
      </c>
      <c r="N237" s="43">
        <v>1.3289040307744189E-3</v>
      </c>
      <c r="O237" s="43">
        <v>0</v>
      </c>
      <c r="P237" s="43">
        <v>0</v>
      </c>
      <c r="Q237" s="43">
        <v>1.7471508466476683E-3</v>
      </c>
      <c r="R237" s="43">
        <v>1.7471508466476683E-3</v>
      </c>
      <c r="S237" s="43"/>
      <c r="T237" s="43"/>
      <c r="U237" s="43">
        <v>1.5677083514083955E-4</v>
      </c>
      <c r="V237" s="43">
        <v>1.5677083514083955E-4</v>
      </c>
      <c r="W237" s="43">
        <v>421</v>
      </c>
      <c r="X237" s="260">
        <v>377.4</v>
      </c>
      <c r="Y237" s="56" t="str">
        <f>IF(D237&gt;'1d. STPIS MED Threshold'!$C$10,"Yes","NO")</f>
        <v>NO</v>
      </c>
      <c r="Z237" s="97"/>
    </row>
    <row r="238" spans="2:26" s="208" customFormat="1" x14ac:dyDescent="0.2">
      <c r="B238" s="209">
        <f t="shared" si="3"/>
        <v>41317</v>
      </c>
      <c r="C238" s="43">
        <v>0.27411867040582172</v>
      </c>
      <c r="D238" s="43">
        <v>0.27411867040582172</v>
      </c>
      <c r="E238" s="43">
        <v>0</v>
      </c>
      <c r="F238" s="43">
        <v>0</v>
      </c>
      <c r="G238" s="43">
        <v>4.5246110241361472E-2</v>
      </c>
      <c r="H238" s="43">
        <v>4.5246110241361472E-2</v>
      </c>
      <c r="I238" s="43"/>
      <c r="J238" s="43"/>
      <c r="K238" s="43">
        <v>0.92645956348608638</v>
      </c>
      <c r="L238" s="43">
        <v>0.92645956348608638</v>
      </c>
      <c r="M238" s="43">
        <v>3.4029363817241996E-3</v>
      </c>
      <c r="N238" s="43">
        <v>3.4029363817241996E-3</v>
      </c>
      <c r="O238" s="43">
        <v>0</v>
      </c>
      <c r="P238" s="43">
        <v>0</v>
      </c>
      <c r="Q238" s="43">
        <v>3.3853028966527248E-4</v>
      </c>
      <c r="R238" s="43">
        <v>3.3853028966527248E-4</v>
      </c>
      <c r="S238" s="43"/>
      <c r="T238" s="43"/>
      <c r="U238" s="43">
        <v>1.213424184765257E-2</v>
      </c>
      <c r="V238" s="43">
        <v>1.213424184765257E-2</v>
      </c>
      <c r="W238" s="43">
        <v>321</v>
      </c>
      <c r="X238" s="260">
        <v>297.60000000000002</v>
      </c>
      <c r="Y238" s="56" t="str">
        <f>IF(D238&gt;'1d. STPIS MED Threshold'!$C$10,"Yes","NO")</f>
        <v>NO</v>
      </c>
      <c r="Z238" s="97"/>
    </row>
    <row r="239" spans="2:26" s="208" customFormat="1" x14ac:dyDescent="0.2">
      <c r="B239" s="209">
        <f t="shared" si="3"/>
        <v>41318</v>
      </c>
      <c r="C239" s="43">
        <v>0.52189552945217932</v>
      </c>
      <c r="D239" s="43">
        <v>0.52189552945217932</v>
      </c>
      <c r="E239" s="43">
        <v>0</v>
      </c>
      <c r="F239" s="43">
        <v>0</v>
      </c>
      <c r="G239" s="43">
        <v>0.38849055174944835</v>
      </c>
      <c r="H239" s="43">
        <v>0.38849055174944835</v>
      </c>
      <c r="I239" s="43"/>
      <c r="J239" s="43"/>
      <c r="K239" s="43">
        <v>0.90603476606364053</v>
      </c>
      <c r="L239" s="43">
        <v>0.90603476606364053</v>
      </c>
      <c r="M239" s="43">
        <v>5.0598144070020589E-3</v>
      </c>
      <c r="N239" s="43">
        <v>5.0598144070020589E-3</v>
      </c>
      <c r="O239" s="43">
        <v>0</v>
      </c>
      <c r="P239" s="43">
        <v>0</v>
      </c>
      <c r="Q239" s="43">
        <v>2.4768196759206496E-3</v>
      </c>
      <c r="R239" s="43">
        <v>2.4768196759206496E-3</v>
      </c>
      <c r="S239" s="43"/>
      <c r="T239" s="43"/>
      <c r="U239" s="43">
        <v>1.2441385670314716E-2</v>
      </c>
      <c r="V239" s="43">
        <v>1.2441385670314716E-2</v>
      </c>
      <c r="W239" s="43">
        <v>420</v>
      </c>
      <c r="X239" s="260">
        <v>335</v>
      </c>
      <c r="Y239" s="56" t="str">
        <f>IF(D239&gt;'1d. STPIS MED Threshold'!$C$10,"Yes","NO")</f>
        <v>NO</v>
      </c>
      <c r="Z239" s="97"/>
    </row>
    <row r="240" spans="2:26" s="208" customFormat="1" x14ac:dyDescent="0.2">
      <c r="B240" s="209">
        <f t="shared" si="3"/>
        <v>41319</v>
      </c>
      <c r="C240" s="43">
        <v>0.29968668951439159</v>
      </c>
      <c r="D240" s="43">
        <v>0.29968668951439159</v>
      </c>
      <c r="E240" s="43">
        <v>0</v>
      </c>
      <c r="F240" s="43">
        <v>0</v>
      </c>
      <c r="G240" s="43">
        <v>0.3051674746793247</v>
      </c>
      <c r="H240" s="43">
        <v>0.3051674746793247</v>
      </c>
      <c r="I240" s="43"/>
      <c r="J240" s="43"/>
      <c r="K240" s="43">
        <v>0.28748284688994585</v>
      </c>
      <c r="L240" s="43">
        <v>0.28748284688994585</v>
      </c>
      <c r="M240" s="43">
        <v>4.9846079443939114E-3</v>
      </c>
      <c r="N240" s="43">
        <v>4.9846079443939114E-3</v>
      </c>
      <c r="O240" s="43">
        <v>0</v>
      </c>
      <c r="P240" s="43">
        <v>0</v>
      </c>
      <c r="Q240" s="43">
        <v>4.6711452753806192E-3</v>
      </c>
      <c r="R240" s="43">
        <v>4.6711452753806192E-3</v>
      </c>
      <c r="S240" s="43"/>
      <c r="T240" s="43"/>
      <c r="U240" s="43">
        <v>5.9287307468632077E-3</v>
      </c>
      <c r="V240" s="43">
        <v>5.9287307468632077E-3</v>
      </c>
      <c r="W240" s="43">
        <v>416</v>
      </c>
      <c r="X240" s="260">
        <v>357.6</v>
      </c>
      <c r="Y240" s="56" t="str">
        <f>IF(D240&gt;'1d. STPIS MED Threshold'!$C$10,"Yes","NO")</f>
        <v>NO</v>
      </c>
      <c r="Z240" s="97"/>
    </row>
    <row r="241" spans="2:26" s="208" customFormat="1" x14ac:dyDescent="0.2">
      <c r="B241" s="209">
        <f t="shared" si="3"/>
        <v>41320</v>
      </c>
      <c r="C241" s="43">
        <v>7.6718303946880215E-2</v>
      </c>
      <c r="D241" s="43">
        <v>7.6718303946880215E-2</v>
      </c>
      <c r="E241" s="43">
        <v>0</v>
      </c>
      <c r="F241" s="43">
        <v>0</v>
      </c>
      <c r="G241" s="43">
        <v>0.10116240498239196</v>
      </c>
      <c r="H241" s="43">
        <v>0.10116240498239196</v>
      </c>
      <c r="I241" s="43"/>
      <c r="J241" s="43"/>
      <c r="K241" s="43">
        <v>8.2955619467717547E-3</v>
      </c>
      <c r="L241" s="43">
        <v>8.2955619467717547E-3</v>
      </c>
      <c r="M241" s="43">
        <v>2.1812321779910372E-3</v>
      </c>
      <c r="N241" s="43">
        <v>2.1812321779910372E-3</v>
      </c>
      <c r="O241" s="43">
        <v>0</v>
      </c>
      <c r="P241" s="43">
        <v>0</v>
      </c>
      <c r="Q241" s="43">
        <v>2.9018223494089242E-3</v>
      </c>
      <c r="R241" s="43">
        <v>2.9018223494089242E-3</v>
      </c>
      <c r="S241" s="43"/>
      <c r="T241" s="43"/>
      <c r="U241" s="43">
        <v>1.6329752361883811E-4</v>
      </c>
      <c r="V241" s="43">
        <v>1.6329752361883811E-4</v>
      </c>
      <c r="W241" s="43">
        <v>288</v>
      </c>
      <c r="X241" s="260">
        <v>270.2</v>
      </c>
      <c r="Y241" s="56" t="str">
        <f>IF(D241&gt;'1d. STPIS MED Threshold'!$C$10,"Yes","NO")</f>
        <v>NO</v>
      </c>
      <c r="Z241" s="97"/>
    </row>
    <row r="242" spans="2:26" s="208" customFormat="1" x14ac:dyDescent="0.2">
      <c r="B242" s="209">
        <f t="shared" si="3"/>
        <v>41321</v>
      </c>
      <c r="C242" s="43">
        <v>9.7893130582321131E-2</v>
      </c>
      <c r="D242" s="43">
        <v>9.7893130582321131E-2</v>
      </c>
      <c r="E242" s="43">
        <v>0</v>
      </c>
      <c r="F242" s="43">
        <v>0</v>
      </c>
      <c r="G242" s="43">
        <v>2.6844855168282489E-2</v>
      </c>
      <c r="H242" s="43">
        <v>2.6844855168282489E-2</v>
      </c>
      <c r="I242" s="43"/>
      <c r="J242" s="43"/>
      <c r="K242" s="43">
        <v>0.30032705258921844</v>
      </c>
      <c r="L242" s="43">
        <v>0.30032705258921844</v>
      </c>
      <c r="M242" s="43">
        <v>1.7055780217060115E-3</v>
      </c>
      <c r="N242" s="43">
        <v>1.7055780217060115E-3</v>
      </c>
      <c r="O242" s="43">
        <v>0</v>
      </c>
      <c r="P242" s="43">
        <v>0</v>
      </c>
      <c r="Q242" s="43">
        <v>3.3836725031346847E-4</v>
      </c>
      <c r="R242" s="43">
        <v>3.3836725031346847E-4</v>
      </c>
      <c r="S242" s="43"/>
      <c r="T242" s="43"/>
      <c r="U242" s="43">
        <v>5.5991145370462752E-3</v>
      </c>
      <c r="V242" s="43">
        <v>5.5991145370462752E-3</v>
      </c>
      <c r="W242" s="43">
        <v>294</v>
      </c>
      <c r="X242" s="260">
        <v>241</v>
      </c>
      <c r="Y242" s="56" t="str">
        <f>IF(D242&gt;'1d. STPIS MED Threshold'!$C$10,"Yes","NO")</f>
        <v>NO</v>
      </c>
      <c r="Z242" s="97"/>
    </row>
    <row r="243" spans="2:26" s="208" customFormat="1" x14ac:dyDescent="0.2">
      <c r="B243" s="209">
        <f t="shared" si="3"/>
        <v>41322</v>
      </c>
      <c r="C243" s="43">
        <v>0.14433816179099518</v>
      </c>
      <c r="D243" s="43">
        <v>0.14433816179099518</v>
      </c>
      <c r="E243" s="43">
        <v>0</v>
      </c>
      <c r="F243" s="43">
        <v>0</v>
      </c>
      <c r="G243" s="43">
        <v>0.10642376420977037</v>
      </c>
      <c r="H243" s="43">
        <v>0.10642376420977037</v>
      </c>
      <c r="I243" s="43"/>
      <c r="J243" s="43"/>
      <c r="K243" s="43">
        <v>0.2533856959817738</v>
      </c>
      <c r="L243" s="43">
        <v>0.2533856959817738</v>
      </c>
      <c r="M243" s="43">
        <v>2.3585246940397557E-3</v>
      </c>
      <c r="N243" s="43">
        <v>2.3585246940397557E-3</v>
      </c>
      <c r="O243" s="43">
        <v>0</v>
      </c>
      <c r="P243" s="43">
        <v>0</v>
      </c>
      <c r="Q243" s="43">
        <v>2.4055443016698457E-3</v>
      </c>
      <c r="R243" s="43">
        <v>2.4055443016698457E-3</v>
      </c>
      <c r="S243" s="43"/>
      <c r="T243" s="43"/>
      <c r="U243" s="43">
        <v>2.251500245834872E-3</v>
      </c>
      <c r="V243" s="43">
        <v>2.251500245834872E-3</v>
      </c>
      <c r="W243" s="43">
        <v>212</v>
      </c>
      <c r="X243" s="260">
        <v>189.4</v>
      </c>
      <c r="Y243" s="56" t="str">
        <f>IF(D243&gt;'1d. STPIS MED Threshold'!$C$10,"Yes","NO")</f>
        <v>NO</v>
      </c>
      <c r="Z243" s="97"/>
    </row>
    <row r="244" spans="2:26" s="208" customFormat="1" x14ac:dyDescent="0.2">
      <c r="B244" s="209">
        <f t="shared" si="3"/>
        <v>41323</v>
      </c>
      <c r="C244" s="43">
        <v>0.58917302807642247</v>
      </c>
      <c r="D244" s="43">
        <v>0.58917302807642247</v>
      </c>
      <c r="E244" s="43">
        <v>0.14225887506636203</v>
      </c>
      <c r="F244" s="43">
        <v>0.14225887506636203</v>
      </c>
      <c r="G244" s="43">
        <v>0.399546558010409</v>
      </c>
      <c r="H244" s="43">
        <v>0.399546558010409</v>
      </c>
      <c r="I244" s="43"/>
      <c r="J244" s="43"/>
      <c r="K244" s="43">
        <v>1.1314739696568139</v>
      </c>
      <c r="L244" s="43">
        <v>1.1314739696568139</v>
      </c>
      <c r="M244" s="43">
        <v>4.8950400030800248E-3</v>
      </c>
      <c r="N244" s="43">
        <v>4.8950400030800248E-3</v>
      </c>
      <c r="O244" s="43">
        <v>7.7314606017653503E-4</v>
      </c>
      <c r="P244" s="43">
        <v>7.7314606017653503E-4</v>
      </c>
      <c r="Q244" s="43">
        <v>3.781660512356446E-3</v>
      </c>
      <c r="R244" s="43">
        <v>3.781660512356446E-3</v>
      </c>
      <c r="S244" s="43"/>
      <c r="T244" s="43"/>
      <c r="U244" s="43">
        <v>8.0957720185871468E-3</v>
      </c>
      <c r="V244" s="43">
        <v>8.0957720185871468E-3</v>
      </c>
      <c r="W244" s="43">
        <v>532</v>
      </c>
      <c r="X244" s="260">
        <v>465.2</v>
      </c>
      <c r="Y244" s="56" t="str">
        <f>IF(D244&gt;'1d. STPIS MED Threshold'!$C$10,"Yes","NO")</f>
        <v>NO</v>
      </c>
      <c r="Z244" s="97"/>
    </row>
    <row r="245" spans="2:26" s="208" customFormat="1" x14ac:dyDescent="0.2">
      <c r="B245" s="209">
        <f t="shared" si="3"/>
        <v>41324</v>
      </c>
      <c r="C245" s="43">
        <v>0.22568266021802533</v>
      </c>
      <c r="D245" s="43">
        <v>0.22568266021802533</v>
      </c>
      <c r="E245" s="43">
        <v>0</v>
      </c>
      <c r="F245" s="43">
        <v>0</v>
      </c>
      <c r="G245" s="43">
        <v>0.16086005597656247</v>
      </c>
      <c r="H245" s="43">
        <v>0.16086005597656247</v>
      </c>
      <c r="I245" s="43"/>
      <c r="J245" s="43"/>
      <c r="K245" s="43">
        <v>0.41186681279539583</v>
      </c>
      <c r="L245" s="43">
        <v>0.41186681279539583</v>
      </c>
      <c r="M245" s="43">
        <v>3.5745519252886018E-3</v>
      </c>
      <c r="N245" s="43">
        <v>3.5745519252886018E-3</v>
      </c>
      <c r="O245" s="43">
        <v>0</v>
      </c>
      <c r="P245" s="43">
        <v>0</v>
      </c>
      <c r="Q245" s="43">
        <v>3.1133482488955012E-3</v>
      </c>
      <c r="R245" s="43">
        <v>3.1133482488955012E-3</v>
      </c>
      <c r="S245" s="43"/>
      <c r="T245" s="43"/>
      <c r="U245" s="43">
        <v>4.9211038193411692E-3</v>
      </c>
      <c r="V245" s="43">
        <v>4.9211038193411692E-3</v>
      </c>
      <c r="W245" s="43">
        <v>615</v>
      </c>
      <c r="X245" s="260">
        <v>478.6</v>
      </c>
      <c r="Y245" s="56" t="str">
        <f>IF(D245&gt;'1d. STPIS MED Threshold'!$C$10,"Yes","NO")</f>
        <v>NO</v>
      </c>
      <c r="Z245" s="97"/>
    </row>
    <row r="246" spans="2:26" s="208" customFormat="1" x14ac:dyDescent="0.2">
      <c r="B246" s="209">
        <f t="shared" si="3"/>
        <v>41325</v>
      </c>
      <c r="C246" s="43">
        <v>0.21028453616364368</v>
      </c>
      <c r="D246" s="43">
        <v>0.21028453616364368</v>
      </c>
      <c r="E246" s="43">
        <v>0</v>
      </c>
      <c r="F246" s="43">
        <v>0</v>
      </c>
      <c r="G246" s="43">
        <v>2.4623623374846228E-2</v>
      </c>
      <c r="H246" s="43">
        <v>2.4623623374846228E-2</v>
      </c>
      <c r="I246" s="43"/>
      <c r="J246" s="43"/>
      <c r="K246" s="43">
        <v>0.73865613087940973</v>
      </c>
      <c r="L246" s="43">
        <v>0.73865613087940973</v>
      </c>
      <c r="M246" s="43">
        <v>3.0722618585523344E-3</v>
      </c>
      <c r="N246" s="43">
        <v>3.0722618585523344E-3</v>
      </c>
      <c r="O246" s="43">
        <v>0</v>
      </c>
      <c r="P246" s="43">
        <v>0</v>
      </c>
      <c r="Q246" s="43">
        <v>1.260650835327993E-4</v>
      </c>
      <c r="R246" s="43">
        <v>1.260650835327993E-4</v>
      </c>
      <c r="S246" s="43"/>
      <c r="T246" s="43"/>
      <c r="U246" s="43">
        <v>1.1453890081591759E-2</v>
      </c>
      <c r="V246" s="43">
        <v>1.1453890081591759E-2</v>
      </c>
      <c r="W246" s="43">
        <v>422</v>
      </c>
      <c r="X246" s="260">
        <v>371.8</v>
      </c>
      <c r="Y246" s="56" t="str">
        <f>IF(D246&gt;'1d. STPIS MED Threshold'!$C$10,"Yes","NO")</f>
        <v>NO</v>
      </c>
      <c r="Z246" s="97"/>
    </row>
    <row r="247" spans="2:26" s="208" customFormat="1" x14ac:dyDescent="0.2">
      <c r="B247" s="209">
        <f t="shared" si="3"/>
        <v>41326</v>
      </c>
      <c r="C247" s="43">
        <v>0.23639422057102177</v>
      </c>
      <c r="D247" s="43">
        <v>0.23639422057102177</v>
      </c>
      <c r="E247" s="43">
        <v>0</v>
      </c>
      <c r="F247" s="43">
        <v>0</v>
      </c>
      <c r="G247" s="43">
        <v>0.24421819095176442</v>
      </c>
      <c r="H247" s="43">
        <v>0.24421819095176442</v>
      </c>
      <c r="I247" s="43"/>
      <c r="J247" s="43"/>
      <c r="K247" s="43">
        <v>0.2168538093650442</v>
      </c>
      <c r="L247" s="43">
        <v>0.2168538093650442</v>
      </c>
      <c r="M247" s="43">
        <v>3.9988678013910062E-3</v>
      </c>
      <c r="N247" s="43">
        <v>3.9988678013910062E-3</v>
      </c>
      <c r="O247" s="43">
        <v>0</v>
      </c>
      <c r="P247" s="43">
        <v>0</v>
      </c>
      <c r="Q247" s="43">
        <v>4.178338806415033E-3</v>
      </c>
      <c r="R247" s="43">
        <v>4.178338806415033E-3</v>
      </c>
      <c r="S247" s="43"/>
      <c r="T247" s="43"/>
      <c r="U247" s="43">
        <v>3.5348248298585818E-3</v>
      </c>
      <c r="V247" s="43">
        <v>3.5348248298585818E-3</v>
      </c>
      <c r="W247" s="43">
        <v>349</v>
      </c>
      <c r="X247" s="260">
        <v>317.39999999999998</v>
      </c>
      <c r="Y247" s="56" t="str">
        <f>IF(D247&gt;'1d. STPIS MED Threshold'!$C$10,"Yes","NO")</f>
        <v>NO</v>
      </c>
      <c r="Z247" s="97"/>
    </row>
    <row r="248" spans="2:26" s="208" customFormat="1" x14ac:dyDescent="0.2">
      <c r="B248" s="209">
        <f t="shared" si="3"/>
        <v>41327</v>
      </c>
      <c r="C248" s="43">
        <v>0.93196449322062991</v>
      </c>
      <c r="D248" s="43">
        <v>0.93196449322062991</v>
      </c>
      <c r="E248" s="43">
        <v>0</v>
      </c>
      <c r="F248" s="43">
        <v>0</v>
      </c>
      <c r="G248" s="43">
        <v>0.80226889102728793</v>
      </c>
      <c r="H248" s="43">
        <v>0.80226889102728793</v>
      </c>
      <c r="I248" s="43"/>
      <c r="J248" s="43"/>
      <c r="K248" s="43">
        <v>1.3097236403995449</v>
      </c>
      <c r="L248" s="43">
        <v>1.3097236403995449</v>
      </c>
      <c r="M248" s="43">
        <v>1.078599626049561E-2</v>
      </c>
      <c r="N248" s="43">
        <v>1.078599626049561E-2</v>
      </c>
      <c r="O248" s="43">
        <v>0</v>
      </c>
      <c r="P248" s="43">
        <v>0</v>
      </c>
      <c r="Q248" s="43">
        <v>1.0376635715988316E-2</v>
      </c>
      <c r="R248" s="43">
        <v>1.0376635715988316E-2</v>
      </c>
      <c r="S248" s="43"/>
      <c r="T248" s="43"/>
      <c r="U248" s="43">
        <v>1.2065431258543931E-2</v>
      </c>
      <c r="V248" s="43">
        <v>1.2065431258543931E-2</v>
      </c>
      <c r="W248" s="43">
        <v>713</v>
      </c>
      <c r="X248" s="260">
        <v>643.79999999999995</v>
      </c>
      <c r="Y248" s="56" t="str">
        <f>IF(D248&gt;'1d. STPIS MED Threshold'!$C$10,"Yes","NO")</f>
        <v>NO</v>
      </c>
      <c r="Z248" s="97"/>
    </row>
    <row r="249" spans="2:26" s="208" customFormat="1" x14ac:dyDescent="0.2">
      <c r="B249" s="209">
        <f t="shared" si="3"/>
        <v>41328</v>
      </c>
      <c r="C249" s="43">
        <v>0.14714312683857603</v>
      </c>
      <c r="D249" s="43">
        <v>0.14714312683857603</v>
      </c>
      <c r="E249" s="43">
        <v>0</v>
      </c>
      <c r="F249" s="43">
        <v>0</v>
      </c>
      <c r="G249" s="43">
        <v>0.19007253070287353</v>
      </c>
      <c r="H249" s="43">
        <v>0.19007253070287353</v>
      </c>
      <c r="I249" s="43"/>
      <c r="J249" s="43"/>
      <c r="K249" s="43">
        <v>2.7172828297284304E-2</v>
      </c>
      <c r="L249" s="43">
        <v>2.7172828297284304E-2</v>
      </c>
      <c r="M249" s="43">
        <v>2.5163305675502887E-3</v>
      </c>
      <c r="N249" s="43">
        <v>2.5163305675502887E-3</v>
      </c>
      <c r="O249" s="43">
        <v>0</v>
      </c>
      <c r="P249" s="43">
        <v>0</v>
      </c>
      <c r="Q249" s="43">
        <v>3.3133984370949179E-3</v>
      </c>
      <c r="R249" s="43">
        <v>3.3133984370949179E-3</v>
      </c>
      <c r="S249" s="43"/>
      <c r="T249" s="43"/>
      <c r="U249" s="43">
        <v>2.864544331735398E-4</v>
      </c>
      <c r="V249" s="43">
        <v>2.864544331735398E-4</v>
      </c>
      <c r="W249" s="43">
        <v>325</v>
      </c>
      <c r="X249" s="260">
        <v>281.39999999999998</v>
      </c>
      <c r="Y249" s="56" t="str">
        <f>IF(D249&gt;'1d. STPIS MED Threshold'!$C$10,"Yes","NO")</f>
        <v>NO</v>
      </c>
      <c r="Z249" s="97"/>
    </row>
    <row r="250" spans="2:26" s="208" customFormat="1" x14ac:dyDescent="0.2">
      <c r="B250" s="209">
        <f t="shared" si="3"/>
        <v>41329</v>
      </c>
      <c r="C250" s="43">
        <v>0.16378030894465098</v>
      </c>
      <c r="D250" s="43">
        <v>0.16378030894465098</v>
      </c>
      <c r="E250" s="43">
        <v>0</v>
      </c>
      <c r="F250" s="43">
        <v>0</v>
      </c>
      <c r="G250" s="43">
        <v>0.1912310911478072</v>
      </c>
      <c r="H250" s="43">
        <v>0.1912310911478072</v>
      </c>
      <c r="I250" s="43"/>
      <c r="J250" s="43"/>
      <c r="K250" s="43">
        <v>8.7842213395596419E-2</v>
      </c>
      <c r="L250" s="43">
        <v>8.7842213395596419E-2</v>
      </c>
      <c r="M250" s="43">
        <v>1.7760670572418116E-3</v>
      </c>
      <c r="N250" s="43">
        <v>1.7760670572418116E-3</v>
      </c>
      <c r="O250" s="43">
        <v>0</v>
      </c>
      <c r="P250" s="43">
        <v>0</v>
      </c>
      <c r="Q250" s="43">
        <v>1.8936999453637246E-3</v>
      </c>
      <c r="R250" s="43">
        <v>1.8936999453637246E-3</v>
      </c>
      <c r="S250" s="43"/>
      <c r="T250" s="43"/>
      <c r="U250" s="43">
        <v>1.4625793461534268E-3</v>
      </c>
      <c r="V250" s="43">
        <v>1.4625793461534268E-3</v>
      </c>
      <c r="W250" s="43">
        <v>270</v>
      </c>
      <c r="X250" s="260">
        <v>243.6</v>
      </c>
      <c r="Y250" s="56" t="str">
        <f>IF(D250&gt;'1d. STPIS MED Threshold'!$C$10,"Yes","NO")</f>
        <v>NO</v>
      </c>
      <c r="Z250" s="97"/>
    </row>
    <row r="251" spans="2:26" s="208" customFormat="1" x14ac:dyDescent="0.2">
      <c r="B251" s="209">
        <f t="shared" si="3"/>
        <v>41330</v>
      </c>
      <c r="C251" s="43">
        <v>0.58003578803842848</v>
      </c>
      <c r="D251" s="43">
        <v>0.58003578803842848</v>
      </c>
      <c r="E251" s="43">
        <v>0</v>
      </c>
      <c r="F251" s="43">
        <v>0</v>
      </c>
      <c r="G251" s="43">
        <v>0.31840174301601193</v>
      </c>
      <c r="H251" s="43">
        <v>0.31840174301601193</v>
      </c>
      <c r="I251" s="43"/>
      <c r="J251" s="43"/>
      <c r="K251" s="43">
        <v>1.3274874685722404</v>
      </c>
      <c r="L251" s="43">
        <v>1.3274874685722404</v>
      </c>
      <c r="M251" s="43">
        <v>4.0918667095899367E-3</v>
      </c>
      <c r="N251" s="43">
        <v>4.0918667095899367E-3</v>
      </c>
      <c r="O251" s="43">
        <v>0</v>
      </c>
      <c r="P251" s="43">
        <v>0</v>
      </c>
      <c r="Q251" s="43">
        <v>2.097993766488092E-3</v>
      </c>
      <c r="R251" s="43">
        <v>2.097993766488092E-3</v>
      </c>
      <c r="S251" s="43"/>
      <c r="T251" s="43"/>
      <c r="U251" s="43">
        <v>9.7844364510569371E-3</v>
      </c>
      <c r="V251" s="43">
        <v>9.7844364510569371E-3</v>
      </c>
      <c r="W251" s="43">
        <v>616</v>
      </c>
      <c r="X251" s="260">
        <v>530.79999999999995</v>
      </c>
      <c r="Y251" s="56" t="str">
        <f>IF(D251&gt;'1d. STPIS MED Threshold'!$C$10,"Yes","NO")</f>
        <v>NO</v>
      </c>
      <c r="Z251" s="97"/>
    </row>
    <row r="252" spans="2:26" s="208" customFormat="1" x14ac:dyDescent="0.2">
      <c r="B252" s="209">
        <f t="shared" si="3"/>
        <v>41331</v>
      </c>
      <c r="C252" s="43">
        <v>0.290830987179999</v>
      </c>
      <c r="D252" s="43">
        <v>0.290830987179999</v>
      </c>
      <c r="E252" s="43">
        <v>0</v>
      </c>
      <c r="F252" s="43">
        <v>0</v>
      </c>
      <c r="G252" s="43">
        <v>0.35818843020500413</v>
      </c>
      <c r="H252" s="43">
        <v>0.35818843020500413</v>
      </c>
      <c r="I252" s="43"/>
      <c r="J252" s="43"/>
      <c r="K252" s="43">
        <v>0.10329405316789834</v>
      </c>
      <c r="L252" s="43">
        <v>0.10329405316789834</v>
      </c>
      <c r="M252" s="43">
        <v>3.1700760430251923E-3</v>
      </c>
      <c r="N252" s="43">
        <v>3.1700760430251923E-3</v>
      </c>
      <c r="O252" s="43">
        <v>0</v>
      </c>
      <c r="P252" s="43">
        <v>0</v>
      </c>
      <c r="Q252" s="43">
        <v>4.1674007074180347E-3</v>
      </c>
      <c r="R252" s="43">
        <v>4.1674007074180347E-3</v>
      </c>
      <c r="S252" s="43"/>
      <c r="T252" s="43"/>
      <c r="U252" s="43">
        <v>3.8071695118682594E-4</v>
      </c>
      <c r="V252" s="43">
        <v>3.8071695118682594E-4</v>
      </c>
      <c r="W252" s="43">
        <v>456</v>
      </c>
      <c r="X252" s="260">
        <v>407.8</v>
      </c>
      <c r="Y252" s="56" t="str">
        <f>IF(D252&gt;'1d. STPIS MED Threshold'!$C$10,"Yes","NO")</f>
        <v>NO</v>
      </c>
      <c r="Z252" s="97"/>
    </row>
    <row r="253" spans="2:26" s="208" customFormat="1" x14ac:dyDescent="0.2">
      <c r="B253" s="209">
        <f t="shared" si="3"/>
        <v>41332</v>
      </c>
      <c r="C253" s="43">
        <v>0.11445062259105995</v>
      </c>
      <c r="D253" s="43">
        <v>0.11445062259105995</v>
      </c>
      <c r="E253" s="43">
        <v>0</v>
      </c>
      <c r="F253" s="43">
        <v>0</v>
      </c>
      <c r="G253" s="43">
        <v>4.2870670216429187E-2</v>
      </c>
      <c r="H253" s="43">
        <v>4.2870670216429187E-2</v>
      </c>
      <c r="I253" s="43"/>
      <c r="J253" s="43"/>
      <c r="K253" s="43">
        <v>0.31843415942225256</v>
      </c>
      <c r="L253" s="43">
        <v>0.31843415942225256</v>
      </c>
      <c r="M253" s="43">
        <v>2.1313430743852566E-3</v>
      </c>
      <c r="N253" s="43">
        <v>2.1313430743852566E-3</v>
      </c>
      <c r="O253" s="43">
        <v>0</v>
      </c>
      <c r="P253" s="43">
        <v>0</v>
      </c>
      <c r="Q253" s="43">
        <v>9.0652159706916752E-4</v>
      </c>
      <c r="R253" s="43">
        <v>9.0652159706916752E-4</v>
      </c>
      <c r="S253" s="43"/>
      <c r="T253" s="43"/>
      <c r="U253" s="43">
        <v>5.623671735446179E-3</v>
      </c>
      <c r="V253" s="43">
        <v>5.623671735446179E-3</v>
      </c>
      <c r="W253" s="43">
        <v>345</v>
      </c>
      <c r="X253" s="260">
        <v>306.39999999999998</v>
      </c>
      <c r="Y253" s="56" t="str">
        <f>IF(D253&gt;'1d. STPIS MED Threshold'!$C$10,"Yes","NO")</f>
        <v>NO</v>
      </c>
      <c r="Z253" s="97"/>
    </row>
    <row r="254" spans="2:26" s="208" customFormat="1" x14ac:dyDescent="0.2">
      <c r="B254" s="209">
        <f t="shared" si="3"/>
        <v>41333</v>
      </c>
      <c r="C254" s="43">
        <v>3.4921213736704232E-2</v>
      </c>
      <c r="D254" s="43">
        <v>3.4921213736704232E-2</v>
      </c>
      <c r="E254" s="43">
        <v>0</v>
      </c>
      <c r="F254" s="43">
        <v>0</v>
      </c>
      <c r="G254" s="43">
        <v>2.5031150517180592E-2</v>
      </c>
      <c r="H254" s="43">
        <v>2.5031150517180592E-2</v>
      </c>
      <c r="I254" s="43"/>
      <c r="J254" s="43"/>
      <c r="K254" s="43">
        <v>6.3316280980433612E-2</v>
      </c>
      <c r="L254" s="43">
        <v>6.3316280980433612E-2</v>
      </c>
      <c r="M254" s="43">
        <v>6.3407250286942629E-4</v>
      </c>
      <c r="N254" s="43">
        <v>6.3407250286942629E-4</v>
      </c>
      <c r="O254" s="43">
        <v>0</v>
      </c>
      <c r="P254" s="43">
        <v>0</v>
      </c>
      <c r="Q254" s="43">
        <v>2.1718978292067746E-4</v>
      </c>
      <c r="R254" s="43">
        <v>2.1718978292067746E-4</v>
      </c>
      <c r="S254" s="43"/>
      <c r="T254" s="43"/>
      <c r="U254" s="43">
        <v>1.8216805659330246E-3</v>
      </c>
      <c r="V254" s="43">
        <v>1.8216805659330246E-3</v>
      </c>
      <c r="W254" s="43">
        <v>350</v>
      </c>
      <c r="X254" s="260">
        <v>315.60000000000002</v>
      </c>
      <c r="Y254" s="56" t="str">
        <f>IF(D254&gt;'1d. STPIS MED Threshold'!$C$10,"Yes","NO")</f>
        <v>NO</v>
      </c>
      <c r="Z254" s="97"/>
    </row>
    <row r="255" spans="2:26" s="208" customFormat="1" x14ac:dyDescent="0.2">
      <c r="B255" s="209">
        <f t="shared" si="3"/>
        <v>41334</v>
      </c>
      <c r="C255" s="43">
        <v>0.1374032025224047</v>
      </c>
      <c r="D255" s="43">
        <v>0.1374032025224047</v>
      </c>
      <c r="E255" s="43">
        <v>0</v>
      </c>
      <c r="F255" s="43">
        <v>0</v>
      </c>
      <c r="G255" s="43">
        <v>0.30094292003710904</v>
      </c>
      <c r="H255" s="43">
        <v>0.30094292003710904</v>
      </c>
      <c r="I255" s="43"/>
      <c r="J255" s="43"/>
      <c r="K255" s="43">
        <v>0.86787755951886458</v>
      </c>
      <c r="L255" s="43">
        <v>0.86787755951886458</v>
      </c>
      <c r="M255" s="43">
        <v>8.6444828025478279E-4</v>
      </c>
      <c r="N255" s="43">
        <v>8.6444828025478279E-4</v>
      </c>
      <c r="O255" s="43">
        <v>0</v>
      </c>
      <c r="P255" s="43">
        <v>0</v>
      </c>
      <c r="Q255" s="43">
        <v>3.4002243777177012E-3</v>
      </c>
      <c r="R255" s="43">
        <v>3.4002243777177012E-3</v>
      </c>
      <c r="S255" s="43"/>
      <c r="T255" s="43"/>
      <c r="U255" s="43">
        <v>9.8004987645692095E-3</v>
      </c>
      <c r="V255" s="43">
        <v>9.8004987645692095E-3</v>
      </c>
      <c r="W255" s="43">
        <v>298</v>
      </c>
      <c r="X255" s="260">
        <v>253.6</v>
      </c>
      <c r="Y255" s="56" t="str">
        <f>IF(D255&gt;'1d. STPIS MED Threshold'!$C$10,"Yes","NO")</f>
        <v>NO</v>
      </c>
      <c r="Z255" s="97"/>
    </row>
    <row r="256" spans="2:26" s="208" customFormat="1" x14ac:dyDescent="0.2">
      <c r="B256" s="209">
        <f t="shared" si="3"/>
        <v>41335</v>
      </c>
      <c r="C256" s="43">
        <v>8.282299146235475E-2</v>
      </c>
      <c r="D256" s="43">
        <v>8.282299146235475E-2</v>
      </c>
      <c r="E256" s="43">
        <v>0</v>
      </c>
      <c r="F256" s="43">
        <v>0</v>
      </c>
      <c r="G256" s="43">
        <v>0.24991928814689721</v>
      </c>
      <c r="H256" s="43">
        <v>0.24991928814689721</v>
      </c>
      <c r="I256" s="43"/>
      <c r="J256" s="43"/>
      <c r="K256" s="43">
        <v>0.18187320558330455</v>
      </c>
      <c r="L256" s="43">
        <v>0.18187320558330455</v>
      </c>
      <c r="M256" s="43">
        <v>9.9926910755610888E-4</v>
      </c>
      <c r="N256" s="43">
        <v>9.9926910755610888E-4</v>
      </c>
      <c r="O256" s="43">
        <v>0</v>
      </c>
      <c r="P256" s="43">
        <v>0</v>
      </c>
      <c r="Q256" s="43">
        <v>1.9342093818536979E-3</v>
      </c>
      <c r="R256" s="43">
        <v>1.9342093818536979E-3</v>
      </c>
      <c r="S256" s="43"/>
      <c r="T256" s="43"/>
      <c r="U256" s="43">
        <v>1.124562725871379E-3</v>
      </c>
      <c r="V256" s="43">
        <v>1.124562725871379E-3</v>
      </c>
      <c r="W256" s="43">
        <v>321</v>
      </c>
      <c r="X256" s="260">
        <v>267.60000000000002</v>
      </c>
      <c r="Y256" s="56" t="str">
        <f>IF(D256&gt;'1d. STPIS MED Threshold'!$C$10,"Yes","NO")</f>
        <v>NO</v>
      </c>
      <c r="Z256" s="97"/>
    </row>
    <row r="257" spans="2:26" s="208" customFormat="1" x14ac:dyDescent="0.2">
      <c r="B257" s="209">
        <f t="shared" si="3"/>
        <v>41336</v>
      </c>
      <c r="C257" s="43">
        <v>0.20110297578617697</v>
      </c>
      <c r="D257" s="43">
        <v>0.20110297578617697</v>
      </c>
      <c r="E257" s="43">
        <v>0</v>
      </c>
      <c r="F257" s="43">
        <v>0</v>
      </c>
      <c r="G257" s="43">
        <v>0.36154781208145204</v>
      </c>
      <c r="H257" s="43">
        <v>0.36154781208145204</v>
      </c>
      <c r="I257" s="43"/>
      <c r="J257" s="43"/>
      <c r="K257" s="43">
        <v>1.2973868247650185E-2</v>
      </c>
      <c r="L257" s="43">
        <v>1.2973868247650185E-2</v>
      </c>
      <c r="M257" s="43">
        <v>3.2861372330072599E-3</v>
      </c>
      <c r="N257" s="43">
        <v>3.2861372330072599E-3</v>
      </c>
      <c r="O257" s="43">
        <v>0</v>
      </c>
      <c r="P257" s="43">
        <v>0</v>
      </c>
      <c r="Q257" s="43">
        <v>2.6066504641158081E-3</v>
      </c>
      <c r="R257" s="43">
        <v>2.6066504641158081E-3</v>
      </c>
      <c r="S257" s="43"/>
      <c r="T257" s="43"/>
      <c r="U257" s="43">
        <v>6.7483986767854728E-5</v>
      </c>
      <c r="V257" s="43">
        <v>6.7483986767854728E-5</v>
      </c>
      <c r="W257" s="43">
        <v>341</v>
      </c>
      <c r="X257" s="260">
        <v>289</v>
      </c>
      <c r="Y257" s="56" t="str">
        <f>IF(D257&gt;'1d. STPIS MED Threshold'!$C$10,"Yes","NO")</f>
        <v>NO</v>
      </c>
      <c r="Z257" s="97"/>
    </row>
    <row r="258" spans="2:26" s="208" customFormat="1" x14ac:dyDescent="0.2">
      <c r="B258" s="209">
        <f t="shared" si="3"/>
        <v>41337</v>
      </c>
      <c r="C258" s="43">
        <v>0.10712151491267201</v>
      </c>
      <c r="D258" s="43">
        <v>0.10712151491267201</v>
      </c>
      <c r="E258" s="43">
        <v>0</v>
      </c>
      <c r="F258" s="43">
        <v>0</v>
      </c>
      <c r="G258" s="43">
        <v>1.6513409355358423E-2</v>
      </c>
      <c r="H258" s="43">
        <v>1.6513409355358423E-2</v>
      </c>
      <c r="I258" s="43"/>
      <c r="J258" s="43"/>
      <c r="K258" s="43">
        <v>7.1591667165689732E-3</v>
      </c>
      <c r="L258" s="43">
        <v>7.1591667165689732E-3</v>
      </c>
      <c r="M258" s="43">
        <v>1.0006565822040167E-3</v>
      </c>
      <c r="N258" s="43">
        <v>1.0006565822040167E-3</v>
      </c>
      <c r="O258" s="43">
        <v>0</v>
      </c>
      <c r="P258" s="43">
        <v>0</v>
      </c>
      <c r="Q258" s="43">
        <v>4.8051990705587512E-4</v>
      </c>
      <c r="R258" s="43">
        <v>4.8051990705587512E-4</v>
      </c>
      <c r="S258" s="43"/>
      <c r="T258" s="43"/>
      <c r="U258" s="43">
        <v>9.5874388351991377E-5</v>
      </c>
      <c r="V258" s="43">
        <v>9.5874388351991377E-5</v>
      </c>
      <c r="W258" s="43">
        <v>425</v>
      </c>
      <c r="X258" s="260">
        <v>363</v>
      </c>
      <c r="Y258" s="56" t="str">
        <f>IF(D258&gt;'1d. STPIS MED Threshold'!$C$10,"Yes","NO")</f>
        <v>NO</v>
      </c>
      <c r="Z258" s="97"/>
    </row>
    <row r="259" spans="2:26" s="208" customFormat="1" x14ac:dyDescent="0.2">
      <c r="B259" s="209">
        <f t="shared" si="3"/>
        <v>41338</v>
      </c>
      <c r="C259" s="43">
        <v>8.5884390789766618E-2</v>
      </c>
      <c r="D259" s="43">
        <v>8.5884390789766618E-2</v>
      </c>
      <c r="E259" s="43">
        <v>0</v>
      </c>
      <c r="F259" s="43">
        <v>0</v>
      </c>
      <c r="G259" s="43">
        <v>0.68704027132697643</v>
      </c>
      <c r="H259" s="43">
        <v>0.68704027132697643</v>
      </c>
      <c r="I259" s="43"/>
      <c r="J259" s="43"/>
      <c r="K259" s="43">
        <v>0.14170340676510987</v>
      </c>
      <c r="L259" s="43">
        <v>0.14170340676510987</v>
      </c>
      <c r="M259" s="43">
        <v>2.6614372291878549E-3</v>
      </c>
      <c r="N259" s="43">
        <v>2.6614372291878549E-3</v>
      </c>
      <c r="O259" s="43">
        <v>0</v>
      </c>
      <c r="P259" s="43">
        <v>0</v>
      </c>
      <c r="Q259" s="43">
        <v>4.2807818493719929E-3</v>
      </c>
      <c r="R259" s="43">
        <v>4.2807818493719929E-3</v>
      </c>
      <c r="S259" s="43"/>
      <c r="T259" s="43"/>
      <c r="U259" s="43">
        <v>1.0527580044927213E-3</v>
      </c>
      <c r="V259" s="43">
        <v>1.0527580044927213E-3</v>
      </c>
      <c r="W259" s="43">
        <v>444</v>
      </c>
      <c r="X259" s="260">
        <v>394.2</v>
      </c>
      <c r="Y259" s="56" t="str">
        <f>IF(D259&gt;'1d. STPIS MED Threshold'!$C$10,"Yes","NO")</f>
        <v>NO</v>
      </c>
      <c r="Z259" s="97"/>
    </row>
    <row r="260" spans="2:26" s="208" customFormat="1" x14ac:dyDescent="0.2">
      <c r="B260" s="209">
        <f t="shared" si="3"/>
        <v>41339</v>
      </c>
      <c r="C260" s="43">
        <v>5.5078443482163404E-2</v>
      </c>
      <c r="D260" s="43">
        <v>5.5078443482163404E-2</v>
      </c>
      <c r="E260" s="43">
        <v>0</v>
      </c>
      <c r="F260" s="43">
        <v>0</v>
      </c>
      <c r="G260" s="43">
        <v>1.3013592580560793E-2</v>
      </c>
      <c r="H260" s="43">
        <v>1.3013592580560793E-2</v>
      </c>
      <c r="I260" s="43"/>
      <c r="J260" s="43"/>
      <c r="K260" s="43">
        <v>8.2763311878047446E-2</v>
      </c>
      <c r="L260" s="43">
        <v>8.2763311878047446E-2</v>
      </c>
      <c r="M260" s="43">
        <v>1.3966343854794853E-3</v>
      </c>
      <c r="N260" s="43">
        <v>1.3966343854794853E-3</v>
      </c>
      <c r="O260" s="43">
        <v>0</v>
      </c>
      <c r="P260" s="43">
        <v>0</v>
      </c>
      <c r="Q260" s="43">
        <v>1.5001936197318549E-4</v>
      </c>
      <c r="R260" s="43">
        <v>1.5001936197318549E-4</v>
      </c>
      <c r="S260" s="43"/>
      <c r="T260" s="43"/>
      <c r="U260" s="43">
        <v>2.1331811807739614E-3</v>
      </c>
      <c r="V260" s="43">
        <v>2.1331811807739614E-3</v>
      </c>
      <c r="W260" s="43">
        <v>314</v>
      </c>
      <c r="X260" s="260">
        <v>280.8</v>
      </c>
      <c r="Y260" s="56" t="str">
        <f>IF(D260&gt;'1d. STPIS MED Threshold'!$C$10,"Yes","NO")</f>
        <v>NO</v>
      </c>
      <c r="Z260" s="97"/>
    </row>
    <row r="261" spans="2:26" s="208" customFormat="1" x14ac:dyDescent="0.2">
      <c r="B261" s="209">
        <f t="shared" si="3"/>
        <v>41340</v>
      </c>
      <c r="C261" s="43">
        <v>9.3144447345021225E-2</v>
      </c>
      <c r="D261" s="43">
        <v>9.3144447345021225E-2</v>
      </c>
      <c r="E261" s="43">
        <v>0</v>
      </c>
      <c r="F261" s="43">
        <v>0</v>
      </c>
      <c r="G261" s="43">
        <v>0.58169036912481209</v>
      </c>
      <c r="H261" s="43">
        <v>0.58169036912481209</v>
      </c>
      <c r="I261" s="43"/>
      <c r="J261" s="43"/>
      <c r="K261" s="43">
        <v>6.1425118115206442E-2</v>
      </c>
      <c r="L261" s="43">
        <v>6.1425118115206442E-2</v>
      </c>
      <c r="M261" s="43">
        <v>1.4945869075997818E-3</v>
      </c>
      <c r="N261" s="43">
        <v>1.4945869075997818E-3</v>
      </c>
      <c r="O261" s="43">
        <v>0</v>
      </c>
      <c r="P261" s="43">
        <v>0</v>
      </c>
      <c r="Q261" s="43">
        <v>4.0057049591460401E-3</v>
      </c>
      <c r="R261" s="43">
        <v>4.0057049591460401E-3</v>
      </c>
      <c r="S261" s="43"/>
      <c r="T261" s="43"/>
      <c r="U261" s="43">
        <v>2.3397675168147623E-4</v>
      </c>
      <c r="V261" s="43">
        <v>2.3397675168147623E-4</v>
      </c>
      <c r="W261" s="43">
        <v>309</v>
      </c>
      <c r="X261" s="260">
        <v>276.8</v>
      </c>
      <c r="Y261" s="56" t="str">
        <f>IF(D261&gt;'1d. STPIS MED Threshold'!$C$10,"Yes","NO")</f>
        <v>NO</v>
      </c>
      <c r="Z261" s="97"/>
    </row>
    <row r="262" spans="2:26" s="208" customFormat="1" x14ac:dyDescent="0.2">
      <c r="B262" s="209">
        <f t="shared" si="3"/>
        <v>41341</v>
      </c>
      <c r="C262" s="43">
        <v>6.6845225282938139E-2</v>
      </c>
      <c r="D262" s="43">
        <v>6.6845225282938139E-2</v>
      </c>
      <c r="E262" s="43">
        <v>0</v>
      </c>
      <c r="F262" s="43">
        <v>0</v>
      </c>
      <c r="G262" s="43">
        <v>2.2673608845046937E-2</v>
      </c>
      <c r="H262" s="43">
        <v>2.2673608845046937E-2</v>
      </c>
      <c r="I262" s="43"/>
      <c r="J262" s="43"/>
      <c r="K262" s="43">
        <v>1.0305701271196696E-2</v>
      </c>
      <c r="L262" s="43">
        <v>1.0305701271196696E-2</v>
      </c>
      <c r="M262" s="43">
        <v>1.2214179131494827E-3</v>
      </c>
      <c r="N262" s="43">
        <v>1.2214179131494827E-3</v>
      </c>
      <c r="O262" s="43">
        <v>0</v>
      </c>
      <c r="P262" s="43">
        <v>0</v>
      </c>
      <c r="Q262" s="43">
        <v>2.4337330384952775E-4</v>
      </c>
      <c r="R262" s="43">
        <v>2.4337330384952775E-4</v>
      </c>
      <c r="S262" s="43"/>
      <c r="T262" s="43"/>
      <c r="U262" s="43">
        <v>8.6212522662039253E-5</v>
      </c>
      <c r="V262" s="43">
        <v>8.6212522662039253E-5</v>
      </c>
      <c r="W262" s="43">
        <v>322</v>
      </c>
      <c r="X262" s="260">
        <v>293.2</v>
      </c>
      <c r="Y262" s="56" t="str">
        <f>IF(D262&gt;'1d. STPIS MED Threshold'!$C$10,"Yes","NO")</f>
        <v>NO</v>
      </c>
      <c r="Z262" s="97"/>
    </row>
    <row r="263" spans="2:26" s="208" customFormat="1" x14ac:dyDescent="0.2">
      <c r="B263" s="209">
        <f t="shared" si="3"/>
        <v>41342</v>
      </c>
      <c r="C263" s="43">
        <v>6.29141772645328E-2</v>
      </c>
      <c r="D263" s="43">
        <v>6.29141772645328E-2</v>
      </c>
      <c r="E263" s="43">
        <v>0</v>
      </c>
      <c r="F263" s="43">
        <v>0</v>
      </c>
      <c r="G263" s="43">
        <v>0.23788530736008834</v>
      </c>
      <c r="H263" s="43">
        <v>0.23788530736008834</v>
      </c>
      <c r="I263" s="43"/>
      <c r="J263" s="43"/>
      <c r="K263" s="43">
        <v>0.86042014889139684</v>
      </c>
      <c r="L263" s="43">
        <v>0.86042014889139684</v>
      </c>
      <c r="M263" s="43">
        <v>6.4525551345437934E-4</v>
      </c>
      <c r="N263" s="43">
        <v>6.4525551345437934E-4</v>
      </c>
      <c r="O263" s="43">
        <v>0</v>
      </c>
      <c r="P263" s="43">
        <v>0</v>
      </c>
      <c r="Q263" s="43">
        <v>3.1004586537500419E-3</v>
      </c>
      <c r="R263" s="43">
        <v>3.1004586537500419E-3</v>
      </c>
      <c r="S263" s="43"/>
      <c r="T263" s="43"/>
      <c r="U263" s="43">
        <v>7.1974194582290103E-3</v>
      </c>
      <c r="V263" s="43">
        <v>7.1974194582290103E-3</v>
      </c>
      <c r="W263" s="43">
        <v>209</v>
      </c>
      <c r="X263" s="260">
        <v>194.6</v>
      </c>
      <c r="Y263" s="56" t="str">
        <f>IF(D263&gt;'1d. STPIS MED Threshold'!$C$10,"Yes","NO")</f>
        <v>NO</v>
      </c>
      <c r="Z263" s="97"/>
    </row>
    <row r="264" spans="2:26" s="208" customFormat="1" x14ac:dyDescent="0.2">
      <c r="B264" s="209">
        <f t="shared" si="3"/>
        <v>41343</v>
      </c>
      <c r="C264" s="43">
        <v>3.1493439208684304E-2</v>
      </c>
      <c r="D264" s="43">
        <v>3.1493439208684304E-2</v>
      </c>
      <c r="E264" s="43">
        <v>0</v>
      </c>
      <c r="F264" s="43">
        <v>0</v>
      </c>
      <c r="G264" s="43">
        <v>0.17800042835278448</v>
      </c>
      <c r="H264" s="43">
        <v>0.17800042835278448</v>
      </c>
      <c r="I264" s="43"/>
      <c r="J264" s="43"/>
      <c r="K264" s="43">
        <v>0.331376224094941</v>
      </c>
      <c r="L264" s="43">
        <v>0.331376224094941</v>
      </c>
      <c r="M264" s="43">
        <v>1.571862753526485E-4</v>
      </c>
      <c r="N264" s="43">
        <v>1.571862753526485E-4</v>
      </c>
      <c r="O264" s="43">
        <v>0</v>
      </c>
      <c r="P264" s="43">
        <v>0</v>
      </c>
      <c r="Q264" s="43">
        <v>5.17737654139434E-3</v>
      </c>
      <c r="R264" s="43">
        <v>5.17737654139434E-3</v>
      </c>
      <c r="S264" s="43"/>
      <c r="T264" s="43"/>
      <c r="U264" s="43">
        <v>5.8210856522346475E-3</v>
      </c>
      <c r="V264" s="43">
        <v>5.8210856522346475E-3</v>
      </c>
      <c r="W264" s="43">
        <v>156</v>
      </c>
      <c r="X264" s="260">
        <v>151.19999999999999</v>
      </c>
      <c r="Y264" s="56" t="str">
        <f>IF(D264&gt;'1d. STPIS MED Threshold'!$C$10,"Yes","NO")</f>
        <v>NO</v>
      </c>
      <c r="Z264" s="97"/>
    </row>
    <row r="265" spans="2:26" s="208" customFormat="1" x14ac:dyDescent="0.2">
      <c r="B265" s="209">
        <f t="shared" si="3"/>
        <v>41344</v>
      </c>
      <c r="C265" s="43">
        <v>0.23614255940485387</v>
      </c>
      <c r="D265" s="43">
        <v>0.23614255940485387</v>
      </c>
      <c r="E265" s="43">
        <v>0</v>
      </c>
      <c r="F265" s="43">
        <v>0</v>
      </c>
      <c r="G265" s="43">
        <v>7.0586622978971392E-2</v>
      </c>
      <c r="H265" s="43">
        <v>7.0586622978971392E-2</v>
      </c>
      <c r="I265" s="43"/>
      <c r="J265" s="43"/>
      <c r="K265" s="43">
        <v>1.6231872077174428E-2</v>
      </c>
      <c r="L265" s="43">
        <v>1.6231872077174428E-2</v>
      </c>
      <c r="M265" s="43">
        <v>2.9652962407716219E-3</v>
      </c>
      <c r="N265" s="43">
        <v>2.9652962407716219E-3</v>
      </c>
      <c r="O265" s="43">
        <v>0</v>
      </c>
      <c r="P265" s="43">
        <v>0</v>
      </c>
      <c r="Q265" s="43">
        <v>1.7927211045549115E-3</v>
      </c>
      <c r="R265" s="43">
        <v>1.7927211045549115E-3</v>
      </c>
      <c r="S265" s="43"/>
      <c r="T265" s="43"/>
      <c r="U265" s="43">
        <v>3.9540152198109071E-4</v>
      </c>
      <c r="V265" s="43">
        <v>3.9540152198109071E-4</v>
      </c>
      <c r="W265" s="43">
        <v>343</v>
      </c>
      <c r="X265" s="260">
        <v>292.60000000000002</v>
      </c>
      <c r="Y265" s="56" t="str">
        <f>IF(D265&gt;'1d. STPIS MED Threshold'!$C$10,"Yes","NO")</f>
        <v>NO</v>
      </c>
      <c r="Z265" s="97"/>
    </row>
    <row r="266" spans="2:26" s="208" customFormat="1" x14ac:dyDescent="0.2">
      <c r="B266" s="209">
        <f t="shared" si="3"/>
        <v>41345</v>
      </c>
      <c r="C266" s="43">
        <v>0.10669890897121405</v>
      </c>
      <c r="D266" s="43">
        <v>0.10669890897121405</v>
      </c>
      <c r="E266" s="43">
        <v>0</v>
      </c>
      <c r="F266" s="43">
        <v>0</v>
      </c>
      <c r="G266" s="43">
        <v>0.43904916367135466</v>
      </c>
      <c r="H266" s="43">
        <v>0.43904916367135466</v>
      </c>
      <c r="I266" s="43"/>
      <c r="J266" s="43"/>
      <c r="K266" s="43">
        <v>1.2712507615538517E-2</v>
      </c>
      <c r="L266" s="43">
        <v>1.2712507615538517E-2</v>
      </c>
      <c r="M266" s="43">
        <v>2.0674839294080676E-3</v>
      </c>
      <c r="N266" s="43">
        <v>2.0674839294080676E-3</v>
      </c>
      <c r="O266" s="43">
        <v>0</v>
      </c>
      <c r="P266" s="43">
        <v>0</v>
      </c>
      <c r="Q266" s="43">
        <v>4.8836240013297571E-3</v>
      </c>
      <c r="R266" s="43">
        <v>4.8836240013297571E-3</v>
      </c>
      <c r="S266" s="43"/>
      <c r="T266" s="43"/>
      <c r="U266" s="43">
        <v>1.4644990930110448E-4</v>
      </c>
      <c r="V266" s="43">
        <v>1.4644990930110448E-4</v>
      </c>
      <c r="W266" s="43">
        <v>308</v>
      </c>
      <c r="X266" s="260">
        <v>259.2</v>
      </c>
      <c r="Y266" s="56" t="str">
        <f>IF(D266&gt;'1d. STPIS MED Threshold'!$C$10,"Yes","NO")</f>
        <v>NO</v>
      </c>
      <c r="Z266" s="97"/>
    </row>
    <row r="267" spans="2:26" s="208" customFormat="1" x14ac:dyDescent="0.2">
      <c r="B267" s="209">
        <f t="shared" si="3"/>
        <v>41346</v>
      </c>
      <c r="C267" s="43">
        <v>7.3349440389615078E-2</v>
      </c>
      <c r="D267" s="43">
        <v>7.3349440389615078E-2</v>
      </c>
      <c r="E267" s="43">
        <v>0</v>
      </c>
      <c r="F267" s="43">
        <v>0</v>
      </c>
      <c r="G267" s="43">
        <v>7.1412234998303732E-4</v>
      </c>
      <c r="H267" s="43">
        <v>7.1412234998303732E-4</v>
      </c>
      <c r="I267" s="43"/>
      <c r="J267" s="43"/>
      <c r="K267" s="43">
        <v>5.2738638616931836E-2</v>
      </c>
      <c r="L267" s="43">
        <v>5.2738638616931836E-2</v>
      </c>
      <c r="M267" s="43">
        <v>8.2795637441383557E-4</v>
      </c>
      <c r="N267" s="43">
        <v>8.2795637441383557E-4</v>
      </c>
      <c r="O267" s="43">
        <v>0</v>
      </c>
      <c r="P267" s="43">
        <v>0</v>
      </c>
      <c r="Q267" s="43">
        <v>9.1739401226001618E-6</v>
      </c>
      <c r="R267" s="43">
        <v>9.1739401226001618E-6</v>
      </c>
      <c r="S267" s="43"/>
      <c r="T267" s="43"/>
      <c r="U267" s="43">
        <v>6.7675393643193741E-4</v>
      </c>
      <c r="V267" s="43">
        <v>6.7675393643193741E-4</v>
      </c>
      <c r="W267" s="43">
        <v>246</v>
      </c>
      <c r="X267" s="260">
        <v>219.2</v>
      </c>
      <c r="Y267" s="56" t="str">
        <f>IF(D267&gt;'1d. STPIS MED Threshold'!$C$10,"Yes","NO")</f>
        <v>NO</v>
      </c>
      <c r="Z267" s="97"/>
    </row>
    <row r="268" spans="2:26" s="208" customFormat="1" x14ac:dyDescent="0.2">
      <c r="B268" s="209">
        <f t="shared" si="3"/>
        <v>41347</v>
      </c>
      <c r="C268" s="43">
        <v>0.4743828596465639</v>
      </c>
      <c r="D268" s="43">
        <v>0.4743828596465639</v>
      </c>
      <c r="E268" s="43">
        <v>0</v>
      </c>
      <c r="F268" s="43">
        <v>0</v>
      </c>
      <c r="G268" s="43">
        <v>8.1572868732251155E-2</v>
      </c>
      <c r="H268" s="43">
        <v>8.1572868732251155E-2</v>
      </c>
      <c r="I268" s="43"/>
      <c r="J268" s="43"/>
      <c r="K268" s="43">
        <v>0.58613189432735036</v>
      </c>
      <c r="L268" s="43">
        <v>0.58613189432735036</v>
      </c>
      <c r="M268" s="43">
        <v>2.8813347831007832E-3</v>
      </c>
      <c r="N268" s="43">
        <v>2.8813347831007832E-3</v>
      </c>
      <c r="O268" s="43">
        <v>0</v>
      </c>
      <c r="P268" s="43">
        <v>0</v>
      </c>
      <c r="Q268" s="43">
        <v>9.3114253054472505E-4</v>
      </c>
      <c r="R268" s="43">
        <v>9.3114253054472505E-4</v>
      </c>
      <c r="S268" s="43"/>
      <c r="T268" s="43"/>
      <c r="U268" s="43">
        <v>1.4400726625545672E-2</v>
      </c>
      <c r="V268" s="43">
        <v>1.4400726625545672E-2</v>
      </c>
      <c r="W268" s="43">
        <v>348</v>
      </c>
      <c r="X268" s="260">
        <v>278.2</v>
      </c>
      <c r="Y268" s="56" t="str">
        <f>IF(D268&gt;'1d. STPIS MED Threshold'!$C$10,"Yes","NO")</f>
        <v>NO</v>
      </c>
      <c r="Z268" s="97"/>
    </row>
    <row r="269" spans="2:26" s="208" customFormat="1" x14ac:dyDescent="0.2">
      <c r="B269" s="209">
        <f t="shared" si="3"/>
        <v>41348</v>
      </c>
      <c r="C269" s="43">
        <v>5.6620751346241664E-2</v>
      </c>
      <c r="D269" s="43">
        <v>5.6620751346241664E-2</v>
      </c>
      <c r="E269" s="43">
        <v>3.11738381150173E-2</v>
      </c>
      <c r="F269" s="43">
        <v>3.11738381150173E-2</v>
      </c>
      <c r="G269" s="43">
        <v>3.775136102309317E-2</v>
      </c>
      <c r="H269" s="43">
        <v>3.775136102309317E-2</v>
      </c>
      <c r="I269" s="43"/>
      <c r="J269" s="43"/>
      <c r="K269" s="43">
        <v>0.24060256525628729</v>
      </c>
      <c r="L269" s="43">
        <v>0.24060256525628729</v>
      </c>
      <c r="M269" s="43">
        <v>1.0557183838127732E-3</v>
      </c>
      <c r="N269" s="43">
        <v>1.0557183838127732E-3</v>
      </c>
      <c r="O269" s="43">
        <v>2.5863250648521001E-4</v>
      </c>
      <c r="P269" s="43">
        <v>2.5863250648521001E-4</v>
      </c>
      <c r="Q269" s="43">
        <v>7.0736895798800283E-4</v>
      </c>
      <c r="R269" s="43">
        <v>7.0736895798800283E-4</v>
      </c>
      <c r="S269" s="43"/>
      <c r="T269" s="43"/>
      <c r="U269" s="43">
        <v>2.5679468418376211E-3</v>
      </c>
      <c r="V269" s="43">
        <v>2.5679468418376211E-3</v>
      </c>
      <c r="W269" s="43">
        <v>294</v>
      </c>
      <c r="X269" s="260">
        <v>247</v>
      </c>
      <c r="Y269" s="56" t="str">
        <f>IF(D269&gt;'1d. STPIS MED Threshold'!$C$10,"Yes","NO")</f>
        <v>NO</v>
      </c>
      <c r="Z269" s="97"/>
    </row>
    <row r="270" spans="2:26" s="208" customFormat="1" x14ac:dyDescent="0.2">
      <c r="B270" s="209">
        <f t="shared" ref="B270:B333" si="4">B269+1</f>
        <v>41349</v>
      </c>
      <c r="C270" s="43">
        <v>4.6888747838672924E-2</v>
      </c>
      <c r="D270" s="43">
        <v>4.6888747838672924E-2</v>
      </c>
      <c r="E270" s="43">
        <v>0</v>
      </c>
      <c r="F270" s="43">
        <v>0</v>
      </c>
      <c r="G270" s="43">
        <v>7.3648913549338668E-2</v>
      </c>
      <c r="H270" s="43">
        <v>7.3648913549338668E-2</v>
      </c>
      <c r="I270" s="43"/>
      <c r="J270" s="43"/>
      <c r="K270" s="43">
        <v>0.13184199696428778</v>
      </c>
      <c r="L270" s="43">
        <v>0.13184199696428778</v>
      </c>
      <c r="M270" s="43">
        <v>1.4065656530876636E-3</v>
      </c>
      <c r="N270" s="43">
        <v>1.4065656530876636E-3</v>
      </c>
      <c r="O270" s="43">
        <v>0</v>
      </c>
      <c r="P270" s="43">
        <v>0</v>
      </c>
      <c r="Q270" s="43">
        <v>4.5672395869194931E-4</v>
      </c>
      <c r="R270" s="43">
        <v>4.5672395869194931E-4</v>
      </c>
      <c r="S270" s="43"/>
      <c r="T270" s="43"/>
      <c r="U270" s="43">
        <v>1.2702151479593929E-3</v>
      </c>
      <c r="V270" s="43">
        <v>1.2702151479593929E-3</v>
      </c>
      <c r="W270" s="43">
        <v>218</v>
      </c>
      <c r="X270" s="260">
        <v>200.6</v>
      </c>
      <c r="Y270" s="56" t="str">
        <f>IF(D270&gt;'1d. STPIS MED Threshold'!$C$10,"Yes","NO")</f>
        <v>NO</v>
      </c>
      <c r="Z270" s="97"/>
    </row>
    <row r="271" spans="2:26" s="208" customFormat="1" x14ac:dyDescent="0.2">
      <c r="B271" s="209">
        <f t="shared" si="4"/>
        <v>41350</v>
      </c>
      <c r="C271" s="43">
        <v>0.43081170302998711</v>
      </c>
      <c r="D271" s="43">
        <v>0.43081170302998711</v>
      </c>
      <c r="E271" s="43">
        <v>0</v>
      </c>
      <c r="F271" s="43">
        <v>0</v>
      </c>
      <c r="G271" s="43">
        <v>0.18193595885615904</v>
      </c>
      <c r="H271" s="43">
        <v>0.18193595885615904</v>
      </c>
      <c r="I271" s="43"/>
      <c r="J271" s="43"/>
      <c r="K271" s="43">
        <v>8.666198963122021E-2</v>
      </c>
      <c r="L271" s="43">
        <v>8.666198963122021E-2</v>
      </c>
      <c r="M271" s="43">
        <v>5.7208943601470526E-3</v>
      </c>
      <c r="N271" s="43">
        <v>5.7208943601470526E-3</v>
      </c>
      <c r="O271" s="43">
        <v>0</v>
      </c>
      <c r="P271" s="43">
        <v>0</v>
      </c>
      <c r="Q271" s="43">
        <v>3.2934768945937138E-3</v>
      </c>
      <c r="R271" s="43">
        <v>3.2934768945937138E-3</v>
      </c>
      <c r="S271" s="43"/>
      <c r="T271" s="43"/>
      <c r="U271" s="43">
        <v>3.1699721235472506E-3</v>
      </c>
      <c r="V271" s="43">
        <v>3.1699721235472506E-3</v>
      </c>
      <c r="W271" s="43">
        <v>261</v>
      </c>
      <c r="X271" s="260">
        <v>234.2</v>
      </c>
      <c r="Y271" s="56" t="str">
        <f>IF(D271&gt;'1d. STPIS MED Threshold'!$C$10,"Yes","NO")</f>
        <v>NO</v>
      </c>
      <c r="Z271" s="97"/>
    </row>
    <row r="272" spans="2:26" s="208" customFormat="1" x14ac:dyDescent="0.2">
      <c r="B272" s="209">
        <f t="shared" si="4"/>
        <v>41351</v>
      </c>
      <c r="C272" s="43">
        <v>7.4553868024177641E-2</v>
      </c>
      <c r="D272" s="43">
        <v>7.4553868024177641E-2</v>
      </c>
      <c r="E272" s="43">
        <v>0</v>
      </c>
      <c r="F272" s="43">
        <v>0</v>
      </c>
      <c r="G272" s="43">
        <v>0.20673301316351114</v>
      </c>
      <c r="H272" s="43">
        <v>0.20673301316351114</v>
      </c>
      <c r="I272" s="43"/>
      <c r="J272" s="43"/>
      <c r="K272" s="43">
        <v>0.23359669604967842</v>
      </c>
      <c r="L272" s="43">
        <v>0.23359669604967842</v>
      </c>
      <c r="M272" s="43">
        <v>1.9912499437761836E-3</v>
      </c>
      <c r="N272" s="43">
        <v>1.9912499437761836E-3</v>
      </c>
      <c r="O272" s="43">
        <v>0</v>
      </c>
      <c r="P272" s="43">
        <v>0</v>
      </c>
      <c r="Q272" s="43">
        <v>3.8139675605674754E-3</v>
      </c>
      <c r="R272" s="43">
        <v>3.8139675605674754E-3</v>
      </c>
      <c r="S272" s="43"/>
      <c r="T272" s="43"/>
      <c r="U272" s="43">
        <v>2.0908070964904611E-3</v>
      </c>
      <c r="V272" s="43">
        <v>2.0908070964904611E-3</v>
      </c>
      <c r="W272" s="43">
        <v>270</v>
      </c>
      <c r="X272" s="260">
        <v>231.8</v>
      </c>
      <c r="Y272" s="56" t="str">
        <f>IF(D272&gt;'1d. STPIS MED Threshold'!$C$10,"Yes","NO")</f>
        <v>NO</v>
      </c>
      <c r="Z272" s="97"/>
    </row>
    <row r="273" spans="2:26" s="208" customFormat="1" x14ac:dyDescent="0.2">
      <c r="B273" s="209">
        <f t="shared" si="4"/>
        <v>41352</v>
      </c>
      <c r="C273" s="43">
        <v>6.3628657299092839E-2</v>
      </c>
      <c r="D273" s="43">
        <v>6.3628657299092839E-2</v>
      </c>
      <c r="E273" s="43">
        <v>0</v>
      </c>
      <c r="F273" s="43">
        <v>0</v>
      </c>
      <c r="G273" s="43">
        <v>0.16068946405296378</v>
      </c>
      <c r="H273" s="43">
        <v>0.16068946405296378</v>
      </c>
      <c r="I273" s="43"/>
      <c r="J273" s="43"/>
      <c r="K273" s="43">
        <v>0.44209297970395228</v>
      </c>
      <c r="L273" s="43">
        <v>0.44209297970395228</v>
      </c>
      <c r="M273" s="43">
        <v>1.5675603760090283E-3</v>
      </c>
      <c r="N273" s="43">
        <v>1.5675603760090283E-3</v>
      </c>
      <c r="O273" s="43">
        <v>0</v>
      </c>
      <c r="P273" s="43">
        <v>0</v>
      </c>
      <c r="Q273" s="43">
        <v>1.9878328807661004E-3</v>
      </c>
      <c r="R273" s="43">
        <v>1.9878328807661004E-3</v>
      </c>
      <c r="S273" s="43"/>
      <c r="T273" s="43"/>
      <c r="U273" s="43">
        <v>3.2195971252663778E-3</v>
      </c>
      <c r="V273" s="43">
        <v>3.2195971252663778E-3</v>
      </c>
      <c r="W273" s="43">
        <v>306</v>
      </c>
      <c r="X273" s="260">
        <v>282.8</v>
      </c>
      <c r="Y273" s="56" t="str">
        <f>IF(D273&gt;'1d. STPIS MED Threshold'!$C$10,"Yes","NO")</f>
        <v>NO</v>
      </c>
      <c r="Z273" s="97"/>
    </row>
    <row r="274" spans="2:26" s="208" customFormat="1" x14ac:dyDescent="0.2">
      <c r="B274" s="209">
        <f t="shared" si="4"/>
        <v>41353</v>
      </c>
      <c r="C274" s="43">
        <v>0.14125293571076794</v>
      </c>
      <c r="D274" s="43">
        <v>0.14125293571076794</v>
      </c>
      <c r="E274" s="43">
        <v>0</v>
      </c>
      <c r="F274" s="43">
        <v>0</v>
      </c>
      <c r="G274" s="43">
        <v>4.495429744545737E-2</v>
      </c>
      <c r="H274" s="43">
        <v>4.495429744545737E-2</v>
      </c>
      <c r="I274" s="43"/>
      <c r="J274" s="43"/>
      <c r="K274" s="43">
        <v>3.7332775491741521E-2</v>
      </c>
      <c r="L274" s="43">
        <v>3.7332775491741521E-2</v>
      </c>
      <c r="M274" s="43">
        <v>1.8295119156654376E-3</v>
      </c>
      <c r="N274" s="43">
        <v>1.8295119156654376E-3</v>
      </c>
      <c r="O274" s="43">
        <v>0</v>
      </c>
      <c r="P274" s="43">
        <v>0</v>
      </c>
      <c r="Q274" s="43">
        <v>1.6916522498209151E-4</v>
      </c>
      <c r="R274" s="43">
        <v>1.6916522498209151E-4</v>
      </c>
      <c r="S274" s="43"/>
      <c r="T274" s="43"/>
      <c r="U274" s="43">
        <v>3.1706730473103791E-4</v>
      </c>
      <c r="V274" s="43">
        <v>3.1706730473103791E-4</v>
      </c>
      <c r="W274" s="43">
        <v>279</v>
      </c>
      <c r="X274" s="260">
        <v>256.39999999999998</v>
      </c>
      <c r="Y274" s="56" t="str">
        <f>IF(D274&gt;'1d. STPIS MED Threshold'!$C$10,"Yes","NO")</f>
        <v>NO</v>
      </c>
      <c r="Z274" s="97"/>
    </row>
    <row r="275" spans="2:26" s="208" customFormat="1" x14ac:dyDescent="0.2">
      <c r="B275" s="209">
        <f t="shared" si="4"/>
        <v>41354</v>
      </c>
      <c r="C275" s="43">
        <v>9.8700380661692372E-2</v>
      </c>
      <c r="D275" s="43">
        <v>9.8700380661692372E-2</v>
      </c>
      <c r="E275" s="43">
        <v>0</v>
      </c>
      <c r="F275" s="43">
        <v>0</v>
      </c>
      <c r="G275" s="43">
        <v>2.5286191051175057E-2</v>
      </c>
      <c r="H275" s="43">
        <v>2.5286191051175057E-2</v>
      </c>
      <c r="I275" s="43"/>
      <c r="J275" s="43"/>
      <c r="K275" s="43">
        <v>1.2995529030970267E-3</v>
      </c>
      <c r="L275" s="43">
        <v>1.2995529030970267E-3</v>
      </c>
      <c r="M275" s="43">
        <v>1.0228243135965358E-3</v>
      </c>
      <c r="N275" s="43">
        <v>1.0228243135965358E-3</v>
      </c>
      <c r="O275" s="43">
        <v>0</v>
      </c>
      <c r="P275" s="43">
        <v>0</v>
      </c>
      <c r="Q275" s="43">
        <v>1.2013124381207721E-4</v>
      </c>
      <c r="R275" s="43">
        <v>1.2013124381207721E-4</v>
      </c>
      <c r="S275" s="43"/>
      <c r="T275" s="43"/>
      <c r="U275" s="43">
        <v>3.6098691750593966E-5</v>
      </c>
      <c r="V275" s="43">
        <v>3.6098691750593966E-5</v>
      </c>
      <c r="W275" s="43">
        <v>264</v>
      </c>
      <c r="X275" s="260">
        <v>249.2</v>
      </c>
      <c r="Y275" s="56" t="str">
        <f>IF(D275&gt;'1d. STPIS MED Threshold'!$C$10,"Yes","NO")</f>
        <v>NO</v>
      </c>
      <c r="Z275" s="97"/>
    </row>
    <row r="276" spans="2:26" s="208" customFormat="1" x14ac:dyDescent="0.2">
      <c r="B276" s="209">
        <f t="shared" si="4"/>
        <v>41355</v>
      </c>
      <c r="C276" s="43">
        <v>1.3117670962225441E-2</v>
      </c>
      <c r="D276" s="43">
        <v>1.3117670962225441E-2</v>
      </c>
      <c r="E276" s="43">
        <v>0</v>
      </c>
      <c r="F276" s="43">
        <v>0</v>
      </c>
      <c r="G276" s="43">
        <v>1.8070217521986665E-2</v>
      </c>
      <c r="H276" s="43">
        <v>1.8070217521986665E-2</v>
      </c>
      <c r="I276" s="43"/>
      <c r="J276" s="43"/>
      <c r="K276" s="43">
        <v>0.99414968837898643</v>
      </c>
      <c r="L276" s="43">
        <v>0.99414968837898643</v>
      </c>
      <c r="M276" s="43">
        <v>2.2562666802107182E-4</v>
      </c>
      <c r="N276" s="43">
        <v>2.2562666802107182E-4</v>
      </c>
      <c r="O276" s="43">
        <v>0</v>
      </c>
      <c r="P276" s="43">
        <v>0</v>
      </c>
      <c r="Q276" s="43">
        <v>2.1759426658551797E-4</v>
      </c>
      <c r="R276" s="43">
        <v>2.1759426658551797E-4</v>
      </c>
      <c r="S276" s="43"/>
      <c r="T276" s="43"/>
      <c r="U276" s="43">
        <v>1.3440723931461014E-2</v>
      </c>
      <c r="V276" s="43">
        <v>1.3440723931461014E-2</v>
      </c>
      <c r="W276" s="43">
        <v>234</v>
      </c>
      <c r="X276" s="260">
        <v>220</v>
      </c>
      <c r="Y276" s="56" t="str">
        <f>IF(D276&gt;'1d. STPIS MED Threshold'!$C$10,"Yes","NO")</f>
        <v>NO</v>
      </c>
      <c r="Z276" s="97"/>
    </row>
    <row r="277" spans="2:26" s="208" customFormat="1" x14ac:dyDescent="0.2">
      <c r="B277" s="209">
        <f t="shared" si="4"/>
        <v>41356</v>
      </c>
      <c r="C277" s="43">
        <v>0.12201693594691562</v>
      </c>
      <c r="D277" s="43">
        <v>0.12201693594691562</v>
      </c>
      <c r="E277" s="43">
        <v>0</v>
      </c>
      <c r="F277" s="43">
        <v>0</v>
      </c>
      <c r="G277" s="43">
        <v>1.8724847612688344E-2</v>
      </c>
      <c r="H277" s="43">
        <v>1.8724847612688344E-2</v>
      </c>
      <c r="I277" s="43"/>
      <c r="J277" s="43"/>
      <c r="K277" s="43">
        <v>0.92969140512398707</v>
      </c>
      <c r="L277" s="43">
        <v>0.92969140512398707</v>
      </c>
      <c r="M277" s="43">
        <v>1.1386602291250819E-3</v>
      </c>
      <c r="N277" s="43">
        <v>1.1386602291250819E-3</v>
      </c>
      <c r="O277" s="43">
        <v>0</v>
      </c>
      <c r="P277" s="43">
        <v>0</v>
      </c>
      <c r="Q277" s="43">
        <v>3.5330788206915347E-4</v>
      </c>
      <c r="R277" s="43">
        <v>3.5330788206915347E-4</v>
      </c>
      <c r="S277" s="43"/>
      <c r="T277" s="43"/>
      <c r="U277" s="43">
        <v>1.208658229733172E-2</v>
      </c>
      <c r="V277" s="43">
        <v>1.208658229733172E-2</v>
      </c>
      <c r="W277" s="43">
        <v>229</v>
      </c>
      <c r="X277" s="260">
        <v>203</v>
      </c>
      <c r="Y277" s="56" t="str">
        <f>IF(D277&gt;'1d. STPIS MED Threshold'!$C$10,"Yes","NO")</f>
        <v>NO</v>
      </c>
      <c r="Z277" s="97"/>
    </row>
    <row r="278" spans="2:26" s="208" customFormat="1" x14ac:dyDescent="0.2">
      <c r="B278" s="209">
        <f t="shared" si="4"/>
        <v>41357</v>
      </c>
      <c r="C278" s="43">
        <v>18.746443079336153</v>
      </c>
      <c r="D278" s="43">
        <v>18.746443079336153</v>
      </c>
      <c r="E278" s="43">
        <v>0</v>
      </c>
      <c r="F278" s="43">
        <v>0</v>
      </c>
      <c r="G278" s="43">
        <v>0.33378827821488943</v>
      </c>
      <c r="H278" s="43">
        <v>0.33378827821488943</v>
      </c>
      <c r="I278" s="43"/>
      <c r="J278" s="43"/>
      <c r="K278" s="43">
        <v>0.13884802652259748</v>
      </c>
      <c r="L278" s="43">
        <v>0.13884802652259748</v>
      </c>
      <c r="M278" s="43">
        <v>5.1732788178740115E-2</v>
      </c>
      <c r="N278" s="43">
        <v>5.1732788178740115E-2</v>
      </c>
      <c r="O278" s="43">
        <v>0</v>
      </c>
      <c r="P278" s="43">
        <v>0</v>
      </c>
      <c r="Q278" s="43">
        <v>9.0755808155342163E-3</v>
      </c>
      <c r="R278" s="43">
        <v>9.0755808155342163E-3</v>
      </c>
      <c r="S278" s="43"/>
      <c r="T278" s="43"/>
      <c r="U278" s="43">
        <v>2.5017057329963892E-3</v>
      </c>
      <c r="V278" s="43">
        <v>2.5017057329963892E-3</v>
      </c>
      <c r="W278" s="43">
        <v>0</v>
      </c>
      <c r="X278" s="260">
        <v>0</v>
      </c>
      <c r="Y278" s="56" t="str">
        <f>IF(D278&gt;'1d. STPIS MED Threshold'!$C$10,"Yes","NO")</f>
        <v>Yes</v>
      </c>
      <c r="Z278" s="97"/>
    </row>
    <row r="279" spans="2:26" s="208" customFormat="1" x14ac:dyDescent="0.2">
      <c r="B279" s="209">
        <f t="shared" si="4"/>
        <v>41358</v>
      </c>
      <c r="C279" s="43">
        <v>0.72844512022097474</v>
      </c>
      <c r="D279" s="43">
        <v>0.72844512022097474</v>
      </c>
      <c r="E279" s="43">
        <v>0</v>
      </c>
      <c r="F279" s="43">
        <v>0</v>
      </c>
      <c r="G279" s="43">
        <v>0.13896575461345601</v>
      </c>
      <c r="H279" s="43">
        <v>0.13896575461345601</v>
      </c>
      <c r="I279" s="43"/>
      <c r="J279" s="43"/>
      <c r="K279" s="43">
        <v>4.7438584906730828E-2</v>
      </c>
      <c r="L279" s="43">
        <v>4.7438584906730828E-2</v>
      </c>
      <c r="M279" s="43">
        <v>4.9254840594582794E-3</v>
      </c>
      <c r="N279" s="43">
        <v>4.9254840594582794E-3</v>
      </c>
      <c r="O279" s="43">
        <v>0</v>
      </c>
      <c r="P279" s="43">
        <v>0</v>
      </c>
      <c r="Q279" s="43">
        <v>8.1187109202516899E-4</v>
      </c>
      <c r="R279" s="43">
        <v>8.1187109202516899E-4</v>
      </c>
      <c r="S279" s="43"/>
      <c r="T279" s="43"/>
      <c r="U279" s="43">
        <v>3.3892818933518479E-3</v>
      </c>
      <c r="V279" s="43">
        <v>3.3892818933518479E-3</v>
      </c>
      <c r="W279" s="43">
        <v>1661</v>
      </c>
      <c r="X279" s="260">
        <v>1185</v>
      </c>
      <c r="Y279" s="56" t="str">
        <f>IF(D279&gt;'1d. STPIS MED Threshold'!$C$10,"Yes","NO")</f>
        <v>NO</v>
      </c>
      <c r="Z279" s="97"/>
    </row>
    <row r="280" spans="2:26" s="208" customFormat="1" x14ac:dyDescent="0.2">
      <c r="B280" s="209">
        <f t="shared" si="4"/>
        <v>41359</v>
      </c>
      <c r="C280" s="43">
        <v>0.40946345730448264</v>
      </c>
      <c r="D280" s="43">
        <v>0.40946345730448264</v>
      </c>
      <c r="E280" s="43">
        <v>0</v>
      </c>
      <c r="F280" s="43">
        <v>0</v>
      </c>
      <c r="G280" s="43">
        <v>4.17938481134702E-2</v>
      </c>
      <c r="H280" s="43">
        <v>4.17938481134702E-2</v>
      </c>
      <c r="I280" s="43"/>
      <c r="J280" s="43"/>
      <c r="K280" s="43">
        <v>0</v>
      </c>
      <c r="L280" s="43">
        <v>0</v>
      </c>
      <c r="M280" s="43">
        <v>3.9687153287136061E-3</v>
      </c>
      <c r="N280" s="43">
        <v>3.9687153287136061E-3</v>
      </c>
      <c r="O280" s="43">
        <v>0</v>
      </c>
      <c r="P280" s="43">
        <v>0</v>
      </c>
      <c r="Q280" s="43">
        <v>2.341851943164492E-4</v>
      </c>
      <c r="R280" s="43">
        <v>2.341851943164492E-4</v>
      </c>
      <c r="S280" s="43"/>
      <c r="T280" s="43"/>
      <c r="U280" s="43">
        <v>0</v>
      </c>
      <c r="V280" s="43">
        <v>0</v>
      </c>
      <c r="W280" s="43">
        <v>522</v>
      </c>
      <c r="X280" s="260">
        <v>431.8</v>
      </c>
      <c r="Y280" s="56" t="str">
        <f>IF(D280&gt;'1d. STPIS MED Threshold'!$C$10,"Yes","NO")</f>
        <v>NO</v>
      </c>
      <c r="Z280" s="97"/>
    </row>
    <row r="281" spans="2:26" s="208" customFormat="1" x14ac:dyDescent="0.2">
      <c r="B281" s="209">
        <f t="shared" si="4"/>
        <v>41360</v>
      </c>
      <c r="C281" s="43">
        <v>0.31391950128353252</v>
      </c>
      <c r="D281" s="43">
        <v>0.31391950128353252</v>
      </c>
      <c r="E281" s="43">
        <v>0</v>
      </c>
      <c r="F281" s="43">
        <v>0</v>
      </c>
      <c r="G281" s="43">
        <v>9.6392387077392228E-2</v>
      </c>
      <c r="H281" s="43">
        <v>9.6392387077392228E-2</v>
      </c>
      <c r="I281" s="43"/>
      <c r="J281" s="43"/>
      <c r="K281" s="43">
        <v>0.30253669838173769</v>
      </c>
      <c r="L281" s="43">
        <v>0.30253669838173769</v>
      </c>
      <c r="M281" s="43">
        <v>2.2148590385228186E-3</v>
      </c>
      <c r="N281" s="43">
        <v>2.2148590385228186E-3</v>
      </c>
      <c r="O281" s="43">
        <v>0</v>
      </c>
      <c r="P281" s="43">
        <v>0</v>
      </c>
      <c r="Q281" s="43">
        <v>1.7297809124800535E-3</v>
      </c>
      <c r="R281" s="43">
        <v>1.7297809124800535E-3</v>
      </c>
      <c r="S281" s="43"/>
      <c r="T281" s="43"/>
      <c r="U281" s="43">
        <v>4.5799178380022572E-3</v>
      </c>
      <c r="V281" s="43">
        <v>4.5799178380022572E-3</v>
      </c>
      <c r="W281" s="43">
        <v>413</v>
      </c>
      <c r="X281" s="260">
        <v>317.8</v>
      </c>
      <c r="Y281" s="56" t="str">
        <f>IF(D281&gt;'1d. STPIS MED Threshold'!$C$10,"Yes","NO")</f>
        <v>NO</v>
      </c>
      <c r="Z281" s="97"/>
    </row>
    <row r="282" spans="2:26" s="208" customFormat="1" x14ac:dyDescent="0.2">
      <c r="B282" s="209">
        <f t="shared" si="4"/>
        <v>41361</v>
      </c>
      <c r="C282" s="43">
        <v>1.5548399794826893E-2</v>
      </c>
      <c r="D282" s="43">
        <v>1.5548399794826893E-2</v>
      </c>
      <c r="E282" s="43">
        <v>0</v>
      </c>
      <c r="F282" s="43">
        <v>0</v>
      </c>
      <c r="G282" s="43">
        <v>0</v>
      </c>
      <c r="H282" s="43">
        <v>0</v>
      </c>
      <c r="I282" s="43"/>
      <c r="J282" s="43"/>
      <c r="K282" s="43">
        <v>4.6377363327796883E-3</v>
      </c>
      <c r="L282" s="43">
        <v>4.6377363327796883E-3</v>
      </c>
      <c r="M282" s="43">
        <v>3.7207649754342426E-4</v>
      </c>
      <c r="N282" s="43">
        <v>3.7207649754342426E-4</v>
      </c>
      <c r="O282" s="43">
        <v>0</v>
      </c>
      <c r="P282" s="43">
        <v>0</v>
      </c>
      <c r="Q282" s="43">
        <v>0</v>
      </c>
      <c r="R282" s="43">
        <v>0</v>
      </c>
      <c r="S282" s="43"/>
      <c r="T282" s="43"/>
      <c r="U282" s="43">
        <v>3.4566978879460685E-5</v>
      </c>
      <c r="V282" s="43">
        <v>3.4566978879460685E-5</v>
      </c>
      <c r="W282" s="43">
        <v>292</v>
      </c>
      <c r="X282" s="260">
        <v>242.2</v>
      </c>
      <c r="Y282" s="56" t="str">
        <f>IF(D282&gt;'1d. STPIS MED Threshold'!$C$10,"Yes","NO")</f>
        <v>NO</v>
      </c>
      <c r="Z282" s="97"/>
    </row>
    <row r="283" spans="2:26" s="208" customFormat="1" x14ac:dyDescent="0.2">
      <c r="B283" s="209">
        <f t="shared" si="4"/>
        <v>41362</v>
      </c>
      <c r="C283" s="43">
        <v>0.50887102542987839</v>
      </c>
      <c r="D283" s="43">
        <v>0.50887102542987839</v>
      </c>
      <c r="E283" s="43">
        <v>0</v>
      </c>
      <c r="F283" s="43">
        <v>0</v>
      </c>
      <c r="G283" s="43">
        <v>1.9337709217016504E-2</v>
      </c>
      <c r="H283" s="43">
        <v>1.9337709217016504E-2</v>
      </c>
      <c r="I283" s="43"/>
      <c r="J283" s="43"/>
      <c r="K283" s="43">
        <v>0.43828536100164384</v>
      </c>
      <c r="L283" s="43">
        <v>0.43828536100164384</v>
      </c>
      <c r="M283" s="43">
        <v>3.1839382515549404E-3</v>
      </c>
      <c r="N283" s="43">
        <v>3.1839382515549404E-3</v>
      </c>
      <c r="O283" s="43">
        <v>0</v>
      </c>
      <c r="P283" s="43">
        <v>0</v>
      </c>
      <c r="Q283" s="43">
        <v>3.4715483249547698E-4</v>
      </c>
      <c r="R283" s="43">
        <v>3.4715483249547698E-4</v>
      </c>
      <c r="S283" s="43"/>
      <c r="T283" s="43"/>
      <c r="U283" s="43">
        <v>6.7684619263843494E-3</v>
      </c>
      <c r="V283" s="43">
        <v>6.7684619263843494E-3</v>
      </c>
      <c r="W283" s="43">
        <v>283</v>
      </c>
      <c r="X283" s="260">
        <v>266.60000000000002</v>
      </c>
      <c r="Y283" s="56" t="str">
        <f>IF(D283&gt;'1d. STPIS MED Threshold'!$C$10,"Yes","NO")</f>
        <v>NO</v>
      </c>
      <c r="Z283" s="97"/>
    </row>
    <row r="284" spans="2:26" s="208" customFormat="1" x14ac:dyDescent="0.2">
      <c r="B284" s="209">
        <f t="shared" si="4"/>
        <v>41363</v>
      </c>
      <c r="C284" s="43">
        <v>4.6321217187096517E-2</v>
      </c>
      <c r="D284" s="43">
        <v>4.6321217187096517E-2</v>
      </c>
      <c r="E284" s="43">
        <v>0</v>
      </c>
      <c r="F284" s="43">
        <v>0</v>
      </c>
      <c r="G284" s="43">
        <v>6.6284922689601303E-2</v>
      </c>
      <c r="H284" s="43">
        <v>6.6284922689601303E-2</v>
      </c>
      <c r="I284" s="43"/>
      <c r="J284" s="43"/>
      <c r="K284" s="43">
        <v>3.0888452263396142E-2</v>
      </c>
      <c r="L284" s="43">
        <v>3.0888452263396142E-2</v>
      </c>
      <c r="M284" s="43">
        <v>3.8349794337620957E-4</v>
      </c>
      <c r="N284" s="43">
        <v>3.8349794337620957E-4</v>
      </c>
      <c r="O284" s="43">
        <v>0</v>
      </c>
      <c r="P284" s="43">
        <v>0</v>
      </c>
      <c r="Q284" s="43">
        <v>1.8336142989004685E-3</v>
      </c>
      <c r="R284" s="43">
        <v>1.8336142989004685E-3</v>
      </c>
      <c r="S284" s="43"/>
      <c r="T284" s="43"/>
      <c r="U284" s="43">
        <v>3.2268507170119914E-4</v>
      </c>
      <c r="V284" s="43">
        <v>3.2268507170119914E-4</v>
      </c>
      <c r="W284" s="43">
        <v>139</v>
      </c>
      <c r="X284" s="260">
        <v>127.4</v>
      </c>
      <c r="Y284" s="56" t="str">
        <f>IF(D284&gt;'1d. STPIS MED Threshold'!$C$10,"Yes","NO")</f>
        <v>NO</v>
      </c>
      <c r="Z284" s="97"/>
    </row>
    <row r="285" spans="2:26" s="208" customFormat="1" x14ac:dyDescent="0.2">
      <c r="B285" s="209">
        <f t="shared" si="4"/>
        <v>41364</v>
      </c>
      <c r="C285" s="43">
        <v>0.45075338705297835</v>
      </c>
      <c r="D285" s="43">
        <v>0.45075338705297835</v>
      </c>
      <c r="E285" s="43">
        <v>0</v>
      </c>
      <c r="F285" s="43">
        <v>0</v>
      </c>
      <c r="G285" s="43">
        <v>1.9961386257641798E-2</v>
      </c>
      <c r="H285" s="43">
        <v>1.9961386257641798E-2</v>
      </c>
      <c r="I285" s="43"/>
      <c r="J285" s="43"/>
      <c r="K285" s="43">
        <v>2.8668646772028318E-3</v>
      </c>
      <c r="L285" s="43">
        <v>2.8668646772028318E-3</v>
      </c>
      <c r="M285" s="43">
        <v>3.5090370337377296E-3</v>
      </c>
      <c r="N285" s="43">
        <v>3.5090370337377296E-3</v>
      </c>
      <c r="O285" s="43">
        <v>0</v>
      </c>
      <c r="P285" s="43">
        <v>0</v>
      </c>
      <c r="Q285" s="43">
        <v>1.7646817437661768E-4</v>
      </c>
      <c r="R285" s="43">
        <v>1.7646817437661768E-4</v>
      </c>
      <c r="S285" s="43"/>
      <c r="T285" s="43"/>
      <c r="U285" s="43">
        <v>1.4406355161890697E-5</v>
      </c>
      <c r="V285" s="43">
        <v>1.4406355161890697E-5</v>
      </c>
      <c r="W285" s="43">
        <v>335</v>
      </c>
      <c r="X285" s="260">
        <v>266.2</v>
      </c>
      <c r="Y285" s="56" t="str">
        <f>IF(D285&gt;'1d. STPIS MED Threshold'!$C$10,"Yes","NO")</f>
        <v>NO</v>
      </c>
      <c r="Z285" s="97"/>
    </row>
    <row r="286" spans="2:26" s="208" customFormat="1" x14ac:dyDescent="0.2">
      <c r="B286" s="209">
        <f t="shared" si="4"/>
        <v>41365</v>
      </c>
      <c r="C286" s="43">
        <v>3.2646684981207673E-2</v>
      </c>
      <c r="D286" s="43">
        <v>3.2646684981207673E-2</v>
      </c>
      <c r="E286" s="43">
        <v>0</v>
      </c>
      <c r="F286" s="43">
        <v>0</v>
      </c>
      <c r="G286" s="43">
        <v>0.42744639511348304</v>
      </c>
      <c r="H286" s="43">
        <v>0.42744639511348304</v>
      </c>
      <c r="I286" s="43"/>
      <c r="J286" s="43"/>
      <c r="K286" s="43">
        <v>8.6443232738178805E-2</v>
      </c>
      <c r="L286" s="43">
        <v>8.6443232738178805E-2</v>
      </c>
      <c r="M286" s="43">
        <v>2.4023837339238988E-4</v>
      </c>
      <c r="N286" s="43">
        <v>2.4023837339238988E-4</v>
      </c>
      <c r="O286" s="43">
        <v>0</v>
      </c>
      <c r="P286" s="43">
        <v>0</v>
      </c>
      <c r="Q286" s="43">
        <v>2.8447182785364062E-3</v>
      </c>
      <c r="R286" s="43">
        <v>2.8447182785364062E-3</v>
      </c>
      <c r="S286" s="43"/>
      <c r="T286" s="43"/>
      <c r="U286" s="43">
        <v>3.889918387094079E-3</v>
      </c>
      <c r="V286" s="43">
        <v>3.889918387094079E-3</v>
      </c>
      <c r="W286" s="43">
        <v>168</v>
      </c>
      <c r="X286" s="260">
        <v>150</v>
      </c>
      <c r="Y286" s="56" t="str">
        <f>IF(D286&gt;'1d. STPIS MED Threshold'!$C$10,"Yes","NO")</f>
        <v>NO</v>
      </c>
      <c r="Z286" s="97"/>
    </row>
    <row r="287" spans="2:26" s="208" customFormat="1" x14ac:dyDescent="0.2">
      <c r="B287" s="209">
        <f t="shared" si="4"/>
        <v>41366</v>
      </c>
      <c r="C287" s="43">
        <v>0.1782587856789298</v>
      </c>
      <c r="D287" s="43">
        <v>0.1782587856789298</v>
      </c>
      <c r="E287" s="43">
        <v>0</v>
      </c>
      <c r="F287" s="43">
        <v>0</v>
      </c>
      <c r="G287" s="43">
        <v>7.7086394834352284E-2</v>
      </c>
      <c r="H287" s="43">
        <v>7.7086394834352284E-2</v>
      </c>
      <c r="I287" s="43"/>
      <c r="J287" s="43"/>
      <c r="K287" s="43">
        <v>1.8188392411370904E-2</v>
      </c>
      <c r="L287" s="43">
        <v>1.8188392411370904E-2</v>
      </c>
      <c r="M287" s="43">
        <v>2.3108621424428491E-3</v>
      </c>
      <c r="N287" s="43">
        <v>2.3108621424428491E-3</v>
      </c>
      <c r="O287" s="43">
        <v>0</v>
      </c>
      <c r="P287" s="43">
        <v>0</v>
      </c>
      <c r="Q287" s="43">
        <v>6.9405168251622843E-4</v>
      </c>
      <c r="R287" s="43">
        <v>6.9405168251622843E-4</v>
      </c>
      <c r="S287" s="43"/>
      <c r="T287" s="43"/>
      <c r="U287" s="43">
        <v>1.5830224843650599E-4</v>
      </c>
      <c r="V287" s="43">
        <v>1.5830224843650599E-4</v>
      </c>
      <c r="W287" s="43">
        <v>409</v>
      </c>
      <c r="X287" s="260">
        <v>372.2</v>
      </c>
      <c r="Y287" s="56" t="str">
        <f>IF(D287&gt;'1d. STPIS MED Threshold'!$C$10,"Yes","NO")</f>
        <v>NO</v>
      </c>
      <c r="Z287" s="97"/>
    </row>
    <row r="288" spans="2:26" s="208" customFormat="1" x14ac:dyDescent="0.2">
      <c r="B288" s="209">
        <f t="shared" si="4"/>
        <v>41367</v>
      </c>
      <c r="C288" s="43">
        <v>0.35421134743444499</v>
      </c>
      <c r="D288" s="43">
        <v>0.35421134743444499</v>
      </c>
      <c r="E288" s="43">
        <v>0</v>
      </c>
      <c r="F288" s="43">
        <v>0</v>
      </c>
      <c r="G288" s="43">
        <v>6.5890437988183906E-2</v>
      </c>
      <c r="H288" s="43">
        <v>6.5890437988183906E-2</v>
      </c>
      <c r="I288" s="43"/>
      <c r="J288" s="43"/>
      <c r="K288" s="43">
        <v>0.16253784437527047</v>
      </c>
      <c r="L288" s="43">
        <v>0.16253784437527047</v>
      </c>
      <c r="M288" s="43">
        <v>5.6855922290579893E-3</v>
      </c>
      <c r="N288" s="43">
        <v>5.6855922290579893E-3</v>
      </c>
      <c r="O288" s="43">
        <v>0</v>
      </c>
      <c r="P288" s="43">
        <v>0</v>
      </c>
      <c r="Q288" s="43">
        <v>2.7459375421651812E-3</v>
      </c>
      <c r="R288" s="43">
        <v>2.7459375421651812E-3</v>
      </c>
      <c r="S288" s="43"/>
      <c r="T288" s="43"/>
      <c r="U288" s="43">
        <v>2.5548616065962648E-3</v>
      </c>
      <c r="V288" s="43">
        <v>2.5548616065962648E-3</v>
      </c>
      <c r="W288" s="43">
        <v>418</v>
      </c>
      <c r="X288" s="260">
        <v>327</v>
      </c>
      <c r="Y288" s="56" t="str">
        <f>IF(D288&gt;'1d. STPIS MED Threshold'!$C$10,"Yes","NO")</f>
        <v>NO</v>
      </c>
      <c r="Z288" s="97"/>
    </row>
    <row r="289" spans="2:26" s="208" customFormat="1" x14ac:dyDescent="0.2">
      <c r="B289" s="209">
        <f t="shared" si="4"/>
        <v>41368</v>
      </c>
      <c r="C289" s="43">
        <v>0.13791265244015913</v>
      </c>
      <c r="D289" s="43">
        <v>0.13791265244015913</v>
      </c>
      <c r="E289" s="43">
        <v>0</v>
      </c>
      <c r="F289" s="43">
        <v>0</v>
      </c>
      <c r="G289" s="43">
        <v>4.9743464089504572E-2</v>
      </c>
      <c r="H289" s="43">
        <v>4.9743464089504572E-2</v>
      </c>
      <c r="I289" s="43"/>
      <c r="J289" s="43"/>
      <c r="K289" s="43">
        <v>7.9855398235806882E-2</v>
      </c>
      <c r="L289" s="43">
        <v>7.9855398235806882E-2</v>
      </c>
      <c r="M289" s="43">
        <v>2.8306705340312454E-3</v>
      </c>
      <c r="N289" s="43">
        <v>2.8306705340312454E-3</v>
      </c>
      <c r="O289" s="43">
        <v>0</v>
      </c>
      <c r="P289" s="43">
        <v>0</v>
      </c>
      <c r="Q289" s="43">
        <v>8.7550107836660996E-4</v>
      </c>
      <c r="R289" s="43">
        <v>8.7550107836660996E-4</v>
      </c>
      <c r="S289" s="43"/>
      <c r="T289" s="43"/>
      <c r="U289" s="43">
        <v>2.3840455999403825E-3</v>
      </c>
      <c r="V289" s="43">
        <v>2.3840455999403825E-3</v>
      </c>
      <c r="W289" s="43">
        <v>357</v>
      </c>
      <c r="X289" s="260">
        <v>269.60000000000002</v>
      </c>
      <c r="Y289" s="56" t="str">
        <f>IF(D289&gt;'1d. STPIS MED Threshold'!$C$10,"Yes","NO")</f>
        <v>NO</v>
      </c>
      <c r="Z289" s="97"/>
    </row>
    <row r="290" spans="2:26" s="208" customFormat="1" x14ac:dyDescent="0.2">
      <c r="B290" s="209">
        <f t="shared" si="4"/>
        <v>41369</v>
      </c>
      <c r="C290" s="43">
        <v>0.32831459913514022</v>
      </c>
      <c r="D290" s="43">
        <v>0.32831459913514022</v>
      </c>
      <c r="E290" s="43">
        <v>0</v>
      </c>
      <c r="F290" s="43">
        <v>0</v>
      </c>
      <c r="G290" s="43">
        <v>2.4743463706597482E-2</v>
      </c>
      <c r="H290" s="43">
        <v>2.4743463706597482E-2</v>
      </c>
      <c r="I290" s="43"/>
      <c r="J290" s="43"/>
      <c r="K290" s="43">
        <v>0.10178325235217289</v>
      </c>
      <c r="L290" s="43">
        <v>0.10178325235217289</v>
      </c>
      <c r="M290" s="43">
        <v>3.7075299276992514E-3</v>
      </c>
      <c r="N290" s="43">
        <v>3.7075299276992514E-3</v>
      </c>
      <c r="O290" s="43">
        <v>0</v>
      </c>
      <c r="P290" s="43">
        <v>0</v>
      </c>
      <c r="Q290" s="43">
        <v>1.770451819626562E-4</v>
      </c>
      <c r="R290" s="43">
        <v>1.770451819626562E-4</v>
      </c>
      <c r="S290" s="43"/>
      <c r="T290" s="43"/>
      <c r="U290" s="43">
        <v>5.7466232184856178E-4</v>
      </c>
      <c r="V290" s="43">
        <v>5.7466232184856178E-4</v>
      </c>
      <c r="W290" s="43">
        <v>357</v>
      </c>
      <c r="X290" s="260">
        <v>332.8</v>
      </c>
      <c r="Y290" s="56" t="str">
        <f>IF(D290&gt;'1d. STPIS MED Threshold'!$C$10,"Yes","NO")</f>
        <v>NO</v>
      </c>
      <c r="Z290" s="97"/>
    </row>
    <row r="291" spans="2:26" s="208" customFormat="1" x14ac:dyDescent="0.2">
      <c r="B291" s="209">
        <f t="shared" si="4"/>
        <v>41370</v>
      </c>
      <c r="C291" s="43">
        <v>3.818126284670108E-3</v>
      </c>
      <c r="D291" s="43">
        <v>3.818126284670108E-3</v>
      </c>
      <c r="E291" s="43">
        <v>0</v>
      </c>
      <c r="F291" s="43">
        <v>0</v>
      </c>
      <c r="G291" s="43">
        <v>0.15425560609714464</v>
      </c>
      <c r="H291" s="43">
        <v>0.15425560609714464</v>
      </c>
      <c r="I291" s="43"/>
      <c r="J291" s="43"/>
      <c r="K291" s="43">
        <v>0.51148746876615403</v>
      </c>
      <c r="L291" s="43">
        <v>0.51148746876615403</v>
      </c>
      <c r="M291" s="43">
        <v>4.4684592789618493E-5</v>
      </c>
      <c r="N291" s="43">
        <v>4.4684592789618493E-5</v>
      </c>
      <c r="O291" s="43">
        <v>0</v>
      </c>
      <c r="P291" s="43">
        <v>0</v>
      </c>
      <c r="Q291" s="43">
        <v>2.2077981623942699E-3</v>
      </c>
      <c r="R291" s="43">
        <v>2.2077981623942699E-3</v>
      </c>
      <c r="S291" s="43"/>
      <c r="T291" s="43"/>
      <c r="U291" s="43">
        <v>2.2005019639309976E-3</v>
      </c>
      <c r="V291" s="43">
        <v>2.2005019639309976E-3</v>
      </c>
      <c r="W291" s="43">
        <v>143</v>
      </c>
      <c r="X291" s="260">
        <v>131.6</v>
      </c>
      <c r="Y291" s="56" t="str">
        <f>IF(D291&gt;'1d. STPIS MED Threshold'!$C$10,"Yes","NO")</f>
        <v>NO</v>
      </c>
      <c r="Z291" s="97"/>
    </row>
    <row r="292" spans="2:26" s="208" customFormat="1" x14ac:dyDescent="0.2">
      <c r="B292" s="209">
        <f t="shared" si="4"/>
        <v>41371</v>
      </c>
      <c r="C292" s="43">
        <v>7.387426146057309E-2</v>
      </c>
      <c r="D292" s="43">
        <v>7.387426146057309E-2</v>
      </c>
      <c r="E292" s="43">
        <v>0</v>
      </c>
      <c r="F292" s="43">
        <v>0</v>
      </c>
      <c r="G292" s="43">
        <v>2.4585125317273292E-3</v>
      </c>
      <c r="H292" s="43">
        <v>2.4585125317273292E-3</v>
      </c>
      <c r="I292" s="43"/>
      <c r="J292" s="43"/>
      <c r="K292" s="43">
        <v>1.2783599175508291E-3</v>
      </c>
      <c r="L292" s="43">
        <v>1.2783599175508291E-3</v>
      </c>
      <c r="M292" s="43">
        <v>8.6261327562463794E-4</v>
      </c>
      <c r="N292" s="43">
        <v>8.6261327562463794E-4</v>
      </c>
      <c r="O292" s="43">
        <v>0</v>
      </c>
      <c r="P292" s="43">
        <v>0</v>
      </c>
      <c r="Q292" s="43">
        <v>1.8645611945007246E-5</v>
      </c>
      <c r="R292" s="43">
        <v>1.8645611945007246E-5</v>
      </c>
      <c r="S292" s="43"/>
      <c r="T292" s="43"/>
      <c r="U292" s="43">
        <v>1.4412174944203249E-5</v>
      </c>
      <c r="V292" s="43">
        <v>1.4412174944203249E-5</v>
      </c>
      <c r="W292" s="43">
        <v>123</v>
      </c>
      <c r="X292" s="260">
        <v>113.6</v>
      </c>
      <c r="Y292" s="56" t="str">
        <f>IF(D292&gt;'1d. STPIS MED Threshold'!$C$10,"Yes","NO")</f>
        <v>NO</v>
      </c>
      <c r="Z292" s="97"/>
    </row>
    <row r="293" spans="2:26" s="208" customFormat="1" x14ac:dyDescent="0.2">
      <c r="B293" s="209">
        <f t="shared" si="4"/>
        <v>41372</v>
      </c>
      <c r="C293" s="43">
        <v>0.17962905458069206</v>
      </c>
      <c r="D293" s="43">
        <v>0.17962905458069206</v>
      </c>
      <c r="E293" s="43">
        <v>0</v>
      </c>
      <c r="F293" s="43">
        <v>0</v>
      </c>
      <c r="G293" s="43">
        <v>0.1259596671267883</v>
      </c>
      <c r="H293" s="43">
        <v>0.1259596671267883</v>
      </c>
      <c r="I293" s="43"/>
      <c r="J293" s="43"/>
      <c r="K293" s="43">
        <v>1.4853053020939188E-2</v>
      </c>
      <c r="L293" s="43">
        <v>1.4853053020939188E-2</v>
      </c>
      <c r="M293" s="43">
        <v>4.2493128567465625E-3</v>
      </c>
      <c r="N293" s="43">
        <v>4.2493128567465625E-3</v>
      </c>
      <c r="O293" s="43">
        <v>0</v>
      </c>
      <c r="P293" s="43">
        <v>0</v>
      </c>
      <c r="Q293" s="43">
        <v>2.0255781389620299E-3</v>
      </c>
      <c r="R293" s="43">
        <v>2.0255781389620299E-3</v>
      </c>
      <c r="S293" s="43"/>
      <c r="T293" s="43"/>
      <c r="U293" s="43">
        <v>1.4702745040297854E-4</v>
      </c>
      <c r="V293" s="43">
        <v>1.4702745040297854E-4</v>
      </c>
      <c r="W293" s="43">
        <v>325</v>
      </c>
      <c r="X293" s="260">
        <v>266.39999999999998</v>
      </c>
      <c r="Y293" s="56" t="str">
        <f>IF(D293&gt;'1d. STPIS MED Threshold'!$C$10,"Yes","NO")</f>
        <v>NO</v>
      </c>
      <c r="Z293" s="97"/>
    </row>
    <row r="294" spans="2:26" s="208" customFormat="1" x14ac:dyDescent="0.2">
      <c r="B294" s="209">
        <f t="shared" si="4"/>
        <v>41373</v>
      </c>
      <c r="C294" s="43">
        <v>0.11662732942919986</v>
      </c>
      <c r="D294" s="43">
        <v>0.11662732942919986</v>
      </c>
      <c r="E294" s="43">
        <v>0</v>
      </c>
      <c r="F294" s="43">
        <v>0</v>
      </c>
      <c r="G294" s="43">
        <v>1.5962400875533184E-3</v>
      </c>
      <c r="H294" s="43">
        <v>1.5962400875533184E-3</v>
      </c>
      <c r="I294" s="43"/>
      <c r="J294" s="43"/>
      <c r="K294" s="43">
        <v>2.041534302581987E-2</v>
      </c>
      <c r="L294" s="43">
        <v>2.041534302581987E-2</v>
      </c>
      <c r="M294" s="43">
        <v>1.0015756971285816E-3</v>
      </c>
      <c r="N294" s="43">
        <v>1.0015756971285816E-3</v>
      </c>
      <c r="O294" s="43">
        <v>0</v>
      </c>
      <c r="P294" s="43">
        <v>0</v>
      </c>
      <c r="Q294" s="43">
        <v>1.7516945933765175E-5</v>
      </c>
      <c r="R294" s="43">
        <v>1.7516945933765175E-5</v>
      </c>
      <c r="S294" s="43"/>
      <c r="T294" s="43"/>
      <c r="U294" s="43">
        <v>2.0553858156642941E-4</v>
      </c>
      <c r="V294" s="43">
        <v>2.0553858156642941E-4</v>
      </c>
      <c r="W294" s="43">
        <v>229</v>
      </c>
      <c r="X294" s="260">
        <v>205.8</v>
      </c>
      <c r="Y294" s="56" t="str">
        <f>IF(D294&gt;'1d. STPIS MED Threshold'!$C$10,"Yes","NO")</f>
        <v>NO</v>
      </c>
      <c r="Z294" s="97"/>
    </row>
    <row r="295" spans="2:26" s="208" customFormat="1" x14ac:dyDescent="0.2">
      <c r="B295" s="209">
        <f t="shared" si="4"/>
        <v>41374</v>
      </c>
      <c r="C295" s="43">
        <v>0.16845531815885526</v>
      </c>
      <c r="D295" s="43">
        <v>0.16845531815885526</v>
      </c>
      <c r="E295" s="43">
        <v>0</v>
      </c>
      <c r="F295" s="43">
        <v>0</v>
      </c>
      <c r="G295" s="43">
        <v>3.6743638128135463E-2</v>
      </c>
      <c r="H295" s="43">
        <v>3.6743638128135463E-2</v>
      </c>
      <c r="I295" s="43"/>
      <c r="J295" s="43"/>
      <c r="K295" s="43">
        <v>0.22777874913256405</v>
      </c>
      <c r="L295" s="43">
        <v>0.22777874913256405</v>
      </c>
      <c r="M295" s="43">
        <v>2.7606670824017179E-3</v>
      </c>
      <c r="N295" s="43">
        <v>2.7606670824017179E-3</v>
      </c>
      <c r="O295" s="43">
        <v>0</v>
      </c>
      <c r="P295" s="43">
        <v>0</v>
      </c>
      <c r="Q295" s="43">
        <v>4.3748881891085621E-4</v>
      </c>
      <c r="R295" s="43">
        <v>4.3748881891085621E-4</v>
      </c>
      <c r="S295" s="43"/>
      <c r="T295" s="43"/>
      <c r="U295" s="43">
        <v>2.4504055925750985E-4</v>
      </c>
      <c r="V295" s="43">
        <v>2.4504055925750985E-4</v>
      </c>
      <c r="W295" s="43">
        <v>333</v>
      </c>
      <c r="X295" s="260">
        <v>274.60000000000002</v>
      </c>
      <c r="Y295" s="56" t="str">
        <f>IF(D295&gt;'1d. STPIS MED Threshold'!$C$10,"Yes","NO")</f>
        <v>NO</v>
      </c>
      <c r="Z295" s="97"/>
    </row>
    <row r="296" spans="2:26" s="208" customFormat="1" x14ac:dyDescent="0.2">
      <c r="B296" s="209">
        <f t="shared" si="4"/>
        <v>41375</v>
      </c>
      <c r="C296" s="43">
        <v>0.17508485458214282</v>
      </c>
      <c r="D296" s="43">
        <v>0.17508485458214282</v>
      </c>
      <c r="E296" s="43">
        <v>0</v>
      </c>
      <c r="F296" s="43">
        <v>0</v>
      </c>
      <c r="G296" s="43">
        <v>0.16331858031789118</v>
      </c>
      <c r="H296" s="43">
        <v>0.16331858031789118</v>
      </c>
      <c r="I296" s="43"/>
      <c r="J296" s="43"/>
      <c r="K296" s="43">
        <v>1.7862064114855587E-2</v>
      </c>
      <c r="L296" s="43">
        <v>1.7862064114855587E-2</v>
      </c>
      <c r="M296" s="43">
        <v>3.6364432776489495E-3</v>
      </c>
      <c r="N296" s="43">
        <v>3.6364432776489495E-3</v>
      </c>
      <c r="O296" s="43">
        <v>0</v>
      </c>
      <c r="P296" s="43">
        <v>0</v>
      </c>
      <c r="Q296" s="43">
        <v>2.1650360023934491E-3</v>
      </c>
      <c r="R296" s="43">
        <v>2.1650360023934491E-3</v>
      </c>
      <c r="S296" s="43"/>
      <c r="T296" s="43"/>
      <c r="U296" s="43">
        <v>1.9459889189913352E-4</v>
      </c>
      <c r="V296" s="43">
        <v>1.9459889189913352E-4</v>
      </c>
      <c r="W296" s="43">
        <v>335</v>
      </c>
      <c r="X296" s="260">
        <v>251.2</v>
      </c>
      <c r="Y296" s="56" t="str">
        <f>IF(D296&gt;'1d. STPIS MED Threshold'!$C$10,"Yes","NO")</f>
        <v>NO</v>
      </c>
      <c r="Z296" s="97"/>
    </row>
    <row r="297" spans="2:26" s="208" customFormat="1" x14ac:dyDescent="0.2">
      <c r="B297" s="209">
        <f t="shared" si="4"/>
        <v>41376</v>
      </c>
      <c r="C297" s="43">
        <v>0.17908066440383014</v>
      </c>
      <c r="D297" s="43">
        <v>0.17908066440383014</v>
      </c>
      <c r="E297" s="43">
        <v>0</v>
      </c>
      <c r="F297" s="43">
        <v>0</v>
      </c>
      <c r="G297" s="43">
        <v>4.7077215194158535E-2</v>
      </c>
      <c r="H297" s="43">
        <v>4.7077215194158535E-2</v>
      </c>
      <c r="I297" s="43"/>
      <c r="J297" s="43"/>
      <c r="K297" s="43">
        <v>3.7397791860214503E-2</v>
      </c>
      <c r="L297" s="43">
        <v>3.7397791860214503E-2</v>
      </c>
      <c r="M297" s="43">
        <v>2.0087449704074244E-3</v>
      </c>
      <c r="N297" s="43">
        <v>2.0087449704074244E-3</v>
      </c>
      <c r="O297" s="43">
        <v>0</v>
      </c>
      <c r="P297" s="43">
        <v>0</v>
      </c>
      <c r="Q297" s="43">
        <v>1.4105562302058291E-3</v>
      </c>
      <c r="R297" s="43">
        <v>1.4105562302058291E-3</v>
      </c>
      <c r="S297" s="43"/>
      <c r="T297" s="43"/>
      <c r="U297" s="43">
        <v>4.6219669531092635E-4</v>
      </c>
      <c r="V297" s="43">
        <v>4.6219669531092635E-4</v>
      </c>
      <c r="W297" s="43">
        <v>231</v>
      </c>
      <c r="X297" s="260">
        <v>198.2</v>
      </c>
      <c r="Y297" s="56" t="str">
        <f>IF(D297&gt;'1d. STPIS MED Threshold'!$C$10,"Yes","NO")</f>
        <v>NO</v>
      </c>
      <c r="Z297" s="97"/>
    </row>
    <row r="298" spans="2:26" s="208" customFormat="1" x14ac:dyDescent="0.2">
      <c r="B298" s="209">
        <f t="shared" si="4"/>
        <v>41377</v>
      </c>
      <c r="C298" s="43">
        <v>0.14751103001989957</v>
      </c>
      <c r="D298" s="43">
        <v>0.14751103001989957</v>
      </c>
      <c r="E298" s="43">
        <v>0</v>
      </c>
      <c r="F298" s="43">
        <v>0</v>
      </c>
      <c r="G298" s="43">
        <v>0.13974505537311149</v>
      </c>
      <c r="H298" s="43">
        <v>0.13974505537311149</v>
      </c>
      <c r="I298" s="43"/>
      <c r="J298" s="43"/>
      <c r="K298" s="43">
        <v>6.5045822969525033E-2</v>
      </c>
      <c r="L298" s="43">
        <v>6.5045822969525033E-2</v>
      </c>
      <c r="M298" s="43">
        <v>9.5741235184052247E-4</v>
      </c>
      <c r="N298" s="43">
        <v>9.5741235184052247E-4</v>
      </c>
      <c r="O298" s="43">
        <v>0</v>
      </c>
      <c r="P298" s="43">
        <v>0</v>
      </c>
      <c r="Q298" s="43">
        <v>4.3959944343779965E-3</v>
      </c>
      <c r="R298" s="43">
        <v>4.3959944343779965E-3</v>
      </c>
      <c r="S298" s="43"/>
      <c r="T298" s="43"/>
      <c r="U298" s="43">
        <v>6.1737100679301257E-4</v>
      </c>
      <c r="V298" s="43">
        <v>6.1737100679301257E-4</v>
      </c>
      <c r="W298" s="43">
        <v>241</v>
      </c>
      <c r="X298" s="260">
        <v>209</v>
      </c>
      <c r="Y298" s="56" t="str">
        <f>IF(D298&gt;'1d. STPIS MED Threshold'!$C$10,"Yes","NO")</f>
        <v>NO</v>
      </c>
      <c r="Z298" s="97"/>
    </row>
    <row r="299" spans="2:26" s="208" customFormat="1" x14ac:dyDescent="0.2">
      <c r="B299" s="209">
        <f t="shared" si="4"/>
        <v>41378</v>
      </c>
      <c r="C299" s="43">
        <v>2.8328106606500175E-2</v>
      </c>
      <c r="D299" s="43">
        <v>2.8328106606500175E-2</v>
      </c>
      <c r="E299" s="43">
        <v>0</v>
      </c>
      <c r="F299" s="43">
        <v>0</v>
      </c>
      <c r="G299" s="43">
        <v>0.4466237037633432</v>
      </c>
      <c r="H299" s="43">
        <v>0.4466237037633432</v>
      </c>
      <c r="I299" s="43"/>
      <c r="J299" s="43"/>
      <c r="K299" s="43">
        <v>4.0348057900121123E-2</v>
      </c>
      <c r="L299" s="43">
        <v>4.0348057900121123E-2</v>
      </c>
      <c r="M299" s="43">
        <v>1.7070311174753757E-4</v>
      </c>
      <c r="N299" s="43">
        <v>1.7070311174753757E-4</v>
      </c>
      <c r="O299" s="43">
        <v>0</v>
      </c>
      <c r="P299" s="43">
        <v>0</v>
      </c>
      <c r="Q299" s="43">
        <v>2.6585233585358151E-3</v>
      </c>
      <c r="R299" s="43">
        <v>2.6585233585358151E-3</v>
      </c>
      <c r="S299" s="43"/>
      <c r="T299" s="43"/>
      <c r="U299" s="43">
        <v>4.7324275762152614E-4</v>
      </c>
      <c r="V299" s="43">
        <v>4.7324275762152614E-4</v>
      </c>
      <c r="W299" s="43">
        <v>164</v>
      </c>
      <c r="X299" s="260">
        <v>140.4</v>
      </c>
      <c r="Y299" s="56" t="str">
        <f>IF(D299&gt;'1d. STPIS MED Threshold'!$C$10,"Yes","NO")</f>
        <v>NO</v>
      </c>
      <c r="Z299" s="97"/>
    </row>
    <row r="300" spans="2:26" s="208" customFormat="1" x14ac:dyDescent="0.2">
      <c r="B300" s="209">
        <f t="shared" si="4"/>
        <v>41379</v>
      </c>
      <c r="C300" s="43">
        <v>1.3683046306527457E-2</v>
      </c>
      <c r="D300" s="43">
        <v>1.3683046306527457E-2</v>
      </c>
      <c r="E300" s="43">
        <v>0</v>
      </c>
      <c r="F300" s="43">
        <v>0</v>
      </c>
      <c r="G300" s="43">
        <v>9.8244014234901804E-3</v>
      </c>
      <c r="H300" s="43">
        <v>9.8244014234901804E-3</v>
      </c>
      <c r="I300" s="43"/>
      <c r="J300" s="43"/>
      <c r="K300" s="43">
        <v>8.1783972779235561E-3</v>
      </c>
      <c r="L300" s="43">
        <v>8.1783972779235561E-3</v>
      </c>
      <c r="M300" s="43">
        <v>1.7005208630216305E-4</v>
      </c>
      <c r="N300" s="43">
        <v>1.7005208630216305E-4</v>
      </c>
      <c r="O300" s="43">
        <v>0</v>
      </c>
      <c r="P300" s="43">
        <v>0</v>
      </c>
      <c r="Q300" s="43">
        <v>8.6163655059026548E-5</v>
      </c>
      <c r="R300" s="43">
        <v>8.6163655059026548E-5</v>
      </c>
      <c r="S300" s="43"/>
      <c r="T300" s="43"/>
      <c r="U300" s="43">
        <v>1.3482268604096388E-4</v>
      </c>
      <c r="V300" s="43">
        <v>1.3482268604096388E-4</v>
      </c>
      <c r="W300" s="43">
        <v>266</v>
      </c>
      <c r="X300" s="260">
        <v>238.6</v>
      </c>
      <c r="Y300" s="56" t="str">
        <f>IF(D300&gt;'1d. STPIS MED Threshold'!$C$10,"Yes","NO")</f>
        <v>NO</v>
      </c>
      <c r="Z300" s="97"/>
    </row>
    <row r="301" spans="2:26" s="208" customFormat="1" x14ac:dyDescent="0.2">
      <c r="B301" s="209">
        <f t="shared" si="4"/>
        <v>41380</v>
      </c>
      <c r="C301" s="43">
        <v>0.2707990069598547</v>
      </c>
      <c r="D301" s="43">
        <v>0.2707990069598547</v>
      </c>
      <c r="E301" s="43">
        <v>0</v>
      </c>
      <c r="F301" s="43">
        <v>0</v>
      </c>
      <c r="G301" s="43">
        <v>6.267239116460771E-2</v>
      </c>
      <c r="H301" s="43">
        <v>6.267239116460771E-2</v>
      </c>
      <c r="I301" s="43"/>
      <c r="J301" s="43"/>
      <c r="K301" s="43">
        <v>9.796635625439502E-4</v>
      </c>
      <c r="L301" s="43">
        <v>9.796635625439502E-4</v>
      </c>
      <c r="M301" s="43">
        <v>3.7351300372969404E-3</v>
      </c>
      <c r="N301" s="43">
        <v>3.7351300372969404E-3</v>
      </c>
      <c r="O301" s="43">
        <v>0</v>
      </c>
      <c r="P301" s="43">
        <v>0</v>
      </c>
      <c r="Q301" s="43">
        <v>4.8664375867099661E-4</v>
      </c>
      <c r="R301" s="43">
        <v>4.8664375867099661E-4</v>
      </c>
      <c r="S301" s="43"/>
      <c r="T301" s="43"/>
      <c r="U301" s="43">
        <v>5.7661186730073599E-6</v>
      </c>
      <c r="V301" s="43">
        <v>5.7661186730073599E-6</v>
      </c>
      <c r="W301" s="43">
        <v>403</v>
      </c>
      <c r="X301" s="260">
        <v>332.4</v>
      </c>
      <c r="Y301" s="56" t="str">
        <f>IF(D301&gt;'1d. STPIS MED Threshold'!$C$10,"Yes","NO")</f>
        <v>NO</v>
      </c>
      <c r="Z301" s="97"/>
    </row>
    <row r="302" spans="2:26" s="208" customFormat="1" x14ac:dyDescent="0.2">
      <c r="B302" s="209">
        <f t="shared" si="4"/>
        <v>41381</v>
      </c>
      <c r="C302" s="43">
        <v>0.48683168528491516</v>
      </c>
      <c r="D302" s="43">
        <v>0.48683168528491516</v>
      </c>
      <c r="E302" s="43">
        <v>0</v>
      </c>
      <c r="F302" s="43">
        <v>0</v>
      </c>
      <c r="G302" s="43">
        <v>0.1286603714740901</v>
      </c>
      <c r="H302" s="43">
        <v>0.1286603714740901</v>
      </c>
      <c r="I302" s="43"/>
      <c r="J302" s="43"/>
      <c r="K302" s="43">
        <v>1.2662686473699279E-3</v>
      </c>
      <c r="L302" s="43">
        <v>1.2662686473699279E-3</v>
      </c>
      <c r="M302" s="43">
        <v>9.8276650432602454E-3</v>
      </c>
      <c r="N302" s="43">
        <v>9.8276650432602454E-3</v>
      </c>
      <c r="O302" s="43">
        <v>0</v>
      </c>
      <c r="P302" s="43">
        <v>0</v>
      </c>
      <c r="Q302" s="43">
        <v>1.1888811679866202E-3</v>
      </c>
      <c r="R302" s="43">
        <v>1.1888811679866202E-3</v>
      </c>
      <c r="S302" s="43"/>
      <c r="T302" s="43"/>
      <c r="U302" s="43">
        <v>1.1532501342166921E-5</v>
      </c>
      <c r="V302" s="43">
        <v>1.1532501342166921E-5</v>
      </c>
      <c r="W302" s="43">
        <v>365</v>
      </c>
      <c r="X302" s="260">
        <v>312.39999999999998</v>
      </c>
      <c r="Y302" s="56" t="str">
        <f>IF(D302&gt;'1d. STPIS MED Threshold'!$C$10,"Yes","NO")</f>
        <v>NO</v>
      </c>
      <c r="Z302" s="97"/>
    </row>
    <row r="303" spans="2:26" s="208" customFormat="1" x14ac:dyDescent="0.2">
      <c r="B303" s="209">
        <f t="shared" si="4"/>
        <v>41382</v>
      </c>
      <c r="C303" s="43">
        <v>0.13853630076006135</v>
      </c>
      <c r="D303" s="43">
        <v>0.13853630076006135</v>
      </c>
      <c r="E303" s="43">
        <v>0</v>
      </c>
      <c r="F303" s="43">
        <v>0</v>
      </c>
      <c r="G303" s="43">
        <v>2.3819286319336691E-2</v>
      </c>
      <c r="H303" s="43">
        <v>2.3819286319336691E-2</v>
      </c>
      <c r="I303" s="43"/>
      <c r="J303" s="43"/>
      <c r="K303" s="43">
        <v>0.50617420686114756</v>
      </c>
      <c r="L303" s="43">
        <v>0.50617420686114756</v>
      </c>
      <c r="M303" s="43">
        <v>1.2462119192282292E-3</v>
      </c>
      <c r="N303" s="43">
        <v>1.2462119192282292E-3</v>
      </c>
      <c r="O303" s="43">
        <v>0</v>
      </c>
      <c r="P303" s="43">
        <v>0</v>
      </c>
      <c r="Q303" s="43">
        <v>2.0207375969014485E-4</v>
      </c>
      <c r="R303" s="43">
        <v>2.0207375969014485E-4</v>
      </c>
      <c r="S303" s="43"/>
      <c r="T303" s="43"/>
      <c r="U303" s="43">
        <v>3.1132994414583282E-3</v>
      </c>
      <c r="V303" s="43">
        <v>3.1132994414583282E-3</v>
      </c>
      <c r="W303" s="43">
        <v>340</v>
      </c>
      <c r="X303" s="260">
        <v>268.2</v>
      </c>
      <c r="Y303" s="56" t="str">
        <f>IF(D303&gt;'1d. STPIS MED Threshold'!$C$10,"Yes","NO")</f>
        <v>NO</v>
      </c>
      <c r="Z303" s="97"/>
    </row>
    <row r="304" spans="2:26" s="208" customFormat="1" x14ac:dyDescent="0.2">
      <c r="B304" s="209">
        <f t="shared" si="4"/>
        <v>41383</v>
      </c>
      <c r="C304" s="43">
        <v>4.3132335662912205E-2</v>
      </c>
      <c r="D304" s="43">
        <v>4.3132335662912205E-2</v>
      </c>
      <c r="E304" s="43">
        <v>0</v>
      </c>
      <c r="F304" s="43">
        <v>0</v>
      </c>
      <c r="G304" s="43">
        <v>7.7226244139857372E-3</v>
      </c>
      <c r="H304" s="43">
        <v>7.7226244139857372E-3</v>
      </c>
      <c r="I304" s="43"/>
      <c r="J304" s="43"/>
      <c r="K304" s="43">
        <v>1.0299644627245919E-2</v>
      </c>
      <c r="L304" s="43">
        <v>1.0299644627245919E-2</v>
      </c>
      <c r="M304" s="43">
        <v>1.0487030593233975E-3</v>
      </c>
      <c r="N304" s="43">
        <v>1.0487030593233975E-3</v>
      </c>
      <c r="O304" s="43">
        <v>0</v>
      </c>
      <c r="P304" s="43">
        <v>0</v>
      </c>
      <c r="Q304" s="43">
        <v>7.3729896527237307E-5</v>
      </c>
      <c r="R304" s="43">
        <v>7.3729896527237307E-5</v>
      </c>
      <c r="S304" s="43"/>
      <c r="T304" s="43"/>
      <c r="U304" s="43">
        <v>9.1064143470613652E-5</v>
      </c>
      <c r="V304" s="43">
        <v>9.1064143470613652E-5</v>
      </c>
      <c r="W304" s="43">
        <v>239</v>
      </c>
      <c r="X304" s="260">
        <v>214.6</v>
      </c>
      <c r="Y304" s="56" t="str">
        <f>IF(D304&gt;'1d. STPIS MED Threshold'!$C$10,"Yes","NO")</f>
        <v>NO</v>
      </c>
      <c r="Z304" s="97"/>
    </row>
    <row r="305" spans="2:26" s="208" customFormat="1" x14ac:dyDescent="0.2">
      <c r="B305" s="209">
        <f t="shared" si="4"/>
        <v>41384</v>
      </c>
      <c r="C305" s="43">
        <v>7.1213591463409345E-2</v>
      </c>
      <c r="D305" s="43">
        <v>7.1213591463409345E-2</v>
      </c>
      <c r="E305" s="43">
        <v>0</v>
      </c>
      <c r="F305" s="43">
        <v>0</v>
      </c>
      <c r="G305" s="43">
        <v>0.1087561105363036</v>
      </c>
      <c r="H305" s="43">
        <v>0.1087561105363036</v>
      </c>
      <c r="I305" s="43"/>
      <c r="J305" s="43"/>
      <c r="K305" s="43">
        <v>0.25784204504116465</v>
      </c>
      <c r="L305" s="43">
        <v>0.25784204504116465</v>
      </c>
      <c r="M305" s="43">
        <v>1.2779423246739932E-3</v>
      </c>
      <c r="N305" s="43">
        <v>1.2779423246739932E-3</v>
      </c>
      <c r="O305" s="43">
        <v>0</v>
      </c>
      <c r="P305" s="43">
        <v>0</v>
      </c>
      <c r="Q305" s="43">
        <v>1.3238793763533244E-3</v>
      </c>
      <c r="R305" s="43">
        <v>1.3238793763533244E-3</v>
      </c>
      <c r="S305" s="43"/>
      <c r="T305" s="43"/>
      <c r="U305" s="43">
        <v>5.1927427862379551E-3</v>
      </c>
      <c r="V305" s="43">
        <v>5.1927427862379551E-3</v>
      </c>
      <c r="W305" s="43">
        <v>203</v>
      </c>
      <c r="X305" s="260">
        <v>169.8</v>
      </c>
      <c r="Y305" s="56" t="str">
        <f>IF(D305&gt;'1d. STPIS MED Threshold'!$C$10,"Yes","NO")</f>
        <v>NO</v>
      </c>
      <c r="Z305" s="97"/>
    </row>
    <row r="306" spans="2:26" s="208" customFormat="1" x14ac:dyDescent="0.2">
      <c r="B306" s="209">
        <f t="shared" si="4"/>
        <v>41385</v>
      </c>
      <c r="C306" s="43">
        <v>7.8152838379036887E-2</v>
      </c>
      <c r="D306" s="43">
        <v>7.8152838379036887E-2</v>
      </c>
      <c r="E306" s="43">
        <v>1.33053799865053E-2</v>
      </c>
      <c r="F306" s="43">
        <v>1.33053799865053E-2</v>
      </c>
      <c r="G306" s="43">
        <v>0.18180219943433834</v>
      </c>
      <c r="H306" s="43">
        <v>0.18180219943433834</v>
      </c>
      <c r="I306" s="43"/>
      <c r="J306" s="43"/>
      <c r="K306" s="43">
        <v>0.28509586916129426</v>
      </c>
      <c r="L306" s="43">
        <v>0.28509586916129426</v>
      </c>
      <c r="M306" s="43">
        <v>1.1831079683794975E-3</v>
      </c>
      <c r="N306" s="43">
        <v>1.1831079683794975E-3</v>
      </c>
      <c r="O306" s="43">
        <v>2.58189779815756E-4</v>
      </c>
      <c r="P306" s="43">
        <v>2.58189779815756E-4</v>
      </c>
      <c r="Q306" s="43">
        <v>2.6247241677957171E-3</v>
      </c>
      <c r="R306" s="43">
        <v>2.6247241677957171E-3</v>
      </c>
      <c r="S306" s="43"/>
      <c r="T306" s="43"/>
      <c r="U306" s="43">
        <v>2.867328911934077E-3</v>
      </c>
      <c r="V306" s="43">
        <v>2.867328911934077E-3</v>
      </c>
      <c r="W306" s="43">
        <v>113</v>
      </c>
      <c r="X306" s="260">
        <v>109</v>
      </c>
      <c r="Y306" s="56" t="str">
        <f>IF(D306&gt;'1d. STPIS MED Threshold'!$C$10,"Yes","NO")</f>
        <v>NO</v>
      </c>
      <c r="Z306" s="97"/>
    </row>
    <row r="307" spans="2:26" s="208" customFormat="1" x14ac:dyDescent="0.2">
      <c r="B307" s="209">
        <f t="shared" si="4"/>
        <v>41386</v>
      </c>
      <c r="C307" s="43">
        <v>1.5485084357669696E-2</v>
      </c>
      <c r="D307" s="43">
        <v>1.5485084357669696E-2</v>
      </c>
      <c r="E307" s="43">
        <v>2.1639823472752701E-2</v>
      </c>
      <c r="F307" s="43">
        <v>2.1639823472752701E-2</v>
      </c>
      <c r="G307" s="43">
        <v>4.4630281920446921E-2</v>
      </c>
      <c r="H307" s="43">
        <v>4.4630281920446921E-2</v>
      </c>
      <c r="I307" s="43"/>
      <c r="J307" s="43"/>
      <c r="K307" s="43">
        <v>0.11289912201117644</v>
      </c>
      <c r="L307" s="43">
        <v>0.11289912201117644</v>
      </c>
      <c r="M307" s="43">
        <v>2.6541436919911112E-4</v>
      </c>
      <c r="N307" s="43">
        <v>2.6541436919911112E-4</v>
      </c>
      <c r="O307" s="43">
        <v>2.5823178368439899E-4</v>
      </c>
      <c r="P307" s="43">
        <v>2.5823178368439899E-4</v>
      </c>
      <c r="Q307" s="43">
        <v>3.4461823875764466E-4</v>
      </c>
      <c r="R307" s="43">
        <v>3.4461823875764466E-4</v>
      </c>
      <c r="S307" s="43"/>
      <c r="T307" s="43"/>
      <c r="U307" s="43">
        <v>9.1367175239571181E-3</v>
      </c>
      <c r="V307" s="43">
        <v>9.1367175239571181E-3</v>
      </c>
      <c r="W307" s="43">
        <v>245</v>
      </c>
      <c r="X307" s="260">
        <v>199.2</v>
      </c>
      <c r="Y307" s="56" t="str">
        <f>IF(D307&gt;'1d. STPIS MED Threshold'!$C$10,"Yes","NO")</f>
        <v>NO</v>
      </c>
      <c r="Z307" s="97"/>
    </row>
    <row r="308" spans="2:26" s="208" customFormat="1" x14ac:dyDescent="0.2">
      <c r="B308" s="209">
        <f t="shared" si="4"/>
        <v>41387</v>
      </c>
      <c r="C308" s="43">
        <v>0.16217383725469744</v>
      </c>
      <c r="D308" s="43">
        <v>0.16217383725469744</v>
      </c>
      <c r="E308" s="43">
        <v>0</v>
      </c>
      <c r="F308" s="43">
        <v>0</v>
      </c>
      <c r="G308" s="43">
        <v>7.6685709326645216E-2</v>
      </c>
      <c r="H308" s="43">
        <v>7.6685709326645216E-2</v>
      </c>
      <c r="I308" s="43"/>
      <c r="J308" s="43"/>
      <c r="K308" s="43">
        <v>6.9529127967771512E-2</v>
      </c>
      <c r="L308" s="43">
        <v>6.9529127967771512E-2</v>
      </c>
      <c r="M308" s="43">
        <v>3.1029120249506151E-3</v>
      </c>
      <c r="N308" s="43">
        <v>3.1029120249506151E-3</v>
      </c>
      <c r="O308" s="43">
        <v>0</v>
      </c>
      <c r="P308" s="43">
        <v>0</v>
      </c>
      <c r="Q308" s="43">
        <v>3.8644223530980216E-4</v>
      </c>
      <c r="R308" s="43">
        <v>3.8644223530980216E-4</v>
      </c>
      <c r="S308" s="43"/>
      <c r="T308" s="43"/>
      <c r="U308" s="43">
        <v>2.8407012040629152E-3</v>
      </c>
      <c r="V308" s="43">
        <v>2.8407012040629152E-3</v>
      </c>
      <c r="W308" s="43">
        <v>273</v>
      </c>
      <c r="X308" s="260">
        <v>224.8</v>
      </c>
      <c r="Y308" s="56" t="str">
        <f>IF(D308&gt;'1d. STPIS MED Threshold'!$C$10,"Yes","NO")</f>
        <v>NO</v>
      </c>
      <c r="Z308" s="97"/>
    </row>
    <row r="309" spans="2:26" s="208" customFormat="1" x14ac:dyDescent="0.2">
      <c r="B309" s="209">
        <f t="shared" si="4"/>
        <v>41388</v>
      </c>
      <c r="C309" s="43">
        <v>2.2726118252257989E-2</v>
      </c>
      <c r="D309" s="43">
        <v>2.2726118252257989E-2</v>
      </c>
      <c r="E309" s="43">
        <v>7.0246813127203697E-2</v>
      </c>
      <c r="F309" s="43">
        <v>7.0246813127203697E-2</v>
      </c>
      <c r="G309" s="43">
        <v>4.991945784250959E-2</v>
      </c>
      <c r="H309" s="43">
        <v>4.991945784250959E-2</v>
      </c>
      <c r="I309" s="43"/>
      <c r="J309" s="43"/>
      <c r="K309" s="43">
        <v>0.26823153675714384</v>
      </c>
      <c r="L309" s="43">
        <v>0.26823153675714384</v>
      </c>
      <c r="M309" s="43">
        <v>2.1372333740167111E-4</v>
      </c>
      <c r="N309" s="43">
        <v>2.1372333740167111E-4</v>
      </c>
      <c r="O309" s="43">
        <v>2.5830782543557199E-4</v>
      </c>
      <c r="P309" s="43">
        <v>2.5830782543557199E-4</v>
      </c>
      <c r="Q309" s="43">
        <v>8.9147450314330009E-4</v>
      </c>
      <c r="R309" s="43">
        <v>8.9147450314330009E-4</v>
      </c>
      <c r="S309" s="43"/>
      <c r="T309" s="43"/>
      <c r="U309" s="43">
        <v>3.1590227961977202E-3</v>
      </c>
      <c r="V309" s="43">
        <v>3.1590227961977202E-3</v>
      </c>
      <c r="W309" s="43">
        <v>229</v>
      </c>
      <c r="X309" s="260">
        <v>193.4</v>
      </c>
      <c r="Y309" s="56" t="str">
        <f>IF(D309&gt;'1d. STPIS MED Threshold'!$C$10,"Yes","NO")</f>
        <v>NO</v>
      </c>
      <c r="Z309" s="97"/>
    </row>
    <row r="310" spans="2:26" s="208" customFormat="1" x14ac:dyDescent="0.2">
      <c r="B310" s="209">
        <f t="shared" si="4"/>
        <v>41389</v>
      </c>
      <c r="C310" s="43">
        <v>0.31657872761735445</v>
      </c>
      <c r="D310" s="43">
        <v>0.31657872761735445</v>
      </c>
      <c r="E310" s="43">
        <v>0</v>
      </c>
      <c r="F310" s="43">
        <v>0</v>
      </c>
      <c r="G310" s="43">
        <v>3.1728680125856952E-2</v>
      </c>
      <c r="H310" s="43">
        <v>3.1728680125856952E-2</v>
      </c>
      <c r="I310" s="43"/>
      <c r="J310" s="43"/>
      <c r="K310" s="43">
        <v>2.4567599291171312E-2</v>
      </c>
      <c r="L310" s="43">
        <v>2.4567599291171312E-2</v>
      </c>
      <c r="M310" s="43">
        <v>2.1056709774513521E-3</v>
      </c>
      <c r="N310" s="43">
        <v>2.1056709774513521E-3</v>
      </c>
      <c r="O310" s="43">
        <v>0</v>
      </c>
      <c r="P310" s="43">
        <v>0</v>
      </c>
      <c r="Q310" s="43">
        <v>9.1313026031890538E-4</v>
      </c>
      <c r="R310" s="43">
        <v>9.1313026031890538E-4</v>
      </c>
      <c r="S310" s="43"/>
      <c r="T310" s="43"/>
      <c r="U310" s="43">
        <v>1.6181041660498442E-4</v>
      </c>
      <c r="V310" s="43">
        <v>1.6181041660498442E-4</v>
      </c>
      <c r="W310" s="43">
        <v>189</v>
      </c>
      <c r="X310" s="260">
        <v>151</v>
      </c>
      <c r="Y310" s="56" t="str">
        <f>IF(D310&gt;'1d. STPIS MED Threshold'!$C$10,"Yes","NO")</f>
        <v>NO</v>
      </c>
      <c r="Z310" s="97"/>
    </row>
    <row r="311" spans="2:26" s="208" customFormat="1" x14ac:dyDescent="0.2">
      <c r="B311" s="209">
        <f t="shared" si="4"/>
        <v>41390</v>
      </c>
      <c r="C311" s="43">
        <v>7.9281576791400271E-2</v>
      </c>
      <c r="D311" s="43">
        <v>7.9281576791400271E-2</v>
      </c>
      <c r="E311" s="43">
        <v>0</v>
      </c>
      <c r="F311" s="43">
        <v>0</v>
      </c>
      <c r="G311" s="43">
        <v>8.2022463946984633E-2</v>
      </c>
      <c r="H311" s="43">
        <v>8.2022463946984633E-2</v>
      </c>
      <c r="I311" s="43"/>
      <c r="J311" s="43"/>
      <c r="K311" s="43">
        <v>4.3319669245774725E-2</v>
      </c>
      <c r="L311" s="43">
        <v>4.3319669245774725E-2</v>
      </c>
      <c r="M311" s="43">
        <v>1.5172760300783414E-3</v>
      </c>
      <c r="N311" s="43">
        <v>1.5172760300783414E-3</v>
      </c>
      <c r="O311" s="43">
        <v>0</v>
      </c>
      <c r="P311" s="43">
        <v>0</v>
      </c>
      <c r="Q311" s="43">
        <v>1.6000315514830606E-3</v>
      </c>
      <c r="R311" s="43">
        <v>1.6000315514830606E-3</v>
      </c>
      <c r="S311" s="43"/>
      <c r="T311" s="43"/>
      <c r="U311" s="43">
        <v>8.4762815743994304E-4</v>
      </c>
      <c r="V311" s="43">
        <v>8.4762815743994304E-4</v>
      </c>
      <c r="W311" s="43">
        <v>248</v>
      </c>
      <c r="X311" s="260">
        <v>227.6</v>
      </c>
      <c r="Y311" s="56" t="str">
        <f>IF(D311&gt;'1d. STPIS MED Threshold'!$C$10,"Yes","NO")</f>
        <v>NO</v>
      </c>
      <c r="Z311" s="97"/>
    </row>
    <row r="312" spans="2:26" s="208" customFormat="1" x14ac:dyDescent="0.2">
      <c r="B312" s="209">
        <f t="shared" si="4"/>
        <v>41391</v>
      </c>
      <c r="C312" s="43">
        <v>5.3383952204826446E-2</v>
      </c>
      <c r="D312" s="43">
        <v>5.3383952204826446E-2</v>
      </c>
      <c r="E312" s="43">
        <v>0</v>
      </c>
      <c r="F312" s="43">
        <v>0</v>
      </c>
      <c r="G312" s="43">
        <v>7.0072332132114529E-2</v>
      </c>
      <c r="H312" s="43">
        <v>7.0072332132114529E-2</v>
      </c>
      <c r="I312" s="43"/>
      <c r="J312" s="43"/>
      <c r="K312" s="43">
        <v>0.10698425988615762</v>
      </c>
      <c r="L312" s="43">
        <v>0.10698425988615762</v>
      </c>
      <c r="M312" s="43">
        <v>2.0698861226329445E-3</v>
      </c>
      <c r="N312" s="43">
        <v>2.0698861226329445E-3</v>
      </c>
      <c r="O312" s="43">
        <v>0</v>
      </c>
      <c r="P312" s="43">
        <v>0</v>
      </c>
      <c r="Q312" s="43">
        <v>5.76387792915093E-4</v>
      </c>
      <c r="R312" s="43">
        <v>5.76387792915093E-4</v>
      </c>
      <c r="S312" s="43"/>
      <c r="T312" s="43"/>
      <c r="U312" s="43">
        <v>4.6707102724097521E-4</v>
      </c>
      <c r="V312" s="43">
        <v>4.6707102724097521E-4</v>
      </c>
      <c r="W312" s="43">
        <v>171</v>
      </c>
      <c r="X312" s="260">
        <v>153.6</v>
      </c>
      <c r="Y312" s="56" t="str">
        <f>IF(D312&gt;'1d. STPIS MED Threshold'!$C$10,"Yes","NO")</f>
        <v>NO</v>
      </c>
      <c r="Z312" s="97"/>
    </row>
    <row r="313" spans="2:26" s="208" customFormat="1" x14ac:dyDescent="0.2">
      <c r="B313" s="209">
        <f t="shared" si="4"/>
        <v>41392</v>
      </c>
      <c r="C313" s="43">
        <v>7.8725133637288169E-2</v>
      </c>
      <c r="D313" s="43">
        <v>7.8725133637288169E-2</v>
      </c>
      <c r="E313" s="43">
        <v>0</v>
      </c>
      <c r="F313" s="43">
        <v>0</v>
      </c>
      <c r="G313" s="43">
        <v>4.9868147343248926E-3</v>
      </c>
      <c r="H313" s="43">
        <v>4.9868147343248926E-3</v>
      </c>
      <c r="I313" s="43"/>
      <c r="J313" s="43"/>
      <c r="K313" s="43">
        <v>0.40144521366944091</v>
      </c>
      <c r="L313" s="43">
        <v>0.40144521366944091</v>
      </c>
      <c r="M313" s="43">
        <v>1.3066138381382137E-3</v>
      </c>
      <c r="N313" s="43">
        <v>1.3066138381382137E-3</v>
      </c>
      <c r="O313" s="43">
        <v>0</v>
      </c>
      <c r="P313" s="43">
        <v>0</v>
      </c>
      <c r="Q313" s="43">
        <v>4.8487433991555941E-5</v>
      </c>
      <c r="R313" s="43">
        <v>4.8487433991555941E-5</v>
      </c>
      <c r="S313" s="43"/>
      <c r="T313" s="43"/>
      <c r="U313" s="43">
        <v>3.8635746308009321E-3</v>
      </c>
      <c r="V313" s="43">
        <v>3.8635746308009321E-3</v>
      </c>
      <c r="W313" s="43">
        <v>112</v>
      </c>
      <c r="X313" s="260">
        <v>106.2</v>
      </c>
      <c r="Y313" s="56" t="str">
        <f>IF(D313&gt;'1d. STPIS MED Threshold'!$C$10,"Yes","NO")</f>
        <v>NO</v>
      </c>
      <c r="Z313" s="97"/>
    </row>
    <row r="314" spans="2:26" s="208" customFormat="1" x14ac:dyDescent="0.2">
      <c r="B314" s="209">
        <f t="shared" si="4"/>
        <v>41393</v>
      </c>
      <c r="C314" s="43">
        <v>3.8901559982151251E-2</v>
      </c>
      <c r="D314" s="43">
        <v>3.8901559982151251E-2</v>
      </c>
      <c r="E314" s="43">
        <v>0</v>
      </c>
      <c r="F314" s="43">
        <v>0</v>
      </c>
      <c r="G314" s="43">
        <v>0.17876820636202223</v>
      </c>
      <c r="H314" s="43">
        <v>0.17876820636202223</v>
      </c>
      <c r="I314" s="43"/>
      <c r="J314" s="43"/>
      <c r="K314" s="43">
        <v>0.18683341401741982</v>
      </c>
      <c r="L314" s="43">
        <v>0.18683341401741982</v>
      </c>
      <c r="M314" s="43">
        <v>7.4634746162067036E-4</v>
      </c>
      <c r="N314" s="43">
        <v>7.4634746162067036E-4</v>
      </c>
      <c r="O314" s="43">
        <v>0</v>
      </c>
      <c r="P314" s="43">
        <v>0</v>
      </c>
      <c r="Q314" s="43">
        <v>2.6600887360861002E-3</v>
      </c>
      <c r="R314" s="43">
        <v>2.6600887360861002E-3</v>
      </c>
      <c r="S314" s="43"/>
      <c r="T314" s="43"/>
      <c r="U314" s="43">
        <v>3.9747432846418754E-3</v>
      </c>
      <c r="V314" s="43">
        <v>3.9747432846418754E-3</v>
      </c>
      <c r="W314" s="43">
        <v>251</v>
      </c>
      <c r="X314" s="260">
        <v>226.4</v>
      </c>
      <c r="Y314" s="56" t="str">
        <f>IF(D314&gt;'1d. STPIS MED Threshold'!$C$10,"Yes","NO")</f>
        <v>NO</v>
      </c>
      <c r="Z314" s="97"/>
    </row>
    <row r="315" spans="2:26" s="208" customFormat="1" x14ac:dyDescent="0.2">
      <c r="B315" s="209">
        <f t="shared" si="4"/>
        <v>41394</v>
      </c>
      <c r="C315" s="43">
        <v>0.14026767231041939</v>
      </c>
      <c r="D315" s="43">
        <v>0.14026767231041939</v>
      </c>
      <c r="E315" s="43">
        <v>0</v>
      </c>
      <c r="F315" s="43">
        <v>0</v>
      </c>
      <c r="G315" s="43">
        <v>7.8859277862089003E-2</v>
      </c>
      <c r="H315" s="43">
        <v>7.8859277862089003E-2</v>
      </c>
      <c r="I315" s="43"/>
      <c r="J315" s="43"/>
      <c r="K315" s="43">
        <v>6.1953860226288918E-2</v>
      </c>
      <c r="L315" s="43">
        <v>6.1953860226288918E-2</v>
      </c>
      <c r="M315" s="43">
        <v>1.7798650953692178E-3</v>
      </c>
      <c r="N315" s="43">
        <v>1.7798650953692178E-3</v>
      </c>
      <c r="O315" s="43">
        <v>0</v>
      </c>
      <c r="P315" s="43">
        <v>0</v>
      </c>
      <c r="Q315" s="43">
        <v>1.4030361793812586E-3</v>
      </c>
      <c r="R315" s="43">
        <v>1.4030361793812586E-3</v>
      </c>
      <c r="S315" s="43"/>
      <c r="T315" s="43"/>
      <c r="U315" s="43">
        <v>1.5371197372447638E-4</v>
      </c>
      <c r="V315" s="43">
        <v>1.5371197372447638E-4</v>
      </c>
      <c r="W315" s="43">
        <v>283</v>
      </c>
      <c r="X315" s="260">
        <v>265.60000000000002</v>
      </c>
      <c r="Y315" s="56" t="str">
        <f>IF(D315&gt;'1d. STPIS MED Threshold'!$C$10,"Yes","NO")</f>
        <v>NO</v>
      </c>
      <c r="Z315" s="97"/>
    </row>
    <row r="316" spans="2:26" s="208" customFormat="1" x14ac:dyDescent="0.2">
      <c r="B316" s="209">
        <f t="shared" si="4"/>
        <v>41395</v>
      </c>
      <c r="C316" s="43">
        <v>0.1338520836416375</v>
      </c>
      <c r="D316" s="43">
        <v>0.1338520836416375</v>
      </c>
      <c r="E316" s="43">
        <v>0</v>
      </c>
      <c r="F316" s="43">
        <v>0</v>
      </c>
      <c r="G316" s="43">
        <v>7.7653607091991775E-2</v>
      </c>
      <c r="H316" s="43">
        <v>7.7653607091991775E-2</v>
      </c>
      <c r="I316" s="43"/>
      <c r="J316" s="43"/>
      <c r="K316" s="43">
        <v>1.5710987864749755</v>
      </c>
      <c r="L316" s="43">
        <v>1.5710987864749755</v>
      </c>
      <c r="M316" s="43">
        <v>5.8181609967137746E-4</v>
      </c>
      <c r="N316" s="43">
        <v>5.8181609967137746E-4</v>
      </c>
      <c r="O316" s="43">
        <v>0</v>
      </c>
      <c r="P316" s="43">
        <v>0</v>
      </c>
      <c r="Q316" s="43">
        <v>1.0689014112255715E-3</v>
      </c>
      <c r="R316" s="43">
        <v>1.0689014112255715E-3</v>
      </c>
      <c r="S316" s="43"/>
      <c r="T316" s="43"/>
      <c r="U316" s="43">
        <v>8.282286810500224E-3</v>
      </c>
      <c r="V316" s="43">
        <v>8.282286810500224E-3</v>
      </c>
      <c r="W316" s="43">
        <v>225</v>
      </c>
      <c r="X316" s="260">
        <v>217.8</v>
      </c>
      <c r="Y316" s="56" t="str">
        <f>IF(D316&gt;'1d. STPIS MED Threshold'!$C$10,"Yes","NO")</f>
        <v>NO</v>
      </c>
      <c r="Z316" s="97"/>
    </row>
    <row r="317" spans="2:26" s="208" customFormat="1" x14ac:dyDescent="0.2">
      <c r="B317" s="209">
        <f t="shared" si="4"/>
        <v>41396</v>
      </c>
      <c r="C317" s="43">
        <v>9.3416756353166069E-2</v>
      </c>
      <c r="D317" s="43">
        <v>9.3416756353166069E-2</v>
      </c>
      <c r="E317" s="43">
        <v>0</v>
      </c>
      <c r="F317" s="43">
        <v>0</v>
      </c>
      <c r="G317" s="43">
        <v>8.9649064674073659E-2</v>
      </c>
      <c r="H317" s="43">
        <v>8.9649064674073659E-2</v>
      </c>
      <c r="I317" s="43"/>
      <c r="J317" s="43"/>
      <c r="K317" s="43">
        <v>2.5707249268772065E-2</v>
      </c>
      <c r="L317" s="43">
        <v>2.5707249268772065E-2</v>
      </c>
      <c r="M317" s="43">
        <v>1.5006640122050632E-3</v>
      </c>
      <c r="N317" s="43">
        <v>1.5006640122050632E-3</v>
      </c>
      <c r="O317" s="43">
        <v>0</v>
      </c>
      <c r="P317" s="43">
        <v>0</v>
      </c>
      <c r="Q317" s="43">
        <v>9.8878159369241792E-4</v>
      </c>
      <c r="R317" s="43">
        <v>9.8878159369241792E-4</v>
      </c>
      <c r="S317" s="43"/>
      <c r="T317" s="43"/>
      <c r="U317" s="43">
        <v>4.3576853708184244E-4</v>
      </c>
      <c r="V317" s="43">
        <v>4.3576853708184244E-4</v>
      </c>
      <c r="W317" s="43">
        <v>258</v>
      </c>
      <c r="X317" s="260">
        <v>236.8</v>
      </c>
      <c r="Y317" s="56" t="str">
        <f>IF(D317&gt;'1d. STPIS MED Threshold'!$C$10,"Yes","NO")</f>
        <v>NO</v>
      </c>
      <c r="Z317" s="97"/>
    </row>
    <row r="318" spans="2:26" s="208" customFormat="1" x14ac:dyDescent="0.2">
      <c r="B318" s="209">
        <f t="shared" si="4"/>
        <v>41397</v>
      </c>
      <c r="C318" s="43">
        <v>5.0133282156637222E-3</v>
      </c>
      <c r="D318" s="43">
        <v>5.0133282156637222E-3</v>
      </c>
      <c r="E318" s="43">
        <v>0</v>
      </c>
      <c r="F318" s="43">
        <v>0</v>
      </c>
      <c r="G318" s="43">
        <v>6.7736778483057369E-2</v>
      </c>
      <c r="H318" s="43">
        <v>6.7736778483057369E-2</v>
      </c>
      <c r="I318" s="43"/>
      <c r="J318" s="43"/>
      <c r="K318" s="43">
        <v>0.11727982124052838</v>
      </c>
      <c r="L318" s="43">
        <v>0.11727982124052838</v>
      </c>
      <c r="M318" s="43">
        <v>5.089419033243182E-5</v>
      </c>
      <c r="N318" s="43">
        <v>5.089419033243182E-5</v>
      </c>
      <c r="O318" s="43">
        <v>0</v>
      </c>
      <c r="P318" s="43">
        <v>0</v>
      </c>
      <c r="Q318" s="43">
        <v>1.2783313532978389E-3</v>
      </c>
      <c r="R318" s="43">
        <v>1.2783313532978389E-3</v>
      </c>
      <c r="S318" s="43"/>
      <c r="T318" s="43"/>
      <c r="U318" s="43">
        <v>1.3682914853441655E-3</v>
      </c>
      <c r="V318" s="43">
        <v>1.3682914853441655E-3</v>
      </c>
      <c r="W318" s="43">
        <v>236</v>
      </c>
      <c r="X318" s="260">
        <v>203.4</v>
      </c>
      <c r="Y318" s="56" t="str">
        <f>IF(D318&gt;'1d. STPIS MED Threshold'!$C$10,"Yes","NO")</f>
        <v>NO</v>
      </c>
      <c r="Z318" s="97"/>
    </row>
    <row r="319" spans="2:26" s="208" customFormat="1" x14ac:dyDescent="0.2">
      <c r="B319" s="209">
        <f t="shared" si="4"/>
        <v>41398</v>
      </c>
      <c r="C319" s="43">
        <v>3.2424436555885207E-2</v>
      </c>
      <c r="D319" s="43">
        <v>3.2424436555885207E-2</v>
      </c>
      <c r="E319" s="43">
        <v>0</v>
      </c>
      <c r="F319" s="43">
        <v>0</v>
      </c>
      <c r="G319" s="43">
        <v>2.2268492973866485E-2</v>
      </c>
      <c r="H319" s="43">
        <v>2.2268492973866485E-2</v>
      </c>
      <c r="I319" s="43"/>
      <c r="J319" s="43"/>
      <c r="K319" s="43">
        <v>0.13959407408013924</v>
      </c>
      <c r="L319" s="43">
        <v>0.13959407408013924</v>
      </c>
      <c r="M319" s="43">
        <v>3.7637436889394638E-4</v>
      </c>
      <c r="N319" s="43">
        <v>3.7637436889394638E-4</v>
      </c>
      <c r="O319" s="43">
        <v>0</v>
      </c>
      <c r="P319" s="43">
        <v>0</v>
      </c>
      <c r="Q319" s="43">
        <v>1.425546105687791E-3</v>
      </c>
      <c r="R319" s="43">
        <v>1.425546105687791E-3</v>
      </c>
      <c r="S319" s="43"/>
      <c r="T319" s="43"/>
      <c r="U319" s="43">
        <v>2.6899357716582387E-3</v>
      </c>
      <c r="V319" s="43">
        <v>2.6899357716582387E-3</v>
      </c>
      <c r="W319" s="43">
        <v>209</v>
      </c>
      <c r="X319" s="260">
        <v>187</v>
      </c>
      <c r="Y319" s="56" t="str">
        <f>IF(D319&gt;'1d. STPIS MED Threshold'!$C$10,"Yes","NO")</f>
        <v>NO</v>
      </c>
      <c r="Z319" s="97"/>
    </row>
    <row r="320" spans="2:26" s="208" customFormat="1" x14ac:dyDescent="0.2">
      <c r="B320" s="209">
        <f t="shared" si="4"/>
        <v>41399</v>
      </c>
      <c r="C320" s="43">
        <v>0.17948713027448596</v>
      </c>
      <c r="D320" s="43">
        <v>0.17948713027448596</v>
      </c>
      <c r="E320" s="43">
        <v>0</v>
      </c>
      <c r="F320" s="43">
        <v>0</v>
      </c>
      <c r="G320" s="43">
        <v>0.53510356242209689</v>
      </c>
      <c r="H320" s="43">
        <v>0.53510356242209689</v>
      </c>
      <c r="I320" s="43"/>
      <c r="J320" s="43"/>
      <c r="K320" s="43">
        <v>0.18897804416866232</v>
      </c>
      <c r="L320" s="43">
        <v>0.18897804416866232</v>
      </c>
      <c r="M320" s="43">
        <v>1.6633386873093569E-3</v>
      </c>
      <c r="N320" s="43">
        <v>1.6633386873093569E-3</v>
      </c>
      <c r="O320" s="43">
        <v>0</v>
      </c>
      <c r="P320" s="43">
        <v>0</v>
      </c>
      <c r="Q320" s="43">
        <v>6.8111834579097936E-3</v>
      </c>
      <c r="R320" s="43">
        <v>6.8111834579097936E-3</v>
      </c>
      <c r="S320" s="43"/>
      <c r="T320" s="43"/>
      <c r="U320" s="43">
        <v>3.2057599466763327E-3</v>
      </c>
      <c r="V320" s="43">
        <v>3.2057599466763327E-3</v>
      </c>
      <c r="W320" s="43">
        <v>144</v>
      </c>
      <c r="X320" s="260">
        <v>138.19999999999999</v>
      </c>
      <c r="Y320" s="56" t="str">
        <f>IF(D320&gt;'1d. STPIS MED Threshold'!$C$10,"Yes","NO")</f>
        <v>NO</v>
      </c>
      <c r="Z320" s="97"/>
    </row>
    <row r="321" spans="2:26" s="208" customFormat="1" x14ac:dyDescent="0.2">
      <c r="B321" s="209">
        <f t="shared" si="4"/>
        <v>41400</v>
      </c>
      <c r="C321" s="43">
        <v>3.9403168504417316E-2</v>
      </c>
      <c r="D321" s="43">
        <v>3.9403168504417316E-2</v>
      </c>
      <c r="E321" s="43">
        <v>0</v>
      </c>
      <c r="F321" s="43">
        <v>0</v>
      </c>
      <c r="G321" s="43">
        <v>3.4539989083083415E-2</v>
      </c>
      <c r="H321" s="43">
        <v>3.4539989083083415E-2</v>
      </c>
      <c r="I321" s="43"/>
      <c r="J321" s="43"/>
      <c r="K321" s="43">
        <v>0.19727267400686826</v>
      </c>
      <c r="L321" s="43">
        <v>0.19727267400686826</v>
      </c>
      <c r="M321" s="43">
        <v>1.0927259437470453E-3</v>
      </c>
      <c r="N321" s="43">
        <v>1.0927259437470453E-3</v>
      </c>
      <c r="O321" s="43">
        <v>0</v>
      </c>
      <c r="P321" s="43">
        <v>0</v>
      </c>
      <c r="Q321" s="43">
        <v>1.5712247550224339E-3</v>
      </c>
      <c r="R321" s="43">
        <v>1.5712247550224339E-3</v>
      </c>
      <c r="S321" s="43"/>
      <c r="T321" s="43"/>
      <c r="U321" s="43">
        <v>5.419509183936278E-3</v>
      </c>
      <c r="V321" s="43">
        <v>5.419509183936278E-3</v>
      </c>
      <c r="W321" s="43">
        <v>310</v>
      </c>
      <c r="X321" s="260">
        <v>238.6</v>
      </c>
      <c r="Y321" s="56" t="str">
        <f>IF(D321&gt;'1d. STPIS MED Threshold'!$C$10,"Yes","NO")</f>
        <v>NO</v>
      </c>
      <c r="Z321" s="97"/>
    </row>
    <row r="322" spans="2:26" s="208" customFormat="1" x14ac:dyDescent="0.2">
      <c r="B322" s="209">
        <f t="shared" si="4"/>
        <v>41401</v>
      </c>
      <c r="C322" s="43">
        <v>0.11293435710750621</v>
      </c>
      <c r="D322" s="43">
        <v>0.11293435710750621</v>
      </c>
      <c r="E322" s="43">
        <v>0</v>
      </c>
      <c r="F322" s="43">
        <v>0</v>
      </c>
      <c r="G322" s="43">
        <v>1.6810775915115671E-2</v>
      </c>
      <c r="H322" s="43">
        <v>1.6810775915115671E-2</v>
      </c>
      <c r="I322" s="43"/>
      <c r="J322" s="43"/>
      <c r="K322" s="43">
        <v>0.3737677515991179</v>
      </c>
      <c r="L322" s="43">
        <v>0.3737677515991179</v>
      </c>
      <c r="M322" s="43">
        <v>3.3682925103461288E-3</v>
      </c>
      <c r="N322" s="43">
        <v>3.3682925103461288E-3</v>
      </c>
      <c r="O322" s="43">
        <v>0</v>
      </c>
      <c r="P322" s="43">
        <v>0</v>
      </c>
      <c r="Q322" s="43">
        <v>2.1711381391410935E-4</v>
      </c>
      <c r="R322" s="43">
        <v>2.1711381391410935E-4</v>
      </c>
      <c r="S322" s="43"/>
      <c r="T322" s="43"/>
      <c r="U322" s="43">
        <v>5.4940118206859758E-3</v>
      </c>
      <c r="V322" s="43">
        <v>5.4940118206859758E-3</v>
      </c>
      <c r="W322" s="43">
        <v>261</v>
      </c>
      <c r="X322" s="260">
        <v>239.8</v>
      </c>
      <c r="Y322" s="56" t="str">
        <f>IF(D322&gt;'1d. STPIS MED Threshold'!$C$10,"Yes","NO")</f>
        <v>NO</v>
      </c>
      <c r="Z322" s="97"/>
    </row>
    <row r="323" spans="2:26" s="208" customFormat="1" x14ac:dyDescent="0.2">
      <c r="B323" s="209">
        <f t="shared" si="4"/>
        <v>41402</v>
      </c>
      <c r="C323" s="43">
        <v>0.34687758481798492</v>
      </c>
      <c r="D323" s="43">
        <v>0.34687758481798492</v>
      </c>
      <c r="E323" s="43">
        <v>0</v>
      </c>
      <c r="F323" s="43">
        <v>0</v>
      </c>
      <c r="G323" s="43">
        <v>5.9936787586403112E-2</v>
      </c>
      <c r="H323" s="43">
        <v>5.9936787586403112E-2</v>
      </c>
      <c r="I323" s="43"/>
      <c r="J323" s="43"/>
      <c r="K323" s="43">
        <v>2.2773966155427587E-2</v>
      </c>
      <c r="L323" s="43">
        <v>2.2773966155427587E-2</v>
      </c>
      <c r="M323" s="43">
        <v>2.124186975501438E-3</v>
      </c>
      <c r="N323" s="43">
        <v>2.124186975501438E-3</v>
      </c>
      <c r="O323" s="43">
        <v>0</v>
      </c>
      <c r="P323" s="43">
        <v>0</v>
      </c>
      <c r="Q323" s="43">
        <v>5.4639726862234096E-4</v>
      </c>
      <c r="R323" s="43">
        <v>5.4639726862234096E-4</v>
      </c>
      <c r="S323" s="43"/>
      <c r="T323" s="43"/>
      <c r="U323" s="43">
        <v>1.9840324881843335E-4</v>
      </c>
      <c r="V323" s="43">
        <v>1.9840324881843335E-4</v>
      </c>
      <c r="W323" s="43">
        <v>293</v>
      </c>
      <c r="X323" s="260">
        <v>265.2</v>
      </c>
      <c r="Y323" s="56" t="str">
        <f>IF(D323&gt;'1d. STPIS MED Threshold'!$C$10,"Yes","NO")</f>
        <v>NO</v>
      </c>
      <c r="Z323" s="97"/>
    </row>
    <row r="324" spans="2:26" s="208" customFormat="1" x14ac:dyDescent="0.2">
      <c r="B324" s="209">
        <f t="shared" si="4"/>
        <v>41403</v>
      </c>
      <c r="C324" s="43">
        <v>1.7673322512551638E-2</v>
      </c>
      <c r="D324" s="43">
        <v>1.7673322512551638E-2</v>
      </c>
      <c r="E324" s="43">
        <v>0</v>
      </c>
      <c r="F324" s="43">
        <v>0</v>
      </c>
      <c r="G324" s="43">
        <v>0.12581368180376334</v>
      </c>
      <c r="H324" s="43">
        <v>0.12581368180376334</v>
      </c>
      <c r="I324" s="43"/>
      <c r="J324" s="43"/>
      <c r="K324" s="43">
        <v>8.8850900906011967E-3</v>
      </c>
      <c r="L324" s="43">
        <v>8.8850900906011967E-3</v>
      </c>
      <c r="M324" s="43">
        <v>1.8580787461301338E-4</v>
      </c>
      <c r="N324" s="43">
        <v>1.8580787461301338E-4</v>
      </c>
      <c r="O324" s="43">
        <v>0</v>
      </c>
      <c r="P324" s="43">
        <v>0</v>
      </c>
      <c r="Q324" s="43">
        <v>1.3170339888276287E-3</v>
      </c>
      <c r="R324" s="43">
        <v>1.3170339888276287E-3</v>
      </c>
      <c r="S324" s="43"/>
      <c r="T324" s="43"/>
      <c r="U324" s="43">
        <v>2.8365762149399205E-4</v>
      </c>
      <c r="V324" s="43">
        <v>2.8365762149399205E-4</v>
      </c>
      <c r="W324" s="43">
        <v>247</v>
      </c>
      <c r="X324" s="260">
        <v>230</v>
      </c>
      <c r="Y324" s="56" t="str">
        <f>IF(D324&gt;'1d. STPIS MED Threshold'!$C$10,"Yes","NO")</f>
        <v>NO</v>
      </c>
      <c r="Z324" s="97"/>
    </row>
    <row r="325" spans="2:26" s="208" customFormat="1" x14ac:dyDescent="0.2">
      <c r="B325" s="209">
        <f t="shared" si="4"/>
        <v>41404</v>
      </c>
      <c r="C325" s="43">
        <v>4.8431444650805483E-2</v>
      </c>
      <c r="D325" s="43">
        <v>4.8431444650805483E-2</v>
      </c>
      <c r="E325" s="43">
        <v>0</v>
      </c>
      <c r="F325" s="43">
        <v>0</v>
      </c>
      <c r="G325" s="43">
        <v>1.4658457918136794E-2</v>
      </c>
      <c r="H325" s="43">
        <v>1.4658457918136794E-2</v>
      </c>
      <c r="I325" s="43"/>
      <c r="J325" s="43"/>
      <c r="K325" s="43">
        <v>0.39685040705481683</v>
      </c>
      <c r="L325" s="43">
        <v>0.39685040705481683</v>
      </c>
      <c r="M325" s="43">
        <v>3.9446772563707161E-4</v>
      </c>
      <c r="N325" s="43">
        <v>3.9446772563707161E-4</v>
      </c>
      <c r="O325" s="43">
        <v>0</v>
      </c>
      <c r="P325" s="43">
        <v>0</v>
      </c>
      <c r="Q325" s="43">
        <v>2.0608466824940439E-4</v>
      </c>
      <c r="R325" s="43">
        <v>2.0608466824940439E-4</v>
      </c>
      <c r="S325" s="43"/>
      <c r="T325" s="43"/>
      <c r="U325" s="43">
        <v>3.9649414136507131E-3</v>
      </c>
      <c r="V325" s="43">
        <v>3.9649414136507131E-3</v>
      </c>
      <c r="W325" s="43">
        <v>239</v>
      </c>
      <c r="X325" s="260">
        <v>219.6</v>
      </c>
      <c r="Y325" s="56" t="str">
        <f>IF(D325&gt;'1d. STPIS MED Threshold'!$C$10,"Yes","NO")</f>
        <v>NO</v>
      </c>
      <c r="Z325" s="97"/>
    </row>
    <row r="326" spans="2:26" s="208" customFormat="1" x14ac:dyDescent="0.2">
      <c r="B326" s="209">
        <f t="shared" si="4"/>
        <v>41405</v>
      </c>
      <c r="C326" s="43">
        <v>9.5346730568181243E-2</v>
      </c>
      <c r="D326" s="43">
        <v>9.5346730568181243E-2</v>
      </c>
      <c r="E326" s="43">
        <v>0.41994662446856679</v>
      </c>
      <c r="F326" s="43">
        <v>0.41994662446856679</v>
      </c>
      <c r="G326" s="43">
        <v>2.4158887168186222E-2</v>
      </c>
      <c r="H326" s="43">
        <v>2.4158887168186222E-2</v>
      </c>
      <c r="I326" s="43"/>
      <c r="J326" s="43"/>
      <c r="K326" s="43">
        <v>40.872922885510903</v>
      </c>
      <c r="L326" s="43">
        <v>40.872922885510903</v>
      </c>
      <c r="M326" s="43">
        <v>8.8019975337326343E-4</v>
      </c>
      <c r="N326" s="43">
        <v>8.8019975337326343E-4</v>
      </c>
      <c r="O326" s="43">
        <v>3.8777826321871474E-3</v>
      </c>
      <c r="P326" s="43">
        <v>3.8777826321871474E-3</v>
      </c>
      <c r="Q326" s="43">
        <v>1.3359331949942065E-4</v>
      </c>
      <c r="R326" s="43">
        <v>1.3359331949942065E-4</v>
      </c>
      <c r="S326" s="43"/>
      <c r="T326" s="43"/>
      <c r="U326" s="43">
        <v>0.11585295674528119</v>
      </c>
      <c r="V326" s="43">
        <v>0.11585295674528119</v>
      </c>
      <c r="W326" s="43">
        <v>185</v>
      </c>
      <c r="X326" s="260">
        <v>174.6</v>
      </c>
      <c r="Y326" s="56" t="str">
        <f>IF(D326&gt;'1d. STPIS MED Threshold'!$C$10,"Yes","NO")</f>
        <v>NO</v>
      </c>
      <c r="Z326" s="97"/>
    </row>
    <row r="327" spans="2:26" s="208" customFormat="1" x14ac:dyDescent="0.2">
      <c r="B327" s="209">
        <f t="shared" si="4"/>
        <v>41406</v>
      </c>
      <c r="C327" s="43">
        <v>1.7931984042268197E-2</v>
      </c>
      <c r="D327" s="43">
        <v>1.7931984042268197E-2</v>
      </c>
      <c r="E327" s="43">
        <v>0</v>
      </c>
      <c r="F327" s="43">
        <v>0</v>
      </c>
      <c r="G327" s="43">
        <v>11.03614052104691</v>
      </c>
      <c r="H327" s="43">
        <v>11.03614052104691</v>
      </c>
      <c r="I327" s="43"/>
      <c r="J327" s="43"/>
      <c r="K327" s="43">
        <v>1.952320977138764</v>
      </c>
      <c r="L327" s="43">
        <v>1.952320977138764</v>
      </c>
      <c r="M327" s="43">
        <v>1.5233195699199519E-4</v>
      </c>
      <c r="N327" s="43">
        <v>1.5233195699199519E-4</v>
      </c>
      <c r="O327" s="43">
        <v>0</v>
      </c>
      <c r="P327" s="43">
        <v>0</v>
      </c>
      <c r="Q327" s="43">
        <v>2.9379037320949215E-2</v>
      </c>
      <c r="R327" s="43">
        <v>2.9379037320949215E-2</v>
      </c>
      <c r="S327" s="43"/>
      <c r="T327" s="43"/>
      <c r="U327" s="43">
        <v>9.3179033074733044E-3</v>
      </c>
      <c r="V327" s="43">
        <v>9.3179033074733044E-3</v>
      </c>
      <c r="W327" s="43">
        <v>90</v>
      </c>
      <c r="X327" s="260">
        <v>81.2</v>
      </c>
      <c r="Y327" s="56" t="str">
        <f>IF(D327&gt;'1d. STPIS MED Threshold'!$C$10,"Yes","NO")</f>
        <v>NO</v>
      </c>
      <c r="Z327" s="97"/>
    </row>
    <row r="328" spans="2:26" s="208" customFormat="1" x14ac:dyDescent="0.2">
      <c r="B328" s="209">
        <f t="shared" si="4"/>
        <v>41407</v>
      </c>
      <c r="C328" s="43">
        <v>0.22857449734851099</v>
      </c>
      <c r="D328" s="43">
        <v>0.22857449734851099</v>
      </c>
      <c r="E328" s="43">
        <v>0</v>
      </c>
      <c r="F328" s="43">
        <v>0</v>
      </c>
      <c r="G328" s="43">
        <v>2.9653180655139551E-2</v>
      </c>
      <c r="H328" s="43">
        <v>2.9653180655139551E-2</v>
      </c>
      <c r="I328" s="43"/>
      <c r="J328" s="43"/>
      <c r="K328" s="43">
        <v>0.8014373637675003</v>
      </c>
      <c r="L328" s="43">
        <v>0.8014373637675003</v>
      </c>
      <c r="M328" s="43">
        <v>2.8256735951524468E-3</v>
      </c>
      <c r="N328" s="43">
        <v>2.8256735951524468E-3</v>
      </c>
      <c r="O328" s="43">
        <v>0</v>
      </c>
      <c r="P328" s="43">
        <v>0</v>
      </c>
      <c r="Q328" s="43">
        <v>1.4409181884889233E-3</v>
      </c>
      <c r="R328" s="43">
        <v>1.4409181884889233E-3</v>
      </c>
      <c r="S328" s="43"/>
      <c r="T328" s="43"/>
      <c r="U328" s="43">
        <v>6.8272363596131426E-3</v>
      </c>
      <c r="V328" s="43">
        <v>6.8272363596131426E-3</v>
      </c>
      <c r="W328" s="43">
        <v>262</v>
      </c>
      <c r="X328" s="260">
        <v>253.8</v>
      </c>
      <c r="Y328" s="56" t="str">
        <f>IF(D328&gt;'1d. STPIS MED Threshold'!$C$10,"Yes","NO")</f>
        <v>NO</v>
      </c>
      <c r="Z328" s="97"/>
    </row>
    <row r="329" spans="2:26" s="208" customFormat="1" x14ac:dyDescent="0.2">
      <c r="B329" s="209">
        <f t="shared" si="4"/>
        <v>41408</v>
      </c>
      <c r="C329" s="43">
        <v>6.5159569249831725E-2</v>
      </c>
      <c r="D329" s="43">
        <v>6.5159569249831725E-2</v>
      </c>
      <c r="E329" s="43">
        <v>0</v>
      </c>
      <c r="F329" s="43">
        <v>0</v>
      </c>
      <c r="G329" s="43">
        <v>7.6399637264273873E-2</v>
      </c>
      <c r="H329" s="43">
        <v>7.6399637264273873E-2</v>
      </c>
      <c r="I329" s="43"/>
      <c r="J329" s="43"/>
      <c r="K329" s="43">
        <v>3.365188607746377E-2</v>
      </c>
      <c r="L329" s="43">
        <v>3.365188607746377E-2</v>
      </c>
      <c r="M329" s="43">
        <v>7.3934087705020081E-4</v>
      </c>
      <c r="N329" s="43">
        <v>7.3934087705020081E-4</v>
      </c>
      <c r="O329" s="43">
        <v>0</v>
      </c>
      <c r="P329" s="43">
        <v>0</v>
      </c>
      <c r="Q329" s="43">
        <v>9.0898266245871616E-4</v>
      </c>
      <c r="R329" s="43">
        <v>9.0898266245871616E-4</v>
      </c>
      <c r="S329" s="43"/>
      <c r="T329" s="43"/>
      <c r="U329" s="43">
        <v>2.611032874692666E-4</v>
      </c>
      <c r="V329" s="43">
        <v>2.611032874692666E-4</v>
      </c>
      <c r="W329" s="43">
        <v>276</v>
      </c>
      <c r="X329" s="260">
        <v>263.2</v>
      </c>
      <c r="Y329" s="56" t="str">
        <f>IF(D329&gt;'1d. STPIS MED Threshold'!$C$10,"Yes","NO")</f>
        <v>NO</v>
      </c>
      <c r="Z329" s="97"/>
    </row>
    <row r="330" spans="2:26" s="208" customFormat="1" x14ac:dyDescent="0.2">
      <c r="B330" s="209">
        <f t="shared" si="4"/>
        <v>41409</v>
      </c>
      <c r="C330" s="43">
        <v>1.5683402175683554E-2</v>
      </c>
      <c r="D330" s="43">
        <v>1.5683402175683554E-2</v>
      </c>
      <c r="E330" s="43">
        <v>0</v>
      </c>
      <c r="F330" s="43">
        <v>0</v>
      </c>
      <c r="G330" s="43">
        <v>1.9825052040320871E-3</v>
      </c>
      <c r="H330" s="43">
        <v>1.9825052040320871E-3</v>
      </c>
      <c r="I330" s="43"/>
      <c r="J330" s="43"/>
      <c r="K330" s="43">
        <v>5.5148054540163638E-2</v>
      </c>
      <c r="L330" s="43">
        <v>5.5148054540163638E-2</v>
      </c>
      <c r="M330" s="43">
        <v>1.6249692877457232E-4</v>
      </c>
      <c r="N330" s="43">
        <v>1.6249692877457232E-4</v>
      </c>
      <c r="O330" s="43">
        <v>0</v>
      </c>
      <c r="P330" s="43">
        <v>0</v>
      </c>
      <c r="Q330" s="43">
        <v>1.3532401499209014E-5</v>
      </c>
      <c r="R330" s="43">
        <v>1.3532401499209014E-5</v>
      </c>
      <c r="S330" s="43"/>
      <c r="T330" s="43"/>
      <c r="U330" s="43">
        <v>5.9149184283698172E-4</v>
      </c>
      <c r="V330" s="43">
        <v>5.9149184283698172E-4</v>
      </c>
      <c r="W330" s="43">
        <v>223</v>
      </c>
      <c r="X330" s="260">
        <v>204.8</v>
      </c>
      <c r="Y330" s="56" t="str">
        <f>IF(D330&gt;'1d. STPIS MED Threshold'!$C$10,"Yes","NO")</f>
        <v>NO</v>
      </c>
      <c r="Z330" s="97"/>
    </row>
    <row r="331" spans="2:26" s="208" customFormat="1" x14ac:dyDescent="0.2">
      <c r="B331" s="209">
        <f t="shared" si="4"/>
        <v>41410</v>
      </c>
      <c r="C331" s="43">
        <v>2.3389353421174708E-2</v>
      </c>
      <c r="D331" s="43">
        <v>2.3389353421174708E-2</v>
      </c>
      <c r="E331" s="43">
        <v>0</v>
      </c>
      <c r="F331" s="43">
        <v>0</v>
      </c>
      <c r="G331" s="43">
        <v>2.6001798896933923E-2</v>
      </c>
      <c r="H331" s="43">
        <v>2.6001798896933923E-2</v>
      </c>
      <c r="I331" s="43"/>
      <c r="J331" s="43"/>
      <c r="K331" s="43">
        <v>1.6155673271748598E-2</v>
      </c>
      <c r="L331" s="43">
        <v>1.6155673271748598E-2</v>
      </c>
      <c r="M331" s="43">
        <v>2.3057851858724471E-4</v>
      </c>
      <c r="N331" s="43">
        <v>2.3057851858724471E-4</v>
      </c>
      <c r="O331" s="43">
        <v>0</v>
      </c>
      <c r="P331" s="43">
        <v>0</v>
      </c>
      <c r="Q331" s="43">
        <v>2.7161909630139466E-4</v>
      </c>
      <c r="R331" s="43">
        <v>2.7161909630139466E-4</v>
      </c>
      <c r="S331" s="43"/>
      <c r="T331" s="43"/>
      <c r="U331" s="43">
        <v>1.1542308678731152E-4</v>
      </c>
      <c r="V331" s="43">
        <v>1.1542308678731152E-4</v>
      </c>
      <c r="W331" s="43">
        <v>232</v>
      </c>
      <c r="X331" s="260">
        <v>216.6</v>
      </c>
      <c r="Y331" s="56" t="str">
        <f>IF(D331&gt;'1d. STPIS MED Threshold'!$C$10,"Yes","NO")</f>
        <v>NO</v>
      </c>
      <c r="Z331" s="97"/>
    </row>
    <row r="332" spans="2:26" s="208" customFormat="1" x14ac:dyDescent="0.2">
      <c r="B332" s="209">
        <f t="shared" si="4"/>
        <v>41411</v>
      </c>
      <c r="C332" s="43">
        <v>0.39835615733775814</v>
      </c>
      <c r="D332" s="43">
        <v>0.39835615733775814</v>
      </c>
      <c r="E332" s="43">
        <v>0</v>
      </c>
      <c r="F332" s="43">
        <v>0</v>
      </c>
      <c r="G332" s="43">
        <v>0.46172735191473885</v>
      </c>
      <c r="H332" s="43">
        <v>0.46172735191473885</v>
      </c>
      <c r="I332" s="43"/>
      <c r="J332" s="43"/>
      <c r="K332" s="43">
        <v>0.22098881620941965</v>
      </c>
      <c r="L332" s="43">
        <v>0.22098881620941965</v>
      </c>
      <c r="M332" s="43">
        <v>5.168302742702878E-3</v>
      </c>
      <c r="N332" s="43">
        <v>5.168302742702878E-3</v>
      </c>
      <c r="O332" s="43">
        <v>0</v>
      </c>
      <c r="P332" s="43">
        <v>0</v>
      </c>
      <c r="Q332" s="43">
        <v>6.1791408398908492E-3</v>
      </c>
      <c r="R332" s="43">
        <v>6.1791408398908492E-3</v>
      </c>
      <c r="S332" s="43"/>
      <c r="T332" s="43"/>
      <c r="U332" s="43">
        <v>2.3259591002890078E-3</v>
      </c>
      <c r="V332" s="43">
        <v>2.3259591002890078E-3</v>
      </c>
      <c r="W332" s="43">
        <v>313</v>
      </c>
      <c r="X332" s="260">
        <v>273.60000000000002</v>
      </c>
      <c r="Y332" s="56" t="str">
        <f>IF(D332&gt;'1d. STPIS MED Threshold'!$C$10,"Yes","NO")</f>
        <v>NO</v>
      </c>
      <c r="Z332" s="97"/>
    </row>
    <row r="333" spans="2:26" s="208" customFormat="1" x14ac:dyDescent="0.2">
      <c r="B333" s="209">
        <f t="shared" si="4"/>
        <v>41412</v>
      </c>
      <c r="C333" s="43">
        <v>1.5818882486687825E-2</v>
      </c>
      <c r="D333" s="43">
        <v>1.5818882486687825E-2</v>
      </c>
      <c r="E333" s="43">
        <v>0</v>
      </c>
      <c r="F333" s="43">
        <v>0</v>
      </c>
      <c r="G333" s="43">
        <v>1.3843962531898625E-3</v>
      </c>
      <c r="H333" s="43">
        <v>1.3843962531898625E-3</v>
      </c>
      <c r="I333" s="43"/>
      <c r="J333" s="43"/>
      <c r="K333" s="43">
        <v>5.7402453135230146E-2</v>
      </c>
      <c r="L333" s="43">
        <v>5.7402453135230146E-2</v>
      </c>
      <c r="M333" s="43">
        <v>2.5277481596095889E-4</v>
      </c>
      <c r="N333" s="43">
        <v>2.5277481596095889E-4</v>
      </c>
      <c r="O333" s="43">
        <v>0</v>
      </c>
      <c r="P333" s="43">
        <v>0</v>
      </c>
      <c r="Q333" s="43">
        <v>1.3077899423368254E-5</v>
      </c>
      <c r="R333" s="43">
        <v>1.3077899423368254E-5</v>
      </c>
      <c r="S333" s="43"/>
      <c r="T333" s="43"/>
      <c r="U333" s="43">
        <v>9.4319549369399798E-4</v>
      </c>
      <c r="V333" s="43">
        <v>9.4319549369399798E-4</v>
      </c>
      <c r="W333" s="43">
        <v>188</v>
      </c>
      <c r="X333" s="260">
        <v>148</v>
      </c>
      <c r="Y333" s="56" t="str">
        <f>IF(D333&gt;'1d. STPIS MED Threshold'!$C$10,"Yes","NO")</f>
        <v>NO</v>
      </c>
      <c r="Z333" s="97"/>
    </row>
    <row r="334" spans="2:26" s="208" customFormat="1" x14ac:dyDescent="0.2">
      <c r="B334" s="209">
        <f t="shared" ref="B334:B376" si="5">B333+1</f>
        <v>41413</v>
      </c>
      <c r="C334" s="43">
        <v>3.0418740958821119E-2</v>
      </c>
      <c r="D334" s="43">
        <v>3.0418740958821119E-2</v>
      </c>
      <c r="E334" s="43">
        <v>0</v>
      </c>
      <c r="F334" s="43">
        <v>0</v>
      </c>
      <c r="G334" s="43">
        <v>2.0236797027259501E-2</v>
      </c>
      <c r="H334" s="43">
        <v>2.0236797027259501E-2</v>
      </c>
      <c r="I334" s="43"/>
      <c r="J334" s="43"/>
      <c r="K334" s="43">
        <v>5.9966609402581736E-2</v>
      </c>
      <c r="L334" s="43">
        <v>5.9966609402581736E-2</v>
      </c>
      <c r="M334" s="43">
        <v>1.1876474931566286E-3</v>
      </c>
      <c r="N334" s="43">
        <v>1.1876474931566286E-3</v>
      </c>
      <c r="O334" s="43">
        <v>0</v>
      </c>
      <c r="P334" s="43">
        <v>0</v>
      </c>
      <c r="Q334" s="43">
        <v>5.7918445376578499E-4</v>
      </c>
      <c r="R334" s="43">
        <v>5.7918445376578499E-4</v>
      </c>
      <c r="S334" s="43"/>
      <c r="T334" s="43"/>
      <c r="U334" s="43">
        <v>2.946413592671063E-3</v>
      </c>
      <c r="V334" s="43">
        <v>2.946413592671063E-3</v>
      </c>
      <c r="W334" s="43">
        <v>136</v>
      </c>
      <c r="X334" s="260">
        <v>127.2</v>
      </c>
      <c r="Y334" s="56" t="str">
        <f>IF(D334&gt;'1d. STPIS MED Threshold'!$C$10,"Yes","NO")</f>
        <v>NO</v>
      </c>
      <c r="Z334" s="97"/>
    </row>
    <row r="335" spans="2:26" s="208" customFormat="1" x14ac:dyDescent="0.2">
      <c r="B335" s="209">
        <f t="shared" si="5"/>
        <v>41414</v>
      </c>
      <c r="C335" s="43">
        <v>2.8625231980170137E-2</v>
      </c>
      <c r="D335" s="43">
        <v>2.8625231980170137E-2</v>
      </c>
      <c r="E335" s="43">
        <v>0</v>
      </c>
      <c r="F335" s="43">
        <v>0</v>
      </c>
      <c r="G335" s="43">
        <v>3.6862252438833162E-2</v>
      </c>
      <c r="H335" s="43">
        <v>3.6862252438833162E-2</v>
      </c>
      <c r="I335" s="43"/>
      <c r="J335" s="43"/>
      <c r="K335" s="43">
        <v>5.3057292821544044E-3</v>
      </c>
      <c r="L335" s="43">
        <v>5.3057292821544044E-3</v>
      </c>
      <c r="M335" s="43">
        <v>2.9561100442012978E-4</v>
      </c>
      <c r="N335" s="43">
        <v>2.9561100442012978E-4</v>
      </c>
      <c r="O335" s="43">
        <v>0</v>
      </c>
      <c r="P335" s="43">
        <v>0</v>
      </c>
      <c r="Q335" s="43">
        <v>3.806569115940014E-4</v>
      </c>
      <c r="R335" s="43">
        <v>3.806569115940014E-4</v>
      </c>
      <c r="S335" s="43"/>
      <c r="T335" s="43"/>
      <c r="U335" s="43">
        <v>5.4841568049741182E-5</v>
      </c>
      <c r="V335" s="43">
        <v>5.4841568049741182E-5</v>
      </c>
      <c r="W335" s="43">
        <v>297</v>
      </c>
      <c r="X335" s="260">
        <v>275.60000000000002</v>
      </c>
      <c r="Y335" s="56" t="str">
        <f>IF(D335&gt;'1d. STPIS MED Threshold'!$C$10,"Yes","NO")</f>
        <v>NO</v>
      </c>
      <c r="Z335" s="97"/>
    </row>
    <row r="336" spans="2:26" s="208" customFormat="1" x14ac:dyDescent="0.2">
      <c r="B336" s="209">
        <f t="shared" si="5"/>
        <v>41415</v>
      </c>
      <c r="C336" s="43">
        <v>0.12663080370228552</v>
      </c>
      <c r="D336" s="43">
        <v>0.12663080370228552</v>
      </c>
      <c r="E336" s="43">
        <v>0</v>
      </c>
      <c r="F336" s="43">
        <v>0</v>
      </c>
      <c r="G336" s="43">
        <v>0.15916200555181695</v>
      </c>
      <c r="H336" s="43">
        <v>0.15916200555181695</v>
      </c>
      <c r="I336" s="43"/>
      <c r="J336" s="43"/>
      <c r="K336" s="43">
        <v>3.4644918687405026E-2</v>
      </c>
      <c r="L336" s="43">
        <v>3.4644918687405026E-2</v>
      </c>
      <c r="M336" s="43">
        <v>3.339448026720196E-3</v>
      </c>
      <c r="N336" s="43">
        <v>3.339448026720196E-3</v>
      </c>
      <c r="O336" s="43">
        <v>0</v>
      </c>
      <c r="P336" s="43">
        <v>0</v>
      </c>
      <c r="Q336" s="43">
        <v>3.76180702389635E-3</v>
      </c>
      <c r="R336" s="43">
        <v>3.76180702389635E-3</v>
      </c>
      <c r="S336" s="43"/>
      <c r="T336" s="43"/>
      <c r="U336" s="43">
        <v>2.163978088704104E-3</v>
      </c>
      <c r="V336" s="43">
        <v>2.163978088704104E-3</v>
      </c>
      <c r="W336" s="43">
        <v>282</v>
      </c>
      <c r="X336" s="260">
        <v>258.39999999999998</v>
      </c>
      <c r="Y336" s="56" t="str">
        <f>IF(D336&gt;'1d. STPIS MED Threshold'!$C$10,"Yes","NO")</f>
        <v>NO</v>
      </c>
      <c r="Z336" s="97"/>
    </row>
    <row r="337" spans="2:26" s="208" customFormat="1" x14ac:dyDescent="0.2">
      <c r="B337" s="209">
        <f t="shared" si="5"/>
        <v>41416</v>
      </c>
      <c r="C337" s="43">
        <v>9.4771519709431304E-2</v>
      </c>
      <c r="D337" s="43">
        <v>9.4771519709431304E-2</v>
      </c>
      <c r="E337" s="43">
        <v>0</v>
      </c>
      <c r="F337" s="43">
        <v>0</v>
      </c>
      <c r="G337" s="43">
        <v>5.3750196486386008E-2</v>
      </c>
      <c r="H337" s="43">
        <v>5.3750196486386008E-2</v>
      </c>
      <c r="I337" s="43"/>
      <c r="J337" s="43"/>
      <c r="K337" s="43">
        <v>0.21360346920801043</v>
      </c>
      <c r="L337" s="43">
        <v>0.21360346920801043</v>
      </c>
      <c r="M337" s="43">
        <v>2.474149004378793E-3</v>
      </c>
      <c r="N337" s="43">
        <v>2.474149004378793E-3</v>
      </c>
      <c r="O337" s="43">
        <v>0</v>
      </c>
      <c r="P337" s="43">
        <v>0</v>
      </c>
      <c r="Q337" s="43">
        <v>2.5789065606405814E-3</v>
      </c>
      <c r="R337" s="43">
        <v>2.5789065606405814E-3</v>
      </c>
      <c r="S337" s="43"/>
      <c r="T337" s="43"/>
      <c r="U337" s="43">
        <v>2.2008068884138148E-3</v>
      </c>
      <c r="V337" s="43">
        <v>2.2008068884138148E-3</v>
      </c>
      <c r="W337" s="43">
        <v>319</v>
      </c>
      <c r="X337" s="260">
        <v>285.39999999999998</v>
      </c>
      <c r="Y337" s="56" t="str">
        <f>IF(D337&gt;'1d. STPIS MED Threshold'!$C$10,"Yes","NO")</f>
        <v>NO</v>
      </c>
      <c r="Z337" s="97"/>
    </row>
    <row r="338" spans="2:26" s="208" customFormat="1" x14ac:dyDescent="0.2">
      <c r="B338" s="209">
        <f t="shared" si="5"/>
        <v>41417</v>
      </c>
      <c r="C338" s="43">
        <v>8.3610074866934739E-2</v>
      </c>
      <c r="D338" s="43">
        <v>8.3610074866934739E-2</v>
      </c>
      <c r="E338" s="43">
        <v>0</v>
      </c>
      <c r="F338" s="43">
        <v>0</v>
      </c>
      <c r="G338" s="43">
        <v>2.7765470315109873E-2</v>
      </c>
      <c r="H338" s="43">
        <v>2.7765470315109873E-2</v>
      </c>
      <c r="I338" s="43"/>
      <c r="J338" s="43"/>
      <c r="K338" s="43">
        <v>0.2449010535433632</v>
      </c>
      <c r="L338" s="43">
        <v>0.2449010535433632</v>
      </c>
      <c r="M338" s="43">
        <v>5.7206782422677266E-4</v>
      </c>
      <c r="N338" s="43">
        <v>5.7206782422677266E-4</v>
      </c>
      <c r="O338" s="43">
        <v>0</v>
      </c>
      <c r="P338" s="43">
        <v>0</v>
      </c>
      <c r="Q338" s="43">
        <v>2.1940246666375711E-4</v>
      </c>
      <c r="R338" s="43">
        <v>2.1940246666375711E-4</v>
      </c>
      <c r="S338" s="43"/>
      <c r="T338" s="43"/>
      <c r="U338" s="43">
        <v>1.5911278939649272E-3</v>
      </c>
      <c r="V338" s="43">
        <v>1.5911278939649272E-3</v>
      </c>
      <c r="W338" s="43">
        <v>271</v>
      </c>
      <c r="X338" s="260">
        <v>249.2</v>
      </c>
      <c r="Y338" s="56" t="str">
        <f>IF(D338&gt;'1d. STPIS MED Threshold'!$C$10,"Yes","NO")</f>
        <v>NO</v>
      </c>
      <c r="Z338" s="97"/>
    </row>
    <row r="339" spans="2:26" s="208" customFormat="1" x14ac:dyDescent="0.2">
      <c r="B339" s="209">
        <f t="shared" si="5"/>
        <v>41418</v>
      </c>
      <c r="C339" s="43">
        <v>3.3062451554474542E-2</v>
      </c>
      <c r="D339" s="43">
        <v>3.3062451554474542E-2</v>
      </c>
      <c r="E339" s="43">
        <v>0</v>
      </c>
      <c r="F339" s="43">
        <v>0</v>
      </c>
      <c r="G339" s="43">
        <v>9.8089992488475265E-3</v>
      </c>
      <c r="H339" s="43">
        <v>9.8089992488475265E-3</v>
      </c>
      <c r="I339" s="43"/>
      <c r="J339" s="43"/>
      <c r="K339" s="43">
        <v>0.10022745387697735</v>
      </c>
      <c r="L339" s="43">
        <v>0.10022745387697735</v>
      </c>
      <c r="M339" s="43">
        <v>7.4810552817187374E-4</v>
      </c>
      <c r="N339" s="43">
        <v>7.4810552817187374E-4</v>
      </c>
      <c r="O339" s="43">
        <v>0</v>
      </c>
      <c r="P339" s="43">
        <v>0</v>
      </c>
      <c r="Q339" s="43">
        <v>1.0977844401412972E-4</v>
      </c>
      <c r="R339" s="43">
        <v>1.0977844401412972E-4</v>
      </c>
      <c r="S339" s="43"/>
      <c r="T339" s="43"/>
      <c r="U339" s="43">
        <v>2.5900759181198417E-3</v>
      </c>
      <c r="V339" s="43">
        <v>2.5900759181198417E-3</v>
      </c>
      <c r="W339" s="43">
        <v>273</v>
      </c>
      <c r="X339" s="260">
        <v>228.6</v>
      </c>
      <c r="Y339" s="56" t="str">
        <f>IF(D339&gt;'1d. STPIS MED Threshold'!$C$10,"Yes","NO")</f>
        <v>NO</v>
      </c>
      <c r="Z339" s="97"/>
    </row>
    <row r="340" spans="2:26" s="208" customFormat="1" x14ac:dyDescent="0.2">
      <c r="B340" s="209">
        <f t="shared" si="5"/>
        <v>41419</v>
      </c>
      <c r="C340" s="43">
        <v>0.1352173979294557</v>
      </c>
      <c r="D340" s="43">
        <v>0.1352173979294557</v>
      </c>
      <c r="E340" s="43">
        <v>0</v>
      </c>
      <c r="F340" s="43">
        <v>0</v>
      </c>
      <c r="G340" s="43">
        <v>3.3990007809162587E-2</v>
      </c>
      <c r="H340" s="43">
        <v>3.3990007809162587E-2</v>
      </c>
      <c r="I340" s="43"/>
      <c r="J340" s="43"/>
      <c r="K340" s="43">
        <v>0.42757625944602473</v>
      </c>
      <c r="L340" s="43">
        <v>0.42757625944602473</v>
      </c>
      <c r="M340" s="43">
        <v>1.6478780129106955E-3</v>
      </c>
      <c r="N340" s="43">
        <v>1.6478780129106955E-3</v>
      </c>
      <c r="O340" s="43">
        <v>0</v>
      </c>
      <c r="P340" s="43">
        <v>0</v>
      </c>
      <c r="Q340" s="43">
        <v>1.2969550381178606E-4</v>
      </c>
      <c r="R340" s="43">
        <v>1.2969550381178606E-4</v>
      </c>
      <c r="S340" s="43"/>
      <c r="T340" s="43"/>
      <c r="U340" s="43">
        <v>6.0283957261997043E-3</v>
      </c>
      <c r="V340" s="43">
        <v>6.0283957261997043E-3</v>
      </c>
      <c r="W340" s="43">
        <v>208</v>
      </c>
      <c r="X340" s="260">
        <v>198.2</v>
      </c>
      <c r="Y340" s="56" t="str">
        <f>IF(D340&gt;'1d. STPIS MED Threshold'!$C$10,"Yes","NO")</f>
        <v>NO</v>
      </c>
      <c r="Z340" s="97"/>
    </row>
    <row r="341" spans="2:26" s="208" customFormat="1" x14ac:dyDescent="0.2">
      <c r="B341" s="209">
        <f t="shared" si="5"/>
        <v>41420</v>
      </c>
      <c r="C341" s="43">
        <v>1.4282649774625424E-2</v>
      </c>
      <c r="D341" s="43">
        <v>1.4282649774625424E-2</v>
      </c>
      <c r="E341" s="43">
        <v>0</v>
      </c>
      <c r="F341" s="43">
        <v>0</v>
      </c>
      <c r="G341" s="43">
        <v>1.7858504448494614E-2</v>
      </c>
      <c r="H341" s="43">
        <v>1.7858504448494614E-2</v>
      </c>
      <c r="I341" s="43"/>
      <c r="J341" s="43"/>
      <c r="K341" s="43">
        <v>4.164782513452185E-3</v>
      </c>
      <c r="L341" s="43">
        <v>4.164782513452185E-3</v>
      </c>
      <c r="M341" s="43">
        <v>8.2103712487434729E-5</v>
      </c>
      <c r="N341" s="43">
        <v>8.2103712487434729E-5</v>
      </c>
      <c r="O341" s="43">
        <v>0</v>
      </c>
      <c r="P341" s="43">
        <v>0</v>
      </c>
      <c r="Q341" s="43">
        <v>9.7921107738261793E-5</v>
      </c>
      <c r="R341" s="43">
        <v>9.7921107738261793E-5</v>
      </c>
      <c r="S341" s="43"/>
      <c r="T341" s="43"/>
      <c r="U341" s="43">
        <v>3.7557869454161668E-5</v>
      </c>
      <c r="V341" s="43">
        <v>3.7557869454161668E-5</v>
      </c>
      <c r="W341" s="43">
        <v>117</v>
      </c>
      <c r="X341" s="260">
        <v>117</v>
      </c>
      <c r="Y341" s="56" t="str">
        <f>IF(D341&gt;'1d. STPIS MED Threshold'!$C$10,"Yes","NO")</f>
        <v>NO</v>
      </c>
      <c r="Z341" s="97"/>
    </row>
    <row r="342" spans="2:26" s="208" customFormat="1" x14ac:dyDescent="0.2">
      <c r="B342" s="209">
        <f t="shared" si="5"/>
        <v>41421</v>
      </c>
      <c r="C342" s="43">
        <v>8.0198399695167233E-2</v>
      </c>
      <c r="D342" s="43">
        <v>8.0198399695167233E-2</v>
      </c>
      <c r="E342" s="43">
        <v>0</v>
      </c>
      <c r="F342" s="43">
        <v>0</v>
      </c>
      <c r="G342" s="43">
        <v>2.7873955482144778E-2</v>
      </c>
      <c r="H342" s="43">
        <v>2.7873955482144778E-2</v>
      </c>
      <c r="I342" s="43"/>
      <c r="J342" s="43"/>
      <c r="K342" s="43">
        <v>0.2315097553386008</v>
      </c>
      <c r="L342" s="43">
        <v>0.2315097553386008</v>
      </c>
      <c r="M342" s="43">
        <v>1.8987975670237641E-3</v>
      </c>
      <c r="N342" s="43">
        <v>1.8987975670237641E-3</v>
      </c>
      <c r="O342" s="43">
        <v>0</v>
      </c>
      <c r="P342" s="43">
        <v>0</v>
      </c>
      <c r="Q342" s="43">
        <v>1.3809643240814259E-3</v>
      </c>
      <c r="R342" s="43">
        <v>1.3809643240814259E-3</v>
      </c>
      <c r="S342" s="43"/>
      <c r="T342" s="43"/>
      <c r="U342" s="43">
        <v>3.4084731517538512E-3</v>
      </c>
      <c r="V342" s="43">
        <v>3.4084731517538512E-3</v>
      </c>
      <c r="W342" s="43">
        <v>305</v>
      </c>
      <c r="X342" s="260">
        <v>289.39999999999998</v>
      </c>
      <c r="Y342" s="56" t="str">
        <f>IF(D342&gt;'1d. STPIS MED Threshold'!$C$10,"Yes","NO")</f>
        <v>NO</v>
      </c>
      <c r="Z342" s="97"/>
    </row>
    <row r="343" spans="2:26" s="208" customFormat="1" x14ac:dyDescent="0.2">
      <c r="B343" s="209">
        <f t="shared" si="5"/>
        <v>41422</v>
      </c>
      <c r="C343" s="43">
        <v>0.18817785279156002</v>
      </c>
      <c r="D343" s="43">
        <v>0.18817785279156002</v>
      </c>
      <c r="E343" s="43">
        <v>0</v>
      </c>
      <c r="F343" s="43">
        <v>0</v>
      </c>
      <c r="G343" s="43">
        <v>0.1409912342494879</v>
      </c>
      <c r="H343" s="43">
        <v>0.1409912342494879</v>
      </c>
      <c r="I343" s="43"/>
      <c r="J343" s="43"/>
      <c r="K343" s="43">
        <v>0.3259471684651753</v>
      </c>
      <c r="L343" s="43">
        <v>0.3259471684651753</v>
      </c>
      <c r="M343" s="43">
        <v>1.2800251623513702E-3</v>
      </c>
      <c r="N343" s="43">
        <v>1.2800251623513702E-3</v>
      </c>
      <c r="O343" s="43">
        <v>0</v>
      </c>
      <c r="P343" s="43">
        <v>0</v>
      </c>
      <c r="Q343" s="43">
        <v>1.1659178573525267E-3</v>
      </c>
      <c r="R343" s="43">
        <v>1.1659178573525267E-3</v>
      </c>
      <c r="S343" s="43"/>
      <c r="T343" s="43"/>
      <c r="U343" s="43">
        <v>1.622288730918692E-3</v>
      </c>
      <c r="V343" s="43">
        <v>1.622288730918692E-3</v>
      </c>
      <c r="W343" s="43">
        <v>376</v>
      </c>
      <c r="X343" s="260">
        <v>358.8</v>
      </c>
      <c r="Y343" s="56" t="str">
        <f>IF(D343&gt;'1d. STPIS MED Threshold'!$C$10,"Yes","NO")</f>
        <v>NO</v>
      </c>
      <c r="Z343" s="97"/>
    </row>
    <row r="344" spans="2:26" s="208" customFormat="1" x14ac:dyDescent="0.2">
      <c r="B344" s="209">
        <f t="shared" si="5"/>
        <v>41423</v>
      </c>
      <c r="C344" s="43">
        <v>9.7487593948235793E-3</v>
      </c>
      <c r="D344" s="43">
        <v>9.7487593948235793E-3</v>
      </c>
      <c r="E344" s="43">
        <v>0</v>
      </c>
      <c r="F344" s="43">
        <v>0</v>
      </c>
      <c r="G344" s="43">
        <v>1.2135647907123214E-2</v>
      </c>
      <c r="H344" s="43">
        <v>1.2135647907123214E-2</v>
      </c>
      <c r="I344" s="43"/>
      <c r="J344" s="43"/>
      <c r="K344" s="43">
        <v>2.9907219158011016E-3</v>
      </c>
      <c r="L344" s="43">
        <v>2.9907219158011016E-3</v>
      </c>
      <c r="M344" s="43">
        <v>1.055939094860757E-4</v>
      </c>
      <c r="N344" s="43">
        <v>1.055939094860757E-4</v>
      </c>
      <c r="O344" s="43">
        <v>0</v>
      </c>
      <c r="P344" s="43">
        <v>0</v>
      </c>
      <c r="Q344" s="43">
        <v>1.3265968744051045E-4</v>
      </c>
      <c r="R344" s="43">
        <v>1.3265968744051045E-4</v>
      </c>
      <c r="S344" s="43"/>
      <c r="T344" s="43"/>
      <c r="U344" s="43">
        <v>2.8907501401218897E-5</v>
      </c>
      <c r="V344" s="43">
        <v>2.8907501401218897E-5</v>
      </c>
      <c r="W344" s="43">
        <v>232</v>
      </c>
      <c r="X344" s="260">
        <v>224.4</v>
      </c>
      <c r="Y344" s="56" t="str">
        <f>IF(D344&gt;'1d. STPIS MED Threshold'!$C$10,"Yes","NO")</f>
        <v>NO</v>
      </c>
      <c r="Z344" s="97"/>
    </row>
    <row r="345" spans="2:26" s="208" customFormat="1" x14ac:dyDescent="0.2">
      <c r="B345" s="209">
        <f t="shared" si="5"/>
        <v>41424</v>
      </c>
      <c r="C345" s="43">
        <v>7.0296063370558021E-2</v>
      </c>
      <c r="D345" s="43">
        <v>7.0296063370558021E-2</v>
      </c>
      <c r="E345" s="43">
        <v>0</v>
      </c>
      <c r="F345" s="43">
        <v>0</v>
      </c>
      <c r="G345" s="43">
        <v>8.7845040030406343E-2</v>
      </c>
      <c r="H345" s="43">
        <v>8.7845040030406343E-2</v>
      </c>
      <c r="I345" s="43"/>
      <c r="J345" s="43"/>
      <c r="K345" s="43">
        <v>2.0580820679955501E-2</v>
      </c>
      <c r="L345" s="43">
        <v>2.0580820679955501E-2</v>
      </c>
      <c r="M345" s="43">
        <v>1.3412901169297753E-3</v>
      </c>
      <c r="N345" s="43">
        <v>1.3412901169297753E-3</v>
      </c>
      <c r="O345" s="43">
        <v>0</v>
      </c>
      <c r="P345" s="43">
        <v>0</v>
      </c>
      <c r="Q345" s="43">
        <v>1.6963973162450205E-3</v>
      </c>
      <c r="R345" s="43">
        <v>1.6963973162450205E-3</v>
      </c>
      <c r="S345" s="43"/>
      <c r="T345" s="43"/>
      <c r="U345" s="43">
        <v>3.3439707608701527E-4</v>
      </c>
      <c r="V345" s="43">
        <v>3.3439707608701527E-4</v>
      </c>
      <c r="W345" s="43">
        <v>244</v>
      </c>
      <c r="X345" s="260">
        <v>224.6</v>
      </c>
      <c r="Y345" s="56" t="str">
        <f>IF(D345&gt;'1d. STPIS MED Threshold'!$C$10,"Yes","NO")</f>
        <v>NO</v>
      </c>
      <c r="Z345" s="97"/>
    </row>
    <row r="346" spans="2:26" s="208" customFormat="1" x14ac:dyDescent="0.2">
      <c r="B346" s="209">
        <f t="shared" si="5"/>
        <v>41425</v>
      </c>
      <c r="C346" s="43">
        <v>2.1212267900094169E-2</v>
      </c>
      <c r="D346" s="43">
        <v>2.1212267900094169E-2</v>
      </c>
      <c r="E346" s="43">
        <v>0</v>
      </c>
      <c r="F346" s="43">
        <v>0</v>
      </c>
      <c r="G346" s="43">
        <v>2.640590575706106E-2</v>
      </c>
      <c r="H346" s="43">
        <v>2.640590575706106E-2</v>
      </c>
      <c r="I346" s="43"/>
      <c r="J346" s="43"/>
      <c r="K346" s="43">
        <v>6.4995424328919103E-3</v>
      </c>
      <c r="L346" s="43">
        <v>6.4995424328919103E-3</v>
      </c>
      <c r="M346" s="43">
        <v>2.4004973653866615E-4</v>
      </c>
      <c r="N346" s="43">
        <v>2.4004973653866615E-4</v>
      </c>
      <c r="O346" s="43">
        <v>0</v>
      </c>
      <c r="P346" s="43">
        <v>0</v>
      </c>
      <c r="Q346" s="43">
        <v>2.9122346935404273E-4</v>
      </c>
      <c r="R346" s="43">
        <v>2.9122346935404273E-4</v>
      </c>
      <c r="S346" s="43"/>
      <c r="T346" s="43"/>
      <c r="U346" s="43">
        <v>9.5424874627618865E-5</v>
      </c>
      <c r="V346" s="43">
        <v>9.5424874627618865E-5</v>
      </c>
      <c r="W346" s="43">
        <v>210</v>
      </c>
      <c r="X346" s="260">
        <v>188.4</v>
      </c>
      <c r="Y346" s="56" t="str">
        <f>IF(D346&gt;'1d. STPIS MED Threshold'!$C$10,"Yes","NO")</f>
        <v>NO</v>
      </c>
      <c r="Z346" s="97"/>
    </row>
    <row r="347" spans="2:26" s="208" customFormat="1" x14ac:dyDescent="0.2">
      <c r="B347" s="209">
        <f t="shared" si="5"/>
        <v>41426</v>
      </c>
      <c r="C347" s="43">
        <v>4.3383418244703084E-2</v>
      </c>
      <c r="D347" s="43">
        <v>4.3383418244703084E-2</v>
      </c>
      <c r="E347" s="43">
        <v>0</v>
      </c>
      <c r="F347" s="43">
        <v>0</v>
      </c>
      <c r="G347" s="43">
        <v>2.9991358075248706E-2</v>
      </c>
      <c r="H347" s="43">
        <v>2.9991358075248706E-2</v>
      </c>
      <c r="I347" s="43"/>
      <c r="J347" s="43"/>
      <c r="K347" s="43">
        <v>8.2410530658351758E-2</v>
      </c>
      <c r="L347" s="43">
        <v>8.2410530658351758E-2</v>
      </c>
      <c r="M347" s="43">
        <v>1.828616745655552E-3</v>
      </c>
      <c r="N347" s="43">
        <v>1.828616745655552E-3</v>
      </c>
      <c r="O347" s="43">
        <v>0</v>
      </c>
      <c r="P347" s="43">
        <v>0</v>
      </c>
      <c r="Q347" s="43">
        <v>9.8540115697376743E-4</v>
      </c>
      <c r="R347" s="43">
        <v>9.8540115697376743E-4</v>
      </c>
      <c r="S347" s="43"/>
      <c r="T347" s="43"/>
      <c r="U347" s="43">
        <v>4.2759746735046792E-3</v>
      </c>
      <c r="V347" s="43">
        <v>4.2759746735046792E-3</v>
      </c>
      <c r="W347" s="43">
        <v>196</v>
      </c>
      <c r="X347" s="260">
        <v>179.6</v>
      </c>
      <c r="Y347" s="56" t="str">
        <f>IF(D347&gt;'1d. STPIS MED Threshold'!$C$10,"Yes","NO")</f>
        <v>NO</v>
      </c>
      <c r="Z347" s="97"/>
    </row>
    <row r="348" spans="2:26" s="208" customFormat="1" x14ac:dyDescent="0.2">
      <c r="B348" s="209">
        <f t="shared" si="5"/>
        <v>41427</v>
      </c>
      <c r="C348" s="43">
        <v>0.15159283376187288</v>
      </c>
      <c r="D348" s="43">
        <v>0.15159283376187288</v>
      </c>
      <c r="E348" s="43">
        <v>0</v>
      </c>
      <c r="F348" s="43">
        <v>0</v>
      </c>
      <c r="G348" s="43">
        <v>3.4082928565976394E-3</v>
      </c>
      <c r="H348" s="43">
        <v>3.4082928565976394E-3</v>
      </c>
      <c r="I348" s="43"/>
      <c r="J348" s="43"/>
      <c r="K348" s="43">
        <v>0.57988489288302125</v>
      </c>
      <c r="L348" s="43">
        <v>0.57988489288302125</v>
      </c>
      <c r="M348" s="43">
        <v>2.2677672551278012E-3</v>
      </c>
      <c r="N348" s="43">
        <v>2.2677672551278012E-3</v>
      </c>
      <c r="O348" s="43">
        <v>0</v>
      </c>
      <c r="P348" s="43">
        <v>0</v>
      </c>
      <c r="Q348" s="43">
        <v>3.7192446123773014E-5</v>
      </c>
      <c r="R348" s="43">
        <v>3.7192446123773014E-5</v>
      </c>
      <c r="S348" s="43"/>
      <c r="T348" s="43"/>
      <c r="U348" s="43">
        <v>8.7145562418323615E-3</v>
      </c>
      <c r="V348" s="43">
        <v>8.7145562418323615E-3</v>
      </c>
      <c r="W348" s="43">
        <v>197</v>
      </c>
      <c r="X348" s="260">
        <v>179</v>
      </c>
      <c r="Y348" s="56" t="str">
        <f>IF(D348&gt;'1d. STPIS MED Threshold'!$C$10,"Yes","NO")</f>
        <v>NO</v>
      </c>
      <c r="Z348" s="97"/>
    </row>
    <row r="349" spans="2:26" s="208" customFormat="1" x14ac:dyDescent="0.2">
      <c r="B349" s="209">
        <f t="shared" si="5"/>
        <v>41428</v>
      </c>
      <c r="C349" s="43">
        <v>0.14164281371375345</v>
      </c>
      <c r="D349" s="43">
        <v>0.14164281371375345</v>
      </c>
      <c r="E349" s="43">
        <v>0</v>
      </c>
      <c r="F349" s="43">
        <v>0</v>
      </c>
      <c r="G349" s="43">
        <v>0.18359787163451632</v>
      </c>
      <c r="H349" s="43">
        <v>0.18359787163451632</v>
      </c>
      <c r="I349" s="43"/>
      <c r="J349" s="43"/>
      <c r="K349" s="43">
        <v>2.2396395515467217E-2</v>
      </c>
      <c r="L349" s="43">
        <v>2.2396395515467217E-2</v>
      </c>
      <c r="M349" s="43">
        <v>3.4969898673634617E-3</v>
      </c>
      <c r="N349" s="43">
        <v>3.4969898673634617E-3</v>
      </c>
      <c r="O349" s="43">
        <v>0</v>
      </c>
      <c r="P349" s="43">
        <v>0</v>
      </c>
      <c r="Q349" s="43">
        <v>4.0391974654095239E-3</v>
      </c>
      <c r="R349" s="43">
        <v>4.0391974654095239E-3</v>
      </c>
      <c r="S349" s="43"/>
      <c r="T349" s="43"/>
      <c r="U349" s="43">
        <v>1.9742382875240143E-3</v>
      </c>
      <c r="V349" s="43">
        <v>1.9742382875240143E-3</v>
      </c>
      <c r="W349" s="43">
        <v>409</v>
      </c>
      <c r="X349" s="260">
        <v>348.6</v>
      </c>
      <c r="Y349" s="56" t="str">
        <f>IF(D349&gt;'1d. STPIS MED Threshold'!$C$10,"Yes","NO")</f>
        <v>NO</v>
      </c>
      <c r="Z349" s="97"/>
    </row>
    <row r="350" spans="2:26" s="208" customFormat="1" x14ac:dyDescent="0.2">
      <c r="B350" s="209">
        <f t="shared" si="5"/>
        <v>41429</v>
      </c>
      <c r="C350" s="43">
        <v>2.4376841794307855E-2</v>
      </c>
      <c r="D350" s="43">
        <v>2.4376841794307855E-2</v>
      </c>
      <c r="E350" s="43">
        <v>0</v>
      </c>
      <c r="F350" s="43">
        <v>0</v>
      </c>
      <c r="G350" s="43">
        <v>3.1388623252183126E-2</v>
      </c>
      <c r="H350" s="43">
        <v>3.1388623252183126E-2</v>
      </c>
      <c r="I350" s="43"/>
      <c r="J350" s="43"/>
      <c r="K350" s="43">
        <v>4.4477753615220451E-3</v>
      </c>
      <c r="L350" s="43">
        <v>4.4477753615220451E-3</v>
      </c>
      <c r="M350" s="43">
        <v>2.3347082922805861E-4</v>
      </c>
      <c r="N350" s="43">
        <v>2.3347082922805861E-4</v>
      </c>
      <c r="O350" s="43">
        <v>0</v>
      </c>
      <c r="P350" s="43">
        <v>0</v>
      </c>
      <c r="Q350" s="43">
        <v>3.0105227069770021E-4</v>
      </c>
      <c r="R350" s="43">
        <v>3.0105227069770021E-4</v>
      </c>
      <c r="S350" s="43"/>
      <c r="T350" s="43"/>
      <c r="U350" s="43">
        <v>4.1372860288971777E-5</v>
      </c>
      <c r="V350" s="43">
        <v>4.1372860288971777E-5</v>
      </c>
      <c r="W350" s="43">
        <v>264</v>
      </c>
      <c r="X350" s="260">
        <v>230.8</v>
      </c>
      <c r="Y350" s="56" t="str">
        <f>IF(D350&gt;'1d. STPIS MED Threshold'!$C$10,"Yes","NO")</f>
        <v>NO</v>
      </c>
      <c r="Z350" s="97"/>
    </row>
    <row r="351" spans="2:26" s="208" customFormat="1" x14ac:dyDescent="0.2">
      <c r="B351" s="209">
        <f t="shared" si="5"/>
        <v>41430</v>
      </c>
      <c r="C351" s="43">
        <v>7.2683507005738279E-2</v>
      </c>
      <c r="D351" s="43">
        <v>7.2683507005738279E-2</v>
      </c>
      <c r="E351" s="43">
        <v>0</v>
      </c>
      <c r="F351" s="43">
        <v>0</v>
      </c>
      <c r="G351" s="43">
        <v>9.3842025647799351E-2</v>
      </c>
      <c r="H351" s="43">
        <v>9.3842025647799351E-2</v>
      </c>
      <c r="I351" s="43"/>
      <c r="J351" s="43"/>
      <c r="K351" s="43">
        <v>1.252347835679034E-2</v>
      </c>
      <c r="L351" s="43">
        <v>1.252347835679034E-2</v>
      </c>
      <c r="M351" s="43">
        <v>9.6312508983891756E-4</v>
      </c>
      <c r="N351" s="43">
        <v>9.6312508983891756E-4</v>
      </c>
      <c r="O351" s="43">
        <v>0</v>
      </c>
      <c r="P351" s="43">
        <v>0</v>
      </c>
      <c r="Q351" s="43">
        <v>1.238825914944549E-3</v>
      </c>
      <c r="R351" s="43">
        <v>1.238825914944549E-3</v>
      </c>
      <c r="S351" s="43"/>
      <c r="T351" s="43"/>
      <c r="U351" s="43">
        <v>1.7940080593786573E-4</v>
      </c>
      <c r="V351" s="43">
        <v>1.7940080593786573E-4</v>
      </c>
      <c r="W351" s="43">
        <v>261</v>
      </c>
      <c r="X351" s="260">
        <v>210.2</v>
      </c>
      <c r="Y351" s="56" t="str">
        <f>IF(D351&gt;'1d. STPIS MED Threshold'!$C$10,"Yes","NO")</f>
        <v>NO</v>
      </c>
      <c r="Z351" s="97"/>
    </row>
    <row r="352" spans="2:26" s="208" customFormat="1" x14ac:dyDescent="0.2">
      <c r="B352" s="209">
        <f t="shared" si="5"/>
        <v>41431</v>
      </c>
      <c r="C352" s="43">
        <v>1.6380480173465811E-2</v>
      </c>
      <c r="D352" s="43">
        <v>1.6380480173465811E-2</v>
      </c>
      <c r="E352" s="43">
        <v>0</v>
      </c>
      <c r="F352" s="43">
        <v>0</v>
      </c>
      <c r="G352" s="43">
        <v>1.9968039904091003E-2</v>
      </c>
      <c r="H352" s="43">
        <v>1.9968039904091003E-2</v>
      </c>
      <c r="I352" s="43"/>
      <c r="J352" s="43"/>
      <c r="K352" s="43">
        <v>6.2222228651220672E-3</v>
      </c>
      <c r="L352" s="43">
        <v>6.2222228651220672E-3</v>
      </c>
      <c r="M352" s="43">
        <v>1.5822812101270041E-4</v>
      </c>
      <c r="N352" s="43">
        <v>1.5822812101270041E-4</v>
      </c>
      <c r="O352" s="43">
        <v>0</v>
      </c>
      <c r="P352" s="43">
        <v>0</v>
      </c>
      <c r="Q352" s="43">
        <v>1.9968029861559486E-4</v>
      </c>
      <c r="R352" s="43">
        <v>1.9968029861559486E-4</v>
      </c>
      <c r="S352" s="43"/>
      <c r="T352" s="43"/>
      <c r="U352" s="43">
        <v>4.0514915638540404E-5</v>
      </c>
      <c r="V352" s="43">
        <v>4.0514915638540404E-5</v>
      </c>
      <c r="W352" s="43">
        <v>187</v>
      </c>
      <c r="X352" s="260">
        <v>160.19999999999999</v>
      </c>
      <c r="Y352" s="56" t="str">
        <f>IF(D352&gt;'1d. STPIS MED Threshold'!$C$10,"Yes","NO")</f>
        <v>NO</v>
      </c>
      <c r="Z352" s="97"/>
    </row>
    <row r="353" spans="2:26" s="208" customFormat="1" x14ac:dyDescent="0.2">
      <c r="B353" s="209">
        <f t="shared" si="5"/>
        <v>41432</v>
      </c>
      <c r="C353" s="43">
        <v>0.15754946835965011</v>
      </c>
      <c r="D353" s="43">
        <v>0.15754946835965011</v>
      </c>
      <c r="E353" s="43">
        <v>0</v>
      </c>
      <c r="F353" s="43">
        <v>0</v>
      </c>
      <c r="G353" s="43">
        <v>0.20136516136833874</v>
      </c>
      <c r="H353" s="43">
        <v>0.20136516136833874</v>
      </c>
      <c r="I353" s="43"/>
      <c r="J353" s="43"/>
      <c r="K353" s="43">
        <v>3.2970042641294495E-2</v>
      </c>
      <c r="L353" s="43">
        <v>3.2970042641294495E-2</v>
      </c>
      <c r="M353" s="43">
        <v>1.6042689669024241E-3</v>
      </c>
      <c r="N353" s="43">
        <v>1.6042689669024241E-3</v>
      </c>
      <c r="O353" s="43">
        <v>0</v>
      </c>
      <c r="P353" s="43">
        <v>0</v>
      </c>
      <c r="Q353" s="43">
        <v>2.096549651577365E-3</v>
      </c>
      <c r="R353" s="43">
        <v>2.096549651577365E-3</v>
      </c>
      <c r="S353" s="43"/>
      <c r="T353" s="43"/>
      <c r="U353" s="43">
        <v>2.0276891739200094E-4</v>
      </c>
      <c r="V353" s="43">
        <v>2.0276891739200094E-4</v>
      </c>
      <c r="W353" s="43">
        <v>271</v>
      </c>
      <c r="X353" s="260">
        <v>245.4</v>
      </c>
      <c r="Y353" s="56" t="str">
        <f>IF(D353&gt;'1d. STPIS MED Threshold'!$C$10,"Yes","NO")</f>
        <v>NO</v>
      </c>
      <c r="Z353" s="97"/>
    </row>
    <row r="354" spans="2:26" s="208" customFormat="1" x14ac:dyDescent="0.2">
      <c r="B354" s="209">
        <f t="shared" si="5"/>
        <v>41433</v>
      </c>
      <c r="C354" s="43">
        <v>1.107105842990838E-2</v>
      </c>
      <c r="D354" s="43">
        <v>1.107105842990838E-2</v>
      </c>
      <c r="E354" s="43">
        <v>0</v>
      </c>
      <c r="F354" s="43">
        <v>0</v>
      </c>
      <c r="G354" s="43">
        <v>1.3764134697336755E-2</v>
      </c>
      <c r="H354" s="43">
        <v>1.3764134697336755E-2</v>
      </c>
      <c r="I354" s="43"/>
      <c r="J354" s="43"/>
      <c r="K354" s="43">
        <v>3.4274756223232981E-3</v>
      </c>
      <c r="L354" s="43">
        <v>3.4274756223232981E-3</v>
      </c>
      <c r="M354" s="43">
        <v>1.4323957774655551E-4</v>
      </c>
      <c r="N354" s="43">
        <v>1.4323957774655551E-4</v>
      </c>
      <c r="O354" s="43">
        <v>0</v>
      </c>
      <c r="P354" s="43">
        <v>0</v>
      </c>
      <c r="Q354" s="43">
        <v>1.8643492535017262E-4</v>
      </c>
      <c r="R354" s="43">
        <v>1.8643492535017262E-4</v>
      </c>
      <c r="S354" s="43"/>
      <c r="T354" s="43"/>
      <c r="U354" s="43">
        <v>2.0264932729542553E-5</v>
      </c>
      <c r="V354" s="43">
        <v>2.0264932729542553E-5</v>
      </c>
      <c r="W354" s="43">
        <v>236</v>
      </c>
      <c r="X354" s="260">
        <v>218.6</v>
      </c>
      <c r="Y354" s="56" t="str">
        <f>IF(D354&gt;'1d. STPIS MED Threshold'!$C$10,"Yes","NO")</f>
        <v>NO</v>
      </c>
      <c r="Z354" s="97"/>
    </row>
    <row r="355" spans="2:26" s="208" customFormat="1" x14ac:dyDescent="0.2">
      <c r="B355" s="209">
        <f t="shared" si="5"/>
        <v>41434</v>
      </c>
      <c r="C355" s="43">
        <v>9.5137925721910419E-2</v>
      </c>
      <c r="D355" s="43">
        <v>9.5137925721910419E-2</v>
      </c>
      <c r="E355" s="43">
        <v>0</v>
      </c>
      <c r="F355" s="43">
        <v>0</v>
      </c>
      <c r="G355" s="43">
        <v>2.170770595599501E-3</v>
      </c>
      <c r="H355" s="43">
        <v>2.170770595599501E-3</v>
      </c>
      <c r="I355" s="43"/>
      <c r="J355" s="43"/>
      <c r="K355" s="43">
        <v>0.36427551501318006</v>
      </c>
      <c r="L355" s="43">
        <v>0.36427551501318006</v>
      </c>
      <c r="M355" s="43">
        <v>9.459763929562041E-4</v>
      </c>
      <c r="N355" s="43">
        <v>9.459763929562041E-4</v>
      </c>
      <c r="O355" s="43">
        <v>0</v>
      </c>
      <c r="P355" s="43">
        <v>0</v>
      </c>
      <c r="Q355" s="43">
        <v>1.5060037895272188E-5</v>
      </c>
      <c r="R355" s="43">
        <v>1.5060037895272188E-5</v>
      </c>
      <c r="S355" s="43"/>
      <c r="T355" s="43"/>
      <c r="U355" s="43">
        <v>3.6408828487291653E-3</v>
      </c>
      <c r="V355" s="43">
        <v>3.6408828487291653E-3</v>
      </c>
      <c r="W355" s="43">
        <v>153</v>
      </c>
      <c r="X355" s="260">
        <v>137.19999999999999</v>
      </c>
      <c r="Y355" s="56" t="str">
        <f>IF(D355&gt;'1d. STPIS MED Threshold'!$C$10,"Yes","NO")</f>
        <v>NO</v>
      </c>
      <c r="Z355" s="97"/>
    </row>
    <row r="356" spans="2:26" s="208" customFormat="1" x14ac:dyDescent="0.2">
      <c r="B356" s="209">
        <f t="shared" si="5"/>
        <v>41435</v>
      </c>
      <c r="C356" s="43">
        <v>0.46395034590461387</v>
      </c>
      <c r="D356" s="43">
        <v>0.46395034590461387</v>
      </c>
      <c r="E356" s="43">
        <v>0</v>
      </c>
      <c r="F356" s="43">
        <v>0</v>
      </c>
      <c r="G356" s="43">
        <v>0.44434035996230165</v>
      </c>
      <c r="H356" s="43">
        <v>0.44434035996230165</v>
      </c>
      <c r="I356" s="43"/>
      <c r="J356" s="43"/>
      <c r="K356" s="43">
        <v>0.52557875997458725</v>
      </c>
      <c r="L356" s="43">
        <v>0.52557875997458725</v>
      </c>
      <c r="M356" s="43">
        <v>6.182899550634501E-3</v>
      </c>
      <c r="N356" s="43">
        <v>6.182899550634501E-3</v>
      </c>
      <c r="O356" s="43">
        <v>0</v>
      </c>
      <c r="P356" s="43">
        <v>0</v>
      </c>
      <c r="Q356" s="43">
        <v>4.9143353935716264E-3</v>
      </c>
      <c r="R356" s="43">
        <v>4.9143353935716264E-3</v>
      </c>
      <c r="S356" s="43"/>
      <c r="T356" s="43"/>
      <c r="U356" s="43">
        <v>9.9089307738210487E-3</v>
      </c>
      <c r="V356" s="43">
        <v>9.9089307738210487E-3</v>
      </c>
      <c r="W356" s="43">
        <v>428</v>
      </c>
      <c r="X356" s="260">
        <v>344</v>
      </c>
      <c r="Y356" s="56" t="str">
        <f>IF(D356&gt;'1d. STPIS MED Threshold'!$C$10,"Yes","NO")</f>
        <v>NO</v>
      </c>
      <c r="Z356" s="97"/>
    </row>
    <row r="357" spans="2:26" s="208" customFormat="1" x14ac:dyDescent="0.2">
      <c r="B357" s="209">
        <f t="shared" si="5"/>
        <v>41436</v>
      </c>
      <c r="C357" s="43">
        <v>0.13026667276655338</v>
      </c>
      <c r="D357" s="43">
        <v>0.13026667276655338</v>
      </c>
      <c r="E357" s="43">
        <v>0</v>
      </c>
      <c r="F357" s="43">
        <v>0</v>
      </c>
      <c r="G357" s="43">
        <v>0.15219374127751828</v>
      </c>
      <c r="H357" s="43">
        <v>0.15219374127751828</v>
      </c>
      <c r="I357" s="43"/>
      <c r="J357" s="43"/>
      <c r="K357" s="43">
        <v>6.845618610700839E-2</v>
      </c>
      <c r="L357" s="43">
        <v>6.845618610700839E-2</v>
      </c>
      <c r="M357" s="43">
        <v>1.8817977480450178E-3</v>
      </c>
      <c r="N357" s="43">
        <v>1.8817977480450178E-3</v>
      </c>
      <c r="O357" s="43">
        <v>0</v>
      </c>
      <c r="P357" s="43">
        <v>0</v>
      </c>
      <c r="Q357" s="43">
        <v>1.9696187583977988E-3</v>
      </c>
      <c r="R357" s="43">
        <v>1.9696187583977988E-3</v>
      </c>
      <c r="S357" s="43"/>
      <c r="T357" s="43"/>
      <c r="U357" s="43">
        <v>1.6491052962503804E-3</v>
      </c>
      <c r="V357" s="43">
        <v>1.6491052962503804E-3</v>
      </c>
      <c r="W357" s="43">
        <v>360</v>
      </c>
      <c r="X357" s="260">
        <v>306.2</v>
      </c>
      <c r="Y357" s="56" t="str">
        <f>IF(D357&gt;'1d. STPIS MED Threshold'!$C$10,"Yes","NO")</f>
        <v>NO</v>
      </c>
      <c r="Z357" s="97"/>
    </row>
    <row r="358" spans="2:26" s="208" customFormat="1" x14ac:dyDescent="0.2">
      <c r="B358" s="209">
        <f t="shared" si="5"/>
        <v>41437</v>
      </c>
      <c r="C358" s="43">
        <v>0.27923018202979083</v>
      </c>
      <c r="D358" s="43">
        <v>0.27923018202979083</v>
      </c>
      <c r="E358" s="43">
        <v>0</v>
      </c>
      <c r="F358" s="43">
        <v>0</v>
      </c>
      <c r="G358" s="43">
        <v>0.33904382907612479</v>
      </c>
      <c r="H358" s="43">
        <v>0.33904382907612479</v>
      </c>
      <c r="I358" s="43"/>
      <c r="J358" s="43"/>
      <c r="K358" s="43">
        <v>0.10978786610647406</v>
      </c>
      <c r="L358" s="43">
        <v>0.10978786610647406</v>
      </c>
      <c r="M358" s="43">
        <v>3.5381987448878378E-3</v>
      </c>
      <c r="N358" s="43">
        <v>3.5381987448878378E-3</v>
      </c>
      <c r="O358" s="43">
        <v>0</v>
      </c>
      <c r="P358" s="43">
        <v>0</v>
      </c>
      <c r="Q358" s="43">
        <v>4.3790039781073748E-3</v>
      </c>
      <c r="R358" s="43">
        <v>4.3790039781073748E-3</v>
      </c>
      <c r="S358" s="43"/>
      <c r="T358" s="43"/>
      <c r="U358" s="43">
        <v>1.1521077518494747E-3</v>
      </c>
      <c r="V358" s="43">
        <v>1.1521077518494747E-3</v>
      </c>
      <c r="W358" s="43">
        <v>347</v>
      </c>
      <c r="X358" s="260">
        <v>288.60000000000002</v>
      </c>
      <c r="Y358" s="56" t="str">
        <f>IF(D358&gt;'1d. STPIS MED Threshold'!$C$10,"Yes","NO")</f>
        <v>NO</v>
      </c>
      <c r="Z358" s="97"/>
    </row>
    <row r="359" spans="2:26" s="208" customFormat="1" x14ac:dyDescent="0.2">
      <c r="B359" s="209">
        <f t="shared" si="5"/>
        <v>41438</v>
      </c>
      <c r="C359" s="43">
        <v>0.11489405875501255</v>
      </c>
      <c r="D359" s="43">
        <v>0.11489405875501255</v>
      </c>
      <c r="E359" s="43">
        <v>0</v>
      </c>
      <c r="F359" s="43">
        <v>0</v>
      </c>
      <c r="G359" s="43">
        <v>0.10185109432518526</v>
      </c>
      <c r="H359" s="43">
        <v>0.10185109432518526</v>
      </c>
      <c r="I359" s="43"/>
      <c r="J359" s="43"/>
      <c r="K359" s="43">
        <v>0.15376974863569776</v>
      </c>
      <c r="L359" s="43">
        <v>0.15376974863569776</v>
      </c>
      <c r="M359" s="43">
        <v>1.4938504567999339E-3</v>
      </c>
      <c r="N359" s="43">
        <v>1.4938504567999339E-3</v>
      </c>
      <c r="O359" s="43">
        <v>0</v>
      </c>
      <c r="P359" s="43">
        <v>0</v>
      </c>
      <c r="Q359" s="43">
        <v>1.5717294990127517E-3</v>
      </c>
      <c r="R359" s="43">
        <v>1.5717294990127517E-3</v>
      </c>
      <c r="S359" s="43"/>
      <c r="T359" s="43"/>
      <c r="U359" s="43">
        <v>1.2855210977029911E-3</v>
      </c>
      <c r="V359" s="43">
        <v>1.2855210977029911E-3</v>
      </c>
      <c r="W359" s="43">
        <v>339</v>
      </c>
      <c r="X359" s="260">
        <v>301</v>
      </c>
      <c r="Y359" s="56" t="str">
        <f>IF(D359&gt;'1d. STPIS MED Threshold'!$C$10,"Yes","NO")</f>
        <v>NO</v>
      </c>
      <c r="Z359" s="97"/>
    </row>
    <row r="360" spans="2:26" s="208" customFormat="1" x14ac:dyDescent="0.2">
      <c r="B360" s="209">
        <f t="shared" si="5"/>
        <v>41439</v>
      </c>
      <c r="C360" s="43">
        <v>0.22528163917127236</v>
      </c>
      <c r="D360" s="43">
        <v>0.22528163917127236</v>
      </c>
      <c r="E360" s="43">
        <v>0</v>
      </c>
      <c r="F360" s="43">
        <v>0</v>
      </c>
      <c r="G360" s="43">
        <v>0.29969814728478117</v>
      </c>
      <c r="H360" s="43">
        <v>0.29969814728478117</v>
      </c>
      <c r="I360" s="43"/>
      <c r="J360" s="43"/>
      <c r="K360" s="43">
        <v>1.3050586156316735E-2</v>
      </c>
      <c r="L360" s="43">
        <v>1.3050586156316735E-2</v>
      </c>
      <c r="M360" s="43">
        <v>2.6174904959356906E-3</v>
      </c>
      <c r="N360" s="43">
        <v>2.6174904959356906E-3</v>
      </c>
      <c r="O360" s="43">
        <v>0</v>
      </c>
      <c r="P360" s="43">
        <v>0</v>
      </c>
      <c r="Q360" s="43">
        <v>3.4378200087734831E-3</v>
      </c>
      <c r="R360" s="43">
        <v>3.4378200087734831E-3</v>
      </c>
      <c r="S360" s="43"/>
      <c r="T360" s="43"/>
      <c r="U360" s="43">
        <v>2.7942687087510558E-4</v>
      </c>
      <c r="V360" s="43">
        <v>2.7942687087510558E-4</v>
      </c>
      <c r="W360" s="43">
        <v>295</v>
      </c>
      <c r="X360" s="260">
        <v>272</v>
      </c>
      <c r="Y360" s="56" t="str">
        <f>IF(D360&gt;'1d. STPIS MED Threshold'!$C$10,"Yes","NO")</f>
        <v>NO</v>
      </c>
      <c r="Z360" s="97"/>
    </row>
    <row r="361" spans="2:26" s="208" customFormat="1" x14ac:dyDescent="0.2">
      <c r="B361" s="209">
        <f t="shared" si="5"/>
        <v>41440</v>
      </c>
      <c r="C361" s="43">
        <v>0.11466871764393934</v>
      </c>
      <c r="D361" s="43">
        <v>0.11466871764393934</v>
      </c>
      <c r="E361" s="43">
        <v>0</v>
      </c>
      <c r="F361" s="43">
        <v>0</v>
      </c>
      <c r="G361" s="43">
        <v>3.7342347462607145E-2</v>
      </c>
      <c r="H361" s="43">
        <v>3.7342347462607145E-2</v>
      </c>
      <c r="I361" s="43"/>
      <c r="J361" s="43"/>
      <c r="K361" s="43">
        <v>0.33903801479786999</v>
      </c>
      <c r="L361" s="43">
        <v>0.33903801479786999</v>
      </c>
      <c r="M361" s="43">
        <v>3.8328254288412882E-3</v>
      </c>
      <c r="N361" s="43">
        <v>3.8328254288412882E-3</v>
      </c>
      <c r="O361" s="43">
        <v>0</v>
      </c>
      <c r="P361" s="43">
        <v>0</v>
      </c>
      <c r="Q361" s="43">
        <v>7.5988793702814735E-4</v>
      </c>
      <c r="R361" s="43">
        <v>7.5988793702814735E-4</v>
      </c>
      <c r="S361" s="43"/>
      <c r="T361" s="43"/>
      <c r="U361" s="43">
        <v>1.2741331212176868E-2</v>
      </c>
      <c r="V361" s="43">
        <v>1.2741331212176868E-2</v>
      </c>
      <c r="W361" s="43">
        <v>236</v>
      </c>
      <c r="X361" s="260">
        <v>163.19999999999999</v>
      </c>
      <c r="Y361" s="56" t="str">
        <f>IF(D361&gt;'1d. STPIS MED Threshold'!$C$10,"Yes","NO")</f>
        <v>NO</v>
      </c>
      <c r="Z361" s="97"/>
    </row>
    <row r="362" spans="2:26" s="208" customFormat="1" x14ac:dyDescent="0.2">
      <c r="B362" s="209">
        <f t="shared" si="5"/>
        <v>41441</v>
      </c>
      <c r="C362" s="43">
        <v>0.11809255727415305</v>
      </c>
      <c r="D362" s="43">
        <v>0.11809255727415305</v>
      </c>
      <c r="E362" s="43">
        <v>0</v>
      </c>
      <c r="F362" s="43">
        <v>0</v>
      </c>
      <c r="G362" s="43">
        <v>0.15861391752831419</v>
      </c>
      <c r="H362" s="43">
        <v>0.15861391752831419</v>
      </c>
      <c r="I362" s="43"/>
      <c r="J362" s="43"/>
      <c r="K362" s="43">
        <v>2.4426035469142398E-3</v>
      </c>
      <c r="L362" s="43">
        <v>2.4426035469142398E-3</v>
      </c>
      <c r="M362" s="43">
        <v>1.3857236925819587E-3</v>
      </c>
      <c r="N362" s="43">
        <v>1.3857236925819587E-3</v>
      </c>
      <c r="O362" s="43">
        <v>0</v>
      </c>
      <c r="P362" s="43">
        <v>0</v>
      </c>
      <c r="Q362" s="43">
        <v>1.8631137183396363E-3</v>
      </c>
      <c r="R362" s="43">
        <v>1.8631137183396363E-3</v>
      </c>
      <c r="S362" s="43"/>
      <c r="T362" s="43"/>
      <c r="U362" s="43">
        <v>2.3168653344903358E-5</v>
      </c>
      <c r="V362" s="43">
        <v>2.3168653344903358E-5</v>
      </c>
      <c r="W362" s="43">
        <v>147</v>
      </c>
      <c r="X362" s="260">
        <v>118.2</v>
      </c>
      <c r="Y362" s="56" t="str">
        <f>IF(D362&gt;'1d. STPIS MED Threshold'!$C$10,"Yes","NO")</f>
        <v>NO</v>
      </c>
      <c r="Z362" s="97"/>
    </row>
    <row r="363" spans="2:26" s="208" customFormat="1" x14ac:dyDescent="0.2">
      <c r="B363" s="209">
        <f t="shared" si="5"/>
        <v>41442</v>
      </c>
      <c r="C363" s="43">
        <v>0.14088785417974276</v>
      </c>
      <c r="D363" s="43">
        <v>0.14088785417974276</v>
      </c>
      <c r="E363" s="43">
        <v>0</v>
      </c>
      <c r="F363" s="43">
        <v>0</v>
      </c>
      <c r="G363" s="43">
        <v>0.1429094615558561</v>
      </c>
      <c r="H363" s="43">
        <v>0.1429094615558561</v>
      </c>
      <c r="I363" s="43"/>
      <c r="J363" s="43"/>
      <c r="K363" s="43">
        <v>0.13658659510729285</v>
      </c>
      <c r="L363" s="43">
        <v>0.13658659510729285</v>
      </c>
      <c r="M363" s="43">
        <v>2.6760619327445907E-3</v>
      </c>
      <c r="N363" s="43">
        <v>2.6760619327445907E-3</v>
      </c>
      <c r="O363" s="43">
        <v>0</v>
      </c>
      <c r="P363" s="43">
        <v>0</v>
      </c>
      <c r="Q363" s="43">
        <v>1.5671614915173362E-3</v>
      </c>
      <c r="R363" s="43">
        <v>1.5671614915173362E-3</v>
      </c>
      <c r="S363" s="43"/>
      <c r="T363" s="43"/>
      <c r="U363" s="43">
        <v>5.9059504850051394E-3</v>
      </c>
      <c r="V363" s="43">
        <v>5.9059504850051394E-3</v>
      </c>
      <c r="W363" s="43">
        <v>341</v>
      </c>
      <c r="X363" s="260">
        <v>279.60000000000002</v>
      </c>
      <c r="Y363" s="56" t="str">
        <f>IF(D363&gt;'1d. STPIS MED Threshold'!$C$10,"Yes","NO")</f>
        <v>NO</v>
      </c>
      <c r="Z363" s="97"/>
    </row>
    <row r="364" spans="2:26" s="208" customFormat="1" x14ac:dyDescent="0.2">
      <c r="B364" s="209">
        <f t="shared" si="5"/>
        <v>41443</v>
      </c>
      <c r="C364" s="43">
        <v>0.42910208726177718</v>
      </c>
      <c r="D364" s="43">
        <v>0.42910208726177718</v>
      </c>
      <c r="E364" s="43">
        <v>0</v>
      </c>
      <c r="F364" s="43">
        <v>0</v>
      </c>
      <c r="G364" s="43">
        <v>0.2679658627820069</v>
      </c>
      <c r="H364" s="43">
        <v>0.2679658627820069</v>
      </c>
      <c r="I364" s="43"/>
      <c r="J364" s="43"/>
      <c r="K364" s="43">
        <v>0.89895929800455532</v>
      </c>
      <c r="L364" s="43">
        <v>0.89895929800455532</v>
      </c>
      <c r="M364" s="43">
        <v>3.6594771948883689E-3</v>
      </c>
      <c r="N364" s="43">
        <v>3.6594771948883689E-3</v>
      </c>
      <c r="O364" s="43">
        <v>0</v>
      </c>
      <c r="P364" s="43">
        <v>0</v>
      </c>
      <c r="Q364" s="43">
        <v>2.1011252185806255E-3</v>
      </c>
      <c r="R364" s="43">
        <v>2.1011252185806255E-3</v>
      </c>
      <c r="S364" s="43"/>
      <c r="T364" s="43"/>
      <c r="U364" s="43">
        <v>8.1981408946263535E-3</v>
      </c>
      <c r="V364" s="43">
        <v>8.1981408946263535E-3</v>
      </c>
      <c r="W364" s="43">
        <v>351</v>
      </c>
      <c r="X364" s="260">
        <v>313.39999999999998</v>
      </c>
      <c r="Y364" s="56" t="str">
        <f>IF(D364&gt;'1d. STPIS MED Threshold'!$C$10,"Yes","NO")</f>
        <v>NO</v>
      </c>
      <c r="Z364" s="97"/>
    </row>
    <row r="365" spans="2:26" s="208" customFormat="1" x14ac:dyDescent="0.2">
      <c r="B365" s="209">
        <f t="shared" si="5"/>
        <v>41444</v>
      </c>
      <c r="C365" s="43">
        <v>3.631256900841786E-2</v>
      </c>
      <c r="D365" s="43">
        <v>3.631256900841786E-2</v>
      </c>
      <c r="E365" s="43">
        <v>0</v>
      </c>
      <c r="F365" s="43">
        <v>0</v>
      </c>
      <c r="G365" s="43">
        <v>1.8038952054353394E-2</v>
      </c>
      <c r="H365" s="43">
        <v>1.8038952054353394E-2</v>
      </c>
      <c r="I365" s="43"/>
      <c r="J365" s="43"/>
      <c r="K365" s="43">
        <v>8.9468760654792714E-2</v>
      </c>
      <c r="L365" s="43">
        <v>8.9468760654792714E-2</v>
      </c>
      <c r="M365" s="43">
        <v>4.1572342712960247E-4</v>
      </c>
      <c r="N365" s="43">
        <v>4.1572342712960247E-4</v>
      </c>
      <c r="O365" s="43">
        <v>0</v>
      </c>
      <c r="P365" s="43">
        <v>0</v>
      </c>
      <c r="Q365" s="43">
        <v>6.7706681153030347E-5</v>
      </c>
      <c r="R365" s="43">
        <v>6.7706681153030347E-5</v>
      </c>
      <c r="S365" s="43"/>
      <c r="T365" s="43"/>
      <c r="U365" s="43">
        <v>1.4250712484930586E-3</v>
      </c>
      <c r="V365" s="43">
        <v>1.4250712484930586E-3</v>
      </c>
      <c r="W365" s="43">
        <v>266</v>
      </c>
      <c r="X365" s="260">
        <v>231.8</v>
      </c>
      <c r="Y365" s="56" t="str">
        <f>IF(D365&gt;'1d. STPIS MED Threshold'!$C$10,"Yes","NO")</f>
        <v>NO</v>
      </c>
      <c r="Z365" s="97"/>
    </row>
    <row r="366" spans="2:26" s="208" customFormat="1" x14ac:dyDescent="0.2">
      <c r="B366" s="209">
        <f t="shared" si="5"/>
        <v>41445</v>
      </c>
      <c r="C366" s="43">
        <v>0.13284525021214227</v>
      </c>
      <c r="D366" s="43">
        <v>0.13284525021214227</v>
      </c>
      <c r="E366" s="43">
        <v>0</v>
      </c>
      <c r="F366" s="43">
        <v>0</v>
      </c>
      <c r="G366" s="43">
        <v>0.16530923274698181</v>
      </c>
      <c r="H366" s="43">
        <v>0.16530923274698181</v>
      </c>
      <c r="I366" s="43"/>
      <c r="J366" s="43"/>
      <c r="K366" s="43">
        <v>4.0570211832961403E-2</v>
      </c>
      <c r="L366" s="43">
        <v>4.0570211832961403E-2</v>
      </c>
      <c r="M366" s="43">
        <v>1.6914367936399705E-3</v>
      </c>
      <c r="N366" s="43">
        <v>1.6914367936399705E-3</v>
      </c>
      <c r="O366" s="43">
        <v>0</v>
      </c>
      <c r="P366" s="43">
        <v>0</v>
      </c>
      <c r="Q366" s="43">
        <v>2.1985660768755449E-3</v>
      </c>
      <c r="R366" s="43">
        <v>2.1985660768755449E-3</v>
      </c>
      <c r="S366" s="43"/>
      <c r="T366" s="43"/>
      <c r="U366" s="43">
        <v>2.4581225643602637E-4</v>
      </c>
      <c r="V366" s="43">
        <v>2.4581225643602637E-4</v>
      </c>
      <c r="W366" s="43">
        <v>246</v>
      </c>
      <c r="X366" s="260">
        <v>224.8</v>
      </c>
      <c r="Y366" s="56" t="str">
        <f>IF(D366&gt;'1d. STPIS MED Threshold'!$C$10,"Yes","NO")</f>
        <v>NO</v>
      </c>
      <c r="Z366" s="97"/>
    </row>
    <row r="367" spans="2:26" s="208" customFormat="1" x14ac:dyDescent="0.2">
      <c r="B367" s="209">
        <f t="shared" si="5"/>
        <v>41446</v>
      </c>
      <c r="C367" s="43">
        <v>0.4269672815289039</v>
      </c>
      <c r="D367" s="43">
        <v>0.4269672815289039</v>
      </c>
      <c r="E367" s="43">
        <v>0</v>
      </c>
      <c r="F367" s="43">
        <v>0</v>
      </c>
      <c r="G367" s="43">
        <v>0.4556858850102794</v>
      </c>
      <c r="H367" s="43">
        <v>0.4556858850102794</v>
      </c>
      <c r="I367" s="43"/>
      <c r="J367" s="43"/>
      <c r="K367" s="43">
        <v>0.34868281299153581</v>
      </c>
      <c r="L367" s="43">
        <v>0.34868281299153581</v>
      </c>
      <c r="M367" s="43">
        <v>1.7962257841896082E-3</v>
      </c>
      <c r="N367" s="43">
        <v>1.7962257841896082E-3</v>
      </c>
      <c r="O367" s="43">
        <v>0</v>
      </c>
      <c r="P367" s="43">
        <v>0</v>
      </c>
      <c r="Q367" s="43">
        <v>1.3404164208166969E-3</v>
      </c>
      <c r="R367" s="43">
        <v>1.3404164208166969E-3</v>
      </c>
      <c r="S367" s="43"/>
      <c r="T367" s="43"/>
      <c r="U367" s="43">
        <v>3.1318013331536275E-3</v>
      </c>
      <c r="V367" s="43">
        <v>3.1318013331536275E-3</v>
      </c>
      <c r="W367" s="43">
        <v>256</v>
      </c>
      <c r="X367" s="260">
        <v>218.8</v>
      </c>
      <c r="Y367" s="56" t="str">
        <f>IF(D367&gt;'1d. STPIS MED Threshold'!$C$10,"Yes","NO")</f>
        <v>NO</v>
      </c>
      <c r="Z367" s="97"/>
    </row>
    <row r="368" spans="2:26" s="208" customFormat="1" x14ac:dyDescent="0.2">
      <c r="B368" s="209">
        <f t="shared" si="5"/>
        <v>41447</v>
      </c>
      <c r="C368" s="43">
        <v>5.4145423238586366E-3</v>
      </c>
      <c r="D368" s="43">
        <v>5.4145423238586366E-3</v>
      </c>
      <c r="E368" s="43">
        <v>0</v>
      </c>
      <c r="F368" s="43">
        <v>0</v>
      </c>
      <c r="G368" s="43">
        <v>4.1174550330544428E-3</v>
      </c>
      <c r="H368" s="43">
        <v>4.1174550330544428E-3</v>
      </c>
      <c r="I368" s="43"/>
      <c r="J368" s="43"/>
      <c r="K368" s="43">
        <v>9.21912199588471E-3</v>
      </c>
      <c r="L368" s="43">
        <v>9.21912199588471E-3</v>
      </c>
      <c r="M368" s="43">
        <v>6.7616762929655105E-5</v>
      </c>
      <c r="N368" s="43">
        <v>6.7616762929655105E-5</v>
      </c>
      <c r="O368" s="43">
        <v>0</v>
      </c>
      <c r="P368" s="43">
        <v>0</v>
      </c>
      <c r="Q368" s="43">
        <v>5.7178748200110863E-5</v>
      </c>
      <c r="R368" s="43">
        <v>5.7178748200110863E-5</v>
      </c>
      <c r="S368" s="43"/>
      <c r="T368" s="43"/>
      <c r="U368" s="43">
        <v>9.8494377289143364E-5</v>
      </c>
      <c r="V368" s="43">
        <v>9.8494377289143364E-5</v>
      </c>
      <c r="W368" s="43">
        <v>206</v>
      </c>
      <c r="X368" s="260">
        <v>196.4</v>
      </c>
      <c r="Y368" s="56" t="str">
        <f>IF(D368&gt;'1d. STPIS MED Threshold'!$C$10,"Yes","NO")</f>
        <v>NO</v>
      </c>
      <c r="Z368" s="97"/>
    </row>
    <row r="369" spans="2:26" s="208" customFormat="1" x14ac:dyDescent="0.2">
      <c r="B369" s="209">
        <f t="shared" si="5"/>
        <v>41448</v>
      </c>
      <c r="C369" s="43">
        <v>0.15442980522391217</v>
      </c>
      <c r="D369" s="43">
        <v>0.15442980522391217</v>
      </c>
      <c r="E369" s="43">
        <v>0</v>
      </c>
      <c r="F369" s="43">
        <v>0</v>
      </c>
      <c r="G369" s="43">
        <v>0.20799332657090255</v>
      </c>
      <c r="H369" s="43">
        <v>0.20799332657090255</v>
      </c>
      <c r="I369" s="43"/>
      <c r="J369" s="43"/>
      <c r="K369" s="43">
        <v>1.4371551788275607E-3</v>
      </c>
      <c r="L369" s="43">
        <v>1.4371551788275607E-3</v>
      </c>
      <c r="M369" s="43">
        <v>2.5907125744832789E-3</v>
      </c>
      <c r="N369" s="43">
        <v>2.5907125744832789E-3</v>
      </c>
      <c r="O369" s="43">
        <v>0</v>
      </c>
      <c r="P369" s="43">
        <v>0</v>
      </c>
      <c r="Q369" s="43">
        <v>3.486794013943043E-3</v>
      </c>
      <c r="R369" s="43">
        <v>3.486794013943043E-3</v>
      </c>
      <c r="S369" s="43"/>
      <c r="T369" s="43"/>
      <c r="U369" s="43">
        <v>3.1327409696243185E-5</v>
      </c>
      <c r="V369" s="43">
        <v>3.1327409696243185E-5</v>
      </c>
      <c r="W369" s="43">
        <v>172</v>
      </c>
      <c r="X369" s="260">
        <v>143.19999999999999</v>
      </c>
      <c r="Y369" s="56" t="str">
        <f>IF(D369&gt;'1d. STPIS MED Threshold'!$C$10,"Yes","NO")</f>
        <v>NO</v>
      </c>
      <c r="Z369" s="97"/>
    </row>
    <row r="370" spans="2:26" s="208" customFormat="1" x14ac:dyDescent="0.2">
      <c r="B370" s="209">
        <f t="shared" si="5"/>
        <v>41449</v>
      </c>
      <c r="C370" s="43">
        <v>1.8538035874668003E-2</v>
      </c>
      <c r="D370" s="43">
        <v>1.8538035874668003E-2</v>
      </c>
      <c r="E370" s="43">
        <v>0</v>
      </c>
      <c r="F370" s="43">
        <v>0</v>
      </c>
      <c r="G370" s="43">
        <v>1.6597914343094131E-2</v>
      </c>
      <c r="H370" s="43">
        <v>1.6597914343094131E-2</v>
      </c>
      <c r="I370" s="43"/>
      <c r="J370" s="43"/>
      <c r="K370" s="43">
        <v>2.4342180563217668E-2</v>
      </c>
      <c r="L370" s="43">
        <v>2.4342180563217668E-2</v>
      </c>
      <c r="M370" s="43">
        <v>2.3319287225992248E-4</v>
      </c>
      <c r="N370" s="43">
        <v>2.3319287225992248E-4</v>
      </c>
      <c r="O370" s="43">
        <v>0</v>
      </c>
      <c r="P370" s="43">
        <v>0</v>
      </c>
      <c r="Q370" s="43">
        <v>1.9089211404826333E-4</v>
      </c>
      <c r="R370" s="43">
        <v>1.9089211404826333E-4</v>
      </c>
      <c r="S370" s="43"/>
      <c r="T370" s="43"/>
      <c r="U370" s="43">
        <v>3.5788392950819185E-4</v>
      </c>
      <c r="V370" s="43">
        <v>3.5788392950819185E-4</v>
      </c>
      <c r="W370" s="43">
        <v>252</v>
      </c>
      <c r="X370" s="260">
        <v>230.4</v>
      </c>
      <c r="Y370" s="56" t="str">
        <f>IF(D370&gt;'1d. STPIS MED Threshold'!$C$10,"Yes","NO")</f>
        <v>NO</v>
      </c>
      <c r="Z370" s="97"/>
    </row>
    <row r="371" spans="2:26" s="208" customFormat="1" x14ac:dyDescent="0.2">
      <c r="B371" s="209">
        <f t="shared" si="5"/>
        <v>41450</v>
      </c>
      <c r="C371" s="43">
        <v>6.3634019777529206E-3</v>
      </c>
      <c r="D371" s="43">
        <v>6.3634019777529206E-3</v>
      </c>
      <c r="E371" s="43">
        <v>0</v>
      </c>
      <c r="F371" s="43">
        <v>0</v>
      </c>
      <c r="G371" s="43">
        <v>7.0497781679660582E-3</v>
      </c>
      <c r="H371" s="43">
        <v>7.0497781679660582E-3</v>
      </c>
      <c r="I371" s="43"/>
      <c r="J371" s="43"/>
      <c r="K371" s="43">
        <v>4.4502915232549527E-3</v>
      </c>
      <c r="L371" s="43">
        <v>4.4502915232549527E-3</v>
      </c>
      <c r="M371" s="43">
        <v>6.4563214954486988E-5</v>
      </c>
      <c r="N371" s="43">
        <v>6.4563214954486988E-5</v>
      </c>
      <c r="O371" s="43">
        <v>0</v>
      </c>
      <c r="P371" s="43">
        <v>0</v>
      </c>
      <c r="Q371" s="43">
        <v>6.5597059470384443E-5</v>
      </c>
      <c r="R371" s="43">
        <v>6.5597059470384443E-5</v>
      </c>
      <c r="S371" s="43"/>
      <c r="T371" s="43"/>
      <c r="U371" s="43">
        <v>6.2278976619110712E-5</v>
      </c>
      <c r="V371" s="43">
        <v>6.2278976619110712E-5</v>
      </c>
      <c r="W371" s="43">
        <v>243</v>
      </c>
      <c r="X371" s="260">
        <v>212.8</v>
      </c>
      <c r="Y371" s="56" t="str">
        <f>IF(D371&gt;'1d. STPIS MED Threshold'!$C$10,"Yes","NO")</f>
        <v>NO</v>
      </c>
      <c r="Z371" s="97"/>
    </row>
    <row r="372" spans="2:26" s="208" customFormat="1" x14ac:dyDescent="0.2">
      <c r="B372" s="209">
        <f t="shared" si="5"/>
        <v>41451</v>
      </c>
      <c r="C372" s="43">
        <v>0.59846334179443139</v>
      </c>
      <c r="D372" s="43">
        <v>0.59846334179443139</v>
      </c>
      <c r="E372" s="43">
        <v>0</v>
      </c>
      <c r="F372" s="43">
        <v>0</v>
      </c>
      <c r="G372" s="43">
        <v>0.75941373619123009</v>
      </c>
      <c r="H372" s="43">
        <v>0.75941373619123009</v>
      </c>
      <c r="I372" s="43"/>
      <c r="J372" s="43"/>
      <c r="K372" s="43">
        <v>0.14011177614732648</v>
      </c>
      <c r="L372" s="43">
        <v>0.14011177614732648</v>
      </c>
      <c r="M372" s="43">
        <v>4.7170343289283168E-4</v>
      </c>
      <c r="N372" s="43">
        <v>4.7170343289283168E-4</v>
      </c>
      <c r="O372" s="43">
        <v>0</v>
      </c>
      <c r="P372" s="43">
        <v>0</v>
      </c>
      <c r="Q372" s="43">
        <v>3.7954037662396768E-4</v>
      </c>
      <c r="R372" s="43">
        <v>3.7954037662396768E-4</v>
      </c>
      <c r="S372" s="43"/>
      <c r="T372" s="43"/>
      <c r="U372" s="43">
        <v>7.4301399557383805E-4</v>
      </c>
      <c r="V372" s="43">
        <v>7.4301399557383805E-4</v>
      </c>
      <c r="W372" s="43">
        <v>250</v>
      </c>
      <c r="X372" s="260">
        <v>214</v>
      </c>
      <c r="Y372" s="56" t="str">
        <f>IF(D372&gt;'1d. STPIS MED Threshold'!$C$10,"Yes","NO")</f>
        <v>NO</v>
      </c>
      <c r="Z372" s="97"/>
    </row>
    <row r="373" spans="2:26" s="208" customFormat="1" x14ac:dyDescent="0.2">
      <c r="B373" s="209">
        <f t="shared" si="5"/>
        <v>41452</v>
      </c>
      <c r="C373" s="43">
        <v>0.30902103699710148</v>
      </c>
      <c r="D373" s="43">
        <v>0.30902103699710148</v>
      </c>
      <c r="E373" s="43">
        <v>0</v>
      </c>
      <c r="F373" s="43">
        <v>0</v>
      </c>
      <c r="G373" s="43">
        <v>0.24535463747871158</v>
      </c>
      <c r="H373" s="43">
        <v>0.24535463747871158</v>
      </c>
      <c r="I373" s="43"/>
      <c r="J373" s="43"/>
      <c r="K373" s="43">
        <v>0.49626989782459358</v>
      </c>
      <c r="L373" s="43">
        <v>0.49626989782459358</v>
      </c>
      <c r="M373" s="43">
        <v>8.7373780128558245E-3</v>
      </c>
      <c r="N373" s="43">
        <v>8.7373780128558245E-3</v>
      </c>
      <c r="O373" s="43">
        <v>0</v>
      </c>
      <c r="P373" s="43">
        <v>0</v>
      </c>
      <c r="Q373" s="43">
        <v>9.9289770469288656E-3</v>
      </c>
      <c r="R373" s="43">
        <v>9.9289770469288656E-3</v>
      </c>
      <c r="S373" s="43"/>
      <c r="T373" s="43"/>
      <c r="U373" s="43">
        <v>5.3906059470268126E-3</v>
      </c>
      <c r="V373" s="43">
        <v>5.3906059470268126E-3</v>
      </c>
      <c r="W373" s="43">
        <v>369</v>
      </c>
      <c r="X373" s="260">
        <v>301.2</v>
      </c>
      <c r="Y373" s="56" t="str">
        <f>IF(D373&gt;'1d. STPIS MED Threshold'!$C$10,"Yes","NO")</f>
        <v>NO</v>
      </c>
      <c r="Z373" s="97"/>
    </row>
    <row r="374" spans="2:26" s="208" customFormat="1" x14ac:dyDescent="0.2">
      <c r="B374" s="209">
        <f t="shared" si="5"/>
        <v>41453</v>
      </c>
      <c r="C374" s="43">
        <v>4.8314085125526401E-2</v>
      </c>
      <c r="D374" s="43">
        <v>4.8314085125526401E-2</v>
      </c>
      <c r="E374" s="43">
        <v>0</v>
      </c>
      <c r="F374" s="43">
        <v>0</v>
      </c>
      <c r="G374" s="43">
        <v>3.1700261123107497E-2</v>
      </c>
      <c r="H374" s="43">
        <v>3.1700261123107497E-2</v>
      </c>
      <c r="I374" s="43"/>
      <c r="J374" s="43"/>
      <c r="K374" s="43">
        <v>9.6828848859869102E-2</v>
      </c>
      <c r="L374" s="43">
        <v>9.6828848859869102E-2</v>
      </c>
      <c r="M374" s="43">
        <v>4.1230136100456403E-4</v>
      </c>
      <c r="N374" s="43">
        <v>4.1230136100456403E-4</v>
      </c>
      <c r="O374" s="43">
        <v>0</v>
      </c>
      <c r="P374" s="43">
        <v>0</v>
      </c>
      <c r="Q374" s="43">
        <v>1.6222352452108455E-4</v>
      </c>
      <c r="R374" s="43">
        <v>1.6222352452108455E-4</v>
      </c>
      <c r="S374" s="43"/>
      <c r="T374" s="43"/>
      <c r="U374" s="43">
        <v>1.1391411164504127E-3</v>
      </c>
      <c r="V374" s="43">
        <v>1.1391411164504127E-3</v>
      </c>
      <c r="W374" s="43">
        <v>273</v>
      </c>
      <c r="X374" s="260">
        <v>245.4</v>
      </c>
      <c r="Y374" s="56" t="str">
        <f>IF(D374&gt;'1d. STPIS MED Threshold'!$C$10,"Yes","NO")</f>
        <v>NO</v>
      </c>
      <c r="Z374" s="97"/>
    </row>
    <row r="375" spans="2:26" s="208" customFormat="1" x14ac:dyDescent="0.2">
      <c r="B375" s="209">
        <f t="shared" si="5"/>
        <v>41454</v>
      </c>
      <c r="C375" s="43">
        <v>7.1555362717224374E-2</v>
      </c>
      <c r="D375" s="43">
        <v>7.1555362717224374E-2</v>
      </c>
      <c r="E375" s="43">
        <v>0</v>
      </c>
      <c r="F375" s="43">
        <v>0</v>
      </c>
      <c r="G375" s="43">
        <v>9.101131993951779E-2</v>
      </c>
      <c r="H375" s="43">
        <v>9.101131993951779E-2</v>
      </c>
      <c r="I375" s="43"/>
      <c r="J375" s="43"/>
      <c r="K375" s="43">
        <v>1.6259256244946743E-2</v>
      </c>
      <c r="L375" s="43">
        <v>1.6259256244946743E-2</v>
      </c>
      <c r="M375" s="43">
        <v>1.1465758017266711E-3</v>
      </c>
      <c r="N375" s="43">
        <v>1.1465758017266711E-3</v>
      </c>
      <c r="O375" s="43">
        <v>0</v>
      </c>
      <c r="P375" s="43">
        <v>0</v>
      </c>
      <c r="Q375" s="43">
        <v>1.427918292080242E-3</v>
      </c>
      <c r="R375" s="43">
        <v>1.427918292080242E-3</v>
      </c>
      <c r="S375" s="43"/>
      <c r="T375" s="43"/>
      <c r="U375" s="43">
        <v>3.4818149058520427E-4</v>
      </c>
      <c r="V375" s="43">
        <v>3.4818149058520427E-4</v>
      </c>
      <c r="W375" s="43">
        <v>233</v>
      </c>
      <c r="X375" s="260">
        <v>197.2</v>
      </c>
      <c r="Y375" s="56" t="str">
        <f>IF(D375&gt;'1d. STPIS MED Threshold'!$C$10,"Yes","NO")</f>
        <v>NO</v>
      </c>
      <c r="Z375" s="97"/>
    </row>
    <row r="376" spans="2:26" s="208" customFormat="1" x14ac:dyDescent="0.2">
      <c r="B376" s="209">
        <f t="shared" si="5"/>
        <v>41455</v>
      </c>
      <c r="C376" s="43"/>
      <c r="D376" s="43">
        <v>0</v>
      </c>
      <c r="E376" s="43">
        <v>0</v>
      </c>
      <c r="F376" s="43">
        <v>0</v>
      </c>
      <c r="G376" s="43">
        <v>1.3515704553330973E-3</v>
      </c>
      <c r="H376" s="43">
        <v>1.3515704553330973E-3</v>
      </c>
      <c r="I376" s="43"/>
      <c r="J376" s="43"/>
      <c r="K376" s="43">
        <v>1.5884654324108572E-3</v>
      </c>
      <c r="L376" s="43">
        <v>1.5884654324108572E-3</v>
      </c>
      <c r="M376" s="43">
        <v>0</v>
      </c>
      <c r="N376" s="43">
        <v>0</v>
      </c>
      <c r="O376" s="43">
        <v>0</v>
      </c>
      <c r="P376" s="43">
        <v>0</v>
      </c>
      <c r="Q376" s="43">
        <v>1.3044271212955056E-5</v>
      </c>
      <c r="R376" s="43">
        <v>1.3044271212955056E-5</v>
      </c>
      <c r="S376" s="43"/>
      <c r="T376" s="43"/>
      <c r="U376" s="43">
        <v>1.4458558503694199E-5</v>
      </c>
      <c r="V376" s="43">
        <v>1.4458558503694199E-5</v>
      </c>
      <c r="W376" s="43">
        <v>104</v>
      </c>
      <c r="X376" s="260">
        <v>100.2</v>
      </c>
      <c r="Y376" s="56" t="str">
        <f>IF(D376&gt;'1d. STPIS MED Threshold'!$C$10,"Yes","NO")</f>
        <v>NO</v>
      </c>
      <c r="Z376" s="97"/>
    </row>
  </sheetData>
  <mergeCells count="3">
    <mergeCell ref="W10:X10"/>
    <mergeCell ref="B6:F6"/>
    <mergeCell ref="B9:J9"/>
  </mergeCells>
  <phoneticPr fontId="38" type="noConversion"/>
  <pageMargins left="0.35433070866141736" right="0.35433070866141736" top="0.94488188976377963" bottom="0.98425196850393704" header="0.51181102362204722" footer="0.51181102362204722"/>
  <pageSetup paperSize="8" scale="63" fitToHeight="0" orientation="landscape" r:id="rId1"/>
  <headerFooter scaleWithDoc="0" alignWithMargins="0">
    <oddFooter>&amp;L&amp;8&amp;D&amp;C&amp;8&amp; Template: &amp;A
&amp;F&amp;R&amp;8&amp;P o&amp;Of &amp;N</oddFooter>
  </headerFooter>
  <colBreaks count="1" manualBreakCount="1">
    <brk id="14" max="3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L22"/>
  <sheetViews>
    <sheetView view="pageBreakPreview" topLeftCell="A4" zoomScaleNormal="100" zoomScaleSheetLayoutView="100" workbookViewId="0">
      <selection activeCell="C12" sqref="C12"/>
    </sheetView>
  </sheetViews>
  <sheetFormatPr defaultRowHeight="23.25" x14ac:dyDescent="0.35"/>
  <cols>
    <col min="1" max="1" width="8.140625" style="80" customWidth="1"/>
    <col min="2" max="2" width="5.7109375" style="80" customWidth="1"/>
    <col min="3" max="3" width="70.7109375" style="80" customWidth="1"/>
    <col min="4" max="4" width="10.7109375" style="80" customWidth="1"/>
    <col min="5" max="5" width="70.7109375" style="80" customWidth="1"/>
    <col min="6" max="6" width="5.7109375" style="80" customWidth="1"/>
    <col min="7" max="7" width="3.7109375" style="80" customWidth="1"/>
    <col min="8" max="9" width="10.7109375" style="80" customWidth="1"/>
    <col min="10" max="10" width="4" style="80" customWidth="1"/>
    <col min="11" max="16384" width="9.140625" style="80"/>
  </cols>
  <sheetData>
    <row r="1" spans="1:12" ht="15" customHeight="1" thickBot="1" x14ac:dyDescent="0.5">
      <c r="A1" s="218" t="s">
        <v>56</v>
      </c>
    </row>
    <row r="2" spans="1:12" ht="15" customHeight="1" thickTop="1" x14ac:dyDescent="0.35">
      <c r="B2" s="219"/>
      <c r="C2" s="220"/>
      <c r="D2" s="220"/>
      <c r="E2" s="220"/>
      <c r="F2" s="221"/>
      <c r="G2" s="81"/>
      <c r="H2" s="81"/>
      <c r="I2" s="81"/>
      <c r="J2" s="81"/>
      <c r="K2" s="82"/>
    </row>
    <row r="3" spans="1:12" ht="35.1" customHeight="1" x14ac:dyDescent="0.35">
      <c r="B3" s="222"/>
      <c r="C3" s="85"/>
      <c r="D3" s="85"/>
      <c r="E3" s="85"/>
      <c r="F3" s="223"/>
      <c r="G3" s="81"/>
      <c r="H3" s="81"/>
      <c r="I3" s="81"/>
      <c r="J3" s="81"/>
      <c r="K3" s="82"/>
    </row>
    <row r="4" spans="1:12" ht="51.6" customHeight="1" x14ac:dyDescent="0.35">
      <c r="B4" s="222"/>
      <c r="C4" s="516" t="s">
        <v>447</v>
      </c>
      <c r="D4" s="517"/>
      <c r="E4" s="517"/>
      <c r="F4" s="224"/>
      <c r="G4" s="83"/>
      <c r="H4" s="83"/>
      <c r="I4" s="83"/>
      <c r="J4" s="225"/>
      <c r="K4" s="82"/>
    </row>
    <row r="5" spans="1:12" ht="21" customHeight="1" x14ac:dyDescent="0.35">
      <c r="B5" s="222"/>
      <c r="C5" s="518" t="s">
        <v>57</v>
      </c>
      <c r="D5" s="519"/>
      <c r="E5" s="519"/>
      <c r="F5" s="226"/>
      <c r="G5" s="84"/>
      <c r="H5" s="84"/>
      <c r="I5" s="84"/>
      <c r="J5" s="227"/>
      <c r="K5" s="82"/>
    </row>
    <row r="6" spans="1:12" ht="15" customHeight="1" thickBot="1" x14ac:dyDescent="0.4">
      <c r="B6" s="222"/>
      <c r="C6" s="85"/>
      <c r="D6" s="85"/>
      <c r="E6" s="86"/>
      <c r="F6" s="228"/>
      <c r="G6" s="87"/>
      <c r="H6" s="87"/>
      <c r="I6" s="87"/>
      <c r="J6" s="81"/>
      <c r="K6" s="82"/>
    </row>
    <row r="7" spans="1:12" s="88" customFormat="1" ht="15" customHeight="1" x14ac:dyDescent="0.2">
      <c r="B7" s="229"/>
      <c r="C7" s="179"/>
      <c r="D7" s="179"/>
      <c r="E7" s="179"/>
      <c r="F7" s="230"/>
      <c r="G7" s="89"/>
      <c r="H7" s="231"/>
      <c r="I7" s="231"/>
      <c r="J7" s="232"/>
      <c r="K7" s="233"/>
      <c r="L7" s="234"/>
    </row>
    <row r="8" spans="1:12" s="88" customFormat="1" ht="30" customHeight="1" x14ac:dyDescent="0.2">
      <c r="B8" s="235"/>
      <c r="C8" s="180" t="s">
        <v>448</v>
      </c>
      <c r="D8" s="181"/>
      <c r="E8" s="236" t="s">
        <v>82</v>
      </c>
      <c r="F8" s="237"/>
      <c r="G8" s="89"/>
      <c r="H8" s="231"/>
      <c r="I8" s="231"/>
      <c r="J8" s="232"/>
      <c r="K8" s="233"/>
      <c r="L8" s="234"/>
    </row>
    <row r="9" spans="1:12" s="88" customFormat="1" ht="30" customHeight="1" x14ac:dyDescent="0.2">
      <c r="B9" s="235"/>
      <c r="C9" s="182" t="s">
        <v>58</v>
      </c>
      <c r="D9" s="181"/>
      <c r="E9" s="236" t="s">
        <v>60</v>
      </c>
      <c r="F9" s="237"/>
      <c r="G9" s="89"/>
      <c r="H9" s="231"/>
      <c r="I9" s="231"/>
      <c r="J9" s="232"/>
      <c r="K9" s="233"/>
      <c r="L9" s="234"/>
    </row>
    <row r="10" spans="1:12" s="88" customFormat="1" ht="30" customHeight="1" x14ac:dyDescent="0.2">
      <c r="B10" s="235"/>
      <c r="C10" s="183" t="s">
        <v>449</v>
      </c>
      <c r="D10" s="181"/>
      <c r="E10" s="181" t="s">
        <v>62</v>
      </c>
      <c r="F10" s="237"/>
      <c r="G10" s="89"/>
      <c r="H10" s="231"/>
      <c r="I10" s="231"/>
      <c r="J10" s="232"/>
      <c r="K10" s="233"/>
      <c r="L10" s="234"/>
    </row>
    <row r="11" spans="1:12" s="88" customFormat="1" ht="30" customHeight="1" x14ac:dyDescent="0.45">
      <c r="B11" s="235"/>
      <c r="C11" s="185" t="s">
        <v>451</v>
      </c>
      <c r="D11" s="181"/>
      <c r="E11" s="238" t="s">
        <v>450</v>
      </c>
      <c r="F11" s="237"/>
      <c r="G11" s="89"/>
      <c r="H11" s="231"/>
      <c r="I11" s="231"/>
      <c r="J11" s="232"/>
      <c r="K11" s="233"/>
      <c r="L11" s="234"/>
    </row>
    <row r="12" spans="1:12" s="88" customFormat="1" ht="30" customHeight="1" x14ac:dyDescent="0.45">
      <c r="B12" s="235"/>
      <c r="C12" s="185" t="s">
        <v>453</v>
      </c>
      <c r="D12" s="181"/>
      <c r="E12" s="238" t="s">
        <v>452</v>
      </c>
      <c r="F12" s="237"/>
      <c r="G12" s="89"/>
      <c r="H12" s="231"/>
      <c r="I12" s="231"/>
      <c r="J12" s="232"/>
      <c r="K12" s="233"/>
      <c r="L12" s="234"/>
    </row>
    <row r="13" spans="1:12" s="88" customFormat="1" ht="30" customHeight="1" x14ac:dyDescent="0.45">
      <c r="B13" s="235"/>
      <c r="C13" s="185" t="s">
        <v>454</v>
      </c>
      <c r="D13" s="181"/>
      <c r="E13" s="238" t="s">
        <v>490</v>
      </c>
      <c r="F13" s="237"/>
      <c r="G13" s="89"/>
      <c r="H13" s="231"/>
      <c r="I13" s="231"/>
      <c r="J13" s="232"/>
      <c r="K13" s="233"/>
      <c r="L13" s="234"/>
    </row>
    <row r="14" spans="1:12" s="88" customFormat="1" ht="30" customHeight="1" x14ac:dyDescent="0.45">
      <c r="B14" s="235"/>
      <c r="C14" s="185" t="s">
        <v>456</v>
      </c>
      <c r="D14" s="181"/>
      <c r="E14" s="184" t="s">
        <v>455</v>
      </c>
      <c r="F14" s="237"/>
      <c r="G14" s="89"/>
      <c r="H14" s="231"/>
      <c r="I14" s="231"/>
      <c r="J14" s="232"/>
      <c r="K14" s="233"/>
      <c r="L14" s="234"/>
    </row>
    <row r="15" spans="1:12" s="88" customFormat="1" ht="30" customHeight="1" x14ac:dyDescent="0.45">
      <c r="B15" s="235"/>
      <c r="C15" s="185" t="s">
        <v>457</v>
      </c>
      <c r="D15" s="181"/>
      <c r="E15" s="186" t="s">
        <v>83</v>
      </c>
      <c r="F15" s="237"/>
      <c r="G15" s="89"/>
      <c r="H15" s="231"/>
      <c r="I15" s="231"/>
      <c r="J15" s="232"/>
      <c r="K15" s="233"/>
      <c r="L15" s="234"/>
    </row>
    <row r="16" spans="1:12" s="88" customFormat="1" ht="30" customHeight="1" x14ac:dyDescent="0.45">
      <c r="B16" s="235"/>
      <c r="C16" s="180" t="s">
        <v>59</v>
      </c>
      <c r="D16" s="181"/>
      <c r="E16" s="186" t="s">
        <v>458</v>
      </c>
      <c r="F16" s="237"/>
      <c r="G16" s="89"/>
      <c r="H16" s="231"/>
      <c r="I16" s="231"/>
      <c r="J16" s="232"/>
      <c r="K16" s="233"/>
      <c r="L16" s="234"/>
    </row>
    <row r="17" spans="1:12" s="88" customFormat="1" ht="15" customHeight="1" thickBot="1" x14ac:dyDescent="0.25">
      <c r="B17" s="239"/>
      <c r="C17" s="240"/>
      <c r="D17" s="241"/>
      <c r="E17" s="241"/>
      <c r="F17" s="242"/>
      <c r="G17" s="89"/>
      <c r="H17" s="243"/>
      <c r="I17" s="231"/>
      <c r="J17" s="232"/>
      <c r="K17" s="233"/>
      <c r="L17" s="234"/>
    </row>
    <row r="18" spans="1:12" ht="18.75" customHeight="1" thickTop="1" x14ac:dyDescent="0.35">
      <c r="A18" s="82"/>
      <c r="B18" s="81"/>
      <c r="C18" s="81"/>
      <c r="D18" s="81"/>
      <c r="E18" s="81"/>
    </row>
    <row r="19" spans="1:12" x14ac:dyDescent="0.35">
      <c r="A19" s="82"/>
      <c r="B19" s="81"/>
      <c r="C19" s="82"/>
      <c r="D19" s="81"/>
      <c r="E19" s="81"/>
    </row>
    <row r="20" spans="1:12" x14ac:dyDescent="0.35">
      <c r="A20" s="82"/>
      <c r="B20" s="82"/>
      <c r="C20" s="82"/>
      <c r="D20" s="82"/>
      <c r="E20" s="81"/>
    </row>
    <row r="21" spans="1:12" x14ac:dyDescent="0.35">
      <c r="A21" s="82"/>
      <c r="B21" s="82"/>
      <c r="D21" s="82"/>
      <c r="E21" s="81"/>
    </row>
    <row r="22" spans="1:12" x14ac:dyDescent="0.35">
      <c r="E22" s="82"/>
    </row>
  </sheetData>
  <mergeCells count="2">
    <mergeCell ref="C4:E4"/>
    <mergeCell ref="C5:E5"/>
  </mergeCells>
  <phoneticPr fontId="38" type="noConversion"/>
  <hyperlinks>
    <hyperlink ref="C8" location="Cover!A1" display="Cover sheet"/>
    <hyperlink ref="C10" location="'1a. STPIS Reliability'!A1" display="1a. STPIS - Reliability"/>
    <hyperlink ref="C11" location="'1b. STPIS Customer Service'!A1" display="1b. STPIS - Customer service"/>
    <hyperlink ref="C12" location="'1c. STPIS Daily Performance'!A1" display="1c. STPIS - Daily performance"/>
    <hyperlink ref="C13" location="'1d. STPIS MED Threshold'!A1" display="1d. STPIS - MED threshold"/>
    <hyperlink ref="C14" location="'1e. STPIS Exclusions'!A1" display="1e. STPIS - Exclusions"/>
    <hyperlink ref="C15" location="'1f. STPIS GSL'!A1" display="1f. STPIS - GSL"/>
    <hyperlink ref="C16" location="'2. Demand'!A1" display="2. Demand"/>
    <hyperlink ref="E8" location="'3. Outcomes customer service '!A1" display="3. Quality of service and customer service"/>
    <hyperlink ref="E9" location="'4. General information'!A1" display="4. General Information"/>
    <hyperlink ref="E11" location="'5a. Network data outage'!A1" display="5a. Network data - outages"/>
    <hyperlink ref="E12" location="'5b. Network data feeder'!A1" display="5b. Network data feeder reliability"/>
    <hyperlink ref="E13" location="'5c. Network data outages '!Print_Area" display="5c. Network data - outages "/>
    <hyperlink ref="E14" location="'5d. Outcomes planned outages'!A1" display="5d. Outcomes - planned outages????"/>
    <hyperlink ref="E15" location="'6. Weighted av cost of debt'!A1" display="6. Weighted average cost of debt"/>
    <hyperlink ref="E16" location="'7. Asset installation'!A1" display="7. Asset installation"/>
  </hyperlinks>
  <pageMargins left="0.35433070866141736" right="0.35433070866141736" top="0.94488188976377963" bottom="0.98425196850393704" header="0.51181102362204722" footer="0.51181102362204722"/>
  <pageSetup paperSize="9" scale="81" fitToHeight="13" orientation="landscape" r:id="rId1"/>
  <headerFooter scaleWithDoc="0" alignWithMargins="0">
    <oddFooter>&amp;L&amp;8&amp;D&amp;C&amp;8&amp; Template: &amp;A
&amp;F&amp;R&amp;8&amp;P o&amp;Of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5"/>
  <sheetViews>
    <sheetView showGridLines="0" view="pageBreakPreview" zoomScaleNormal="100" zoomScaleSheetLayoutView="100" workbookViewId="0">
      <selection activeCell="B3" sqref="B3"/>
    </sheetView>
  </sheetViews>
  <sheetFormatPr defaultColWidth="8.85546875" defaultRowHeight="15" x14ac:dyDescent="0.2"/>
  <cols>
    <col min="1" max="1" width="11.5703125" style="31" customWidth="1"/>
    <col min="2" max="2" width="45.5703125" style="31" customWidth="1"/>
    <col min="3" max="3" width="15.28515625" style="31" customWidth="1"/>
    <col min="4" max="4" width="16.42578125" style="31" customWidth="1"/>
    <col min="5" max="5" width="16.140625" style="31" customWidth="1"/>
    <col min="6" max="6" width="18.5703125" style="31" customWidth="1"/>
    <col min="7" max="7" width="15.7109375" style="31" customWidth="1"/>
    <col min="8" max="8" width="20.7109375" style="93" customWidth="1"/>
    <col min="9" max="9" width="19.28515625" style="31" customWidth="1"/>
    <col min="10" max="10" width="8.85546875" style="31"/>
    <col min="11" max="11" width="10.7109375" style="31" customWidth="1"/>
    <col min="12" max="16384" width="8.85546875" style="31"/>
  </cols>
  <sheetData>
    <row r="1" spans="2:11" ht="20.25" x14ac:dyDescent="0.3">
      <c r="B1" s="30" t="str">
        <f>Cover!C22</f>
        <v>Energex</v>
      </c>
    </row>
    <row r="2" spans="2:11" ht="20.25" x14ac:dyDescent="0.3">
      <c r="B2" s="30" t="s">
        <v>21</v>
      </c>
    </row>
    <row r="3" spans="2:11" ht="20.25" x14ac:dyDescent="0.3">
      <c r="B3" s="32" t="str">
        <f>Cover!C26</f>
        <v>2012-13</v>
      </c>
    </row>
    <row r="4" spans="2:11" ht="18" x14ac:dyDescent="0.25">
      <c r="B4" s="33" t="s">
        <v>22</v>
      </c>
      <c r="I4" s="520"/>
      <c r="J4" s="520"/>
      <c r="K4" s="520"/>
    </row>
    <row r="6" spans="2:11" ht="47.25" customHeight="1" x14ac:dyDescent="0.2">
      <c r="B6" s="521" t="s">
        <v>459</v>
      </c>
      <c r="C6" s="522"/>
      <c r="D6" s="522"/>
    </row>
    <row r="8" spans="2:11" ht="15.75" x14ac:dyDescent="0.25">
      <c r="B8" s="34" t="s">
        <v>66</v>
      </c>
      <c r="C8" s="35"/>
      <c r="D8" s="35"/>
      <c r="E8" s="35"/>
      <c r="F8" s="35"/>
      <c r="G8" s="35"/>
    </row>
    <row r="9" spans="2:11" x14ac:dyDescent="0.2">
      <c r="B9" s="35"/>
      <c r="C9" s="35"/>
      <c r="D9" s="35"/>
      <c r="E9" s="35"/>
      <c r="F9" s="35"/>
      <c r="G9" s="35"/>
    </row>
    <row r="10" spans="2:11" x14ac:dyDescent="0.2">
      <c r="B10" s="108" t="s">
        <v>64</v>
      </c>
      <c r="C10" s="42" t="s">
        <v>23</v>
      </c>
      <c r="D10" s="42" t="s">
        <v>24</v>
      </c>
      <c r="E10" s="42" t="s">
        <v>25</v>
      </c>
      <c r="F10" s="42" t="s">
        <v>26</v>
      </c>
      <c r="G10" s="65" t="s">
        <v>27</v>
      </c>
    </row>
    <row r="11" spans="2:11" x14ac:dyDescent="0.2">
      <c r="B11" s="138" t="s">
        <v>61</v>
      </c>
      <c r="C11" s="244">
        <v>3.8622531875575001</v>
      </c>
      <c r="D11" s="244">
        <v>383.67170986754002</v>
      </c>
      <c r="E11" s="244">
        <v>975.60028333701996</v>
      </c>
      <c r="F11" s="244" t="s">
        <v>492</v>
      </c>
      <c r="G11" s="244">
        <v>535.74350691724999</v>
      </c>
      <c r="I11" s="245"/>
    </row>
    <row r="12" spans="2:11" x14ac:dyDescent="0.2">
      <c r="B12" s="138" t="s">
        <v>142</v>
      </c>
      <c r="C12" s="244">
        <v>0.73105442290733003</v>
      </c>
      <c r="D12" s="244">
        <v>54.446260000000002</v>
      </c>
      <c r="E12" s="244">
        <v>104.5964</v>
      </c>
      <c r="F12" s="244" t="s">
        <v>492</v>
      </c>
      <c r="G12" s="244">
        <v>67.322999999999993</v>
      </c>
    </row>
    <row r="13" spans="2:11" x14ac:dyDescent="0.2">
      <c r="B13" s="36"/>
      <c r="C13" s="37"/>
      <c r="D13" s="37"/>
      <c r="E13" s="37"/>
      <c r="F13" s="37"/>
      <c r="G13" s="37"/>
    </row>
    <row r="14" spans="2:11" ht="15.75" x14ac:dyDescent="0.25">
      <c r="B14" s="34" t="s">
        <v>67</v>
      </c>
      <c r="C14" s="38"/>
      <c r="D14" s="38"/>
      <c r="E14" s="38"/>
      <c r="F14" s="38"/>
      <c r="G14" s="38"/>
    </row>
    <row r="15" spans="2:11" x14ac:dyDescent="0.2">
      <c r="B15" s="39"/>
      <c r="C15" s="40"/>
      <c r="D15" s="40"/>
      <c r="E15" s="40"/>
      <c r="F15" s="40"/>
      <c r="G15" s="40"/>
    </row>
    <row r="16" spans="2:11" x14ac:dyDescent="0.2">
      <c r="B16" s="108" t="s">
        <v>65</v>
      </c>
      <c r="C16" s="42" t="s">
        <v>23</v>
      </c>
      <c r="D16" s="42" t="s">
        <v>24</v>
      </c>
      <c r="E16" s="42" t="s">
        <v>25</v>
      </c>
      <c r="F16" s="42" t="s">
        <v>26</v>
      </c>
      <c r="G16" s="65" t="s">
        <v>27</v>
      </c>
      <c r="I16" s="520"/>
      <c r="J16" s="520"/>
      <c r="K16" s="520"/>
    </row>
    <row r="17" spans="2:9" x14ac:dyDescent="0.2">
      <c r="B17" s="138" t="s">
        <v>61</v>
      </c>
      <c r="C17" s="246">
        <v>6.9145108975975098E-3</v>
      </c>
      <c r="D17" s="246">
        <v>1.11512066506893</v>
      </c>
      <c r="E17" s="246">
        <v>2.11018834089603</v>
      </c>
      <c r="F17" s="246" t="s">
        <v>492</v>
      </c>
      <c r="G17" s="246">
        <v>1.3685502719400999</v>
      </c>
    </row>
    <row r="18" spans="2:9" x14ac:dyDescent="0.2">
      <c r="B18" s="138" t="s">
        <v>142</v>
      </c>
      <c r="C18" s="246">
        <v>6.4999999999999997E-3</v>
      </c>
      <c r="D18" s="246">
        <v>0.72319999999999995</v>
      </c>
      <c r="E18" s="246">
        <v>1.3442000000000001</v>
      </c>
      <c r="F18" s="246" t="s">
        <v>492</v>
      </c>
      <c r="G18" s="246">
        <v>0.88205385201791897</v>
      </c>
      <c r="I18" s="35"/>
    </row>
    <row r="19" spans="2:9" x14ac:dyDescent="0.2">
      <c r="B19" s="255"/>
      <c r="C19" s="256"/>
      <c r="D19" s="256"/>
      <c r="E19" s="256"/>
      <c r="F19" s="139"/>
      <c r="G19" s="139"/>
    </row>
    <row r="20" spans="2:9" ht="22.5" customHeight="1" x14ac:dyDescent="0.25">
      <c r="B20" s="190" t="s">
        <v>470</v>
      </c>
      <c r="C20" s="191"/>
      <c r="D20" s="191"/>
      <c r="E20" s="191"/>
      <c r="F20" s="191"/>
      <c r="G20" s="191"/>
    </row>
    <row r="21" spans="2:9" x14ac:dyDescent="0.2">
      <c r="B21" s="191"/>
      <c r="C21" s="191"/>
      <c r="D21" s="191"/>
      <c r="E21" s="191"/>
      <c r="F21" s="191"/>
      <c r="G21" s="191"/>
    </row>
    <row r="22" spans="2:9" x14ac:dyDescent="0.2">
      <c r="B22" s="192"/>
      <c r="C22" s="193" t="s">
        <v>23</v>
      </c>
      <c r="D22" s="193" t="s">
        <v>24</v>
      </c>
      <c r="E22" s="193" t="s">
        <v>25</v>
      </c>
      <c r="F22" s="193" t="s">
        <v>26</v>
      </c>
      <c r="G22" s="194" t="s">
        <v>27</v>
      </c>
    </row>
    <row r="23" spans="2:9" x14ac:dyDescent="0.2">
      <c r="B23" s="195" t="s">
        <v>471</v>
      </c>
      <c r="C23" s="202">
        <v>3776.87</v>
      </c>
      <c r="D23" s="202">
        <v>1000064</v>
      </c>
      <c r="E23" s="202">
        <v>335172</v>
      </c>
      <c r="F23" s="202">
        <v>0</v>
      </c>
      <c r="G23" s="202">
        <f>SUM(C23:E23)</f>
        <v>1339012.8700000001</v>
      </c>
    </row>
    <row r="24" spans="2:9" x14ac:dyDescent="0.2">
      <c r="B24" s="195" t="s">
        <v>472</v>
      </c>
      <c r="C24" s="202">
        <v>3754</v>
      </c>
      <c r="D24" s="202">
        <v>996606</v>
      </c>
      <c r="E24" s="202">
        <v>345816</v>
      </c>
      <c r="F24" s="202">
        <v>0</v>
      </c>
      <c r="G24" s="202">
        <f>SUM(C24:E24)</f>
        <v>1346176</v>
      </c>
    </row>
    <row r="25" spans="2:9" x14ac:dyDescent="0.2">
      <c r="B25" s="195" t="s">
        <v>473</v>
      </c>
      <c r="C25" s="196">
        <f>(C23+C24)/2</f>
        <v>3765.4349999999999</v>
      </c>
      <c r="D25" s="196">
        <f>(D23+D24)/2</f>
        <v>998335</v>
      </c>
      <c r="E25" s="196">
        <f>(E23+E24)/2</f>
        <v>340494</v>
      </c>
      <c r="F25" s="196">
        <f>(F23+F24)/2</f>
        <v>0</v>
      </c>
      <c r="G25" s="196">
        <f>(G23+G24)/2</f>
        <v>1342594.4350000001</v>
      </c>
    </row>
  </sheetData>
  <mergeCells count="3">
    <mergeCell ref="I4:K4"/>
    <mergeCell ref="I16:K16"/>
    <mergeCell ref="B6:D6"/>
  </mergeCells>
  <phoneticPr fontId="21" type="noConversion"/>
  <pageMargins left="0.35433070866141736" right="0.35433070866141736" top="0.94488188976377963" bottom="0.98425196850393704" header="0.51181102362204722" footer="0.51181102362204722"/>
  <pageSetup paperSize="9" scale="77" fitToHeight="0" orientation="portrait" verticalDpi="2" r:id="rId1"/>
  <headerFooter scaleWithDoc="0" alignWithMargins="0">
    <oddFooter>&amp;L&amp;8&amp;D&amp;C&amp;8&amp; Template: &amp;A
&amp;F&amp;R&amp;8&amp;P o&amp;Of &amp;N</oddFooter>
  </headerFooter>
  <ignoredErrors>
    <ignoredError sqref="G23:G24"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1"/>
  <sheetViews>
    <sheetView showGridLines="0" view="pageBreakPreview" zoomScaleNormal="100" zoomScaleSheetLayoutView="100" workbookViewId="0">
      <selection activeCell="C31" sqref="C31"/>
    </sheetView>
  </sheetViews>
  <sheetFormatPr defaultColWidth="8.85546875" defaultRowHeight="12.75" x14ac:dyDescent="0.2"/>
  <cols>
    <col min="1" max="1" width="12.85546875" style="31" customWidth="1"/>
    <col min="2" max="2" width="38.42578125" style="107" customWidth="1"/>
    <col min="3" max="3" width="21.28515625" style="31" customWidth="1"/>
    <col min="4" max="4" width="15.28515625" style="31" customWidth="1"/>
    <col min="5" max="5" width="5" style="31" customWidth="1"/>
    <col min="6" max="16384" width="8.85546875" style="31"/>
  </cols>
  <sheetData>
    <row r="1" spans="2:7" ht="20.25" x14ac:dyDescent="0.2">
      <c r="B1" s="99" t="str">
        <f>Cover!C22</f>
        <v>Energex</v>
      </c>
    </row>
    <row r="2" spans="2:7" ht="20.25" x14ac:dyDescent="0.2">
      <c r="B2" s="99" t="s">
        <v>21</v>
      </c>
    </row>
    <row r="3" spans="2:7" ht="20.25" x14ac:dyDescent="0.2">
      <c r="B3" s="99" t="str">
        <f>Cover!C26</f>
        <v>2012-13</v>
      </c>
    </row>
    <row r="4" spans="2:7" ht="18" x14ac:dyDescent="0.2">
      <c r="B4" s="109" t="s">
        <v>28</v>
      </c>
      <c r="E4" s="520"/>
      <c r="F4" s="520"/>
      <c r="G4" s="520"/>
    </row>
    <row r="5" spans="2:7" ht="18" x14ac:dyDescent="0.2">
      <c r="B5" s="100"/>
    </row>
    <row r="6" spans="2:7" ht="45" customHeight="1" x14ac:dyDescent="0.2">
      <c r="B6" s="521" t="s">
        <v>459</v>
      </c>
      <c r="C6" s="522"/>
      <c r="D6" s="522"/>
    </row>
    <row r="7" spans="2:7" ht="18" x14ac:dyDescent="0.2">
      <c r="B7" s="100"/>
    </row>
    <row r="8" spans="2:7" ht="15.75" x14ac:dyDescent="0.25">
      <c r="B8" s="101" t="s">
        <v>68</v>
      </c>
      <c r="C8" s="34"/>
      <c r="D8" s="35"/>
    </row>
    <row r="9" spans="2:7" ht="15.75" x14ac:dyDescent="0.25">
      <c r="B9" s="101"/>
      <c r="C9" s="34"/>
      <c r="D9" s="35"/>
    </row>
    <row r="10" spans="2:7" ht="25.5" x14ac:dyDescent="0.2">
      <c r="B10" s="42" t="s">
        <v>29</v>
      </c>
      <c r="C10" s="42" t="s">
        <v>142</v>
      </c>
      <c r="D10" s="42" t="s">
        <v>61</v>
      </c>
    </row>
    <row r="11" spans="2:7" x14ac:dyDescent="0.2">
      <c r="B11" s="98" t="s">
        <v>30</v>
      </c>
      <c r="C11" s="257">
        <v>108737</v>
      </c>
      <c r="D11" s="257">
        <v>156423</v>
      </c>
    </row>
    <row r="12" spans="2:7" ht="12.75" customHeight="1" x14ac:dyDescent="0.2">
      <c r="B12" s="98" t="s">
        <v>31</v>
      </c>
      <c r="C12" s="258">
        <v>92025</v>
      </c>
      <c r="D12" s="44"/>
    </row>
    <row r="13" spans="2:7" ht="25.5" x14ac:dyDescent="0.2">
      <c r="B13" s="98" t="s">
        <v>32</v>
      </c>
      <c r="C13" s="259">
        <f>C12/C11</f>
        <v>0.84630806441229756</v>
      </c>
      <c r="D13" s="45"/>
    </row>
    <row r="14" spans="2:7" ht="15" x14ac:dyDescent="0.2">
      <c r="B14" s="103"/>
      <c r="C14" s="46"/>
      <c r="D14" s="47"/>
    </row>
    <row r="15" spans="2:7" ht="15.75" x14ac:dyDescent="0.2">
      <c r="B15" s="101" t="s">
        <v>69</v>
      </c>
      <c r="C15" s="48"/>
      <c r="D15" s="49"/>
    </row>
    <row r="16" spans="2:7" ht="15.75" x14ac:dyDescent="0.2">
      <c r="B16" s="101"/>
      <c r="C16" s="48"/>
      <c r="D16" s="49"/>
    </row>
    <row r="17" spans="2:4" x14ac:dyDescent="0.2">
      <c r="B17" s="523" t="s">
        <v>33</v>
      </c>
      <c r="C17" s="524"/>
      <c r="D17" s="50"/>
    </row>
    <row r="18" spans="2:4" ht="15.75" x14ac:dyDescent="0.2">
      <c r="B18" s="101"/>
      <c r="C18" s="48"/>
      <c r="D18" s="49"/>
    </row>
    <row r="19" spans="2:4" x14ac:dyDescent="0.2">
      <c r="B19" s="102" t="s">
        <v>34</v>
      </c>
      <c r="C19" s="51"/>
      <c r="D19" s="52"/>
    </row>
    <row r="20" spans="2:4" ht="12.75" customHeight="1" x14ac:dyDescent="0.2">
      <c r="B20" s="98" t="s">
        <v>35</v>
      </c>
      <c r="C20" s="53"/>
      <c r="D20" s="52"/>
    </row>
    <row r="21" spans="2:4" ht="25.5" x14ac:dyDescent="0.2">
      <c r="B21" s="98" t="s">
        <v>36</v>
      </c>
      <c r="C21" s="53"/>
      <c r="D21" s="35"/>
    </row>
    <row r="22" spans="2:4" ht="25.5" x14ac:dyDescent="0.2">
      <c r="B22" s="98" t="s">
        <v>37</v>
      </c>
      <c r="C22" s="54"/>
      <c r="D22" s="35"/>
    </row>
    <row r="23" spans="2:4" ht="15" x14ac:dyDescent="0.2">
      <c r="B23" s="103"/>
      <c r="C23" s="46"/>
      <c r="D23" s="35"/>
    </row>
    <row r="24" spans="2:4" ht="15.75" x14ac:dyDescent="0.2">
      <c r="B24" s="104" t="s">
        <v>70</v>
      </c>
      <c r="C24" s="55"/>
      <c r="D24" s="48"/>
    </row>
    <row r="25" spans="2:4" ht="15.75" x14ac:dyDescent="0.2">
      <c r="B25" s="104"/>
      <c r="C25" s="55"/>
      <c r="D25" s="48"/>
    </row>
    <row r="26" spans="2:4" x14ac:dyDescent="0.2">
      <c r="B26" s="102" t="s">
        <v>38</v>
      </c>
      <c r="C26" s="51"/>
      <c r="D26" s="35"/>
    </row>
    <row r="27" spans="2:4" x14ac:dyDescent="0.2">
      <c r="B27" s="98" t="s">
        <v>39</v>
      </c>
      <c r="C27" s="53"/>
      <c r="D27" s="35"/>
    </row>
    <row r="28" spans="2:4" x14ac:dyDescent="0.2">
      <c r="B28" s="98" t="s">
        <v>40</v>
      </c>
      <c r="C28" s="53"/>
      <c r="D28" s="35"/>
    </row>
    <row r="29" spans="2:4" ht="54" customHeight="1" x14ac:dyDescent="0.2">
      <c r="B29" s="98" t="s">
        <v>41</v>
      </c>
      <c r="C29" s="53"/>
      <c r="D29" s="35"/>
    </row>
    <row r="30" spans="2:4" ht="25.5" x14ac:dyDescent="0.2">
      <c r="B30" s="98" t="s">
        <v>42</v>
      </c>
      <c r="C30" s="53"/>
      <c r="D30" s="35"/>
    </row>
    <row r="31" spans="2:4" ht="25.5" x14ac:dyDescent="0.2">
      <c r="B31" s="98" t="s">
        <v>43</v>
      </c>
      <c r="C31" s="56"/>
      <c r="D31" s="35"/>
    </row>
    <row r="32" spans="2:4" x14ac:dyDescent="0.2">
      <c r="B32" s="105"/>
      <c r="C32" s="57"/>
      <c r="D32" s="35"/>
    </row>
    <row r="33" spans="2:4" ht="15.75" x14ac:dyDescent="0.25">
      <c r="B33" s="104" t="s">
        <v>79</v>
      </c>
      <c r="C33" s="58"/>
      <c r="D33" s="34"/>
    </row>
    <row r="34" spans="2:4" ht="15.75" x14ac:dyDescent="0.25">
      <c r="B34" s="104"/>
      <c r="C34" s="58"/>
      <c r="D34" s="34"/>
    </row>
    <row r="35" spans="2:4" ht="12.75" customHeight="1" x14ac:dyDescent="0.2">
      <c r="B35" s="119" t="s">
        <v>63</v>
      </c>
      <c r="C35" s="120"/>
    </row>
    <row r="36" spans="2:4" ht="15.75" x14ac:dyDescent="0.25">
      <c r="B36" s="104"/>
      <c r="C36" s="58"/>
      <c r="D36" s="34"/>
    </row>
    <row r="37" spans="2:4" x14ac:dyDescent="0.2">
      <c r="B37" s="102" t="s">
        <v>44</v>
      </c>
      <c r="C37" s="51"/>
      <c r="D37" s="35"/>
    </row>
    <row r="38" spans="2:4" x14ac:dyDescent="0.2">
      <c r="B38" s="98" t="s">
        <v>45</v>
      </c>
      <c r="C38" s="53"/>
      <c r="D38" s="35"/>
    </row>
    <row r="39" spans="2:4" ht="25.5" x14ac:dyDescent="0.2">
      <c r="B39" s="98" t="s">
        <v>80</v>
      </c>
      <c r="C39" s="53"/>
      <c r="D39" s="35"/>
    </row>
    <row r="40" spans="2:4" ht="25.5" x14ac:dyDescent="0.2">
      <c r="B40" s="98" t="s">
        <v>81</v>
      </c>
      <c r="C40" s="56"/>
      <c r="D40" s="35"/>
    </row>
    <row r="41" spans="2:4" s="94" customFormat="1" ht="15" x14ac:dyDescent="0.2">
      <c r="B41" s="106"/>
      <c r="C41" s="95"/>
      <c r="D41" s="95"/>
    </row>
  </sheetData>
  <mergeCells count="3">
    <mergeCell ref="E4:G4"/>
    <mergeCell ref="B17:C17"/>
    <mergeCell ref="B6:D6"/>
  </mergeCells>
  <phoneticPr fontId="21" type="noConversion"/>
  <pageMargins left="0.35433070866141736" right="0.35433070866141736" top="0.94488188976377963" bottom="0.98425196850393704" header="0.51181102362204722" footer="0.51181102362204722"/>
  <pageSetup paperSize="8" fitToHeight="23" orientation="portrait" verticalDpi="2" r:id="rId1"/>
  <headerFooter scaleWithDoc="0" alignWithMargins="0">
    <oddFooter>&amp;L&amp;8&amp;D&amp;C&amp;8&amp; Template: &amp;A
&amp;F&amp;R&amp;8&amp;P o&amp;Of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76"/>
  <sheetViews>
    <sheetView showGridLines="0" tabSelected="1" view="pageBreakPreview" zoomScale="70" zoomScaleNormal="100" zoomScaleSheetLayoutView="70" workbookViewId="0">
      <selection activeCell="H3" sqref="H3"/>
    </sheetView>
  </sheetViews>
  <sheetFormatPr defaultRowHeight="12.75" x14ac:dyDescent="0.2"/>
  <cols>
    <col min="1" max="1" width="10.7109375" style="41" customWidth="1"/>
    <col min="2" max="5" width="13" style="41" customWidth="1"/>
    <col min="6" max="6" width="14.42578125" style="41" customWidth="1"/>
    <col min="7" max="22" width="13" style="41" customWidth="1"/>
    <col min="23" max="23" width="15.42578125" style="41" bestFit="1" customWidth="1"/>
    <col min="24" max="24" width="17.42578125" style="41" customWidth="1"/>
    <col min="25" max="25" width="18.85546875" style="41" customWidth="1"/>
    <col min="26" max="26" width="4.28515625" style="96" customWidth="1"/>
    <col min="27" max="16384" width="9.140625" style="41"/>
  </cols>
  <sheetData>
    <row r="1" spans="2:26" ht="20.25" x14ac:dyDescent="0.3">
      <c r="B1" s="60" t="str">
        <f>[3]Cover!C22</f>
        <v>Energex</v>
      </c>
      <c r="C1" s="60"/>
      <c r="D1" s="60"/>
      <c r="F1" s="60"/>
      <c r="G1" s="247"/>
      <c r="H1" s="60"/>
      <c r="I1" s="60"/>
      <c r="J1" s="60"/>
      <c r="K1" s="60"/>
      <c r="L1" s="60"/>
      <c r="M1" s="60"/>
      <c r="N1" s="60"/>
      <c r="O1" s="60"/>
      <c r="P1" s="60"/>
      <c r="Q1" s="60"/>
      <c r="R1" s="60"/>
      <c r="S1" s="60"/>
      <c r="T1" s="60"/>
      <c r="U1" s="60"/>
      <c r="V1" s="60"/>
    </row>
    <row r="2" spans="2:26" ht="20.25" x14ac:dyDescent="0.3">
      <c r="B2" s="30" t="s">
        <v>47</v>
      </c>
      <c r="C2" s="60"/>
      <c r="D2" s="60"/>
      <c r="E2" s="60"/>
      <c r="F2" s="118">
        <v>41091</v>
      </c>
      <c r="G2" s="247"/>
      <c r="H2" s="60"/>
      <c r="I2" s="60"/>
      <c r="J2" s="60"/>
      <c r="K2" s="60"/>
      <c r="L2" s="60"/>
      <c r="M2" s="60"/>
      <c r="N2" s="60"/>
      <c r="O2" s="60"/>
      <c r="P2" s="60"/>
      <c r="Q2" s="60"/>
      <c r="R2" s="60"/>
      <c r="S2" s="60"/>
      <c r="T2" s="60"/>
      <c r="U2" s="60"/>
      <c r="V2" s="60"/>
    </row>
    <row r="3" spans="2:26" ht="20.25" x14ac:dyDescent="0.3">
      <c r="B3" s="61" t="str">
        <f>[3]Cover!C26</f>
        <v>2012-13</v>
      </c>
      <c r="C3" s="60"/>
      <c r="D3" s="60"/>
      <c r="E3" s="60"/>
      <c r="F3" s="118">
        <v>41456</v>
      </c>
      <c r="G3" s="247"/>
      <c r="H3" s="60"/>
      <c r="I3" s="60"/>
      <c r="J3" s="60"/>
      <c r="K3" s="60"/>
      <c r="L3" s="60"/>
      <c r="M3" s="60"/>
      <c r="N3" s="60"/>
      <c r="O3" s="60"/>
      <c r="P3" s="60"/>
      <c r="Q3" s="60"/>
      <c r="R3" s="60"/>
      <c r="S3" s="60"/>
      <c r="T3" s="60"/>
      <c r="U3" s="60"/>
      <c r="V3" s="60"/>
    </row>
    <row r="4" spans="2:26" ht="20.25" x14ac:dyDescent="0.3">
      <c r="B4" s="62" t="s">
        <v>77</v>
      </c>
      <c r="C4" s="60"/>
      <c r="D4" s="60"/>
      <c r="E4" s="60"/>
      <c r="F4" s="118">
        <v>41821</v>
      </c>
      <c r="G4" s="60"/>
      <c r="H4" s="60"/>
      <c r="I4" s="60"/>
      <c r="J4" s="60"/>
      <c r="K4" s="60"/>
      <c r="L4" s="60"/>
      <c r="M4" s="60"/>
      <c r="N4" s="60"/>
      <c r="O4" s="60"/>
      <c r="P4" s="60"/>
      <c r="Q4" s="60"/>
      <c r="R4" s="60"/>
      <c r="S4" s="60"/>
      <c r="T4" s="60"/>
      <c r="U4" s="60"/>
      <c r="V4" s="60"/>
    </row>
    <row r="6" spans="2:26" ht="45" customHeight="1" x14ac:dyDescent="0.2">
      <c r="B6" s="525" t="s">
        <v>459</v>
      </c>
      <c r="C6" s="526"/>
      <c r="D6" s="526"/>
      <c r="E6" s="527"/>
      <c r="F6" s="527"/>
    </row>
    <row r="8" spans="2:26" ht="15.75" x14ac:dyDescent="0.25">
      <c r="B8" s="59" t="s">
        <v>121</v>
      </c>
      <c r="C8" s="59"/>
      <c r="D8" s="59"/>
      <c r="E8" s="59"/>
      <c r="F8" s="59"/>
      <c r="G8" s="59"/>
      <c r="H8" s="59"/>
      <c r="I8" s="59"/>
      <c r="J8" s="59"/>
      <c r="K8" s="59"/>
      <c r="L8" s="59"/>
      <c r="M8" s="59"/>
      <c r="N8" s="59"/>
      <c r="O8" s="59"/>
      <c r="P8" s="59"/>
      <c r="Q8" s="59"/>
      <c r="R8" s="59"/>
      <c r="S8" s="59"/>
      <c r="T8" s="59"/>
      <c r="U8" s="59"/>
      <c r="V8" s="59"/>
    </row>
    <row r="9" spans="2:26" ht="30.75" customHeight="1" x14ac:dyDescent="0.25">
      <c r="B9" s="528" t="s">
        <v>477</v>
      </c>
      <c r="C9" s="528"/>
      <c r="D9" s="528"/>
      <c r="E9" s="528"/>
      <c r="F9" s="528"/>
      <c r="G9" s="528"/>
      <c r="H9" s="528"/>
      <c r="I9" s="528"/>
      <c r="J9" s="528"/>
      <c r="K9" s="59"/>
      <c r="L9" s="59"/>
      <c r="M9" s="59"/>
      <c r="N9" s="59"/>
      <c r="O9" s="59"/>
      <c r="P9" s="59"/>
      <c r="Q9" s="59"/>
      <c r="R9" s="59"/>
      <c r="S9" s="59"/>
      <c r="T9" s="59"/>
      <c r="U9" s="59"/>
      <c r="V9" s="59"/>
    </row>
    <row r="10" spans="2:26" ht="20.25" customHeight="1" x14ac:dyDescent="0.2">
      <c r="B10" s="63"/>
      <c r="C10" s="63"/>
      <c r="D10" s="63"/>
      <c r="E10" s="63"/>
      <c r="F10" s="63"/>
      <c r="G10" s="63"/>
      <c r="H10" s="63"/>
      <c r="I10" s="63"/>
      <c r="J10" s="63"/>
      <c r="K10" s="63"/>
      <c r="L10" s="63"/>
      <c r="M10" s="63"/>
      <c r="N10" s="63"/>
      <c r="O10" s="63"/>
      <c r="P10" s="63"/>
      <c r="Q10" s="63"/>
      <c r="R10" s="63"/>
      <c r="S10" s="63"/>
      <c r="T10" s="63"/>
      <c r="U10" s="63"/>
      <c r="V10" s="63"/>
      <c r="W10" s="529" t="s">
        <v>28</v>
      </c>
      <c r="X10" s="530"/>
    </row>
    <row r="11" spans="2:26" s="482" customFormat="1" ht="89.25" customHeight="1" x14ac:dyDescent="0.2">
      <c r="B11" s="64" t="s">
        <v>48</v>
      </c>
      <c r="C11" s="64" t="s">
        <v>122</v>
      </c>
      <c r="D11" s="64" t="s">
        <v>123</v>
      </c>
      <c r="E11" s="64" t="s">
        <v>124</v>
      </c>
      <c r="F11" s="64" t="s">
        <v>125</v>
      </c>
      <c r="G11" s="64" t="s">
        <v>126</v>
      </c>
      <c r="H11" s="64" t="s">
        <v>127</v>
      </c>
      <c r="I11" s="64" t="s">
        <v>128</v>
      </c>
      <c r="J11" s="64" t="s">
        <v>129</v>
      </c>
      <c r="K11" s="64" t="s">
        <v>130</v>
      </c>
      <c r="L11" s="64" t="s">
        <v>131</v>
      </c>
      <c r="M11" s="64" t="s">
        <v>132</v>
      </c>
      <c r="N11" s="64" t="s">
        <v>133</v>
      </c>
      <c r="O11" s="64" t="s">
        <v>134</v>
      </c>
      <c r="P11" s="64" t="s">
        <v>135</v>
      </c>
      <c r="Q11" s="64" t="s">
        <v>136</v>
      </c>
      <c r="R11" s="64" t="s">
        <v>137</v>
      </c>
      <c r="S11" s="64" t="s">
        <v>138</v>
      </c>
      <c r="T11" s="64" t="s">
        <v>139</v>
      </c>
      <c r="U11" s="64" t="s">
        <v>140</v>
      </c>
      <c r="V11" s="64" t="s">
        <v>141</v>
      </c>
      <c r="W11" s="64" t="s">
        <v>143</v>
      </c>
      <c r="X11" s="64" t="s">
        <v>144</v>
      </c>
      <c r="Y11" s="65" t="s">
        <v>49</v>
      </c>
      <c r="Z11" s="481"/>
    </row>
    <row r="12" spans="2:26" s="482" customFormat="1" x14ac:dyDescent="0.2">
      <c r="B12" s="483">
        <f>IF(B3="2012-13",F2,IF(B3=2013-14,F3,F4))</f>
        <v>41091</v>
      </c>
      <c r="C12" s="484">
        <v>1.1005554771994833E-2</v>
      </c>
      <c r="D12" s="484">
        <v>1.1005554771994833E-2</v>
      </c>
      <c r="E12" s="484">
        <v>0</v>
      </c>
      <c r="F12" s="484">
        <v>0</v>
      </c>
      <c r="G12" s="484">
        <v>2.1266802826601441E-3</v>
      </c>
      <c r="H12" s="484">
        <v>2.1266802826601441E-3</v>
      </c>
      <c r="I12" s="484"/>
      <c r="J12" s="484"/>
      <c r="K12" s="484">
        <v>3.7621753576655717E-2</v>
      </c>
      <c r="L12" s="484">
        <v>3.7621753576655717E-2</v>
      </c>
      <c r="M12" s="484">
        <v>1.1221696526640715E-4</v>
      </c>
      <c r="N12" s="484">
        <v>1.1221696526640715E-4</v>
      </c>
      <c r="O12" s="484">
        <v>0</v>
      </c>
      <c r="P12" s="484">
        <v>0</v>
      </c>
      <c r="Q12" s="484">
        <v>2.7758219865359999E-5</v>
      </c>
      <c r="R12" s="484">
        <v>2.7758219865359999E-5</v>
      </c>
      <c r="S12" s="484"/>
      <c r="T12" s="484"/>
      <c r="U12" s="484">
        <v>3.6548375041344416E-4</v>
      </c>
      <c r="V12" s="484">
        <v>3.6548375041344416E-4</v>
      </c>
      <c r="W12" s="484">
        <v>106</v>
      </c>
      <c r="X12" s="485">
        <v>103</v>
      </c>
      <c r="Y12" s="56" t="str">
        <f>IF(D12&gt;'[3]1d. STPIS MED Threshold'!$C$10,"Yes","NO")</f>
        <v>NO</v>
      </c>
      <c r="Z12" s="481"/>
    </row>
    <row r="13" spans="2:26" s="482" customFormat="1" x14ac:dyDescent="0.2">
      <c r="B13" s="209">
        <f>B12+1</f>
        <v>41092</v>
      </c>
      <c r="C13" s="484">
        <v>0.1204273447438052</v>
      </c>
      <c r="D13" s="484">
        <v>0.1204273447438052</v>
      </c>
      <c r="E13" s="484">
        <v>0</v>
      </c>
      <c r="F13" s="484">
        <v>0</v>
      </c>
      <c r="G13" s="484">
        <v>0.15417127712094214</v>
      </c>
      <c r="H13" s="484">
        <v>0.15417127712094214</v>
      </c>
      <c r="I13" s="484"/>
      <c r="J13" s="484"/>
      <c r="K13" s="484">
        <v>2.100646550629667E-2</v>
      </c>
      <c r="L13" s="484">
        <v>2.100646550629667E-2</v>
      </c>
      <c r="M13" s="484">
        <v>2.2344390955173136E-3</v>
      </c>
      <c r="N13" s="484">
        <v>2.2344390955173136E-3</v>
      </c>
      <c r="O13" s="484">
        <v>0</v>
      </c>
      <c r="P13" s="484">
        <v>0</v>
      </c>
      <c r="Q13" s="484">
        <v>2.8910724684540015E-3</v>
      </c>
      <c r="R13" s="484">
        <v>2.8910724684540015E-3</v>
      </c>
      <c r="S13" s="484"/>
      <c r="T13" s="484"/>
      <c r="U13" s="484">
        <v>2.9854985676622795E-4</v>
      </c>
      <c r="V13" s="484">
        <v>2.9854985676622795E-4</v>
      </c>
      <c r="W13" s="484">
        <v>296</v>
      </c>
      <c r="X13" s="485">
        <v>243.2</v>
      </c>
      <c r="Y13" s="56" t="str">
        <f>IF(D13&gt;'[3]1d. STPIS MED Threshold'!$C$10,"Yes","NO")</f>
        <v>NO</v>
      </c>
      <c r="Z13" s="481"/>
    </row>
    <row r="14" spans="2:26" s="482" customFormat="1" x14ac:dyDescent="0.2">
      <c r="B14" s="209">
        <f t="shared" ref="B14:B77" si="0">B13+1</f>
        <v>41093</v>
      </c>
      <c r="C14" s="484">
        <v>0.15906473240531271</v>
      </c>
      <c r="D14" s="484">
        <v>0.15906473240531271</v>
      </c>
      <c r="E14" s="484">
        <v>0</v>
      </c>
      <c r="F14" s="484">
        <v>0</v>
      </c>
      <c r="G14" s="484">
        <v>2.3196818036672222E-2</v>
      </c>
      <c r="H14" s="484">
        <v>2.3196818036672222E-2</v>
      </c>
      <c r="I14" s="484"/>
      <c r="J14" s="484"/>
      <c r="K14" s="484">
        <v>0.56701899304678038</v>
      </c>
      <c r="L14" s="484">
        <v>0.56701899304678038</v>
      </c>
      <c r="M14" s="484">
        <v>2.3855085279829652E-3</v>
      </c>
      <c r="N14" s="484">
        <v>2.3855085279829652E-3</v>
      </c>
      <c r="O14" s="484">
        <v>0</v>
      </c>
      <c r="P14" s="484">
        <v>0</v>
      </c>
      <c r="Q14" s="484">
        <v>2.3427926003850573E-4</v>
      </c>
      <c r="R14" s="484">
        <v>2.3427926003850573E-4</v>
      </c>
      <c r="S14" s="484"/>
      <c r="T14" s="484"/>
      <c r="U14" s="484">
        <v>8.8432471027216509E-3</v>
      </c>
      <c r="V14" s="484">
        <v>8.8432471027216509E-3</v>
      </c>
      <c r="W14" s="484">
        <v>279</v>
      </c>
      <c r="X14" s="485">
        <v>246.4</v>
      </c>
      <c r="Y14" s="56" t="str">
        <f>IF(D14&gt;'[3]1d. STPIS MED Threshold'!$C$10,"Yes","NO")</f>
        <v>NO</v>
      </c>
      <c r="Z14" s="481"/>
    </row>
    <row r="15" spans="2:26" s="482" customFormat="1" x14ac:dyDescent="0.2">
      <c r="B15" s="209">
        <f t="shared" si="0"/>
        <v>41094</v>
      </c>
      <c r="C15" s="484">
        <v>2.9897079587248448E-2</v>
      </c>
      <c r="D15" s="484">
        <v>2.9897079587248448E-2</v>
      </c>
      <c r="E15" s="484">
        <v>0</v>
      </c>
      <c r="F15" s="484">
        <v>0</v>
      </c>
      <c r="G15" s="484">
        <v>2.7722870205505942E-2</v>
      </c>
      <c r="H15" s="484">
        <v>2.7722870205505942E-2</v>
      </c>
      <c r="I15" s="484"/>
      <c r="J15" s="484"/>
      <c r="K15" s="484">
        <v>3.6739789246747701E-2</v>
      </c>
      <c r="L15" s="484">
        <v>3.6739789246747701E-2</v>
      </c>
      <c r="M15" s="484">
        <v>4.7256682984074907E-4</v>
      </c>
      <c r="N15" s="484">
        <v>4.7256682984074907E-4</v>
      </c>
      <c r="O15" s="484">
        <v>0</v>
      </c>
      <c r="P15" s="484">
        <v>0</v>
      </c>
      <c r="Q15" s="484">
        <v>5.0314975623782002E-4</v>
      </c>
      <c r="R15" s="484">
        <v>5.0314975623782002E-4</v>
      </c>
      <c r="S15" s="484"/>
      <c r="T15" s="484"/>
      <c r="U15" s="484">
        <v>3.8638291542396358E-4</v>
      </c>
      <c r="V15" s="484">
        <v>3.8638291542396358E-4</v>
      </c>
      <c r="W15" s="484">
        <v>274</v>
      </c>
      <c r="X15" s="485">
        <v>240.6</v>
      </c>
      <c r="Y15" s="56" t="str">
        <f>IF(D15&gt;'[3]1d. STPIS MED Threshold'!$C$10,"Yes","NO")</f>
        <v>NO</v>
      </c>
      <c r="Z15" s="481"/>
    </row>
    <row r="16" spans="2:26" s="482" customFormat="1" x14ac:dyDescent="0.2">
      <c r="B16" s="209">
        <f t="shared" si="0"/>
        <v>41095</v>
      </c>
      <c r="C16" s="484">
        <v>0.14498887831635526</v>
      </c>
      <c r="D16" s="484">
        <v>0.14498887831635526</v>
      </c>
      <c r="E16" s="484">
        <v>0</v>
      </c>
      <c r="F16" s="484">
        <v>0</v>
      </c>
      <c r="G16" s="484">
        <v>2.2640302141363221E-2</v>
      </c>
      <c r="H16" s="484">
        <v>2.2640302141363221E-2</v>
      </c>
      <c r="I16" s="484"/>
      <c r="J16" s="484"/>
      <c r="K16" s="484">
        <v>0.51259548354328088</v>
      </c>
      <c r="L16" s="484">
        <v>0.51259548354328088</v>
      </c>
      <c r="M16" s="484">
        <v>9.9091449927897132E-3</v>
      </c>
      <c r="N16" s="484">
        <v>9.9091449927897132E-3</v>
      </c>
      <c r="O16" s="484">
        <v>0</v>
      </c>
      <c r="P16" s="484">
        <v>0</v>
      </c>
      <c r="Q16" s="484">
        <v>1.3204199769664767E-3</v>
      </c>
      <c r="R16" s="484">
        <v>1.3204199769664767E-3</v>
      </c>
      <c r="S16" s="484"/>
      <c r="T16" s="484"/>
      <c r="U16" s="484">
        <v>3.5711664347568284E-2</v>
      </c>
      <c r="V16" s="484">
        <v>3.5711664347568284E-2</v>
      </c>
      <c r="W16" s="484">
        <v>396</v>
      </c>
      <c r="X16" s="485">
        <v>312.39999999999998</v>
      </c>
      <c r="Y16" s="56" t="str">
        <f>IF(D16&gt;'[3]1d. STPIS MED Threshold'!$C$10,"Yes","NO")</f>
        <v>NO</v>
      </c>
      <c r="Z16" s="481"/>
    </row>
    <row r="17" spans="2:26" s="482" customFormat="1" x14ac:dyDescent="0.2">
      <c r="B17" s="209">
        <f t="shared" si="0"/>
        <v>41096</v>
      </c>
      <c r="C17" s="484">
        <v>0.20694483938935465</v>
      </c>
      <c r="D17" s="484">
        <v>0.20694483938935465</v>
      </c>
      <c r="E17" s="484">
        <v>0</v>
      </c>
      <c r="F17" s="484">
        <v>0</v>
      </c>
      <c r="G17" s="484">
        <v>0.27599655915164562</v>
      </c>
      <c r="H17" s="484">
        <v>0.27599655915164562</v>
      </c>
      <c r="I17" s="484"/>
      <c r="J17" s="484"/>
      <c r="K17" s="484">
        <v>2.7922799367767711E-3</v>
      </c>
      <c r="L17" s="484">
        <v>2.7922799367767711E-3</v>
      </c>
      <c r="M17" s="484">
        <v>2.4287527072853528E-3</v>
      </c>
      <c r="N17" s="484">
        <v>2.4287527072853528E-3</v>
      </c>
      <c r="O17" s="484">
        <v>0</v>
      </c>
      <c r="P17" s="484">
        <v>0</v>
      </c>
      <c r="Q17" s="484">
        <v>3.2421260070665974E-3</v>
      </c>
      <c r="R17" s="484">
        <v>3.2421260070665974E-3</v>
      </c>
      <c r="S17" s="484"/>
      <c r="T17" s="484"/>
      <c r="U17" s="484">
        <v>2.3900964203735041E-5</v>
      </c>
      <c r="V17" s="484">
        <v>2.3900964203735041E-5</v>
      </c>
      <c r="W17" s="484">
        <v>382</v>
      </c>
      <c r="X17" s="485">
        <v>285.60000000000002</v>
      </c>
      <c r="Y17" s="56" t="str">
        <f>IF(D17&gt;'[3]1d. STPIS MED Threshold'!$C$10,"Yes","NO")</f>
        <v>NO</v>
      </c>
      <c r="Z17" s="481"/>
    </row>
    <row r="18" spans="2:26" s="482" customFormat="1" x14ac:dyDescent="0.2">
      <c r="B18" s="209">
        <f t="shared" si="0"/>
        <v>41097</v>
      </c>
      <c r="C18" s="484">
        <v>6.2019216787402923E-3</v>
      </c>
      <c r="D18" s="484">
        <v>6.2019216787402923E-3</v>
      </c>
      <c r="E18" s="484">
        <v>0</v>
      </c>
      <c r="F18" s="484">
        <v>0</v>
      </c>
      <c r="G18" s="484">
        <v>2.698545749116352E-3</v>
      </c>
      <c r="H18" s="484">
        <v>2.698545749116352E-3</v>
      </c>
      <c r="I18" s="484"/>
      <c r="J18" s="484"/>
      <c r="K18" s="484">
        <v>1.6744110281439645E-2</v>
      </c>
      <c r="L18" s="484">
        <v>1.6744110281439645E-2</v>
      </c>
      <c r="M18" s="484">
        <v>1.2743505933565698E-4</v>
      </c>
      <c r="N18" s="484">
        <v>1.2743505933565698E-4</v>
      </c>
      <c r="O18" s="484">
        <v>0</v>
      </c>
      <c r="P18" s="484">
        <v>0</v>
      </c>
      <c r="Q18" s="484">
        <v>1.029127598243693E-4</v>
      </c>
      <c r="R18" s="484">
        <v>1.029127598243693E-4</v>
      </c>
      <c r="S18" s="484"/>
      <c r="T18" s="484"/>
      <c r="U18" s="484">
        <v>2.0217096190608064E-4</v>
      </c>
      <c r="V18" s="484">
        <v>2.0217096190608064E-4</v>
      </c>
      <c r="W18" s="484">
        <v>205</v>
      </c>
      <c r="X18" s="485">
        <v>172.8</v>
      </c>
      <c r="Y18" s="56" t="str">
        <f>IF(D18&gt;'[3]1d. STPIS MED Threshold'!$C$10,"Yes","NO")</f>
        <v>NO</v>
      </c>
      <c r="Z18" s="481"/>
    </row>
    <row r="19" spans="2:26" s="482" customFormat="1" x14ac:dyDescent="0.2">
      <c r="B19" s="209">
        <f t="shared" si="0"/>
        <v>41098</v>
      </c>
      <c r="C19" s="484">
        <v>8.52571646045059E-2</v>
      </c>
      <c r="D19" s="484">
        <v>8.52571646045059E-2</v>
      </c>
      <c r="E19" s="484">
        <v>0</v>
      </c>
      <c r="F19" s="484">
        <v>0</v>
      </c>
      <c r="G19" s="484">
        <v>8.0528130359713401E-2</v>
      </c>
      <c r="H19" s="484">
        <v>8.0528130359713401E-2</v>
      </c>
      <c r="I19" s="484"/>
      <c r="J19" s="484"/>
      <c r="K19" s="484">
        <v>0.10034226743851643</v>
      </c>
      <c r="L19" s="484">
        <v>0.10034226743851643</v>
      </c>
      <c r="M19" s="484">
        <v>9.7466841796438851E-4</v>
      </c>
      <c r="N19" s="484">
        <v>9.7466841796438851E-4</v>
      </c>
      <c r="O19" s="484">
        <v>0</v>
      </c>
      <c r="P19" s="484">
        <v>0</v>
      </c>
      <c r="Q19" s="484">
        <v>8.9532197105996413E-4</v>
      </c>
      <c r="R19" s="484">
        <v>8.9532197105996413E-4</v>
      </c>
      <c r="S19" s="484"/>
      <c r="T19" s="484"/>
      <c r="U19" s="484">
        <v>1.2226566513721894E-3</v>
      </c>
      <c r="V19" s="484">
        <v>1.2226566513721894E-3</v>
      </c>
      <c r="W19" s="484">
        <v>157</v>
      </c>
      <c r="X19" s="485">
        <v>145.4</v>
      </c>
      <c r="Y19" s="56" t="str">
        <f>IF(D19&gt;'[3]1d. STPIS MED Threshold'!$C$10,"Yes","NO")</f>
        <v>NO</v>
      </c>
      <c r="Z19" s="481"/>
    </row>
    <row r="20" spans="2:26" s="482" customFormat="1" x14ac:dyDescent="0.2">
      <c r="B20" s="209">
        <f t="shared" si="0"/>
        <v>41099</v>
      </c>
      <c r="C20" s="484">
        <v>8.102605671042231E-3</v>
      </c>
      <c r="D20" s="484">
        <v>8.102605671042231E-3</v>
      </c>
      <c r="E20" s="484">
        <v>0</v>
      </c>
      <c r="F20" s="484">
        <v>0</v>
      </c>
      <c r="G20" s="484">
        <v>9.0144795539019822E-3</v>
      </c>
      <c r="H20" s="484">
        <v>9.0144795539019822E-3</v>
      </c>
      <c r="I20" s="484"/>
      <c r="J20" s="484"/>
      <c r="K20" s="484">
        <v>5.4715208222337426E-3</v>
      </c>
      <c r="L20" s="484">
        <v>5.4715208222337426E-3</v>
      </c>
      <c r="M20" s="484">
        <v>1.0972323355727956E-4</v>
      </c>
      <c r="N20" s="484">
        <v>1.0972323355727956E-4</v>
      </c>
      <c r="O20" s="484">
        <v>0</v>
      </c>
      <c r="P20" s="484">
        <v>0</v>
      </c>
      <c r="Q20" s="484">
        <v>1.2091840904674022E-4</v>
      </c>
      <c r="R20" s="484">
        <v>1.2091840904674022E-4</v>
      </c>
      <c r="S20" s="484"/>
      <c r="T20" s="484"/>
      <c r="U20" s="484">
        <v>7.7536100229505696E-5</v>
      </c>
      <c r="V20" s="484">
        <v>7.7536100229505696E-5</v>
      </c>
      <c r="W20" s="484">
        <v>379</v>
      </c>
      <c r="X20" s="485">
        <v>350.6</v>
      </c>
      <c r="Y20" s="56" t="str">
        <f>IF(D20&gt;'[3]1d. STPIS MED Threshold'!$C$10,"Yes","NO")</f>
        <v>NO</v>
      </c>
      <c r="Z20" s="481"/>
    </row>
    <row r="21" spans="2:26" s="482" customFormat="1" x14ac:dyDescent="0.2">
      <c r="B21" s="209">
        <f t="shared" si="0"/>
        <v>41100</v>
      </c>
      <c r="C21" s="484">
        <v>2.0531758974255045E-2</v>
      </c>
      <c r="D21" s="484">
        <v>2.0531758974255045E-2</v>
      </c>
      <c r="E21" s="484">
        <v>0</v>
      </c>
      <c r="F21" s="484">
        <v>0</v>
      </c>
      <c r="G21" s="484">
        <v>1.257487351485188E-2</v>
      </c>
      <c r="H21" s="484">
        <v>1.257487351485188E-2</v>
      </c>
      <c r="I21" s="484"/>
      <c r="J21" s="484"/>
      <c r="K21" s="484">
        <v>4.4495033923554056E-2</v>
      </c>
      <c r="L21" s="484">
        <v>4.4495033923554056E-2</v>
      </c>
      <c r="M21" s="484">
        <v>4.3392145527858581E-4</v>
      </c>
      <c r="N21" s="484">
        <v>4.3392145527858581E-4</v>
      </c>
      <c r="O21" s="484">
        <v>0</v>
      </c>
      <c r="P21" s="484">
        <v>0</v>
      </c>
      <c r="Q21" s="484">
        <v>4.808308481976507E-4</v>
      </c>
      <c r="R21" s="484">
        <v>4.808308481976507E-4</v>
      </c>
      <c r="S21" s="484"/>
      <c r="T21" s="484"/>
      <c r="U21" s="484">
        <v>2.9887097163699722E-4</v>
      </c>
      <c r="V21" s="484">
        <v>2.9887097163699722E-4</v>
      </c>
      <c r="W21" s="484">
        <v>276</v>
      </c>
      <c r="X21" s="485">
        <v>256.39999999999998</v>
      </c>
      <c r="Y21" s="56" t="str">
        <f>IF(D21&gt;'[3]1d. STPIS MED Threshold'!$C$10,"Yes","NO")</f>
        <v>NO</v>
      </c>
      <c r="Z21" s="481"/>
    </row>
    <row r="22" spans="2:26" s="482" customFormat="1" x14ac:dyDescent="0.2">
      <c r="B22" s="209">
        <f t="shared" si="0"/>
        <v>41101</v>
      </c>
      <c r="C22" s="484">
        <v>0.11786391646629492</v>
      </c>
      <c r="D22" s="484">
        <v>0.11786391646629492</v>
      </c>
      <c r="E22" s="484">
        <v>0</v>
      </c>
      <c r="F22" s="484">
        <v>0</v>
      </c>
      <c r="G22" s="484">
        <v>3.6150557636178131E-2</v>
      </c>
      <c r="H22" s="484">
        <v>3.6150557636178131E-2</v>
      </c>
      <c r="I22" s="484"/>
      <c r="J22" s="484"/>
      <c r="K22" s="484">
        <v>0.36277817982793853</v>
      </c>
      <c r="L22" s="484">
        <v>0.36277817982793853</v>
      </c>
      <c r="M22" s="484">
        <v>1.9881342548670709E-3</v>
      </c>
      <c r="N22" s="484">
        <v>1.9881342548670709E-3</v>
      </c>
      <c r="O22" s="484">
        <v>0</v>
      </c>
      <c r="P22" s="484">
        <v>0</v>
      </c>
      <c r="Q22" s="484">
        <v>8.0114632841421409E-4</v>
      </c>
      <c r="R22" s="484">
        <v>8.0114632841421409E-4</v>
      </c>
      <c r="S22" s="484"/>
      <c r="T22" s="484"/>
      <c r="U22" s="484">
        <v>5.5489118661967299E-3</v>
      </c>
      <c r="V22" s="484">
        <v>5.5489118661967299E-3</v>
      </c>
      <c r="W22" s="484">
        <v>282</v>
      </c>
      <c r="X22" s="485">
        <v>260</v>
      </c>
      <c r="Y22" s="56" t="str">
        <f>IF(D22&gt;'[3]1d. STPIS MED Threshold'!$C$10,"Yes","NO")</f>
        <v>NO</v>
      </c>
      <c r="Z22" s="481"/>
    </row>
    <row r="23" spans="2:26" s="482" customFormat="1" x14ac:dyDescent="0.2">
      <c r="B23" s="209">
        <f t="shared" si="0"/>
        <v>41102</v>
      </c>
      <c r="C23" s="484">
        <v>0.20178800428779611</v>
      </c>
      <c r="D23" s="484">
        <v>0.20178800428779611</v>
      </c>
      <c r="E23" s="484">
        <v>0</v>
      </c>
      <c r="F23" s="484">
        <v>0</v>
      </c>
      <c r="G23" s="484">
        <v>0.15218443096331644</v>
      </c>
      <c r="H23" s="484">
        <v>0.15218443096331644</v>
      </c>
      <c r="I23" s="484"/>
      <c r="J23" s="484"/>
      <c r="K23" s="484">
        <v>0.35183825200469865</v>
      </c>
      <c r="L23" s="484">
        <v>0.35183825200469865</v>
      </c>
      <c r="M23" s="484">
        <v>2.3006135427251851E-3</v>
      </c>
      <c r="N23" s="484">
        <v>2.3006135427251851E-3</v>
      </c>
      <c r="O23" s="484">
        <v>0</v>
      </c>
      <c r="P23" s="484">
        <v>0</v>
      </c>
      <c r="Q23" s="484">
        <v>1.6312937017493724E-3</v>
      </c>
      <c r="R23" s="484">
        <v>1.6312937017493724E-3</v>
      </c>
      <c r="S23" s="484"/>
      <c r="T23" s="484"/>
      <c r="U23" s="484">
        <v>4.3205679737340448E-3</v>
      </c>
      <c r="V23" s="484">
        <v>4.3205679737340448E-3</v>
      </c>
      <c r="W23" s="484">
        <v>318</v>
      </c>
      <c r="X23" s="485">
        <v>277.60000000000002</v>
      </c>
      <c r="Y23" s="56" t="str">
        <f>IF(D23&gt;'[3]1d. STPIS MED Threshold'!$C$10,"Yes","NO")</f>
        <v>NO</v>
      </c>
      <c r="Z23" s="481"/>
    </row>
    <row r="24" spans="2:26" s="482" customFormat="1" x14ac:dyDescent="0.2">
      <c r="B24" s="209">
        <f t="shared" si="0"/>
        <v>41103</v>
      </c>
      <c r="C24" s="484">
        <v>5.3905759070348822E-2</v>
      </c>
      <c r="D24" s="484">
        <v>5.3905759070348822E-2</v>
      </c>
      <c r="E24" s="484">
        <v>0</v>
      </c>
      <c r="F24" s="484">
        <v>0</v>
      </c>
      <c r="G24" s="484">
        <v>4.1926629931136647E-2</v>
      </c>
      <c r="H24" s="484">
        <v>4.1926629931136647E-2</v>
      </c>
      <c r="I24" s="484"/>
      <c r="J24" s="484"/>
      <c r="K24" s="484">
        <v>9.0180269373851624E-2</v>
      </c>
      <c r="L24" s="484">
        <v>9.0180269373851624E-2</v>
      </c>
      <c r="M24" s="484">
        <v>7.1760121230930122E-4</v>
      </c>
      <c r="N24" s="484">
        <v>7.1760121230930122E-4</v>
      </c>
      <c r="O24" s="484">
        <v>0</v>
      </c>
      <c r="P24" s="484">
        <v>0</v>
      </c>
      <c r="Q24" s="484">
        <v>6.2288999058973552E-4</v>
      </c>
      <c r="R24" s="484">
        <v>6.2288999058973552E-4</v>
      </c>
      <c r="S24" s="484"/>
      <c r="T24" s="484"/>
      <c r="U24" s="484">
        <v>1.0076639025106537E-3</v>
      </c>
      <c r="V24" s="484">
        <v>1.0076639025106537E-3</v>
      </c>
      <c r="W24" s="484">
        <v>284</v>
      </c>
      <c r="X24" s="485">
        <v>250.2</v>
      </c>
      <c r="Y24" s="56" t="str">
        <f>IF(D24&gt;'[3]1d. STPIS MED Threshold'!$C$10,"Yes","NO")</f>
        <v>NO</v>
      </c>
      <c r="Z24" s="481"/>
    </row>
    <row r="25" spans="2:26" s="482" customFormat="1" x14ac:dyDescent="0.2">
      <c r="B25" s="209">
        <f t="shared" si="0"/>
        <v>41104</v>
      </c>
      <c r="C25" s="484">
        <v>0.20265894654438865</v>
      </c>
      <c r="D25" s="484">
        <v>0.20265894654438865</v>
      </c>
      <c r="E25" s="484">
        <v>0</v>
      </c>
      <c r="F25" s="484">
        <v>0</v>
      </c>
      <c r="G25" s="484">
        <v>0.17857042934089143</v>
      </c>
      <c r="H25" s="484">
        <v>0.17857042934089143</v>
      </c>
      <c r="I25" s="484"/>
      <c r="J25" s="484"/>
      <c r="K25" s="484">
        <v>0.27661577438065121</v>
      </c>
      <c r="L25" s="484">
        <v>0.27661577438065121</v>
      </c>
      <c r="M25" s="484">
        <v>1.9674390655742171E-3</v>
      </c>
      <c r="N25" s="484">
        <v>1.9674390655742171E-3</v>
      </c>
      <c r="O25" s="484">
        <v>0</v>
      </c>
      <c r="P25" s="484">
        <v>0</v>
      </c>
      <c r="Q25" s="484">
        <v>1.9668813888097146E-3</v>
      </c>
      <c r="R25" s="484">
        <v>1.9668813888097146E-3</v>
      </c>
      <c r="S25" s="484"/>
      <c r="T25" s="484"/>
      <c r="U25" s="484">
        <v>1.9911229881277776E-3</v>
      </c>
      <c r="V25" s="484">
        <v>1.9911229881277776E-3</v>
      </c>
      <c r="W25" s="484">
        <v>248</v>
      </c>
      <c r="X25" s="485">
        <v>182.4</v>
      </c>
      <c r="Y25" s="56" t="str">
        <f>IF(D25&gt;'[3]1d. STPIS MED Threshold'!$C$10,"Yes","NO")</f>
        <v>NO</v>
      </c>
      <c r="Z25" s="481"/>
    </row>
    <row r="26" spans="2:26" s="482" customFormat="1" x14ac:dyDescent="0.2">
      <c r="B26" s="209">
        <f t="shared" si="0"/>
        <v>41105</v>
      </c>
      <c r="C26" s="484">
        <v>6.7762031635738074E-2</v>
      </c>
      <c r="D26" s="484">
        <v>6.7762031635738074E-2</v>
      </c>
      <c r="E26" s="484">
        <v>0</v>
      </c>
      <c r="F26" s="484">
        <v>0</v>
      </c>
      <c r="G26" s="484">
        <v>8.1794187616258382E-2</v>
      </c>
      <c r="H26" s="484">
        <v>8.1794187616258382E-2</v>
      </c>
      <c r="I26" s="484"/>
      <c r="J26" s="484"/>
      <c r="K26" s="484">
        <v>2.6783964590338757E-2</v>
      </c>
      <c r="L26" s="484">
        <v>2.6783964590338757E-2</v>
      </c>
      <c r="M26" s="484">
        <v>1.0459402546370612E-3</v>
      </c>
      <c r="N26" s="484">
        <v>1.0459402546370612E-3</v>
      </c>
      <c r="O26" s="484">
        <v>0</v>
      </c>
      <c r="P26" s="484">
        <v>0</v>
      </c>
      <c r="Q26" s="484">
        <v>1.3395284909313747E-3</v>
      </c>
      <c r="R26" s="484">
        <v>1.3395284909313747E-3</v>
      </c>
      <c r="S26" s="484"/>
      <c r="T26" s="484"/>
      <c r="U26" s="484">
        <v>1.8441510889191654E-4</v>
      </c>
      <c r="V26" s="484">
        <v>1.8441510889191654E-4</v>
      </c>
      <c r="W26" s="484">
        <v>160</v>
      </c>
      <c r="X26" s="485">
        <v>142.6</v>
      </c>
      <c r="Y26" s="56" t="str">
        <f>IF(D26&gt;'[3]1d. STPIS MED Threshold'!$C$10,"Yes","NO")</f>
        <v>NO</v>
      </c>
      <c r="Z26" s="481"/>
    </row>
    <row r="27" spans="2:26" s="482" customFormat="1" x14ac:dyDescent="0.2">
      <c r="B27" s="209">
        <f t="shared" si="0"/>
        <v>41106</v>
      </c>
      <c r="C27" s="484">
        <v>6.9061771438980638E-2</v>
      </c>
      <c r="D27" s="484">
        <v>6.9061771438980638E-2</v>
      </c>
      <c r="E27" s="484">
        <v>0</v>
      </c>
      <c r="F27" s="484">
        <v>0</v>
      </c>
      <c r="G27" s="484">
        <v>3.4254273571055607E-2</v>
      </c>
      <c r="H27" s="484">
        <v>3.4254273571055607E-2</v>
      </c>
      <c r="I27" s="484"/>
      <c r="J27" s="484"/>
      <c r="K27" s="484">
        <v>0.17330386326762925</v>
      </c>
      <c r="L27" s="484">
        <v>0.17330386326762925</v>
      </c>
      <c r="M27" s="484">
        <v>8.5363922085762418E-4</v>
      </c>
      <c r="N27" s="484">
        <v>8.5363922085762418E-4</v>
      </c>
      <c r="O27" s="484">
        <v>0</v>
      </c>
      <c r="P27" s="484">
        <v>0</v>
      </c>
      <c r="Q27" s="484">
        <v>4.538284304104154E-4</v>
      </c>
      <c r="R27" s="484">
        <v>4.538284304104154E-4</v>
      </c>
      <c r="S27" s="484"/>
      <c r="T27" s="484"/>
      <c r="U27" s="484">
        <v>2.0516746106500729E-3</v>
      </c>
      <c r="V27" s="484">
        <v>2.0516746106500729E-3</v>
      </c>
      <c r="W27" s="484">
        <v>292</v>
      </c>
      <c r="X27" s="485">
        <v>256.60000000000002</v>
      </c>
      <c r="Y27" s="56" t="str">
        <f>IF(D27&gt;'[3]1d. STPIS MED Threshold'!$C$10,"Yes","NO")</f>
        <v>NO</v>
      </c>
      <c r="Z27" s="481"/>
    </row>
    <row r="28" spans="2:26" s="482" customFormat="1" x14ac:dyDescent="0.2">
      <c r="B28" s="209">
        <f t="shared" si="0"/>
        <v>41107</v>
      </c>
      <c r="C28" s="484">
        <v>6.5610801005058283E-2</v>
      </c>
      <c r="D28" s="484">
        <v>6.5610801005058283E-2</v>
      </c>
      <c r="E28" s="484">
        <v>0</v>
      </c>
      <c r="F28" s="484">
        <v>0</v>
      </c>
      <c r="G28" s="484">
        <v>4.9981209454932042E-2</v>
      </c>
      <c r="H28" s="484">
        <v>4.9981209454932042E-2</v>
      </c>
      <c r="I28" s="484"/>
      <c r="J28" s="484"/>
      <c r="K28" s="484">
        <v>0.11277172907992361</v>
      </c>
      <c r="L28" s="484">
        <v>0.11277172907992361</v>
      </c>
      <c r="M28" s="484">
        <v>1.8507080270768993E-3</v>
      </c>
      <c r="N28" s="484">
        <v>1.8507080270768993E-3</v>
      </c>
      <c r="O28" s="484">
        <v>0</v>
      </c>
      <c r="P28" s="484">
        <v>0</v>
      </c>
      <c r="Q28" s="484">
        <v>1.0400700229793612E-3</v>
      </c>
      <c r="R28" s="484">
        <v>1.0400700229793612E-3</v>
      </c>
      <c r="S28" s="484"/>
      <c r="T28" s="484"/>
      <c r="U28" s="484">
        <v>4.2793884612445359E-3</v>
      </c>
      <c r="V28" s="484">
        <v>4.2793884612445359E-3</v>
      </c>
      <c r="W28" s="484">
        <v>278</v>
      </c>
      <c r="X28" s="485">
        <v>244</v>
      </c>
      <c r="Y28" s="56" t="str">
        <f>IF(D28&gt;'[3]1d. STPIS MED Threshold'!$C$10,"Yes","NO")</f>
        <v>NO</v>
      </c>
      <c r="Z28" s="481"/>
    </row>
    <row r="29" spans="2:26" s="482" customFormat="1" x14ac:dyDescent="0.2">
      <c r="B29" s="209">
        <f t="shared" si="0"/>
        <v>41108</v>
      </c>
      <c r="C29" s="484">
        <v>1.7586367269738397E-2</v>
      </c>
      <c r="D29" s="484">
        <v>1.7586367269738397E-2</v>
      </c>
      <c r="E29" s="484">
        <v>0</v>
      </c>
      <c r="F29" s="484">
        <v>0</v>
      </c>
      <c r="G29" s="484">
        <v>7.1202493102151898E-3</v>
      </c>
      <c r="H29" s="484">
        <v>7.1202493102151898E-3</v>
      </c>
      <c r="I29" s="484"/>
      <c r="J29" s="484"/>
      <c r="K29" s="484">
        <v>4.8849882086542458E-2</v>
      </c>
      <c r="L29" s="484">
        <v>4.8849882086542458E-2</v>
      </c>
      <c r="M29" s="484">
        <v>1.9362282901205129E-4</v>
      </c>
      <c r="N29" s="484">
        <v>1.9362282901205129E-4</v>
      </c>
      <c r="O29" s="484">
        <v>0</v>
      </c>
      <c r="P29" s="484">
        <v>0</v>
      </c>
      <c r="Q29" s="484">
        <v>9.6217287085264107E-5</v>
      </c>
      <c r="R29" s="484">
        <v>9.6217287085264107E-5</v>
      </c>
      <c r="S29" s="484"/>
      <c r="T29" s="484"/>
      <c r="U29" s="484">
        <v>4.8491909052221922E-4</v>
      </c>
      <c r="V29" s="484">
        <v>4.8491909052221922E-4</v>
      </c>
      <c r="W29" s="484">
        <v>236</v>
      </c>
      <c r="X29" s="485">
        <v>215.2</v>
      </c>
      <c r="Y29" s="56" t="str">
        <f>IF(D29&gt;'[3]1d. STPIS MED Threshold'!$C$10,"Yes","NO")</f>
        <v>NO</v>
      </c>
      <c r="Z29" s="481"/>
    </row>
    <row r="30" spans="2:26" s="482" customFormat="1" x14ac:dyDescent="0.2">
      <c r="B30" s="209">
        <f t="shared" si="0"/>
        <v>41109</v>
      </c>
      <c r="C30" s="484">
        <v>2.6824093923550122E-2</v>
      </c>
      <c r="D30" s="484">
        <v>2.6824093923550122E-2</v>
      </c>
      <c r="E30" s="484">
        <v>0</v>
      </c>
      <c r="F30" s="484">
        <v>0</v>
      </c>
      <c r="G30" s="484">
        <v>3.0518331002581618E-2</v>
      </c>
      <c r="H30" s="484">
        <v>3.0518331002581618E-2</v>
      </c>
      <c r="I30" s="484"/>
      <c r="J30" s="484"/>
      <c r="K30" s="484">
        <v>1.6165673084083711E-2</v>
      </c>
      <c r="L30" s="484">
        <v>1.6165673084083711E-2</v>
      </c>
      <c r="M30" s="484">
        <v>3.8666520847997001E-4</v>
      </c>
      <c r="N30" s="484">
        <v>3.8666520847997001E-4</v>
      </c>
      <c r="O30" s="484">
        <v>0</v>
      </c>
      <c r="P30" s="484">
        <v>0</v>
      </c>
      <c r="Q30" s="484">
        <v>4.8913218187901161E-4</v>
      </c>
      <c r="R30" s="484">
        <v>4.8913218187901161E-4</v>
      </c>
      <c r="S30" s="484"/>
      <c r="T30" s="484"/>
      <c r="U30" s="484">
        <v>8.7043641509471493E-5</v>
      </c>
      <c r="V30" s="484">
        <v>8.7043641509471493E-5</v>
      </c>
      <c r="W30" s="484">
        <v>214</v>
      </c>
      <c r="X30" s="485">
        <v>180.4</v>
      </c>
      <c r="Y30" s="56" t="str">
        <f>IF(D30&gt;'[3]1d. STPIS MED Threshold'!$C$10,"Yes","NO")</f>
        <v>NO</v>
      </c>
      <c r="Z30" s="481"/>
    </row>
    <row r="31" spans="2:26" s="482" customFormat="1" x14ac:dyDescent="0.2">
      <c r="B31" s="209">
        <f t="shared" si="0"/>
        <v>41110</v>
      </c>
      <c r="C31" s="484">
        <v>0.13944797865172281</v>
      </c>
      <c r="D31" s="484">
        <v>0.13944797865172281</v>
      </c>
      <c r="E31" s="484">
        <v>0</v>
      </c>
      <c r="F31" s="484">
        <v>0</v>
      </c>
      <c r="G31" s="484">
        <v>4.3298279489719309E-2</v>
      </c>
      <c r="H31" s="484">
        <v>4.3298279489719309E-2</v>
      </c>
      <c r="I31" s="484"/>
      <c r="J31" s="484"/>
      <c r="K31" s="484">
        <v>0.42592238995602183</v>
      </c>
      <c r="L31" s="484">
        <v>0.42592238995602183</v>
      </c>
      <c r="M31" s="484">
        <v>2.6363688042389038E-3</v>
      </c>
      <c r="N31" s="484">
        <v>2.6363688042389038E-3</v>
      </c>
      <c r="O31" s="484">
        <v>0</v>
      </c>
      <c r="P31" s="484">
        <v>0</v>
      </c>
      <c r="Q31" s="484">
        <v>3.9951818915303792E-4</v>
      </c>
      <c r="R31" s="484">
        <v>3.9951818915303792E-4</v>
      </c>
      <c r="S31" s="484"/>
      <c r="T31" s="484"/>
      <c r="U31" s="484">
        <v>9.2942017770725385E-3</v>
      </c>
      <c r="V31" s="484">
        <v>9.2942017770725385E-3</v>
      </c>
      <c r="W31" s="484">
        <v>247</v>
      </c>
      <c r="X31" s="485">
        <v>221.2</v>
      </c>
      <c r="Y31" s="56" t="str">
        <f>IF(D31&gt;'[3]1d. STPIS MED Threshold'!$C$10,"Yes","NO")</f>
        <v>NO</v>
      </c>
      <c r="Z31" s="481"/>
    </row>
    <row r="32" spans="2:26" s="482" customFormat="1" x14ac:dyDescent="0.2">
      <c r="B32" s="209">
        <f t="shared" si="0"/>
        <v>41111</v>
      </c>
      <c r="C32" s="484">
        <v>7.7782018303732589E-2</v>
      </c>
      <c r="D32" s="484">
        <v>7.7782018303732589E-2</v>
      </c>
      <c r="E32" s="484">
        <v>0</v>
      </c>
      <c r="F32" s="484">
        <v>0</v>
      </c>
      <c r="G32" s="484">
        <v>0.10162756770591079</v>
      </c>
      <c r="H32" s="484">
        <v>0.10162756770591079</v>
      </c>
      <c r="I32" s="484"/>
      <c r="J32" s="484"/>
      <c r="K32" s="484">
        <v>8.0574664731870201E-3</v>
      </c>
      <c r="L32" s="484">
        <v>8.0574664731870201E-3</v>
      </c>
      <c r="M32" s="484">
        <v>1.4165368208776004E-3</v>
      </c>
      <c r="N32" s="484">
        <v>1.4165368208776004E-3</v>
      </c>
      <c r="O32" s="484">
        <v>0</v>
      </c>
      <c r="P32" s="484">
        <v>0</v>
      </c>
      <c r="Q32" s="484">
        <v>1.6651781018515068E-3</v>
      </c>
      <c r="R32" s="484">
        <v>1.6651781018515068E-3</v>
      </c>
      <c r="S32" s="484"/>
      <c r="T32" s="484"/>
      <c r="U32" s="484">
        <v>6.9625622276406427E-4</v>
      </c>
      <c r="V32" s="484">
        <v>6.9625622276406427E-4</v>
      </c>
      <c r="W32" s="484">
        <v>145</v>
      </c>
      <c r="X32" s="485">
        <v>130.19999999999999</v>
      </c>
      <c r="Y32" s="56" t="str">
        <f>IF(D32&gt;'[3]1d. STPIS MED Threshold'!$C$10,"Yes","NO")</f>
        <v>NO</v>
      </c>
      <c r="Z32" s="481"/>
    </row>
    <row r="33" spans="2:26" s="482" customFormat="1" x14ac:dyDescent="0.2">
      <c r="B33" s="209">
        <f t="shared" si="0"/>
        <v>41112</v>
      </c>
      <c r="C33" s="484">
        <v>0.14085020806141546</v>
      </c>
      <c r="D33" s="484">
        <v>0.14085020806141546</v>
      </c>
      <c r="E33" s="484">
        <v>0</v>
      </c>
      <c r="F33" s="484">
        <v>0</v>
      </c>
      <c r="G33" s="484">
        <v>0.10372309827725142</v>
      </c>
      <c r="H33" s="484">
        <v>0.10372309827725142</v>
      </c>
      <c r="I33" s="484"/>
      <c r="J33" s="484"/>
      <c r="K33" s="484">
        <v>0.25221507787160946</v>
      </c>
      <c r="L33" s="484">
        <v>0.25221507787160946</v>
      </c>
      <c r="M33" s="484">
        <v>2.509943913938821E-3</v>
      </c>
      <c r="N33" s="484">
        <v>2.509943913938821E-3</v>
      </c>
      <c r="O33" s="484">
        <v>0</v>
      </c>
      <c r="P33" s="484">
        <v>0</v>
      </c>
      <c r="Q33" s="484">
        <v>2.3171931039103117E-3</v>
      </c>
      <c r="R33" s="484">
        <v>2.3171931039103117E-3</v>
      </c>
      <c r="S33" s="484"/>
      <c r="T33" s="484"/>
      <c r="U33" s="484">
        <v>3.1079179016556676E-3</v>
      </c>
      <c r="V33" s="484">
        <v>3.1079179016556676E-3</v>
      </c>
      <c r="W33" s="484">
        <v>161</v>
      </c>
      <c r="X33" s="485">
        <v>132</v>
      </c>
      <c r="Y33" s="56" t="str">
        <f>IF(D33&gt;'[3]1d. STPIS MED Threshold'!$C$10,"Yes","NO")</f>
        <v>NO</v>
      </c>
      <c r="Z33" s="481"/>
    </row>
    <row r="34" spans="2:26" s="482" customFormat="1" x14ac:dyDescent="0.2">
      <c r="B34" s="209">
        <f t="shared" si="0"/>
        <v>41113</v>
      </c>
      <c r="C34" s="484">
        <v>8.2039320327422283E-2</v>
      </c>
      <c r="D34" s="484">
        <v>8.2039320327422283E-2</v>
      </c>
      <c r="E34" s="484">
        <v>0</v>
      </c>
      <c r="F34" s="484">
        <v>0</v>
      </c>
      <c r="G34" s="484">
        <v>7.3907210671582096E-2</v>
      </c>
      <c r="H34" s="484">
        <v>7.3907210671582096E-2</v>
      </c>
      <c r="I34" s="484"/>
      <c r="J34" s="484"/>
      <c r="K34" s="484">
        <v>0.10697957125787431</v>
      </c>
      <c r="L34" s="484">
        <v>0.10697957125787431</v>
      </c>
      <c r="M34" s="484">
        <v>5.0875531442178793E-4</v>
      </c>
      <c r="N34" s="484">
        <v>5.0875531442178793E-4</v>
      </c>
      <c r="O34" s="484">
        <v>0</v>
      </c>
      <c r="P34" s="484">
        <v>0</v>
      </c>
      <c r="Q34" s="484">
        <v>5.2215380989490095E-4</v>
      </c>
      <c r="R34" s="484">
        <v>5.2215380989490095E-4</v>
      </c>
      <c r="S34" s="484"/>
      <c r="T34" s="484"/>
      <c r="U34" s="484">
        <v>4.748288072040021E-4</v>
      </c>
      <c r="V34" s="484">
        <v>4.748288072040021E-4</v>
      </c>
      <c r="W34" s="484">
        <v>221</v>
      </c>
      <c r="X34" s="485">
        <v>184.2</v>
      </c>
      <c r="Y34" s="56" t="str">
        <f>IF(D34&gt;'[3]1d. STPIS MED Threshold'!$C$10,"Yes","NO")</f>
        <v>NO</v>
      </c>
      <c r="Z34" s="481"/>
    </row>
    <row r="35" spans="2:26" s="482" customFormat="1" x14ac:dyDescent="0.2">
      <c r="B35" s="209">
        <f t="shared" si="0"/>
        <v>41114</v>
      </c>
      <c r="C35" s="484">
        <v>3.4523662151811393E-2</v>
      </c>
      <c r="D35" s="484">
        <v>3.4523662151811393E-2</v>
      </c>
      <c r="E35" s="484">
        <v>0</v>
      </c>
      <c r="F35" s="484">
        <v>0</v>
      </c>
      <c r="G35" s="484">
        <v>4.3553154825241157E-2</v>
      </c>
      <c r="H35" s="484">
        <v>4.3553154825241157E-2</v>
      </c>
      <c r="I35" s="484"/>
      <c r="J35" s="484"/>
      <c r="K35" s="484">
        <v>8.2630030846280768E-3</v>
      </c>
      <c r="L35" s="484">
        <v>8.2630030846280768E-3</v>
      </c>
      <c r="M35" s="484">
        <v>5.6404640882980542E-4</v>
      </c>
      <c r="N35" s="484">
        <v>5.6404640882980542E-4</v>
      </c>
      <c r="O35" s="484">
        <v>0</v>
      </c>
      <c r="P35" s="484">
        <v>0</v>
      </c>
      <c r="Q35" s="484">
        <v>6.0709561588839344E-4</v>
      </c>
      <c r="R35" s="484">
        <v>6.0709561588839344E-4</v>
      </c>
      <c r="S35" s="484"/>
      <c r="T35" s="484"/>
      <c r="U35" s="484">
        <v>4.4328574304209993E-4</v>
      </c>
      <c r="V35" s="484">
        <v>4.4328574304209993E-4</v>
      </c>
      <c r="W35" s="484">
        <v>233</v>
      </c>
      <c r="X35" s="485">
        <v>220.2</v>
      </c>
      <c r="Y35" s="56" t="str">
        <f>IF(D35&gt;'[3]1d. STPIS MED Threshold'!$C$10,"Yes","NO")</f>
        <v>NO</v>
      </c>
      <c r="Z35" s="481"/>
    </row>
    <row r="36" spans="2:26" s="482" customFormat="1" x14ac:dyDescent="0.2">
      <c r="B36" s="209">
        <f t="shared" si="0"/>
        <v>41115</v>
      </c>
      <c r="C36" s="484">
        <v>8.1810937941779266E-2</v>
      </c>
      <c r="D36" s="484">
        <v>8.1810937941779266E-2</v>
      </c>
      <c r="E36" s="484">
        <v>0</v>
      </c>
      <c r="F36" s="484">
        <v>0</v>
      </c>
      <c r="G36" s="484">
        <v>3.4834394806743177E-2</v>
      </c>
      <c r="H36" s="484">
        <v>3.4834394806743177E-2</v>
      </c>
      <c r="I36" s="484"/>
      <c r="J36" s="484"/>
      <c r="K36" s="484">
        <v>0.22116557409610729</v>
      </c>
      <c r="L36" s="484">
        <v>0.22116557409610729</v>
      </c>
      <c r="M36" s="484">
        <v>9.1972420581470579E-4</v>
      </c>
      <c r="N36" s="484">
        <v>9.1972420581470579E-4</v>
      </c>
      <c r="O36" s="484">
        <v>0</v>
      </c>
      <c r="P36" s="484">
        <v>0</v>
      </c>
      <c r="Q36" s="484">
        <v>7.1596633786073403E-4</v>
      </c>
      <c r="R36" s="484">
        <v>7.1596633786073403E-4</v>
      </c>
      <c r="S36" s="484"/>
      <c r="T36" s="484"/>
      <c r="U36" s="484">
        <v>1.5304391307731672E-3</v>
      </c>
      <c r="V36" s="484">
        <v>1.5304391307731672E-3</v>
      </c>
      <c r="W36" s="484">
        <v>236</v>
      </c>
      <c r="X36" s="485">
        <v>193.8</v>
      </c>
      <c r="Y36" s="56" t="str">
        <f>IF(D36&gt;'[3]1d. STPIS MED Threshold'!$C$10,"Yes","NO")</f>
        <v>NO</v>
      </c>
      <c r="Z36" s="481"/>
    </row>
    <row r="37" spans="2:26" s="482" customFormat="1" x14ac:dyDescent="0.2">
      <c r="B37" s="209">
        <f t="shared" si="0"/>
        <v>41116</v>
      </c>
      <c r="C37" s="484">
        <v>3.8311318979668198E-2</v>
      </c>
      <c r="D37" s="484">
        <v>3.8311318979668198E-2</v>
      </c>
      <c r="E37" s="484">
        <v>0</v>
      </c>
      <c r="F37" s="484">
        <v>0</v>
      </c>
      <c r="G37" s="484">
        <v>5.0765815290096029E-2</v>
      </c>
      <c r="H37" s="484">
        <v>5.0765815290096029E-2</v>
      </c>
      <c r="I37" s="484"/>
      <c r="J37" s="484"/>
      <c r="K37" s="484">
        <v>1.8751125859007931E-3</v>
      </c>
      <c r="L37" s="484">
        <v>1.8751125859007931E-3</v>
      </c>
      <c r="M37" s="484">
        <v>1.0204764722236881E-3</v>
      </c>
      <c r="N37" s="484">
        <v>1.0204764722236881E-3</v>
      </c>
      <c r="O37" s="484">
        <v>0</v>
      </c>
      <c r="P37" s="484">
        <v>0</v>
      </c>
      <c r="Q37" s="484">
        <v>1.3655192153200397E-3</v>
      </c>
      <c r="R37" s="484">
        <v>1.3655192153200397E-3</v>
      </c>
      <c r="S37" s="484"/>
      <c r="T37" s="484"/>
      <c r="U37" s="484">
        <v>1.179810771330196E-5</v>
      </c>
      <c r="V37" s="484">
        <v>1.179810771330196E-5</v>
      </c>
      <c r="W37" s="484">
        <v>188</v>
      </c>
      <c r="X37" s="485">
        <v>182</v>
      </c>
      <c r="Y37" s="56" t="str">
        <f>IF(D37&gt;'[3]1d. STPIS MED Threshold'!$C$10,"Yes","NO")</f>
        <v>NO</v>
      </c>
      <c r="Z37" s="481"/>
    </row>
    <row r="38" spans="2:26" s="482" customFormat="1" x14ac:dyDescent="0.2">
      <c r="B38" s="209">
        <f t="shared" si="0"/>
        <v>41117</v>
      </c>
      <c r="C38" s="484">
        <v>0.18618998215632168</v>
      </c>
      <c r="D38" s="484">
        <v>0.18618998215632168</v>
      </c>
      <c r="E38" s="484">
        <v>0</v>
      </c>
      <c r="F38" s="484">
        <v>0</v>
      </c>
      <c r="G38" s="484">
        <v>0.2461036491835791</v>
      </c>
      <c r="H38" s="484">
        <v>0.2461036491835791</v>
      </c>
      <c r="I38" s="484"/>
      <c r="J38" s="484"/>
      <c r="K38" s="484">
        <v>1.21335562591858E-2</v>
      </c>
      <c r="L38" s="484">
        <v>1.21335562591858E-2</v>
      </c>
      <c r="M38" s="484">
        <v>3.4650143864820284E-3</v>
      </c>
      <c r="N38" s="484">
        <v>3.4650143864820284E-3</v>
      </c>
      <c r="O38" s="484">
        <v>0</v>
      </c>
      <c r="P38" s="484">
        <v>0</v>
      </c>
      <c r="Q38" s="484">
        <v>4.6026013960908151E-3</v>
      </c>
      <c r="R38" s="484">
        <v>4.6026013960908151E-3</v>
      </c>
      <c r="S38" s="484"/>
      <c r="T38" s="484"/>
      <c r="U38" s="484">
        <v>1.5940909376725766E-4</v>
      </c>
      <c r="V38" s="484">
        <v>1.5940909376725766E-4</v>
      </c>
      <c r="W38" s="484">
        <v>198</v>
      </c>
      <c r="X38" s="485">
        <v>181.4</v>
      </c>
      <c r="Y38" s="56" t="str">
        <f>IF(D38&gt;'[3]1d. STPIS MED Threshold'!$C$10,"Yes","NO")</f>
        <v>NO</v>
      </c>
      <c r="Z38" s="481"/>
    </row>
    <row r="39" spans="2:26" s="482" customFormat="1" x14ac:dyDescent="0.2">
      <c r="B39" s="209">
        <f t="shared" si="0"/>
        <v>41118</v>
      </c>
      <c r="C39" s="484">
        <v>0.27436828109829753</v>
      </c>
      <c r="D39" s="484">
        <v>0.27436828109829753</v>
      </c>
      <c r="E39" s="484">
        <v>0</v>
      </c>
      <c r="F39" s="484">
        <v>0</v>
      </c>
      <c r="G39" s="484">
        <v>6.4365883110293108E-3</v>
      </c>
      <c r="H39" s="484">
        <v>6.4365883110293108E-3</v>
      </c>
      <c r="I39" s="484"/>
      <c r="J39" s="484"/>
      <c r="K39" s="484">
        <v>1.0642167237036877</v>
      </c>
      <c r="L39" s="484">
        <v>1.0642167237036877</v>
      </c>
      <c r="M39" s="484">
        <v>6.5355067621341006E-3</v>
      </c>
      <c r="N39" s="484">
        <v>6.5355067621341006E-3</v>
      </c>
      <c r="O39" s="484">
        <v>0</v>
      </c>
      <c r="P39" s="484">
        <v>0</v>
      </c>
      <c r="Q39" s="484">
        <v>8.5219627170948705E-5</v>
      </c>
      <c r="R39" s="484">
        <v>8.5219627170948705E-5</v>
      </c>
      <c r="S39" s="484"/>
      <c r="T39" s="484"/>
      <c r="U39" s="484">
        <v>2.5549839401539425E-2</v>
      </c>
      <c r="V39" s="484">
        <v>2.5549839401539425E-2</v>
      </c>
      <c r="W39" s="484">
        <v>252</v>
      </c>
      <c r="X39" s="485">
        <v>214</v>
      </c>
      <c r="Y39" s="56" t="str">
        <f>IF(D39&gt;'[3]1d. STPIS MED Threshold'!$C$10,"Yes","NO")</f>
        <v>NO</v>
      </c>
      <c r="Z39" s="481"/>
    </row>
    <row r="40" spans="2:26" s="482" customFormat="1" x14ac:dyDescent="0.2">
      <c r="B40" s="209">
        <f t="shared" si="0"/>
        <v>41119</v>
      </c>
      <c r="C40" s="484">
        <v>5.9248484713394077E-2</v>
      </c>
      <c r="D40" s="484">
        <v>5.9248484713394077E-2</v>
      </c>
      <c r="E40" s="484">
        <v>0</v>
      </c>
      <c r="F40" s="484">
        <v>0</v>
      </c>
      <c r="G40" s="484">
        <v>5.4866218896971672E-2</v>
      </c>
      <c r="H40" s="484">
        <v>5.4866218896971672E-2</v>
      </c>
      <c r="I40" s="484"/>
      <c r="J40" s="484"/>
      <c r="K40" s="484">
        <v>7.2755829608749989E-2</v>
      </c>
      <c r="L40" s="484">
        <v>7.2755829608749989E-2</v>
      </c>
      <c r="M40" s="484">
        <v>1.613749665544439E-3</v>
      </c>
      <c r="N40" s="484">
        <v>1.613749665544439E-3</v>
      </c>
      <c r="O40" s="484">
        <v>0</v>
      </c>
      <c r="P40" s="484">
        <v>0</v>
      </c>
      <c r="Q40" s="484">
        <v>1.725764686058613E-3</v>
      </c>
      <c r="R40" s="484">
        <v>1.725764686058613E-3</v>
      </c>
      <c r="S40" s="484"/>
      <c r="T40" s="484"/>
      <c r="U40" s="484">
        <v>1.3030975625272217E-3</v>
      </c>
      <c r="V40" s="484">
        <v>1.3030975625272217E-3</v>
      </c>
      <c r="W40" s="484">
        <v>160</v>
      </c>
      <c r="X40" s="485">
        <v>117.4</v>
      </c>
      <c r="Y40" s="56" t="str">
        <f>IF(D40&gt;'[3]1d. STPIS MED Threshold'!$C$10,"Yes","NO")</f>
        <v>NO</v>
      </c>
      <c r="Z40" s="481"/>
    </row>
    <row r="41" spans="2:26" s="482" customFormat="1" x14ac:dyDescent="0.2">
      <c r="B41" s="209">
        <f t="shared" si="0"/>
        <v>41120</v>
      </c>
      <c r="C41" s="484">
        <v>3.0036961759758726E-2</v>
      </c>
      <c r="D41" s="484">
        <v>3.0036961759758726E-2</v>
      </c>
      <c r="E41" s="484">
        <v>0</v>
      </c>
      <c r="F41" s="484">
        <v>0</v>
      </c>
      <c r="G41" s="484">
        <v>4.7002518536752207E-3</v>
      </c>
      <c r="H41" s="484">
        <v>4.7002518536752207E-3</v>
      </c>
      <c r="I41" s="484"/>
      <c r="J41" s="484"/>
      <c r="K41" s="484">
        <v>0.104574982102512</v>
      </c>
      <c r="L41" s="484">
        <v>0.104574982102512</v>
      </c>
      <c r="M41" s="484">
        <v>2.0371608626423969E-3</v>
      </c>
      <c r="N41" s="484">
        <v>2.0371608626423969E-3</v>
      </c>
      <c r="O41" s="484">
        <v>0</v>
      </c>
      <c r="P41" s="484">
        <v>0</v>
      </c>
      <c r="Q41" s="484">
        <v>1.3156338135365001E-4</v>
      </c>
      <c r="R41" s="484">
        <v>1.3156338135365001E-4</v>
      </c>
      <c r="S41" s="484"/>
      <c r="T41" s="484"/>
      <c r="U41" s="484">
        <v>7.6407816928204505E-3</v>
      </c>
      <c r="V41" s="484">
        <v>7.6407816928204505E-3</v>
      </c>
      <c r="W41" s="484">
        <v>231</v>
      </c>
      <c r="X41" s="485">
        <v>213.6</v>
      </c>
      <c r="Y41" s="56" t="str">
        <f>IF(D41&gt;'[3]1d. STPIS MED Threshold'!$C$10,"Yes","NO")</f>
        <v>NO</v>
      </c>
      <c r="Z41" s="481"/>
    </row>
    <row r="42" spans="2:26" s="482" customFormat="1" x14ac:dyDescent="0.2">
      <c r="B42" s="209">
        <f t="shared" si="0"/>
        <v>41121</v>
      </c>
      <c r="C42" s="484">
        <v>6.7659699410402979E-2</v>
      </c>
      <c r="D42" s="484">
        <v>6.7659699410402979E-2</v>
      </c>
      <c r="E42" s="484">
        <v>0</v>
      </c>
      <c r="F42" s="484">
        <v>0</v>
      </c>
      <c r="G42" s="484">
        <v>8.9931924113467454E-2</v>
      </c>
      <c r="H42" s="484">
        <v>8.9931924113467454E-2</v>
      </c>
      <c r="I42" s="484"/>
      <c r="J42" s="484"/>
      <c r="K42" s="484">
        <v>3.2624495021848603E-3</v>
      </c>
      <c r="L42" s="484">
        <v>3.2624495021848603E-3</v>
      </c>
      <c r="M42" s="484">
        <v>1.058277930524117E-3</v>
      </c>
      <c r="N42" s="484">
        <v>1.058277930524117E-3</v>
      </c>
      <c r="O42" s="484">
        <v>0</v>
      </c>
      <c r="P42" s="484">
        <v>0</v>
      </c>
      <c r="Q42" s="484">
        <v>1.408203716989604E-3</v>
      </c>
      <c r="R42" s="484">
        <v>1.408203716989604E-3</v>
      </c>
      <c r="S42" s="484"/>
      <c r="T42" s="484"/>
      <c r="U42" s="484">
        <v>4.6460511720126341E-5</v>
      </c>
      <c r="V42" s="484">
        <v>4.6460511720126341E-5</v>
      </c>
      <c r="W42" s="484">
        <v>273</v>
      </c>
      <c r="X42" s="485">
        <v>259</v>
      </c>
      <c r="Y42" s="56" t="str">
        <f>IF(D42&gt;'[3]1d. STPIS MED Threshold'!$C$10,"Yes","NO")</f>
        <v>NO</v>
      </c>
      <c r="Z42" s="481"/>
    </row>
    <row r="43" spans="2:26" s="482" customFormat="1" x14ac:dyDescent="0.2">
      <c r="B43" s="209">
        <f t="shared" si="0"/>
        <v>41122</v>
      </c>
      <c r="C43" s="484">
        <v>0.11050737116736703</v>
      </c>
      <c r="D43" s="484">
        <v>0.11050737116736703</v>
      </c>
      <c r="E43" s="484">
        <v>0</v>
      </c>
      <c r="F43" s="484">
        <v>0</v>
      </c>
      <c r="G43" s="484">
        <v>0.14785881934763073</v>
      </c>
      <c r="H43" s="484">
        <v>0.14785881934763073</v>
      </c>
      <c r="I43" s="484"/>
      <c r="J43" s="484"/>
      <c r="K43" s="484">
        <v>2.6209356878492303E-3</v>
      </c>
      <c r="L43" s="484">
        <v>2.6209356878492303E-3</v>
      </c>
      <c r="M43" s="484">
        <v>1.112191081375666E-3</v>
      </c>
      <c r="N43" s="484">
        <v>1.112191081375666E-3</v>
      </c>
      <c r="O43" s="484">
        <v>0</v>
      </c>
      <c r="P43" s="484">
        <v>0</v>
      </c>
      <c r="Q43" s="484">
        <v>1.4905170608391545E-3</v>
      </c>
      <c r="R43" s="484">
        <v>1.4905170608391545E-3</v>
      </c>
      <c r="S43" s="484"/>
      <c r="T43" s="484"/>
      <c r="U43" s="484">
        <v>1.9350632642547022E-5</v>
      </c>
      <c r="V43" s="484">
        <v>1.9350632642547022E-5</v>
      </c>
      <c r="W43" s="484">
        <v>193</v>
      </c>
      <c r="X43" s="485">
        <v>185</v>
      </c>
      <c r="Y43" s="56" t="str">
        <f>IF(D43&gt;'[3]1d. STPIS MED Threshold'!$C$10,"Yes","NO")</f>
        <v>NO</v>
      </c>
      <c r="Z43" s="481"/>
    </row>
    <row r="44" spans="2:26" s="482" customFormat="1" x14ac:dyDescent="0.2">
      <c r="B44" s="209">
        <f t="shared" si="0"/>
        <v>41123</v>
      </c>
      <c r="C44" s="484">
        <v>5.0662893386010772E-2</v>
      </c>
      <c r="D44" s="484">
        <v>5.0662893386010772E-2</v>
      </c>
      <c r="E44" s="484">
        <v>0</v>
      </c>
      <c r="F44" s="484">
        <v>0</v>
      </c>
      <c r="G44" s="484">
        <v>1.740865269556062E-2</v>
      </c>
      <c r="H44" s="484">
        <v>1.740865269556062E-2</v>
      </c>
      <c r="I44" s="484"/>
      <c r="J44" s="484"/>
      <c r="K44" s="484">
        <v>0.15080347141694106</v>
      </c>
      <c r="L44" s="484">
        <v>0.15080347141694106</v>
      </c>
      <c r="M44" s="484">
        <v>6.2535785115670447E-4</v>
      </c>
      <c r="N44" s="484">
        <v>6.2535785115670447E-4</v>
      </c>
      <c r="O44" s="484">
        <v>0</v>
      </c>
      <c r="P44" s="484">
        <v>0</v>
      </c>
      <c r="Q44" s="484">
        <v>6.9438557634650389E-4</v>
      </c>
      <c r="R44" s="484">
        <v>6.9438557634650389E-4</v>
      </c>
      <c r="S44" s="484"/>
      <c r="T44" s="484"/>
      <c r="U44" s="484">
        <v>5.8277893091476319E-4</v>
      </c>
      <c r="V44" s="484">
        <v>5.8277893091476319E-4</v>
      </c>
      <c r="W44" s="484">
        <v>219</v>
      </c>
      <c r="X44" s="485">
        <v>210</v>
      </c>
      <c r="Y44" s="56" t="str">
        <f>IF(D44&gt;'[3]1d. STPIS MED Threshold'!$C$10,"Yes","NO")</f>
        <v>NO</v>
      </c>
      <c r="Z44" s="481"/>
    </row>
    <row r="45" spans="2:26" s="482" customFormat="1" x14ac:dyDescent="0.2">
      <c r="B45" s="209">
        <f t="shared" si="0"/>
        <v>41124</v>
      </c>
      <c r="C45" s="484">
        <v>0.36375474881287539</v>
      </c>
      <c r="D45" s="484">
        <v>0.36375474881287539</v>
      </c>
      <c r="E45" s="484">
        <v>0</v>
      </c>
      <c r="F45" s="484">
        <v>0</v>
      </c>
      <c r="G45" s="484">
        <v>0.22908488944503475</v>
      </c>
      <c r="H45" s="484">
        <v>0.22908488944503475</v>
      </c>
      <c r="I45" s="484"/>
      <c r="J45" s="484"/>
      <c r="K45" s="484">
        <v>0.76002924991337772</v>
      </c>
      <c r="L45" s="484">
        <v>0.76002924991337772</v>
      </c>
      <c r="M45" s="484">
        <v>3.5012570037108548E-3</v>
      </c>
      <c r="N45" s="484">
        <v>3.5012570037108548E-3</v>
      </c>
      <c r="O45" s="484">
        <v>0</v>
      </c>
      <c r="P45" s="484">
        <v>0</v>
      </c>
      <c r="Q45" s="484">
        <v>1.5270488032829888E-3</v>
      </c>
      <c r="R45" s="484">
        <v>1.5270488032829888E-3</v>
      </c>
      <c r="S45" s="484"/>
      <c r="T45" s="484"/>
      <c r="U45" s="484">
        <v>9.2903376665974396E-3</v>
      </c>
      <c r="V45" s="484">
        <v>9.2903376665974396E-3</v>
      </c>
      <c r="W45" s="484">
        <v>351</v>
      </c>
      <c r="X45" s="485">
        <v>296.39999999999998</v>
      </c>
      <c r="Y45" s="56" t="str">
        <f>IF(D45&gt;'[3]1d. STPIS MED Threshold'!$C$10,"Yes","NO")</f>
        <v>NO</v>
      </c>
      <c r="Z45" s="481"/>
    </row>
    <row r="46" spans="2:26" s="482" customFormat="1" x14ac:dyDescent="0.2">
      <c r="B46" s="209">
        <f t="shared" si="0"/>
        <v>41125</v>
      </c>
      <c r="C46" s="484">
        <v>1.6409183482853605E-2</v>
      </c>
      <c r="D46" s="484">
        <v>1.6409183482853605E-2</v>
      </c>
      <c r="E46" s="484">
        <v>0</v>
      </c>
      <c r="F46" s="484">
        <v>0</v>
      </c>
      <c r="G46" s="484">
        <v>7.33017706469225E-3</v>
      </c>
      <c r="H46" s="484">
        <v>7.33017706469225E-3</v>
      </c>
      <c r="I46" s="484"/>
      <c r="J46" s="484"/>
      <c r="K46" s="484">
        <v>4.3031595936851651E-2</v>
      </c>
      <c r="L46" s="484">
        <v>4.3031595936851651E-2</v>
      </c>
      <c r="M46" s="484">
        <v>1.7369490718744411E-3</v>
      </c>
      <c r="N46" s="484">
        <v>1.7369490718744411E-3</v>
      </c>
      <c r="O46" s="484">
        <v>0</v>
      </c>
      <c r="P46" s="484">
        <v>0</v>
      </c>
      <c r="Q46" s="484">
        <v>1.5625623775328934E-3</v>
      </c>
      <c r="R46" s="484">
        <v>1.5625623775328934E-3</v>
      </c>
      <c r="S46" s="484"/>
      <c r="T46" s="484"/>
      <c r="U46" s="484">
        <v>2.2639459067857999E-3</v>
      </c>
      <c r="V46" s="484">
        <v>2.2639459067857999E-3</v>
      </c>
      <c r="W46" s="484">
        <v>183</v>
      </c>
      <c r="X46" s="485">
        <v>169.4</v>
      </c>
      <c r="Y46" s="56" t="str">
        <f>IF(D46&gt;'[3]1d. STPIS MED Threshold'!$C$10,"Yes","NO")</f>
        <v>NO</v>
      </c>
      <c r="Z46" s="481"/>
    </row>
    <row r="47" spans="2:26" s="482" customFormat="1" x14ac:dyDescent="0.2">
      <c r="B47" s="209">
        <f t="shared" si="0"/>
        <v>41126</v>
      </c>
      <c r="C47" s="484">
        <v>0.32158108472415597</v>
      </c>
      <c r="D47" s="484">
        <v>0.32158108472415597</v>
      </c>
      <c r="E47" s="484">
        <v>0</v>
      </c>
      <c r="F47" s="484">
        <v>0</v>
      </c>
      <c r="G47" s="484">
        <v>0.40385439333741446</v>
      </c>
      <c r="H47" s="484">
        <v>0.40385439333741446</v>
      </c>
      <c r="I47" s="484"/>
      <c r="J47" s="484"/>
      <c r="K47" s="484">
        <v>8.5542437629520546E-2</v>
      </c>
      <c r="L47" s="484">
        <v>8.5542437629520546E-2</v>
      </c>
      <c r="M47" s="484">
        <v>4.3270312542527424E-3</v>
      </c>
      <c r="N47" s="484">
        <v>4.3270312542527424E-3</v>
      </c>
      <c r="O47" s="484">
        <v>0</v>
      </c>
      <c r="P47" s="484">
        <v>0</v>
      </c>
      <c r="Q47" s="484">
        <v>5.3991473866504703E-3</v>
      </c>
      <c r="R47" s="484">
        <v>5.3991473866504703E-3</v>
      </c>
      <c r="S47" s="484"/>
      <c r="T47" s="484"/>
      <c r="U47" s="484">
        <v>1.2526763843011346E-3</v>
      </c>
      <c r="V47" s="484">
        <v>1.2526763843011346E-3</v>
      </c>
      <c r="W47" s="484">
        <v>209</v>
      </c>
      <c r="X47" s="485">
        <v>183.2</v>
      </c>
      <c r="Y47" s="56" t="str">
        <f>IF(D47&gt;'[3]1d. STPIS MED Threshold'!$C$10,"Yes","NO")</f>
        <v>NO</v>
      </c>
      <c r="Z47" s="481"/>
    </row>
    <row r="48" spans="2:26" s="482" customFormat="1" x14ac:dyDescent="0.2">
      <c r="B48" s="209">
        <f t="shared" si="0"/>
        <v>41127</v>
      </c>
      <c r="C48" s="484">
        <v>0.64872068165708718</v>
      </c>
      <c r="D48" s="484">
        <v>0.64872068165708718</v>
      </c>
      <c r="E48" s="484">
        <v>0</v>
      </c>
      <c r="F48" s="484">
        <v>0</v>
      </c>
      <c r="G48" s="484">
        <v>0.75144456766472689</v>
      </c>
      <c r="H48" s="484">
        <v>0.75144456766472689</v>
      </c>
      <c r="I48" s="484"/>
      <c r="J48" s="484"/>
      <c r="K48" s="484">
        <v>0.35677655582928158</v>
      </c>
      <c r="L48" s="484">
        <v>0.35677655582928158</v>
      </c>
      <c r="M48" s="484">
        <v>9.9949745176078093E-3</v>
      </c>
      <c r="N48" s="484">
        <v>9.9949745176078093E-3</v>
      </c>
      <c r="O48" s="484">
        <v>0</v>
      </c>
      <c r="P48" s="484">
        <v>0</v>
      </c>
      <c r="Q48" s="484">
        <v>1.1608021471663097E-2</v>
      </c>
      <c r="R48" s="484">
        <v>1.1608021471663097E-2</v>
      </c>
      <c r="S48" s="484"/>
      <c r="T48" s="484"/>
      <c r="U48" s="484">
        <v>5.4085416659844024E-3</v>
      </c>
      <c r="V48" s="484">
        <v>5.4085416659844024E-3</v>
      </c>
      <c r="W48" s="484">
        <v>379</v>
      </c>
      <c r="X48" s="485">
        <v>321.39999999999998</v>
      </c>
      <c r="Y48" s="56" t="str">
        <f>IF(D48&gt;'[3]1d. STPIS MED Threshold'!$C$10,"Yes","NO")</f>
        <v>NO</v>
      </c>
      <c r="Z48" s="481"/>
    </row>
    <row r="49" spans="2:26" s="482" customFormat="1" x14ac:dyDescent="0.2">
      <c r="B49" s="209">
        <f t="shared" si="0"/>
        <v>41128</v>
      </c>
      <c r="C49" s="484">
        <v>4.0951458988752035E-2</v>
      </c>
      <c r="D49" s="484">
        <v>4.0951458988752035E-2</v>
      </c>
      <c r="E49" s="484">
        <v>0</v>
      </c>
      <c r="F49" s="484">
        <v>0</v>
      </c>
      <c r="G49" s="484">
        <v>2.5494009859224145E-2</v>
      </c>
      <c r="H49" s="484">
        <v>2.5494009859224145E-2</v>
      </c>
      <c r="I49" s="484"/>
      <c r="J49" s="484"/>
      <c r="K49" s="484">
        <v>8.6411053019893602E-2</v>
      </c>
      <c r="L49" s="484">
        <v>8.6411053019893602E-2</v>
      </c>
      <c r="M49" s="484">
        <v>9.4728906272100149E-4</v>
      </c>
      <c r="N49" s="484">
        <v>9.4728906272100149E-4</v>
      </c>
      <c r="O49" s="484">
        <v>0</v>
      </c>
      <c r="P49" s="484">
        <v>0</v>
      </c>
      <c r="Q49" s="484">
        <v>2.2884654794348561E-4</v>
      </c>
      <c r="R49" s="484">
        <v>2.2884654794348561E-4</v>
      </c>
      <c r="S49" s="484"/>
      <c r="T49" s="484"/>
      <c r="U49" s="484">
        <v>3.0496752758867643E-3</v>
      </c>
      <c r="V49" s="484">
        <v>3.0496752758867643E-3</v>
      </c>
      <c r="W49" s="484">
        <v>272</v>
      </c>
      <c r="X49" s="485">
        <v>256.60000000000002</v>
      </c>
      <c r="Y49" s="56" t="str">
        <f>IF(D49&gt;'[3]1d. STPIS MED Threshold'!$C$10,"Yes","NO")</f>
        <v>NO</v>
      </c>
      <c r="Z49" s="481"/>
    </row>
    <row r="50" spans="2:26" s="482" customFormat="1" x14ac:dyDescent="0.2">
      <c r="B50" s="209">
        <f t="shared" si="0"/>
        <v>41129</v>
      </c>
      <c r="C50" s="484">
        <v>0.15379783299439276</v>
      </c>
      <c r="D50" s="484">
        <v>0.15379783299439276</v>
      </c>
      <c r="E50" s="484">
        <v>0</v>
      </c>
      <c r="F50" s="484">
        <v>0</v>
      </c>
      <c r="G50" s="484">
        <v>2.666413007873545E-2</v>
      </c>
      <c r="H50" s="484">
        <v>2.666413007873545E-2</v>
      </c>
      <c r="I50" s="484"/>
      <c r="J50" s="484"/>
      <c r="K50" s="484">
        <v>0.52571717681835384</v>
      </c>
      <c r="L50" s="484">
        <v>0.52571717681835384</v>
      </c>
      <c r="M50" s="484">
        <v>3.286311780006837E-3</v>
      </c>
      <c r="N50" s="484">
        <v>3.286311780006837E-3</v>
      </c>
      <c r="O50" s="484">
        <v>0</v>
      </c>
      <c r="P50" s="484">
        <v>0</v>
      </c>
      <c r="Q50" s="484">
        <v>1.3937443451935987E-3</v>
      </c>
      <c r="R50" s="484">
        <v>1.3937443451935987E-3</v>
      </c>
      <c r="S50" s="484"/>
      <c r="T50" s="484"/>
      <c r="U50" s="484">
        <v>8.8338317468200627E-3</v>
      </c>
      <c r="V50" s="484">
        <v>8.8338317468200627E-3</v>
      </c>
      <c r="W50" s="484">
        <v>249</v>
      </c>
      <c r="X50" s="485">
        <v>232.6</v>
      </c>
      <c r="Y50" s="56" t="str">
        <f>IF(D50&gt;'[3]1d. STPIS MED Threshold'!$C$10,"Yes","NO")</f>
        <v>NO</v>
      </c>
      <c r="Z50" s="481"/>
    </row>
    <row r="51" spans="2:26" s="482" customFormat="1" x14ac:dyDescent="0.2">
      <c r="B51" s="209">
        <f t="shared" si="0"/>
        <v>41130</v>
      </c>
      <c r="C51" s="484">
        <v>0.41912089635631045</v>
      </c>
      <c r="D51" s="484">
        <v>0.41912089635631045</v>
      </c>
      <c r="E51" s="484">
        <v>0</v>
      </c>
      <c r="F51" s="484">
        <v>0</v>
      </c>
      <c r="G51" s="484">
        <v>0.44496360348186348</v>
      </c>
      <c r="H51" s="484">
        <v>0.44496360348186348</v>
      </c>
      <c r="I51" s="484"/>
      <c r="J51" s="484"/>
      <c r="K51" s="484">
        <v>0.34847128887790851</v>
      </c>
      <c r="L51" s="484">
        <v>0.34847128887790851</v>
      </c>
      <c r="M51" s="484">
        <v>3.1355618925927686E-3</v>
      </c>
      <c r="N51" s="484">
        <v>3.1355618925927686E-3</v>
      </c>
      <c r="O51" s="484">
        <v>0</v>
      </c>
      <c r="P51" s="484">
        <v>0</v>
      </c>
      <c r="Q51" s="484">
        <v>2.2676779735221002E-3</v>
      </c>
      <c r="R51" s="484">
        <v>2.2676779735221002E-3</v>
      </c>
      <c r="S51" s="484"/>
      <c r="T51" s="484"/>
      <c r="U51" s="484">
        <v>5.6975934030063574E-3</v>
      </c>
      <c r="V51" s="484">
        <v>5.6975934030063574E-3</v>
      </c>
      <c r="W51" s="484">
        <v>274</v>
      </c>
      <c r="X51" s="485">
        <v>232.4</v>
      </c>
      <c r="Y51" s="56" t="str">
        <f>IF(D51&gt;'[3]1d. STPIS MED Threshold'!$C$10,"Yes","NO")</f>
        <v>NO</v>
      </c>
      <c r="Z51" s="481"/>
    </row>
    <row r="52" spans="2:26" s="482" customFormat="1" x14ac:dyDescent="0.2">
      <c r="B52" s="209">
        <f t="shared" si="0"/>
        <v>41131</v>
      </c>
      <c r="C52" s="484">
        <v>0.32074286786289052</v>
      </c>
      <c r="D52" s="484">
        <v>0.32074286786289052</v>
      </c>
      <c r="E52" s="484">
        <v>0</v>
      </c>
      <c r="F52" s="484">
        <v>0</v>
      </c>
      <c r="G52" s="484">
        <v>0.18570297865770344</v>
      </c>
      <c r="H52" s="484">
        <v>0.18570297865770344</v>
      </c>
      <c r="I52" s="484"/>
      <c r="J52" s="484"/>
      <c r="K52" s="484">
        <v>0.71747529220320161</v>
      </c>
      <c r="L52" s="484">
        <v>0.71747529220320161</v>
      </c>
      <c r="M52" s="484">
        <v>8.0089591172565876E-3</v>
      </c>
      <c r="N52" s="484">
        <v>8.0089591172565876E-3</v>
      </c>
      <c r="O52" s="484">
        <v>0</v>
      </c>
      <c r="P52" s="484">
        <v>0</v>
      </c>
      <c r="Q52" s="484">
        <v>4.7561126733060653E-3</v>
      </c>
      <c r="R52" s="484">
        <v>4.7561126733060653E-3</v>
      </c>
      <c r="S52" s="484"/>
      <c r="T52" s="484"/>
      <c r="U52" s="484">
        <v>1.7568578770514934E-2</v>
      </c>
      <c r="V52" s="484">
        <v>1.7568578770514934E-2</v>
      </c>
      <c r="W52" s="484">
        <v>348</v>
      </c>
      <c r="X52" s="485">
        <v>311.60000000000002</v>
      </c>
      <c r="Y52" s="56" t="str">
        <f>IF(D52&gt;'[3]1d. STPIS MED Threshold'!$C$10,"Yes","NO")</f>
        <v>NO</v>
      </c>
      <c r="Z52" s="481"/>
    </row>
    <row r="53" spans="2:26" s="482" customFormat="1" x14ac:dyDescent="0.2">
      <c r="B53" s="209">
        <f t="shared" si="0"/>
        <v>41132</v>
      </c>
      <c r="C53" s="484">
        <v>0.10927680346936423</v>
      </c>
      <c r="D53" s="484">
        <v>0.10927680346936423</v>
      </c>
      <c r="E53" s="484">
        <v>0</v>
      </c>
      <c r="F53" s="484">
        <v>0</v>
      </c>
      <c r="G53" s="484">
        <v>0.13083639776894893</v>
      </c>
      <c r="H53" s="484">
        <v>0.13083639776894893</v>
      </c>
      <c r="I53" s="484"/>
      <c r="J53" s="484"/>
      <c r="K53" s="484">
        <v>4.7713870780157125E-2</v>
      </c>
      <c r="L53" s="484">
        <v>4.7713870780157125E-2</v>
      </c>
      <c r="M53" s="484">
        <v>1.2400203979483911E-3</v>
      </c>
      <c r="N53" s="484">
        <v>1.2400203979483911E-3</v>
      </c>
      <c r="O53" s="484">
        <v>0</v>
      </c>
      <c r="P53" s="484">
        <v>0</v>
      </c>
      <c r="Q53" s="484">
        <v>1.6314907320721639E-3</v>
      </c>
      <c r="R53" s="484">
        <v>1.6314907320721639E-3</v>
      </c>
      <c r="S53" s="484"/>
      <c r="T53" s="484"/>
      <c r="U53" s="484">
        <v>1.1399825161758408E-4</v>
      </c>
      <c r="V53" s="484">
        <v>1.1399825161758408E-4</v>
      </c>
      <c r="W53" s="484">
        <v>185</v>
      </c>
      <c r="X53" s="485">
        <v>157.80000000000001</v>
      </c>
      <c r="Y53" s="56" t="str">
        <f>IF(D53&gt;'[3]1d. STPIS MED Threshold'!$C$10,"Yes","NO")</f>
        <v>NO</v>
      </c>
      <c r="Z53" s="481"/>
    </row>
    <row r="54" spans="2:26" s="482" customFormat="1" x14ac:dyDescent="0.2">
      <c r="B54" s="209">
        <f t="shared" si="0"/>
        <v>41133</v>
      </c>
      <c r="C54" s="484">
        <v>2.9877909957564775E-2</v>
      </c>
      <c r="D54" s="484">
        <v>2.9877909957564775E-2</v>
      </c>
      <c r="E54" s="484">
        <v>0</v>
      </c>
      <c r="F54" s="484">
        <v>0</v>
      </c>
      <c r="G54" s="484">
        <v>1.4084880989307001E-3</v>
      </c>
      <c r="H54" s="484">
        <v>1.4084880989307001E-3</v>
      </c>
      <c r="I54" s="484"/>
      <c r="J54" s="484"/>
      <c r="K54" s="484">
        <v>0.11307251140894525</v>
      </c>
      <c r="L54" s="484">
        <v>0.11307251140894525</v>
      </c>
      <c r="M54" s="484">
        <v>4.5419436863070441E-4</v>
      </c>
      <c r="N54" s="484">
        <v>4.5419436863070441E-4</v>
      </c>
      <c r="O54" s="484">
        <v>0</v>
      </c>
      <c r="P54" s="484">
        <v>0</v>
      </c>
      <c r="Q54" s="484">
        <v>1.40566004479296E-5</v>
      </c>
      <c r="R54" s="484">
        <v>1.40566004479296E-5</v>
      </c>
      <c r="S54" s="484"/>
      <c r="T54" s="484"/>
      <c r="U54" s="484">
        <v>1.7402994721382875E-3</v>
      </c>
      <c r="V54" s="484">
        <v>1.7402994721382875E-3</v>
      </c>
      <c r="W54" s="484">
        <v>159</v>
      </c>
      <c r="X54" s="485">
        <v>148.4</v>
      </c>
      <c r="Y54" s="56" t="str">
        <f>IF(D54&gt;'[3]1d. STPIS MED Threshold'!$C$10,"Yes","NO")</f>
        <v>NO</v>
      </c>
      <c r="Z54" s="481"/>
    </row>
    <row r="55" spans="2:26" s="482" customFormat="1" x14ac:dyDescent="0.2">
      <c r="B55" s="209">
        <f t="shared" si="0"/>
        <v>41134</v>
      </c>
      <c r="C55" s="484">
        <v>4.6792735689540725E-2</v>
      </c>
      <c r="D55" s="484">
        <v>4.6792735689540725E-2</v>
      </c>
      <c r="E55" s="484">
        <v>0</v>
      </c>
      <c r="F55" s="484">
        <v>0</v>
      </c>
      <c r="G55" s="484">
        <v>5.1375723940718716E-2</v>
      </c>
      <c r="H55" s="484">
        <v>5.1375723940718716E-2</v>
      </c>
      <c r="I55" s="484"/>
      <c r="J55" s="484"/>
      <c r="K55" s="484">
        <v>3.397003288869567E-2</v>
      </c>
      <c r="L55" s="484">
        <v>3.397003288869567E-2</v>
      </c>
      <c r="M55" s="484">
        <v>9.4796815355772588E-4</v>
      </c>
      <c r="N55" s="484">
        <v>9.4796815355772588E-4</v>
      </c>
      <c r="O55" s="484">
        <v>0</v>
      </c>
      <c r="P55" s="484">
        <v>0</v>
      </c>
      <c r="Q55" s="484">
        <v>8.4255422859118637E-4</v>
      </c>
      <c r="R55" s="484">
        <v>8.4255422859118637E-4</v>
      </c>
      <c r="S55" s="484"/>
      <c r="T55" s="484"/>
      <c r="U55" s="484">
        <v>1.2651728555306949E-3</v>
      </c>
      <c r="V55" s="484">
        <v>1.2651728555306949E-3</v>
      </c>
      <c r="W55" s="484">
        <v>249</v>
      </c>
      <c r="X55" s="485">
        <v>237</v>
      </c>
      <c r="Y55" s="56" t="str">
        <f>IF(D55&gt;'[3]1d. STPIS MED Threshold'!$C$10,"Yes","NO")</f>
        <v>NO</v>
      </c>
      <c r="Z55" s="481"/>
    </row>
    <row r="56" spans="2:26" s="482" customFormat="1" x14ac:dyDescent="0.2">
      <c r="B56" s="209">
        <f t="shared" si="0"/>
        <v>41135</v>
      </c>
      <c r="C56" s="484">
        <v>2.4411011736039854E-2</v>
      </c>
      <c r="D56" s="484">
        <v>2.4411011736039854E-2</v>
      </c>
      <c r="E56" s="484">
        <v>0</v>
      </c>
      <c r="F56" s="484">
        <v>0</v>
      </c>
      <c r="G56" s="484">
        <v>1.2884538988293399E-3</v>
      </c>
      <c r="H56" s="484">
        <v>1.2884538988293399E-3</v>
      </c>
      <c r="I56" s="484"/>
      <c r="J56" s="484"/>
      <c r="K56" s="484">
        <v>9.19595340953831E-2</v>
      </c>
      <c r="L56" s="484">
        <v>9.19595340953831E-2</v>
      </c>
      <c r="M56" s="484">
        <v>3.5041177239298287E-4</v>
      </c>
      <c r="N56" s="484">
        <v>3.5041177239298287E-4</v>
      </c>
      <c r="O56" s="484">
        <v>0</v>
      </c>
      <c r="P56" s="484">
        <v>0</v>
      </c>
      <c r="Q56" s="484">
        <v>1.70684958739421E-5</v>
      </c>
      <c r="R56" s="484">
        <v>1.70684958739421E-5</v>
      </c>
      <c r="S56" s="484"/>
      <c r="T56" s="484"/>
      <c r="U56" s="484">
        <v>1.3241994818715668E-3</v>
      </c>
      <c r="V56" s="484">
        <v>1.3241994818715668E-3</v>
      </c>
      <c r="W56" s="484">
        <v>207</v>
      </c>
      <c r="X56" s="485">
        <v>204.2</v>
      </c>
      <c r="Y56" s="56" t="str">
        <f>IF(D56&gt;'[3]1d. STPIS MED Threshold'!$C$10,"Yes","NO")</f>
        <v>NO</v>
      </c>
      <c r="Z56" s="481"/>
    </row>
    <row r="57" spans="2:26" s="482" customFormat="1" x14ac:dyDescent="0.2">
      <c r="B57" s="209">
        <f t="shared" si="0"/>
        <v>41136</v>
      </c>
      <c r="C57" s="484">
        <v>7.3059662538009235E-3</v>
      </c>
      <c r="D57" s="484">
        <v>7.3059662538009235E-3</v>
      </c>
      <c r="E57" s="484">
        <v>0</v>
      </c>
      <c r="F57" s="484">
        <v>0</v>
      </c>
      <c r="G57" s="484">
        <v>5.3350509909007859E-3</v>
      </c>
      <c r="H57" s="484">
        <v>5.3350509909007859E-3</v>
      </c>
      <c r="I57" s="484"/>
      <c r="J57" s="484"/>
      <c r="K57" s="484">
        <v>1.3120141201027663E-2</v>
      </c>
      <c r="L57" s="484">
        <v>1.3120141201027663E-2</v>
      </c>
      <c r="M57" s="484">
        <v>6.9734823454264391E-5</v>
      </c>
      <c r="N57" s="484">
        <v>6.9734823454264391E-5</v>
      </c>
      <c r="O57" s="484">
        <v>0</v>
      </c>
      <c r="P57" s="484">
        <v>0</v>
      </c>
      <c r="Q57" s="484">
        <v>6.2844074021150805E-5</v>
      </c>
      <c r="R57" s="484">
        <v>6.2844074021150805E-5</v>
      </c>
      <c r="S57" s="484"/>
      <c r="T57" s="484"/>
      <c r="U57" s="484">
        <v>9.054852984968797E-5</v>
      </c>
      <c r="V57" s="484">
        <v>9.054852984968797E-5</v>
      </c>
      <c r="W57" s="484">
        <v>155</v>
      </c>
      <c r="X57" s="485">
        <v>150.19999999999999</v>
      </c>
      <c r="Y57" s="56" t="str">
        <f>IF(D57&gt;'[3]1d. STPIS MED Threshold'!$C$10,"Yes","NO")</f>
        <v>NO</v>
      </c>
      <c r="Z57" s="481"/>
    </row>
    <row r="58" spans="2:26" s="482" customFormat="1" x14ac:dyDescent="0.2">
      <c r="B58" s="209">
        <f t="shared" si="0"/>
        <v>41137</v>
      </c>
      <c r="C58" s="484">
        <v>8.3366438589443315E-2</v>
      </c>
      <c r="D58" s="484">
        <v>8.3366438589443315E-2</v>
      </c>
      <c r="E58" s="484">
        <v>0</v>
      </c>
      <c r="F58" s="484">
        <v>0</v>
      </c>
      <c r="G58" s="484">
        <v>6.8286492949587149E-2</v>
      </c>
      <c r="H58" s="484">
        <v>6.8286492949587149E-2</v>
      </c>
      <c r="I58" s="484"/>
      <c r="J58" s="484"/>
      <c r="K58" s="484">
        <v>0.12815017503139722</v>
      </c>
      <c r="L58" s="484">
        <v>0.12815017503139722</v>
      </c>
      <c r="M58" s="484">
        <v>2.8721029972825778E-3</v>
      </c>
      <c r="N58" s="484">
        <v>2.8721029972825778E-3</v>
      </c>
      <c r="O58" s="484">
        <v>0</v>
      </c>
      <c r="P58" s="484">
        <v>0</v>
      </c>
      <c r="Q58" s="484">
        <v>2.2758708335146416E-3</v>
      </c>
      <c r="R58" s="484">
        <v>2.2758708335146416E-3</v>
      </c>
      <c r="S58" s="484"/>
      <c r="T58" s="484"/>
      <c r="U58" s="484">
        <v>4.6381017217647135E-3</v>
      </c>
      <c r="V58" s="484">
        <v>4.6381017217647135E-3</v>
      </c>
      <c r="W58" s="484">
        <v>210</v>
      </c>
      <c r="X58" s="485">
        <v>186.6</v>
      </c>
      <c r="Y58" s="56" t="str">
        <f>IF(D58&gt;'[3]1d. STPIS MED Threshold'!$C$10,"Yes","NO")</f>
        <v>NO</v>
      </c>
      <c r="Z58" s="481"/>
    </row>
    <row r="59" spans="2:26" s="482" customFormat="1" x14ac:dyDescent="0.2">
      <c r="B59" s="209">
        <f t="shared" si="0"/>
        <v>41138</v>
      </c>
      <c r="C59" s="484">
        <v>2.1383533974909746E-2</v>
      </c>
      <c r="D59" s="484">
        <v>2.1383533974909746E-2</v>
      </c>
      <c r="E59" s="484">
        <v>0</v>
      </c>
      <c r="F59" s="484">
        <v>0</v>
      </c>
      <c r="G59" s="484">
        <v>2.2612604449687383E-2</v>
      </c>
      <c r="H59" s="484">
        <v>2.2612604449687383E-2</v>
      </c>
      <c r="I59" s="484"/>
      <c r="J59" s="484"/>
      <c r="K59" s="484">
        <v>1.8043785268605783E-2</v>
      </c>
      <c r="L59" s="484">
        <v>1.8043785268605783E-2</v>
      </c>
      <c r="M59" s="484">
        <v>8.9150524070429928E-4</v>
      </c>
      <c r="N59" s="484">
        <v>8.9150524070429928E-4</v>
      </c>
      <c r="O59" s="484">
        <v>0</v>
      </c>
      <c r="P59" s="484">
        <v>0</v>
      </c>
      <c r="Q59" s="484">
        <v>1.1444678007366694E-3</v>
      </c>
      <c r="R59" s="484">
        <v>1.1444678007366694E-3</v>
      </c>
      <c r="S59" s="484"/>
      <c r="T59" s="484"/>
      <c r="U59" s="484">
        <v>1.6552470428907325E-4</v>
      </c>
      <c r="V59" s="484">
        <v>1.6552470428907325E-4</v>
      </c>
      <c r="W59" s="484">
        <v>193</v>
      </c>
      <c r="X59" s="485">
        <v>178.6</v>
      </c>
      <c r="Y59" s="56" t="str">
        <f>IF(D59&gt;'[3]1d. STPIS MED Threshold'!$C$10,"Yes","NO")</f>
        <v>NO</v>
      </c>
      <c r="Z59" s="481"/>
    </row>
    <row r="60" spans="2:26" s="482" customFormat="1" x14ac:dyDescent="0.2">
      <c r="B60" s="209">
        <f t="shared" si="0"/>
        <v>41139</v>
      </c>
      <c r="C60" s="484">
        <v>5.1454595232230723E-3</v>
      </c>
      <c r="D60" s="484">
        <v>5.1454595232230723E-3</v>
      </c>
      <c r="E60" s="484">
        <v>0</v>
      </c>
      <c r="F60" s="484">
        <v>0</v>
      </c>
      <c r="G60" s="484">
        <v>9.6382595744523905E-4</v>
      </c>
      <c r="H60" s="484">
        <v>9.6382595744523905E-4</v>
      </c>
      <c r="I60" s="484"/>
      <c r="J60" s="484"/>
      <c r="K60" s="484">
        <v>1.7362993412640144E-2</v>
      </c>
      <c r="L60" s="484">
        <v>1.7362993412640144E-2</v>
      </c>
      <c r="M60" s="484">
        <v>2.8102213536161755E-4</v>
      </c>
      <c r="N60" s="484">
        <v>2.8102213536161755E-4</v>
      </c>
      <c r="O60" s="484">
        <v>0</v>
      </c>
      <c r="P60" s="484">
        <v>0</v>
      </c>
      <c r="Q60" s="484">
        <v>9.0357114810581295E-6</v>
      </c>
      <c r="R60" s="484">
        <v>9.0357114810581295E-6</v>
      </c>
      <c r="S60" s="484"/>
      <c r="T60" s="484"/>
      <c r="U60" s="484">
        <v>1.0750982492120486E-3</v>
      </c>
      <c r="V60" s="484">
        <v>1.0750982492120486E-3</v>
      </c>
      <c r="W60" s="484">
        <v>158</v>
      </c>
      <c r="X60" s="485">
        <v>136.4</v>
      </c>
      <c r="Y60" s="56" t="str">
        <f>IF(D60&gt;'[3]1d. STPIS MED Threshold'!$C$10,"Yes","NO")</f>
        <v>NO</v>
      </c>
      <c r="Z60" s="481"/>
    </row>
    <row r="61" spans="2:26" s="482" customFormat="1" x14ac:dyDescent="0.2">
      <c r="B61" s="209">
        <f t="shared" si="0"/>
        <v>41140</v>
      </c>
      <c r="C61" s="484">
        <v>5.0513445924916162E-2</v>
      </c>
      <c r="D61" s="484">
        <v>5.0513445924916162E-2</v>
      </c>
      <c r="E61" s="484">
        <v>0</v>
      </c>
      <c r="F61" s="484">
        <v>0</v>
      </c>
      <c r="G61" s="484">
        <v>6.732600136769154E-2</v>
      </c>
      <c r="H61" s="484">
        <v>6.732600136769154E-2</v>
      </c>
      <c r="I61" s="484"/>
      <c r="J61" s="484"/>
      <c r="K61" s="484">
        <v>2.1835630365748559E-3</v>
      </c>
      <c r="L61" s="484">
        <v>2.1835630365748559E-3</v>
      </c>
      <c r="M61" s="484">
        <v>5.5321495006442167E-4</v>
      </c>
      <c r="N61" s="484">
        <v>5.5321495006442167E-4</v>
      </c>
      <c r="O61" s="484">
        <v>0</v>
      </c>
      <c r="P61" s="484">
        <v>0</v>
      </c>
      <c r="Q61" s="484">
        <v>7.3954395039043297E-4</v>
      </c>
      <c r="R61" s="484">
        <v>7.3954395039043297E-4</v>
      </c>
      <c r="S61" s="484"/>
      <c r="T61" s="484"/>
      <c r="U61" s="484">
        <v>1.751521152332772E-5</v>
      </c>
      <c r="V61" s="484">
        <v>1.751521152332772E-5</v>
      </c>
      <c r="W61" s="484">
        <v>114</v>
      </c>
      <c r="X61" s="485">
        <v>105.4</v>
      </c>
      <c r="Y61" s="56" t="str">
        <f>IF(D61&gt;'[3]1d. STPIS MED Threshold'!$C$10,"Yes","NO")</f>
        <v>NO</v>
      </c>
      <c r="Z61" s="481"/>
    </row>
    <row r="62" spans="2:26" s="482" customFormat="1" x14ac:dyDescent="0.2">
      <c r="B62" s="209">
        <f t="shared" si="0"/>
        <v>41141</v>
      </c>
      <c r="C62" s="484">
        <v>0.29059758732779056</v>
      </c>
      <c r="D62" s="484">
        <v>0.29059758732779056</v>
      </c>
      <c r="E62" s="484">
        <v>0</v>
      </c>
      <c r="F62" s="484">
        <v>0</v>
      </c>
      <c r="G62" s="484">
        <v>0.20159692957202555</v>
      </c>
      <c r="H62" s="484">
        <v>0.20159692957202555</v>
      </c>
      <c r="I62" s="484"/>
      <c r="J62" s="484"/>
      <c r="K62" s="484">
        <v>0.55253500991483073</v>
      </c>
      <c r="L62" s="484">
        <v>0.55253500991483073</v>
      </c>
      <c r="M62" s="484">
        <v>3.4160174317173176E-3</v>
      </c>
      <c r="N62" s="484">
        <v>3.4160174317173176E-3</v>
      </c>
      <c r="O62" s="484">
        <v>0</v>
      </c>
      <c r="P62" s="484">
        <v>0</v>
      </c>
      <c r="Q62" s="484">
        <v>2.0253980232038051E-3</v>
      </c>
      <c r="R62" s="484">
        <v>2.0253980232038051E-3</v>
      </c>
      <c r="S62" s="484"/>
      <c r="T62" s="484"/>
      <c r="U62" s="484">
        <v>7.496373297628694E-3</v>
      </c>
      <c r="V62" s="484">
        <v>7.496373297628694E-3</v>
      </c>
      <c r="W62" s="484">
        <v>299</v>
      </c>
      <c r="X62" s="485">
        <v>228.6</v>
      </c>
      <c r="Y62" s="56" t="str">
        <f>IF(D62&gt;'[3]1d. STPIS MED Threshold'!$C$10,"Yes","NO")</f>
        <v>NO</v>
      </c>
      <c r="Z62" s="481"/>
    </row>
    <row r="63" spans="2:26" s="482" customFormat="1" x14ac:dyDescent="0.2">
      <c r="B63" s="209">
        <f t="shared" si="0"/>
        <v>41142</v>
      </c>
      <c r="C63" s="484">
        <v>3.7683752642885614E-2</v>
      </c>
      <c r="D63" s="484">
        <v>3.7683752642885614E-2</v>
      </c>
      <c r="E63" s="484">
        <v>0</v>
      </c>
      <c r="F63" s="484">
        <v>0</v>
      </c>
      <c r="G63" s="484">
        <v>4.9954586648141237E-2</v>
      </c>
      <c r="H63" s="484">
        <v>4.9954586648141237E-2</v>
      </c>
      <c r="I63" s="484"/>
      <c r="J63" s="484"/>
      <c r="K63" s="484">
        <v>2.4308659390414912E-3</v>
      </c>
      <c r="L63" s="484">
        <v>2.4308659390414912E-3</v>
      </c>
      <c r="M63" s="484">
        <v>7.9677684633389751E-4</v>
      </c>
      <c r="N63" s="484">
        <v>7.9677684633389751E-4</v>
      </c>
      <c r="O63" s="484">
        <v>0</v>
      </c>
      <c r="P63" s="484">
        <v>0</v>
      </c>
      <c r="Q63" s="484">
        <v>1.0598557093500489E-3</v>
      </c>
      <c r="R63" s="484">
        <v>1.0598557093500489E-3</v>
      </c>
      <c r="S63" s="484"/>
      <c r="T63" s="484"/>
      <c r="U63" s="484">
        <v>4.0854889734987169E-5</v>
      </c>
      <c r="V63" s="484">
        <v>4.0854889734987169E-5</v>
      </c>
      <c r="W63" s="484">
        <v>236</v>
      </c>
      <c r="X63" s="485">
        <v>228.4</v>
      </c>
      <c r="Y63" s="56" t="str">
        <f>IF(D63&gt;'[3]1d. STPIS MED Threshold'!$C$10,"Yes","NO")</f>
        <v>NO</v>
      </c>
      <c r="Z63" s="481"/>
    </row>
    <row r="64" spans="2:26" s="482" customFormat="1" x14ac:dyDescent="0.2">
      <c r="B64" s="209">
        <f t="shared" si="0"/>
        <v>41143</v>
      </c>
      <c r="C64" s="484">
        <v>1.5277771124324806E-2</v>
      </c>
      <c r="D64" s="484">
        <v>1.5277771124324806E-2</v>
      </c>
      <c r="E64" s="484">
        <v>8.37743089172115E-3</v>
      </c>
      <c r="F64" s="484">
        <v>8.37743089172115E-3</v>
      </c>
      <c r="G64" s="484">
        <v>1.734348116260637E-2</v>
      </c>
      <c r="H64" s="484">
        <v>1.734348116260637E-2</v>
      </c>
      <c r="I64" s="484"/>
      <c r="J64" s="484"/>
      <c r="K64" s="484">
        <v>9.3503449249968951E-3</v>
      </c>
      <c r="L64" s="484">
        <v>9.3503449249968951E-3</v>
      </c>
      <c r="M64" s="484">
        <v>2.2949076214099306E-3</v>
      </c>
      <c r="N64" s="484">
        <v>2.2949076214099306E-3</v>
      </c>
      <c r="O64" s="484">
        <v>2.6524847150568301E-4</v>
      </c>
      <c r="P64" s="484">
        <v>2.6524847150568301E-4</v>
      </c>
      <c r="Q64" s="484">
        <v>3.0186030897862534E-3</v>
      </c>
      <c r="R64" s="484">
        <v>3.0186030897862534E-3</v>
      </c>
      <c r="S64" s="484"/>
      <c r="T64" s="484"/>
      <c r="U64" s="484">
        <v>2.1404295068244426E-4</v>
      </c>
      <c r="V64" s="484">
        <v>2.1404295068244426E-4</v>
      </c>
      <c r="W64" s="484">
        <v>195</v>
      </c>
      <c r="X64" s="485">
        <v>175.2</v>
      </c>
      <c r="Y64" s="56" t="str">
        <f>IF(D64&gt;'[3]1d. STPIS MED Threshold'!$C$10,"Yes","NO")</f>
        <v>NO</v>
      </c>
      <c r="Z64" s="481"/>
    </row>
    <row r="65" spans="2:26" s="482" customFormat="1" x14ac:dyDescent="0.2">
      <c r="B65" s="209">
        <f t="shared" si="0"/>
        <v>41144</v>
      </c>
      <c r="C65" s="484">
        <v>0.15577535979170637</v>
      </c>
      <c r="D65" s="484">
        <v>0.15577535979170637</v>
      </c>
      <c r="E65" s="484">
        <v>0</v>
      </c>
      <c r="F65" s="484">
        <v>0</v>
      </c>
      <c r="G65" s="484">
        <v>5.1903772006375776E-2</v>
      </c>
      <c r="H65" s="484">
        <v>5.1903772006375776E-2</v>
      </c>
      <c r="I65" s="484"/>
      <c r="J65" s="484"/>
      <c r="K65" s="484">
        <v>0.45929689869462204</v>
      </c>
      <c r="L65" s="484">
        <v>0.45929689869462204</v>
      </c>
      <c r="M65" s="484">
        <v>3.9025259842418343E-3</v>
      </c>
      <c r="N65" s="484">
        <v>3.9025259842418343E-3</v>
      </c>
      <c r="O65" s="484">
        <v>0</v>
      </c>
      <c r="P65" s="484">
        <v>0</v>
      </c>
      <c r="Q65" s="484">
        <v>1.8506964646963578E-3</v>
      </c>
      <c r="R65" s="484">
        <v>1.8506964646963578E-3</v>
      </c>
      <c r="S65" s="484"/>
      <c r="T65" s="484"/>
      <c r="U65" s="484">
        <v>9.9072240980357246E-3</v>
      </c>
      <c r="V65" s="484">
        <v>9.9072240980357246E-3</v>
      </c>
      <c r="W65" s="484">
        <v>265</v>
      </c>
      <c r="X65" s="485">
        <v>239.6</v>
      </c>
      <c r="Y65" s="56" t="str">
        <f>IF(D65&gt;'[3]1d. STPIS MED Threshold'!$C$10,"Yes","NO")</f>
        <v>NO</v>
      </c>
      <c r="Z65" s="481"/>
    </row>
    <row r="66" spans="2:26" s="482" customFormat="1" x14ac:dyDescent="0.2">
      <c r="B66" s="209">
        <f t="shared" si="0"/>
        <v>41145</v>
      </c>
      <c r="C66" s="484">
        <v>9.6181091247313152E-2</v>
      </c>
      <c r="D66" s="484">
        <v>9.6181091247313152E-2</v>
      </c>
      <c r="E66" s="484">
        <v>0</v>
      </c>
      <c r="F66" s="484">
        <v>0</v>
      </c>
      <c r="G66" s="484">
        <v>1.4300835093871771E-2</v>
      </c>
      <c r="H66" s="484">
        <v>1.4300835093871771E-2</v>
      </c>
      <c r="I66" s="484"/>
      <c r="J66" s="484"/>
      <c r="K66" s="484">
        <v>0.33509182324347836</v>
      </c>
      <c r="L66" s="484">
        <v>0.33509182324347836</v>
      </c>
      <c r="M66" s="484">
        <v>7.5210224318443216E-4</v>
      </c>
      <c r="N66" s="484">
        <v>7.5210224318443216E-4</v>
      </c>
      <c r="O66" s="484">
        <v>0</v>
      </c>
      <c r="P66" s="484">
        <v>0</v>
      </c>
      <c r="Q66" s="484">
        <v>1.164628524915147E-4</v>
      </c>
      <c r="R66" s="484">
        <v>1.164628524915147E-4</v>
      </c>
      <c r="S66" s="484"/>
      <c r="T66" s="484"/>
      <c r="U66" s="484">
        <v>2.6068347875763446E-3</v>
      </c>
      <c r="V66" s="484">
        <v>2.6068347875763446E-3</v>
      </c>
      <c r="W66" s="484">
        <v>257</v>
      </c>
      <c r="X66" s="485">
        <v>235.6</v>
      </c>
      <c r="Y66" s="56" t="str">
        <f>IF(D66&gt;'[3]1d. STPIS MED Threshold'!$C$10,"Yes","NO")</f>
        <v>NO</v>
      </c>
      <c r="Z66" s="481"/>
    </row>
    <row r="67" spans="2:26" s="482" customFormat="1" x14ac:dyDescent="0.2">
      <c r="B67" s="209">
        <f t="shared" si="0"/>
        <v>41146</v>
      </c>
      <c r="C67" s="484">
        <v>2.3950686319830199E-2</v>
      </c>
      <c r="D67" s="484">
        <v>2.3950686319830199E-2</v>
      </c>
      <c r="E67" s="484">
        <v>0</v>
      </c>
      <c r="F67" s="484">
        <v>0</v>
      </c>
      <c r="G67" s="484">
        <v>2.4913658257877763E-2</v>
      </c>
      <c r="H67" s="484">
        <v>2.4913658257877763E-2</v>
      </c>
      <c r="I67" s="484"/>
      <c r="J67" s="484"/>
      <c r="K67" s="484">
        <v>2.1417355974842175E-2</v>
      </c>
      <c r="L67" s="484">
        <v>2.1417355974842175E-2</v>
      </c>
      <c r="M67" s="484">
        <v>8.3977414023393075E-4</v>
      </c>
      <c r="N67" s="484">
        <v>8.3977414023393075E-4</v>
      </c>
      <c r="O67" s="484">
        <v>0</v>
      </c>
      <c r="P67" s="484">
        <v>0</v>
      </c>
      <c r="Q67" s="484">
        <v>1.0337218371792595E-3</v>
      </c>
      <c r="R67" s="484">
        <v>1.0337218371792595E-3</v>
      </c>
      <c r="S67" s="484"/>
      <c r="T67" s="484"/>
      <c r="U67" s="484">
        <v>2.8572907349453888E-4</v>
      </c>
      <c r="V67" s="484">
        <v>2.8572907349453888E-4</v>
      </c>
      <c r="W67" s="484">
        <v>146</v>
      </c>
      <c r="X67" s="485">
        <v>134.4</v>
      </c>
      <c r="Y67" s="56" t="str">
        <f>IF(D67&gt;'[3]1d. STPIS MED Threshold'!$C$10,"Yes","NO")</f>
        <v>NO</v>
      </c>
      <c r="Z67" s="481"/>
    </row>
    <row r="68" spans="2:26" s="482" customFormat="1" x14ac:dyDescent="0.2">
      <c r="B68" s="209">
        <f t="shared" si="0"/>
        <v>41147</v>
      </c>
      <c r="C68" s="484">
        <v>7.1707054876241502E-2</v>
      </c>
      <c r="D68" s="484">
        <v>7.1707054876241502E-2</v>
      </c>
      <c r="E68" s="484">
        <v>0</v>
      </c>
      <c r="F68" s="484">
        <v>0</v>
      </c>
      <c r="G68" s="484">
        <v>8.7525526254307567E-2</v>
      </c>
      <c r="H68" s="484">
        <v>8.7525526254307567E-2</v>
      </c>
      <c r="I68" s="484"/>
      <c r="J68" s="484"/>
      <c r="K68" s="484">
        <v>2.6576069809393466E-2</v>
      </c>
      <c r="L68" s="484">
        <v>2.6576069809393466E-2</v>
      </c>
      <c r="M68" s="484">
        <v>1.2300772356690062E-3</v>
      </c>
      <c r="N68" s="484">
        <v>1.2300772356690062E-3</v>
      </c>
      <c r="O68" s="484">
        <v>0</v>
      </c>
      <c r="P68" s="484">
        <v>0</v>
      </c>
      <c r="Q68" s="484">
        <v>1.6030024994890548E-3</v>
      </c>
      <c r="R68" s="484">
        <v>1.6030024994890548E-3</v>
      </c>
      <c r="S68" s="484"/>
      <c r="T68" s="484"/>
      <c r="U68" s="484">
        <v>1.6103823697728232E-4</v>
      </c>
      <c r="V68" s="484">
        <v>1.6103823697728232E-4</v>
      </c>
      <c r="W68" s="484">
        <v>103</v>
      </c>
      <c r="X68" s="485">
        <v>103</v>
      </c>
      <c r="Y68" s="56" t="str">
        <f>IF(D68&gt;'[3]1d. STPIS MED Threshold'!$C$10,"Yes","NO")</f>
        <v>NO</v>
      </c>
      <c r="Z68" s="481"/>
    </row>
    <row r="69" spans="2:26" s="482" customFormat="1" x14ac:dyDescent="0.2">
      <c r="B69" s="209">
        <f t="shared" si="0"/>
        <v>41148</v>
      </c>
      <c r="C69" s="484">
        <v>3.2281280745391092E-2</v>
      </c>
      <c r="D69" s="484">
        <v>3.2281280745391092E-2</v>
      </c>
      <c r="E69" s="484">
        <v>0</v>
      </c>
      <c r="F69" s="484">
        <v>0</v>
      </c>
      <c r="G69" s="484">
        <v>1.8212887748443221E-2</v>
      </c>
      <c r="H69" s="484">
        <v>1.8212887748443221E-2</v>
      </c>
      <c r="I69" s="484"/>
      <c r="J69" s="484"/>
      <c r="K69" s="484">
        <v>7.345562625387346E-2</v>
      </c>
      <c r="L69" s="484">
        <v>7.345562625387346E-2</v>
      </c>
      <c r="M69" s="484">
        <v>4.2189478808883721E-4</v>
      </c>
      <c r="N69" s="484">
        <v>4.2189478808883721E-4</v>
      </c>
      <c r="O69" s="484">
        <v>0</v>
      </c>
      <c r="P69" s="484">
        <v>0</v>
      </c>
      <c r="Q69" s="484">
        <v>1.8932657034940109E-4</v>
      </c>
      <c r="R69" s="484">
        <v>1.8932657034940109E-4</v>
      </c>
      <c r="S69" s="484"/>
      <c r="T69" s="484"/>
      <c r="U69" s="484">
        <v>1.101330345872795E-3</v>
      </c>
      <c r="V69" s="484">
        <v>1.101330345872795E-3</v>
      </c>
      <c r="W69" s="484">
        <v>212</v>
      </c>
      <c r="X69" s="485">
        <v>197</v>
      </c>
      <c r="Y69" s="56" t="str">
        <f>IF(D69&gt;'[3]1d. STPIS MED Threshold'!$C$10,"Yes","NO")</f>
        <v>NO</v>
      </c>
      <c r="Z69" s="481"/>
    </row>
    <row r="70" spans="2:26" s="482" customFormat="1" x14ac:dyDescent="0.2">
      <c r="B70" s="209">
        <f t="shared" si="0"/>
        <v>41149</v>
      </c>
      <c r="C70" s="484">
        <v>2.8562936866766923E-2</v>
      </c>
      <c r="D70" s="484">
        <v>2.8562936866766923E-2</v>
      </c>
      <c r="E70" s="484">
        <v>0</v>
      </c>
      <c r="F70" s="484">
        <v>0</v>
      </c>
      <c r="G70" s="484">
        <v>3.7933652668937466E-2</v>
      </c>
      <c r="H70" s="484">
        <v>3.7933652668937466E-2</v>
      </c>
      <c r="I70" s="484"/>
      <c r="J70" s="484"/>
      <c r="K70" s="484">
        <v>1.7002845166057333E-3</v>
      </c>
      <c r="L70" s="484">
        <v>1.7002845166057333E-3</v>
      </c>
      <c r="M70" s="484">
        <v>6.1632215358386751E-4</v>
      </c>
      <c r="N70" s="484">
        <v>6.1632215358386751E-4</v>
      </c>
      <c r="O70" s="484">
        <v>0</v>
      </c>
      <c r="P70" s="484">
        <v>0</v>
      </c>
      <c r="Q70" s="484">
        <v>8.2414133783930094E-4</v>
      </c>
      <c r="R70" s="484">
        <v>8.2414133783930094E-4</v>
      </c>
      <c r="S70" s="484"/>
      <c r="T70" s="484"/>
      <c r="U70" s="484">
        <v>2.0387104515656268E-5</v>
      </c>
      <c r="V70" s="484">
        <v>2.0387104515656268E-5</v>
      </c>
      <c r="W70" s="484">
        <v>220</v>
      </c>
      <c r="X70" s="485">
        <v>199.6</v>
      </c>
      <c r="Y70" s="56" t="str">
        <f>IF(D70&gt;'[3]1d. STPIS MED Threshold'!$C$10,"Yes","NO")</f>
        <v>NO</v>
      </c>
      <c r="Z70" s="481"/>
    </row>
    <row r="71" spans="2:26" s="482" customFormat="1" x14ac:dyDescent="0.2">
      <c r="B71" s="209">
        <f t="shared" si="0"/>
        <v>41150</v>
      </c>
      <c r="C71" s="484">
        <v>8.7599044062803652E-2</v>
      </c>
      <c r="D71" s="484">
        <v>8.7599044062803652E-2</v>
      </c>
      <c r="E71" s="484">
        <v>0</v>
      </c>
      <c r="F71" s="484">
        <v>0</v>
      </c>
      <c r="G71" s="484">
        <v>0.10410332056551332</v>
      </c>
      <c r="H71" s="484">
        <v>0.10410332056551332</v>
      </c>
      <c r="I71" s="484"/>
      <c r="J71" s="484"/>
      <c r="K71" s="484">
        <v>4.0718865788436122E-2</v>
      </c>
      <c r="L71" s="484">
        <v>4.0718865788436122E-2</v>
      </c>
      <c r="M71" s="484">
        <v>2.221021022783082E-3</v>
      </c>
      <c r="N71" s="484">
        <v>2.221021022783082E-3</v>
      </c>
      <c r="O71" s="484">
        <v>0</v>
      </c>
      <c r="P71" s="484">
        <v>0</v>
      </c>
      <c r="Q71" s="484">
        <v>2.9278883905371061E-3</v>
      </c>
      <c r="R71" s="484">
        <v>2.9278883905371061E-3</v>
      </c>
      <c r="S71" s="484"/>
      <c r="T71" s="484"/>
      <c r="U71" s="484">
        <v>1.9636703231304671E-4</v>
      </c>
      <c r="V71" s="484">
        <v>1.9636703231304671E-4</v>
      </c>
      <c r="W71" s="484">
        <v>202</v>
      </c>
      <c r="X71" s="485">
        <v>186.4</v>
      </c>
      <c r="Y71" s="56" t="str">
        <f>IF(D71&gt;'[3]1d. STPIS MED Threshold'!$C$10,"Yes","NO")</f>
        <v>NO</v>
      </c>
      <c r="Z71" s="481"/>
    </row>
    <row r="72" spans="2:26" s="482" customFormat="1" x14ac:dyDescent="0.2">
      <c r="B72" s="209">
        <f t="shared" si="0"/>
        <v>41151</v>
      </c>
      <c r="C72" s="484">
        <v>0.51874088167192289</v>
      </c>
      <c r="D72" s="484">
        <v>0.51874088167192289</v>
      </c>
      <c r="E72" s="484">
        <v>0</v>
      </c>
      <c r="F72" s="484">
        <v>0</v>
      </c>
      <c r="G72" s="484">
        <v>0.45860569254139177</v>
      </c>
      <c r="H72" s="484">
        <v>0.45860569254139177</v>
      </c>
      <c r="I72" s="484"/>
      <c r="J72" s="484"/>
      <c r="K72" s="484">
        <v>0.69866788280901004</v>
      </c>
      <c r="L72" s="484">
        <v>0.69866788280901004</v>
      </c>
      <c r="M72" s="484">
        <v>4.5318483209396644E-3</v>
      </c>
      <c r="N72" s="484">
        <v>4.5318483209396644E-3</v>
      </c>
      <c r="O72" s="484">
        <v>0</v>
      </c>
      <c r="P72" s="484">
        <v>0</v>
      </c>
      <c r="Q72" s="484">
        <v>3.5299786284270964E-3</v>
      </c>
      <c r="R72" s="484">
        <v>3.5299786284270964E-3</v>
      </c>
      <c r="S72" s="484"/>
      <c r="T72" s="484"/>
      <c r="U72" s="484">
        <v>7.4843760717528364E-3</v>
      </c>
      <c r="V72" s="484">
        <v>7.4843760717528364E-3</v>
      </c>
      <c r="W72" s="484">
        <v>216</v>
      </c>
      <c r="X72" s="485">
        <v>200.6</v>
      </c>
      <c r="Y72" s="56" t="str">
        <f>IF(D72&gt;'[3]1d. STPIS MED Threshold'!$C$10,"Yes","NO")</f>
        <v>NO</v>
      </c>
      <c r="Z72" s="481"/>
    </row>
    <row r="73" spans="2:26" s="482" customFormat="1" x14ac:dyDescent="0.2">
      <c r="B73" s="209">
        <f t="shared" si="0"/>
        <v>41152</v>
      </c>
      <c r="C73" s="484">
        <v>5.3628144011628597E-2</v>
      </c>
      <c r="D73" s="484">
        <v>5.3628144011628597E-2</v>
      </c>
      <c r="E73" s="484">
        <v>0</v>
      </c>
      <c r="F73" s="484">
        <v>0</v>
      </c>
      <c r="G73" s="484">
        <v>4.0154591987545347E-2</v>
      </c>
      <c r="H73" s="484">
        <v>4.0154591987545347E-2</v>
      </c>
      <c r="I73" s="484"/>
      <c r="J73" s="484"/>
      <c r="K73" s="484">
        <v>9.3235171190829261E-2</v>
      </c>
      <c r="L73" s="484">
        <v>9.3235171190829261E-2</v>
      </c>
      <c r="M73" s="484">
        <v>1.0892757485183445E-3</v>
      </c>
      <c r="N73" s="484">
        <v>1.0892757485183445E-3</v>
      </c>
      <c r="O73" s="484">
        <v>0</v>
      </c>
      <c r="P73" s="484">
        <v>0</v>
      </c>
      <c r="Q73" s="484">
        <v>2.7702398368381403E-4</v>
      </c>
      <c r="R73" s="484">
        <v>2.7702398368381403E-4</v>
      </c>
      <c r="S73" s="484"/>
      <c r="T73" s="484"/>
      <c r="U73" s="484">
        <v>3.4534683695570121E-3</v>
      </c>
      <c r="V73" s="484">
        <v>3.4534683695570121E-3</v>
      </c>
      <c r="W73" s="484">
        <v>230</v>
      </c>
      <c r="X73" s="485">
        <v>196</v>
      </c>
      <c r="Y73" s="56" t="str">
        <f>IF(D73&gt;'[3]1d. STPIS MED Threshold'!$C$10,"Yes","NO")</f>
        <v>NO</v>
      </c>
      <c r="Z73" s="481"/>
    </row>
    <row r="74" spans="2:26" s="482" customFormat="1" x14ac:dyDescent="0.2">
      <c r="B74" s="209">
        <f t="shared" si="0"/>
        <v>41153</v>
      </c>
      <c r="C74" s="484">
        <v>7.1790584731229234E-2</v>
      </c>
      <c r="D74" s="484">
        <v>7.1790584731229234E-2</v>
      </c>
      <c r="E74" s="484">
        <v>0</v>
      </c>
      <c r="F74" s="484">
        <v>0</v>
      </c>
      <c r="G74" s="484">
        <v>2.9276945783198133E-2</v>
      </c>
      <c r="H74" s="484">
        <v>2.9276945783198133E-2</v>
      </c>
      <c r="I74" s="484"/>
      <c r="J74" s="484"/>
      <c r="K74" s="484">
        <v>0.19563212558711279</v>
      </c>
      <c r="L74" s="484">
        <v>0.19563212558711279</v>
      </c>
      <c r="M74" s="484">
        <v>2.4618144178836627E-3</v>
      </c>
      <c r="N74" s="484">
        <v>2.4618144178836627E-3</v>
      </c>
      <c r="O74" s="484">
        <v>0</v>
      </c>
      <c r="P74" s="484">
        <v>0</v>
      </c>
      <c r="Q74" s="484">
        <v>1.8012170589166057E-3</v>
      </c>
      <c r="R74" s="484">
        <v>1.8012170589166057E-3</v>
      </c>
      <c r="S74" s="484"/>
      <c r="T74" s="484"/>
      <c r="U74" s="484">
        <v>4.4008832123359418E-3</v>
      </c>
      <c r="V74" s="484">
        <v>4.4008832123359418E-3</v>
      </c>
      <c r="W74" s="484">
        <v>153</v>
      </c>
      <c r="X74" s="485">
        <v>146.19999999999999</v>
      </c>
      <c r="Y74" s="56" t="str">
        <f>IF(D74&gt;'[3]1d. STPIS MED Threshold'!$C$10,"Yes","NO")</f>
        <v>NO</v>
      </c>
      <c r="Z74" s="481"/>
    </row>
    <row r="75" spans="2:26" s="482" customFormat="1" x14ac:dyDescent="0.2">
      <c r="B75" s="209">
        <f t="shared" si="0"/>
        <v>41154</v>
      </c>
      <c r="C75" s="484">
        <v>1.6630374180737442E-2</v>
      </c>
      <c r="D75" s="484">
        <v>1.6630374180737442E-2</v>
      </c>
      <c r="E75" s="484">
        <v>0</v>
      </c>
      <c r="F75" s="484">
        <v>0</v>
      </c>
      <c r="G75" s="484">
        <v>9.986626529980747E-3</v>
      </c>
      <c r="H75" s="484">
        <v>9.986626529980747E-3</v>
      </c>
      <c r="I75" s="484"/>
      <c r="J75" s="484"/>
      <c r="K75" s="484">
        <v>3.6032851943473394E-2</v>
      </c>
      <c r="L75" s="484">
        <v>3.6032851943473394E-2</v>
      </c>
      <c r="M75" s="484">
        <v>1.8866682738202575E-4</v>
      </c>
      <c r="N75" s="484">
        <v>1.8866682738202575E-4</v>
      </c>
      <c r="O75" s="484">
        <v>0</v>
      </c>
      <c r="P75" s="484">
        <v>0</v>
      </c>
      <c r="Q75" s="484">
        <v>1.2240053582560122E-4</v>
      </c>
      <c r="R75" s="484">
        <v>1.2240053582560122E-4</v>
      </c>
      <c r="S75" s="484"/>
      <c r="T75" s="484"/>
      <c r="U75" s="484">
        <v>3.8244141086525406E-4</v>
      </c>
      <c r="V75" s="484">
        <v>3.8244141086525406E-4</v>
      </c>
      <c r="W75" s="484">
        <v>116</v>
      </c>
      <c r="X75" s="485">
        <v>104.8</v>
      </c>
      <c r="Y75" s="56" t="str">
        <f>IF(D75&gt;'[3]1d. STPIS MED Threshold'!$C$10,"Yes","NO")</f>
        <v>NO</v>
      </c>
      <c r="Z75" s="481"/>
    </row>
    <row r="76" spans="2:26" s="482" customFormat="1" x14ac:dyDescent="0.2">
      <c r="B76" s="209">
        <f t="shared" si="0"/>
        <v>41155</v>
      </c>
      <c r="C76" s="484">
        <v>8.4937901297965621E-2</v>
      </c>
      <c r="D76" s="484">
        <v>8.4937901297965621E-2</v>
      </c>
      <c r="E76" s="484">
        <v>0</v>
      </c>
      <c r="F76" s="484">
        <v>0</v>
      </c>
      <c r="G76" s="484">
        <v>0.10042654623890783</v>
      </c>
      <c r="H76" s="484">
        <v>0.10042654623890783</v>
      </c>
      <c r="I76" s="484"/>
      <c r="J76" s="484"/>
      <c r="K76" s="484">
        <v>4.1082870248555309E-2</v>
      </c>
      <c r="L76" s="484">
        <v>4.1082870248555309E-2</v>
      </c>
      <c r="M76" s="484">
        <v>1.14931727713528E-3</v>
      </c>
      <c r="N76" s="484">
        <v>1.14931727713528E-3</v>
      </c>
      <c r="O76" s="484">
        <v>0</v>
      </c>
      <c r="P76" s="484">
        <v>0</v>
      </c>
      <c r="Q76" s="484">
        <v>1.3610087606608697E-3</v>
      </c>
      <c r="R76" s="484">
        <v>1.3610087606608697E-3</v>
      </c>
      <c r="S76" s="484"/>
      <c r="T76" s="484"/>
      <c r="U76" s="484">
        <v>5.4980067110894221E-4</v>
      </c>
      <c r="V76" s="484">
        <v>5.4980067110894221E-4</v>
      </c>
      <c r="W76" s="484">
        <v>266</v>
      </c>
      <c r="X76" s="485">
        <v>196</v>
      </c>
      <c r="Y76" s="56" t="str">
        <f>IF(D76&gt;'[3]1d. STPIS MED Threshold'!$C$10,"Yes","NO")</f>
        <v>NO</v>
      </c>
      <c r="Z76" s="481"/>
    </row>
    <row r="77" spans="2:26" s="482" customFormat="1" x14ac:dyDescent="0.2">
      <c r="B77" s="209">
        <f t="shared" si="0"/>
        <v>41156</v>
      </c>
      <c r="C77" s="484">
        <v>3.6423044258863703E-2</v>
      </c>
      <c r="D77" s="484">
        <v>3.6423044258863703E-2</v>
      </c>
      <c r="E77" s="484">
        <v>0</v>
      </c>
      <c r="F77" s="484">
        <v>0</v>
      </c>
      <c r="G77" s="484">
        <v>6.5990658281898902E-3</v>
      </c>
      <c r="H77" s="484">
        <v>6.5990658281898902E-3</v>
      </c>
      <c r="I77" s="484"/>
      <c r="J77" s="484"/>
      <c r="K77" s="484">
        <v>0.12301341432382033</v>
      </c>
      <c r="L77" s="484">
        <v>0.12301341432382033</v>
      </c>
      <c r="M77" s="484">
        <v>2.30454810116582E-4</v>
      </c>
      <c r="N77" s="484">
        <v>2.30454810116582E-4</v>
      </c>
      <c r="O77" s="484">
        <v>0</v>
      </c>
      <c r="P77" s="484">
        <v>0</v>
      </c>
      <c r="Q77" s="484">
        <v>1.138223319716792E-4</v>
      </c>
      <c r="R77" s="484">
        <v>1.138223319716792E-4</v>
      </c>
      <c r="S77" s="484"/>
      <c r="T77" s="484"/>
      <c r="U77" s="484">
        <v>5.7004676509278616E-4</v>
      </c>
      <c r="V77" s="484">
        <v>5.7004676509278616E-4</v>
      </c>
      <c r="W77" s="484">
        <v>204</v>
      </c>
      <c r="X77" s="485">
        <v>178.4</v>
      </c>
      <c r="Y77" s="56" t="str">
        <f>IF(D77&gt;'[3]1d. STPIS MED Threshold'!$C$10,"Yes","NO")</f>
        <v>NO</v>
      </c>
      <c r="Z77" s="481"/>
    </row>
    <row r="78" spans="2:26" s="482" customFormat="1" x14ac:dyDescent="0.2">
      <c r="B78" s="209">
        <f t="shared" ref="B78:B141" si="1">B77+1</f>
        <v>41157</v>
      </c>
      <c r="C78" s="484">
        <v>4.2128027237349631E-2</v>
      </c>
      <c r="D78" s="484">
        <v>4.2128027237349631E-2</v>
      </c>
      <c r="E78" s="484">
        <v>0</v>
      </c>
      <c r="F78" s="484">
        <v>0</v>
      </c>
      <c r="G78" s="484">
        <v>1.0021732705692191E-2</v>
      </c>
      <c r="H78" s="484">
        <v>1.0021732705692191E-2</v>
      </c>
      <c r="I78" s="484"/>
      <c r="J78" s="484"/>
      <c r="K78" s="484">
        <v>0.13532943872326395</v>
      </c>
      <c r="L78" s="484">
        <v>0.13532943872326395</v>
      </c>
      <c r="M78" s="484">
        <v>1.2599430847777123E-3</v>
      </c>
      <c r="N78" s="484">
        <v>1.2599430847777123E-3</v>
      </c>
      <c r="O78" s="484">
        <v>0</v>
      </c>
      <c r="P78" s="484">
        <v>0</v>
      </c>
      <c r="Q78" s="484">
        <v>1.74784341779123E-4</v>
      </c>
      <c r="R78" s="484">
        <v>1.74784341779123E-4</v>
      </c>
      <c r="S78" s="484"/>
      <c r="T78" s="484"/>
      <c r="U78" s="484">
        <v>4.4082584283264142E-3</v>
      </c>
      <c r="V78" s="484">
        <v>4.4082584283264142E-3</v>
      </c>
      <c r="W78" s="484">
        <v>197</v>
      </c>
      <c r="X78" s="485">
        <v>189.2</v>
      </c>
      <c r="Y78" s="56" t="str">
        <f>IF(D78&gt;'[3]1d. STPIS MED Threshold'!$C$10,"Yes","NO")</f>
        <v>NO</v>
      </c>
      <c r="Z78" s="481"/>
    </row>
    <row r="79" spans="2:26" s="482" customFormat="1" x14ac:dyDescent="0.2">
      <c r="B79" s="209">
        <f t="shared" si="1"/>
        <v>41158</v>
      </c>
      <c r="C79" s="484">
        <v>2.3028651225417966E-2</v>
      </c>
      <c r="D79" s="484">
        <v>2.3028651225417966E-2</v>
      </c>
      <c r="E79" s="484">
        <v>0</v>
      </c>
      <c r="F79" s="484">
        <v>0</v>
      </c>
      <c r="G79" s="484">
        <v>3.0253098531615581E-2</v>
      </c>
      <c r="H79" s="484">
        <v>3.0253098531615581E-2</v>
      </c>
      <c r="I79" s="484"/>
      <c r="J79" s="484"/>
      <c r="K79" s="484">
        <v>2.42291510118447E-3</v>
      </c>
      <c r="L79" s="484">
        <v>2.42291510118447E-3</v>
      </c>
      <c r="M79" s="484">
        <v>1.3910879790399971E-3</v>
      </c>
      <c r="N79" s="484">
        <v>1.3910879790399971E-3</v>
      </c>
      <c r="O79" s="484">
        <v>0</v>
      </c>
      <c r="P79" s="484">
        <v>0</v>
      </c>
      <c r="Q79" s="484">
        <v>1.873163701962369E-3</v>
      </c>
      <c r="R79" s="484">
        <v>1.873163701962369E-3</v>
      </c>
      <c r="S79" s="484"/>
      <c r="T79" s="484"/>
      <c r="U79" s="484">
        <v>1.4508473659532387E-5</v>
      </c>
      <c r="V79" s="484">
        <v>1.4508473659532387E-5</v>
      </c>
      <c r="W79" s="484">
        <v>196</v>
      </c>
      <c r="X79" s="485">
        <v>191</v>
      </c>
      <c r="Y79" s="56" t="str">
        <f>IF(D79&gt;'[3]1d. STPIS MED Threshold'!$C$10,"Yes","NO")</f>
        <v>NO</v>
      </c>
      <c r="Z79" s="481"/>
    </row>
    <row r="80" spans="2:26" s="482" customFormat="1" x14ac:dyDescent="0.2">
      <c r="B80" s="209">
        <f t="shared" si="1"/>
        <v>41159</v>
      </c>
      <c r="C80" s="484">
        <v>6.2391312835876907E-2</v>
      </c>
      <c r="D80" s="484">
        <v>6.2391312835876907E-2</v>
      </c>
      <c r="E80" s="484">
        <v>0</v>
      </c>
      <c r="F80" s="484">
        <v>0</v>
      </c>
      <c r="G80" s="484">
        <v>4.8001718744822383E-2</v>
      </c>
      <c r="H80" s="484">
        <v>4.8001718744822383E-2</v>
      </c>
      <c r="I80" s="484"/>
      <c r="J80" s="484"/>
      <c r="K80" s="484">
        <v>0.10459625190157186</v>
      </c>
      <c r="L80" s="484">
        <v>0.10459625190157186</v>
      </c>
      <c r="M80" s="484">
        <v>7.8406054192126226E-4</v>
      </c>
      <c r="N80" s="484">
        <v>7.8406054192126226E-4</v>
      </c>
      <c r="O80" s="484">
        <v>0</v>
      </c>
      <c r="P80" s="484">
        <v>0</v>
      </c>
      <c r="Q80" s="484">
        <v>8.4326818299375393E-4</v>
      </c>
      <c r="R80" s="484">
        <v>8.4326818299375393E-4</v>
      </c>
      <c r="S80" s="484"/>
      <c r="T80" s="484"/>
      <c r="U80" s="484">
        <v>6.2177936157759147E-4</v>
      </c>
      <c r="V80" s="484">
        <v>6.2177936157759147E-4</v>
      </c>
      <c r="W80" s="484">
        <v>208</v>
      </c>
      <c r="X80" s="485">
        <v>183.4</v>
      </c>
      <c r="Y80" s="56" t="str">
        <f>IF(D80&gt;'[3]1d. STPIS MED Threshold'!$C$10,"Yes","NO")</f>
        <v>NO</v>
      </c>
      <c r="Z80" s="481"/>
    </row>
    <row r="81" spans="2:26" s="482" customFormat="1" x14ac:dyDescent="0.2">
      <c r="B81" s="209">
        <f t="shared" si="1"/>
        <v>41160</v>
      </c>
      <c r="C81" s="484">
        <v>1.987815075485163E-2</v>
      </c>
      <c r="D81" s="484">
        <v>1.987815075485163E-2</v>
      </c>
      <c r="E81" s="484">
        <v>0</v>
      </c>
      <c r="F81" s="484">
        <v>0</v>
      </c>
      <c r="G81" s="484">
        <v>2.6494391088186312E-2</v>
      </c>
      <c r="H81" s="484">
        <v>2.6494391088186312E-2</v>
      </c>
      <c r="I81" s="484"/>
      <c r="J81" s="484"/>
      <c r="K81" s="484">
        <v>1.012176444940587E-3</v>
      </c>
      <c r="L81" s="484">
        <v>1.012176444940587E-3</v>
      </c>
      <c r="M81" s="484">
        <v>1.5882861920816217E-4</v>
      </c>
      <c r="N81" s="484">
        <v>1.5882861920816217E-4</v>
      </c>
      <c r="O81" s="484">
        <v>0</v>
      </c>
      <c r="P81" s="484">
        <v>0</v>
      </c>
      <c r="Q81" s="484">
        <v>2.1148135471389212E-4</v>
      </c>
      <c r="R81" s="484">
        <v>2.1148135471389212E-4</v>
      </c>
      <c r="S81" s="484"/>
      <c r="T81" s="484"/>
      <c r="U81" s="484">
        <v>8.6981648089996186E-6</v>
      </c>
      <c r="V81" s="484">
        <v>8.6981648089996186E-6</v>
      </c>
      <c r="W81" s="484">
        <v>133</v>
      </c>
      <c r="X81" s="485">
        <v>126.2</v>
      </c>
      <c r="Y81" s="56" t="str">
        <f>IF(D81&gt;'[3]1d. STPIS MED Threshold'!$C$10,"Yes","NO")</f>
        <v>NO</v>
      </c>
      <c r="Z81" s="481"/>
    </row>
    <row r="82" spans="2:26" s="482" customFormat="1" x14ac:dyDescent="0.2">
      <c r="B82" s="209">
        <f t="shared" si="1"/>
        <v>41161</v>
      </c>
      <c r="C82" s="484">
        <v>2.0846867986676169E-2</v>
      </c>
      <c r="D82" s="484">
        <v>2.0846867986676169E-2</v>
      </c>
      <c r="E82" s="484">
        <v>0</v>
      </c>
      <c r="F82" s="484">
        <v>0</v>
      </c>
      <c r="G82" s="484">
        <v>1.4212165014083214E-2</v>
      </c>
      <c r="H82" s="484">
        <v>1.4212165014083214E-2</v>
      </c>
      <c r="I82" s="484"/>
      <c r="J82" s="484"/>
      <c r="K82" s="484">
        <v>4.0202056562565681E-2</v>
      </c>
      <c r="L82" s="484">
        <v>4.0202056562565681E-2</v>
      </c>
      <c r="M82" s="484">
        <v>2.7759352384096667E-4</v>
      </c>
      <c r="N82" s="484">
        <v>2.7759352384096667E-4</v>
      </c>
      <c r="O82" s="484">
        <v>0</v>
      </c>
      <c r="P82" s="484">
        <v>0</v>
      </c>
      <c r="Q82" s="484">
        <v>1.4471536774260949E-4</v>
      </c>
      <c r="R82" s="484">
        <v>1.4471536774260949E-4</v>
      </c>
      <c r="S82" s="484"/>
      <c r="T82" s="484"/>
      <c r="U82" s="484">
        <v>6.6370636239352807E-4</v>
      </c>
      <c r="V82" s="484">
        <v>6.6370636239352807E-4</v>
      </c>
      <c r="W82" s="484">
        <v>95</v>
      </c>
      <c r="X82" s="485">
        <v>87.2</v>
      </c>
      <c r="Y82" s="56" t="str">
        <f>IF(D82&gt;'[3]1d. STPIS MED Threshold'!$C$10,"Yes","NO")</f>
        <v>NO</v>
      </c>
      <c r="Z82" s="481"/>
    </row>
    <row r="83" spans="2:26" s="482" customFormat="1" x14ac:dyDescent="0.2">
      <c r="B83" s="209">
        <f t="shared" si="1"/>
        <v>41162</v>
      </c>
      <c r="C83" s="484">
        <v>0.24664125653218563</v>
      </c>
      <c r="D83" s="484">
        <v>0.24664125653218563</v>
      </c>
      <c r="E83" s="484">
        <v>0</v>
      </c>
      <c r="F83" s="484">
        <v>0</v>
      </c>
      <c r="G83" s="484">
        <v>0.31617500923468073</v>
      </c>
      <c r="H83" s="484">
        <v>0.31617500923468073</v>
      </c>
      <c r="I83" s="484"/>
      <c r="J83" s="484"/>
      <c r="K83" s="484">
        <v>4.7299344250618908E-2</v>
      </c>
      <c r="L83" s="484">
        <v>4.7299344250618908E-2</v>
      </c>
      <c r="M83" s="484">
        <v>3.9431241947692659E-3</v>
      </c>
      <c r="N83" s="484">
        <v>3.9431241947692659E-3</v>
      </c>
      <c r="O83" s="484">
        <v>0</v>
      </c>
      <c r="P83" s="484">
        <v>0</v>
      </c>
      <c r="Q83" s="484">
        <v>5.1414236093352524E-3</v>
      </c>
      <c r="R83" s="484">
        <v>5.1414236093352524E-3</v>
      </c>
      <c r="S83" s="484"/>
      <c r="T83" s="484"/>
      <c r="U83" s="484">
        <v>4.2913155443257962E-4</v>
      </c>
      <c r="V83" s="484">
        <v>4.2913155443257962E-4</v>
      </c>
      <c r="W83" s="484">
        <v>213</v>
      </c>
      <c r="X83" s="485">
        <v>202</v>
      </c>
      <c r="Y83" s="56" t="str">
        <f>IF(D83&gt;'[3]1d. STPIS MED Threshold'!$C$10,"Yes","NO")</f>
        <v>NO</v>
      </c>
      <c r="Z83" s="481"/>
    </row>
    <row r="84" spans="2:26" s="482" customFormat="1" x14ac:dyDescent="0.2">
      <c r="B84" s="209">
        <f t="shared" si="1"/>
        <v>41163</v>
      </c>
      <c r="C84" s="484">
        <v>0.13897030858054457</v>
      </c>
      <c r="D84" s="484">
        <v>0.13897030858054457</v>
      </c>
      <c r="E84" s="484">
        <v>0</v>
      </c>
      <c r="F84" s="484">
        <v>0</v>
      </c>
      <c r="G84" s="484">
        <v>3.7352311844365302E-3</v>
      </c>
      <c r="H84" s="484">
        <v>3.7352311844365302E-3</v>
      </c>
      <c r="I84" s="484"/>
      <c r="J84" s="484"/>
      <c r="K84" s="484">
        <v>0.53000917657650526</v>
      </c>
      <c r="L84" s="484">
        <v>0.53000917657650526</v>
      </c>
      <c r="M84" s="484">
        <v>2.2988169543834767E-3</v>
      </c>
      <c r="N84" s="484">
        <v>2.2988169543834767E-3</v>
      </c>
      <c r="O84" s="484">
        <v>0</v>
      </c>
      <c r="P84" s="484">
        <v>0</v>
      </c>
      <c r="Q84" s="484">
        <v>3.5191866407572797E-5</v>
      </c>
      <c r="R84" s="484">
        <v>3.5191866407572797E-5</v>
      </c>
      <c r="S84" s="484"/>
      <c r="T84" s="484"/>
      <c r="U84" s="484">
        <v>8.8439018737852381E-3</v>
      </c>
      <c r="V84" s="484">
        <v>8.8439018737852381E-3</v>
      </c>
      <c r="W84" s="484">
        <v>220</v>
      </c>
      <c r="X84" s="485">
        <v>213.6</v>
      </c>
      <c r="Y84" s="56" t="str">
        <f>IF(D84&gt;'[3]1d. STPIS MED Threshold'!$C$10,"Yes","NO")</f>
        <v>NO</v>
      </c>
      <c r="Z84" s="481"/>
    </row>
    <row r="85" spans="2:26" s="482" customFormat="1" x14ac:dyDescent="0.2">
      <c r="B85" s="209">
        <f t="shared" si="1"/>
        <v>41164</v>
      </c>
      <c r="C85" s="484">
        <v>5.7289818973581631E-2</v>
      </c>
      <c r="D85" s="484">
        <v>5.7289818973581631E-2</v>
      </c>
      <c r="E85" s="484">
        <v>0</v>
      </c>
      <c r="F85" s="484">
        <v>0</v>
      </c>
      <c r="G85" s="484">
        <v>7.1683613642647415E-2</v>
      </c>
      <c r="H85" s="484">
        <v>7.1683613642647415E-2</v>
      </c>
      <c r="I85" s="484"/>
      <c r="J85" s="484"/>
      <c r="K85" s="484">
        <v>1.6474488713625689E-2</v>
      </c>
      <c r="L85" s="484">
        <v>1.6474488713625689E-2</v>
      </c>
      <c r="M85" s="484">
        <v>1.1349735903796727E-3</v>
      </c>
      <c r="N85" s="484">
        <v>1.1349735903796727E-3</v>
      </c>
      <c r="O85" s="484">
        <v>0</v>
      </c>
      <c r="P85" s="484">
        <v>0</v>
      </c>
      <c r="Q85" s="484">
        <v>1.4673280068712947E-3</v>
      </c>
      <c r="R85" s="484">
        <v>1.4673280068712947E-3</v>
      </c>
      <c r="S85" s="484"/>
      <c r="T85" s="484"/>
      <c r="U85" s="484">
        <v>1.9049400189972895E-4</v>
      </c>
      <c r="V85" s="484">
        <v>1.9049400189972895E-4</v>
      </c>
      <c r="W85" s="484">
        <v>175</v>
      </c>
      <c r="X85" s="485">
        <v>173.2</v>
      </c>
      <c r="Y85" s="56" t="str">
        <f>IF(D85&gt;'[3]1d. STPIS MED Threshold'!$C$10,"Yes","NO")</f>
        <v>NO</v>
      </c>
      <c r="Z85" s="481"/>
    </row>
    <row r="86" spans="2:26" s="482" customFormat="1" x14ac:dyDescent="0.2">
      <c r="B86" s="209">
        <f t="shared" si="1"/>
        <v>41165</v>
      </c>
      <c r="C86" s="484">
        <v>2.4482121328664688E-2</v>
      </c>
      <c r="D86" s="484">
        <v>2.4482121328664688E-2</v>
      </c>
      <c r="E86" s="484">
        <v>0</v>
      </c>
      <c r="F86" s="484">
        <v>0</v>
      </c>
      <c r="G86" s="484">
        <v>1.2672757756162124E-2</v>
      </c>
      <c r="H86" s="484">
        <v>1.2672757756162124E-2</v>
      </c>
      <c r="I86" s="484"/>
      <c r="J86" s="484"/>
      <c r="K86" s="484">
        <v>5.8733022599982636E-2</v>
      </c>
      <c r="L86" s="484">
        <v>5.8733022599982636E-2</v>
      </c>
      <c r="M86" s="484">
        <v>2.8341178669603981E-4</v>
      </c>
      <c r="N86" s="484">
        <v>2.8341178669603981E-4</v>
      </c>
      <c r="O86" s="484">
        <v>0</v>
      </c>
      <c r="P86" s="484">
        <v>0</v>
      </c>
      <c r="Q86" s="484">
        <v>2.2821693977298943E-4</v>
      </c>
      <c r="R86" s="484">
        <v>2.2821693977298943E-4</v>
      </c>
      <c r="S86" s="484"/>
      <c r="T86" s="484"/>
      <c r="U86" s="484">
        <v>4.4533661932538379E-4</v>
      </c>
      <c r="V86" s="484">
        <v>4.4533661932538379E-4</v>
      </c>
      <c r="W86" s="484">
        <v>207</v>
      </c>
      <c r="X86" s="485">
        <v>189.8</v>
      </c>
      <c r="Y86" s="56" t="str">
        <f>IF(D86&gt;'[3]1d. STPIS MED Threshold'!$C$10,"Yes","NO")</f>
        <v>NO</v>
      </c>
      <c r="Z86" s="481"/>
    </row>
    <row r="87" spans="2:26" s="482" customFormat="1" x14ac:dyDescent="0.2">
      <c r="B87" s="209">
        <f t="shared" si="1"/>
        <v>41166</v>
      </c>
      <c r="C87" s="484">
        <v>0.20269522112534324</v>
      </c>
      <c r="D87" s="484">
        <v>0.20269522112534324</v>
      </c>
      <c r="E87" s="484">
        <v>0</v>
      </c>
      <c r="F87" s="484">
        <v>0</v>
      </c>
      <c r="G87" s="484">
        <v>0.24485124221806207</v>
      </c>
      <c r="H87" s="484">
        <v>0.24485124221806207</v>
      </c>
      <c r="I87" s="484"/>
      <c r="J87" s="484"/>
      <c r="K87" s="484">
        <v>8.364646028603874E-2</v>
      </c>
      <c r="L87" s="484">
        <v>8.364646028603874E-2</v>
      </c>
      <c r="M87" s="484">
        <v>3.2598730609243285E-3</v>
      </c>
      <c r="N87" s="484">
        <v>3.2598730609243285E-3</v>
      </c>
      <c r="O87" s="484">
        <v>0</v>
      </c>
      <c r="P87" s="484">
        <v>0</v>
      </c>
      <c r="Q87" s="484">
        <v>2.9267913156547187E-3</v>
      </c>
      <c r="R87" s="484">
        <v>2.9267913156547187E-3</v>
      </c>
      <c r="S87" s="484"/>
      <c r="T87" s="484"/>
      <c r="U87" s="484">
        <v>4.2534775584674896E-3</v>
      </c>
      <c r="V87" s="484">
        <v>4.2534775584674896E-3</v>
      </c>
      <c r="W87" s="484">
        <v>539</v>
      </c>
      <c r="X87" s="485">
        <v>419.6</v>
      </c>
      <c r="Y87" s="56" t="str">
        <f>IF(D87&gt;'[3]1d. STPIS MED Threshold'!$C$10,"Yes","NO")</f>
        <v>NO</v>
      </c>
      <c r="Z87" s="481"/>
    </row>
    <row r="88" spans="2:26" s="482" customFormat="1" x14ac:dyDescent="0.2">
      <c r="B88" s="209">
        <f t="shared" si="1"/>
        <v>41167</v>
      </c>
      <c r="C88" s="484">
        <v>0.21411649417288225</v>
      </c>
      <c r="D88" s="484">
        <v>0.21411649417288225</v>
      </c>
      <c r="E88" s="484">
        <v>0</v>
      </c>
      <c r="F88" s="484">
        <v>0</v>
      </c>
      <c r="G88" s="484">
        <v>1.4498877654221741E-2</v>
      </c>
      <c r="H88" s="484">
        <v>1.4498877654221741E-2</v>
      </c>
      <c r="I88" s="484"/>
      <c r="J88" s="484"/>
      <c r="K88" s="484">
        <v>0.79032301176346376</v>
      </c>
      <c r="L88" s="484">
        <v>0.79032301176346376</v>
      </c>
      <c r="M88" s="484">
        <v>1.3873486884884555E-3</v>
      </c>
      <c r="N88" s="484">
        <v>1.3873486884884555E-3</v>
      </c>
      <c r="O88" s="484">
        <v>0</v>
      </c>
      <c r="P88" s="484">
        <v>0</v>
      </c>
      <c r="Q88" s="484">
        <v>1.220470944875654E-4</v>
      </c>
      <c r="R88" s="484">
        <v>1.220470944875654E-4</v>
      </c>
      <c r="S88" s="484"/>
      <c r="T88" s="484"/>
      <c r="U88" s="484">
        <v>5.0400351967942346E-3</v>
      </c>
      <c r="V88" s="484">
        <v>5.0400351967942346E-3</v>
      </c>
      <c r="W88" s="484">
        <v>142</v>
      </c>
      <c r="X88" s="485">
        <v>132.4</v>
      </c>
      <c r="Y88" s="56" t="str">
        <f>IF(D88&gt;'[3]1d. STPIS MED Threshold'!$C$10,"Yes","NO")</f>
        <v>NO</v>
      </c>
      <c r="Z88" s="481"/>
    </row>
    <row r="89" spans="2:26" s="482" customFormat="1" x14ac:dyDescent="0.2">
      <c r="B89" s="209">
        <f t="shared" si="1"/>
        <v>41168</v>
      </c>
      <c r="C89" s="484">
        <v>0.15911102391950721</v>
      </c>
      <c r="D89" s="484">
        <v>0.15911102391950721</v>
      </c>
      <c r="E89" s="484">
        <v>0</v>
      </c>
      <c r="F89" s="484">
        <v>0</v>
      </c>
      <c r="G89" s="484">
        <v>0.17207039313877417</v>
      </c>
      <c r="H89" s="484">
        <v>0.17207039313877417</v>
      </c>
      <c r="I89" s="484"/>
      <c r="J89" s="484"/>
      <c r="K89" s="484">
        <v>0.12360694501133711</v>
      </c>
      <c r="L89" s="484">
        <v>0.12360694501133711</v>
      </c>
      <c r="M89" s="484">
        <v>2.4928853767499769E-3</v>
      </c>
      <c r="N89" s="484">
        <v>2.4928853767499769E-3</v>
      </c>
      <c r="O89" s="484">
        <v>0</v>
      </c>
      <c r="P89" s="484">
        <v>0</v>
      </c>
      <c r="Q89" s="484">
        <v>2.0760281235072319E-3</v>
      </c>
      <c r="R89" s="484">
        <v>2.0760281235072319E-3</v>
      </c>
      <c r="S89" s="484"/>
      <c r="T89" s="484"/>
      <c r="U89" s="484">
        <v>3.7178000527261844E-3</v>
      </c>
      <c r="V89" s="484">
        <v>3.7178000527261844E-3</v>
      </c>
      <c r="W89" s="484">
        <v>145</v>
      </c>
      <c r="X89" s="485">
        <v>136.19999999999999</v>
      </c>
      <c r="Y89" s="56" t="str">
        <f>IF(D89&gt;'[3]1d. STPIS MED Threshold'!$C$10,"Yes","NO")</f>
        <v>NO</v>
      </c>
      <c r="Z89" s="481"/>
    </row>
    <row r="90" spans="2:26" s="482" customFormat="1" x14ac:dyDescent="0.2">
      <c r="B90" s="209">
        <f t="shared" si="1"/>
        <v>41169</v>
      </c>
      <c r="C90" s="484">
        <v>5.5544968162895413E-2</v>
      </c>
      <c r="D90" s="484">
        <v>5.5544968162895413E-2</v>
      </c>
      <c r="E90" s="484">
        <v>0</v>
      </c>
      <c r="F90" s="484">
        <v>0</v>
      </c>
      <c r="G90" s="484">
        <v>2.6609634792860132E-2</v>
      </c>
      <c r="H90" s="484">
        <v>2.6609634792860132E-2</v>
      </c>
      <c r="I90" s="484"/>
      <c r="J90" s="484"/>
      <c r="K90" s="484">
        <v>0.13925303351046098</v>
      </c>
      <c r="L90" s="484">
        <v>0.13925303351046098</v>
      </c>
      <c r="M90" s="484">
        <v>7.330490608453491E-4</v>
      </c>
      <c r="N90" s="484">
        <v>7.330490608453491E-4</v>
      </c>
      <c r="O90" s="484">
        <v>0</v>
      </c>
      <c r="P90" s="484">
        <v>0</v>
      </c>
      <c r="Q90" s="484">
        <v>1.148363654727944E-4</v>
      </c>
      <c r="R90" s="484">
        <v>1.148363654727944E-4</v>
      </c>
      <c r="S90" s="484"/>
      <c r="T90" s="484"/>
      <c r="U90" s="484">
        <v>2.5165605162897294E-3</v>
      </c>
      <c r="V90" s="484">
        <v>2.5165605162897294E-3</v>
      </c>
      <c r="W90" s="484">
        <v>266</v>
      </c>
      <c r="X90" s="485">
        <v>237.4</v>
      </c>
      <c r="Y90" s="56" t="str">
        <f>IF(D90&gt;'[3]1d. STPIS MED Threshold'!$C$10,"Yes","NO")</f>
        <v>NO</v>
      </c>
      <c r="Z90" s="481"/>
    </row>
    <row r="91" spans="2:26" s="482" customFormat="1" x14ac:dyDescent="0.2">
      <c r="B91" s="209">
        <f t="shared" si="1"/>
        <v>41170</v>
      </c>
      <c r="C91" s="484">
        <v>5.7444182778580571E-2</v>
      </c>
      <c r="D91" s="484">
        <v>5.7444182778580571E-2</v>
      </c>
      <c r="E91" s="484">
        <v>0</v>
      </c>
      <c r="F91" s="484">
        <v>0</v>
      </c>
      <c r="G91" s="484">
        <v>7.5615271583889351E-2</v>
      </c>
      <c r="H91" s="484">
        <v>7.5615271583889351E-2</v>
      </c>
      <c r="I91" s="484"/>
      <c r="J91" s="484"/>
      <c r="K91" s="484">
        <v>5.9048649131999663E-3</v>
      </c>
      <c r="L91" s="484">
        <v>5.9048649131999663E-3</v>
      </c>
      <c r="M91" s="484">
        <v>9.0407076386280166E-4</v>
      </c>
      <c r="N91" s="484">
        <v>9.0407076386280166E-4</v>
      </c>
      <c r="O91" s="484">
        <v>0</v>
      </c>
      <c r="P91" s="484">
        <v>0</v>
      </c>
      <c r="Q91" s="484">
        <v>1.2143753410860745E-3</v>
      </c>
      <c r="R91" s="484">
        <v>1.2143753410860745E-3</v>
      </c>
      <c r="S91" s="484"/>
      <c r="T91" s="484"/>
      <c r="U91" s="484">
        <v>2.3105930350754403E-5</v>
      </c>
      <c r="V91" s="484">
        <v>2.3105930350754403E-5</v>
      </c>
      <c r="W91" s="484">
        <v>260</v>
      </c>
      <c r="X91" s="485">
        <v>239.4</v>
      </c>
      <c r="Y91" s="56" t="str">
        <f>IF(D91&gt;'[3]1d. STPIS MED Threshold'!$C$10,"Yes","NO")</f>
        <v>NO</v>
      </c>
      <c r="Z91" s="481"/>
    </row>
    <row r="92" spans="2:26" s="482" customFormat="1" x14ac:dyDescent="0.2">
      <c r="B92" s="209">
        <f t="shared" si="1"/>
        <v>41171</v>
      </c>
      <c r="C92" s="484">
        <v>0.13422171477696901</v>
      </c>
      <c r="D92" s="484">
        <v>0.13422171477696901</v>
      </c>
      <c r="E92" s="484">
        <v>0</v>
      </c>
      <c r="F92" s="484">
        <v>0</v>
      </c>
      <c r="G92" s="484">
        <v>8.3738443600212334E-2</v>
      </c>
      <c r="H92" s="484">
        <v>8.3738443600212334E-2</v>
      </c>
      <c r="I92" s="484"/>
      <c r="J92" s="484"/>
      <c r="K92" s="484">
        <v>0.28052730576374291</v>
      </c>
      <c r="L92" s="484">
        <v>0.28052730576374291</v>
      </c>
      <c r="M92" s="484">
        <v>1.1076386220816963E-3</v>
      </c>
      <c r="N92" s="484">
        <v>1.1076386220816963E-3</v>
      </c>
      <c r="O92" s="484">
        <v>0</v>
      </c>
      <c r="P92" s="484">
        <v>0</v>
      </c>
      <c r="Q92" s="484">
        <v>4.9388481491125207E-4</v>
      </c>
      <c r="R92" s="484">
        <v>4.9388481491125207E-4</v>
      </c>
      <c r="S92" s="484"/>
      <c r="T92" s="484"/>
      <c r="U92" s="484">
        <v>2.8806562624398564E-3</v>
      </c>
      <c r="V92" s="484">
        <v>2.8806562624398564E-3</v>
      </c>
      <c r="W92" s="484">
        <v>237</v>
      </c>
      <c r="X92" s="485">
        <v>228.4</v>
      </c>
      <c r="Y92" s="56" t="str">
        <f>IF(D92&gt;'[3]1d. STPIS MED Threshold'!$C$10,"Yes","NO")</f>
        <v>NO</v>
      </c>
      <c r="Z92" s="481"/>
    </row>
    <row r="93" spans="2:26" s="482" customFormat="1" x14ac:dyDescent="0.2">
      <c r="B93" s="209">
        <f t="shared" si="1"/>
        <v>41172</v>
      </c>
      <c r="C93" s="484">
        <v>6.0467005305398426E-2</v>
      </c>
      <c r="D93" s="484">
        <v>6.0467005305398426E-2</v>
      </c>
      <c r="E93" s="484">
        <v>0</v>
      </c>
      <c r="F93" s="484">
        <v>0</v>
      </c>
      <c r="G93" s="484">
        <v>2.5537493184749922E-2</v>
      </c>
      <c r="H93" s="484">
        <v>2.5537493184749922E-2</v>
      </c>
      <c r="I93" s="484"/>
      <c r="J93" s="484"/>
      <c r="K93" s="484">
        <v>0.16128748402047111</v>
      </c>
      <c r="L93" s="484">
        <v>0.16128748402047111</v>
      </c>
      <c r="M93" s="484">
        <v>8.61410489316E-4</v>
      </c>
      <c r="N93" s="484">
        <v>8.61410489316E-4</v>
      </c>
      <c r="O93" s="484">
        <v>0</v>
      </c>
      <c r="P93" s="484">
        <v>0</v>
      </c>
      <c r="Q93" s="484">
        <v>3.8285057328578252E-4</v>
      </c>
      <c r="R93" s="484">
        <v>3.8285057328578252E-4</v>
      </c>
      <c r="S93" s="484"/>
      <c r="T93" s="484"/>
      <c r="U93" s="484">
        <v>2.2430835278722887E-3</v>
      </c>
      <c r="V93" s="484">
        <v>2.2430835278722887E-3</v>
      </c>
      <c r="W93" s="484">
        <v>206</v>
      </c>
      <c r="X93" s="485">
        <v>184.4</v>
      </c>
      <c r="Y93" s="56" t="str">
        <f>IF(D93&gt;'[3]1d. STPIS MED Threshold'!$C$10,"Yes","NO")</f>
        <v>NO</v>
      </c>
      <c r="Z93" s="481"/>
    </row>
    <row r="94" spans="2:26" s="482" customFormat="1" x14ac:dyDescent="0.2">
      <c r="B94" s="209">
        <f t="shared" si="1"/>
        <v>41173</v>
      </c>
      <c r="C94" s="484">
        <v>0.3132758011109445</v>
      </c>
      <c r="D94" s="484">
        <v>0.3132758011109445</v>
      </c>
      <c r="E94" s="484">
        <v>0</v>
      </c>
      <c r="F94" s="484">
        <v>0</v>
      </c>
      <c r="G94" s="484">
        <v>0.1455219562202896</v>
      </c>
      <c r="H94" s="484">
        <v>0.1455219562202896</v>
      </c>
      <c r="I94" s="484"/>
      <c r="J94" s="484"/>
      <c r="K94" s="484">
        <v>0.79745776395532086</v>
      </c>
      <c r="L94" s="484">
        <v>0.79745776395532086</v>
      </c>
      <c r="M94" s="484">
        <v>2.9738315607033866E-3</v>
      </c>
      <c r="N94" s="484">
        <v>2.9738315607033866E-3</v>
      </c>
      <c r="O94" s="484">
        <v>0</v>
      </c>
      <c r="P94" s="484">
        <v>0</v>
      </c>
      <c r="Q94" s="484">
        <v>1.6485594799068124E-3</v>
      </c>
      <c r="R94" s="484">
        <v>1.6485594799068124E-3</v>
      </c>
      <c r="S94" s="484"/>
      <c r="T94" s="484"/>
      <c r="U94" s="484">
        <v>6.8043427703526529E-3</v>
      </c>
      <c r="V94" s="484">
        <v>6.8043427703526529E-3</v>
      </c>
      <c r="W94" s="484">
        <v>315</v>
      </c>
      <c r="X94" s="485">
        <v>274</v>
      </c>
      <c r="Y94" s="56" t="str">
        <f>IF(D94&gt;'[3]1d. STPIS MED Threshold'!$C$10,"Yes","NO")</f>
        <v>NO</v>
      </c>
      <c r="Z94" s="481"/>
    </row>
    <row r="95" spans="2:26" s="482" customFormat="1" x14ac:dyDescent="0.2">
      <c r="B95" s="209">
        <f t="shared" si="1"/>
        <v>41174</v>
      </c>
      <c r="C95" s="484">
        <v>0.32379367522774005</v>
      </c>
      <c r="D95" s="484">
        <v>0.32379367522774005</v>
      </c>
      <c r="E95" s="484">
        <v>0</v>
      </c>
      <c r="F95" s="484">
        <v>0</v>
      </c>
      <c r="G95" s="484">
        <v>5.807651570912923E-2</v>
      </c>
      <c r="H95" s="484">
        <v>5.807651570912923E-2</v>
      </c>
      <c r="I95" s="484"/>
      <c r="J95" s="484"/>
      <c r="K95" s="484">
        <v>1.0884447750478621</v>
      </c>
      <c r="L95" s="484">
        <v>1.0884447750478621</v>
      </c>
      <c r="M95" s="484">
        <v>3.5232251961214841E-3</v>
      </c>
      <c r="N95" s="484">
        <v>3.5232251961214841E-3</v>
      </c>
      <c r="O95" s="484">
        <v>0</v>
      </c>
      <c r="P95" s="484">
        <v>0</v>
      </c>
      <c r="Q95" s="484">
        <v>9.4640941017352313E-4</v>
      </c>
      <c r="R95" s="484">
        <v>9.4640941017352313E-4</v>
      </c>
      <c r="S95" s="484"/>
      <c r="T95" s="484"/>
      <c r="U95" s="484">
        <v>1.0942663641795998E-2</v>
      </c>
      <c r="V95" s="484">
        <v>1.0942663641795998E-2</v>
      </c>
      <c r="W95" s="484">
        <v>220</v>
      </c>
      <c r="X95" s="485">
        <v>197</v>
      </c>
      <c r="Y95" s="56" t="str">
        <f>IF(D95&gt;'[3]1d. STPIS MED Threshold'!$C$10,"Yes","NO")</f>
        <v>NO</v>
      </c>
      <c r="Z95" s="481"/>
    </row>
    <row r="96" spans="2:26" s="482" customFormat="1" x14ac:dyDescent="0.2">
      <c r="B96" s="209">
        <f t="shared" si="1"/>
        <v>41175</v>
      </c>
      <c r="C96" s="484">
        <v>6.5733119350296243E-2</v>
      </c>
      <c r="D96" s="484">
        <v>6.5733119350296243E-2</v>
      </c>
      <c r="E96" s="484">
        <v>0</v>
      </c>
      <c r="F96" s="484">
        <v>0</v>
      </c>
      <c r="G96" s="484">
        <v>2.4277991264181001E-4</v>
      </c>
      <c r="H96" s="484">
        <v>2.4277991264181001E-4</v>
      </c>
      <c r="I96" s="484"/>
      <c r="J96" s="484"/>
      <c r="K96" s="484">
        <v>0.25394196098471467</v>
      </c>
      <c r="L96" s="484">
        <v>0.25394196098471467</v>
      </c>
      <c r="M96" s="484">
        <v>5.7905048134593328E-4</v>
      </c>
      <c r="N96" s="484">
        <v>5.7905048134593328E-4</v>
      </c>
      <c r="O96" s="484">
        <v>0</v>
      </c>
      <c r="P96" s="484">
        <v>0</v>
      </c>
      <c r="Q96" s="484">
        <v>3.0173571964044602E-6</v>
      </c>
      <c r="R96" s="484">
        <v>3.0173571964044602E-6</v>
      </c>
      <c r="S96" s="484"/>
      <c r="T96" s="484"/>
      <c r="U96" s="484">
        <v>2.2344878455955075E-3</v>
      </c>
      <c r="V96" s="484">
        <v>2.2344878455955075E-3</v>
      </c>
      <c r="W96" s="484">
        <v>88</v>
      </c>
      <c r="X96" s="485">
        <v>85.2</v>
      </c>
      <c r="Y96" s="56" t="str">
        <f>IF(D96&gt;'[3]1d. STPIS MED Threshold'!$C$10,"Yes","NO")</f>
        <v>NO</v>
      </c>
      <c r="Z96" s="481"/>
    </row>
    <row r="97" spans="2:26" s="482" customFormat="1" x14ac:dyDescent="0.2">
      <c r="B97" s="209">
        <f t="shared" si="1"/>
        <v>41176</v>
      </c>
      <c r="C97" s="484">
        <v>1.0440955540779917</v>
      </c>
      <c r="D97" s="484">
        <v>1.0440955540779917</v>
      </c>
      <c r="E97" s="484">
        <v>0</v>
      </c>
      <c r="F97" s="484">
        <v>0</v>
      </c>
      <c r="G97" s="484">
        <v>0.70846636990941891</v>
      </c>
      <c r="H97" s="484">
        <v>0.70846636990941891</v>
      </c>
      <c r="I97" s="484"/>
      <c r="J97" s="484"/>
      <c r="K97" s="484">
        <v>2.0155734334718916</v>
      </c>
      <c r="L97" s="484">
        <v>2.0155734334718916</v>
      </c>
      <c r="M97" s="484">
        <v>9.6794131494644439E-3</v>
      </c>
      <c r="N97" s="484">
        <v>9.6794131494644439E-3</v>
      </c>
      <c r="O97" s="484">
        <v>0</v>
      </c>
      <c r="P97" s="484">
        <v>0</v>
      </c>
      <c r="Q97" s="484">
        <v>7.1605925593277537E-3</v>
      </c>
      <c r="R97" s="484">
        <v>7.1605925593277537E-3</v>
      </c>
      <c r="S97" s="484"/>
      <c r="T97" s="484"/>
      <c r="U97" s="484">
        <v>1.6987734206805615E-2</v>
      </c>
      <c r="V97" s="484">
        <v>1.6987734206805615E-2</v>
      </c>
      <c r="W97" s="484">
        <v>567</v>
      </c>
      <c r="X97" s="485">
        <v>469.2</v>
      </c>
      <c r="Y97" s="56" t="str">
        <f>IF(D97&gt;'[3]1d. STPIS MED Threshold'!$C$10,"Yes","NO")</f>
        <v>NO</v>
      </c>
      <c r="Z97" s="481"/>
    </row>
    <row r="98" spans="2:26" s="482" customFormat="1" x14ac:dyDescent="0.2">
      <c r="B98" s="209">
        <f t="shared" si="1"/>
        <v>41177</v>
      </c>
      <c r="C98" s="484">
        <v>1.3392868044896884E-2</v>
      </c>
      <c r="D98" s="484">
        <v>1.3392868044896884E-2</v>
      </c>
      <c r="E98" s="484">
        <v>0</v>
      </c>
      <c r="F98" s="484">
        <v>0</v>
      </c>
      <c r="G98" s="484">
        <v>7.0503483117134299E-3</v>
      </c>
      <c r="H98" s="484">
        <v>7.0503483117134299E-3</v>
      </c>
      <c r="I98" s="484"/>
      <c r="J98" s="484"/>
      <c r="K98" s="484">
        <v>3.168269015542418E-2</v>
      </c>
      <c r="L98" s="484">
        <v>3.168269015542418E-2</v>
      </c>
      <c r="M98" s="484">
        <v>1.5320158356277964E-4</v>
      </c>
      <c r="N98" s="484">
        <v>1.5320158356277964E-4</v>
      </c>
      <c r="O98" s="484">
        <v>0</v>
      </c>
      <c r="P98" s="484">
        <v>0</v>
      </c>
      <c r="Q98" s="484">
        <v>9.4459862447293904E-5</v>
      </c>
      <c r="R98" s="484">
        <v>9.4459862447293904E-5</v>
      </c>
      <c r="S98" s="484"/>
      <c r="T98" s="484"/>
      <c r="U98" s="484">
        <v>3.2291115176611243E-4</v>
      </c>
      <c r="V98" s="484">
        <v>3.2291115176611243E-4</v>
      </c>
      <c r="W98" s="484">
        <v>282</v>
      </c>
      <c r="X98" s="485">
        <v>262.60000000000002</v>
      </c>
      <c r="Y98" s="56" t="str">
        <f>IF(D98&gt;'[3]1d. STPIS MED Threshold'!$C$10,"Yes","NO")</f>
        <v>NO</v>
      </c>
      <c r="Z98" s="481"/>
    </row>
    <row r="99" spans="2:26" s="482" customFormat="1" x14ac:dyDescent="0.2">
      <c r="B99" s="209">
        <f t="shared" si="1"/>
        <v>41178</v>
      </c>
      <c r="C99" s="484">
        <v>0.14922896699884247</v>
      </c>
      <c r="D99" s="484">
        <v>0.14922896699884247</v>
      </c>
      <c r="E99" s="484">
        <v>0</v>
      </c>
      <c r="F99" s="484">
        <v>0</v>
      </c>
      <c r="G99" s="484">
        <v>0.19813326352015107</v>
      </c>
      <c r="H99" s="484">
        <v>0.19813326352015107</v>
      </c>
      <c r="I99" s="484"/>
      <c r="J99" s="484"/>
      <c r="K99" s="484">
        <v>1.0984253909384501E-2</v>
      </c>
      <c r="L99" s="484">
        <v>1.0984253909384501E-2</v>
      </c>
      <c r="M99" s="484">
        <v>8.2355738427655571E-4</v>
      </c>
      <c r="N99" s="484">
        <v>8.2355738427655571E-4</v>
      </c>
      <c r="O99" s="484">
        <v>0</v>
      </c>
      <c r="P99" s="484">
        <v>0</v>
      </c>
      <c r="Q99" s="484">
        <v>1.0608517685528115E-3</v>
      </c>
      <c r="R99" s="484">
        <v>1.0608517685528115E-3</v>
      </c>
      <c r="S99" s="484"/>
      <c r="T99" s="484"/>
      <c r="U99" s="484">
        <v>1.5384511862666405E-4</v>
      </c>
      <c r="V99" s="484">
        <v>1.5384511862666405E-4</v>
      </c>
      <c r="W99" s="484">
        <v>264</v>
      </c>
      <c r="X99" s="485">
        <v>234.8</v>
      </c>
      <c r="Y99" s="56" t="str">
        <f>IF(D99&gt;'[3]1d. STPIS MED Threshold'!$C$10,"Yes","NO")</f>
        <v>NO</v>
      </c>
      <c r="Z99" s="481"/>
    </row>
    <row r="100" spans="2:26" s="482" customFormat="1" x14ac:dyDescent="0.2">
      <c r="B100" s="209">
        <f t="shared" si="1"/>
        <v>41179</v>
      </c>
      <c r="C100" s="484">
        <v>8.1515854940194851E-2</v>
      </c>
      <c r="D100" s="484">
        <v>8.1515854940194851E-2</v>
      </c>
      <c r="E100" s="484">
        <v>0</v>
      </c>
      <c r="F100" s="484">
        <v>0</v>
      </c>
      <c r="G100" s="484">
        <v>0.10845456164072435</v>
      </c>
      <c r="H100" s="484">
        <v>0.10845456164072435</v>
      </c>
      <c r="I100" s="484"/>
      <c r="J100" s="484"/>
      <c r="K100" s="484">
        <v>5.3765024916794281E-3</v>
      </c>
      <c r="L100" s="484">
        <v>5.3765024916794281E-3</v>
      </c>
      <c r="M100" s="484">
        <v>1.1491926991886582E-3</v>
      </c>
      <c r="N100" s="484">
        <v>1.1491926991886582E-3</v>
      </c>
      <c r="O100" s="484">
        <v>0</v>
      </c>
      <c r="P100" s="484">
        <v>0</v>
      </c>
      <c r="Q100" s="484">
        <v>1.5182809171873657E-3</v>
      </c>
      <c r="R100" s="484">
        <v>1.5182809171873657E-3</v>
      </c>
      <c r="S100" s="484"/>
      <c r="T100" s="484"/>
      <c r="U100" s="484">
        <v>1.0635629790973945E-4</v>
      </c>
      <c r="V100" s="484">
        <v>1.0635629790973945E-4</v>
      </c>
      <c r="W100" s="484">
        <v>178</v>
      </c>
      <c r="X100" s="485">
        <v>158.80000000000001</v>
      </c>
      <c r="Y100" s="56" t="str">
        <f>IF(D100&gt;'[3]1d. STPIS MED Threshold'!$C$10,"Yes","NO")</f>
        <v>NO</v>
      </c>
      <c r="Z100" s="481"/>
    </row>
    <row r="101" spans="2:26" s="482" customFormat="1" x14ac:dyDescent="0.2">
      <c r="B101" s="209">
        <f t="shared" si="1"/>
        <v>41180</v>
      </c>
      <c r="C101" s="484">
        <v>2.6404778140336062E-2</v>
      </c>
      <c r="D101" s="484">
        <v>2.6404778140336062E-2</v>
      </c>
      <c r="E101" s="484">
        <v>0</v>
      </c>
      <c r="F101" s="484">
        <v>0</v>
      </c>
      <c r="G101" s="484">
        <v>3.1933109576972284E-2</v>
      </c>
      <c r="H101" s="484">
        <v>3.1933109576972284E-2</v>
      </c>
      <c r="I101" s="484"/>
      <c r="J101" s="484"/>
      <c r="K101" s="484">
        <v>1.088875656059698E-2</v>
      </c>
      <c r="L101" s="484">
        <v>1.088875656059698E-2</v>
      </c>
      <c r="M101" s="484">
        <v>7.2349009083157493E-4</v>
      </c>
      <c r="N101" s="484">
        <v>7.2349009083157493E-4</v>
      </c>
      <c r="O101" s="484">
        <v>0</v>
      </c>
      <c r="P101" s="484">
        <v>0</v>
      </c>
      <c r="Q101" s="484">
        <v>8.7819538472726916E-4</v>
      </c>
      <c r="R101" s="484">
        <v>8.7819538472726916E-4</v>
      </c>
      <c r="S101" s="484"/>
      <c r="T101" s="484"/>
      <c r="U101" s="484">
        <v>2.8912068349026072E-4</v>
      </c>
      <c r="V101" s="484">
        <v>2.8912068349026072E-4</v>
      </c>
      <c r="W101" s="484">
        <v>227</v>
      </c>
      <c r="X101" s="485">
        <v>209.4</v>
      </c>
      <c r="Y101" s="56" t="str">
        <f>IF(D101&gt;'[3]1d. STPIS MED Threshold'!$C$10,"Yes","NO")</f>
        <v>NO</v>
      </c>
      <c r="Z101" s="481"/>
    </row>
    <row r="102" spans="2:26" s="482" customFormat="1" x14ac:dyDescent="0.2">
      <c r="B102" s="209">
        <f t="shared" si="1"/>
        <v>41181</v>
      </c>
      <c r="C102" s="484">
        <v>0.24855295075597272</v>
      </c>
      <c r="D102" s="484">
        <v>0.24855295075597272</v>
      </c>
      <c r="E102" s="484">
        <v>0</v>
      </c>
      <c r="F102" s="484">
        <v>0</v>
      </c>
      <c r="G102" s="484">
        <v>8.2119751074322747E-3</v>
      </c>
      <c r="H102" s="484">
        <v>8.2119751074322747E-3</v>
      </c>
      <c r="I102" s="484"/>
      <c r="J102" s="484"/>
      <c r="K102" s="484">
        <v>0.93812599450433776</v>
      </c>
      <c r="L102" s="484">
        <v>0.93812599450433776</v>
      </c>
      <c r="M102" s="484">
        <v>4.0783440069969961E-3</v>
      </c>
      <c r="N102" s="484">
        <v>4.0783440069969961E-3</v>
      </c>
      <c r="O102" s="484">
        <v>0</v>
      </c>
      <c r="P102" s="484">
        <v>0</v>
      </c>
      <c r="Q102" s="484">
        <v>1.1260285690032628E-4</v>
      </c>
      <c r="R102" s="484">
        <v>1.1260285690032628E-4</v>
      </c>
      <c r="S102" s="484"/>
      <c r="T102" s="484"/>
      <c r="U102" s="484">
        <v>1.5456380232979836E-2</v>
      </c>
      <c r="V102" s="484">
        <v>1.5456380232979836E-2</v>
      </c>
      <c r="W102" s="484">
        <v>192</v>
      </c>
      <c r="X102" s="485">
        <v>165.8</v>
      </c>
      <c r="Y102" s="56" t="str">
        <f>IF(D102&gt;'[3]1d. STPIS MED Threshold'!$C$10,"Yes","NO")</f>
        <v>NO</v>
      </c>
      <c r="Z102" s="481"/>
    </row>
    <row r="103" spans="2:26" s="482" customFormat="1" x14ac:dyDescent="0.2">
      <c r="B103" s="209">
        <f t="shared" si="1"/>
        <v>41182</v>
      </c>
      <c r="C103" s="484">
        <v>2.0944180928333216E-2</v>
      </c>
      <c r="D103" s="484">
        <v>2.0944180928333216E-2</v>
      </c>
      <c r="E103" s="484">
        <v>0</v>
      </c>
      <c r="F103" s="484">
        <v>0</v>
      </c>
      <c r="G103" s="484">
        <v>1.3726723601259585E-2</v>
      </c>
      <c r="H103" s="484">
        <v>1.3726723601259585E-2</v>
      </c>
      <c r="I103" s="484"/>
      <c r="J103" s="484"/>
      <c r="K103" s="484">
        <v>4.1793984844653867E-2</v>
      </c>
      <c r="L103" s="484">
        <v>4.1793984844653867E-2</v>
      </c>
      <c r="M103" s="484">
        <v>2.0703274388045512E-4</v>
      </c>
      <c r="N103" s="484">
        <v>2.0703274388045512E-4</v>
      </c>
      <c r="O103" s="484">
        <v>0</v>
      </c>
      <c r="P103" s="484">
        <v>0</v>
      </c>
      <c r="Q103" s="484">
        <v>1.5870692786838965E-4</v>
      </c>
      <c r="R103" s="484">
        <v>1.5870692786838965E-4</v>
      </c>
      <c r="S103" s="484"/>
      <c r="T103" s="484"/>
      <c r="U103" s="484">
        <v>3.4736321231208209E-4</v>
      </c>
      <c r="V103" s="484">
        <v>3.4736321231208209E-4</v>
      </c>
      <c r="W103" s="484">
        <v>89</v>
      </c>
      <c r="X103" s="485">
        <v>87</v>
      </c>
      <c r="Y103" s="56" t="str">
        <f>IF(D103&gt;'[3]1d. STPIS MED Threshold'!$C$10,"Yes","NO")</f>
        <v>NO</v>
      </c>
      <c r="Z103" s="481"/>
    </row>
    <row r="104" spans="2:26" s="482" customFormat="1" x14ac:dyDescent="0.2">
      <c r="B104" s="209">
        <f t="shared" si="1"/>
        <v>41183</v>
      </c>
      <c r="C104" s="484">
        <v>1.1358299069888582E-3</v>
      </c>
      <c r="D104" s="484">
        <v>1.1358299069888582E-3</v>
      </c>
      <c r="E104" s="484">
        <v>0</v>
      </c>
      <c r="F104" s="484">
        <v>0</v>
      </c>
      <c r="G104" s="484">
        <v>8.7516069619587703E-4</v>
      </c>
      <c r="H104" s="484">
        <v>8.7516069619587703E-4</v>
      </c>
      <c r="I104" s="484"/>
      <c r="J104" s="484"/>
      <c r="K104" s="484">
        <v>1.892888760377994E-3</v>
      </c>
      <c r="L104" s="484">
        <v>1.892888760377994E-3</v>
      </c>
      <c r="M104" s="484">
        <v>1.2133957015260606E-5</v>
      </c>
      <c r="N104" s="484">
        <v>1.2133957015260606E-5</v>
      </c>
      <c r="O104" s="484">
        <v>0</v>
      </c>
      <c r="P104" s="484">
        <v>0</v>
      </c>
      <c r="Q104" s="484">
        <v>9.0426462046185296E-6</v>
      </c>
      <c r="R104" s="484">
        <v>9.0426462046185296E-6</v>
      </c>
      <c r="S104" s="484"/>
      <c r="T104" s="484"/>
      <c r="U104" s="484">
        <v>2.1097478791005979E-5</v>
      </c>
      <c r="V104" s="484">
        <v>2.1097478791005979E-5</v>
      </c>
      <c r="W104" s="484">
        <v>115</v>
      </c>
      <c r="X104" s="485">
        <v>111.4</v>
      </c>
      <c r="Y104" s="56" t="str">
        <f>IF(D104&gt;'[3]1d. STPIS MED Threshold'!$C$10,"Yes","NO")</f>
        <v>NO</v>
      </c>
      <c r="Z104" s="481"/>
    </row>
    <row r="105" spans="2:26" s="482" customFormat="1" x14ac:dyDescent="0.2">
      <c r="B105" s="209">
        <f t="shared" si="1"/>
        <v>41184</v>
      </c>
      <c r="C105" s="484">
        <v>0.20830162123989318</v>
      </c>
      <c r="D105" s="484">
        <v>0.20830162123989318</v>
      </c>
      <c r="E105" s="484">
        <v>0</v>
      </c>
      <c r="F105" s="484">
        <v>0</v>
      </c>
      <c r="G105" s="484">
        <v>0.18675087373330315</v>
      </c>
      <c r="H105" s="484">
        <v>0.18675087373330315</v>
      </c>
      <c r="I105" s="484"/>
      <c r="J105" s="484"/>
      <c r="K105" s="484">
        <v>0.27212928256567714</v>
      </c>
      <c r="L105" s="484">
        <v>0.27212928256567714</v>
      </c>
      <c r="M105" s="484">
        <v>2.3403377085357891E-3</v>
      </c>
      <c r="N105" s="484">
        <v>2.3403377085357891E-3</v>
      </c>
      <c r="O105" s="484">
        <v>0</v>
      </c>
      <c r="P105" s="484">
        <v>0</v>
      </c>
      <c r="Q105" s="484">
        <v>2.2396454708877547E-3</v>
      </c>
      <c r="R105" s="484">
        <v>2.2396454708877547E-3</v>
      </c>
      <c r="S105" s="484"/>
      <c r="T105" s="484"/>
      <c r="U105" s="484">
        <v>2.653443792290803E-3</v>
      </c>
      <c r="V105" s="484">
        <v>2.653443792290803E-3</v>
      </c>
      <c r="W105" s="484">
        <v>260</v>
      </c>
      <c r="X105" s="485">
        <v>212.8</v>
      </c>
      <c r="Y105" s="56" t="str">
        <f>IF(D105&gt;'[3]1d. STPIS MED Threshold'!$C$10,"Yes","NO")</f>
        <v>NO</v>
      </c>
      <c r="Z105" s="481"/>
    </row>
    <row r="106" spans="2:26" s="482" customFormat="1" x14ac:dyDescent="0.2">
      <c r="B106" s="209">
        <f t="shared" si="1"/>
        <v>41185</v>
      </c>
      <c r="C106" s="484">
        <v>0.11969080687043135</v>
      </c>
      <c r="D106" s="484">
        <v>0.11969080687043135</v>
      </c>
      <c r="E106" s="484">
        <v>0</v>
      </c>
      <c r="F106" s="484">
        <v>0</v>
      </c>
      <c r="G106" s="484">
        <v>0.15880799250329702</v>
      </c>
      <c r="H106" s="484">
        <v>0.15880799250329702</v>
      </c>
      <c r="I106" s="484"/>
      <c r="J106" s="484"/>
      <c r="K106" s="484">
        <v>9.0107491260242763E-3</v>
      </c>
      <c r="L106" s="484">
        <v>9.0107491260242763E-3</v>
      </c>
      <c r="M106" s="484">
        <v>2.1527758417708323E-3</v>
      </c>
      <c r="N106" s="484">
        <v>2.1527758417708323E-3</v>
      </c>
      <c r="O106" s="484">
        <v>0</v>
      </c>
      <c r="P106" s="484">
        <v>0</v>
      </c>
      <c r="Q106" s="484">
        <v>2.8875934209805928E-3</v>
      </c>
      <c r="R106" s="484">
        <v>2.8875934209805928E-3</v>
      </c>
      <c r="S106" s="484"/>
      <c r="T106" s="484"/>
      <c r="U106" s="484">
        <v>7.1718792793707182E-5</v>
      </c>
      <c r="V106" s="484">
        <v>7.1718792793707182E-5</v>
      </c>
      <c r="W106" s="484">
        <v>282</v>
      </c>
      <c r="X106" s="485">
        <v>233.2</v>
      </c>
      <c r="Y106" s="56" t="str">
        <f>IF(D106&gt;'[3]1d. STPIS MED Threshold'!$C$10,"Yes","NO")</f>
        <v>NO</v>
      </c>
      <c r="Z106" s="481"/>
    </row>
    <row r="107" spans="2:26" s="482" customFormat="1" x14ac:dyDescent="0.2">
      <c r="B107" s="209">
        <f t="shared" si="1"/>
        <v>41186</v>
      </c>
      <c r="C107" s="484">
        <v>0.12208129317818694</v>
      </c>
      <c r="D107" s="484">
        <v>0.12208129317818694</v>
      </c>
      <c r="E107" s="484">
        <v>0</v>
      </c>
      <c r="F107" s="484">
        <v>0</v>
      </c>
      <c r="G107" s="484">
        <v>0.10336263659414942</v>
      </c>
      <c r="H107" s="484">
        <v>0.10336263659414942</v>
      </c>
      <c r="I107" s="484"/>
      <c r="J107" s="484"/>
      <c r="K107" s="484">
        <v>0.17687658003313575</v>
      </c>
      <c r="L107" s="484">
        <v>0.17687658003313575</v>
      </c>
      <c r="M107" s="484">
        <v>2.7855373131889616E-3</v>
      </c>
      <c r="N107" s="484">
        <v>2.7855373131889616E-3</v>
      </c>
      <c r="O107" s="484">
        <v>0</v>
      </c>
      <c r="P107" s="484">
        <v>0</v>
      </c>
      <c r="Q107" s="484">
        <v>3.5479642156527645E-3</v>
      </c>
      <c r="R107" s="484">
        <v>3.5479642156527645E-3</v>
      </c>
      <c r="S107" s="484"/>
      <c r="T107" s="484"/>
      <c r="U107" s="484">
        <v>6.38187407790883E-4</v>
      </c>
      <c r="V107" s="484">
        <v>6.38187407790883E-4</v>
      </c>
      <c r="W107" s="484">
        <v>228</v>
      </c>
      <c r="X107" s="485">
        <v>195.8</v>
      </c>
      <c r="Y107" s="56" t="str">
        <f>IF(D107&gt;'[3]1d. STPIS MED Threshold'!$C$10,"Yes","NO")</f>
        <v>NO</v>
      </c>
      <c r="Z107" s="481"/>
    </row>
    <row r="108" spans="2:26" s="482" customFormat="1" x14ac:dyDescent="0.2">
      <c r="B108" s="209">
        <f t="shared" si="1"/>
        <v>41187</v>
      </c>
      <c r="C108" s="484">
        <v>7.9588408333973654E-2</v>
      </c>
      <c r="D108" s="484">
        <v>7.9588408333973654E-2</v>
      </c>
      <c r="E108" s="484">
        <v>0</v>
      </c>
      <c r="F108" s="484">
        <v>0</v>
      </c>
      <c r="G108" s="484">
        <v>5.7207290148411229E-2</v>
      </c>
      <c r="H108" s="484">
        <v>5.7207290148411229E-2</v>
      </c>
      <c r="I108" s="484"/>
      <c r="J108" s="484"/>
      <c r="K108" s="484">
        <v>0.14440159123876076</v>
      </c>
      <c r="L108" s="484">
        <v>0.14440159123876076</v>
      </c>
      <c r="M108" s="484">
        <v>2.6633138127223543E-3</v>
      </c>
      <c r="N108" s="484">
        <v>2.6633138127223543E-3</v>
      </c>
      <c r="O108" s="484">
        <v>0</v>
      </c>
      <c r="P108" s="484">
        <v>0</v>
      </c>
      <c r="Q108" s="484">
        <v>1.2643603997568227E-3</v>
      </c>
      <c r="R108" s="484">
        <v>1.2643603997568227E-3</v>
      </c>
      <c r="S108" s="484"/>
      <c r="T108" s="484"/>
      <c r="U108" s="484">
        <v>6.6893309140263211E-3</v>
      </c>
      <c r="V108" s="484">
        <v>6.6893309140263211E-3</v>
      </c>
      <c r="W108" s="484">
        <v>238</v>
      </c>
      <c r="X108" s="485">
        <v>217.6</v>
      </c>
      <c r="Y108" s="56" t="str">
        <f>IF(D108&gt;'[3]1d. STPIS MED Threshold'!$C$10,"Yes","NO")</f>
        <v>NO</v>
      </c>
      <c r="Z108" s="481"/>
    </row>
    <row r="109" spans="2:26" s="482" customFormat="1" x14ac:dyDescent="0.2">
      <c r="B109" s="209">
        <f t="shared" si="1"/>
        <v>41188</v>
      </c>
      <c r="C109" s="484">
        <v>5.537070107531139E-2</v>
      </c>
      <c r="D109" s="484">
        <v>5.537070107531139E-2</v>
      </c>
      <c r="E109" s="484">
        <v>0</v>
      </c>
      <c r="F109" s="484">
        <v>0</v>
      </c>
      <c r="G109" s="484">
        <v>2.2210251641373777E-2</v>
      </c>
      <c r="H109" s="484">
        <v>2.2210251641373777E-2</v>
      </c>
      <c r="I109" s="484"/>
      <c r="J109" s="484"/>
      <c r="K109" s="484">
        <v>0.15074569952126779</v>
      </c>
      <c r="L109" s="484">
        <v>0.15074569952126779</v>
      </c>
      <c r="M109" s="484">
        <v>9.2487731602764486E-4</v>
      </c>
      <c r="N109" s="484">
        <v>9.2487731602764486E-4</v>
      </c>
      <c r="O109" s="484">
        <v>0</v>
      </c>
      <c r="P109" s="484">
        <v>0</v>
      </c>
      <c r="Q109" s="484">
        <v>8.5112831111109515E-4</v>
      </c>
      <c r="R109" s="484">
        <v>8.5112831111109515E-4</v>
      </c>
      <c r="S109" s="484"/>
      <c r="T109" s="484"/>
      <c r="U109" s="484">
        <v>1.1457351537395093E-3</v>
      </c>
      <c r="V109" s="484">
        <v>1.1457351537395093E-3</v>
      </c>
      <c r="W109" s="484">
        <v>163</v>
      </c>
      <c r="X109" s="485">
        <v>141.19999999999999</v>
      </c>
      <c r="Y109" s="56" t="str">
        <f>IF(D109&gt;'[3]1d. STPIS MED Threshold'!$C$10,"Yes","NO")</f>
        <v>NO</v>
      </c>
      <c r="Z109" s="481"/>
    </row>
    <row r="110" spans="2:26" s="482" customFormat="1" x14ac:dyDescent="0.2">
      <c r="B110" s="209">
        <f t="shared" si="1"/>
        <v>41189</v>
      </c>
      <c r="C110" s="484">
        <v>1.8188747830676581E-2</v>
      </c>
      <c r="D110" s="484">
        <v>1.8188747830676581E-2</v>
      </c>
      <c r="E110" s="484">
        <v>0</v>
      </c>
      <c r="F110" s="484">
        <v>0</v>
      </c>
      <c r="G110" s="484">
        <v>4.0035673585694254E-3</v>
      </c>
      <c r="H110" s="484">
        <v>4.0035673585694254E-3</v>
      </c>
      <c r="I110" s="484"/>
      <c r="J110" s="484"/>
      <c r="K110" s="484">
        <v>5.893952625906463E-2</v>
      </c>
      <c r="L110" s="484">
        <v>5.893952625906463E-2</v>
      </c>
      <c r="M110" s="484">
        <v>1.8441089079146832E-4</v>
      </c>
      <c r="N110" s="484">
        <v>1.8441089079146832E-4</v>
      </c>
      <c r="O110" s="484">
        <v>0</v>
      </c>
      <c r="P110" s="484">
        <v>0</v>
      </c>
      <c r="Q110" s="484">
        <v>4.8423048636677931E-5</v>
      </c>
      <c r="R110" s="484">
        <v>4.8423048636677931E-5</v>
      </c>
      <c r="S110" s="484"/>
      <c r="T110" s="484"/>
      <c r="U110" s="484">
        <v>5.7518243125055841E-4</v>
      </c>
      <c r="V110" s="484">
        <v>5.7518243125055841E-4</v>
      </c>
      <c r="W110" s="484">
        <v>138</v>
      </c>
      <c r="X110" s="485">
        <v>132.19999999999999</v>
      </c>
      <c r="Y110" s="56" t="str">
        <f>IF(D110&gt;'[3]1d. STPIS MED Threshold'!$C$10,"Yes","NO")</f>
        <v>NO</v>
      </c>
      <c r="Z110" s="481"/>
    </row>
    <row r="111" spans="2:26" s="482" customFormat="1" x14ac:dyDescent="0.2">
      <c r="B111" s="209">
        <f t="shared" si="1"/>
        <v>41190</v>
      </c>
      <c r="C111" s="484">
        <v>7.0534047157530547E-2</v>
      </c>
      <c r="D111" s="484">
        <v>7.0534047157530547E-2</v>
      </c>
      <c r="E111" s="484">
        <v>0</v>
      </c>
      <c r="F111" s="484">
        <v>0</v>
      </c>
      <c r="G111" s="484">
        <v>8.3440652541444615E-2</v>
      </c>
      <c r="H111" s="484">
        <v>8.3440652541444615E-2</v>
      </c>
      <c r="I111" s="484"/>
      <c r="J111" s="484"/>
      <c r="K111" s="484">
        <v>3.4304513536532313E-2</v>
      </c>
      <c r="L111" s="484">
        <v>3.4304513536532313E-2</v>
      </c>
      <c r="M111" s="484">
        <v>4.2021557591802395E-3</v>
      </c>
      <c r="N111" s="484">
        <v>4.2021557591802395E-3</v>
      </c>
      <c r="O111" s="484">
        <v>0</v>
      </c>
      <c r="P111" s="484">
        <v>0</v>
      </c>
      <c r="Q111" s="484">
        <v>1.4730860338461958E-3</v>
      </c>
      <c r="R111" s="484">
        <v>1.4730860338461958E-3</v>
      </c>
      <c r="S111" s="484"/>
      <c r="T111" s="484"/>
      <c r="U111" s="484">
        <v>1.2046362854411886E-2</v>
      </c>
      <c r="V111" s="484">
        <v>1.2046362854411886E-2</v>
      </c>
      <c r="W111" s="484">
        <v>225</v>
      </c>
      <c r="X111" s="485">
        <v>211.2</v>
      </c>
      <c r="Y111" s="56" t="str">
        <f>IF(D111&gt;'[3]1d. STPIS MED Threshold'!$C$10,"Yes","NO")</f>
        <v>NO</v>
      </c>
      <c r="Z111" s="481"/>
    </row>
    <row r="112" spans="2:26" s="482" customFormat="1" x14ac:dyDescent="0.2">
      <c r="B112" s="209">
        <f t="shared" si="1"/>
        <v>41191</v>
      </c>
      <c r="C112" s="484">
        <v>0.19493114778073858</v>
      </c>
      <c r="D112" s="484">
        <v>0.19493114778073858</v>
      </c>
      <c r="E112" s="484">
        <v>0</v>
      </c>
      <c r="F112" s="484">
        <v>0</v>
      </c>
      <c r="G112" s="484">
        <v>0.25367230611442509</v>
      </c>
      <c r="H112" s="484">
        <v>0.25367230611442509</v>
      </c>
      <c r="I112" s="484"/>
      <c r="J112" s="484"/>
      <c r="K112" s="484">
        <v>2.9034521552822976E-2</v>
      </c>
      <c r="L112" s="484">
        <v>2.9034521552822976E-2</v>
      </c>
      <c r="M112" s="484">
        <v>3.4675088125963342E-3</v>
      </c>
      <c r="N112" s="484">
        <v>3.4675088125963342E-3</v>
      </c>
      <c r="O112" s="484">
        <v>0</v>
      </c>
      <c r="P112" s="484">
        <v>0</v>
      </c>
      <c r="Q112" s="484">
        <v>4.6021496104931307E-3</v>
      </c>
      <c r="R112" s="484">
        <v>4.6021496104931307E-3</v>
      </c>
      <c r="S112" s="484"/>
      <c r="T112" s="484"/>
      <c r="U112" s="484">
        <v>2.5980641567804495E-4</v>
      </c>
      <c r="V112" s="484">
        <v>2.5980641567804495E-4</v>
      </c>
      <c r="W112" s="484">
        <v>233</v>
      </c>
      <c r="X112" s="485">
        <v>207.8</v>
      </c>
      <c r="Y112" s="56" t="str">
        <f>IF(D112&gt;'[3]1d. STPIS MED Threshold'!$C$10,"Yes","NO")</f>
        <v>NO</v>
      </c>
      <c r="Z112" s="481"/>
    </row>
    <row r="113" spans="2:26" s="482" customFormat="1" x14ac:dyDescent="0.2">
      <c r="B113" s="209">
        <f t="shared" si="1"/>
        <v>41192</v>
      </c>
      <c r="C113" s="484">
        <v>6.7437468115156565E-2</v>
      </c>
      <c r="D113" s="484">
        <v>6.7437468115156565E-2</v>
      </c>
      <c r="E113" s="484">
        <v>0</v>
      </c>
      <c r="F113" s="484">
        <v>0</v>
      </c>
      <c r="G113" s="484">
        <v>5.850569155948674E-2</v>
      </c>
      <c r="H113" s="484">
        <v>5.850569155948674E-2</v>
      </c>
      <c r="I113" s="484"/>
      <c r="J113" s="484"/>
      <c r="K113" s="484">
        <v>9.3729843126053675E-2</v>
      </c>
      <c r="L113" s="484">
        <v>9.3729843126053675E-2</v>
      </c>
      <c r="M113" s="484">
        <v>1.8774351417353502E-3</v>
      </c>
      <c r="N113" s="484">
        <v>1.8774351417353502E-3</v>
      </c>
      <c r="O113" s="484">
        <v>0</v>
      </c>
      <c r="P113" s="484">
        <v>0</v>
      </c>
      <c r="Q113" s="484">
        <v>2.1748445462197973E-3</v>
      </c>
      <c r="R113" s="484">
        <v>2.1748445462197973E-3</v>
      </c>
      <c r="S113" s="484"/>
      <c r="T113" s="484"/>
      <c r="U113" s="484">
        <v>1.0470169111302945E-3</v>
      </c>
      <c r="V113" s="484">
        <v>1.0470169111302945E-3</v>
      </c>
      <c r="W113" s="484">
        <v>249</v>
      </c>
      <c r="X113" s="485">
        <v>223</v>
      </c>
      <c r="Y113" s="56" t="str">
        <f>IF(D113&gt;'[3]1d. STPIS MED Threshold'!$C$10,"Yes","NO")</f>
        <v>NO</v>
      </c>
      <c r="Z113" s="481"/>
    </row>
    <row r="114" spans="2:26" s="482" customFormat="1" x14ac:dyDescent="0.2">
      <c r="B114" s="209">
        <f t="shared" si="1"/>
        <v>41193</v>
      </c>
      <c r="C114" s="484">
        <v>0.60481258249800596</v>
      </c>
      <c r="D114" s="484">
        <v>0.60481258249800596</v>
      </c>
      <c r="E114" s="484">
        <v>0</v>
      </c>
      <c r="F114" s="484">
        <v>0</v>
      </c>
      <c r="G114" s="484">
        <v>0.41451985716547862</v>
      </c>
      <c r="H114" s="484">
        <v>0.41451985716547862</v>
      </c>
      <c r="I114" s="484"/>
      <c r="J114" s="484"/>
      <c r="K114" s="484">
        <v>1.1560194966791502</v>
      </c>
      <c r="L114" s="484">
        <v>1.1560194966791502</v>
      </c>
      <c r="M114" s="484">
        <v>7.8866071881971075E-3</v>
      </c>
      <c r="N114" s="484">
        <v>7.8866071881971075E-3</v>
      </c>
      <c r="O114" s="484">
        <v>0</v>
      </c>
      <c r="P114" s="484">
        <v>0</v>
      </c>
      <c r="Q114" s="484">
        <v>5.1156215606510914E-3</v>
      </c>
      <c r="R114" s="484">
        <v>5.1156215606510914E-3</v>
      </c>
      <c r="S114" s="484"/>
      <c r="T114" s="484"/>
      <c r="U114" s="484">
        <v>1.5903051292764748E-2</v>
      </c>
      <c r="V114" s="484">
        <v>1.5903051292764748E-2</v>
      </c>
      <c r="W114" s="484">
        <v>448</v>
      </c>
      <c r="X114" s="485">
        <v>370</v>
      </c>
      <c r="Y114" s="56" t="str">
        <f>IF(D114&gt;'[3]1d. STPIS MED Threshold'!$C$10,"Yes","NO")</f>
        <v>NO</v>
      </c>
      <c r="Z114" s="481"/>
    </row>
    <row r="115" spans="2:26" s="482" customFormat="1" x14ac:dyDescent="0.2">
      <c r="B115" s="209">
        <f t="shared" si="1"/>
        <v>41194</v>
      </c>
      <c r="C115" s="484">
        <v>0.21356068892690017</v>
      </c>
      <c r="D115" s="484">
        <v>0.21356068892690017</v>
      </c>
      <c r="E115" s="484">
        <v>0</v>
      </c>
      <c r="F115" s="484">
        <v>0</v>
      </c>
      <c r="G115" s="484">
        <v>0.21159652859798669</v>
      </c>
      <c r="H115" s="484">
        <v>0.21159652859798669</v>
      </c>
      <c r="I115" s="484"/>
      <c r="J115" s="484"/>
      <c r="K115" s="484">
        <v>0.2214030897753563</v>
      </c>
      <c r="L115" s="484">
        <v>0.2214030897753563</v>
      </c>
      <c r="M115" s="484">
        <v>2.0728103379346495E-3</v>
      </c>
      <c r="N115" s="484">
        <v>2.0728103379346495E-3</v>
      </c>
      <c r="O115" s="484">
        <v>0</v>
      </c>
      <c r="P115" s="484">
        <v>0</v>
      </c>
      <c r="Q115" s="484">
        <v>2.1647785239246506E-3</v>
      </c>
      <c r="R115" s="484">
        <v>2.1647785239246506E-3</v>
      </c>
      <c r="S115" s="484"/>
      <c r="T115" s="484"/>
      <c r="U115" s="484">
        <v>1.8192554604699145E-3</v>
      </c>
      <c r="V115" s="484">
        <v>1.8192554604699145E-3</v>
      </c>
      <c r="W115" s="484">
        <v>460</v>
      </c>
      <c r="X115" s="485">
        <v>342.8</v>
      </c>
      <c r="Y115" s="56" t="str">
        <f>IF(D115&gt;'[3]1d. STPIS MED Threshold'!$C$10,"Yes","NO")</f>
        <v>NO</v>
      </c>
      <c r="Z115" s="481"/>
    </row>
    <row r="116" spans="2:26" s="482" customFormat="1" x14ac:dyDescent="0.2">
      <c r="B116" s="209">
        <f t="shared" si="1"/>
        <v>41195</v>
      </c>
      <c r="C116" s="484">
        <v>0.22674037224628296</v>
      </c>
      <c r="D116" s="484">
        <v>0.22674037224628296</v>
      </c>
      <c r="E116" s="484">
        <v>0</v>
      </c>
      <c r="F116" s="484">
        <v>0</v>
      </c>
      <c r="G116" s="484">
        <v>0.11842345803448676</v>
      </c>
      <c r="H116" s="484">
        <v>0.11842345803448676</v>
      </c>
      <c r="I116" s="484"/>
      <c r="J116" s="484"/>
      <c r="K116" s="484">
        <v>0.53936544049782309</v>
      </c>
      <c r="L116" s="484">
        <v>0.53936544049782309</v>
      </c>
      <c r="M116" s="484">
        <v>2.7360300353485734E-3</v>
      </c>
      <c r="N116" s="484">
        <v>2.7360300353485734E-3</v>
      </c>
      <c r="O116" s="484">
        <v>0</v>
      </c>
      <c r="P116" s="484">
        <v>0</v>
      </c>
      <c r="Q116" s="484">
        <v>2.1130630378873635E-3</v>
      </c>
      <c r="R116" s="484">
        <v>2.1130630378873635E-3</v>
      </c>
      <c r="S116" s="484"/>
      <c r="T116" s="484"/>
      <c r="U116" s="484">
        <v>4.5497162492279608E-3</v>
      </c>
      <c r="V116" s="484">
        <v>4.5497162492279608E-3</v>
      </c>
      <c r="W116" s="484">
        <v>192</v>
      </c>
      <c r="X116" s="485">
        <v>165.6</v>
      </c>
      <c r="Y116" s="56" t="str">
        <f>IF(D116&gt;'[3]1d. STPIS MED Threshold'!$C$10,"Yes","NO")</f>
        <v>NO</v>
      </c>
      <c r="Z116" s="481"/>
    </row>
    <row r="117" spans="2:26" s="482" customFormat="1" x14ac:dyDescent="0.2">
      <c r="B117" s="209">
        <f t="shared" si="1"/>
        <v>41196</v>
      </c>
      <c r="C117" s="484">
        <v>0.44798723731258383</v>
      </c>
      <c r="D117" s="484">
        <v>0.44798723731258383</v>
      </c>
      <c r="E117" s="484">
        <v>0</v>
      </c>
      <c r="F117" s="484">
        <v>0</v>
      </c>
      <c r="G117" s="484">
        <v>0.48352769224328107</v>
      </c>
      <c r="H117" s="484">
        <v>0.48352769224328107</v>
      </c>
      <c r="I117" s="484"/>
      <c r="J117" s="484"/>
      <c r="K117" s="484">
        <v>0.351105234382808</v>
      </c>
      <c r="L117" s="484">
        <v>0.351105234382808</v>
      </c>
      <c r="M117" s="484">
        <v>3.8737049527875901E-3</v>
      </c>
      <c r="N117" s="484">
        <v>3.8737049527875901E-3</v>
      </c>
      <c r="O117" s="484">
        <v>0</v>
      </c>
      <c r="P117" s="484">
        <v>0</v>
      </c>
      <c r="Q117" s="484">
        <v>4.49643048288922E-3</v>
      </c>
      <c r="R117" s="484">
        <v>4.49643048288922E-3</v>
      </c>
      <c r="S117" s="484"/>
      <c r="T117" s="484"/>
      <c r="U117" s="484">
        <v>2.1326418926822474E-3</v>
      </c>
      <c r="V117" s="484">
        <v>2.1326418926822474E-3</v>
      </c>
      <c r="W117" s="484">
        <v>141</v>
      </c>
      <c r="X117" s="485">
        <v>134.6</v>
      </c>
      <c r="Y117" s="56" t="str">
        <f>IF(D117&gt;'[3]1d. STPIS MED Threshold'!$C$10,"Yes","NO")</f>
        <v>NO</v>
      </c>
      <c r="Z117" s="481"/>
    </row>
    <row r="118" spans="2:26" s="482" customFormat="1" x14ac:dyDescent="0.2">
      <c r="B118" s="209">
        <f t="shared" si="1"/>
        <v>41197</v>
      </c>
      <c r="C118" s="484">
        <v>4.2526684272986795E-2</v>
      </c>
      <c r="D118" s="484">
        <v>4.2526684272986795E-2</v>
      </c>
      <c r="E118" s="484">
        <v>0</v>
      </c>
      <c r="F118" s="484">
        <v>0</v>
      </c>
      <c r="G118" s="484">
        <v>1.4116803013180169E-2</v>
      </c>
      <c r="H118" s="484">
        <v>1.4116803013180169E-2</v>
      </c>
      <c r="I118" s="484"/>
      <c r="J118" s="484"/>
      <c r="K118" s="484">
        <v>0.12437817543964257</v>
      </c>
      <c r="L118" s="484">
        <v>0.12437817543964257</v>
      </c>
      <c r="M118" s="484">
        <v>2.620806600091098E-4</v>
      </c>
      <c r="N118" s="484">
        <v>2.620806600091098E-4</v>
      </c>
      <c r="O118" s="484">
        <v>0</v>
      </c>
      <c r="P118" s="484">
        <v>0</v>
      </c>
      <c r="Q118" s="484">
        <v>1.0870670644537351E-4</v>
      </c>
      <c r="R118" s="484">
        <v>1.0870670644537351E-4</v>
      </c>
      <c r="S118" s="484"/>
      <c r="T118" s="484"/>
      <c r="U118" s="484">
        <v>7.0432115874555625E-4</v>
      </c>
      <c r="V118" s="484">
        <v>7.0432115874555625E-4</v>
      </c>
      <c r="W118" s="484">
        <v>231</v>
      </c>
      <c r="X118" s="485">
        <v>203.2</v>
      </c>
      <c r="Y118" s="56" t="str">
        <f>IF(D118&gt;'[3]1d. STPIS MED Threshold'!$C$10,"Yes","NO")</f>
        <v>NO</v>
      </c>
      <c r="Z118" s="481"/>
    </row>
    <row r="119" spans="2:26" s="482" customFormat="1" x14ac:dyDescent="0.2">
      <c r="B119" s="209">
        <f t="shared" si="1"/>
        <v>41198</v>
      </c>
      <c r="C119" s="484">
        <v>0.13050291859034957</v>
      </c>
      <c r="D119" s="484">
        <v>0.13050291859034957</v>
      </c>
      <c r="E119" s="484">
        <v>0</v>
      </c>
      <c r="F119" s="484">
        <v>0</v>
      </c>
      <c r="G119" s="484">
        <v>0.15365829116318644</v>
      </c>
      <c r="H119" s="484">
        <v>0.15365829116318644</v>
      </c>
      <c r="I119" s="484"/>
      <c r="J119" s="484"/>
      <c r="K119" s="484">
        <v>6.5583170762752385E-2</v>
      </c>
      <c r="L119" s="484">
        <v>6.5583170762752385E-2</v>
      </c>
      <c r="M119" s="484">
        <v>1.5520481002150959E-3</v>
      </c>
      <c r="N119" s="484">
        <v>1.5520481002150959E-3</v>
      </c>
      <c r="O119" s="484">
        <v>0</v>
      </c>
      <c r="P119" s="484">
        <v>0</v>
      </c>
      <c r="Q119" s="484">
        <v>1.2701723252725435E-3</v>
      </c>
      <c r="R119" s="484">
        <v>1.2701723252725435E-3</v>
      </c>
      <c r="S119" s="484"/>
      <c r="T119" s="484"/>
      <c r="U119" s="484">
        <v>2.3767504232498527E-3</v>
      </c>
      <c r="V119" s="484">
        <v>2.3767504232498527E-3</v>
      </c>
      <c r="W119" s="484">
        <v>214</v>
      </c>
      <c r="X119" s="485">
        <v>195.4</v>
      </c>
      <c r="Y119" s="56" t="str">
        <f>IF(D119&gt;'[3]1d. STPIS MED Threshold'!$C$10,"Yes","NO")</f>
        <v>NO</v>
      </c>
      <c r="Z119" s="481"/>
    </row>
    <row r="120" spans="2:26" s="482" customFormat="1" x14ac:dyDescent="0.2">
      <c r="B120" s="209">
        <f t="shared" si="1"/>
        <v>41199</v>
      </c>
      <c r="C120" s="484">
        <v>1.2387736132142699E-2</v>
      </c>
      <c r="D120" s="484">
        <v>1.2387736132142699E-2</v>
      </c>
      <c r="E120" s="484">
        <v>0</v>
      </c>
      <c r="F120" s="484">
        <v>0</v>
      </c>
      <c r="G120" s="484">
        <v>1.10362557667449E-2</v>
      </c>
      <c r="H120" s="484">
        <v>1.10362557667449E-2</v>
      </c>
      <c r="I120" s="484"/>
      <c r="J120" s="484"/>
      <c r="K120" s="484">
        <v>1.6397024969108113E-2</v>
      </c>
      <c r="L120" s="484">
        <v>1.6397024969108113E-2</v>
      </c>
      <c r="M120" s="484">
        <v>2.097486499927488E-4</v>
      </c>
      <c r="N120" s="484">
        <v>2.097486499927488E-4</v>
      </c>
      <c r="O120" s="484">
        <v>0</v>
      </c>
      <c r="P120" s="484">
        <v>0</v>
      </c>
      <c r="Q120" s="484">
        <v>2.2158679059314717E-4</v>
      </c>
      <c r="R120" s="484">
        <v>2.2158679059314717E-4</v>
      </c>
      <c r="S120" s="484"/>
      <c r="T120" s="484"/>
      <c r="U120" s="484">
        <v>1.7811889410367085E-4</v>
      </c>
      <c r="V120" s="484">
        <v>1.7811889410367085E-4</v>
      </c>
      <c r="W120" s="484">
        <v>183</v>
      </c>
      <c r="X120" s="485">
        <v>174.4</v>
      </c>
      <c r="Y120" s="56" t="str">
        <f>IF(D120&gt;'[3]1d. STPIS MED Threshold'!$C$10,"Yes","NO")</f>
        <v>NO</v>
      </c>
      <c r="Z120" s="481"/>
    </row>
    <row r="121" spans="2:26" s="482" customFormat="1" x14ac:dyDescent="0.2">
      <c r="B121" s="209">
        <f t="shared" si="1"/>
        <v>41200</v>
      </c>
      <c r="C121" s="484">
        <v>0.14868032592064345</v>
      </c>
      <c r="D121" s="484">
        <v>0.14868032592064345</v>
      </c>
      <c r="E121" s="484">
        <v>0</v>
      </c>
      <c r="F121" s="484">
        <v>0</v>
      </c>
      <c r="G121" s="484">
        <v>0.12028578672325392</v>
      </c>
      <c r="H121" s="484">
        <v>0.12028578672325392</v>
      </c>
      <c r="I121" s="484"/>
      <c r="J121" s="484"/>
      <c r="K121" s="484">
        <v>0.23171188101520396</v>
      </c>
      <c r="L121" s="484">
        <v>0.23171188101520396</v>
      </c>
      <c r="M121" s="484">
        <v>2.5754321726578181E-3</v>
      </c>
      <c r="N121" s="484">
        <v>2.5754321726578181E-3</v>
      </c>
      <c r="O121" s="484">
        <v>0</v>
      </c>
      <c r="P121" s="484">
        <v>0</v>
      </c>
      <c r="Q121" s="484">
        <v>1.939073908018313E-3</v>
      </c>
      <c r="R121" s="484">
        <v>1.939073908018313E-3</v>
      </c>
      <c r="S121" s="484"/>
      <c r="T121" s="484"/>
      <c r="U121" s="484">
        <v>4.42797819551585E-3</v>
      </c>
      <c r="V121" s="484">
        <v>4.42797819551585E-3</v>
      </c>
      <c r="W121" s="484">
        <v>267</v>
      </c>
      <c r="X121" s="485">
        <v>250.6</v>
      </c>
      <c r="Y121" s="56" t="str">
        <f>IF(D121&gt;'[3]1d. STPIS MED Threshold'!$C$10,"Yes","NO")</f>
        <v>NO</v>
      </c>
      <c r="Z121" s="481"/>
    </row>
    <row r="122" spans="2:26" s="482" customFormat="1" x14ac:dyDescent="0.2">
      <c r="B122" s="209">
        <f t="shared" si="1"/>
        <v>41201</v>
      </c>
      <c r="C122" s="484">
        <v>4.7210304756600131E-2</v>
      </c>
      <c r="D122" s="484">
        <v>4.7210304756600131E-2</v>
      </c>
      <c r="E122" s="484">
        <v>0</v>
      </c>
      <c r="F122" s="484">
        <v>0</v>
      </c>
      <c r="G122" s="484">
        <v>5.9535162792119574E-2</v>
      </c>
      <c r="H122" s="484">
        <v>5.9535162792119574E-2</v>
      </c>
      <c r="I122" s="484"/>
      <c r="J122" s="484"/>
      <c r="K122" s="484">
        <v>1.2230515357116119E-2</v>
      </c>
      <c r="L122" s="484">
        <v>1.2230515357116119E-2</v>
      </c>
      <c r="M122" s="484">
        <v>7.7098875514459411E-4</v>
      </c>
      <c r="N122" s="484">
        <v>7.7098875514459411E-4</v>
      </c>
      <c r="O122" s="484">
        <v>0</v>
      </c>
      <c r="P122" s="484">
        <v>0</v>
      </c>
      <c r="Q122" s="484">
        <v>9.7345689233429449E-4</v>
      </c>
      <c r="R122" s="484">
        <v>9.7345689233429449E-4</v>
      </c>
      <c r="S122" s="484"/>
      <c r="T122" s="484"/>
      <c r="U122" s="484">
        <v>1.9445043395897524E-4</v>
      </c>
      <c r="V122" s="484">
        <v>1.9445043395897524E-4</v>
      </c>
      <c r="W122" s="484">
        <v>268</v>
      </c>
      <c r="X122" s="485">
        <v>251</v>
      </c>
      <c r="Y122" s="56" t="str">
        <f>IF(D122&gt;'[3]1d. STPIS MED Threshold'!$C$10,"Yes","NO")</f>
        <v>NO</v>
      </c>
      <c r="Z122" s="481"/>
    </row>
    <row r="123" spans="2:26" s="482" customFormat="1" x14ac:dyDescent="0.2">
      <c r="B123" s="209">
        <f t="shared" si="1"/>
        <v>41202</v>
      </c>
      <c r="C123" s="484">
        <v>9.508911204754697E-2</v>
      </c>
      <c r="D123" s="484">
        <v>9.508911204754697E-2</v>
      </c>
      <c r="E123" s="484">
        <v>0</v>
      </c>
      <c r="F123" s="484">
        <v>0</v>
      </c>
      <c r="G123" s="484">
        <v>0.1121118542606144</v>
      </c>
      <c r="H123" s="484">
        <v>0.1121118542606144</v>
      </c>
      <c r="I123" s="484"/>
      <c r="J123" s="484"/>
      <c r="K123" s="484">
        <v>4.7297257874204454E-2</v>
      </c>
      <c r="L123" s="484">
        <v>4.7297257874204454E-2</v>
      </c>
      <c r="M123" s="484">
        <v>1.1483199384656284E-3</v>
      </c>
      <c r="N123" s="484">
        <v>1.1483199384656284E-3</v>
      </c>
      <c r="O123" s="484">
        <v>0</v>
      </c>
      <c r="P123" s="484">
        <v>0</v>
      </c>
      <c r="Q123" s="484">
        <v>1.3944491457262643E-3</v>
      </c>
      <c r="R123" s="484">
        <v>1.3944491457262643E-3</v>
      </c>
      <c r="S123" s="484"/>
      <c r="T123" s="484"/>
      <c r="U123" s="484">
        <v>4.5481949405133399E-4</v>
      </c>
      <c r="V123" s="484">
        <v>4.5481949405133399E-4</v>
      </c>
      <c r="W123" s="484">
        <v>194</v>
      </c>
      <c r="X123" s="485">
        <v>174.4</v>
      </c>
      <c r="Y123" s="56" t="str">
        <f>IF(D123&gt;'[3]1d. STPIS MED Threshold'!$C$10,"Yes","NO")</f>
        <v>NO</v>
      </c>
      <c r="Z123" s="481"/>
    </row>
    <row r="124" spans="2:26" s="482" customFormat="1" x14ac:dyDescent="0.2">
      <c r="B124" s="209">
        <f t="shared" si="1"/>
        <v>41203</v>
      </c>
      <c r="C124" s="484">
        <v>0.29145340761994015</v>
      </c>
      <c r="D124" s="484">
        <v>0.29145340761994015</v>
      </c>
      <c r="E124" s="484">
        <v>0</v>
      </c>
      <c r="F124" s="484">
        <v>0</v>
      </c>
      <c r="G124" s="484">
        <v>0.27058378289746104</v>
      </c>
      <c r="H124" s="484">
        <v>0.27058378289746104</v>
      </c>
      <c r="I124" s="484"/>
      <c r="J124" s="484"/>
      <c r="K124" s="484">
        <v>0.35442026969457952</v>
      </c>
      <c r="L124" s="484">
        <v>0.35442026969457952</v>
      </c>
      <c r="M124" s="484">
        <v>4.8988625870794592E-3</v>
      </c>
      <c r="N124" s="484">
        <v>4.8988625870794592E-3</v>
      </c>
      <c r="O124" s="484">
        <v>0</v>
      </c>
      <c r="P124" s="484">
        <v>0</v>
      </c>
      <c r="Q124" s="484">
        <v>4.305624772289904E-3</v>
      </c>
      <c r="R124" s="484">
        <v>4.305624772289904E-3</v>
      </c>
      <c r="S124" s="484"/>
      <c r="T124" s="484"/>
      <c r="U124" s="484">
        <v>6.6519951077711557E-3</v>
      </c>
      <c r="V124" s="484">
        <v>6.6519951077711557E-3</v>
      </c>
      <c r="W124" s="484">
        <v>170</v>
      </c>
      <c r="X124" s="485">
        <v>157.19999999999999</v>
      </c>
      <c r="Y124" s="56" t="str">
        <f>IF(D124&gt;'[3]1d. STPIS MED Threshold'!$C$10,"Yes","NO")</f>
        <v>NO</v>
      </c>
      <c r="Z124" s="481"/>
    </row>
    <row r="125" spans="2:26" s="482" customFormat="1" x14ac:dyDescent="0.2">
      <c r="B125" s="209">
        <f t="shared" si="1"/>
        <v>41204</v>
      </c>
      <c r="C125" s="484">
        <v>0.39259027018846038</v>
      </c>
      <c r="D125" s="484">
        <v>0.39259027018846038</v>
      </c>
      <c r="E125" s="484">
        <v>0</v>
      </c>
      <c r="F125" s="484">
        <v>0</v>
      </c>
      <c r="G125" s="484">
        <v>0.31589397938364794</v>
      </c>
      <c r="H125" s="484">
        <v>0.31589397938364794</v>
      </c>
      <c r="I125" s="484"/>
      <c r="J125" s="484"/>
      <c r="K125" s="484">
        <v>0.61708118673613888</v>
      </c>
      <c r="L125" s="484">
        <v>0.61708118673613888</v>
      </c>
      <c r="M125" s="484">
        <v>3.3289599348404679E-3</v>
      </c>
      <c r="N125" s="484">
        <v>3.3289599348404679E-3</v>
      </c>
      <c r="O125" s="484">
        <v>0</v>
      </c>
      <c r="P125" s="484">
        <v>0</v>
      </c>
      <c r="Q125" s="484">
        <v>3.1748232889505226E-3</v>
      </c>
      <c r="R125" s="484">
        <v>3.1748232889505226E-3</v>
      </c>
      <c r="S125" s="484"/>
      <c r="T125" s="484"/>
      <c r="U125" s="484">
        <v>3.8079921747761186E-3</v>
      </c>
      <c r="V125" s="484">
        <v>3.8079921747761186E-3</v>
      </c>
      <c r="W125" s="484">
        <v>393</v>
      </c>
      <c r="X125" s="485">
        <v>304.2</v>
      </c>
      <c r="Y125" s="56" t="str">
        <f>IF(D125&gt;'[3]1d. STPIS MED Threshold'!$C$10,"Yes","NO")</f>
        <v>NO</v>
      </c>
      <c r="Z125" s="481"/>
    </row>
    <row r="126" spans="2:26" s="482" customFormat="1" x14ac:dyDescent="0.2">
      <c r="B126" s="209">
        <f t="shared" si="1"/>
        <v>41205</v>
      </c>
      <c r="C126" s="484">
        <v>0.32884551447105664</v>
      </c>
      <c r="D126" s="484">
        <v>0.32884551447105664</v>
      </c>
      <c r="E126" s="484">
        <v>0</v>
      </c>
      <c r="F126" s="484">
        <v>0</v>
      </c>
      <c r="G126" s="484">
        <v>0.43283399985243798</v>
      </c>
      <c r="H126" s="484">
        <v>0.43283399985243798</v>
      </c>
      <c r="I126" s="484"/>
      <c r="J126" s="484"/>
      <c r="K126" s="484">
        <v>3.3814264417725851E-2</v>
      </c>
      <c r="L126" s="484">
        <v>3.3814264417725851E-2</v>
      </c>
      <c r="M126" s="484">
        <v>2.7681833603539585E-3</v>
      </c>
      <c r="N126" s="484">
        <v>2.7681833603539585E-3</v>
      </c>
      <c r="O126" s="484">
        <v>0</v>
      </c>
      <c r="P126" s="484">
        <v>0</v>
      </c>
      <c r="Q126" s="484">
        <v>3.601178921966936E-3</v>
      </c>
      <c r="R126" s="484">
        <v>3.601178921966936E-3</v>
      </c>
      <c r="S126" s="484"/>
      <c r="T126" s="484"/>
      <c r="U126" s="484">
        <v>4.0631790749551163E-4</v>
      </c>
      <c r="V126" s="484">
        <v>4.0631790749551163E-4</v>
      </c>
      <c r="W126" s="484">
        <v>415</v>
      </c>
      <c r="X126" s="485">
        <v>358.6</v>
      </c>
      <c r="Y126" s="56" t="str">
        <f>IF(D126&gt;'[3]1d. STPIS MED Threshold'!$C$10,"Yes","NO")</f>
        <v>NO</v>
      </c>
      <c r="Z126" s="481"/>
    </row>
    <row r="127" spans="2:26" s="482" customFormat="1" x14ac:dyDescent="0.2">
      <c r="B127" s="209">
        <f t="shared" si="1"/>
        <v>41206</v>
      </c>
      <c r="C127" s="484">
        <v>8.286196438098381E-2</v>
      </c>
      <c r="D127" s="484">
        <v>8.286196438098381E-2</v>
      </c>
      <c r="E127" s="484">
        <v>0</v>
      </c>
      <c r="F127" s="484">
        <v>0</v>
      </c>
      <c r="G127" s="484">
        <v>3.6474230935740565E-2</v>
      </c>
      <c r="H127" s="484">
        <v>3.6474230935740565E-2</v>
      </c>
      <c r="I127" s="484"/>
      <c r="J127" s="484"/>
      <c r="K127" s="484">
        <v>0.217037217029658</v>
      </c>
      <c r="L127" s="484">
        <v>0.217037217029658</v>
      </c>
      <c r="M127" s="484">
        <v>1.208200702385997E-3</v>
      </c>
      <c r="N127" s="484">
        <v>1.208200702385997E-3</v>
      </c>
      <c r="O127" s="484">
        <v>0</v>
      </c>
      <c r="P127" s="484">
        <v>0</v>
      </c>
      <c r="Q127" s="484">
        <v>2.5533639570383016E-4</v>
      </c>
      <c r="R127" s="484">
        <v>2.5533639570383016E-4</v>
      </c>
      <c r="S127" s="484"/>
      <c r="T127" s="484"/>
      <c r="U127" s="484">
        <v>3.9589133280083675E-3</v>
      </c>
      <c r="V127" s="484">
        <v>3.9589133280083675E-3</v>
      </c>
      <c r="W127" s="484">
        <v>208</v>
      </c>
      <c r="X127" s="485">
        <v>192</v>
      </c>
      <c r="Y127" s="56" t="str">
        <f>IF(D127&gt;'[3]1d. STPIS MED Threshold'!$C$10,"Yes","NO")</f>
        <v>NO</v>
      </c>
      <c r="Z127" s="481"/>
    </row>
    <row r="128" spans="2:26" s="482" customFormat="1" x14ac:dyDescent="0.2">
      <c r="B128" s="209">
        <f t="shared" si="1"/>
        <v>41207</v>
      </c>
      <c r="C128" s="484">
        <v>1.0632905100065888E-2</v>
      </c>
      <c r="D128" s="484">
        <v>1.0632905100065888E-2</v>
      </c>
      <c r="E128" s="484">
        <v>0</v>
      </c>
      <c r="F128" s="484">
        <v>0</v>
      </c>
      <c r="G128" s="484">
        <v>1.8693726913047361E-3</v>
      </c>
      <c r="H128" s="484">
        <v>1.8693726913047361E-3</v>
      </c>
      <c r="I128" s="484"/>
      <c r="J128" s="484"/>
      <c r="K128" s="484">
        <v>3.5935408317546332E-2</v>
      </c>
      <c r="L128" s="484">
        <v>3.5935408317546332E-2</v>
      </c>
      <c r="M128" s="484">
        <v>1.2896646093336355E-4</v>
      </c>
      <c r="N128" s="484">
        <v>1.2896646093336355E-4</v>
      </c>
      <c r="O128" s="484">
        <v>0</v>
      </c>
      <c r="P128" s="484">
        <v>0</v>
      </c>
      <c r="Q128" s="484">
        <v>3.038844783155686E-5</v>
      </c>
      <c r="R128" s="484">
        <v>3.038844783155686E-5</v>
      </c>
      <c r="S128" s="484"/>
      <c r="T128" s="484"/>
      <c r="U128" s="484">
        <v>4.1368852821888676E-4</v>
      </c>
      <c r="V128" s="484">
        <v>4.1368852821888676E-4</v>
      </c>
      <c r="W128" s="484">
        <v>191</v>
      </c>
      <c r="X128" s="485">
        <v>186.4</v>
      </c>
      <c r="Y128" s="56" t="str">
        <f>IF(D128&gt;'[3]1d. STPIS MED Threshold'!$C$10,"Yes","NO")</f>
        <v>NO</v>
      </c>
      <c r="Z128" s="481"/>
    </row>
    <row r="129" spans="2:26" s="482" customFormat="1" x14ac:dyDescent="0.2">
      <c r="B129" s="209">
        <f t="shared" si="1"/>
        <v>41208</v>
      </c>
      <c r="C129" s="484">
        <v>0.25724007740981519</v>
      </c>
      <c r="D129" s="484">
        <v>0.25724007740981519</v>
      </c>
      <c r="E129" s="484">
        <v>0</v>
      </c>
      <c r="F129" s="484">
        <v>0</v>
      </c>
      <c r="G129" s="484">
        <v>0.13550064331777686</v>
      </c>
      <c r="H129" s="484">
        <v>0.13550064331777686</v>
      </c>
      <c r="I129" s="484"/>
      <c r="J129" s="484"/>
      <c r="K129" s="484">
        <v>0.61006461991651506</v>
      </c>
      <c r="L129" s="484">
        <v>0.61006461991651506</v>
      </c>
      <c r="M129" s="484">
        <v>4.2146889030756874E-3</v>
      </c>
      <c r="N129" s="484">
        <v>4.2146889030756874E-3</v>
      </c>
      <c r="O129" s="484">
        <v>0</v>
      </c>
      <c r="P129" s="484">
        <v>0</v>
      </c>
      <c r="Q129" s="484">
        <v>1.8700039791656922E-3</v>
      </c>
      <c r="R129" s="484">
        <v>1.8700039791656922E-3</v>
      </c>
      <c r="S129" s="484"/>
      <c r="T129" s="484"/>
      <c r="U129" s="484">
        <v>1.1001919427934213E-2</v>
      </c>
      <c r="V129" s="484">
        <v>1.1001919427934213E-2</v>
      </c>
      <c r="W129" s="484">
        <v>241</v>
      </c>
      <c r="X129" s="485">
        <v>221</v>
      </c>
      <c r="Y129" s="56" t="str">
        <f>IF(D129&gt;'[3]1d. STPIS MED Threshold'!$C$10,"Yes","NO")</f>
        <v>NO</v>
      </c>
      <c r="Z129" s="481"/>
    </row>
    <row r="130" spans="2:26" s="482" customFormat="1" x14ac:dyDescent="0.2">
      <c r="B130" s="209">
        <f t="shared" si="1"/>
        <v>41209</v>
      </c>
      <c r="C130" s="484">
        <v>0.18136342214137616</v>
      </c>
      <c r="D130" s="484">
        <v>0.18136342214137616</v>
      </c>
      <c r="E130" s="484">
        <v>0</v>
      </c>
      <c r="F130" s="484">
        <v>0</v>
      </c>
      <c r="G130" s="484">
        <v>0.11719960219355707</v>
      </c>
      <c r="H130" s="484">
        <v>0.11719960219355707</v>
      </c>
      <c r="I130" s="484"/>
      <c r="J130" s="484"/>
      <c r="K130" s="484">
        <v>0.3673299251410887</v>
      </c>
      <c r="L130" s="484">
        <v>0.3673299251410887</v>
      </c>
      <c r="M130" s="484">
        <v>2.6936957030920606E-3</v>
      </c>
      <c r="N130" s="484">
        <v>2.6936957030920606E-3</v>
      </c>
      <c r="O130" s="484">
        <v>0</v>
      </c>
      <c r="P130" s="484">
        <v>0</v>
      </c>
      <c r="Q130" s="484">
        <v>1.5354561718124733E-3</v>
      </c>
      <c r="R130" s="484">
        <v>1.5354561718124733E-3</v>
      </c>
      <c r="S130" s="484"/>
      <c r="T130" s="484"/>
      <c r="U130" s="484">
        <v>6.0486801962438847E-3</v>
      </c>
      <c r="V130" s="484">
        <v>6.0486801962438847E-3</v>
      </c>
      <c r="W130" s="484">
        <v>232</v>
      </c>
      <c r="X130" s="485">
        <v>199.4</v>
      </c>
      <c r="Y130" s="56" t="str">
        <f>IF(D130&gt;'[3]1d. STPIS MED Threshold'!$C$10,"Yes","NO")</f>
        <v>NO</v>
      </c>
      <c r="Z130" s="481"/>
    </row>
    <row r="131" spans="2:26" s="482" customFormat="1" x14ac:dyDescent="0.2">
      <c r="B131" s="209">
        <f t="shared" si="1"/>
        <v>41210</v>
      </c>
      <c r="C131" s="484">
        <v>0.47184483113384784</v>
      </c>
      <c r="D131" s="484">
        <v>0.47184483113384784</v>
      </c>
      <c r="E131" s="484">
        <v>0</v>
      </c>
      <c r="F131" s="484">
        <v>0</v>
      </c>
      <c r="G131" s="484">
        <v>0.4615785148745124</v>
      </c>
      <c r="H131" s="484">
        <v>0.4615785148745124</v>
      </c>
      <c r="I131" s="484"/>
      <c r="J131" s="484"/>
      <c r="K131" s="484">
        <v>0.50656274878033225</v>
      </c>
      <c r="L131" s="484">
        <v>0.50656274878033225</v>
      </c>
      <c r="M131" s="484">
        <v>5.6229950125687512E-3</v>
      </c>
      <c r="N131" s="484">
        <v>5.6229950125687512E-3</v>
      </c>
      <c r="O131" s="484">
        <v>0</v>
      </c>
      <c r="P131" s="484">
        <v>0</v>
      </c>
      <c r="Q131" s="484">
        <v>4.5367803398884028E-3</v>
      </c>
      <c r="R131" s="484">
        <v>4.5367803398884028E-3</v>
      </c>
      <c r="S131" s="484"/>
      <c r="T131" s="484"/>
      <c r="U131" s="484">
        <v>8.8097156894928908E-3</v>
      </c>
      <c r="V131" s="484">
        <v>8.8097156894928908E-3</v>
      </c>
      <c r="W131" s="484">
        <v>167</v>
      </c>
      <c r="X131" s="485">
        <v>158.4</v>
      </c>
      <c r="Y131" s="56" t="str">
        <f>IF(D131&gt;'[3]1d. STPIS MED Threshold'!$C$10,"Yes","NO")</f>
        <v>NO</v>
      </c>
      <c r="Z131" s="481"/>
    </row>
    <row r="132" spans="2:26" s="482" customFormat="1" x14ac:dyDescent="0.2">
      <c r="B132" s="209">
        <f t="shared" si="1"/>
        <v>41211</v>
      </c>
      <c r="C132" s="484">
        <v>4.6549901553265625E-2</v>
      </c>
      <c r="D132" s="484">
        <v>4.6549901553265625E-2</v>
      </c>
      <c r="E132" s="484">
        <v>0</v>
      </c>
      <c r="F132" s="484">
        <v>0</v>
      </c>
      <c r="G132" s="484">
        <v>1.162990603825825E-2</v>
      </c>
      <c r="H132" s="484">
        <v>1.162990603825825E-2</v>
      </c>
      <c r="I132" s="484"/>
      <c r="J132" s="484"/>
      <c r="K132" s="484">
        <v>0.14756591755695359</v>
      </c>
      <c r="L132" s="484">
        <v>0.14756591755695359</v>
      </c>
      <c r="M132" s="484">
        <v>1.9519381700647959E-3</v>
      </c>
      <c r="N132" s="484">
        <v>1.9519381700647959E-3</v>
      </c>
      <c r="O132" s="484">
        <v>0</v>
      </c>
      <c r="P132" s="484">
        <v>0</v>
      </c>
      <c r="Q132" s="484">
        <v>1.2267508067421461E-4</v>
      </c>
      <c r="R132" s="484">
        <v>1.2267508067421461E-4</v>
      </c>
      <c r="S132" s="484"/>
      <c r="T132" s="484"/>
      <c r="U132" s="484">
        <v>7.2382572994637018E-3</v>
      </c>
      <c r="V132" s="484">
        <v>7.2382572994637018E-3</v>
      </c>
      <c r="W132" s="484">
        <v>272</v>
      </c>
      <c r="X132" s="485">
        <v>260</v>
      </c>
      <c r="Y132" s="56" t="str">
        <f>IF(D132&gt;'[3]1d. STPIS MED Threshold'!$C$10,"Yes","NO")</f>
        <v>NO</v>
      </c>
      <c r="Z132" s="481"/>
    </row>
    <row r="133" spans="2:26" s="482" customFormat="1" x14ac:dyDescent="0.2">
      <c r="B133" s="209">
        <f t="shared" si="1"/>
        <v>41212</v>
      </c>
      <c r="C133" s="484">
        <v>7.9376994822317484E-2</v>
      </c>
      <c r="D133" s="484">
        <v>7.9376994822317484E-2</v>
      </c>
      <c r="E133" s="484">
        <v>0</v>
      </c>
      <c r="F133" s="484">
        <v>0</v>
      </c>
      <c r="G133" s="484">
        <v>7.0360045595771097E-3</v>
      </c>
      <c r="H133" s="484">
        <v>7.0360045595771097E-3</v>
      </c>
      <c r="I133" s="484"/>
      <c r="J133" s="484"/>
      <c r="K133" s="484">
        <v>0.28853217513706481</v>
      </c>
      <c r="L133" s="484">
        <v>0.28853217513706481</v>
      </c>
      <c r="M133" s="484">
        <v>1.4385540591250769E-3</v>
      </c>
      <c r="N133" s="484">
        <v>1.4385540591250769E-3</v>
      </c>
      <c r="O133" s="484">
        <v>0</v>
      </c>
      <c r="P133" s="484">
        <v>0</v>
      </c>
      <c r="Q133" s="484">
        <v>1.1488251424797941E-4</v>
      </c>
      <c r="R133" s="484">
        <v>1.1488251424797941E-4</v>
      </c>
      <c r="S133" s="484"/>
      <c r="T133" s="484"/>
      <c r="U133" s="484">
        <v>5.2654541973766863E-3</v>
      </c>
      <c r="V133" s="484">
        <v>5.2654541973766863E-3</v>
      </c>
      <c r="W133" s="484">
        <v>235</v>
      </c>
      <c r="X133" s="485">
        <v>226.4</v>
      </c>
      <c r="Y133" s="56" t="str">
        <f>IF(D133&gt;'[3]1d. STPIS MED Threshold'!$C$10,"Yes","NO")</f>
        <v>NO</v>
      </c>
      <c r="Z133" s="481"/>
    </row>
    <row r="134" spans="2:26" s="482" customFormat="1" x14ac:dyDescent="0.2">
      <c r="B134" s="209">
        <f t="shared" si="1"/>
        <v>41213</v>
      </c>
      <c r="C134" s="484">
        <v>8.9409105547567896E-2</v>
      </c>
      <c r="D134" s="484">
        <v>8.9409105547567896E-2</v>
      </c>
      <c r="E134" s="484">
        <v>0</v>
      </c>
      <c r="F134" s="484">
        <v>0</v>
      </c>
      <c r="G134" s="484">
        <v>0.11647601029118784</v>
      </c>
      <c r="H134" s="484">
        <v>0.11647601029118784</v>
      </c>
      <c r="I134" s="484"/>
      <c r="J134" s="484"/>
      <c r="K134" s="484">
        <v>1.2461430307365198E-2</v>
      </c>
      <c r="L134" s="484">
        <v>1.2461430307365198E-2</v>
      </c>
      <c r="M134" s="484">
        <v>1.4726601903982603E-3</v>
      </c>
      <c r="N134" s="484">
        <v>1.4726601903982603E-3</v>
      </c>
      <c r="O134" s="484">
        <v>0</v>
      </c>
      <c r="P134" s="484">
        <v>0</v>
      </c>
      <c r="Q134" s="484">
        <v>1.9413403716624024E-3</v>
      </c>
      <c r="R134" s="484">
        <v>1.9413403716624024E-3</v>
      </c>
      <c r="S134" s="484"/>
      <c r="T134" s="484"/>
      <c r="U134" s="484">
        <v>1.394341687802294E-4</v>
      </c>
      <c r="V134" s="484">
        <v>1.394341687802294E-4</v>
      </c>
      <c r="W134" s="484">
        <v>228</v>
      </c>
      <c r="X134" s="485">
        <v>215.6</v>
      </c>
      <c r="Y134" s="56" t="str">
        <f>IF(D134&gt;'[3]1d. STPIS MED Threshold'!$C$10,"Yes","NO")</f>
        <v>NO</v>
      </c>
      <c r="Z134" s="481"/>
    </row>
    <row r="135" spans="2:26" s="482" customFormat="1" x14ac:dyDescent="0.2">
      <c r="B135" s="209">
        <f t="shared" si="1"/>
        <v>41214</v>
      </c>
      <c r="C135" s="484">
        <v>0.18744061533471432</v>
      </c>
      <c r="D135" s="484">
        <v>0.18744061533471432</v>
      </c>
      <c r="E135" s="484">
        <v>0</v>
      </c>
      <c r="F135" s="484">
        <v>0</v>
      </c>
      <c r="G135" s="484">
        <v>0.2376684288121336</v>
      </c>
      <c r="H135" s="484">
        <v>0.2376684288121336</v>
      </c>
      <c r="I135" s="484"/>
      <c r="J135" s="484"/>
      <c r="K135" s="484">
        <v>4.4889462771418122E-2</v>
      </c>
      <c r="L135" s="484">
        <v>4.4889462771418122E-2</v>
      </c>
      <c r="M135" s="484">
        <v>3.9657850067740088E-3</v>
      </c>
      <c r="N135" s="484">
        <v>3.9657850067740088E-3</v>
      </c>
      <c r="O135" s="484">
        <v>0</v>
      </c>
      <c r="P135" s="484">
        <v>0</v>
      </c>
      <c r="Q135" s="484">
        <v>5.2175164116630415E-3</v>
      </c>
      <c r="R135" s="484">
        <v>5.2175164116630415E-3</v>
      </c>
      <c r="S135" s="484"/>
      <c r="T135" s="484"/>
      <c r="U135" s="484">
        <v>4.0550856641160464E-4</v>
      </c>
      <c r="V135" s="484">
        <v>4.0550856641160464E-4</v>
      </c>
      <c r="W135" s="484">
        <v>266</v>
      </c>
      <c r="X135" s="485">
        <v>243.8</v>
      </c>
      <c r="Y135" s="56" t="str">
        <f>IF(D135&gt;'[3]1d. STPIS MED Threshold'!$C$10,"Yes","NO")</f>
        <v>NO</v>
      </c>
      <c r="Z135" s="481"/>
    </row>
    <row r="136" spans="2:26" s="482" customFormat="1" x14ac:dyDescent="0.2">
      <c r="B136" s="209">
        <f t="shared" si="1"/>
        <v>41215</v>
      </c>
      <c r="C136" s="484">
        <v>0.62911602438035341</v>
      </c>
      <c r="D136" s="484">
        <v>0.62911602438035341</v>
      </c>
      <c r="E136" s="484">
        <v>0</v>
      </c>
      <c r="F136" s="484">
        <v>0</v>
      </c>
      <c r="G136" s="484">
        <v>0.28631864113954109</v>
      </c>
      <c r="H136" s="484">
        <v>0.28631864113954109</v>
      </c>
      <c r="I136" s="484"/>
      <c r="J136" s="484"/>
      <c r="K136" s="484">
        <v>1.6232978026949056</v>
      </c>
      <c r="L136" s="484">
        <v>1.6232978026949056</v>
      </c>
      <c r="M136" s="484">
        <v>1.6296079880647386E-2</v>
      </c>
      <c r="N136" s="484">
        <v>1.6296079880647386E-2</v>
      </c>
      <c r="O136" s="484">
        <v>0</v>
      </c>
      <c r="P136" s="484">
        <v>0</v>
      </c>
      <c r="Q136" s="484">
        <v>1.1829842533982952E-2</v>
      </c>
      <c r="R136" s="484">
        <v>1.1829842533982952E-2</v>
      </c>
      <c r="S136" s="484"/>
      <c r="T136" s="484"/>
      <c r="U136" s="484">
        <v>2.9338042303291314E-2</v>
      </c>
      <c r="V136" s="484">
        <v>2.9338042303291314E-2</v>
      </c>
      <c r="W136" s="484">
        <v>367</v>
      </c>
      <c r="X136" s="485">
        <v>297.60000000000002</v>
      </c>
      <c r="Y136" s="56" t="str">
        <f>IF(D136&gt;'[3]1d. STPIS MED Threshold'!$C$10,"Yes","NO")</f>
        <v>NO</v>
      </c>
      <c r="Z136" s="481"/>
    </row>
    <row r="137" spans="2:26" s="482" customFormat="1" x14ac:dyDescent="0.2">
      <c r="B137" s="209">
        <f t="shared" si="1"/>
        <v>41216</v>
      </c>
      <c r="C137" s="484">
        <v>6.6319983360357965E-2</v>
      </c>
      <c r="D137" s="484">
        <v>6.6319983360357965E-2</v>
      </c>
      <c r="E137" s="484">
        <v>0</v>
      </c>
      <c r="F137" s="484">
        <v>0</v>
      </c>
      <c r="G137" s="484">
        <v>8.6451438732983749E-2</v>
      </c>
      <c r="H137" s="484">
        <v>8.6451438732983749E-2</v>
      </c>
      <c r="I137" s="484"/>
      <c r="J137" s="484"/>
      <c r="K137" s="484">
        <v>9.0991307975727895E-3</v>
      </c>
      <c r="L137" s="484">
        <v>9.0991307975727895E-3</v>
      </c>
      <c r="M137" s="484">
        <v>8.4555482245331974E-4</v>
      </c>
      <c r="N137" s="484">
        <v>8.4555482245331974E-4</v>
      </c>
      <c r="O137" s="484">
        <v>0</v>
      </c>
      <c r="P137" s="484">
        <v>0</v>
      </c>
      <c r="Q137" s="484">
        <v>1.1120794916421705E-3</v>
      </c>
      <c r="R137" s="484">
        <v>1.1120794916421705E-3</v>
      </c>
      <c r="S137" s="484"/>
      <c r="T137" s="484"/>
      <c r="U137" s="484">
        <v>8.7639185791709781E-5</v>
      </c>
      <c r="V137" s="484">
        <v>8.7639185791709781E-5</v>
      </c>
      <c r="W137" s="484">
        <v>196</v>
      </c>
      <c r="X137" s="485">
        <v>171.6</v>
      </c>
      <c r="Y137" s="56" t="str">
        <f>IF(D137&gt;'[3]1d. STPIS MED Threshold'!$C$10,"Yes","NO")</f>
        <v>NO</v>
      </c>
      <c r="Z137" s="481"/>
    </row>
    <row r="138" spans="2:26" s="482" customFormat="1" x14ac:dyDescent="0.2">
      <c r="B138" s="209">
        <f t="shared" si="1"/>
        <v>41217</v>
      </c>
      <c r="C138" s="484">
        <v>6.241209257804959E-3</v>
      </c>
      <c r="D138" s="484">
        <v>6.241209257804959E-3</v>
      </c>
      <c r="E138" s="484">
        <v>0</v>
      </c>
      <c r="F138" s="484">
        <v>0</v>
      </c>
      <c r="G138" s="484">
        <v>6.9486037065701447E-4</v>
      </c>
      <c r="H138" s="484">
        <v>6.9486037065701447E-4</v>
      </c>
      <c r="I138" s="484"/>
      <c r="J138" s="484"/>
      <c r="K138" s="484">
        <v>2.2273222857400746E-2</v>
      </c>
      <c r="L138" s="484">
        <v>2.2273222857400746E-2</v>
      </c>
      <c r="M138" s="484">
        <v>5.870977427777238E-5</v>
      </c>
      <c r="N138" s="484">
        <v>5.870977427777238E-5</v>
      </c>
      <c r="O138" s="484">
        <v>0</v>
      </c>
      <c r="P138" s="484">
        <v>0</v>
      </c>
      <c r="Q138" s="484">
        <v>8.9899995245289177E-6</v>
      </c>
      <c r="R138" s="484">
        <v>8.9899995245289177E-6</v>
      </c>
      <c r="S138" s="484"/>
      <c r="T138" s="484"/>
      <c r="U138" s="484">
        <v>2.0245770777222268E-4</v>
      </c>
      <c r="V138" s="484">
        <v>2.0245770777222268E-4</v>
      </c>
      <c r="W138" s="484">
        <v>86</v>
      </c>
      <c r="X138" s="485">
        <v>84</v>
      </c>
      <c r="Y138" s="56" t="str">
        <f>IF(D138&gt;'[3]1d. STPIS MED Threshold'!$C$10,"Yes","NO")</f>
        <v>NO</v>
      </c>
      <c r="Z138" s="481"/>
    </row>
    <row r="139" spans="2:26" s="482" customFormat="1" x14ac:dyDescent="0.2">
      <c r="B139" s="209">
        <f t="shared" si="1"/>
        <v>41218</v>
      </c>
      <c r="C139" s="484">
        <v>2.3718133173135422E-3</v>
      </c>
      <c r="D139" s="484">
        <v>2.3718133173135422E-3</v>
      </c>
      <c r="E139" s="484">
        <v>0</v>
      </c>
      <c r="F139" s="484">
        <v>0</v>
      </c>
      <c r="G139" s="484">
        <v>1.6712714779399361E-3</v>
      </c>
      <c r="H139" s="484">
        <v>1.6712714779399361E-3</v>
      </c>
      <c r="I139" s="484"/>
      <c r="J139" s="484"/>
      <c r="K139" s="484">
        <v>4.4125770825155014E-3</v>
      </c>
      <c r="L139" s="484">
        <v>4.4125770825155014E-3</v>
      </c>
      <c r="M139" s="484">
        <v>2.8990808804832396E-5</v>
      </c>
      <c r="N139" s="484">
        <v>2.8990808804832396E-5</v>
      </c>
      <c r="O139" s="484">
        <v>0</v>
      </c>
      <c r="P139" s="484">
        <v>0</v>
      </c>
      <c r="Q139" s="484">
        <v>1.92012133408552E-5</v>
      </c>
      <c r="R139" s="484">
        <v>1.92012133408552E-5</v>
      </c>
      <c r="S139" s="484"/>
      <c r="T139" s="484"/>
      <c r="U139" s="484">
        <v>5.7463536512905759E-5</v>
      </c>
      <c r="V139" s="484">
        <v>5.7463536512905759E-5</v>
      </c>
      <c r="W139" s="484">
        <v>209</v>
      </c>
      <c r="X139" s="485">
        <v>203.2</v>
      </c>
      <c r="Y139" s="56" t="str">
        <f>IF(D139&gt;'[3]1d. STPIS MED Threshold'!$C$10,"Yes","NO")</f>
        <v>NO</v>
      </c>
      <c r="Z139" s="481"/>
    </row>
    <row r="140" spans="2:26" s="482" customFormat="1" x14ac:dyDescent="0.2">
      <c r="B140" s="209">
        <f t="shared" si="1"/>
        <v>41219</v>
      </c>
      <c r="C140" s="484">
        <v>0.12640270330746278</v>
      </c>
      <c r="D140" s="484">
        <v>0.12640270330746278</v>
      </c>
      <c r="E140" s="484">
        <v>0</v>
      </c>
      <c r="F140" s="484">
        <v>0</v>
      </c>
      <c r="G140" s="484">
        <v>1.245935522253332E-2</v>
      </c>
      <c r="H140" s="484">
        <v>1.245935522253332E-2</v>
      </c>
      <c r="I140" s="484"/>
      <c r="J140" s="484"/>
      <c r="K140" s="484">
        <v>0.4553482789031329</v>
      </c>
      <c r="L140" s="484">
        <v>0.4553482789031329</v>
      </c>
      <c r="M140" s="484">
        <v>1.988786449991425E-3</v>
      </c>
      <c r="N140" s="484">
        <v>1.988786449991425E-3</v>
      </c>
      <c r="O140" s="484">
        <v>0</v>
      </c>
      <c r="P140" s="484">
        <v>0</v>
      </c>
      <c r="Q140" s="484">
        <v>4.4589530542080005E-5</v>
      </c>
      <c r="R140" s="484">
        <v>4.4589530542080005E-5</v>
      </c>
      <c r="S140" s="484"/>
      <c r="T140" s="484"/>
      <c r="U140" s="484">
        <v>7.5996897959188358E-3</v>
      </c>
      <c r="V140" s="484">
        <v>7.5996897959188358E-3</v>
      </c>
      <c r="W140" s="484">
        <v>233</v>
      </c>
      <c r="X140" s="485">
        <v>214</v>
      </c>
      <c r="Y140" s="56" t="str">
        <f>IF(D140&gt;'[3]1d. STPIS MED Threshold'!$C$10,"Yes","NO")</f>
        <v>NO</v>
      </c>
      <c r="Z140" s="481"/>
    </row>
    <row r="141" spans="2:26" s="482" customFormat="1" x14ac:dyDescent="0.2">
      <c r="B141" s="209">
        <f t="shared" si="1"/>
        <v>41220</v>
      </c>
      <c r="C141" s="484">
        <v>1.5788328065135918E-2</v>
      </c>
      <c r="D141" s="484">
        <v>1.5788328065135918E-2</v>
      </c>
      <c r="E141" s="484">
        <v>0</v>
      </c>
      <c r="F141" s="484">
        <v>0</v>
      </c>
      <c r="G141" s="484">
        <v>1.9501589141789503E-2</v>
      </c>
      <c r="H141" s="484">
        <v>1.9501589141789503E-2</v>
      </c>
      <c r="I141" s="484"/>
      <c r="J141" s="484"/>
      <c r="K141" s="484">
        <v>5.2911380617473441E-3</v>
      </c>
      <c r="L141" s="484">
        <v>5.2911380617473441E-3</v>
      </c>
      <c r="M141" s="484">
        <v>1.7932658764194864E-4</v>
      </c>
      <c r="N141" s="484">
        <v>1.7932658764194864E-4</v>
      </c>
      <c r="O141" s="484">
        <v>0</v>
      </c>
      <c r="P141" s="484">
        <v>0</v>
      </c>
      <c r="Q141" s="484">
        <v>2.2581055623384762E-4</v>
      </c>
      <c r="R141" s="484">
        <v>2.2581055623384762E-4</v>
      </c>
      <c r="S141" s="484"/>
      <c r="T141" s="484"/>
      <c r="U141" s="484">
        <v>4.7718176792399696E-5</v>
      </c>
      <c r="V141" s="484">
        <v>4.7718176792399696E-5</v>
      </c>
      <c r="W141" s="484">
        <v>193</v>
      </c>
      <c r="X141" s="485">
        <v>178.6</v>
      </c>
      <c r="Y141" s="56" t="str">
        <f>IF(D141&gt;'[3]1d. STPIS MED Threshold'!$C$10,"Yes","NO")</f>
        <v>NO</v>
      </c>
      <c r="Z141" s="481"/>
    </row>
    <row r="142" spans="2:26" s="482" customFormat="1" x14ac:dyDescent="0.2">
      <c r="B142" s="209">
        <f t="shared" ref="B142:B205" si="2">B141+1</f>
        <v>41221</v>
      </c>
      <c r="C142" s="484">
        <v>0.23636746165191616</v>
      </c>
      <c r="D142" s="484">
        <v>0.23636746165191616</v>
      </c>
      <c r="E142" s="484">
        <v>0</v>
      </c>
      <c r="F142" s="484">
        <v>0</v>
      </c>
      <c r="G142" s="484">
        <v>0.1883975475146549</v>
      </c>
      <c r="H142" s="484">
        <v>0.1883975475146549</v>
      </c>
      <c r="I142" s="484"/>
      <c r="J142" s="484"/>
      <c r="K142" s="484">
        <v>0.37674035113509946</v>
      </c>
      <c r="L142" s="484">
        <v>0.37674035113509946</v>
      </c>
      <c r="M142" s="484">
        <v>3.4683832193060393E-3</v>
      </c>
      <c r="N142" s="484">
        <v>3.4683832193060393E-3</v>
      </c>
      <c r="O142" s="484">
        <v>0</v>
      </c>
      <c r="P142" s="484">
        <v>0</v>
      </c>
      <c r="Q142" s="484">
        <v>2.9702118379064278E-3</v>
      </c>
      <c r="R142" s="484">
        <v>2.9702118379064278E-3</v>
      </c>
      <c r="S142" s="484"/>
      <c r="T142" s="484"/>
      <c r="U142" s="484">
        <v>4.93726976688079E-3</v>
      </c>
      <c r="V142" s="484">
        <v>4.93726976688079E-3</v>
      </c>
      <c r="W142" s="484">
        <v>310</v>
      </c>
      <c r="X142" s="485">
        <v>264.2</v>
      </c>
      <c r="Y142" s="56" t="str">
        <f>IF(D142&gt;'[3]1d. STPIS MED Threshold'!$C$10,"Yes","NO")</f>
        <v>NO</v>
      </c>
      <c r="Z142" s="481"/>
    </row>
    <row r="143" spans="2:26" s="482" customFormat="1" x14ac:dyDescent="0.2">
      <c r="B143" s="209">
        <f t="shared" si="2"/>
        <v>41222</v>
      </c>
      <c r="C143" s="484">
        <v>0.28751397364918402</v>
      </c>
      <c r="D143" s="484">
        <v>0.28751397364918402</v>
      </c>
      <c r="E143" s="484">
        <v>0</v>
      </c>
      <c r="F143" s="484">
        <v>0</v>
      </c>
      <c r="G143" s="484">
        <v>1.3919246424989082E-2</v>
      </c>
      <c r="H143" s="484">
        <v>1.3919246424989082E-2</v>
      </c>
      <c r="I143" s="484"/>
      <c r="J143" s="484"/>
      <c r="K143" s="484">
        <v>1.0762024599175011</v>
      </c>
      <c r="L143" s="484">
        <v>1.0762024599175011</v>
      </c>
      <c r="M143" s="484">
        <v>2.6437301775282273E-3</v>
      </c>
      <c r="N143" s="484">
        <v>2.6437301775282273E-3</v>
      </c>
      <c r="O143" s="484">
        <v>0</v>
      </c>
      <c r="P143" s="484">
        <v>0</v>
      </c>
      <c r="Q143" s="484">
        <v>2.0783903173454823E-4</v>
      </c>
      <c r="R143" s="484">
        <v>2.0783903173454823E-4</v>
      </c>
      <c r="S143" s="484"/>
      <c r="T143" s="484"/>
      <c r="U143" s="484">
        <v>9.666565270934617E-3</v>
      </c>
      <c r="V143" s="484">
        <v>9.666565270934617E-3</v>
      </c>
      <c r="W143" s="484">
        <v>289</v>
      </c>
      <c r="X143" s="485">
        <v>229.6</v>
      </c>
      <c r="Y143" s="56" t="str">
        <f>IF(D143&gt;'[3]1d. STPIS MED Threshold'!$C$10,"Yes","NO")</f>
        <v>NO</v>
      </c>
      <c r="Z143" s="481"/>
    </row>
    <row r="144" spans="2:26" s="482" customFormat="1" x14ac:dyDescent="0.2">
      <c r="B144" s="209">
        <f t="shared" si="2"/>
        <v>41223</v>
      </c>
      <c r="C144" s="484">
        <v>0.89351835363759757</v>
      </c>
      <c r="D144" s="484">
        <v>0.89351835363759757</v>
      </c>
      <c r="E144" s="484">
        <v>0</v>
      </c>
      <c r="F144" s="484">
        <v>0</v>
      </c>
      <c r="G144" s="484">
        <v>0.608335331091443</v>
      </c>
      <c r="H144" s="484">
        <v>0.608335331091443</v>
      </c>
      <c r="I144" s="484"/>
      <c r="J144" s="484"/>
      <c r="K144" s="484">
        <v>1.7217868919806683</v>
      </c>
      <c r="L144" s="484">
        <v>1.7217868919806683</v>
      </c>
      <c r="M144" s="484">
        <v>6.7494803576008209E-3</v>
      </c>
      <c r="N144" s="484">
        <v>6.7494803576008209E-3</v>
      </c>
      <c r="O144" s="484">
        <v>0</v>
      </c>
      <c r="P144" s="484">
        <v>0</v>
      </c>
      <c r="Q144" s="484">
        <v>5.0432497816636926E-3</v>
      </c>
      <c r="R144" s="484">
        <v>5.0432497816636926E-3</v>
      </c>
      <c r="S144" s="484"/>
      <c r="T144" s="484"/>
      <c r="U144" s="484">
        <v>1.1720315296358079E-2</v>
      </c>
      <c r="V144" s="484">
        <v>1.1720315296358079E-2</v>
      </c>
      <c r="W144" s="484">
        <v>322</v>
      </c>
      <c r="X144" s="485">
        <v>239.6</v>
      </c>
      <c r="Y144" s="56" t="str">
        <f>IF(D144&gt;'[3]1d. STPIS MED Threshold'!$C$10,"Yes","NO")</f>
        <v>NO</v>
      </c>
      <c r="Z144" s="481"/>
    </row>
    <row r="145" spans="2:26" s="482" customFormat="1" x14ac:dyDescent="0.2">
      <c r="B145" s="209">
        <f t="shared" si="2"/>
        <v>41224</v>
      </c>
      <c r="C145" s="484">
        <v>0.67540097534294474</v>
      </c>
      <c r="D145" s="484">
        <v>0.67540097534294474</v>
      </c>
      <c r="E145" s="484">
        <v>0</v>
      </c>
      <c r="F145" s="484">
        <v>0</v>
      </c>
      <c r="G145" s="484">
        <v>0.27861453267526554</v>
      </c>
      <c r="H145" s="484">
        <v>0.27861453267526554</v>
      </c>
      <c r="I145" s="484"/>
      <c r="J145" s="484"/>
      <c r="K145" s="484">
        <v>1.8214176719972996</v>
      </c>
      <c r="L145" s="484">
        <v>1.8214176719972996</v>
      </c>
      <c r="M145" s="484">
        <v>5.1359765311582697E-3</v>
      </c>
      <c r="N145" s="484">
        <v>5.1359765311582697E-3</v>
      </c>
      <c r="O145" s="484">
        <v>0</v>
      </c>
      <c r="P145" s="484">
        <v>0</v>
      </c>
      <c r="Q145" s="484">
        <v>2.8571027109377499E-3</v>
      </c>
      <c r="R145" s="484">
        <v>2.8571027109377499E-3</v>
      </c>
      <c r="S145" s="484"/>
      <c r="T145" s="484"/>
      <c r="U145" s="484">
        <v>1.1731676360709415E-2</v>
      </c>
      <c r="V145" s="484">
        <v>1.1731676360709415E-2</v>
      </c>
      <c r="W145" s="484">
        <v>294</v>
      </c>
      <c r="X145" s="485">
        <v>208.4</v>
      </c>
      <c r="Y145" s="56" t="str">
        <f>IF(D145&gt;'[3]1d. STPIS MED Threshold'!$C$10,"Yes","NO")</f>
        <v>NO</v>
      </c>
      <c r="Z145" s="481"/>
    </row>
    <row r="146" spans="2:26" s="482" customFormat="1" x14ac:dyDescent="0.2">
      <c r="B146" s="209">
        <f t="shared" si="2"/>
        <v>41225</v>
      </c>
      <c r="C146" s="484">
        <v>8.0186641695120936E-2</v>
      </c>
      <c r="D146" s="484">
        <v>8.0186641695120936E-2</v>
      </c>
      <c r="E146" s="484">
        <v>0</v>
      </c>
      <c r="F146" s="484">
        <v>0</v>
      </c>
      <c r="G146" s="484">
        <v>4.6853022524283701E-2</v>
      </c>
      <c r="H146" s="484">
        <v>4.6853022524283701E-2</v>
      </c>
      <c r="I146" s="484"/>
      <c r="J146" s="484"/>
      <c r="K146" s="484">
        <v>0.17665781369293179</v>
      </c>
      <c r="L146" s="484">
        <v>0.17665781369293179</v>
      </c>
      <c r="M146" s="484">
        <v>9.2627710495750849E-4</v>
      </c>
      <c r="N146" s="484">
        <v>9.2627710495750849E-4</v>
      </c>
      <c r="O146" s="484">
        <v>0</v>
      </c>
      <c r="P146" s="484">
        <v>0</v>
      </c>
      <c r="Q146" s="484">
        <v>6.5124912318394309E-4</v>
      </c>
      <c r="R146" s="484">
        <v>6.5124912318394309E-4</v>
      </c>
      <c r="S146" s="484"/>
      <c r="T146" s="484"/>
      <c r="U146" s="484">
        <v>1.7251324900066935E-3</v>
      </c>
      <c r="V146" s="484">
        <v>1.7251324900066935E-3</v>
      </c>
      <c r="W146" s="484">
        <v>259</v>
      </c>
      <c r="X146" s="485">
        <v>238.4</v>
      </c>
      <c r="Y146" s="56" t="str">
        <f>IF(D146&gt;'[3]1d. STPIS MED Threshold'!$C$10,"Yes","NO")</f>
        <v>NO</v>
      </c>
      <c r="Z146" s="481"/>
    </row>
    <row r="147" spans="2:26" s="482" customFormat="1" x14ac:dyDescent="0.2">
      <c r="B147" s="209">
        <f t="shared" si="2"/>
        <v>41226</v>
      </c>
      <c r="C147" s="484">
        <v>2.758676508728081E-2</v>
      </c>
      <c r="D147" s="484">
        <v>2.758676508728081E-2</v>
      </c>
      <c r="E147" s="484">
        <v>0</v>
      </c>
      <c r="F147" s="484">
        <v>0</v>
      </c>
      <c r="G147" s="484">
        <v>7.5906895666464896E-3</v>
      </c>
      <c r="H147" s="484">
        <v>7.5906895666464896E-3</v>
      </c>
      <c r="I147" s="484"/>
      <c r="J147" s="484"/>
      <c r="K147" s="484">
        <v>8.5211093463637436E-2</v>
      </c>
      <c r="L147" s="484">
        <v>8.5211093463637436E-2</v>
      </c>
      <c r="M147" s="484">
        <v>8.8783587920599296E-4</v>
      </c>
      <c r="N147" s="484">
        <v>8.8783587920599296E-4</v>
      </c>
      <c r="O147" s="484">
        <v>0</v>
      </c>
      <c r="P147" s="484">
        <v>0</v>
      </c>
      <c r="Q147" s="484">
        <v>1.149470933013661E-4</v>
      </c>
      <c r="R147" s="484">
        <v>1.149470933013661E-4</v>
      </c>
      <c r="S147" s="484"/>
      <c r="T147" s="484"/>
      <c r="U147" s="484">
        <v>3.1131823507134252E-3</v>
      </c>
      <c r="V147" s="484">
        <v>3.1131823507134252E-3</v>
      </c>
      <c r="W147" s="484">
        <v>211</v>
      </c>
      <c r="X147" s="485">
        <v>192.2</v>
      </c>
      <c r="Y147" s="56" t="str">
        <f>IF(D147&gt;'[3]1d. STPIS MED Threshold'!$C$10,"Yes","NO")</f>
        <v>NO</v>
      </c>
      <c r="Z147" s="481"/>
    </row>
    <row r="148" spans="2:26" s="482" customFormat="1" x14ac:dyDescent="0.2">
      <c r="B148" s="209">
        <f t="shared" si="2"/>
        <v>41227</v>
      </c>
      <c r="C148" s="484">
        <v>3.9788087462090192E-2</v>
      </c>
      <c r="D148" s="484">
        <v>3.9788087462090192E-2</v>
      </c>
      <c r="E148" s="484">
        <v>0</v>
      </c>
      <c r="F148" s="484">
        <v>0</v>
      </c>
      <c r="G148" s="484">
        <v>5.254943307591229E-2</v>
      </c>
      <c r="H148" s="484">
        <v>5.254943307591229E-2</v>
      </c>
      <c r="I148" s="484"/>
      <c r="J148" s="484"/>
      <c r="K148" s="484">
        <v>3.6545637118297093E-3</v>
      </c>
      <c r="L148" s="484">
        <v>3.6545637118297093E-3</v>
      </c>
      <c r="M148" s="484">
        <v>1.1503309057020999E-3</v>
      </c>
      <c r="N148" s="484">
        <v>1.1503309057020999E-3</v>
      </c>
      <c r="O148" s="484">
        <v>0</v>
      </c>
      <c r="P148" s="484">
        <v>0</v>
      </c>
      <c r="Q148" s="484">
        <v>1.5491546458810664E-3</v>
      </c>
      <c r="R148" s="484">
        <v>1.5491546458810664E-3</v>
      </c>
      <c r="S148" s="484"/>
      <c r="T148" s="484"/>
      <c r="U148" s="484">
        <v>2.0050904089536596E-5</v>
      </c>
      <c r="V148" s="484">
        <v>2.0050904089536596E-5</v>
      </c>
      <c r="W148" s="484">
        <v>172</v>
      </c>
      <c r="X148" s="485">
        <v>171</v>
      </c>
      <c r="Y148" s="56" t="str">
        <f>IF(D148&gt;'[3]1d. STPIS MED Threshold'!$C$10,"Yes","NO")</f>
        <v>NO</v>
      </c>
      <c r="Z148" s="481"/>
    </row>
    <row r="149" spans="2:26" s="482" customFormat="1" x14ac:dyDescent="0.2">
      <c r="B149" s="209">
        <f t="shared" si="2"/>
        <v>41228</v>
      </c>
      <c r="C149" s="484">
        <v>9.2438968897373269E-2</v>
      </c>
      <c r="D149" s="484">
        <v>9.2438968897373269E-2</v>
      </c>
      <c r="E149" s="484">
        <v>0</v>
      </c>
      <c r="F149" s="484">
        <v>0</v>
      </c>
      <c r="G149" s="484">
        <v>1.7051025723023999E-2</v>
      </c>
      <c r="H149" s="484">
        <v>1.7051025723023999E-2</v>
      </c>
      <c r="I149" s="484"/>
      <c r="J149" s="484"/>
      <c r="K149" s="484">
        <v>0.30942349549973497</v>
      </c>
      <c r="L149" s="484">
        <v>0.30942349549973497</v>
      </c>
      <c r="M149" s="484">
        <v>1.1224169606112962E-3</v>
      </c>
      <c r="N149" s="484">
        <v>1.1224169606112962E-3</v>
      </c>
      <c r="O149" s="484">
        <v>0</v>
      </c>
      <c r="P149" s="484">
        <v>0</v>
      </c>
      <c r="Q149" s="484">
        <v>1.6071681780700751E-4</v>
      </c>
      <c r="R149" s="484">
        <v>1.6071681780700751E-4</v>
      </c>
      <c r="S149" s="484"/>
      <c r="T149" s="484"/>
      <c r="U149" s="484">
        <v>3.8897997500582054E-3</v>
      </c>
      <c r="V149" s="484">
        <v>3.8897997500582054E-3</v>
      </c>
      <c r="W149" s="484">
        <v>228</v>
      </c>
      <c r="X149" s="485">
        <v>213.6</v>
      </c>
      <c r="Y149" s="56" t="str">
        <f>IF(D149&gt;'[3]1d. STPIS MED Threshold'!$C$10,"Yes","NO")</f>
        <v>NO</v>
      </c>
      <c r="Z149" s="481"/>
    </row>
    <row r="150" spans="2:26" s="482" customFormat="1" x14ac:dyDescent="0.2">
      <c r="B150" s="209">
        <f t="shared" si="2"/>
        <v>41229</v>
      </c>
      <c r="C150" s="484">
        <v>1.0944433237183722E-2</v>
      </c>
      <c r="D150" s="484">
        <v>1.0944433237183722E-2</v>
      </c>
      <c r="E150" s="484">
        <v>0</v>
      </c>
      <c r="F150" s="484">
        <v>0</v>
      </c>
      <c r="G150" s="484">
        <v>1.4245975411410681E-2</v>
      </c>
      <c r="H150" s="484">
        <v>1.4245975411410681E-2</v>
      </c>
      <c r="I150" s="484"/>
      <c r="J150" s="484"/>
      <c r="K150" s="484">
        <v>1.6075779113943198E-3</v>
      </c>
      <c r="L150" s="484">
        <v>1.6075779113943198E-3</v>
      </c>
      <c r="M150" s="484">
        <v>1.1437605576866756E-4</v>
      </c>
      <c r="N150" s="484">
        <v>1.1437605576866756E-4</v>
      </c>
      <c r="O150" s="484">
        <v>0</v>
      </c>
      <c r="P150" s="484">
        <v>0</v>
      </c>
      <c r="Q150" s="484">
        <v>1.507433525947841E-4</v>
      </c>
      <c r="R150" s="484">
        <v>1.507433525947841E-4</v>
      </c>
      <c r="S150" s="484"/>
      <c r="T150" s="484"/>
      <c r="U150" s="484">
        <v>1.1460869140168641E-5</v>
      </c>
      <c r="V150" s="484">
        <v>1.1460869140168641E-5</v>
      </c>
      <c r="W150" s="484">
        <v>258</v>
      </c>
      <c r="X150" s="485">
        <v>248.6</v>
      </c>
      <c r="Y150" s="56" t="str">
        <f>IF(D150&gt;'[3]1d. STPIS MED Threshold'!$C$10,"Yes","NO")</f>
        <v>NO</v>
      </c>
      <c r="Z150" s="481"/>
    </row>
    <row r="151" spans="2:26" s="482" customFormat="1" x14ac:dyDescent="0.2">
      <c r="B151" s="209">
        <f t="shared" si="2"/>
        <v>41230</v>
      </c>
      <c r="C151" s="484">
        <v>6.238252749460214</v>
      </c>
      <c r="D151" s="484">
        <v>6.238252749460214</v>
      </c>
      <c r="E151" s="484">
        <v>0</v>
      </c>
      <c r="F151" s="484">
        <v>0</v>
      </c>
      <c r="G151" s="484">
        <v>5.6458565381993022</v>
      </c>
      <c r="H151" s="484">
        <v>5.6458565381993022</v>
      </c>
      <c r="I151" s="484"/>
      <c r="J151" s="484"/>
      <c r="K151" s="484">
        <v>7.9883516409802233</v>
      </c>
      <c r="L151" s="484">
        <v>7.9883516409802233</v>
      </c>
      <c r="M151" s="484">
        <v>5.0737350793500814E-2</v>
      </c>
      <c r="N151" s="484">
        <v>5.0737350793500814E-2</v>
      </c>
      <c r="O151" s="484">
        <v>0</v>
      </c>
      <c r="P151" s="484">
        <v>0</v>
      </c>
      <c r="Q151" s="484">
        <v>4.9082831081478484E-2</v>
      </c>
      <c r="R151" s="484">
        <v>4.9082831081478484E-2</v>
      </c>
      <c r="S151" s="484"/>
      <c r="T151" s="484"/>
      <c r="U151" s="484">
        <v>5.6123278111415029E-2</v>
      </c>
      <c r="V151" s="484">
        <v>5.6123278111415029E-2</v>
      </c>
      <c r="W151" s="484">
        <v>0</v>
      </c>
      <c r="X151" s="485">
        <v>0</v>
      </c>
      <c r="Y151" s="56" t="str">
        <f>IF(D151&gt;'[3]1d. STPIS MED Threshold'!$C$10,"Yes","NO")</f>
        <v>Yes</v>
      </c>
      <c r="Z151" s="481"/>
    </row>
    <row r="152" spans="2:26" s="482" customFormat="1" x14ac:dyDescent="0.2">
      <c r="B152" s="209">
        <f t="shared" si="2"/>
        <v>41231</v>
      </c>
      <c r="C152" s="484">
        <v>2.1417686347311156</v>
      </c>
      <c r="D152" s="484">
        <v>2.1417686347311156</v>
      </c>
      <c r="E152" s="484">
        <v>0</v>
      </c>
      <c r="F152" s="484">
        <v>0</v>
      </c>
      <c r="G152" s="484">
        <v>1.900980727093931</v>
      </c>
      <c r="H152" s="484">
        <v>1.900980727093931</v>
      </c>
      <c r="I152" s="484"/>
      <c r="J152" s="484"/>
      <c r="K152" s="484">
        <v>2.8544701834135897</v>
      </c>
      <c r="L152" s="484">
        <v>2.8544701834135897</v>
      </c>
      <c r="M152" s="484">
        <v>1.8703833827793108E-2</v>
      </c>
      <c r="N152" s="484">
        <v>1.8703833827793108E-2</v>
      </c>
      <c r="O152" s="484">
        <v>0</v>
      </c>
      <c r="P152" s="484">
        <v>0</v>
      </c>
      <c r="Q152" s="484">
        <v>1.5464067450934493E-2</v>
      </c>
      <c r="R152" s="484">
        <v>1.5464067450934493E-2</v>
      </c>
      <c r="S152" s="484"/>
      <c r="T152" s="484"/>
      <c r="U152" s="484">
        <v>2.8182855565852118E-2</v>
      </c>
      <c r="V152" s="484">
        <v>2.8182855565852118E-2</v>
      </c>
      <c r="W152" s="484">
        <v>1096</v>
      </c>
      <c r="X152" s="485">
        <v>601.79999999999995</v>
      </c>
      <c r="Y152" s="56" t="str">
        <f>IF(D152&gt;'[3]1d. STPIS MED Threshold'!$C$10,"Yes","NO")</f>
        <v>NO</v>
      </c>
      <c r="Z152" s="481"/>
    </row>
    <row r="153" spans="2:26" s="482" customFormat="1" x14ac:dyDescent="0.2">
      <c r="B153" s="209">
        <f t="shared" si="2"/>
        <v>41232</v>
      </c>
      <c r="C153" s="484">
        <v>0.44702136460088043</v>
      </c>
      <c r="D153" s="484">
        <v>0.44702136460088043</v>
      </c>
      <c r="E153" s="484">
        <v>0</v>
      </c>
      <c r="F153" s="484">
        <v>0</v>
      </c>
      <c r="G153" s="484">
        <v>0.44834206025615891</v>
      </c>
      <c r="H153" s="484">
        <v>0.44834206025615891</v>
      </c>
      <c r="I153" s="484"/>
      <c r="J153" s="484"/>
      <c r="K153" s="484">
        <v>0.44811163724363617</v>
      </c>
      <c r="L153" s="484">
        <v>0.44811163724363617</v>
      </c>
      <c r="M153" s="484">
        <v>6.2758549488155643E-3</v>
      </c>
      <c r="N153" s="484">
        <v>6.2758549488155643E-3</v>
      </c>
      <c r="O153" s="484">
        <v>0</v>
      </c>
      <c r="P153" s="484">
        <v>0</v>
      </c>
      <c r="Q153" s="484">
        <v>6.1851721892990331E-3</v>
      </c>
      <c r="R153" s="484">
        <v>6.1851721892990331E-3</v>
      </c>
      <c r="S153" s="484"/>
      <c r="T153" s="484"/>
      <c r="U153" s="484">
        <v>6.6037790472862181E-3</v>
      </c>
      <c r="V153" s="484">
        <v>6.6037790472862181E-3</v>
      </c>
      <c r="W153" s="484">
        <v>678</v>
      </c>
      <c r="X153" s="485">
        <v>581.4</v>
      </c>
      <c r="Y153" s="56" t="str">
        <f>IF(D153&gt;'[3]1d. STPIS MED Threshold'!$C$10,"Yes","NO")</f>
        <v>NO</v>
      </c>
      <c r="Z153" s="481"/>
    </row>
    <row r="154" spans="2:26" s="482" customFormat="1" x14ac:dyDescent="0.2">
      <c r="B154" s="209">
        <f t="shared" si="2"/>
        <v>41233</v>
      </c>
      <c r="C154" s="484">
        <v>0.14042731201127362</v>
      </c>
      <c r="D154" s="484">
        <v>0.14042731201127362</v>
      </c>
      <c r="E154" s="484">
        <v>0</v>
      </c>
      <c r="F154" s="484">
        <v>0</v>
      </c>
      <c r="G154" s="484">
        <v>0.17768947826827841</v>
      </c>
      <c r="H154" s="484">
        <v>0.17768947826827841</v>
      </c>
      <c r="I154" s="484"/>
      <c r="J154" s="484"/>
      <c r="K154" s="484">
        <v>3.5330844714162798E-2</v>
      </c>
      <c r="L154" s="484">
        <v>3.5330844714162798E-2</v>
      </c>
      <c r="M154" s="484">
        <v>1.6945634515424153E-3</v>
      </c>
      <c r="N154" s="484">
        <v>1.6945634515424153E-3</v>
      </c>
      <c r="O154" s="484">
        <v>0</v>
      </c>
      <c r="P154" s="484">
        <v>0</v>
      </c>
      <c r="Q154" s="484">
        <v>2.281304428288129E-3</v>
      </c>
      <c r="R154" s="484">
        <v>2.281304428288129E-3</v>
      </c>
      <c r="S154" s="484"/>
      <c r="T154" s="484"/>
      <c r="U154" s="484">
        <v>2.9637058696512967E-4</v>
      </c>
      <c r="V154" s="484">
        <v>2.9637058696512967E-4</v>
      </c>
      <c r="W154" s="484">
        <v>377</v>
      </c>
      <c r="X154" s="485">
        <v>337</v>
      </c>
      <c r="Y154" s="56" t="str">
        <f>IF(D154&gt;'[3]1d. STPIS MED Threshold'!$C$10,"Yes","NO")</f>
        <v>NO</v>
      </c>
      <c r="Z154" s="481"/>
    </row>
    <row r="155" spans="2:26" s="482" customFormat="1" x14ac:dyDescent="0.2">
      <c r="B155" s="209">
        <f t="shared" si="2"/>
        <v>41234</v>
      </c>
      <c r="C155" s="484">
        <v>0.17904039979392478</v>
      </c>
      <c r="D155" s="484">
        <v>0.17904039979392478</v>
      </c>
      <c r="E155" s="484">
        <v>0</v>
      </c>
      <c r="F155" s="484">
        <v>0</v>
      </c>
      <c r="G155" s="484">
        <v>0.22777253162000685</v>
      </c>
      <c r="H155" s="484">
        <v>0.22777253162000685</v>
      </c>
      <c r="I155" s="484"/>
      <c r="J155" s="484"/>
      <c r="K155" s="484">
        <v>4.1575280567144643E-2</v>
      </c>
      <c r="L155" s="484">
        <v>4.1575280567144643E-2</v>
      </c>
      <c r="M155" s="484">
        <v>6.3970713486815982E-3</v>
      </c>
      <c r="N155" s="484">
        <v>6.3970713486815982E-3</v>
      </c>
      <c r="O155" s="484">
        <v>0</v>
      </c>
      <c r="P155" s="484">
        <v>0</v>
      </c>
      <c r="Q155" s="484">
        <v>6.8788672412372215E-3</v>
      </c>
      <c r="R155" s="484">
        <v>6.8788672412372215E-3</v>
      </c>
      <c r="S155" s="484"/>
      <c r="T155" s="484"/>
      <c r="U155" s="484">
        <v>5.0883661641828145E-3</v>
      </c>
      <c r="V155" s="484">
        <v>5.0883661641828145E-3</v>
      </c>
      <c r="W155" s="484">
        <v>311</v>
      </c>
      <c r="X155" s="485">
        <v>291.39999999999998</v>
      </c>
      <c r="Y155" s="56" t="str">
        <f>IF(D155&gt;'[3]1d. STPIS MED Threshold'!$C$10,"Yes","NO")</f>
        <v>NO</v>
      </c>
      <c r="Z155" s="481"/>
    </row>
    <row r="156" spans="2:26" s="482" customFormat="1" x14ac:dyDescent="0.2">
      <c r="B156" s="209">
        <f t="shared" si="2"/>
        <v>41235</v>
      </c>
      <c r="C156" s="484">
        <v>9.78789261738328E-2</v>
      </c>
      <c r="D156" s="484">
        <v>9.78789261738328E-2</v>
      </c>
      <c r="E156" s="484">
        <v>0</v>
      </c>
      <c r="F156" s="484">
        <v>0</v>
      </c>
      <c r="G156" s="484">
        <v>3.5821627108026874E-2</v>
      </c>
      <c r="H156" s="484">
        <v>3.5821627108026874E-2</v>
      </c>
      <c r="I156" s="484"/>
      <c r="J156" s="484"/>
      <c r="K156" s="484">
        <v>0.27643548844902088</v>
      </c>
      <c r="L156" s="484">
        <v>0.27643548844902088</v>
      </c>
      <c r="M156" s="484">
        <v>1.3602331476061716E-3</v>
      </c>
      <c r="N156" s="484">
        <v>1.3602331476061716E-3</v>
      </c>
      <c r="O156" s="484">
        <v>0</v>
      </c>
      <c r="P156" s="484">
        <v>0</v>
      </c>
      <c r="Q156" s="484">
        <v>5.6369709497028234E-4</v>
      </c>
      <c r="R156" s="484">
        <v>5.6369709497028234E-4</v>
      </c>
      <c r="S156" s="484"/>
      <c r="T156" s="484"/>
      <c r="U156" s="484">
        <v>3.6532250722095296E-3</v>
      </c>
      <c r="V156" s="484">
        <v>3.6532250722095296E-3</v>
      </c>
      <c r="W156" s="484">
        <v>379</v>
      </c>
      <c r="X156" s="485">
        <v>308.39999999999998</v>
      </c>
      <c r="Y156" s="56" t="str">
        <f>IF(D156&gt;'[3]1d. STPIS MED Threshold'!$C$10,"Yes","NO")</f>
        <v>NO</v>
      </c>
      <c r="Z156" s="481"/>
    </row>
    <row r="157" spans="2:26" s="482" customFormat="1" x14ac:dyDescent="0.2">
      <c r="B157" s="209">
        <f t="shared" si="2"/>
        <v>41236</v>
      </c>
      <c r="C157" s="484">
        <v>0.11955601594622843</v>
      </c>
      <c r="D157" s="484">
        <v>0.11955601594622843</v>
      </c>
      <c r="E157" s="484">
        <v>0</v>
      </c>
      <c r="F157" s="484">
        <v>0</v>
      </c>
      <c r="G157" s="484">
        <v>0.13214807595965455</v>
      </c>
      <c r="H157" s="484">
        <v>0.13214807595965455</v>
      </c>
      <c r="I157" s="484"/>
      <c r="J157" s="484"/>
      <c r="K157" s="484">
        <v>8.4654552166873634E-2</v>
      </c>
      <c r="L157" s="484">
        <v>8.4654552166873634E-2</v>
      </c>
      <c r="M157" s="484">
        <v>2.3896060635766642E-3</v>
      </c>
      <c r="N157" s="484">
        <v>2.3896060635766642E-3</v>
      </c>
      <c r="O157" s="484">
        <v>0</v>
      </c>
      <c r="P157" s="484">
        <v>0</v>
      </c>
      <c r="Q157" s="484">
        <v>2.6748825945684153E-3</v>
      </c>
      <c r="R157" s="484">
        <v>2.6748825945684153E-3</v>
      </c>
      <c r="S157" s="484"/>
      <c r="T157" s="484"/>
      <c r="U157" s="484">
        <v>1.5984202160220485E-3</v>
      </c>
      <c r="V157" s="484">
        <v>1.5984202160220485E-3</v>
      </c>
      <c r="W157" s="484">
        <v>347</v>
      </c>
      <c r="X157" s="485">
        <v>302</v>
      </c>
      <c r="Y157" s="56" t="str">
        <f>IF(D157&gt;'[3]1d. STPIS MED Threshold'!$C$10,"Yes","NO")</f>
        <v>NO</v>
      </c>
      <c r="Z157" s="481"/>
    </row>
    <row r="158" spans="2:26" s="482" customFormat="1" x14ac:dyDescent="0.2">
      <c r="B158" s="209">
        <f t="shared" si="2"/>
        <v>41237</v>
      </c>
      <c r="C158" s="484">
        <v>0.38686098200392077</v>
      </c>
      <c r="D158" s="484">
        <v>0.38686098200392077</v>
      </c>
      <c r="E158" s="484">
        <v>0</v>
      </c>
      <c r="F158" s="484">
        <v>0</v>
      </c>
      <c r="G158" s="484">
        <v>0.52195806691895608</v>
      </c>
      <c r="H158" s="484">
        <v>0.52195806691895608</v>
      </c>
      <c r="I158" s="484"/>
      <c r="J158" s="484"/>
      <c r="K158" s="484">
        <v>4.8618418459413244E-3</v>
      </c>
      <c r="L158" s="484">
        <v>4.8618418459413244E-3</v>
      </c>
      <c r="M158" s="484">
        <v>4.4866408812575193E-3</v>
      </c>
      <c r="N158" s="484">
        <v>4.4866408812575193E-3</v>
      </c>
      <c r="O158" s="484">
        <v>0</v>
      </c>
      <c r="P158" s="484">
        <v>0</v>
      </c>
      <c r="Q158" s="484">
        <v>6.1973886550592983E-3</v>
      </c>
      <c r="R158" s="484">
        <v>6.1973886550592983E-3</v>
      </c>
      <c r="S158" s="484"/>
      <c r="T158" s="484"/>
      <c r="U158" s="484">
        <v>5.0741291837722507E-5</v>
      </c>
      <c r="V158" s="484">
        <v>5.0741291837722507E-5</v>
      </c>
      <c r="W158" s="484">
        <v>249</v>
      </c>
      <c r="X158" s="485">
        <v>213.4</v>
      </c>
      <c r="Y158" s="56" t="str">
        <f>IF(D158&gt;'[3]1d. STPIS MED Threshold'!$C$10,"Yes","NO")</f>
        <v>NO</v>
      </c>
      <c r="Z158" s="481"/>
    </row>
    <row r="159" spans="2:26" s="482" customFormat="1" x14ac:dyDescent="0.2">
      <c r="B159" s="209">
        <f t="shared" si="2"/>
        <v>41238</v>
      </c>
      <c r="C159" s="484">
        <v>0.51575510335394148</v>
      </c>
      <c r="D159" s="484">
        <v>0.51575510335394148</v>
      </c>
      <c r="E159" s="484">
        <v>0</v>
      </c>
      <c r="F159" s="484">
        <v>0</v>
      </c>
      <c r="G159" s="484">
        <v>5.7874989512435249E-2</v>
      </c>
      <c r="H159" s="484">
        <v>5.7874989512435249E-2</v>
      </c>
      <c r="I159" s="484"/>
      <c r="J159" s="484"/>
      <c r="K159" s="484">
        <v>1.8299230233493355</v>
      </c>
      <c r="L159" s="484">
        <v>1.8299230233493355</v>
      </c>
      <c r="M159" s="484">
        <v>4.269480110421978E-3</v>
      </c>
      <c r="N159" s="484">
        <v>4.269480110421978E-3</v>
      </c>
      <c r="O159" s="484">
        <v>0</v>
      </c>
      <c r="P159" s="484">
        <v>0</v>
      </c>
      <c r="Q159" s="484">
        <v>1.8855899670782903E-4</v>
      </c>
      <c r="R159" s="484">
        <v>1.8855899670782903E-4</v>
      </c>
      <c r="S159" s="484"/>
      <c r="T159" s="484"/>
      <c r="U159" s="484">
        <v>1.5978631984080102E-2</v>
      </c>
      <c r="V159" s="484">
        <v>1.5978631984080102E-2</v>
      </c>
      <c r="W159" s="484">
        <v>192</v>
      </c>
      <c r="X159" s="485">
        <v>169.8</v>
      </c>
      <c r="Y159" s="56" t="str">
        <f>IF(D159&gt;'[3]1d. STPIS MED Threshold'!$C$10,"Yes","NO")</f>
        <v>NO</v>
      </c>
      <c r="Z159" s="481"/>
    </row>
    <row r="160" spans="2:26" s="482" customFormat="1" x14ac:dyDescent="0.2">
      <c r="B160" s="209">
        <f t="shared" si="2"/>
        <v>41239</v>
      </c>
      <c r="C160" s="484">
        <v>2.8329920440899162E-2</v>
      </c>
      <c r="D160" s="484">
        <v>2.8329920440899162E-2</v>
      </c>
      <c r="E160" s="484">
        <v>0</v>
      </c>
      <c r="F160" s="484">
        <v>0</v>
      </c>
      <c r="G160" s="484">
        <v>1.1813088744878585E-2</v>
      </c>
      <c r="H160" s="484">
        <v>1.1813088744878585E-2</v>
      </c>
      <c r="I160" s="484"/>
      <c r="J160" s="484"/>
      <c r="K160" s="484">
        <v>7.5828819306626757E-2</v>
      </c>
      <c r="L160" s="484">
        <v>7.5828819306626757E-2</v>
      </c>
      <c r="M160" s="484">
        <v>2.9962885067131819E-4</v>
      </c>
      <c r="N160" s="484">
        <v>2.9962885067131819E-4</v>
      </c>
      <c r="O160" s="484">
        <v>0</v>
      </c>
      <c r="P160" s="484">
        <v>0</v>
      </c>
      <c r="Q160" s="484">
        <v>2.6291158201909482E-4</v>
      </c>
      <c r="R160" s="484">
        <v>2.6291158201909482E-4</v>
      </c>
      <c r="S160" s="484"/>
      <c r="T160" s="484"/>
      <c r="U160" s="484">
        <v>4.0778889850203598E-4</v>
      </c>
      <c r="V160" s="484">
        <v>4.0778889850203598E-4</v>
      </c>
      <c r="W160" s="484">
        <v>251</v>
      </c>
      <c r="X160" s="485">
        <v>228.4</v>
      </c>
      <c r="Y160" s="56" t="str">
        <f>IF(D160&gt;'[3]1d. STPIS MED Threshold'!$C$10,"Yes","NO")</f>
        <v>NO</v>
      </c>
      <c r="Z160" s="481"/>
    </row>
    <row r="161" spans="2:26" s="482" customFormat="1" x14ac:dyDescent="0.2">
      <c r="B161" s="209">
        <f t="shared" si="2"/>
        <v>41240</v>
      </c>
      <c r="C161" s="484">
        <v>0.14122342625215734</v>
      </c>
      <c r="D161" s="484">
        <v>0.14122342625215734</v>
      </c>
      <c r="E161" s="484">
        <v>0</v>
      </c>
      <c r="F161" s="484">
        <v>0</v>
      </c>
      <c r="G161" s="484">
        <v>4.4313694172341017E-2</v>
      </c>
      <c r="H161" s="484">
        <v>4.4313694172341017E-2</v>
      </c>
      <c r="I161" s="484"/>
      <c r="J161" s="484"/>
      <c r="K161" s="484">
        <v>0.41956995934542884</v>
      </c>
      <c r="L161" s="484">
        <v>0.41956995934542884</v>
      </c>
      <c r="M161" s="484">
        <v>2.2785541796227042E-3</v>
      </c>
      <c r="N161" s="484">
        <v>2.2785541796227042E-3</v>
      </c>
      <c r="O161" s="484">
        <v>0</v>
      </c>
      <c r="P161" s="484">
        <v>0</v>
      </c>
      <c r="Q161" s="484">
        <v>1.5112374816107297E-3</v>
      </c>
      <c r="R161" s="484">
        <v>1.5112374816107297E-3</v>
      </c>
      <c r="S161" s="484"/>
      <c r="T161" s="484"/>
      <c r="U161" s="484">
        <v>4.4950501981441508E-3</v>
      </c>
      <c r="V161" s="484">
        <v>4.4950501981441508E-3</v>
      </c>
      <c r="W161" s="484">
        <v>271</v>
      </c>
      <c r="X161" s="485">
        <v>246.4</v>
      </c>
      <c r="Y161" s="56" t="str">
        <f>IF(D161&gt;'[3]1d. STPIS MED Threshold'!$C$10,"Yes","NO")</f>
        <v>NO</v>
      </c>
      <c r="Z161" s="481"/>
    </row>
    <row r="162" spans="2:26" s="482" customFormat="1" x14ac:dyDescent="0.2">
      <c r="B162" s="209">
        <f t="shared" si="2"/>
        <v>41241</v>
      </c>
      <c r="C162" s="484">
        <v>0.2232151264425519</v>
      </c>
      <c r="D162" s="484">
        <v>0.2232151264425519</v>
      </c>
      <c r="E162" s="484">
        <v>0</v>
      </c>
      <c r="F162" s="484">
        <v>0</v>
      </c>
      <c r="G162" s="484">
        <v>5.8164846566245494E-2</v>
      </c>
      <c r="H162" s="484">
        <v>5.8164846566245494E-2</v>
      </c>
      <c r="I162" s="484"/>
      <c r="J162" s="484"/>
      <c r="K162" s="484">
        <v>0.69696505862559455</v>
      </c>
      <c r="L162" s="484">
        <v>0.69696505862559455</v>
      </c>
      <c r="M162" s="484">
        <v>3.6302559869603652E-3</v>
      </c>
      <c r="N162" s="484">
        <v>3.6302559869603652E-3</v>
      </c>
      <c r="O162" s="484">
        <v>0</v>
      </c>
      <c r="P162" s="484">
        <v>0</v>
      </c>
      <c r="Q162" s="484">
        <v>9.0975292214035409E-4</v>
      </c>
      <c r="R162" s="484">
        <v>9.0975292214035409E-4</v>
      </c>
      <c r="S162" s="484"/>
      <c r="T162" s="484"/>
      <c r="U162" s="484">
        <v>1.1438485645631416E-2</v>
      </c>
      <c r="V162" s="484">
        <v>1.1438485645631416E-2</v>
      </c>
      <c r="W162" s="484">
        <v>266</v>
      </c>
      <c r="X162" s="485">
        <v>237.6</v>
      </c>
      <c r="Y162" s="56" t="str">
        <f>IF(D162&gt;'[3]1d. STPIS MED Threshold'!$C$10,"Yes","NO")</f>
        <v>NO</v>
      </c>
      <c r="Z162" s="481"/>
    </row>
    <row r="163" spans="2:26" s="482" customFormat="1" x14ac:dyDescent="0.2">
      <c r="B163" s="209">
        <f t="shared" si="2"/>
        <v>41242</v>
      </c>
      <c r="C163" s="484">
        <v>0.31442717732376613</v>
      </c>
      <c r="D163" s="484">
        <v>0.31442717732376613</v>
      </c>
      <c r="E163" s="484">
        <v>0</v>
      </c>
      <c r="F163" s="484">
        <v>0</v>
      </c>
      <c r="G163" s="484">
        <v>0.31051504024934767</v>
      </c>
      <c r="H163" s="484">
        <v>0.31051504024934767</v>
      </c>
      <c r="I163" s="484"/>
      <c r="J163" s="484"/>
      <c r="K163" s="484">
        <v>0.32900415479445722</v>
      </c>
      <c r="L163" s="484">
        <v>0.32900415479445722</v>
      </c>
      <c r="M163" s="484">
        <v>3.5247033520721385E-3</v>
      </c>
      <c r="N163" s="484">
        <v>3.5247033520721385E-3</v>
      </c>
      <c r="O163" s="484">
        <v>0</v>
      </c>
      <c r="P163" s="484">
        <v>0</v>
      </c>
      <c r="Q163" s="484">
        <v>3.2712735851806959E-3</v>
      </c>
      <c r="R163" s="484">
        <v>3.2712735851806959E-3</v>
      </c>
      <c r="S163" s="484"/>
      <c r="T163" s="484"/>
      <c r="U163" s="484">
        <v>4.2864334863764401E-3</v>
      </c>
      <c r="V163" s="484">
        <v>4.2864334863764401E-3</v>
      </c>
      <c r="W163" s="484">
        <v>336</v>
      </c>
      <c r="X163" s="485">
        <v>270.8</v>
      </c>
      <c r="Y163" s="56" t="str">
        <f>IF(D163&gt;'[3]1d. STPIS MED Threshold'!$C$10,"Yes","NO")</f>
        <v>NO</v>
      </c>
      <c r="Z163" s="481"/>
    </row>
    <row r="164" spans="2:26" s="482" customFormat="1" x14ac:dyDescent="0.2">
      <c r="B164" s="209">
        <f t="shared" si="2"/>
        <v>41243</v>
      </c>
      <c r="C164" s="484">
        <v>0.37618973265976496</v>
      </c>
      <c r="D164" s="484">
        <v>0.37618973265976496</v>
      </c>
      <c r="E164" s="484">
        <v>0</v>
      </c>
      <c r="F164" s="484">
        <v>0</v>
      </c>
      <c r="G164" s="484">
        <v>0.39568227835398972</v>
      </c>
      <c r="H164" s="484">
        <v>0.39568227835398972</v>
      </c>
      <c r="I164" s="484"/>
      <c r="J164" s="484"/>
      <c r="K164" s="484">
        <v>0.32450516952859332</v>
      </c>
      <c r="L164" s="484">
        <v>0.32450516952859332</v>
      </c>
      <c r="M164" s="484">
        <v>7.6360043023240435E-3</v>
      </c>
      <c r="N164" s="484">
        <v>7.6360043023240435E-3</v>
      </c>
      <c r="O164" s="484">
        <v>0</v>
      </c>
      <c r="P164" s="484">
        <v>0</v>
      </c>
      <c r="Q164" s="484">
        <v>8.5492355554501707E-3</v>
      </c>
      <c r="R164" s="484">
        <v>8.5492355554501707E-3</v>
      </c>
      <c r="S164" s="484"/>
      <c r="T164" s="484"/>
      <c r="U164" s="484">
        <v>5.10885503096977E-3</v>
      </c>
      <c r="V164" s="484">
        <v>5.10885503096977E-3</v>
      </c>
      <c r="W164" s="484">
        <v>328</v>
      </c>
      <c r="X164" s="485">
        <v>271</v>
      </c>
      <c r="Y164" s="56" t="str">
        <f>IF(D164&gt;'[3]1d. STPIS MED Threshold'!$C$10,"Yes","NO")</f>
        <v>NO</v>
      </c>
      <c r="Z164" s="481"/>
    </row>
    <row r="165" spans="2:26" s="482" customFormat="1" x14ac:dyDescent="0.2">
      <c r="B165" s="209">
        <f t="shared" si="2"/>
        <v>41244</v>
      </c>
      <c r="C165" s="484">
        <v>0.16656024077629245</v>
      </c>
      <c r="D165" s="484">
        <v>0.16656024077629245</v>
      </c>
      <c r="E165" s="484">
        <v>0</v>
      </c>
      <c r="F165" s="484">
        <v>0</v>
      </c>
      <c r="G165" s="484">
        <v>0.22251169613113955</v>
      </c>
      <c r="H165" s="484">
        <v>0.22251169613113955</v>
      </c>
      <c r="I165" s="484"/>
      <c r="J165" s="484"/>
      <c r="K165" s="484">
        <v>8.5882232016708162E-3</v>
      </c>
      <c r="L165" s="484">
        <v>8.5882232016708162E-3</v>
      </c>
      <c r="M165" s="484">
        <v>1.0194762328766705E-3</v>
      </c>
      <c r="N165" s="484">
        <v>1.0194762328766705E-3</v>
      </c>
      <c r="O165" s="484">
        <v>0</v>
      </c>
      <c r="P165" s="484">
        <v>0</v>
      </c>
      <c r="Q165" s="484">
        <v>1.3568575010682556E-3</v>
      </c>
      <c r="R165" s="484">
        <v>1.3568575010682556E-3</v>
      </c>
      <c r="S165" s="484"/>
      <c r="T165" s="484"/>
      <c r="U165" s="484">
        <v>6.708591895142018E-5</v>
      </c>
      <c r="V165" s="484">
        <v>6.708591895142018E-5</v>
      </c>
      <c r="W165" s="484">
        <v>211</v>
      </c>
      <c r="X165" s="485">
        <v>173.6</v>
      </c>
      <c r="Y165" s="56" t="str">
        <f>IF(D165&gt;'[3]1d. STPIS MED Threshold'!$C$10,"Yes","NO")</f>
        <v>NO</v>
      </c>
      <c r="Z165" s="481"/>
    </row>
    <row r="166" spans="2:26" s="482" customFormat="1" x14ac:dyDescent="0.2">
      <c r="B166" s="209">
        <f t="shared" si="2"/>
        <v>41245</v>
      </c>
      <c r="C166" s="484">
        <v>0.13578728625939449</v>
      </c>
      <c r="D166" s="484">
        <v>0.13578728625939449</v>
      </c>
      <c r="E166" s="484">
        <v>0</v>
      </c>
      <c r="F166" s="484">
        <v>0</v>
      </c>
      <c r="G166" s="484">
        <v>0.15516140582578009</v>
      </c>
      <c r="H166" s="484">
        <v>0.15516140582578009</v>
      </c>
      <c r="I166" s="484"/>
      <c r="J166" s="484"/>
      <c r="K166" s="484">
        <v>8.1928813409305121E-2</v>
      </c>
      <c r="L166" s="484">
        <v>8.1928813409305121E-2</v>
      </c>
      <c r="M166" s="484">
        <v>2.5118561288583639E-3</v>
      </c>
      <c r="N166" s="484">
        <v>2.5118561288583639E-3</v>
      </c>
      <c r="O166" s="484">
        <v>0</v>
      </c>
      <c r="P166" s="484">
        <v>0</v>
      </c>
      <c r="Q166" s="484">
        <v>1.8184122423835075E-3</v>
      </c>
      <c r="R166" s="484">
        <v>1.8184122423835075E-3</v>
      </c>
      <c r="S166" s="484"/>
      <c r="T166" s="484"/>
      <c r="U166" s="484">
        <v>4.5194353043176644E-3</v>
      </c>
      <c r="V166" s="484">
        <v>4.5194353043176644E-3</v>
      </c>
      <c r="W166" s="484">
        <v>152</v>
      </c>
      <c r="X166" s="485">
        <v>139.80000000000001</v>
      </c>
      <c r="Y166" s="56" t="str">
        <f>IF(D166&gt;'[3]1d. STPIS MED Threshold'!$C$10,"Yes","NO")</f>
        <v>NO</v>
      </c>
      <c r="Z166" s="481"/>
    </row>
    <row r="167" spans="2:26" s="482" customFormat="1" x14ac:dyDescent="0.2">
      <c r="B167" s="209">
        <f t="shared" si="2"/>
        <v>41246</v>
      </c>
      <c r="C167" s="484">
        <v>0.54475969683611125</v>
      </c>
      <c r="D167" s="484">
        <v>0.54475969683611125</v>
      </c>
      <c r="E167" s="484">
        <v>0</v>
      </c>
      <c r="F167" s="484">
        <v>0</v>
      </c>
      <c r="G167" s="484">
        <v>0.53469195661761748</v>
      </c>
      <c r="H167" s="484">
        <v>0.53469195661761748</v>
      </c>
      <c r="I167" s="484"/>
      <c r="J167" s="484"/>
      <c r="K167" s="484">
        <v>0.57941546024360968</v>
      </c>
      <c r="L167" s="484">
        <v>0.57941546024360968</v>
      </c>
      <c r="M167" s="484">
        <v>1.1465151159675373E-2</v>
      </c>
      <c r="N167" s="484">
        <v>1.1465151159675373E-2</v>
      </c>
      <c r="O167" s="484">
        <v>0</v>
      </c>
      <c r="P167" s="484">
        <v>0</v>
      </c>
      <c r="Q167" s="484">
        <v>1.3526136096233746E-2</v>
      </c>
      <c r="R167" s="484">
        <v>1.3526136096233746E-2</v>
      </c>
      <c r="S167" s="484"/>
      <c r="T167" s="484"/>
      <c r="U167" s="484">
        <v>5.7026062987512779E-3</v>
      </c>
      <c r="V167" s="484">
        <v>5.7026062987512779E-3</v>
      </c>
      <c r="W167" s="484">
        <v>432</v>
      </c>
      <c r="X167" s="485">
        <v>323.60000000000002</v>
      </c>
      <c r="Y167" s="56" t="str">
        <f>IF(D167&gt;'[3]1d. STPIS MED Threshold'!$C$10,"Yes","NO")</f>
        <v>NO</v>
      </c>
      <c r="Z167" s="481"/>
    </row>
    <row r="168" spans="2:26" s="482" customFormat="1" x14ac:dyDescent="0.2">
      <c r="B168" s="209">
        <f t="shared" si="2"/>
        <v>41247</v>
      </c>
      <c r="C168" s="484">
        <v>0.46318220817310074</v>
      </c>
      <c r="D168" s="484">
        <v>0.46318220817310074</v>
      </c>
      <c r="E168" s="484">
        <v>0</v>
      </c>
      <c r="F168" s="484">
        <v>0</v>
      </c>
      <c r="G168" s="484">
        <v>0.50366442948556078</v>
      </c>
      <c r="H168" s="484">
        <v>0.50366442948556078</v>
      </c>
      <c r="I168" s="484"/>
      <c r="J168" s="484"/>
      <c r="K168" s="484">
        <v>0.35255655177229683</v>
      </c>
      <c r="L168" s="484">
        <v>0.35255655177229683</v>
      </c>
      <c r="M168" s="484">
        <v>4.2078945308168343E-3</v>
      </c>
      <c r="N168" s="484">
        <v>4.2078945308168343E-3</v>
      </c>
      <c r="O168" s="484">
        <v>0</v>
      </c>
      <c r="P168" s="484">
        <v>0</v>
      </c>
      <c r="Q168" s="484">
        <v>4.9149958668433221E-3</v>
      </c>
      <c r="R168" s="484">
        <v>4.9149958668433221E-3</v>
      </c>
      <c r="S168" s="484"/>
      <c r="T168" s="484"/>
      <c r="U168" s="484">
        <v>2.2335627194730468E-3</v>
      </c>
      <c r="V168" s="484">
        <v>2.2335627194730468E-3</v>
      </c>
      <c r="W168" s="484">
        <v>527</v>
      </c>
      <c r="X168" s="485">
        <v>409.2</v>
      </c>
      <c r="Y168" s="56" t="str">
        <f>IF(D168&gt;'[3]1d. STPIS MED Threshold'!$C$10,"Yes","NO")</f>
        <v>NO</v>
      </c>
      <c r="Z168" s="481"/>
    </row>
    <row r="169" spans="2:26" s="482" customFormat="1" x14ac:dyDescent="0.2">
      <c r="B169" s="209">
        <f t="shared" si="2"/>
        <v>41248</v>
      </c>
      <c r="C169" s="484">
        <v>0.64821272957598286</v>
      </c>
      <c r="D169" s="484">
        <v>0.64821272957598286</v>
      </c>
      <c r="E169" s="484">
        <v>0</v>
      </c>
      <c r="F169" s="484">
        <v>0</v>
      </c>
      <c r="G169" s="484">
        <v>0.33769864113181663</v>
      </c>
      <c r="H169" s="484">
        <v>0.33769864113181663</v>
      </c>
      <c r="I169" s="484"/>
      <c r="J169" s="484"/>
      <c r="K169" s="484">
        <v>1.5423372231089327</v>
      </c>
      <c r="L169" s="484">
        <v>1.5423372231089327</v>
      </c>
      <c r="M169" s="484">
        <v>1.5772217636897408E-2</v>
      </c>
      <c r="N169" s="484">
        <v>1.5772217636897408E-2</v>
      </c>
      <c r="O169" s="484">
        <v>0</v>
      </c>
      <c r="P169" s="484">
        <v>0</v>
      </c>
      <c r="Q169" s="484">
        <v>8.8384679263164793E-3</v>
      </c>
      <c r="R169" s="484">
        <v>8.8384679263164793E-3</v>
      </c>
      <c r="S169" s="484"/>
      <c r="T169" s="484"/>
      <c r="U169" s="484">
        <v>3.5751979848323838E-2</v>
      </c>
      <c r="V169" s="484">
        <v>3.5751979848323838E-2</v>
      </c>
      <c r="W169" s="484">
        <v>674</v>
      </c>
      <c r="X169" s="485">
        <v>548</v>
      </c>
      <c r="Y169" s="56" t="str">
        <f>IF(D169&gt;'[3]1d. STPIS MED Threshold'!$C$10,"Yes","NO")</f>
        <v>NO</v>
      </c>
      <c r="Z169" s="481"/>
    </row>
    <row r="170" spans="2:26" s="482" customFormat="1" x14ac:dyDescent="0.2">
      <c r="B170" s="209">
        <f t="shared" si="2"/>
        <v>41249</v>
      </c>
      <c r="C170" s="484">
        <v>0.13907251798262069</v>
      </c>
      <c r="D170" s="484">
        <v>0.13907251798262069</v>
      </c>
      <c r="E170" s="484">
        <v>0</v>
      </c>
      <c r="F170" s="484">
        <v>0</v>
      </c>
      <c r="G170" s="484">
        <v>0.16471428694375734</v>
      </c>
      <c r="H170" s="484">
        <v>0.16471428694375734</v>
      </c>
      <c r="I170" s="484"/>
      <c r="J170" s="484"/>
      <c r="K170" s="484">
        <v>6.7291066762881893E-2</v>
      </c>
      <c r="L170" s="484">
        <v>6.7291066762881893E-2</v>
      </c>
      <c r="M170" s="484">
        <v>2.7161508342402685E-3</v>
      </c>
      <c r="N170" s="484">
        <v>2.7161508342402685E-3</v>
      </c>
      <c r="O170" s="484">
        <v>0</v>
      </c>
      <c r="P170" s="484">
        <v>0</v>
      </c>
      <c r="Q170" s="484">
        <v>2.9255852492672358E-3</v>
      </c>
      <c r="R170" s="484">
        <v>2.9255852492672358E-3</v>
      </c>
      <c r="S170" s="484"/>
      <c r="T170" s="484"/>
      <c r="U170" s="484">
        <v>2.1457139185305676E-3</v>
      </c>
      <c r="V170" s="484">
        <v>2.1457139185305676E-3</v>
      </c>
      <c r="W170" s="484">
        <v>343</v>
      </c>
      <c r="X170" s="485">
        <v>317</v>
      </c>
      <c r="Y170" s="56" t="str">
        <f>IF(D170&gt;'[3]1d. STPIS MED Threshold'!$C$10,"Yes","NO")</f>
        <v>NO</v>
      </c>
      <c r="Z170" s="481"/>
    </row>
    <row r="171" spans="2:26" s="482" customFormat="1" x14ac:dyDescent="0.2">
      <c r="B171" s="209">
        <f t="shared" si="2"/>
        <v>41250</v>
      </c>
      <c r="C171" s="484">
        <v>0.31127022890730127</v>
      </c>
      <c r="D171" s="484">
        <v>0.31127022890730127</v>
      </c>
      <c r="E171" s="484">
        <v>0</v>
      </c>
      <c r="F171" s="484">
        <v>0</v>
      </c>
      <c r="G171" s="484">
        <v>0.32677335513778166</v>
      </c>
      <c r="H171" s="484">
        <v>0.32677335513778166</v>
      </c>
      <c r="I171" s="484"/>
      <c r="J171" s="484"/>
      <c r="K171" s="484">
        <v>0.27033852850324247</v>
      </c>
      <c r="L171" s="484">
        <v>0.27033852850324247</v>
      </c>
      <c r="M171" s="484">
        <v>3.6402659267086735E-3</v>
      </c>
      <c r="N171" s="484">
        <v>3.6402659267086735E-3</v>
      </c>
      <c r="O171" s="484">
        <v>0</v>
      </c>
      <c r="P171" s="484">
        <v>0</v>
      </c>
      <c r="Q171" s="484">
        <v>3.8208191130406893E-3</v>
      </c>
      <c r="R171" s="484">
        <v>3.8208191130406893E-3</v>
      </c>
      <c r="S171" s="484"/>
      <c r="T171" s="484"/>
      <c r="U171" s="484">
        <v>3.1637291721009746E-3</v>
      </c>
      <c r="V171" s="484">
        <v>3.1637291721009746E-3</v>
      </c>
      <c r="W171" s="484">
        <v>365</v>
      </c>
      <c r="X171" s="485">
        <v>336.2</v>
      </c>
      <c r="Y171" s="56" t="str">
        <f>IF(D171&gt;'[3]1d. STPIS MED Threshold'!$C$10,"Yes","NO")</f>
        <v>NO</v>
      </c>
      <c r="Z171" s="481"/>
    </row>
    <row r="172" spans="2:26" s="482" customFormat="1" x14ac:dyDescent="0.2">
      <c r="B172" s="209">
        <f t="shared" si="2"/>
        <v>41251</v>
      </c>
      <c r="C172" s="484">
        <v>8.5390166812138082E-2</v>
      </c>
      <c r="D172" s="484">
        <v>8.5390166812138082E-2</v>
      </c>
      <c r="E172" s="484">
        <v>0</v>
      </c>
      <c r="F172" s="484">
        <v>0</v>
      </c>
      <c r="G172" s="484">
        <v>8.5889079919133374E-2</v>
      </c>
      <c r="H172" s="484">
        <v>8.5889079919133374E-2</v>
      </c>
      <c r="I172" s="484"/>
      <c r="J172" s="484"/>
      <c r="K172" s="484">
        <v>8.4888213914124516E-2</v>
      </c>
      <c r="L172" s="484">
        <v>8.4888213914124516E-2</v>
      </c>
      <c r="M172" s="484">
        <v>1.7389577892978254E-3</v>
      </c>
      <c r="N172" s="484">
        <v>1.7389577892978254E-3</v>
      </c>
      <c r="O172" s="484">
        <v>0</v>
      </c>
      <c r="P172" s="484">
        <v>0</v>
      </c>
      <c r="Q172" s="484">
        <v>1.1390886432054922E-3</v>
      </c>
      <c r="R172" s="484">
        <v>1.1390886432054922E-3</v>
      </c>
      <c r="S172" s="484"/>
      <c r="T172" s="484"/>
      <c r="U172" s="484">
        <v>3.4720733912310862E-3</v>
      </c>
      <c r="V172" s="484">
        <v>3.4720733912310862E-3</v>
      </c>
      <c r="W172" s="484">
        <v>248</v>
      </c>
      <c r="X172" s="485">
        <v>213.6</v>
      </c>
      <c r="Y172" s="56" t="str">
        <f>IF(D172&gt;'[3]1d. STPIS MED Threshold'!$C$10,"Yes","NO")</f>
        <v>NO</v>
      </c>
      <c r="Z172" s="481"/>
    </row>
    <row r="173" spans="2:26" s="482" customFormat="1" x14ac:dyDescent="0.2">
      <c r="B173" s="209">
        <f t="shared" si="2"/>
        <v>41252</v>
      </c>
      <c r="C173" s="484">
        <v>0.24953975078550178</v>
      </c>
      <c r="D173" s="484">
        <v>0.24953975078550178</v>
      </c>
      <c r="E173" s="484">
        <v>0</v>
      </c>
      <c r="F173" s="484">
        <v>0</v>
      </c>
      <c r="G173" s="484">
        <v>0.19623931822993515</v>
      </c>
      <c r="H173" s="484">
        <v>0.19623931822993515</v>
      </c>
      <c r="I173" s="484"/>
      <c r="J173" s="484"/>
      <c r="K173" s="484">
        <v>0.40457568668505467</v>
      </c>
      <c r="L173" s="484">
        <v>0.40457568668505467</v>
      </c>
      <c r="M173" s="484">
        <v>2.0834576152142102E-3</v>
      </c>
      <c r="N173" s="484">
        <v>2.0834576152142102E-3</v>
      </c>
      <c r="O173" s="484">
        <v>0</v>
      </c>
      <c r="P173" s="484">
        <v>0</v>
      </c>
      <c r="Q173" s="484">
        <v>2.3604691506287625E-3</v>
      </c>
      <c r="R173" s="484">
        <v>2.3604691506287625E-3</v>
      </c>
      <c r="S173" s="484"/>
      <c r="T173" s="484"/>
      <c r="U173" s="484">
        <v>1.3142749584586645E-3</v>
      </c>
      <c r="V173" s="484">
        <v>1.3142749584586645E-3</v>
      </c>
      <c r="W173" s="484">
        <v>156</v>
      </c>
      <c r="X173" s="485">
        <v>148.6</v>
      </c>
      <c r="Y173" s="56" t="str">
        <f>IF(D173&gt;'[3]1d. STPIS MED Threshold'!$C$10,"Yes","NO")</f>
        <v>NO</v>
      </c>
      <c r="Z173" s="481"/>
    </row>
    <row r="174" spans="2:26" s="482" customFormat="1" x14ac:dyDescent="0.2">
      <c r="B174" s="209">
        <f t="shared" si="2"/>
        <v>41253</v>
      </c>
      <c r="C174" s="484">
        <v>0.34165221786510575</v>
      </c>
      <c r="D174" s="484">
        <v>0.34165221786510575</v>
      </c>
      <c r="E174" s="484">
        <v>0</v>
      </c>
      <c r="F174" s="484">
        <v>0</v>
      </c>
      <c r="G174" s="484">
        <v>0.20900240650370308</v>
      </c>
      <c r="H174" s="484">
        <v>0.20900240650370308</v>
      </c>
      <c r="I174" s="484"/>
      <c r="J174" s="484"/>
      <c r="K174" s="484">
        <v>0.72451647079244197</v>
      </c>
      <c r="L174" s="484">
        <v>0.72451647079244197</v>
      </c>
      <c r="M174" s="484">
        <v>5.1977552152985091E-3</v>
      </c>
      <c r="N174" s="484">
        <v>5.1977552152985091E-3</v>
      </c>
      <c r="O174" s="484">
        <v>0</v>
      </c>
      <c r="P174" s="484">
        <v>0</v>
      </c>
      <c r="Q174" s="484">
        <v>2.678662849331478E-3</v>
      </c>
      <c r="R174" s="484">
        <v>2.678662849331478E-3</v>
      </c>
      <c r="S174" s="484"/>
      <c r="T174" s="484"/>
      <c r="U174" s="484">
        <v>1.2454601727230995E-2</v>
      </c>
      <c r="V174" s="484">
        <v>1.2454601727230995E-2</v>
      </c>
      <c r="W174" s="484">
        <v>296</v>
      </c>
      <c r="X174" s="485">
        <v>250.8</v>
      </c>
      <c r="Y174" s="56" t="str">
        <f>IF(D174&gt;'[3]1d. STPIS MED Threshold'!$C$10,"Yes","NO")</f>
        <v>NO</v>
      </c>
      <c r="Z174" s="481"/>
    </row>
    <row r="175" spans="2:26" s="482" customFormat="1" x14ac:dyDescent="0.2">
      <c r="B175" s="209">
        <f t="shared" si="2"/>
        <v>41254</v>
      </c>
      <c r="C175" s="484">
        <v>0.22813755353230911</v>
      </c>
      <c r="D175" s="484">
        <v>0.22813755353230911</v>
      </c>
      <c r="E175" s="484">
        <v>1.6454505360051802E-2</v>
      </c>
      <c r="F175" s="484">
        <v>1.6454505360051802E-2</v>
      </c>
      <c r="G175" s="484">
        <v>0.29773479843188566</v>
      </c>
      <c r="H175" s="484">
        <v>0.29773479843188566</v>
      </c>
      <c r="I175" s="484"/>
      <c r="J175" s="484"/>
      <c r="K175" s="484">
        <v>3.121585458626586E-2</v>
      </c>
      <c r="L175" s="484">
        <v>3.121585458626586E-2</v>
      </c>
      <c r="M175" s="484">
        <v>2.7938373078164897E-3</v>
      </c>
      <c r="N175" s="484">
        <v>2.7938373078164897E-3</v>
      </c>
      <c r="O175" s="484">
        <v>2.66757719968416E-4</v>
      </c>
      <c r="P175" s="484">
        <v>2.66757719968416E-4</v>
      </c>
      <c r="Q175" s="484">
        <v>3.7120074905793417E-3</v>
      </c>
      <c r="R175" s="484">
        <v>3.7120074905793417E-3</v>
      </c>
      <c r="S175" s="484"/>
      <c r="T175" s="484"/>
      <c r="U175" s="484">
        <v>3.1717072979955285E-4</v>
      </c>
      <c r="V175" s="484">
        <v>3.1717072979955285E-4</v>
      </c>
      <c r="W175" s="484">
        <v>333</v>
      </c>
      <c r="X175" s="485">
        <v>293.39999999999998</v>
      </c>
      <c r="Y175" s="56" t="str">
        <f>IF(D175&gt;'[3]1d. STPIS MED Threshold'!$C$10,"Yes","NO")</f>
        <v>NO</v>
      </c>
      <c r="Z175" s="481"/>
    </row>
    <row r="176" spans="2:26" s="482" customFormat="1" x14ac:dyDescent="0.2">
      <c r="B176" s="209">
        <f t="shared" si="2"/>
        <v>41255</v>
      </c>
      <c r="C176" s="484">
        <v>7.7644918856367415E-2</v>
      </c>
      <c r="D176" s="484">
        <v>7.7644918856367415E-2</v>
      </c>
      <c r="E176" s="484">
        <v>0</v>
      </c>
      <c r="F176" s="484">
        <v>0</v>
      </c>
      <c r="G176" s="484">
        <v>9.103856095656318E-2</v>
      </c>
      <c r="H176" s="484">
        <v>9.103856095656318E-2</v>
      </c>
      <c r="I176" s="484"/>
      <c r="J176" s="484"/>
      <c r="K176" s="484">
        <v>4.0190395889817015E-2</v>
      </c>
      <c r="L176" s="484">
        <v>4.0190395889817015E-2</v>
      </c>
      <c r="M176" s="484">
        <v>1.0967801428478168E-3</v>
      </c>
      <c r="N176" s="484">
        <v>1.0967801428478168E-3</v>
      </c>
      <c r="O176" s="484">
        <v>0</v>
      </c>
      <c r="P176" s="484">
        <v>0</v>
      </c>
      <c r="Q176" s="484">
        <v>1.2812468608145032E-3</v>
      </c>
      <c r="R176" s="484">
        <v>1.2812468608145032E-3</v>
      </c>
      <c r="S176" s="484"/>
      <c r="T176" s="484"/>
      <c r="U176" s="484">
        <v>5.8122611935079022E-4</v>
      </c>
      <c r="V176" s="484">
        <v>5.8122611935079022E-4</v>
      </c>
      <c r="W176" s="484">
        <v>250</v>
      </c>
      <c r="X176" s="485">
        <v>232.6</v>
      </c>
      <c r="Y176" s="56" t="str">
        <f>IF(D176&gt;'[3]1d. STPIS MED Threshold'!$C$10,"Yes","NO")</f>
        <v>NO</v>
      </c>
      <c r="Z176" s="481"/>
    </row>
    <row r="177" spans="2:26" s="482" customFormat="1" x14ac:dyDescent="0.2">
      <c r="B177" s="209">
        <f t="shared" si="2"/>
        <v>41256</v>
      </c>
      <c r="C177" s="484">
        <v>2.5298674864156767E-2</v>
      </c>
      <c r="D177" s="484">
        <v>2.5298674864156767E-2</v>
      </c>
      <c r="E177" s="484">
        <v>0</v>
      </c>
      <c r="F177" s="484">
        <v>0</v>
      </c>
      <c r="G177" s="484">
        <v>1.2126730930357502E-2</v>
      </c>
      <c r="H177" s="484">
        <v>1.2126730930357502E-2</v>
      </c>
      <c r="I177" s="484"/>
      <c r="J177" s="484"/>
      <c r="K177" s="484">
        <v>6.3237190987457018E-2</v>
      </c>
      <c r="L177" s="484">
        <v>6.3237190987457018E-2</v>
      </c>
      <c r="M177" s="484">
        <v>7.0178281654336306E-4</v>
      </c>
      <c r="N177" s="484">
        <v>7.0178281654336306E-4</v>
      </c>
      <c r="O177" s="484">
        <v>0</v>
      </c>
      <c r="P177" s="484">
        <v>0</v>
      </c>
      <c r="Q177" s="484">
        <v>3.0311557016263858E-4</v>
      </c>
      <c r="R177" s="484">
        <v>3.0311557016263858E-4</v>
      </c>
      <c r="S177" s="484"/>
      <c r="T177" s="484"/>
      <c r="U177" s="484">
        <v>1.8493541462530354E-3</v>
      </c>
      <c r="V177" s="484">
        <v>1.8493541462530354E-3</v>
      </c>
      <c r="W177" s="484">
        <v>214</v>
      </c>
      <c r="X177" s="485">
        <v>193.2</v>
      </c>
      <c r="Y177" s="56" t="str">
        <f>IF(D177&gt;'[3]1d. STPIS MED Threshold'!$C$10,"Yes","NO")</f>
        <v>NO</v>
      </c>
      <c r="Z177" s="481"/>
    </row>
    <row r="178" spans="2:26" s="482" customFormat="1" x14ac:dyDescent="0.2">
      <c r="B178" s="209">
        <f t="shared" si="2"/>
        <v>41257</v>
      </c>
      <c r="C178" s="484">
        <v>0.31047995778338566</v>
      </c>
      <c r="D178" s="484">
        <v>0.31047995778338566</v>
      </c>
      <c r="E178" s="484">
        <v>0</v>
      </c>
      <c r="F178" s="484">
        <v>0</v>
      </c>
      <c r="G178" s="484">
        <v>0.20811613230892867</v>
      </c>
      <c r="H178" s="484">
        <v>0.20811613230892867</v>
      </c>
      <c r="I178" s="484"/>
      <c r="J178" s="484"/>
      <c r="K178" s="484">
        <v>0.60657177001728946</v>
      </c>
      <c r="L178" s="484">
        <v>0.60657177001728946</v>
      </c>
      <c r="M178" s="484">
        <v>5.1863759946304952E-3</v>
      </c>
      <c r="N178" s="484">
        <v>5.1863759946304952E-3</v>
      </c>
      <c r="O178" s="484">
        <v>0</v>
      </c>
      <c r="P178" s="484">
        <v>0</v>
      </c>
      <c r="Q178" s="484">
        <v>4.9733130711579945E-3</v>
      </c>
      <c r="R178" s="484">
        <v>4.9733130711579945E-3</v>
      </c>
      <c r="S178" s="484"/>
      <c r="T178" s="484"/>
      <c r="U178" s="484">
        <v>5.8510247303128109E-3</v>
      </c>
      <c r="V178" s="484">
        <v>5.8510247303128109E-3</v>
      </c>
      <c r="W178" s="484">
        <v>306</v>
      </c>
      <c r="X178" s="485">
        <v>240.2</v>
      </c>
      <c r="Y178" s="56" t="str">
        <f>IF(D178&gt;'[3]1d. STPIS MED Threshold'!$C$10,"Yes","NO")</f>
        <v>NO</v>
      </c>
      <c r="Z178" s="481"/>
    </row>
    <row r="179" spans="2:26" s="482" customFormat="1" x14ac:dyDescent="0.2">
      <c r="B179" s="209">
        <f t="shared" si="2"/>
        <v>41258</v>
      </c>
      <c r="C179" s="484">
        <v>0.1195611465002632</v>
      </c>
      <c r="D179" s="484">
        <v>0.1195611465002632</v>
      </c>
      <c r="E179" s="484">
        <v>0</v>
      </c>
      <c r="F179" s="484">
        <v>0</v>
      </c>
      <c r="G179" s="484">
        <v>1.8875038198154073E-2</v>
      </c>
      <c r="H179" s="484">
        <v>1.8875038198154073E-2</v>
      </c>
      <c r="I179" s="484"/>
      <c r="J179" s="484"/>
      <c r="K179" s="484">
        <v>0.40878903070610034</v>
      </c>
      <c r="L179" s="484">
        <v>0.40878903070610034</v>
      </c>
      <c r="M179" s="484">
        <v>1.5513705701119102E-3</v>
      </c>
      <c r="N179" s="484">
        <v>1.5513705701119102E-3</v>
      </c>
      <c r="O179" s="484">
        <v>0</v>
      </c>
      <c r="P179" s="484">
        <v>0</v>
      </c>
      <c r="Q179" s="484">
        <v>2.4811162049163672E-4</v>
      </c>
      <c r="R179" s="484">
        <v>2.4811162049163672E-4</v>
      </c>
      <c r="S179" s="484"/>
      <c r="T179" s="484"/>
      <c r="U179" s="484">
        <v>5.2951140278852706E-3</v>
      </c>
      <c r="V179" s="484">
        <v>5.2951140278852706E-3</v>
      </c>
      <c r="W179" s="484">
        <v>229</v>
      </c>
      <c r="X179" s="485">
        <v>185.8</v>
      </c>
      <c r="Y179" s="56" t="str">
        <f>IF(D179&gt;'[3]1d. STPIS MED Threshold'!$C$10,"Yes","NO")</f>
        <v>NO</v>
      </c>
      <c r="Z179" s="481"/>
    </row>
    <row r="180" spans="2:26" s="482" customFormat="1" x14ac:dyDescent="0.2">
      <c r="B180" s="209">
        <f t="shared" si="2"/>
        <v>41259</v>
      </c>
      <c r="C180" s="484">
        <v>8.5978621655975279E-2</v>
      </c>
      <c r="D180" s="484">
        <v>8.5978621655975279E-2</v>
      </c>
      <c r="E180" s="484">
        <v>0</v>
      </c>
      <c r="F180" s="484">
        <v>0</v>
      </c>
      <c r="G180" s="484">
        <v>4.7547542074252123E-2</v>
      </c>
      <c r="H180" s="484">
        <v>4.7547542074252123E-2</v>
      </c>
      <c r="I180" s="484"/>
      <c r="J180" s="484"/>
      <c r="K180" s="484">
        <v>0.19680839701675526</v>
      </c>
      <c r="L180" s="484">
        <v>0.19680839701675526</v>
      </c>
      <c r="M180" s="484">
        <v>2.3734560274477441E-3</v>
      </c>
      <c r="N180" s="484">
        <v>2.3734560274477441E-3</v>
      </c>
      <c r="O180" s="484">
        <v>0</v>
      </c>
      <c r="P180" s="484">
        <v>0</v>
      </c>
      <c r="Q180" s="484">
        <v>1.5432183379143411E-3</v>
      </c>
      <c r="R180" s="484">
        <v>1.5432183379143411E-3</v>
      </c>
      <c r="S180" s="484"/>
      <c r="T180" s="484"/>
      <c r="U180" s="484">
        <v>4.7733188268871277E-3</v>
      </c>
      <c r="V180" s="484">
        <v>4.7733188268871277E-3</v>
      </c>
      <c r="W180" s="484">
        <v>148</v>
      </c>
      <c r="X180" s="485">
        <v>131.19999999999999</v>
      </c>
      <c r="Y180" s="56" t="str">
        <f>IF(D180&gt;'[3]1d. STPIS MED Threshold'!$C$10,"Yes","NO")</f>
        <v>NO</v>
      </c>
      <c r="Z180" s="481"/>
    </row>
    <row r="181" spans="2:26" s="482" customFormat="1" x14ac:dyDescent="0.2">
      <c r="B181" s="209">
        <f t="shared" si="2"/>
        <v>41260</v>
      </c>
      <c r="C181" s="484">
        <v>0.33548604616049099</v>
      </c>
      <c r="D181" s="484">
        <v>0.33548604616049099</v>
      </c>
      <c r="E181" s="484">
        <v>0</v>
      </c>
      <c r="F181" s="484">
        <v>0</v>
      </c>
      <c r="G181" s="484">
        <v>0.19596598870882975</v>
      </c>
      <c r="H181" s="484">
        <v>0.19596598870882975</v>
      </c>
      <c r="I181" s="484"/>
      <c r="J181" s="484"/>
      <c r="K181" s="484">
        <v>0.73806469385300033</v>
      </c>
      <c r="L181" s="484">
        <v>0.73806469385300033</v>
      </c>
      <c r="M181" s="484">
        <v>5.5853759612906253E-3</v>
      </c>
      <c r="N181" s="484">
        <v>5.5853759612906253E-3</v>
      </c>
      <c r="O181" s="484">
        <v>0</v>
      </c>
      <c r="P181" s="484">
        <v>0</v>
      </c>
      <c r="Q181" s="484">
        <v>2.811439796848926E-3</v>
      </c>
      <c r="R181" s="484">
        <v>2.811439796848926E-3</v>
      </c>
      <c r="S181" s="484"/>
      <c r="T181" s="484"/>
      <c r="U181" s="484">
        <v>1.3818320114512552E-2</v>
      </c>
      <c r="V181" s="484">
        <v>1.3818320114512552E-2</v>
      </c>
      <c r="W181" s="484">
        <v>371</v>
      </c>
      <c r="X181" s="485">
        <v>290.39999999999998</v>
      </c>
      <c r="Y181" s="56" t="str">
        <f>IF(D181&gt;'[3]1d. STPIS MED Threshold'!$C$10,"Yes","NO")</f>
        <v>NO</v>
      </c>
      <c r="Z181" s="481"/>
    </row>
    <row r="182" spans="2:26" s="482" customFormat="1" x14ac:dyDescent="0.2">
      <c r="B182" s="209">
        <f t="shared" si="2"/>
        <v>41261</v>
      </c>
      <c r="C182" s="484">
        <v>0.40619700067171044</v>
      </c>
      <c r="D182" s="484">
        <v>0.40619700067171044</v>
      </c>
      <c r="E182" s="484">
        <v>0</v>
      </c>
      <c r="F182" s="484">
        <v>0</v>
      </c>
      <c r="G182" s="484">
        <v>0.34909001336718304</v>
      </c>
      <c r="H182" s="484">
        <v>0.34909001336718304</v>
      </c>
      <c r="I182" s="484"/>
      <c r="J182" s="484"/>
      <c r="K182" s="484">
        <v>0.5738729452822936</v>
      </c>
      <c r="L182" s="484">
        <v>0.5738729452822936</v>
      </c>
      <c r="M182" s="484">
        <v>3.8015485869727821E-3</v>
      </c>
      <c r="N182" s="484">
        <v>3.8015485869727821E-3</v>
      </c>
      <c r="O182" s="484">
        <v>0</v>
      </c>
      <c r="P182" s="484">
        <v>0</v>
      </c>
      <c r="Q182" s="484">
        <v>1.9014298936973161E-3</v>
      </c>
      <c r="R182" s="484">
        <v>1.9014298936973161E-3</v>
      </c>
      <c r="S182" s="484"/>
      <c r="T182" s="484"/>
      <c r="U182" s="484">
        <v>9.2756939447715125E-3</v>
      </c>
      <c r="V182" s="484">
        <v>9.2756939447715125E-3</v>
      </c>
      <c r="W182" s="484">
        <v>559</v>
      </c>
      <c r="X182" s="485">
        <v>465</v>
      </c>
      <c r="Y182" s="56" t="str">
        <f>IF(D182&gt;'[3]1d. STPIS MED Threshold'!$C$10,"Yes","NO")</f>
        <v>NO</v>
      </c>
      <c r="Z182" s="481"/>
    </row>
    <row r="183" spans="2:26" s="482" customFormat="1" x14ac:dyDescent="0.2">
      <c r="B183" s="209">
        <f t="shared" si="2"/>
        <v>41262</v>
      </c>
      <c r="C183" s="484">
        <v>0.28735756814956676</v>
      </c>
      <c r="D183" s="484">
        <v>0.28735756814956676</v>
      </c>
      <c r="E183" s="484">
        <v>0</v>
      </c>
      <c r="F183" s="484">
        <v>0</v>
      </c>
      <c r="G183" s="484">
        <v>0.35867795161238769</v>
      </c>
      <c r="H183" s="484">
        <v>0.35867795161238769</v>
      </c>
      <c r="I183" s="484"/>
      <c r="J183" s="484"/>
      <c r="K183" s="484">
        <v>8.6528329693631639E-2</v>
      </c>
      <c r="L183" s="484">
        <v>8.6528329693631639E-2</v>
      </c>
      <c r="M183" s="484">
        <v>5.2493930746629414E-3</v>
      </c>
      <c r="N183" s="484">
        <v>5.2493930746629414E-3</v>
      </c>
      <c r="O183" s="484">
        <v>0</v>
      </c>
      <c r="P183" s="484">
        <v>0</v>
      </c>
      <c r="Q183" s="484">
        <v>6.6968664334287461E-3</v>
      </c>
      <c r="R183" s="484">
        <v>6.6968664334287461E-3</v>
      </c>
      <c r="S183" s="484"/>
      <c r="T183" s="484"/>
      <c r="U183" s="484">
        <v>1.1671963097564858E-3</v>
      </c>
      <c r="V183" s="484">
        <v>1.1671963097564858E-3</v>
      </c>
      <c r="W183" s="484">
        <v>457</v>
      </c>
      <c r="X183" s="485">
        <v>315.39999999999998</v>
      </c>
      <c r="Y183" s="56" t="str">
        <f>IF(D183&gt;'[3]1d. STPIS MED Threshold'!$C$10,"Yes","NO")</f>
        <v>NO</v>
      </c>
      <c r="Z183" s="481"/>
    </row>
    <row r="184" spans="2:26" s="482" customFormat="1" x14ac:dyDescent="0.2">
      <c r="B184" s="209">
        <f t="shared" si="2"/>
        <v>41263</v>
      </c>
      <c r="C184" s="484">
        <v>5.8639497231248242E-2</v>
      </c>
      <c r="D184" s="484">
        <v>5.8639497231248242E-2</v>
      </c>
      <c r="E184" s="484">
        <v>0</v>
      </c>
      <c r="F184" s="484">
        <v>0</v>
      </c>
      <c r="G184" s="484">
        <v>7.6809057696742747E-2</v>
      </c>
      <c r="H184" s="484">
        <v>7.6809057696742747E-2</v>
      </c>
      <c r="I184" s="484"/>
      <c r="J184" s="484"/>
      <c r="K184" s="484">
        <v>7.3177068720762612E-3</v>
      </c>
      <c r="L184" s="484">
        <v>7.3177068720762612E-3</v>
      </c>
      <c r="M184" s="484">
        <v>1.920993820215206E-3</v>
      </c>
      <c r="N184" s="484">
        <v>1.920993820215206E-3</v>
      </c>
      <c r="O184" s="484">
        <v>0</v>
      </c>
      <c r="P184" s="484">
        <v>0</v>
      </c>
      <c r="Q184" s="484">
        <v>2.5535124312707808E-3</v>
      </c>
      <c r="R184" s="484">
        <v>2.5535124312707808E-3</v>
      </c>
      <c r="S184" s="484"/>
      <c r="T184" s="484"/>
      <c r="U184" s="484">
        <v>1.3307983638239027E-4</v>
      </c>
      <c r="V184" s="484">
        <v>1.3307983638239027E-4</v>
      </c>
      <c r="W184" s="484">
        <v>303</v>
      </c>
      <c r="X184" s="485">
        <v>252</v>
      </c>
      <c r="Y184" s="56" t="str">
        <f>IF(D184&gt;'[3]1d. STPIS MED Threshold'!$C$10,"Yes","NO")</f>
        <v>NO</v>
      </c>
      <c r="Z184" s="481"/>
    </row>
    <row r="185" spans="2:26" s="482" customFormat="1" x14ac:dyDescent="0.2">
      <c r="B185" s="209">
        <f t="shared" si="2"/>
        <v>41264</v>
      </c>
      <c r="C185" s="484">
        <v>0.10637528460535124</v>
      </c>
      <c r="D185" s="484">
        <v>0.10637528460535124</v>
      </c>
      <c r="E185" s="484">
        <v>0</v>
      </c>
      <c r="F185" s="484">
        <v>0</v>
      </c>
      <c r="G185" s="484">
        <v>0.12033677831116275</v>
      </c>
      <c r="H185" s="484">
        <v>0.12033677831116275</v>
      </c>
      <c r="I185" s="484"/>
      <c r="J185" s="484"/>
      <c r="K185" s="484">
        <v>6.7600966732567602E-2</v>
      </c>
      <c r="L185" s="484">
        <v>6.7600966732567602E-2</v>
      </c>
      <c r="M185" s="484">
        <v>1.9388373179381171E-3</v>
      </c>
      <c r="N185" s="484">
        <v>1.9388373179381171E-3</v>
      </c>
      <c r="O185" s="484">
        <v>0</v>
      </c>
      <c r="P185" s="484">
        <v>0</v>
      </c>
      <c r="Q185" s="484">
        <v>1.8295699309963539E-3</v>
      </c>
      <c r="R185" s="484">
        <v>1.8295699309963539E-3</v>
      </c>
      <c r="S185" s="484"/>
      <c r="T185" s="484"/>
      <c r="U185" s="484">
        <v>2.2722347658732656E-3</v>
      </c>
      <c r="V185" s="484">
        <v>2.2722347658732656E-3</v>
      </c>
      <c r="W185" s="484">
        <v>288</v>
      </c>
      <c r="X185" s="485">
        <v>262</v>
      </c>
      <c r="Y185" s="56" t="str">
        <f>IF(D185&gt;'[3]1d. STPIS MED Threshold'!$C$10,"Yes","NO")</f>
        <v>NO</v>
      </c>
      <c r="Z185" s="481"/>
    </row>
    <row r="186" spans="2:26" s="482" customFormat="1" x14ac:dyDescent="0.2">
      <c r="B186" s="209">
        <f t="shared" si="2"/>
        <v>41265</v>
      </c>
      <c r="C186" s="484">
        <v>0.26529488424493536</v>
      </c>
      <c r="D186" s="484">
        <v>0.26529488424493536</v>
      </c>
      <c r="E186" s="484">
        <v>0</v>
      </c>
      <c r="F186" s="484">
        <v>0</v>
      </c>
      <c r="G186" s="484">
        <v>6.2206820974796267E-2</v>
      </c>
      <c r="H186" s="484">
        <v>6.2206820974796267E-2</v>
      </c>
      <c r="I186" s="484"/>
      <c r="J186" s="484"/>
      <c r="K186" s="484">
        <v>0.84891192560774165</v>
      </c>
      <c r="L186" s="484">
        <v>0.84891192560774165</v>
      </c>
      <c r="M186" s="484">
        <v>2.881158329026706E-3</v>
      </c>
      <c r="N186" s="484">
        <v>2.881158329026706E-3</v>
      </c>
      <c r="O186" s="484">
        <v>0</v>
      </c>
      <c r="P186" s="484">
        <v>0</v>
      </c>
      <c r="Q186" s="484">
        <v>5.2310837968467909E-4</v>
      </c>
      <c r="R186" s="484">
        <v>5.2310837968467909E-4</v>
      </c>
      <c r="S186" s="484"/>
      <c r="T186" s="484"/>
      <c r="U186" s="484">
        <v>9.6553683350792761E-3</v>
      </c>
      <c r="V186" s="484">
        <v>9.6553683350792761E-3</v>
      </c>
      <c r="W186" s="484">
        <v>241</v>
      </c>
      <c r="X186" s="485">
        <v>206.4</v>
      </c>
      <c r="Y186" s="56" t="str">
        <f>IF(D186&gt;'[3]1d. STPIS MED Threshold'!$C$10,"Yes","NO")</f>
        <v>NO</v>
      </c>
      <c r="Z186" s="481"/>
    </row>
    <row r="187" spans="2:26" s="482" customFormat="1" x14ac:dyDescent="0.2">
      <c r="B187" s="209">
        <f t="shared" si="2"/>
        <v>41266</v>
      </c>
      <c r="C187" s="484">
        <v>0.14298187134876422</v>
      </c>
      <c r="D187" s="484">
        <v>0.14298187134876422</v>
      </c>
      <c r="E187" s="484">
        <v>0</v>
      </c>
      <c r="F187" s="484">
        <v>0</v>
      </c>
      <c r="G187" s="484">
        <v>0.18994360431651702</v>
      </c>
      <c r="H187" s="484">
        <v>0.18994360431651702</v>
      </c>
      <c r="I187" s="484"/>
      <c r="J187" s="484"/>
      <c r="K187" s="484">
        <v>1.8966410181641387E-3</v>
      </c>
      <c r="L187" s="484">
        <v>1.8966410181641387E-3</v>
      </c>
      <c r="M187" s="484">
        <v>1.7573505263149022E-3</v>
      </c>
      <c r="N187" s="484">
        <v>1.7573505263149022E-3</v>
      </c>
      <c r="O187" s="484">
        <v>0</v>
      </c>
      <c r="P187" s="484">
        <v>0</v>
      </c>
      <c r="Q187" s="484">
        <v>2.3587031274133943E-3</v>
      </c>
      <c r="R187" s="484">
        <v>2.3587031274133943E-3</v>
      </c>
      <c r="S187" s="484"/>
      <c r="T187" s="484"/>
      <c r="U187" s="484">
        <v>2.0151131174221419E-5</v>
      </c>
      <c r="V187" s="484">
        <v>2.0151131174221419E-5</v>
      </c>
      <c r="W187" s="484">
        <v>152</v>
      </c>
      <c r="X187" s="485">
        <v>138</v>
      </c>
      <c r="Y187" s="56" t="str">
        <f>IF(D187&gt;'[3]1d. STPIS MED Threshold'!$C$10,"Yes","NO")</f>
        <v>NO</v>
      </c>
      <c r="Z187" s="481"/>
    </row>
    <row r="188" spans="2:26" s="482" customFormat="1" x14ac:dyDescent="0.2">
      <c r="B188" s="209">
        <f t="shared" si="2"/>
        <v>41267</v>
      </c>
      <c r="C188" s="484">
        <v>9.1847881093200481E-2</v>
      </c>
      <c r="D188" s="484">
        <v>9.1847881093200481E-2</v>
      </c>
      <c r="E188" s="484">
        <v>0</v>
      </c>
      <c r="F188" s="484">
        <v>0</v>
      </c>
      <c r="G188" s="484">
        <v>5.0616236671361732E-2</v>
      </c>
      <c r="H188" s="484">
        <v>5.0616236671361732E-2</v>
      </c>
      <c r="I188" s="484"/>
      <c r="J188" s="484"/>
      <c r="K188" s="484">
        <v>0.21075120879105724</v>
      </c>
      <c r="L188" s="484">
        <v>0.21075120879105724</v>
      </c>
      <c r="M188" s="484">
        <v>1.4120281775344468E-3</v>
      </c>
      <c r="N188" s="484">
        <v>1.4120281775344468E-3</v>
      </c>
      <c r="O188" s="484">
        <v>0</v>
      </c>
      <c r="P188" s="484">
        <v>0</v>
      </c>
      <c r="Q188" s="484">
        <v>1.4607124310246414E-3</v>
      </c>
      <c r="R188" s="484">
        <v>1.4607124310246414E-3</v>
      </c>
      <c r="S188" s="484"/>
      <c r="T188" s="484"/>
      <c r="U188" s="484">
        <v>1.288056726692643E-3</v>
      </c>
      <c r="V188" s="484">
        <v>1.288056726692643E-3</v>
      </c>
      <c r="W188" s="484">
        <v>177</v>
      </c>
      <c r="X188" s="485">
        <v>167.4</v>
      </c>
      <c r="Y188" s="56" t="str">
        <f>IF(D188&gt;'[3]1d. STPIS MED Threshold'!$C$10,"Yes","NO")</f>
        <v>NO</v>
      </c>
      <c r="Z188" s="481"/>
    </row>
    <row r="189" spans="2:26" s="482" customFormat="1" x14ac:dyDescent="0.2">
      <c r="B189" s="209">
        <f t="shared" si="2"/>
        <v>41268</v>
      </c>
      <c r="C189" s="484">
        <v>1.1869468161317741E-2</v>
      </c>
      <c r="D189" s="484">
        <v>1.1869468161317741E-2</v>
      </c>
      <c r="E189" s="484">
        <v>0</v>
      </c>
      <c r="F189" s="484">
        <v>0</v>
      </c>
      <c r="G189" s="484">
        <v>1.2800200569619672E-2</v>
      </c>
      <c r="H189" s="484">
        <v>1.2800200569619672E-2</v>
      </c>
      <c r="I189" s="484"/>
      <c r="J189" s="484"/>
      <c r="K189" s="484">
        <v>9.3359307478048659E-3</v>
      </c>
      <c r="L189" s="484">
        <v>9.3359307478048659E-3</v>
      </c>
      <c r="M189" s="484">
        <v>1.5458929184454889E-4</v>
      </c>
      <c r="N189" s="484">
        <v>1.5458929184454889E-4</v>
      </c>
      <c r="O189" s="484">
        <v>0</v>
      </c>
      <c r="P189" s="484">
        <v>0</v>
      </c>
      <c r="Q189" s="484">
        <v>1.764197517316993E-4</v>
      </c>
      <c r="R189" s="484">
        <v>1.764197517316993E-4</v>
      </c>
      <c r="S189" s="484"/>
      <c r="T189" s="484"/>
      <c r="U189" s="484">
        <v>9.3827482554656168E-5</v>
      </c>
      <c r="V189" s="484">
        <v>9.3827482554656168E-5</v>
      </c>
      <c r="W189" s="484">
        <v>105</v>
      </c>
      <c r="X189" s="485">
        <v>97.2</v>
      </c>
      <c r="Y189" s="56" t="str">
        <f>IF(D189&gt;'[3]1d. STPIS MED Threshold'!$C$10,"Yes","NO")</f>
        <v>NO</v>
      </c>
      <c r="Z189" s="481"/>
    </row>
    <row r="190" spans="2:26" s="482" customFormat="1" x14ac:dyDescent="0.2">
      <c r="B190" s="209">
        <f t="shared" si="2"/>
        <v>41269</v>
      </c>
      <c r="C190" s="484">
        <v>0.30560999444480658</v>
      </c>
      <c r="D190" s="484">
        <v>0.30560999444480658</v>
      </c>
      <c r="E190" s="484">
        <v>0</v>
      </c>
      <c r="F190" s="484">
        <v>0</v>
      </c>
      <c r="G190" s="484">
        <v>0.17558113309797216</v>
      </c>
      <c r="H190" s="484">
        <v>0.17558113309797216</v>
      </c>
      <c r="I190" s="484"/>
      <c r="J190" s="484"/>
      <c r="K190" s="484">
        <v>0.68077443461162102</v>
      </c>
      <c r="L190" s="484">
        <v>0.68077443461162102</v>
      </c>
      <c r="M190" s="484">
        <v>4.4378034450820256E-3</v>
      </c>
      <c r="N190" s="484">
        <v>4.4378034450820256E-3</v>
      </c>
      <c r="O190" s="484">
        <v>0</v>
      </c>
      <c r="P190" s="484">
        <v>0</v>
      </c>
      <c r="Q190" s="484">
        <v>2.1098031832591057E-3</v>
      </c>
      <c r="R190" s="484">
        <v>2.1098031832591057E-3</v>
      </c>
      <c r="S190" s="484"/>
      <c r="T190" s="484"/>
      <c r="U190" s="484">
        <v>1.1143476383203987E-2</v>
      </c>
      <c r="V190" s="484">
        <v>1.1143476383203987E-2</v>
      </c>
      <c r="W190" s="484">
        <v>204</v>
      </c>
      <c r="X190" s="485">
        <v>193.4</v>
      </c>
      <c r="Y190" s="56" t="str">
        <f>IF(D190&gt;'[3]1d. STPIS MED Threshold'!$C$10,"Yes","NO")</f>
        <v>NO</v>
      </c>
      <c r="Z190" s="481"/>
    </row>
    <row r="191" spans="2:26" s="482" customFormat="1" x14ac:dyDescent="0.2">
      <c r="B191" s="209">
        <f t="shared" si="2"/>
        <v>41270</v>
      </c>
      <c r="C191" s="484">
        <v>5.4456065798298932E-2</v>
      </c>
      <c r="D191" s="484">
        <v>5.4456065798298932E-2</v>
      </c>
      <c r="E191" s="484">
        <v>0</v>
      </c>
      <c r="F191" s="484">
        <v>0</v>
      </c>
      <c r="G191" s="484">
        <v>6.588947837837246E-2</v>
      </c>
      <c r="H191" s="484">
        <v>6.588947837837246E-2</v>
      </c>
      <c r="I191" s="484"/>
      <c r="J191" s="484"/>
      <c r="K191" s="484">
        <v>2.2344587439476957E-2</v>
      </c>
      <c r="L191" s="484">
        <v>2.2344587439476957E-2</v>
      </c>
      <c r="M191" s="484">
        <v>2.1767457412687277E-3</v>
      </c>
      <c r="N191" s="484">
        <v>2.1767457412687277E-3</v>
      </c>
      <c r="O191" s="484">
        <v>0</v>
      </c>
      <c r="P191" s="484">
        <v>0</v>
      </c>
      <c r="Q191" s="484">
        <v>2.895183492056661E-3</v>
      </c>
      <c r="R191" s="484">
        <v>2.895183492056661E-3</v>
      </c>
      <c r="S191" s="484"/>
      <c r="T191" s="484"/>
      <c r="U191" s="484">
        <v>1.4551852316121948E-4</v>
      </c>
      <c r="V191" s="484">
        <v>1.4551852316121948E-4</v>
      </c>
      <c r="W191" s="484">
        <v>214</v>
      </c>
      <c r="X191" s="485">
        <v>204.2</v>
      </c>
      <c r="Y191" s="56" t="str">
        <f>IF(D191&gt;'[3]1d. STPIS MED Threshold'!$C$10,"Yes","NO")</f>
        <v>NO</v>
      </c>
      <c r="Z191" s="481"/>
    </row>
    <row r="192" spans="2:26" s="482" customFormat="1" x14ac:dyDescent="0.2">
      <c r="B192" s="209">
        <f t="shared" si="2"/>
        <v>41271</v>
      </c>
      <c r="C192" s="484">
        <v>0.25573382664758121</v>
      </c>
      <c r="D192" s="484">
        <v>0.25573382664758121</v>
      </c>
      <c r="E192" s="484">
        <v>0</v>
      </c>
      <c r="F192" s="484">
        <v>0</v>
      </c>
      <c r="G192" s="484">
        <v>0.12724330196682437</v>
      </c>
      <c r="H192" s="484">
        <v>0.12724330196682437</v>
      </c>
      <c r="I192" s="484"/>
      <c r="J192" s="484"/>
      <c r="K192" s="484">
        <v>0.62598913909018905</v>
      </c>
      <c r="L192" s="484">
        <v>0.62598913909018905</v>
      </c>
      <c r="M192" s="484">
        <v>3.1239100106102281E-3</v>
      </c>
      <c r="N192" s="484">
        <v>3.1239100106102281E-3</v>
      </c>
      <c r="O192" s="484">
        <v>0</v>
      </c>
      <c r="P192" s="484">
        <v>0</v>
      </c>
      <c r="Q192" s="484">
        <v>1.5046355294936764E-3</v>
      </c>
      <c r="R192" s="484">
        <v>1.5046355294936764E-3</v>
      </c>
      <c r="S192" s="484"/>
      <c r="T192" s="484"/>
      <c r="U192" s="484">
        <v>7.7889053215318554E-3</v>
      </c>
      <c r="V192" s="484">
        <v>7.7889053215318554E-3</v>
      </c>
      <c r="W192" s="484">
        <v>262</v>
      </c>
      <c r="X192" s="485">
        <v>243.8</v>
      </c>
      <c r="Y192" s="56" t="str">
        <f>IF(D192&gt;'[3]1d. STPIS MED Threshold'!$C$10,"Yes","NO")</f>
        <v>NO</v>
      </c>
      <c r="Z192" s="481"/>
    </row>
    <row r="193" spans="2:26" s="482" customFormat="1" x14ac:dyDescent="0.2">
      <c r="B193" s="209">
        <f t="shared" si="2"/>
        <v>41272</v>
      </c>
      <c r="C193" s="484">
        <v>0.15025392533122833</v>
      </c>
      <c r="D193" s="484">
        <v>0.15025392533122833</v>
      </c>
      <c r="E193" s="484">
        <v>0</v>
      </c>
      <c r="F193" s="484">
        <v>0</v>
      </c>
      <c r="G193" s="484">
        <v>0.19447884815756403</v>
      </c>
      <c r="H193" s="484">
        <v>0.19447884815756403</v>
      </c>
      <c r="I193" s="484"/>
      <c r="J193" s="484"/>
      <c r="K193" s="484">
        <v>2.5385360123550211E-2</v>
      </c>
      <c r="L193" s="484">
        <v>2.5385360123550211E-2</v>
      </c>
      <c r="M193" s="484">
        <v>1.4505451619444389E-3</v>
      </c>
      <c r="N193" s="484">
        <v>1.4505451619444389E-3</v>
      </c>
      <c r="O193" s="484">
        <v>0</v>
      </c>
      <c r="P193" s="484">
        <v>0</v>
      </c>
      <c r="Q193" s="484">
        <v>1.8970599911340917E-3</v>
      </c>
      <c r="R193" s="484">
        <v>1.8970599911340917E-3</v>
      </c>
      <c r="S193" s="484"/>
      <c r="T193" s="484"/>
      <c r="U193" s="484">
        <v>1.8909755314694995E-4</v>
      </c>
      <c r="V193" s="484">
        <v>1.8909755314694995E-4</v>
      </c>
      <c r="W193" s="484">
        <v>168</v>
      </c>
      <c r="X193" s="485">
        <v>151.4</v>
      </c>
      <c r="Y193" s="56" t="str">
        <f>IF(D193&gt;'[3]1d. STPIS MED Threshold'!$C$10,"Yes","NO")</f>
        <v>NO</v>
      </c>
      <c r="Z193" s="481"/>
    </row>
    <row r="194" spans="2:26" s="482" customFormat="1" x14ac:dyDescent="0.2">
      <c r="B194" s="209">
        <f t="shared" si="2"/>
        <v>41273</v>
      </c>
      <c r="C194" s="484">
        <v>9.6379269050178878E-2</v>
      </c>
      <c r="D194" s="484">
        <v>9.6379269050178878E-2</v>
      </c>
      <c r="E194" s="484">
        <v>0</v>
      </c>
      <c r="F194" s="484">
        <v>0</v>
      </c>
      <c r="G194" s="484">
        <v>1.1488605106855275E-2</v>
      </c>
      <c r="H194" s="484">
        <v>1.1488605106855275E-2</v>
      </c>
      <c r="I194" s="484"/>
      <c r="J194" s="484"/>
      <c r="K194" s="484">
        <v>0.34023118540018221</v>
      </c>
      <c r="L194" s="484">
        <v>0.34023118540018221</v>
      </c>
      <c r="M194" s="484">
        <v>1.3248773983697347E-3</v>
      </c>
      <c r="N194" s="484">
        <v>1.3248773983697347E-3</v>
      </c>
      <c r="O194" s="484">
        <v>0</v>
      </c>
      <c r="P194" s="484">
        <v>0</v>
      </c>
      <c r="Q194" s="484">
        <v>1.9803206393468239E-4</v>
      </c>
      <c r="R194" s="484">
        <v>1.9803206393468239E-4</v>
      </c>
      <c r="S194" s="484"/>
      <c r="T194" s="484"/>
      <c r="U194" s="484">
        <v>4.5622786004828088E-3</v>
      </c>
      <c r="V194" s="484">
        <v>4.5622786004828088E-3</v>
      </c>
      <c r="W194" s="484">
        <v>184</v>
      </c>
      <c r="X194" s="485">
        <v>147.4</v>
      </c>
      <c r="Y194" s="56" t="str">
        <f>IF(D194&gt;'[3]1d. STPIS MED Threshold'!$C$10,"Yes","NO")</f>
        <v>NO</v>
      </c>
      <c r="Z194" s="481"/>
    </row>
    <row r="195" spans="2:26" s="482" customFormat="1" x14ac:dyDescent="0.2">
      <c r="B195" s="209">
        <f t="shared" si="2"/>
        <v>41274</v>
      </c>
      <c r="C195" s="484">
        <v>0.26927292547964088</v>
      </c>
      <c r="D195" s="484">
        <v>0.26927292547964088</v>
      </c>
      <c r="E195" s="484">
        <v>0</v>
      </c>
      <c r="F195" s="484">
        <v>0</v>
      </c>
      <c r="G195" s="484">
        <v>0.34382559797791318</v>
      </c>
      <c r="H195" s="484">
        <v>0.34382559797791318</v>
      </c>
      <c r="I195" s="484"/>
      <c r="J195" s="484"/>
      <c r="K195" s="484">
        <v>5.8932234761417103E-2</v>
      </c>
      <c r="L195" s="484">
        <v>5.8932234761417103E-2</v>
      </c>
      <c r="M195" s="484">
        <v>3.2007755131250484E-3</v>
      </c>
      <c r="N195" s="484">
        <v>3.2007755131250484E-3</v>
      </c>
      <c r="O195" s="484">
        <v>0</v>
      </c>
      <c r="P195" s="484">
        <v>0</v>
      </c>
      <c r="Q195" s="484">
        <v>3.6811060429881902E-3</v>
      </c>
      <c r="R195" s="484">
        <v>3.6811060429881902E-3</v>
      </c>
      <c r="S195" s="484"/>
      <c r="T195" s="484"/>
      <c r="U195" s="484">
        <v>1.8614154326975307E-3</v>
      </c>
      <c r="V195" s="484">
        <v>1.8614154326975307E-3</v>
      </c>
      <c r="W195" s="484">
        <v>192</v>
      </c>
      <c r="X195" s="485">
        <v>181.4</v>
      </c>
      <c r="Y195" s="56" t="str">
        <f>IF(D195&gt;'[3]1d. STPIS MED Threshold'!$C$10,"Yes","NO")</f>
        <v>NO</v>
      </c>
      <c r="Z195" s="481"/>
    </row>
    <row r="196" spans="2:26" s="482" customFormat="1" x14ac:dyDescent="0.2">
      <c r="B196" s="209">
        <f t="shared" si="2"/>
        <v>41275</v>
      </c>
      <c r="C196" s="484">
        <v>9.3193705370608546E-3</v>
      </c>
      <c r="D196" s="484">
        <v>9.3193705370608546E-3</v>
      </c>
      <c r="E196" s="484">
        <v>0</v>
      </c>
      <c r="F196" s="484">
        <v>0</v>
      </c>
      <c r="G196" s="484">
        <v>1.095543016798948E-2</v>
      </c>
      <c r="H196" s="484">
        <v>1.095543016798948E-2</v>
      </c>
      <c r="I196" s="484"/>
      <c r="J196" s="484"/>
      <c r="K196" s="484">
        <v>4.7400631750261473E-3</v>
      </c>
      <c r="L196" s="484">
        <v>4.7400631750261473E-3</v>
      </c>
      <c r="M196" s="484">
        <v>1.1863051368917824E-4</v>
      </c>
      <c r="N196" s="484">
        <v>1.1863051368917824E-4</v>
      </c>
      <c r="O196" s="484">
        <v>0</v>
      </c>
      <c r="P196" s="484">
        <v>0</v>
      </c>
      <c r="Q196" s="484">
        <v>1.456181389575925E-4</v>
      </c>
      <c r="R196" s="484">
        <v>1.456181389575925E-4</v>
      </c>
      <c r="S196" s="484"/>
      <c r="T196" s="484"/>
      <c r="U196" s="484">
        <v>4.2713545497388921E-5</v>
      </c>
      <c r="V196" s="484">
        <v>4.2713545497388921E-5</v>
      </c>
      <c r="W196" s="484">
        <v>122</v>
      </c>
      <c r="X196" s="485">
        <v>308.60000000000002</v>
      </c>
      <c r="Y196" s="56" t="str">
        <f>IF(D196&gt;'[3]1d. STPIS MED Threshold'!$C$10,"Yes","NO")</f>
        <v>NO</v>
      </c>
      <c r="Z196" s="481"/>
    </row>
    <row r="197" spans="2:26" s="482" customFormat="1" x14ac:dyDescent="0.2">
      <c r="B197" s="209">
        <f t="shared" si="2"/>
        <v>41276</v>
      </c>
      <c r="C197" s="484">
        <v>0.13707421638279735</v>
      </c>
      <c r="D197" s="484">
        <v>0.13707421638279735</v>
      </c>
      <c r="E197" s="484">
        <v>0</v>
      </c>
      <c r="F197" s="484">
        <v>0</v>
      </c>
      <c r="G197" s="484">
        <v>0.1806345797560524</v>
      </c>
      <c r="H197" s="484">
        <v>0.1806345797560524</v>
      </c>
      <c r="I197" s="484"/>
      <c r="J197" s="484"/>
      <c r="K197" s="484">
        <v>1.3945135674904192E-2</v>
      </c>
      <c r="L197" s="484">
        <v>1.3945135674904192E-2</v>
      </c>
      <c r="M197" s="484">
        <v>1.291114113608422E-3</v>
      </c>
      <c r="N197" s="484">
        <v>1.291114113608422E-3</v>
      </c>
      <c r="O197" s="484">
        <v>0</v>
      </c>
      <c r="P197" s="484">
        <v>0</v>
      </c>
      <c r="Q197" s="484">
        <v>1.6504422264127714E-3</v>
      </c>
      <c r="R197" s="484">
        <v>1.6504422264127714E-3</v>
      </c>
      <c r="S197" s="484"/>
      <c r="T197" s="484"/>
      <c r="U197" s="484">
        <v>2.7715796563397121E-4</v>
      </c>
      <c r="V197" s="484">
        <v>2.7715796563397121E-4</v>
      </c>
      <c r="W197" s="484">
        <v>232</v>
      </c>
      <c r="X197" s="485">
        <v>210</v>
      </c>
      <c r="Y197" s="56" t="str">
        <f>IF(D197&gt;'[3]1d. STPIS MED Threshold'!$C$10,"Yes","NO")</f>
        <v>NO</v>
      </c>
      <c r="Z197" s="481"/>
    </row>
    <row r="198" spans="2:26" s="482" customFormat="1" x14ac:dyDescent="0.2">
      <c r="B198" s="209">
        <f t="shared" si="2"/>
        <v>41277</v>
      </c>
      <c r="C198" s="484">
        <v>0.1774455626183335</v>
      </c>
      <c r="D198" s="484">
        <v>0.1774455626183335</v>
      </c>
      <c r="E198" s="484">
        <v>0</v>
      </c>
      <c r="F198" s="484">
        <v>0</v>
      </c>
      <c r="G198" s="484">
        <v>0.2093030900855915</v>
      </c>
      <c r="H198" s="484">
        <v>0.2093030900855915</v>
      </c>
      <c r="I198" s="484"/>
      <c r="J198" s="484"/>
      <c r="K198" s="484">
        <v>8.8225746853143341E-2</v>
      </c>
      <c r="L198" s="484">
        <v>8.8225746853143341E-2</v>
      </c>
      <c r="M198" s="484">
        <v>1.1641937247590551E-3</v>
      </c>
      <c r="N198" s="484">
        <v>1.1641937247590551E-3</v>
      </c>
      <c r="O198" s="484">
        <v>0</v>
      </c>
      <c r="P198" s="484">
        <v>0</v>
      </c>
      <c r="Q198" s="484">
        <v>1.4665792547026687E-3</v>
      </c>
      <c r="R198" s="484">
        <v>1.4665792547026687E-3</v>
      </c>
      <c r="S198" s="484"/>
      <c r="T198" s="484"/>
      <c r="U198" s="484">
        <v>3.1172087824852884E-4</v>
      </c>
      <c r="V198" s="484">
        <v>3.1172087824852884E-4</v>
      </c>
      <c r="W198" s="484">
        <v>198</v>
      </c>
      <c r="X198" s="485">
        <v>179.4</v>
      </c>
      <c r="Y198" s="56" t="str">
        <f>IF(D198&gt;'[3]1d. STPIS MED Threshold'!$C$10,"Yes","NO")</f>
        <v>NO</v>
      </c>
      <c r="Z198" s="481"/>
    </row>
    <row r="199" spans="2:26" s="482" customFormat="1" x14ac:dyDescent="0.2">
      <c r="B199" s="209">
        <f t="shared" si="2"/>
        <v>41278</v>
      </c>
      <c r="C199" s="484">
        <v>0.19140977795946942</v>
      </c>
      <c r="D199" s="484">
        <v>0.19140977795946942</v>
      </c>
      <c r="E199" s="484">
        <v>0</v>
      </c>
      <c r="F199" s="484">
        <v>0</v>
      </c>
      <c r="G199" s="484">
        <v>0.17321300495847705</v>
      </c>
      <c r="H199" s="484">
        <v>0.17321300495847705</v>
      </c>
      <c r="I199" s="484"/>
      <c r="J199" s="484"/>
      <c r="K199" s="484">
        <v>0.24553456564128801</v>
      </c>
      <c r="L199" s="484">
        <v>0.24553456564128801</v>
      </c>
      <c r="M199" s="484">
        <v>2.7498937218877178E-3</v>
      </c>
      <c r="N199" s="484">
        <v>2.7498937218877178E-3</v>
      </c>
      <c r="O199" s="484">
        <v>0</v>
      </c>
      <c r="P199" s="484">
        <v>0</v>
      </c>
      <c r="Q199" s="484">
        <v>2.1128257445006881E-3</v>
      </c>
      <c r="R199" s="484">
        <v>2.1128257445006881E-3</v>
      </c>
      <c r="S199" s="484"/>
      <c r="T199" s="484"/>
      <c r="U199" s="484">
        <v>4.6021391516536799E-3</v>
      </c>
      <c r="V199" s="484">
        <v>4.6021391516536799E-3</v>
      </c>
      <c r="W199" s="484">
        <v>240</v>
      </c>
      <c r="X199" s="485">
        <v>214</v>
      </c>
      <c r="Y199" s="56" t="str">
        <f>IF(D199&gt;'[3]1d. STPIS MED Threshold'!$C$10,"Yes","NO")</f>
        <v>NO</v>
      </c>
      <c r="Z199" s="481"/>
    </row>
    <row r="200" spans="2:26" s="482" customFormat="1" x14ac:dyDescent="0.2">
      <c r="B200" s="209">
        <f t="shared" si="2"/>
        <v>41279</v>
      </c>
      <c r="C200" s="484">
        <v>6.6924814964795756E-2</v>
      </c>
      <c r="D200" s="484">
        <v>6.6924814964795756E-2</v>
      </c>
      <c r="E200" s="484">
        <v>0</v>
      </c>
      <c r="F200" s="484">
        <v>0</v>
      </c>
      <c r="G200" s="484">
        <v>8.7372153378048267E-2</v>
      </c>
      <c r="H200" s="484">
        <v>8.7372153378048267E-2</v>
      </c>
      <c r="I200" s="484"/>
      <c r="J200" s="484"/>
      <c r="K200" s="484">
        <v>9.1490845698946957E-3</v>
      </c>
      <c r="L200" s="484">
        <v>9.1490845698946957E-3</v>
      </c>
      <c r="M200" s="484">
        <v>1.6292179741792538E-3</v>
      </c>
      <c r="N200" s="484">
        <v>1.6292179741792538E-3</v>
      </c>
      <c r="O200" s="484">
        <v>0</v>
      </c>
      <c r="P200" s="484">
        <v>0</v>
      </c>
      <c r="Q200" s="484">
        <v>2.1576282462238564E-3</v>
      </c>
      <c r="R200" s="484">
        <v>2.1576282462238564E-3</v>
      </c>
      <c r="S200" s="484"/>
      <c r="T200" s="484"/>
      <c r="U200" s="484">
        <v>1.3506478027922549E-4</v>
      </c>
      <c r="V200" s="484">
        <v>1.3506478027922549E-4</v>
      </c>
      <c r="W200" s="484">
        <v>154</v>
      </c>
      <c r="X200" s="485">
        <v>139.4</v>
      </c>
      <c r="Y200" s="56" t="str">
        <f>IF(D200&gt;'[3]1d. STPIS MED Threshold'!$C$10,"Yes","NO")</f>
        <v>NO</v>
      </c>
      <c r="Z200" s="481"/>
    </row>
    <row r="201" spans="2:26" s="482" customFormat="1" x14ac:dyDescent="0.2">
      <c r="B201" s="209">
        <f t="shared" si="2"/>
        <v>41280</v>
      </c>
      <c r="C201" s="484">
        <v>0.34425207625921228</v>
      </c>
      <c r="D201" s="484">
        <v>0.34425207625921228</v>
      </c>
      <c r="E201" s="484">
        <v>0</v>
      </c>
      <c r="F201" s="484">
        <v>0</v>
      </c>
      <c r="G201" s="484">
        <v>0.40020781058806065</v>
      </c>
      <c r="H201" s="484">
        <v>0.40020781058806065</v>
      </c>
      <c r="I201" s="484"/>
      <c r="J201" s="484"/>
      <c r="K201" s="484">
        <v>0.18788150136944443</v>
      </c>
      <c r="L201" s="484">
        <v>0.18788150136944443</v>
      </c>
      <c r="M201" s="484">
        <v>4.3281935220810946E-3</v>
      </c>
      <c r="N201" s="484">
        <v>4.3281935220810946E-3</v>
      </c>
      <c r="O201" s="484">
        <v>0</v>
      </c>
      <c r="P201" s="484">
        <v>0</v>
      </c>
      <c r="Q201" s="484">
        <v>5.1302478377721599E-3</v>
      </c>
      <c r="R201" s="484">
        <v>5.1302478377721599E-3</v>
      </c>
      <c r="S201" s="484"/>
      <c r="T201" s="484"/>
      <c r="U201" s="484">
        <v>2.0802669486321024E-3</v>
      </c>
      <c r="V201" s="484">
        <v>2.0802669486321024E-3</v>
      </c>
      <c r="W201" s="484">
        <v>152</v>
      </c>
      <c r="X201" s="485">
        <v>144.80000000000001</v>
      </c>
      <c r="Y201" s="56" t="str">
        <f>IF(D201&gt;'[3]1d. STPIS MED Threshold'!$C$10,"Yes","NO")</f>
        <v>NO</v>
      </c>
      <c r="Z201" s="481"/>
    </row>
    <row r="202" spans="2:26" s="482" customFormat="1" x14ac:dyDescent="0.2">
      <c r="B202" s="209">
        <f t="shared" si="2"/>
        <v>41281</v>
      </c>
      <c r="C202" s="484">
        <v>0.15748458519352429</v>
      </c>
      <c r="D202" s="484">
        <v>0.15748458519352429</v>
      </c>
      <c r="E202" s="484">
        <v>0</v>
      </c>
      <c r="F202" s="484">
        <v>0</v>
      </c>
      <c r="G202" s="484">
        <v>1.9093311844327599E-2</v>
      </c>
      <c r="H202" s="484">
        <v>1.9093311844327599E-2</v>
      </c>
      <c r="I202" s="484"/>
      <c r="J202" s="484"/>
      <c r="K202" s="484">
        <v>0.55515959429983486</v>
      </c>
      <c r="L202" s="484">
        <v>0.55515959429983486</v>
      </c>
      <c r="M202" s="484">
        <v>2.0522349828984089E-3</v>
      </c>
      <c r="N202" s="484">
        <v>2.0522349828984089E-3</v>
      </c>
      <c r="O202" s="484">
        <v>0</v>
      </c>
      <c r="P202" s="484">
        <v>0</v>
      </c>
      <c r="Q202" s="484">
        <v>1.7196230091482269E-4</v>
      </c>
      <c r="R202" s="484">
        <v>1.7196230091482269E-4</v>
      </c>
      <c r="S202" s="484"/>
      <c r="T202" s="484"/>
      <c r="U202" s="484">
        <v>7.4543552082792256E-3</v>
      </c>
      <c r="V202" s="484">
        <v>7.4543552082792256E-3</v>
      </c>
      <c r="W202" s="484">
        <v>250</v>
      </c>
      <c r="X202" s="485">
        <v>231.4</v>
      </c>
      <c r="Y202" s="56" t="str">
        <f>IF(D202&gt;'[3]1d. STPIS MED Threshold'!$C$10,"Yes","NO")</f>
        <v>NO</v>
      </c>
      <c r="Z202" s="481"/>
    </row>
    <row r="203" spans="2:26" s="482" customFormat="1" x14ac:dyDescent="0.2">
      <c r="B203" s="209">
        <f t="shared" si="2"/>
        <v>41282</v>
      </c>
      <c r="C203" s="484">
        <v>0.16197778700965504</v>
      </c>
      <c r="D203" s="484">
        <v>0.16197778700965504</v>
      </c>
      <c r="E203" s="484">
        <v>0</v>
      </c>
      <c r="F203" s="484">
        <v>0</v>
      </c>
      <c r="G203" s="484">
        <v>2.9857429050807422E-2</v>
      </c>
      <c r="H203" s="484">
        <v>2.9857429050807422E-2</v>
      </c>
      <c r="I203" s="484"/>
      <c r="J203" s="484"/>
      <c r="K203" s="484">
        <v>0.54177838604087369</v>
      </c>
      <c r="L203" s="484">
        <v>0.54177838604087369</v>
      </c>
      <c r="M203" s="484">
        <v>2.0167855238288693E-3</v>
      </c>
      <c r="N203" s="484">
        <v>2.0167855238288693E-3</v>
      </c>
      <c r="O203" s="484">
        <v>0</v>
      </c>
      <c r="P203" s="484">
        <v>0</v>
      </c>
      <c r="Q203" s="484">
        <v>7.1354616373082828E-4</v>
      </c>
      <c r="R203" s="484">
        <v>7.1354616373082828E-4</v>
      </c>
      <c r="S203" s="484"/>
      <c r="T203" s="484"/>
      <c r="U203" s="484">
        <v>5.7676975844998014E-3</v>
      </c>
      <c r="V203" s="484">
        <v>5.7676975844998014E-3</v>
      </c>
      <c r="W203" s="484">
        <v>252</v>
      </c>
      <c r="X203" s="485">
        <v>245.4</v>
      </c>
      <c r="Y203" s="56" t="str">
        <f>IF(D203&gt;'[3]1d. STPIS MED Threshold'!$C$10,"Yes","NO")</f>
        <v>NO</v>
      </c>
      <c r="Z203" s="481"/>
    </row>
    <row r="204" spans="2:26" s="482" customFormat="1" x14ac:dyDescent="0.2">
      <c r="B204" s="209">
        <f t="shared" si="2"/>
        <v>41283</v>
      </c>
      <c r="C204" s="484">
        <v>0.396081020535624</v>
      </c>
      <c r="D204" s="484">
        <v>0.396081020535624</v>
      </c>
      <c r="E204" s="484">
        <v>0</v>
      </c>
      <c r="F204" s="484">
        <v>0</v>
      </c>
      <c r="G204" s="484">
        <v>0.22758704284227435</v>
      </c>
      <c r="H204" s="484">
        <v>0.22758704284227435</v>
      </c>
      <c r="I204" s="484"/>
      <c r="J204" s="484"/>
      <c r="K204" s="484">
        <v>0.882516298839498</v>
      </c>
      <c r="L204" s="484">
        <v>0.882516298839498</v>
      </c>
      <c r="M204" s="484">
        <v>4.5293378553659938E-3</v>
      </c>
      <c r="N204" s="484">
        <v>4.5293378553659938E-3</v>
      </c>
      <c r="O204" s="484">
        <v>0</v>
      </c>
      <c r="P204" s="484">
        <v>0</v>
      </c>
      <c r="Q204" s="484">
        <v>2.8547860756854876E-3</v>
      </c>
      <c r="R204" s="484">
        <v>2.8547860756854876E-3</v>
      </c>
      <c r="S204" s="484"/>
      <c r="T204" s="484"/>
      <c r="U204" s="484">
        <v>9.3701361810122757E-3</v>
      </c>
      <c r="V204" s="484">
        <v>9.3701361810122757E-3</v>
      </c>
      <c r="W204" s="484">
        <v>379</v>
      </c>
      <c r="X204" s="485">
        <v>341.6</v>
      </c>
      <c r="Y204" s="56" t="str">
        <f>IF(D204&gt;'[3]1d. STPIS MED Threshold'!$C$10,"Yes","NO")</f>
        <v>NO</v>
      </c>
      <c r="Z204" s="481"/>
    </row>
    <row r="205" spans="2:26" s="482" customFormat="1" x14ac:dyDescent="0.2">
      <c r="B205" s="209">
        <f t="shared" si="2"/>
        <v>41284</v>
      </c>
      <c r="C205" s="484">
        <v>0.11412739644033468</v>
      </c>
      <c r="D205" s="484">
        <v>0.11412739644033468</v>
      </c>
      <c r="E205" s="484">
        <v>0</v>
      </c>
      <c r="F205" s="484">
        <v>0</v>
      </c>
      <c r="G205" s="484">
        <v>2.3972624902838149E-2</v>
      </c>
      <c r="H205" s="484">
        <v>2.3972624902838149E-2</v>
      </c>
      <c r="I205" s="484"/>
      <c r="J205" s="484"/>
      <c r="K205" s="484">
        <v>0.37335639172257412</v>
      </c>
      <c r="L205" s="484">
        <v>0.37335639172257412</v>
      </c>
      <c r="M205" s="484">
        <v>1.0042755457987417E-3</v>
      </c>
      <c r="N205" s="484">
        <v>1.0042755457987417E-3</v>
      </c>
      <c r="O205" s="484">
        <v>0</v>
      </c>
      <c r="P205" s="484">
        <v>0</v>
      </c>
      <c r="Q205" s="484">
        <v>2.578426049303958E-4</v>
      </c>
      <c r="R205" s="484">
        <v>2.578426049303958E-4</v>
      </c>
      <c r="S205" s="484"/>
      <c r="T205" s="484"/>
      <c r="U205" s="484">
        <v>3.1511978077448819E-3</v>
      </c>
      <c r="V205" s="484">
        <v>3.1511978077448819E-3</v>
      </c>
      <c r="W205" s="484">
        <v>341</v>
      </c>
      <c r="X205" s="485">
        <v>314</v>
      </c>
      <c r="Y205" s="56" t="str">
        <f>IF(D205&gt;'[3]1d. STPIS MED Threshold'!$C$10,"Yes","NO")</f>
        <v>NO</v>
      </c>
      <c r="Z205" s="481"/>
    </row>
    <row r="206" spans="2:26" s="482" customFormat="1" x14ac:dyDescent="0.2">
      <c r="B206" s="209">
        <f t="shared" ref="B206:B269" si="3">B205+1</f>
        <v>41285</v>
      </c>
      <c r="C206" s="484">
        <v>9.4837640756703645E-2</v>
      </c>
      <c r="D206" s="484">
        <v>9.4837640756703645E-2</v>
      </c>
      <c r="E206" s="484">
        <v>0</v>
      </c>
      <c r="F206" s="484">
        <v>0</v>
      </c>
      <c r="G206" s="484">
        <v>6.6460921411909374E-2</v>
      </c>
      <c r="H206" s="484">
        <v>6.6460921411909374E-2</v>
      </c>
      <c r="I206" s="484"/>
      <c r="J206" s="484"/>
      <c r="K206" s="484">
        <v>0.17703431943998937</v>
      </c>
      <c r="L206" s="484">
        <v>0.17703431943998937</v>
      </c>
      <c r="M206" s="484">
        <v>1.0316436081802192E-2</v>
      </c>
      <c r="N206" s="484">
        <v>1.0316436081802192E-2</v>
      </c>
      <c r="O206" s="484">
        <v>0</v>
      </c>
      <c r="P206" s="484">
        <v>0</v>
      </c>
      <c r="Q206" s="484">
        <v>1.2783248275887988E-2</v>
      </c>
      <c r="R206" s="484">
        <v>1.2783248275887988E-2</v>
      </c>
      <c r="S206" s="484"/>
      <c r="T206" s="484"/>
      <c r="U206" s="484">
        <v>3.3550746366579928E-3</v>
      </c>
      <c r="V206" s="484">
        <v>3.3550746366579928E-3</v>
      </c>
      <c r="W206" s="484">
        <v>351</v>
      </c>
      <c r="X206" s="485">
        <v>337</v>
      </c>
      <c r="Y206" s="56" t="str">
        <f>IF(D206&gt;'[3]1d. STPIS MED Threshold'!$C$10,"Yes","NO")</f>
        <v>NO</v>
      </c>
      <c r="Z206" s="481"/>
    </row>
    <row r="207" spans="2:26" s="482" customFormat="1" x14ac:dyDescent="0.2">
      <c r="B207" s="209">
        <f t="shared" si="3"/>
        <v>41286</v>
      </c>
      <c r="C207" s="484">
        <v>0.65964396546366655</v>
      </c>
      <c r="D207" s="484">
        <v>0.65964396546366655</v>
      </c>
      <c r="E207" s="484">
        <v>0</v>
      </c>
      <c r="F207" s="484">
        <v>0</v>
      </c>
      <c r="G207" s="484">
        <v>0.45343552371154472</v>
      </c>
      <c r="H207" s="484">
        <v>0.45343552371154472</v>
      </c>
      <c r="I207" s="484"/>
      <c r="J207" s="484"/>
      <c r="K207" s="484">
        <v>1.2569670954042957</v>
      </c>
      <c r="L207" s="484">
        <v>1.2569670954042957</v>
      </c>
      <c r="M207" s="484">
        <v>9.4797044943246631E-3</v>
      </c>
      <c r="N207" s="484">
        <v>9.4797044943246631E-3</v>
      </c>
      <c r="O207" s="484">
        <v>0</v>
      </c>
      <c r="P207" s="484">
        <v>0</v>
      </c>
      <c r="Q207" s="484">
        <v>5.5721144152343378E-3</v>
      </c>
      <c r="R207" s="484">
        <v>5.5721144152343378E-3</v>
      </c>
      <c r="S207" s="484"/>
      <c r="T207" s="484"/>
      <c r="U207" s="484">
        <v>2.0765858219056941E-2</v>
      </c>
      <c r="V207" s="484">
        <v>2.0765858219056941E-2</v>
      </c>
      <c r="W207" s="484">
        <v>578</v>
      </c>
      <c r="X207" s="485">
        <v>350.6</v>
      </c>
      <c r="Y207" s="56" t="str">
        <f>IF(D207&gt;'[3]1d. STPIS MED Threshold'!$C$10,"Yes","NO")</f>
        <v>NO</v>
      </c>
      <c r="Z207" s="481"/>
    </row>
    <row r="208" spans="2:26" s="482" customFormat="1" x14ac:dyDescent="0.2">
      <c r="B208" s="209">
        <f t="shared" si="3"/>
        <v>41287</v>
      </c>
      <c r="C208" s="484">
        <v>0.18547746011191454</v>
      </c>
      <c r="D208" s="484">
        <v>0.18547746011191454</v>
      </c>
      <c r="E208" s="484">
        <v>0</v>
      </c>
      <c r="F208" s="484">
        <v>0</v>
      </c>
      <c r="G208" s="484">
        <v>0.20299651927801618</v>
      </c>
      <c r="H208" s="484">
        <v>0.20299651927801618</v>
      </c>
      <c r="I208" s="484"/>
      <c r="J208" s="484"/>
      <c r="K208" s="484">
        <v>0.13736321677011343</v>
      </c>
      <c r="L208" s="484">
        <v>0.13736321677011343</v>
      </c>
      <c r="M208" s="484">
        <v>2.5475374666965307E-3</v>
      </c>
      <c r="N208" s="484">
        <v>2.5475374666965307E-3</v>
      </c>
      <c r="O208" s="484">
        <v>0</v>
      </c>
      <c r="P208" s="484">
        <v>0</v>
      </c>
      <c r="Q208" s="484">
        <v>2.8459338737122333E-3</v>
      </c>
      <c r="R208" s="484">
        <v>2.8459338737122333E-3</v>
      </c>
      <c r="S208" s="484"/>
      <c r="T208" s="484"/>
      <c r="U208" s="484">
        <v>1.7213490571298443E-3</v>
      </c>
      <c r="V208" s="484">
        <v>1.7213490571298443E-3</v>
      </c>
      <c r="W208" s="484">
        <v>273</v>
      </c>
      <c r="X208" s="485">
        <v>246</v>
      </c>
      <c r="Y208" s="56" t="str">
        <f>IF(D208&gt;'[3]1d. STPIS MED Threshold'!$C$10,"Yes","NO")</f>
        <v>NO</v>
      </c>
      <c r="Z208" s="481"/>
    </row>
    <row r="209" spans="2:26" s="482" customFormat="1" x14ac:dyDescent="0.2">
      <c r="B209" s="209">
        <f t="shared" si="3"/>
        <v>41288</v>
      </c>
      <c r="C209" s="484">
        <v>0.87038784529820656</v>
      </c>
      <c r="D209" s="484">
        <v>0.87038784529820656</v>
      </c>
      <c r="E209" s="484">
        <v>0</v>
      </c>
      <c r="F209" s="484">
        <v>0</v>
      </c>
      <c r="G209" s="484">
        <v>0.74448570130417902</v>
      </c>
      <c r="H209" s="484">
        <v>0.74448570130417902</v>
      </c>
      <c r="I209" s="484"/>
      <c r="J209" s="484"/>
      <c r="K209" s="484">
        <v>1.2402469994692005</v>
      </c>
      <c r="L209" s="484">
        <v>1.2402469994692005</v>
      </c>
      <c r="M209" s="484">
        <v>5.6167875413618354E-3</v>
      </c>
      <c r="N209" s="484">
        <v>5.6167875413618354E-3</v>
      </c>
      <c r="O209" s="484">
        <v>0</v>
      </c>
      <c r="P209" s="484">
        <v>0</v>
      </c>
      <c r="Q209" s="484">
        <v>4.4743918023157428E-3</v>
      </c>
      <c r="R209" s="484">
        <v>4.4743918023157428E-3</v>
      </c>
      <c r="S209" s="484"/>
      <c r="T209" s="484"/>
      <c r="U209" s="484">
        <v>8.9478260794228336E-3</v>
      </c>
      <c r="V209" s="484">
        <v>8.9478260794228336E-3</v>
      </c>
      <c r="W209" s="484">
        <v>374</v>
      </c>
      <c r="X209" s="485">
        <v>335</v>
      </c>
      <c r="Y209" s="56" t="str">
        <f>IF(D209&gt;'[3]1d. STPIS MED Threshold'!$C$10,"Yes","NO")</f>
        <v>NO</v>
      </c>
      <c r="Z209" s="481"/>
    </row>
    <row r="210" spans="2:26" s="482" customFormat="1" x14ac:dyDescent="0.2">
      <c r="B210" s="209">
        <f t="shared" si="3"/>
        <v>41289</v>
      </c>
      <c r="C210" s="484">
        <v>0.35575397448906848</v>
      </c>
      <c r="D210" s="484">
        <v>0.35575397448906848</v>
      </c>
      <c r="E210" s="484">
        <v>0</v>
      </c>
      <c r="F210" s="484">
        <v>0</v>
      </c>
      <c r="G210" s="484">
        <v>0.4594961769455963</v>
      </c>
      <c r="H210" s="484">
        <v>0.4594961769455963</v>
      </c>
      <c r="I210" s="484"/>
      <c r="J210" s="484"/>
      <c r="K210" s="484">
        <v>6.2711885718153074E-2</v>
      </c>
      <c r="L210" s="484">
        <v>6.2711885718153074E-2</v>
      </c>
      <c r="M210" s="484">
        <v>2.0315920660304593E-3</v>
      </c>
      <c r="N210" s="484">
        <v>2.0315920660304593E-3</v>
      </c>
      <c r="O210" s="484">
        <v>0</v>
      </c>
      <c r="P210" s="484">
        <v>0</v>
      </c>
      <c r="Q210" s="484">
        <v>2.5849534571958919E-3</v>
      </c>
      <c r="R210" s="484">
        <v>2.5849534571958919E-3</v>
      </c>
      <c r="S210" s="484"/>
      <c r="T210" s="484"/>
      <c r="U210" s="484">
        <v>4.6997041262899711E-4</v>
      </c>
      <c r="V210" s="484">
        <v>4.6997041262899711E-4</v>
      </c>
      <c r="W210" s="484">
        <v>282</v>
      </c>
      <c r="X210" s="485">
        <v>268</v>
      </c>
      <c r="Y210" s="56" t="str">
        <f>IF(D210&gt;'[3]1d. STPIS MED Threshold'!$C$10,"Yes","NO")</f>
        <v>NO</v>
      </c>
      <c r="Z210" s="481"/>
    </row>
    <row r="211" spans="2:26" s="482" customFormat="1" x14ac:dyDescent="0.2">
      <c r="B211" s="209">
        <f t="shared" si="3"/>
        <v>41290</v>
      </c>
      <c r="C211" s="484">
        <v>9.7891528132320674E-2</v>
      </c>
      <c r="D211" s="484">
        <v>9.7891528132320674E-2</v>
      </c>
      <c r="E211" s="484">
        <v>0</v>
      </c>
      <c r="F211" s="484">
        <v>0</v>
      </c>
      <c r="G211" s="484">
        <v>0.11988789192911926</v>
      </c>
      <c r="H211" s="484">
        <v>0.11988789192911926</v>
      </c>
      <c r="I211" s="484"/>
      <c r="J211" s="484"/>
      <c r="K211" s="484">
        <v>3.6003052864509902E-2</v>
      </c>
      <c r="L211" s="484">
        <v>3.6003052864509902E-2</v>
      </c>
      <c r="M211" s="484">
        <v>8.4642957109380939E-4</v>
      </c>
      <c r="N211" s="484">
        <v>8.4642957109380939E-4</v>
      </c>
      <c r="O211" s="484">
        <v>0</v>
      </c>
      <c r="P211" s="484">
        <v>0</v>
      </c>
      <c r="Q211" s="484">
        <v>9.0136535667689939E-4</v>
      </c>
      <c r="R211" s="484">
        <v>9.0136535667689939E-4</v>
      </c>
      <c r="S211" s="484"/>
      <c r="T211" s="484"/>
      <c r="U211" s="484">
        <v>6.9846423357124556E-4</v>
      </c>
      <c r="V211" s="484">
        <v>6.9846423357124556E-4</v>
      </c>
      <c r="W211" s="484">
        <v>267</v>
      </c>
      <c r="X211" s="485">
        <v>218.8</v>
      </c>
      <c r="Y211" s="56" t="str">
        <f>IF(D211&gt;'[3]1d. STPIS MED Threshold'!$C$10,"Yes","NO")</f>
        <v>NO</v>
      </c>
      <c r="Z211" s="481"/>
    </row>
    <row r="212" spans="2:26" s="482" customFormat="1" x14ac:dyDescent="0.2">
      <c r="B212" s="209">
        <f t="shared" si="3"/>
        <v>41291</v>
      </c>
      <c r="C212" s="484">
        <v>7.7134895137618772E-2</v>
      </c>
      <c r="D212" s="484">
        <v>7.7134895137618772E-2</v>
      </c>
      <c r="E212" s="484">
        <v>0</v>
      </c>
      <c r="F212" s="484">
        <v>0</v>
      </c>
      <c r="G212" s="484">
        <v>5.4755179305642623E-2</v>
      </c>
      <c r="H212" s="484">
        <v>5.4755179305642623E-2</v>
      </c>
      <c r="I212" s="484"/>
      <c r="J212" s="484"/>
      <c r="K212" s="484">
        <v>0.14202528971359149</v>
      </c>
      <c r="L212" s="484">
        <v>0.14202528971359149</v>
      </c>
      <c r="M212" s="484">
        <v>1.6821288044531555E-3</v>
      </c>
      <c r="N212" s="484">
        <v>1.6821288044531555E-3</v>
      </c>
      <c r="O212" s="484">
        <v>0</v>
      </c>
      <c r="P212" s="484">
        <v>0</v>
      </c>
      <c r="Q212" s="484">
        <v>1.4851218288284515E-3</v>
      </c>
      <c r="R212" s="484">
        <v>1.4851218288284515E-3</v>
      </c>
      <c r="S212" s="484"/>
      <c r="T212" s="484"/>
      <c r="U212" s="484">
        <v>2.2643661074317365E-3</v>
      </c>
      <c r="V212" s="484">
        <v>2.2643661074317365E-3</v>
      </c>
      <c r="W212" s="484">
        <v>231</v>
      </c>
      <c r="X212" s="485">
        <v>21.6</v>
      </c>
      <c r="Y212" s="56" t="str">
        <f>IF(D212&gt;'[3]1d. STPIS MED Threshold'!$C$10,"Yes","NO")</f>
        <v>NO</v>
      </c>
      <c r="Z212" s="481"/>
    </row>
    <row r="213" spans="2:26" s="482" customFormat="1" x14ac:dyDescent="0.2">
      <c r="B213" s="209">
        <f t="shared" si="3"/>
        <v>41292</v>
      </c>
      <c r="C213" s="484">
        <v>0.17697941392175479</v>
      </c>
      <c r="D213" s="484">
        <v>0.17697941392175479</v>
      </c>
      <c r="E213" s="484">
        <v>0</v>
      </c>
      <c r="F213" s="484">
        <v>0</v>
      </c>
      <c r="G213" s="484">
        <v>3.4467625040877879E-2</v>
      </c>
      <c r="H213" s="484">
        <v>3.4467625040877879E-2</v>
      </c>
      <c r="I213" s="484"/>
      <c r="J213" s="484"/>
      <c r="K213" s="484">
        <v>0.58673859113708693</v>
      </c>
      <c r="L213" s="484">
        <v>0.58673859113708693</v>
      </c>
      <c r="M213" s="484">
        <v>2.1444265972649823E-3</v>
      </c>
      <c r="N213" s="484">
        <v>2.1444265972649823E-3</v>
      </c>
      <c r="O213" s="484">
        <v>0</v>
      </c>
      <c r="P213" s="484">
        <v>0</v>
      </c>
      <c r="Q213" s="484">
        <v>4.3775543974641605E-4</v>
      </c>
      <c r="R213" s="484">
        <v>4.3775543974641605E-4</v>
      </c>
      <c r="S213" s="484"/>
      <c r="T213" s="484"/>
      <c r="U213" s="484">
        <v>7.0518330737857965E-3</v>
      </c>
      <c r="V213" s="484">
        <v>7.0518330737857965E-3</v>
      </c>
      <c r="W213" s="484">
        <v>284</v>
      </c>
      <c r="X213" s="485">
        <v>264.60000000000002</v>
      </c>
      <c r="Y213" s="56" t="str">
        <f>IF(D213&gt;'[3]1d. STPIS MED Threshold'!$C$10,"Yes","NO")</f>
        <v>NO</v>
      </c>
      <c r="Z213" s="481"/>
    </row>
    <row r="214" spans="2:26" s="482" customFormat="1" x14ac:dyDescent="0.2">
      <c r="B214" s="209">
        <f t="shared" si="3"/>
        <v>41293</v>
      </c>
      <c r="C214" s="484">
        <v>0.552838611257361</v>
      </c>
      <c r="D214" s="484">
        <v>0.552838611257361</v>
      </c>
      <c r="E214" s="484">
        <v>0</v>
      </c>
      <c r="F214" s="484">
        <v>0</v>
      </c>
      <c r="G214" s="484">
        <v>0.45480689689882547</v>
      </c>
      <c r="H214" s="484">
        <v>0.45480689689882547</v>
      </c>
      <c r="I214" s="484"/>
      <c r="J214" s="484"/>
      <c r="K214" s="484">
        <v>0.83927930771228343</v>
      </c>
      <c r="L214" s="484">
        <v>0.83927930771228343</v>
      </c>
      <c r="M214" s="484">
        <v>6.3432910717676734E-3</v>
      </c>
      <c r="N214" s="484">
        <v>6.3432910717676734E-3</v>
      </c>
      <c r="O214" s="484">
        <v>0</v>
      </c>
      <c r="P214" s="484">
        <v>0</v>
      </c>
      <c r="Q214" s="484">
        <v>6.1484551318951785E-3</v>
      </c>
      <c r="R214" s="484">
        <v>6.1484551318951785E-3</v>
      </c>
      <c r="S214" s="484"/>
      <c r="T214" s="484"/>
      <c r="U214" s="484">
        <v>6.9702781279512745E-3</v>
      </c>
      <c r="V214" s="484">
        <v>6.9702781279512745E-3</v>
      </c>
      <c r="W214" s="484">
        <v>395</v>
      </c>
      <c r="X214" s="485">
        <v>282.60000000000002</v>
      </c>
      <c r="Y214" s="56" t="str">
        <f>IF(D214&gt;'[3]1d. STPIS MED Threshold'!$C$10,"Yes","NO")</f>
        <v>NO</v>
      </c>
      <c r="Z214" s="481"/>
    </row>
    <row r="215" spans="2:26" s="482" customFormat="1" x14ac:dyDescent="0.2">
      <c r="B215" s="209">
        <f t="shared" si="3"/>
        <v>41294</v>
      </c>
      <c r="C215" s="484">
        <v>0.22269950234321745</v>
      </c>
      <c r="D215" s="484">
        <v>0.22269950234321745</v>
      </c>
      <c r="E215" s="484">
        <v>0</v>
      </c>
      <c r="F215" s="484">
        <v>0</v>
      </c>
      <c r="G215" s="484">
        <v>0.1979952146584526</v>
      </c>
      <c r="H215" s="484">
        <v>0.1979952146584526</v>
      </c>
      <c r="I215" s="484"/>
      <c r="J215" s="484"/>
      <c r="K215" s="484">
        <v>0.29579949189413701</v>
      </c>
      <c r="L215" s="484">
        <v>0.29579949189413701</v>
      </c>
      <c r="M215" s="484">
        <v>4.1654763038736645E-3</v>
      </c>
      <c r="N215" s="484">
        <v>4.1654763038736645E-3</v>
      </c>
      <c r="O215" s="484">
        <v>0</v>
      </c>
      <c r="P215" s="484">
        <v>0</v>
      </c>
      <c r="Q215" s="484">
        <v>4.1121336605016833E-3</v>
      </c>
      <c r="R215" s="484">
        <v>4.1121336605016833E-3</v>
      </c>
      <c r="S215" s="484"/>
      <c r="T215" s="484"/>
      <c r="U215" s="484">
        <v>4.3638743931487178E-3</v>
      </c>
      <c r="V215" s="484">
        <v>4.3638743931487178E-3</v>
      </c>
      <c r="W215" s="484">
        <v>203</v>
      </c>
      <c r="X215" s="485">
        <v>186.8</v>
      </c>
      <c r="Y215" s="56" t="str">
        <f>IF(D215&gt;'[3]1d. STPIS MED Threshold'!$C$10,"Yes","NO")</f>
        <v>NO</v>
      </c>
      <c r="Z215" s="481"/>
    </row>
    <row r="216" spans="2:26" s="482" customFormat="1" x14ac:dyDescent="0.2">
      <c r="B216" s="209">
        <f t="shared" si="3"/>
        <v>41295</v>
      </c>
      <c r="C216" s="484">
        <v>0.50199823761540419</v>
      </c>
      <c r="D216" s="484">
        <v>0.50199823761540419</v>
      </c>
      <c r="E216" s="484">
        <v>0</v>
      </c>
      <c r="F216" s="484">
        <v>0</v>
      </c>
      <c r="G216" s="484">
        <v>0.39136808841684395</v>
      </c>
      <c r="H216" s="484">
        <v>0.39136808841684395</v>
      </c>
      <c r="I216" s="484"/>
      <c r="J216" s="484"/>
      <c r="K216" s="484">
        <v>0.82372103124843954</v>
      </c>
      <c r="L216" s="484">
        <v>0.82372103124843954</v>
      </c>
      <c r="M216" s="484">
        <v>1.012328898706925E-2</v>
      </c>
      <c r="N216" s="484">
        <v>1.012328898706925E-2</v>
      </c>
      <c r="O216" s="484">
        <v>0</v>
      </c>
      <c r="P216" s="484">
        <v>0</v>
      </c>
      <c r="Q216" s="484">
        <v>9.0608694161840048E-3</v>
      </c>
      <c r="R216" s="484">
        <v>9.0608694161840048E-3</v>
      </c>
      <c r="S216" s="484"/>
      <c r="T216" s="484"/>
      <c r="U216" s="484">
        <v>1.3271350629555588E-2</v>
      </c>
      <c r="V216" s="484">
        <v>1.3271350629555588E-2</v>
      </c>
      <c r="W216" s="484">
        <v>532</v>
      </c>
      <c r="X216" s="485">
        <v>444.6</v>
      </c>
      <c r="Y216" s="56" t="str">
        <f>IF(D216&gt;'[3]1d. STPIS MED Threshold'!$C$10,"Yes","NO")</f>
        <v>NO</v>
      </c>
      <c r="Z216" s="481"/>
    </row>
    <row r="217" spans="2:26" s="482" customFormat="1" x14ac:dyDescent="0.2">
      <c r="B217" s="209">
        <f t="shared" si="3"/>
        <v>41296</v>
      </c>
      <c r="C217" s="484">
        <v>0.22935416783920617</v>
      </c>
      <c r="D217" s="484">
        <v>0.22935416783920617</v>
      </c>
      <c r="E217" s="484">
        <v>0</v>
      </c>
      <c r="F217" s="484">
        <v>0</v>
      </c>
      <c r="G217" s="484">
        <v>0.22460907851423828</v>
      </c>
      <c r="H217" s="484">
        <v>0.22460907851423828</v>
      </c>
      <c r="I217" s="484"/>
      <c r="J217" s="484"/>
      <c r="K217" s="484">
        <v>0.24544241384476526</v>
      </c>
      <c r="L217" s="484">
        <v>0.24544241384476526</v>
      </c>
      <c r="M217" s="484">
        <v>3.2401714605177039E-3</v>
      </c>
      <c r="N217" s="484">
        <v>3.2401714605177039E-3</v>
      </c>
      <c r="O217" s="484">
        <v>0</v>
      </c>
      <c r="P217" s="484">
        <v>0</v>
      </c>
      <c r="Q217" s="484">
        <v>3.6391591565692063E-3</v>
      </c>
      <c r="R217" s="484">
        <v>3.6391591565692063E-3</v>
      </c>
      <c r="S217" s="484"/>
      <c r="T217" s="484"/>
      <c r="U217" s="484">
        <v>2.1359431068903121E-3</v>
      </c>
      <c r="V217" s="484">
        <v>2.1359431068903121E-3</v>
      </c>
      <c r="W217" s="484">
        <v>351</v>
      </c>
      <c r="X217" s="485">
        <v>336.2</v>
      </c>
      <c r="Y217" s="56" t="str">
        <f>IF(D217&gt;'[3]1d. STPIS MED Threshold'!$C$10,"Yes","NO")</f>
        <v>NO</v>
      </c>
      <c r="Z217" s="481"/>
    </row>
    <row r="218" spans="2:26" s="482" customFormat="1" x14ac:dyDescent="0.2">
      <c r="B218" s="209">
        <f t="shared" si="3"/>
        <v>41297</v>
      </c>
      <c r="C218" s="484">
        <v>0.27635843621980294</v>
      </c>
      <c r="D218" s="484">
        <v>0.27635843621980294</v>
      </c>
      <c r="E218" s="484">
        <v>0</v>
      </c>
      <c r="F218" s="484">
        <v>0</v>
      </c>
      <c r="G218" s="484">
        <v>7.5962129060778857E-2</v>
      </c>
      <c r="H218" s="484">
        <v>7.5962129060778857E-2</v>
      </c>
      <c r="I218" s="484"/>
      <c r="J218" s="484"/>
      <c r="K218" s="484">
        <v>0.85194024876729912</v>
      </c>
      <c r="L218" s="484">
        <v>0.85194024876729912</v>
      </c>
      <c r="M218" s="484">
        <v>3.7072151911824495E-3</v>
      </c>
      <c r="N218" s="484">
        <v>3.7072151911824495E-3</v>
      </c>
      <c r="O218" s="484">
        <v>0</v>
      </c>
      <c r="P218" s="484">
        <v>0</v>
      </c>
      <c r="Q218" s="484">
        <v>1.8074097460277923E-3</v>
      </c>
      <c r="R218" s="484">
        <v>1.8074097460277923E-3</v>
      </c>
      <c r="S218" s="484"/>
      <c r="T218" s="484"/>
      <c r="U218" s="484">
        <v>9.175875621445468E-3</v>
      </c>
      <c r="V218" s="484">
        <v>9.175875621445468E-3</v>
      </c>
      <c r="W218" s="484">
        <v>280</v>
      </c>
      <c r="X218" s="485">
        <v>251.4</v>
      </c>
      <c r="Y218" s="56" t="str">
        <f>IF(D218&gt;'[3]1d. STPIS MED Threshold'!$C$10,"Yes","NO")</f>
        <v>NO</v>
      </c>
      <c r="Z218" s="481"/>
    </row>
    <row r="219" spans="2:26" s="482" customFormat="1" x14ac:dyDescent="0.2">
      <c r="B219" s="209">
        <f t="shared" si="3"/>
        <v>41298</v>
      </c>
      <c r="C219" s="484">
        <v>0.1363646792649513</v>
      </c>
      <c r="D219" s="484">
        <v>0.1363646792649513</v>
      </c>
      <c r="E219" s="484">
        <v>0</v>
      </c>
      <c r="F219" s="484">
        <v>0</v>
      </c>
      <c r="G219" s="484">
        <v>5.4332100708760211E-2</v>
      </c>
      <c r="H219" s="484">
        <v>5.4332100708760211E-2</v>
      </c>
      <c r="I219" s="484"/>
      <c r="J219" s="484"/>
      <c r="K219" s="484">
        <v>0.37210438817836683</v>
      </c>
      <c r="L219" s="484">
        <v>0.37210438817836683</v>
      </c>
      <c r="M219" s="484">
        <v>2.2398405238974752E-3</v>
      </c>
      <c r="N219" s="484">
        <v>2.2398405238974752E-3</v>
      </c>
      <c r="O219" s="484">
        <v>0</v>
      </c>
      <c r="P219" s="484">
        <v>0</v>
      </c>
      <c r="Q219" s="484">
        <v>1.6673096468214149E-3</v>
      </c>
      <c r="R219" s="484">
        <v>1.6673096468214149E-3</v>
      </c>
      <c r="S219" s="484"/>
      <c r="T219" s="484"/>
      <c r="U219" s="484">
        <v>3.8993828972672356E-3</v>
      </c>
      <c r="V219" s="484">
        <v>3.8993828972672356E-3</v>
      </c>
      <c r="W219" s="484">
        <v>316</v>
      </c>
      <c r="X219" s="485">
        <v>278.2</v>
      </c>
      <c r="Y219" s="56" t="str">
        <f>IF(D219&gt;'[3]1d. STPIS MED Threshold'!$C$10,"Yes","NO")</f>
        <v>NO</v>
      </c>
      <c r="Z219" s="481"/>
    </row>
    <row r="220" spans="2:26" s="482" customFormat="1" x14ac:dyDescent="0.2">
      <c r="B220" s="209">
        <f t="shared" si="3"/>
        <v>41299</v>
      </c>
      <c r="C220" s="484">
        <v>0.31722650800314289</v>
      </c>
      <c r="D220" s="484">
        <v>0.31722650800314289</v>
      </c>
      <c r="E220" s="484">
        <v>0</v>
      </c>
      <c r="F220" s="484">
        <v>0</v>
      </c>
      <c r="G220" s="484">
        <v>0.14518757346881342</v>
      </c>
      <c r="H220" s="484">
        <v>0.14518757346881342</v>
      </c>
      <c r="I220" s="484"/>
      <c r="J220" s="484"/>
      <c r="K220" s="484">
        <v>0.81181368343182014</v>
      </c>
      <c r="L220" s="484">
        <v>0.81181368343182014</v>
      </c>
      <c r="M220" s="484">
        <v>2.5503043597434856E-3</v>
      </c>
      <c r="N220" s="484">
        <v>2.5503043597434856E-3</v>
      </c>
      <c r="O220" s="484">
        <v>0</v>
      </c>
      <c r="P220" s="484">
        <v>0</v>
      </c>
      <c r="Q220" s="484">
        <v>8.6811409259493965E-4</v>
      </c>
      <c r="R220" s="484">
        <v>8.6811409259493965E-4</v>
      </c>
      <c r="S220" s="484"/>
      <c r="T220" s="484"/>
      <c r="U220" s="484">
        <v>7.3802553348564521E-3</v>
      </c>
      <c r="V220" s="484">
        <v>7.3802553348564521E-3</v>
      </c>
      <c r="W220" s="484">
        <v>490</v>
      </c>
      <c r="X220" s="485">
        <v>409.2</v>
      </c>
      <c r="Y220" s="56" t="str">
        <f>IF(D220&gt;'[3]1d. STPIS MED Threshold'!$C$10,"Yes","NO")</f>
        <v>NO</v>
      </c>
      <c r="Z220" s="481"/>
    </row>
    <row r="221" spans="2:26" s="482" customFormat="1" x14ac:dyDescent="0.2">
      <c r="B221" s="209">
        <f t="shared" si="3"/>
        <v>41300</v>
      </c>
      <c r="C221" s="484">
        <v>8.3576482945668875</v>
      </c>
      <c r="D221" s="484">
        <v>8.3576482945668875</v>
      </c>
      <c r="E221" s="484">
        <v>0</v>
      </c>
      <c r="F221" s="484">
        <v>0</v>
      </c>
      <c r="G221" s="484">
        <v>0.848606402516495</v>
      </c>
      <c r="H221" s="484">
        <v>0.848606402516495</v>
      </c>
      <c r="I221" s="484"/>
      <c r="J221" s="484"/>
      <c r="K221" s="484">
        <v>29.877560583897754</v>
      </c>
      <c r="L221" s="484">
        <v>29.877560583897754</v>
      </c>
      <c r="M221" s="484">
        <v>1.8828213490937079E-2</v>
      </c>
      <c r="N221" s="484">
        <v>1.8828213490937079E-2</v>
      </c>
      <c r="O221" s="484">
        <v>0</v>
      </c>
      <c r="P221" s="484">
        <v>0</v>
      </c>
      <c r="Q221" s="484">
        <v>6.170398453126202E-3</v>
      </c>
      <c r="R221" s="484">
        <v>6.170398453126202E-3</v>
      </c>
      <c r="S221" s="484"/>
      <c r="T221" s="484"/>
      <c r="U221" s="484">
        <v>5.5156333751304396E-2</v>
      </c>
      <c r="V221" s="484">
        <v>5.5156333751304396E-2</v>
      </c>
      <c r="W221" s="484">
        <v>0</v>
      </c>
      <c r="X221" s="485">
        <v>0</v>
      </c>
      <c r="Y221" s="56" t="str">
        <f>IF(D221&gt;'[3]1d. STPIS MED Threshold'!$C$10,"Yes","NO")</f>
        <v>Yes</v>
      </c>
      <c r="Z221" s="481"/>
    </row>
    <row r="222" spans="2:26" s="482" customFormat="1" x14ac:dyDescent="0.2">
      <c r="B222" s="209">
        <f t="shared" si="3"/>
        <v>41301</v>
      </c>
      <c r="C222" s="484">
        <v>281.2041493381335</v>
      </c>
      <c r="D222" s="484">
        <v>281.2041493381335</v>
      </c>
      <c r="E222" s="484">
        <v>0</v>
      </c>
      <c r="F222" s="484">
        <v>0</v>
      </c>
      <c r="G222" s="484">
        <v>167.40150889745283</v>
      </c>
      <c r="H222" s="484">
        <v>167.40150889745283</v>
      </c>
      <c r="I222" s="484"/>
      <c r="J222" s="484"/>
      <c r="K222" s="484">
        <v>609.01529695700526</v>
      </c>
      <c r="L222" s="484">
        <v>609.01529695700526</v>
      </c>
      <c r="M222" s="484">
        <v>0.20803393189546793</v>
      </c>
      <c r="N222" s="484">
        <v>0.20803393189546793</v>
      </c>
      <c r="O222" s="484">
        <v>0</v>
      </c>
      <c r="P222" s="484">
        <v>0</v>
      </c>
      <c r="Q222" s="484">
        <v>0.15079498385959234</v>
      </c>
      <c r="R222" s="484">
        <v>0.15079498385959234</v>
      </c>
      <c r="S222" s="484"/>
      <c r="T222" s="484"/>
      <c r="U222" s="484">
        <v>0.37364474231845168</v>
      </c>
      <c r="V222" s="484">
        <v>0.37364474231845168</v>
      </c>
      <c r="W222" s="484">
        <v>0</v>
      </c>
      <c r="X222" s="485">
        <v>0</v>
      </c>
      <c r="Y222" s="56" t="str">
        <f>IF(D222&gt;'[3]1d. STPIS MED Threshold'!$C$10,"Yes","NO")</f>
        <v>Yes</v>
      </c>
      <c r="Z222" s="481"/>
    </row>
    <row r="223" spans="2:26" s="482" customFormat="1" x14ac:dyDescent="0.2">
      <c r="B223" s="209">
        <f t="shared" si="3"/>
        <v>41302</v>
      </c>
      <c r="C223" s="484">
        <v>139.69348479154974</v>
      </c>
      <c r="D223" s="484">
        <v>139.69348479154974</v>
      </c>
      <c r="E223" s="484">
        <v>0</v>
      </c>
      <c r="F223" s="484">
        <v>0</v>
      </c>
      <c r="G223" s="484">
        <v>131.14897311238715</v>
      </c>
      <c r="H223" s="484">
        <v>131.14897311238715</v>
      </c>
      <c r="I223" s="484"/>
      <c r="J223" s="484"/>
      <c r="K223" s="484">
        <v>165.61354907085908</v>
      </c>
      <c r="L223" s="484">
        <v>165.61354907085908</v>
      </c>
      <c r="M223" s="484">
        <v>0.13557070814419536</v>
      </c>
      <c r="N223" s="484">
        <v>0.13557070814419536</v>
      </c>
      <c r="O223" s="484">
        <v>0</v>
      </c>
      <c r="P223" s="484">
        <v>0</v>
      </c>
      <c r="Q223" s="484">
        <v>0.13933605720390754</v>
      </c>
      <c r="R223" s="484">
        <v>0.13933605720390754</v>
      </c>
      <c r="S223" s="484"/>
      <c r="T223" s="484"/>
      <c r="U223" s="484">
        <v>0.12633971890211967</v>
      </c>
      <c r="V223" s="484">
        <v>0.12633971890211967</v>
      </c>
      <c r="W223" s="484">
        <v>0</v>
      </c>
      <c r="X223" s="485">
        <v>0</v>
      </c>
      <c r="Y223" s="56" t="str">
        <f>IF(D223&gt;'[3]1d. STPIS MED Threshold'!$C$10,"Yes","NO")</f>
        <v>Yes</v>
      </c>
      <c r="Z223" s="481"/>
    </row>
    <row r="224" spans="2:26" s="482" customFormat="1" x14ac:dyDescent="0.2">
      <c r="B224" s="209">
        <f t="shared" si="3"/>
        <v>41303</v>
      </c>
      <c r="C224" s="484">
        <v>14.272484523610089</v>
      </c>
      <c r="D224" s="484">
        <v>14.272484523610089</v>
      </c>
      <c r="E224" s="484">
        <v>3.1311987646501898</v>
      </c>
      <c r="F224" s="484">
        <v>3.1311987646501898</v>
      </c>
      <c r="G224" s="484">
        <v>13.135950242096158</v>
      </c>
      <c r="H224" s="484">
        <v>13.135950242096158</v>
      </c>
      <c r="I224" s="484"/>
      <c r="J224" s="484"/>
      <c r="K224" s="484">
        <v>17.636158359808448</v>
      </c>
      <c r="L224" s="484">
        <v>17.636158359808448</v>
      </c>
      <c r="M224" s="484">
        <v>2.2767296506167652E-2</v>
      </c>
      <c r="N224" s="484">
        <v>2.2767296506167652E-2</v>
      </c>
      <c r="O224" s="484">
        <v>4.4045558653138636E-4</v>
      </c>
      <c r="P224" s="484">
        <v>4.4045558653138636E-4</v>
      </c>
      <c r="Q224" s="484">
        <v>1.7208111766424276E-2</v>
      </c>
      <c r="R224" s="484">
        <v>1.7208111766424276E-2</v>
      </c>
      <c r="S224" s="484"/>
      <c r="T224" s="484"/>
      <c r="U224" s="484">
        <v>3.8862735679738483E-2</v>
      </c>
      <c r="V224" s="484">
        <v>3.8862735679738483E-2</v>
      </c>
      <c r="W224" s="484">
        <v>0</v>
      </c>
      <c r="X224" s="485">
        <v>0</v>
      </c>
      <c r="Y224" s="56" t="str">
        <f>IF(D224&gt;'[3]1d. STPIS MED Threshold'!$C$10,"Yes","NO")</f>
        <v>Yes</v>
      </c>
      <c r="Z224" s="481"/>
    </row>
    <row r="225" spans="2:26" s="482" customFormat="1" x14ac:dyDescent="0.2">
      <c r="B225" s="209">
        <f t="shared" si="3"/>
        <v>41304</v>
      </c>
      <c r="C225" s="484">
        <v>3.2321937379902663</v>
      </c>
      <c r="D225" s="484">
        <v>3.2321937379902663</v>
      </c>
      <c r="E225" s="484">
        <v>0</v>
      </c>
      <c r="F225" s="484">
        <v>0</v>
      </c>
      <c r="G225" s="484">
        <v>2.6178843041682263</v>
      </c>
      <c r="H225" s="484">
        <v>2.6178843041682263</v>
      </c>
      <c r="I225" s="484"/>
      <c r="J225" s="484"/>
      <c r="K225" s="484">
        <v>5.018742946286733</v>
      </c>
      <c r="L225" s="484">
        <v>5.018742946286733</v>
      </c>
      <c r="M225" s="484">
        <v>8.9118204869052722E-3</v>
      </c>
      <c r="N225" s="484">
        <v>8.9118204869052722E-3</v>
      </c>
      <c r="O225" s="484">
        <v>0</v>
      </c>
      <c r="P225" s="484">
        <v>0</v>
      </c>
      <c r="Q225" s="484">
        <v>7.0199727643663213E-3</v>
      </c>
      <c r="R225" s="484">
        <v>7.0199727643663213E-3</v>
      </c>
      <c r="S225" s="484"/>
      <c r="T225" s="484"/>
      <c r="U225" s="484">
        <v>1.4402144677051301E-2</v>
      </c>
      <c r="V225" s="484">
        <v>1.4402144677051301E-2</v>
      </c>
      <c r="W225" s="484">
        <v>5318</v>
      </c>
      <c r="X225" s="485">
        <v>3560</v>
      </c>
      <c r="Y225" s="56" t="str">
        <f>IF(D225&gt;'[3]1d. STPIS MED Threshold'!$C$10,"Yes","NO")</f>
        <v>NO</v>
      </c>
      <c r="Z225" s="481"/>
    </row>
    <row r="226" spans="2:26" s="482" customFormat="1" x14ac:dyDescent="0.2">
      <c r="B226" s="209">
        <f t="shared" si="3"/>
        <v>41305</v>
      </c>
      <c r="C226" s="484">
        <v>1.1063416977544971</v>
      </c>
      <c r="D226" s="484">
        <v>1.1063416977544971</v>
      </c>
      <c r="E226" s="484">
        <v>0</v>
      </c>
      <c r="F226" s="484">
        <v>0</v>
      </c>
      <c r="G226" s="484">
        <v>1.097639435921729</v>
      </c>
      <c r="H226" s="484">
        <v>1.097639435921729</v>
      </c>
      <c r="I226" s="484"/>
      <c r="J226" s="484"/>
      <c r="K226" s="484">
        <v>1.141342433718693</v>
      </c>
      <c r="L226" s="484">
        <v>1.141342433718693</v>
      </c>
      <c r="M226" s="484">
        <v>4.1587963974881537E-3</v>
      </c>
      <c r="N226" s="484">
        <v>4.1587963974881537E-3</v>
      </c>
      <c r="O226" s="484">
        <v>0</v>
      </c>
      <c r="P226" s="484">
        <v>0</v>
      </c>
      <c r="Q226" s="484">
        <v>3.8797043240396613E-3</v>
      </c>
      <c r="R226" s="484">
        <v>3.8797043240396613E-3</v>
      </c>
      <c r="S226" s="484"/>
      <c r="T226" s="484"/>
      <c r="U226" s="484">
        <v>4.9919904689587572E-3</v>
      </c>
      <c r="V226" s="484">
        <v>4.9919904689587572E-3</v>
      </c>
      <c r="W226" s="484">
        <v>2711</v>
      </c>
      <c r="X226" s="485">
        <v>1444.6</v>
      </c>
      <c r="Y226" s="56" t="str">
        <f>IF(D226&gt;'[3]1d. STPIS MED Threshold'!$C$10,"Yes","NO")</f>
        <v>NO</v>
      </c>
      <c r="Z226" s="481"/>
    </row>
    <row r="227" spans="2:26" s="482" customFormat="1" x14ac:dyDescent="0.2">
      <c r="B227" s="209">
        <f t="shared" si="3"/>
        <v>41306</v>
      </c>
      <c r="C227" s="484">
        <v>0.9833009249474306</v>
      </c>
      <c r="D227" s="484">
        <v>0.9833009249474306</v>
      </c>
      <c r="E227" s="484">
        <v>0</v>
      </c>
      <c r="F227" s="484">
        <v>0</v>
      </c>
      <c r="G227" s="484">
        <v>0.62765409271137229</v>
      </c>
      <c r="H227" s="484">
        <v>0.62765409271137229</v>
      </c>
      <c r="I227" s="484"/>
      <c r="J227" s="484"/>
      <c r="K227" s="484">
        <v>2.006738356027042</v>
      </c>
      <c r="L227" s="484">
        <v>2.006738356027042</v>
      </c>
      <c r="M227" s="484">
        <v>8.062849247644709E-3</v>
      </c>
      <c r="N227" s="484">
        <v>8.062849247644709E-3</v>
      </c>
      <c r="O227" s="484">
        <v>0</v>
      </c>
      <c r="P227" s="484">
        <v>0</v>
      </c>
      <c r="Q227" s="484">
        <v>5.5660351676201682E-3</v>
      </c>
      <c r="R227" s="484">
        <v>5.5660351676201682E-3</v>
      </c>
      <c r="S227" s="484"/>
      <c r="T227" s="484"/>
      <c r="U227" s="484">
        <v>1.5257352560442571E-2</v>
      </c>
      <c r="V227" s="484">
        <v>1.5257352560442571E-2</v>
      </c>
      <c r="W227" s="484">
        <v>1812</v>
      </c>
      <c r="X227" s="485">
        <v>1146.4000000000001</v>
      </c>
      <c r="Y227" s="56" t="str">
        <f>IF(D227&gt;'[3]1d. STPIS MED Threshold'!$C$10,"Yes","NO")</f>
        <v>NO</v>
      </c>
      <c r="Z227" s="481"/>
    </row>
    <row r="228" spans="2:26" s="482" customFormat="1" x14ac:dyDescent="0.2">
      <c r="B228" s="209">
        <f t="shared" si="3"/>
        <v>41307</v>
      </c>
      <c r="C228" s="484">
        <v>0.32374205775817799</v>
      </c>
      <c r="D228" s="484">
        <v>0.32374205775817799</v>
      </c>
      <c r="E228" s="484">
        <v>7.6511324191497398E-3</v>
      </c>
      <c r="F228" s="484">
        <v>7.6511324191497398E-3</v>
      </c>
      <c r="G228" s="484">
        <v>0.28565065948123652</v>
      </c>
      <c r="H228" s="484">
        <v>0.28565065948123652</v>
      </c>
      <c r="I228" s="484"/>
      <c r="J228" s="484"/>
      <c r="K228" s="484">
        <v>0.43578040074437069</v>
      </c>
      <c r="L228" s="484">
        <v>0.43578040074437069</v>
      </c>
      <c r="M228" s="484">
        <v>3.1461916590580369E-3</v>
      </c>
      <c r="N228" s="484">
        <v>3.1461916590580369E-3</v>
      </c>
      <c r="O228" s="484">
        <v>2.5775853180740299E-4</v>
      </c>
      <c r="P228" s="484">
        <v>2.5775853180740299E-4</v>
      </c>
      <c r="Q228" s="484">
        <v>3.1793576521274877E-3</v>
      </c>
      <c r="R228" s="484">
        <v>3.1793576521274877E-3</v>
      </c>
      <c r="S228" s="484"/>
      <c r="T228" s="484"/>
      <c r="U228" s="484">
        <v>3.0854382373131312E-3</v>
      </c>
      <c r="V228" s="484">
        <v>3.0854382373131312E-3</v>
      </c>
      <c r="W228" s="484">
        <v>923</v>
      </c>
      <c r="X228" s="485">
        <v>663.8</v>
      </c>
      <c r="Y228" s="56" t="str">
        <f>IF(D228&gt;'[3]1d. STPIS MED Threshold'!$C$10,"Yes","NO")</f>
        <v>NO</v>
      </c>
      <c r="Z228" s="481"/>
    </row>
    <row r="229" spans="2:26" s="482" customFormat="1" x14ac:dyDescent="0.2">
      <c r="B229" s="209">
        <f t="shared" si="3"/>
        <v>41308</v>
      </c>
      <c r="C229" s="484">
        <v>7.6128112708653078E-2</v>
      </c>
      <c r="D229" s="484">
        <v>7.6128112708653078E-2</v>
      </c>
      <c r="E229" s="484">
        <v>0</v>
      </c>
      <c r="F229" s="484">
        <v>0</v>
      </c>
      <c r="G229" s="484">
        <v>9.9965373933001353E-2</v>
      </c>
      <c r="H229" s="484">
        <v>9.9965373933001353E-2</v>
      </c>
      <c r="I229" s="484"/>
      <c r="J229" s="484"/>
      <c r="K229" s="484">
        <v>9.130732262704928E-3</v>
      </c>
      <c r="L229" s="484">
        <v>9.130732262704928E-3</v>
      </c>
      <c r="M229" s="484">
        <v>1.2248538878820465E-3</v>
      </c>
      <c r="N229" s="484">
        <v>1.2248538878820465E-3</v>
      </c>
      <c r="O229" s="484">
        <v>0</v>
      </c>
      <c r="P229" s="484">
        <v>0</v>
      </c>
      <c r="Q229" s="484">
        <v>1.4771422396308211E-3</v>
      </c>
      <c r="R229" s="484">
        <v>1.4771422396308211E-3</v>
      </c>
      <c r="S229" s="484"/>
      <c r="T229" s="484"/>
      <c r="U229" s="484">
        <v>5.2044986996660643E-4</v>
      </c>
      <c r="V229" s="484">
        <v>5.2044986996660643E-4</v>
      </c>
      <c r="W229" s="484">
        <v>298</v>
      </c>
      <c r="X229" s="485">
        <v>267.8</v>
      </c>
      <c r="Y229" s="56" t="str">
        <f>IF(D229&gt;'[3]1d. STPIS MED Threshold'!$C$10,"Yes","NO")</f>
        <v>NO</v>
      </c>
      <c r="Z229" s="481"/>
    </row>
    <row r="230" spans="2:26" s="482" customFormat="1" x14ac:dyDescent="0.2">
      <c r="B230" s="209">
        <f t="shared" si="3"/>
        <v>41309</v>
      </c>
      <c r="C230" s="484">
        <v>0.4247311092879677</v>
      </c>
      <c r="D230" s="484">
        <v>0.4247311092879677</v>
      </c>
      <c r="E230" s="484">
        <v>0</v>
      </c>
      <c r="F230" s="484">
        <v>0</v>
      </c>
      <c r="G230" s="484">
        <v>0.32239860880379845</v>
      </c>
      <c r="H230" s="484">
        <v>0.32239860880379845</v>
      </c>
      <c r="I230" s="484"/>
      <c r="J230" s="484"/>
      <c r="K230" s="484">
        <v>0.72060216356799633</v>
      </c>
      <c r="L230" s="484">
        <v>0.72060216356799633</v>
      </c>
      <c r="M230" s="484">
        <v>5.4473725526487356E-3</v>
      </c>
      <c r="N230" s="484">
        <v>5.4473725526487356E-3</v>
      </c>
      <c r="O230" s="484">
        <v>0</v>
      </c>
      <c r="P230" s="484">
        <v>0</v>
      </c>
      <c r="Q230" s="484">
        <v>4.6091678586655527E-3</v>
      </c>
      <c r="R230" s="484">
        <v>4.6091678586655527E-3</v>
      </c>
      <c r="S230" s="484"/>
      <c r="T230" s="484"/>
      <c r="U230" s="484">
        <v>7.8928278060689267E-3</v>
      </c>
      <c r="V230" s="484">
        <v>7.8928278060689267E-3</v>
      </c>
      <c r="W230" s="484">
        <v>736</v>
      </c>
      <c r="X230" s="485">
        <v>656.6</v>
      </c>
      <c r="Y230" s="56" t="str">
        <f>IF(D230&gt;'[3]1d. STPIS MED Threshold'!$C$10,"Yes","NO")</f>
        <v>NO</v>
      </c>
      <c r="Z230" s="481"/>
    </row>
    <row r="231" spans="2:26" s="482" customFormat="1" x14ac:dyDescent="0.2">
      <c r="B231" s="209">
        <f t="shared" si="3"/>
        <v>41310</v>
      </c>
      <c r="C231" s="484">
        <v>0.36634049220601728</v>
      </c>
      <c r="D231" s="484">
        <v>0.36634049220601728</v>
      </c>
      <c r="E231" s="484">
        <v>0</v>
      </c>
      <c r="F231" s="484">
        <v>0</v>
      </c>
      <c r="G231" s="484">
        <v>0.3214567236880338</v>
      </c>
      <c r="H231" s="484">
        <v>0.3214567236880338</v>
      </c>
      <c r="I231" s="484"/>
      <c r="J231" s="484"/>
      <c r="K231" s="484">
        <v>0.49807542950131706</v>
      </c>
      <c r="L231" s="484">
        <v>0.49807542950131706</v>
      </c>
      <c r="M231" s="484">
        <v>5.0543382484274941E-3</v>
      </c>
      <c r="N231" s="484">
        <v>5.0543382484274941E-3</v>
      </c>
      <c r="O231" s="484">
        <v>0</v>
      </c>
      <c r="P231" s="484">
        <v>0</v>
      </c>
      <c r="Q231" s="484">
        <v>4.0021470277993134E-3</v>
      </c>
      <c r="R231" s="484">
        <v>4.0021470277993134E-3</v>
      </c>
      <c r="S231" s="484"/>
      <c r="T231" s="484"/>
      <c r="U231" s="484">
        <v>8.1031018427905142E-3</v>
      </c>
      <c r="V231" s="484">
        <v>8.1031018427905142E-3</v>
      </c>
      <c r="W231" s="484">
        <v>520</v>
      </c>
      <c r="X231" s="485">
        <v>491.4</v>
      </c>
      <c r="Y231" s="56" t="str">
        <f>IF(D231&gt;'[3]1d. STPIS MED Threshold'!$C$10,"Yes","NO")</f>
        <v>NO</v>
      </c>
      <c r="Z231" s="481"/>
    </row>
    <row r="232" spans="2:26" s="482" customFormat="1" x14ac:dyDescent="0.2">
      <c r="B232" s="209">
        <f t="shared" si="3"/>
        <v>41311</v>
      </c>
      <c r="C232" s="484">
        <v>0.42870259016603357</v>
      </c>
      <c r="D232" s="484">
        <v>0.42870259016603357</v>
      </c>
      <c r="E232" s="484">
        <v>0</v>
      </c>
      <c r="F232" s="484">
        <v>0</v>
      </c>
      <c r="G232" s="484">
        <v>0.38088684627368857</v>
      </c>
      <c r="H232" s="484">
        <v>0.38088684627368857</v>
      </c>
      <c r="I232" s="484"/>
      <c r="J232" s="484"/>
      <c r="K232" s="484">
        <v>0.56942246175483824</v>
      </c>
      <c r="L232" s="484">
        <v>0.56942246175483824</v>
      </c>
      <c r="M232" s="484">
        <v>5.5944049481499161E-3</v>
      </c>
      <c r="N232" s="484">
        <v>5.5944049481499161E-3</v>
      </c>
      <c r="O232" s="484">
        <v>0</v>
      </c>
      <c r="P232" s="484">
        <v>0</v>
      </c>
      <c r="Q232" s="484">
        <v>6.2399279348318562E-3</v>
      </c>
      <c r="R232" s="484">
        <v>6.2399279348318562E-3</v>
      </c>
      <c r="S232" s="484"/>
      <c r="T232" s="484"/>
      <c r="U232" s="484">
        <v>3.8216699919456261E-3</v>
      </c>
      <c r="V232" s="484">
        <v>3.8216699919456261E-3</v>
      </c>
      <c r="W232" s="484">
        <v>514</v>
      </c>
      <c r="X232" s="485">
        <v>426.6</v>
      </c>
      <c r="Y232" s="56" t="str">
        <f>IF(D232&gt;'[3]1d. STPIS MED Threshold'!$C$10,"Yes","NO")</f>
        <v>NO</v>
      </c>
      <c r="Z232" s="481"/>
    </row>
    <row r="233" spans="2:26" s="482" customFormat="1" x14ac:dyDescent="0.2">
      <c r="B233" s="209">
        <f t="shared" si="3"/>
        <v>41312</v>
      </c>
      <c r="C233" s="484">
        <v>0.11720688874962455</v>
      </c>
      <c r="D233" s="484">
        <v>0.11720688874962455</v>
      </c>
      <c r="E233" s="484">
        <v>0</v>
      </c>
      <c r="F233" s="484">
        <v>0</v>
      </c>
      <c r="G233" s="484">
        <v>0.13581030331796384</v>
      </c>
      <c r="H233" s="484">
        <v>0.13581030331796384</v>
      </c>
      <c r="I233" s="484"/>
      <c r="J233" s="484"/>
      <c r="K233" s="484">
        <v>6.5645139670201053E-2</v>
      </c>
      <c r="L233" s="484">
        <v>6.5645139670201053E-2</v>
      </c>
      <c r="M233" s="484">
        <v>9.4448607829130337E-4</v>
      </c>
      <c r="N233" s="484">
        <v>9.4448607829130337E-4</v>
      </c>
      <c r="O233" s="484">
        <v>0</v>
      </c>
      <c r="P233" s="484">
        <v>0</v>
      </c>
      <c r="Q233" s="484">
        <v>1.0182119100743878E-3</v>
      </c>
      <c r="R233" s="484">
        <v>1.0182119100743878E-3</v>
      </c>
      <c r="S233" s="484"/>
      <c r="T233" s="484"/>
      <c r="U233" s="484">
        <v>7.4550055012323946E-4</v>
      </c>
      <c r="V233" s="484">
        <v>7.4550055012323946E-4</v>
      </c>
      <c r="W233" s="484">
        <v>352</v>
      </c>
      <c r="X233" s="485">
        <v>311</v>
      </c>
      <c r="Y233" s="56" t="str">
        <f>IF(D233&gt;'[3]1d. STPIS MED Threshold'!$C$10,"Yes","NO")</f>
        <v>NO</v>
      </c>
      <c r="Z233" s="481"/>
    </row>
    <row r="234" spans="2:26" s="482" customFormat="1" x14ac:dyDescent="0.2">
      <c r="B234" s="209">
        <f t="shared" si="3"/>
        <v>41313</v>
      </c>
      <c r="C234" s="484">
        <v>0.13703010038279251</v>
      </c>
      <c r="D234" s="484">
        <v>0.13703010038279251</v>
      </c>
      <c r="E234" s="484">
        <v>0</v>
      </c>
      <c r="F234" s="484">
        <v>0</v>
      </c>
      <c r="G234" s="484">
        <v>0.17186909350765395</v>
      </c>
      <c r="H234" s="484">
        <v>0.17186909350765395</v>
      </c>
      <c r="I234" s="484"/>
      <c r="J234" s="484"/>
      <c r="K234" s="484">
        <v>3.958356895293294E-2</v>
      </c>
      <c r="L234" s="484">
        <v>3.958356895293294E-2</v>
      </c>
      <c r="M234" s="484">
        <v>1.4376562185689082E-3</v>
      </c>
      <c r="N234" s="484">
        <v>1.4376562185689082E-3</v>
      </c>
      <c r="O234" s="484">
        <v>0</v>
      </c>
      <c r="P234" s="484">
        <v>0</v>
      </c>
      <c r="Q234" s="484">
        <v>1.7880034279211495E-3</v>
      </c>
      <c r="R234" s="484">
        <v>1.7880034279211495E-3</v>
      </c>
      <c r="S234" s="484"/>
      <c r="T234" s="484"/>
      <c r="U234" s="484">
        <v>4.5838161673779647E-4</v>
      </c>
      <c r="V234" s="484">
        <v>4.5838161673779647E-4</v>
      </c>
      <c r="W234" s="484">
        <v>362</v>
      </c>
      <c r="X234" s="485">
        <v>315.8</v>
      </c>
      <c r="Y234" s="56" t="str">
        <f>IF(D234&gt;'[3]1d. STPIS MED Threshold'!$C$10,"Yes","NO")</f>
        <v>NO</v>
      </c>
      <c r="Z234" s="481"/>
    </row>
    <row r="235" spans="2:26" s="482" customFormat="1" x14ac:dyDescent="0.2">
      <c r="B235" s="209">
        <f t="shared" si="3"/>
        <v>41314</v>
      </c>
      <c r="C235" s="484">
        <v>0.18025049383384681</v>
      </c>
      <c r="D235" s="484">
        <v>0.18025049383384681</v>
      </c>
      <c r="E235" s="484">
        <v>0</v>
      </c>
      <c r="F235" s="484">
        <v>0</v>
      </c>
      <c r="G235" s="484">
        <v>0.13904930223210499</v>
      </c>
      <c r="H235" s="484">
        <v>0.13904930223210499</v>
      </c>
      <c r="I235" s="484"/>
      <c r="J235" s="484"/>
      <c r="K235" s="484">
        <v>0.29926741536203016</v>
      </c>
      <c r="L235" s="484">
        <v>0.29926741536203016</v>
      </c>
      <c r="M235" s="484">
        <v>1.5910689846211919E-2</v>
      </c>
      <c r="N235" s="484">
        <v>1.5910689846211919E-2</v>
      </c>
      <c r="O235" s="484">
        <v>0</v>
      </c>
      <c r="P235" s="484">
        <v>0</v>
      </c>
      <c r="Q235" s="484">
        <v>1.6518153824910887E-2</v>
      </c>
      <c r="R235" s="484">
        <v>1.6518153824910887E-2</v>
      </c>
      <c r="S235" s="484"/>
      <c r="T235" s="484"/>
      <c r="U235" s="484">
        <v>1.4362931295883756E-2</v>
      </c>
      <c r="V235" s="484">
        <v>1.4362931295883756E-2</v>
      </c>
      <c r="W235" s="484">
        <v>310</v>
      </c>
      <c r="X235" s="485">
        <v>263</v>
      </c>
      <c r="Y235" s="56" t="str">
        <f>IF(D235&gt;'[3]1d. STPIS MED Threshold'!$C$10,"Yes","NO")</f>
        <v>NO</v>
      </c>
      <c r="Z235" s="481"/>
    </row>
    <row r="236" spans="2:26" s="482" customFormat="1" x14ac:dyDescent="0.2">
      <c r="B236" s="209">
        <f t="shared" si="3"/>
        <v>41315</v>
      </c>
      <c r="C236" s="484">
        <v>6.2782951466915093E-2</v>
      </c>
      <c r="D236" s="484">
        <v>6.2782951466915093E-2</v>
      </c>
      <c r="E236" s="484">
        <v>0</v>
      </c>
      <c r="F236" s="484">
        <v>0</v>
      </c>
      <c r="G236" s="484">
        <v>2.8490209013110935E-2</v>
      </c>
      <c r="H236" s="484">
        <v>2.8490209013110935E-2</v>
      </c>
      <c r="I236" s="484"/>
      <c r="J236" s="484"/>
      <c r="K236" s="484">
        <v>0.16551518994614747</v>
      </c>
      <c r="L236" s="484">
        <v>0.16551518994614747</v>
      </c>
      <c r="M236" s="484">
        <v>1.0178145149314438E-3</v>
      </c>
      <c r="N236" s="484">
        <v>1.0178145149314438E-3</v>
      </c>
      <c r="O236" s="484">
        <v>0</v>
      </c>
      <c r="P236" s="484">
        <v>0</v>
      </c>
      <c r="Q236" s="484">
        <v>5.293740925210455E-4</v>
      </c>
      <c r="R236" s="484">
        <v>5.293740925210455E-4</v>
      </c>
      <c r="S236" s="484"/>
      <c r="T236" s="484"/>
      <c r="U236" s="484">
        <v>2.4216416642871639E-3</v>
      </c>
      <c r="V236" s="484">
        <v>2.4216416642871639E-3</v>
      </c>
      <c r="W236" s="484">
        <v>182</v>
      </c>
      <c r="X236" s="485">
        <v>166.6</v>
      </c>
      <c r="Y236" s="56" t="str">
        <f>IF(D236&gt;'[3]1d. STPIS MED Threshold'!$C$10,"Yes","NO")</f>
        <v>NO</v>
      </c>
      <c r="Z236" s="481"/>
    </row>
    <row r="237" spans="2:26" s="482" customFormat="1" x14ac:dyDescent="0.2">
      <c r="B237" s="209">
        <f t="shared" si="3"/>
        <v>41316</v>
      </c>
      <c r="C237" s="484">
        <v>9.0203408579282968E-2</v>
      </c>
      <c r="D237" s="484">
        <v>9.0203408579282968E-2</v>
      </c>
      <c r="E237" s="484">
        <v>0</v>
      </c>
      <c r="F237" s="484">
        <v>0</v>
      </c>
      <c r="G237" s="484">
        <v>0.11361793162770401</v>
      </c>
      <c r="H237" s="484">
        <v>0.11361793162770401</v>
      </c>
      <c r="I237" s="484"/>
      <c r="J237" s="484"/>
      <c r="K237" s="484">
        <v>2.4760499279371993E-2</v>
      </c>
      <c r="L237" s="484">
        <v>2.4760499279371993E-2</v>
      </c>
      <c r="M237" s="484">
        <v>1.3289040307744189E-3</v>
      </c>
      <c r="N237" s="484">
        <v>1.3289040307744189E-3</v>
      </c>
      <c r="O237" s="484">
        <v>0</v>
      </c>
      <c r="P237" s="484">
        <v>0</v>
      </c>
      <c r="Q237" s="484">
        <v>1.7471508466476724E-3</v>
      </c>
      <c r="R237" s="484">
        <v>1.7471508466476724E-3</v>
      </c>
      <c r="S237" s="484"/>
      <c r="T237" s="484"/>
      <c r="U237" s="484">
        <v>1.5677083514083955E-4</v>
      </c>
      <c r="V237" s="484">
        <v>1.5677083514083955E-4</v>
      </c>
      <c r="W237" s="484">
        <v>421</v>
      </c>
      <c r="X237" s="485">
        <v>377.4</v>
      </c>
      <c r="Y237" s="56" t="str">
        <f>IF(D237&gt;'[3]1d. STPIS MED Threshold'!$C$10,"Yes","NO")</f>
        <v>NO</v>
      </c>
      <c r="Z237" s="481"/>
    </row>
    <row r="238" spans="2:26" s="482" customFormat="1" x14ac:dyDescent="0.2">
      <c r="B238" s="209">
        <f t="shared" si="3"/>
        <v>41317</v>
      </c>
      <c r="C238" s="484">
        <v>0.27411867040582172</v>
      </c>
      <c r="D238" s="484">
        <v>0.27411867040582172</v>
      </c>
      <c r="E238" s="484">
        <v>0</v>
      </c>
      <c r="F238" s="484">
        <v>0</v>
      </c>
      <c r="G238" s="484">
        <v>4.5246110242045903E-2</v>
      </c>
      <c r="H238" s="484">
        <v>4.5246110242045903E-2</v>
      </c>
      <c r="I238" s="484"/>
      <c r="J238" s="484"/>
      <c r="K238" s="484">
        <v>0.92645956348608638</v>
      </c>
      <c r="L238" s="484">
        <v>0.92645956348608638</v>
      </c>
      <c r="M238" s="484">
        <v>3.4029363817241996E-3</v>
      </c>
      <c r="N238" s="484">
        <v>3.4029363817241996E-3</v>
      </c>
      <c r="O238" s="484">
        <v>0</v>
      </c>
      <c r="P238" s="484">
        <v>0</v>
      </c>
      <c r="Q238" s="484">
        <v>3.3853028966527281E-4</v>
      </c>
      <c r="R238" s="484">
        <v>3.3853028966527281E-4</v>
      </c>
      <c r="S238" s="484"/>
      <c r="T238" s="484"/>
      <c r="U238" s="484">
        <v>1.213424184765257E-2</v>
      </c>
      <c r="V238" s="484">
        <v>1.213424184765257E-2</v>
      </c>
      <c r="W238" s="484">
        <v>321</v>
      </c>
      <c r="X238" s="485">
        <v>297.60000000000002</v>
      </c>
      <c r="Y238" s="56" t="str">
        <f>IF(D238&gt;'[3]1d. STPIS MED Threshold'!$C$10,"Yes","NO")</f>
        <v>NO</v>
      </c>
      <c r="Z238" s="481"/>
    </row>
    <row r="239" spans="2:26" s="482" customFormat="1" x14ac:dyDescent="0.2">
      <c r="B239" s="209">
        <f t="shared" si="3"/>
        <v>41318</v>
      </c>
      <c r="C239" s="484">
        <v>0.52189552945217932</v>
      </c>
      <c r="D239" s="484">
        <v>0.52189552945217932</v>
      </c>
      <c r="E239" s="484">
        <v>0</v>
      </c>
      <c r="F239" s="484">
        <v>0</v>
      </c>
      <c r="G239" s="484">
        <v>0.38849055175812169</v>
      </c>
      <c r="H239" s="484">
        <v>0.38849055175812169</v>
      </c>
      <c r="I239" s="484"/>
      <c r="J239" s="484"/>
      <c r="K239" s="484">
        <v>0.90603476606364053</v>
      </c>
      <c r="L239" s="484">
        <v>0.90603476606364053</v>
      </c>
      <c r="M239" s="484">
        <v>5.0598144070020589E-3</v>
      </c>
      <c r="N239" s="484">
        <v>5.0598144070020589E-3</v>
      </c>
      <c r="O239" s="484">
        <v>0</v>
      </c>
      <c r="P239" s="484">
        <v>0</v>
      </c>
      <c r="Q239" s="484">
        <v>2.4768196759206535E-3</v>
      </c>
      <c r="R239" s="484">
        <v>2.4768196759206535E-3</v>
      </c>
      <c r="S239" s="484"/>
      <c r="T239" s="484"/>
      <c r="U239" s="484">
        <v>1.2441385670314716E-2</v>
      </c>
      <c r="V239" s="484">
        <v>1.2441385670314716E-2</v>
      </c>
      <c r="W239" s="484">
        <v>420</v>
      </c>
      <c r="X239" s="485">
        <v>335</v>
      </c>
      <c r="Y239" s="56" t="str">
        <f>IF(D239&gt;'[3]1d. STPIS MED Threshold'!$C$10,"Yes","NO")</f>
        <v>NO</v>
      </c>
      <c r="Z239" s="481"/>
    </row>
    <row r="240" spans="2:26" s="482" customFormat="1" x14ac:dyDescent="0.2">
      <c r="B240" s="209">
        <f t="shared" si="3"/>
        <v>41319</v>
      </c>
      <c r="C240" s="484">
        <v>0.29968668951439159</v>
      </c>
      <c r="D240" s="484">
        <v>0.29968668951439159</v>
      </c>
      <c r="E240" s="484">
        <v>0</v>
      </c>
      <c r="F240" s="484">
        <v>0</v>
      </c>
      <c r="G240" s="484">
        <v>0.30516747469823724</v>
      </c>
      <c r="H240" s="484">
        <v>0.30516747469823724</v>
      </c>
      <c r="I240" s="484"/>
      <c r="J240" s="484"/>
      <c r="K240" s="484">
        <v>0.28748284688994585</v>
      </c>
      <c r="L240" s="484">
        <v>0.28748284688994585</v>
      </c>
      <c r="M240" s="484">
        <v>4.9846079443939114E-3</v>
      </c>
      <c r="N240" s="484">
        <v>4.9846079443939114E-3</v>
      </c>
      <c r="O240" s="484">
        <v>0</v>
      </c>
      <c r="P240" s="484">
        <v>0</v>
      </c>
      <c r="Q240" s="484">
        <v>4.6711452753806244E-3</v>
      </c>
      <c r="R240" s="484">
        <v>4.6711452753806244E-3</v>
      </c>
      <c r="S240" s="484"/>
      <c r="T240" s="484"/>
      <c r="U240" s="484">
        <v>5.9287307468632077E-3</v>
      </c>
      <c r="V240" s="484">
        <v>5.9287307468632077E-3</v>
      </c>
      <c r="W240" s="484">
        <v>416</v>
      </c>
      <c r="X240" s="485">
        <v>357.6</v>
      </c>
      <c r="Y240" s="56" t="str">
        <f>IF(D240&gt;'[3]1d. STPIS MED Threshold'!$C$10,"Yes","NO")</f>
        <v>NO</v>
      </c>
      <c r="Z240" s="481"/>
    </row>
    <row r="241" spans="2:26" s="482" customFormat="1" x14ac:dyDescent="0.2">
      <c r="B241" s="209">
        <f t="shared" si="3"/>
        <v>41320</v>
      </c>
      <c r="C241" s="484">
        <v>7.6718303946880215E-2</v>
      </c>
      <c r="D241" s="484">
        <v>7.6718303946880215E-2</v>
      </c>
      <c r="E241" s="484">
        <v>0</v>
      </c>
      <c r="F241" s="484">
        <v>0</v>
      </c>
      <c r="G241" s="484">
        <v>0.10116240496731708</v>
      </c>
      <c r="H241" s="484">
        <v>0.10116240496731708</v>
      </c>
      <c r="I241" s="484"/>
      <c r="J241" s="484"/>
      <c r="K241" s="484">
        <v>8.2955619467717547E-3</v>
      </c>
      <c r="L241" s="484">
        <v>8.2955619467717547E-3</v>
      </c>
      <c r="M241" s="484">
        <v>2.1812321779910372E-3</v>
      </c>
      <c r="N241" s="484">
        <v>2.1812321779910372E-3</v>
      </c>
      <c r="O241" s="484">
        <v>0</v>
      </c>
      <c r="P241" s="484">
        <v>0</v>
      </c>
      <c r="Q241" s="484">
        <v>2.9018223494089272E-3</v>
      </c>
      <c r="R241" s="484">
        <v>2.9018223494089272E-3</v>
      </c>
      <c r="S241" s="484"/>
      <c r="T241" s="484"/>
      <c r="U241" s="484">
        <v>1.6329752361883811E-4</v>
      </c>
      <c r="V241" s="484">
        <v>1.6329752361883811E-4</v>
      </c>
      <c r="W241" s="484">
        <v>288</v>
      </c>
      <c r="X241" s="485">
        <v>270.2</v>
      </c>
      <c r="Y241" s="56" t="str">
        <f>IF(D241&gt;'[3]1d. STPIS MED Threshold'!$C$10,"Yes","NO")</f>
        <v>NO</v>
      </c>
      <c r="Z241" s="481"/>
    </row>
    <row r="242" spans="2:26" s="482" customFormat="1" x14ac:dyDescent="0.2">
      <c r="B242" s="209">
        <f t="shared" si="3"/>
        <v>41321</v>
      </c>
      <c r="C242" s="484">
        <v>9.7893130582321131E-2</v>
      </c>
      <c r="D242" s="484">
        <v>9.7893130582321131E-2</v>
      </c>
      <c r="E242" s="484">
        <v>0</v>
      </c>
      <c r="F242" s="484">
        <v>0</v>
      </c>
      <c r="G242" s="484">
        <v>2.6844855168532321E-2</v>
      </c>
      <c r="H242" s="484">
        <v>2.6844855168532321E-2</v>
      </c>
      <c r="I242" s="484"/>
      <c r="J242" s="484"/>
      <c r="K242" s="484">
        <v>0.30032705258921844</v>
      </c>
      <c r="L242" s="484">
        <v>0.30032705258921844</v>
      </c>
      <c r="M242" s="484">
        <v>1.7055780217060115E-3</v>
      </c>
      <c r="N242" s="484">
        <v>1.7055780217060115E-3</v>
      </c>
      <c r="O242" s="484">
        <v>0</v>
      </c>
      <c r="P242" s="484">
        <v>0</v>
      </c>
      <c r="Q242" s="484">
        <v>3.383672503134682E-4</v>
      </c>
      <c r="R242" s="484">
        <v>3.383672503134682E-4</v>
      </c>
      <c r="S242" s="484"/>
      <c r="T242" s="484"/>
      <c r="U242" s="484">
        <v>5.5991145370462752E-3</v>
      </c>
      <c r="V242" s="484">
        <v>5.5991145370462752E-3</v>
      </c>
      <c r="W242" s="484">
        <v>294</v>
      </c>
      <c r="X242" s="485">
        <v>241</v>
      </c>
      <c r="Y242" s="56" t="str">
        <f>IF(D242&gt;'[3]1d. STPIS MED Threshold'!$C$10,"Yes","NO")</f>
        <v>NO</v>
      </c>
      <c r="Z242" s="481"/>
    </row>
    <row r="243" spans="2:26" s="482" customFormat="1" x14ac:dyDescent="0.2">
      <c r="B243" s="209">
        <f t="shared" si="3"/>
        <v>41322</v>
      </c>
      <c r="C243" s="484">
        <v>0.14433816179099518</v>
      </c>
      <c r="D243" s="484">
        <v>0.14433816179099518</v>
      </c>
      <c r="E243" s="484">
        <v>0</v>
      </c>
      <c r="F243" s="484">
        <v>0</v>
      </c>
      <c r="G243" s="484">
        <v>0.10642376421448141</v>
      </c>
      <c r="H243" s="484">
        <v>0.10642376421448141</v>
      </c>
      <c r="I243" s="484"/>
      <c r="J243" s="484"/>
      <c r="K243" s="484">
        <v>0.2533856959817738</v>
      </c>
      <c r="L243" s="484">
        <v>0.2533856959817738</v>
      </c>
      <c r="M243" s="484">
        <v>2.3585246940397557E-3</v>
      </c>
      <c r="N243" s="484">
        <v>2.3585246940397557E-3</v>
      </c>
      <c r="O243" s="484">
        <v>0</v>
      </c>
      <c r="P243" s="484">
        <v>0</v>
      </c>
      <c r="Q243" s="484">
        <v>2.4055443016698466E-3</v>
      </c>
      <c r="R243" s="484">
        <v>2.4055443016698466E-3</v>
      </c>
      <c r="S243" s="484"/>
      <c r="T243" s="484"/>
      <c r="U243" s="484">
        <v>2.251500245834872E-3</v>
      </c>
      <c r="V243" s="484">
        <v>2.251500245834872E-3</v>
      </c>
      <c r="W243" s="484">
        <v>212</v>
      </c>
      <c r="X243" s="485">
        <v>189.4</v>
      </c>
      <c r="Y243" s="56" t="str">
        <f>IF(D243&gt;'[3]1d. STPIS MED Threshold'!$C$10,"Yes","NO")</f>
        <v>NO</v>
      </c>
      <c r="Z243" s="481"/>
    </row>
    <row r="244" spans="2:26" s="482" customFormat="1" x14ac:dyDescent="0.2">
      <c r="B244" s="209">
        <f t="shared" si="3"/>
        <v>41323</v>
      </c>
      <c r="C244" s="484">
        <v>0.58917302807642247</v>
      </c>
      <c r="D244" s="484">
        <v>0.58917302807642247</v>
      </c>
      <c r="E244" s="484">
        <v>0.14225887506636203</v>
      </c>
      <c r="F244" s="484">
        <v>0.14225887506636203</v>
      </c>
      <c r="G244" s="484">
        <v>0.39944547793755597</v>
      </c>
      <c r="H244" s="484">
        <v>0.39944547793755597</v>
      </c>
      <c r="I244" s="484"/>
      <c r="J244" s="484"/>
      <c r="K244" s="484">
        <v>1.1314739696568139</v>
      </c>
      <c r="L244" s="484">
        <v>1.1314739696568139</v>
      </c>
      <c r="M244" s="484">
        <v>4.8950400030800248E-3</v>
      </c>
      <c r="N244" s="484">
        <v>4.8950400030800248E-3</v>
      </c>
      <c r="O244" s="484">
        <v>7.7314606017653503E-4</v>
      </c>
      <c r="P244" s="484">
        <v>7.7314606017653503E-4</v>
      </c>
      <c r="Q244" s="484">
        <v>3.7806497117191516E-3</v>
      </c>
      <c r="R244" s="484">
        <v>3.7806497117191516E-3</v>
      </c>
      <c r="S244" s="484"/>
      <c r="T244" s="484"/>
      <c r="U244" s="484">
        <v>8.0957720185871468E-3</v>
      </c>
      <c r="V244" s="484">
        <v>8.0957720185871468E-3</v>
      </c>
      <c r="W244" s="484">
        <v>532</v>
      </c>
      <c r="X244" s="485">
        <v>465.2</v>
      </c>
      <c r="Y244" s="56" t="str">
        <f>IF(D244&gt;'[3]1d. STPIS MED Threshold'!$C$10,"Yes","NO")</f>
        <v>NO</v>
      </c>
      <c r="Z244" s="481"/>
    </row>
    <row r="245" spans="2:26" s="482" customFormat="1" x14ac:dyDescent="0.2">
      <c r="B245" s="209">
        <f t="shared" si="3"/>
        <v>41324</v>
      </c>
      <c r="C245" s="484">
        <v>0.22568266021802533</v>
      </c>
      <c r="D245" s="484">
        <v>0.22568266021802533</v>
      </c>
      <c r="E245" s="484">
        <v>0</v>
      </c>
      <c r="F245" s="484">
        <v>0</v>
      </c>
      <c r="G245" s="484">
        <v>0.16086005597633349</v>
      </c>
      <c r="H245" s="484">
        <v>0.16086005597633349</v>
      </c>
      <c r="I245" s="484"/>
      <c r="J245" s="484"/>
      <c r="K245" s="484">
        <v>0.41186681279539583</v>
      </c>
      <c r="L245" s="484">
        <v>0.41186681279539583</v>
      </c>
      <c r="M245" s="484">
        <v>3.5745519252886018E-3</v>
      </c>
      <c r="N245" s="484">
        <v>3.5745519252886018E-3</v>
      </c>
      <c r="O245" s="484">
        <v>0</v>
      </c>
      <c r="P245" s="484">
        <v>0</v>
      </c>
      <c r="Q245" s="484">
        <v>3.1133482488955003E-3</v>
      </c>
      <c r="R245" s="484">
        <v>3.1133482488955003E-3</v>
      </c>
      <c r="S245" s="484"/>
      <c r="T245" s="484"/>
      <c r="U245" s="484">
        <v>4.9211038193411692E-3</v>
      </c>
      <c r="V245" s="484">
        <v>4.9211038193411692E-3</v>
      </c>
      <c r="W245" s="484">
        <v>615</v>
      </c>
      <c r="X245" s="485">
        <v>478.6</v>
      </c>
      <c r="Y245" s="56" t="str">
        <f>IF(D245&gt;'[3]1d. STPIS MED Threshold'!$C$10,"Yes","NO")</f>
        <v>NO</v>
      </c>
      <c r="Z245" s="481"/>
    </row>
    <row r="246" spans="2:26" s="482" customFormat="1" x14ac:dyDescent="0.2">
      <c r="B246" s="209">
        <f t="shared" si="3"/>
        <v>41325</v>
      </c>
      <c r="C246" s="484">
        <v>0.21028453616364368</v>
      </c>
      <c r="D246" s="484">
        <v>0.21028453616364368</v>
      </c>
      <c r="E246" s="484">
        <v>0</v>
      </c>
      <c r="F246" s="484">
        <v>0</v>
      </c>
      <c r="G246" s="484">
        <v>2.462362337483694E-2</v>
      </c>
      <c r="H246" s="484">
        <v>2.462362337483694E-2</v>
      </c>
      <c r="I246" s="484"/>
      <c r="J246" s="484"/>
      <c r="K246" s="484">
        <v>0.73865613087940973</v>
      </c>
      <c r="L246" s="484">
        <v>0.73865613087940973</v>
      </c>
      <c r="M246" s="484">
        <v>3.0722618585523344E-3</v>
      </c>
      <c r="N246" s="484">
        <v>3.0722618585523344E-3</v>
      </c>
      <c r="O246" s="484">
        <v>0</v>
      </c>
      <c r="P246" s="484">
        <v>0</v>
      </c>
      <c r="Q246" s="484">
        <v>1.2606508353279962E-4</v>
      </c>
      <c r="R246" s="484">
        <v>1.2606508353279962E-4</v>
      </c>
      <c r="S246" s="484"/>
      <c r="T246" s="484"/>
      <c r="U246" s="484">
        <v>1.1453890081591759E-2</v>
      </c>
      <c r="V246" s="484">
        <v>1.1453890081591759E-2</v>
      </c>
      <c r="W246" s="484">
        <v>422</v>
      </c>
      <c r="X246" s="485">
        <v>371.8</v>
      </c>
      <c r="Y246" s="56" t="str">
        <f>IF(D246&gt;'[3]1d. STPIS MED Threshold'!$C$10,"Yes","NO")</f>
        <v>NO</v>
      </c>
      <c r="Z246" s="481"/>
    </row>
    <row r="247" spans="2:26" s="482" customFormat="1" x14ac:dyDescent="0.2">
      <c r="B247" s="209">
        <f t="shared" si="3"/>
        <v>41326</v>
      </c>
      <c r="C247" s="484">
        <v>0.23639422057102177</v>
      </c>
      <c r="D247" s="484">
        <v>0.23639422057102177</v>
      </c>
      <c r="E247" s="484">
        <v>0</v>
      </c>
      <c r="F247" s="484">
        <v>0</v>
      </c>
      <c r="G247" s="484">
        <v>0.244218190940725</v>
      </c>
      <c r="H247" s="484">
        <v>0.244218190940725</v>
      </c>
      <c r="I247" s="484"/>
      <c r="J247" s="484"/>
      <c r="K247" s="484">
        <v>0.2168538093650442</v>
      </c>
      <c r="L247" s="484">
        <v>0.2168538093650442</v>
      </c>
      <c r="M247" s="484">
        <v>3.9988678013910062E-3</v>
      </c>
      <c r="N247" s="484">
        <v>3.9988678013910062E-3</v>
      </c>
      <c r="O247" s="484">
        <v>0</v>
      </c>
      <c r="P247" s="484">
        <v>0</v>
      </c>
      <c r="Q247" s="484">
        <v>4.178338806415033E-3</v>
      </c>
      <c r="R247" s="484">
        <v>4.178338806415033E-3</v>
      </c>
      <c r="S247" s="484"/>
      <c r="T247" s="484"/>
      <c r="U247" s="484">
        <v>3.5348248298585818E-3</v>
      </c>
      <c r="V247" s="484">
        <v>3.5348248298585818E-3</v>
      </c>
      <c r="W247" s="484">
        <v>349</v>
      </c>
      <c r="X247" s="485">
        <v>317.39999999999998</v>
      </c>
      <c r="Y247" s="56" t="str">
        <f>IF(D247&gt;'[3]1d. STPIS MED Threshold'!$C$10,"Yes","NO")</f>
        <v>NO</v>
      </c>
      <c r="Z247" s="481"/>
    </row>
    <row r="248" spans="2:26" s="482" customFormat="1" x14ac:dyDescent="0.2">
      <c r="B248" s="209">
        <f t="shared" si="3"/>
        <v>41327</v>
      </c>
      <c r="C248" s="484">
        <v>0.93196449322062991</v>
      </c>
      <c r="D248" s="484">
        <v>0.93196449322062991</v>
      </c>
      <c r="E248" s="484">
        <v>0</v>
      </c>
      <c r="F248" s="484">
        <v>0</v>
      </c>
      <c r="G248" s="484">
        <v>0.80226889102643573</v>
      </c>
      <c r="H248" s="484">
        <v>0.80226889102643573</v>
      </c>
      <c r="I248" s="484"/>
      <c r="J248" s="484"/>
      <c r="K248" s="484">
        <v>1.3097236403995449</v>
      </c>
      <c r="L248" s="484">
        <v>1.3097236403995449</v>
      </c>
      <c r="M248" s="484">
        <v>1.078599626049561E-2</v>
      </c>
      <c r="N248" s="484">
        <v>1.078599626049561E-2</v>
      </c>
      <c r="O248" s="484">
        <v>0</v>
      </c>
      <c r="P248" s="484">
        <v>0</v>
      </c>
      <c r="Q248" s="484">
        <v>1.0376635715988323E-2</v>
      </c>
      <c r="R248" s="484">
        <v>1.0376635715988323E-2</v>
      </c>
      <c r="S248" s="484"/>
      <c r="T248" s="484"/>
      <c r="U248" s="484">
        <v>1.2065431258543931E-2</v>
      </c>
      <c r="V248" s="484">
        <v>1.2065431258543931E-2</v>
      </c>
      <c r="W248" s="484">
        <v>713</v>
      </c>
      <c r="X248" s="485">
        <v>643.79999999999995</v>
      </c>
      <c r="Y248" s="56" t="str">
        <f>IF(D248&gt;'[3]1d. STPIS MED Threshold'!$C$10,"Yes","NO")</f>
        <v>NO</v>
      </c>
      <c r="Z248" s="481"/>
    </row>
    <row r="249" spans="2:26" s="482" customFormat="1" x14ac:dyDescent="0.2">
      <c r="B249" s="209">
        <f t="shared" si="3"/>
        <v>41328</v>
      </c>
      <c r="C249" s="484">
        <v>0.14714312683857603</v>
      </c>
      <c r="D249" s="484">
        <v>0.14714312683857603</v>
      </c>
      <c r="E249" s="484">
        <v>0</v>
      </c>
      <c r="F249" s="484">
        <v>0</v>
      </c>
      <c r="G249" s="484">
        <v>0.19007253069770752</v>
      </c>
      <c r="H249" s="484">
        <v>0.19007253069770752</v>
      </c>
      <c r="I249" s="484"/>
      <c r="J249" s="484"/>
      <c r="K249" s="484">
        <v>2.7172828297284304E-2</v>
      </c>
      <c r="L249" s="484">
        <v>2.7172828297284304E-2</v>
      </c>
      <c r="M249" s="484">
        <v>2.5163305675502887E-3</v>
      </c>
      <c r="N249" s="484">
        <v>2.5163305675502887E-3</v>
      </c>
      <c r="O249" s="484">
        <v>0</v>
      </c>
      <c r="P249" s="484">
        <v>0</v>
      </c>
      <c r="Q249" s="484">
        <v>3.3133984370949145E-3</v>
      </c>
      <c r="R249" s="484">
        <v>3.3133984370949145E-3</v>
      </c>
      <c r="S249" s="484"/>
      <c r="T249" s="484"/>
      <c r="U249" s="484">
        <v>2.864544331735398E-4</v>
      </c>
      <c r="V249" s="484">
        <v>2.864544331735398E-4</v>
      </c>
      <c r="W249" s="484">
        <v>325</v>
      </c>
      <c r="X249" s="485">
        <v>281.39999999999998</v>
      </c>
      <c r="Y249" s="56" t="str">
        <f>IF(D249&gt;'[3]1d. STPIS MED Threshold'!$C$10,"Yes","NO")</f>
        <v>NO</v>
      </c>
      <c r="Z249" s="481"/>
    </row>
    <row r="250" spans="2:26" s="482" customFormat="1" x14ac:dyDescent="0.2">
      <c r="B250" s="209">
        <f t="shared" si="3"/>
        <v>41329</v>
      </c>
      <c r="C250" s="484">
        <v>0.16378030894465098</v>
      </c>
      <c r="D250" s="484">
        <v>0.16378030894465098</v>
      </c>
      <c r="E250" s="484">
        <v>0</v>
      </c>
      <c r="F250" s="484">
        <v>0</v>
      </c>
      <c r="G250" s="484">
        <v>0.19123109114174391</v>
      </c>
      <c r="H250" s="484">
        <v>0.19123109114174391</v>
      </c>
      <c r="I250" s="484"/>
      <c r="J250" s="484"/>
      <c r="K250" s="484">
        <v>8.7842213395596419E-2</v>
      </c>
      <c r="L250" s="484">
        <v>8.7842213395596419E-2</v>
      </c>
      <c r="M250" s="484">
        <v>1.7760670572418116E-3</v>
      </c>
      <c r="N250" s="484">
        <v>1.7760670572418116E-3</v>
      </c>
      <c r="O250" s="484">
        <v>0</v>
      </c>
      <c r="P250" s="484">
        <v>0</v>
      </c>
      <c r="Q250" s="484">
        <v>1.8936999453637276E-3</v>
      </c>
      <c r="R250" s="484">
        <v>1.8936999453637276E-3</v>
      </c>
      <c r="S250" s="484"/>
      <c r="T250" s="484"/>
      <c r="U250" s="484">
        <v>1.4625793461534268E-3</v>
      </c>
      <c r="V250" s="484">
        <v>1.4625793461534268E-3</v>
      </c>
      <c r="W250" s="484">
        <v>270</v>
      </c>
      <c r="X250" s="485">
        <v>243.6</v>
      </c>
      <c r="Y250" s="56" t="str">
        <f>IF(D250&gt;'[3]1d. STPIS MED Threshold'!$C$10,"Yes","NO")</f>
        <v>NO</v>
      </c>
      <c r="Z250" s="481"/>
    </row>
    <row r="251" spans="2:26" s="482" customFormat="1" x14ac:dyDescent="0.2">
      <c r="B251" s="209">
        <f t="shared" si="3"/>
        <v>41330</v>
      </c>
      <c r="C251" s="484">
        <v>0.58003578803842848</v>
      </c>
      <c r="D251" s="484">
        <v>0.58003578803842848</v>
      </c>
      <c r="E251" s="484">
        <v>0</v>
      </c>
      <c r="F251" s="484">
        <v>0</v>
      </c>
      <c r="G251" s="484">
        <v>0.31840174301697988</v>
      </c>
      <c r="H251" s="484">
        <v>0.31840174301697988</v>
      </c>
      <c r="I251" s="484"/>
      <c r="J251" s="484"/>
      <c r="K251" s="484">
        <v>1.3274874685722404</v>
      </c>
      <c r="L251" s="484">
        <v>1.3274874685722404</v>
      </c>
      <c r="M251" s="484">
        <v>4.0918667095899367E-3</v>
      </c>
      <c r="N251" s="484">
        <v>4.0918667095899367E-3</v>
      </c>
      <c r="O251" s="484">
        <v>0</v>
      </c>
      <c r="P251" s="484">
        <v>0</v>
      </c>
      <c r="Q251" s="484">
        <v>2.097993766488092E-3</v>
      </c>
      <c r="R251" s="484">
        <v>2.097993766488092E-3</v>
      </c>
      <c r="S251" s="484"/>
      <c r="T251" s="484"/>
      <c r="U251" s="484">
        <v>9.7844364510569371E-3</v>
      </c>
      <c r="V251" s="484">
        <v>9.7844364510569371E-3</v>
      </c>
      <c r="W251" s="484">
        <v>616</v>
      </c>
      <c r="X251" s="485">
        <v>530.79999999999995</v>
      </c>
      <c r="Y251" s="56" t="str">
        <f>IF(D251&gt;'[3]1d. STPIS MED Threshold'!$C$10,"Yes","NO")</f>
        <v>NO</v>
      </c>
      <c r="Z251" s="481"/>
    </row>
    <row r="252" spans="2:26" s="482" customFormat="1" x14ac:dyDescent="0.2">
      <c r="B252" s="209">
        <f t="shared" si="3"/>
        <v>41331</v>
      </c>
      <c r="C252" s="484">
        <v>0.290830987179999</v>
      </c>
      <c r="D252" s="484">
        <v>0.290830987179999</v>
      </c>
      <c r="E252" s="484">
        <v>0</v>
      </c>
      <c r="F252" s="484">
        <v>0</v>
      </c>
      <c r="G252" s="484">
        <v>0.35818843021062574</v>
      </c>
      <c r="H252" s="484">
        <v>0.35818843021062574</v>
      </c>
      <c r="I252" s="484"/>
      <c r="J252" s="484"/>
      <c r="K252" s="484">
        <v>0.10329405316789834</v>
      </c>
      <c r="L252" s="484">
        <v>0.10329405316789834</v>
      </c>
      <c r="M252" s="484">
        <v>3.1700760430251923E-3</v>
      </c>
      <c r="N252" s="484">
        <v>3.1700760430251923E-3</v>
      </c>
      <c r="O252" s="484">
        <v>0</v>
      </c>
      <c r="P252" s="484">
        <v>0</v>
      </c>
      <c r="Q252" s="484">
        <v>4.1674007074180338E-3</v>
      </c>
      <c r="R252" s="484">
        <v>4.1674007074180338E-3</v>
      </c>
      <c r="S252" s="484"/>
      <c r="T252" s="484"/>
      <c r="U252" s="484">
        <v>3.8071695118682594E-4</v>
      </c>
      <c r="V252" s="484">
        <v>3.8071695118682594E-4</v>
      </c>
      <c r="W252" s="484">
        <v>456</v>
      </c>
      <c r="X252" s="485">
        <v>407.8</v>
      </c>
      <c r="Y252" s="56" t="str">
        <f>IF(D252&gt;'[3]1d. STPIS MED Threshold'!$C$10,"Yes","NO")</f>
        <v>NO</v>
      </c>
      <c r="Z252" s="481"/>
    </row>
    <row r="253" spans="2:26" s="482" customFormat="1" x14ac:dyDescent="0.2">
      <c r="B253" s="209">
        <f t="shared" si="3"/>
        <v>41332</v>
      </c>
      <c r="C253" s="484">
        <v>0.11445062259105995</v>
      </c>
      <c r="D253" s="484">
        <v>0.11445062259105995</v>
      </c>
      <c r="E253" s="484">
        <v>0</v>
      </c>
      <c r="F253" s="484">
        <v>0</v>
      </c>
      <c r="G253" s="484">
        <v>4.2870670218821155E-2</v>
      </c>
      <c r="H253" s="484">
        <v>4.2870670218821155E-2</v>
      </c>
      <c r="I253" s="484"/>
      <c r="J253" s="484"/>
      <c r="K253" s="484">
        <v>0.31843415942225256</v>
      </c>
      <c r="L253" s="484">
        <v>0.31843415942225256</v>
      </c>
      <c r="M253" s="484">
        <v>2.1313430743852566E-3</v>
      </c>
      <c r="N253" s="484">
        <v>2.1313430743852566E-3</v>
      </c>
      <c r="O253" s="484">
        <v>0</v>
      </c>
      <c r="P253" s="484">
        <v>0</v>
      </c>
      <c r="Q253" s="484">
        <v>9.0652159706916785E-4</v>
      </c>
      <c r="R253" s="484">
        <v>9.0652159706916785E-4</v>
      </c>
      <c r="S253" s="484"/>
      <c r="T253" s="484"/>
      <c r="U253" s="484">
        <v>5.623671735446179E-3</v>
      </c>
      <c r="V253" s="484">
        <v>5.623671735446179E-3</v>
      </c>
      <c r="W253" s="484">
        <v>345</v>
      </c>
      <c r="X253" s="485">
        <v>306.39999999999998</v>
      </c>
      <c r="Y253" s="56" t="str">
        <f>IF(D253&gt;'[3]1d. STPIS MED Threshold'!$C$10,"Yes","NO")</f>
        <v>NO</v>
      </c>
      <c r="Z253" s="481"/>
    </row>
    <row r="254" spans="2:26" s="482" customFormat="1" x14ac:dyDescent="0.2">
      <c r="B254" s="209">
        <f t="shared" si="3"/>
        <v>41333</v>
      </c>
      <c r="C254" s="484">
        <v>3.4921213736704232E-2</v>
      </c>
      <c r="D254" s="484">
        <v>3.4921213736704232E-2</v>
      </c>
      <c r="E254" s="484">
        <v>0</v>
      </c>
      <c r="F254" s="484">
        <v>0</v>
      </c>
      <c r="G254" s="484">
        <v>2.5031150517808489E-2</v>
      </c>
      <c r="H254" s="484">
        <v>2.5031150517808489E-2</v>
      </c>
      <c r="I254" s="484"/>
      <c r="J254" s="484"/>
      <c r="K254" s="484">
        <v>6.3316280980433612E-2</v>
      </c>
      <c r="L254" s="484">
        <v>6.3316280980433612E-2</v>
      </c>
      <c r="M254" s="484">
        <v>6.3407250286942629E-4</v>
      </c>
      <c r="N254" s="484">
        <v>6.3407250286942629E-4</v>
      </c>
      <c r="O254" s="484">
        <v>0</v>
      </c>
      <c r="P254" s="484">
        <v>0</v>
      </c>
      <c r="Q254" s="484">
        <v>2.1718978292067779E-4</v>
      </c>
      <c r="R254" s="484">
        <v>2.1718978292067779E-4</v>
      </c>
      <c r="S254" s="484"/>
      <c r="T254" s="484"/>
      <c r="U254" s="484">
        <v>1.8216805659330246E-3</v>
      </c>
      <c r="V254" s="484">
        <v>1.8216805659330246E-3</v>
      </c>
      <c r="W254" s="484">
        <v>350</v>
      </c>
      <c r="X254" s="485">
        <v>315.60000000000002</v>
      </c>
      <c r="Y254" s="56" t="str">
        <f>IF(D254&gt;'[3]1d. STPIS MED Threshold'!$C$10,"Yes","NO")</f>
        <v>NO</v>
      </c>
      <c r="Z254" s="481"/>
    </row>
    <row r="255" spans="2:26" s="482" customFormat="1" x14ac:dyDescent="0.2">
      <c r="B255" s="209">
        <f t="shared" si="3"/>
        <v>41334</v>
      </c>
      <c r="C255" s="484">
        <v>0.1374032025224047</v>
      </c>
      <c r="D255" s="484">
        <v>0.1374032025224047</v>
      </c>
      <c r="E255" s="484">
        <v>0</v>
      </c>
      <c r="F255" s="484">
        <v>0</v>
      </c>
      <c r="G255" s="484">
        <v>7.7226244139579903E-3</v>
      </c>
      <c r="H255" s="484">
        <v>7.7226244139579903E-3</v>
      </c>
      <c r="I255" s="484"/>
      <c r="J255" s="484"/>
      <c r="K255" s="484">
        <v>0.50617420686114756</v>
      </c>
      <c r="L255" s="484">
        <v>0.50617420686114756</v>
      </c>
      <c r="M255" s="484">
        <v>8.6444828025478279E-4</v>
      </c>
      <c r="N255" s="484">
        <v>8.6444828025478279E-4</v>
      </c>
      <c r="O255" s="484">
        <v>0</v>
      </c>
      <c r="P255" s="484">
        <v>0</v>
      </c>
      <c r="Q255" s="484">
        <v>7.3729896527237402E-5</v>
      </c>
      <c r="R255" s="484">
        <v>7.3729896527237402E-5</v>
      </c>
      <c r="S255" s="484"/>
      <c r="T255" s="484"/>
      <c r="U255" s="484">
        <v>3.1132994414583282E-3</v>
      </c>
      <c r="V255" s="484">
        <v>3.1132994414583282E-3</v>
      </c>
      <c r="W255" s="484">
        <v>298</v>
      </c>
      <c r="X255" s="485">
        <v>253.6</v>
      </c>
      <c r="Y255" s="56" t="str">
        <f>IF(D255&gt;'[3]1d. STPIS MED Threshold'!$C$10,"Yes","NO")</f>
        <v>NO</v>
      </c>
      <c r="Z255" s="481"/>
    </row>
    <row r="256" spans="2:26" s="482" customFormat="1" x14ac:dyDescent="0.2">
      <c r="B256" s="209">
        <f t="shared" si="3"/>
        <v>41335</v>
      </c>
      <c r="C256" s="484">
        <v>8.282299146235475E-2</v>
      </c>
      <c r="D256" s="484">
        <v>8.282299146235475E-2</v>
      </c>
      <c r="E256" s="484">
        <v>0</v>
      </c>
      <c r="F256" s="484">
        <v>0</v>
      </c>
      <c r="G256" s="484">
        <v>0.10875611053964135</v>
      </c>
      <c r="H256" s="484">
        <v>0.10875611053964135</v>
      </c>
      <c r="I256" s="484"/>
      <c r="J256" s="484"/>
      <c r="K256" s="484">
        <v>1.0299644627245919E-2</v>
      </c>
      <c r="L256" s="484">
        <v>1.0299644627245919E-2</v>
      </c>
      <c r="M256" s="484">
        <v>9.9926910755610888E-4</v>
      </c>
      <c r="N256" s="484">
        <v>9.9926910755610888E-4</v>
      </c>
      <c r="O256" s="484">
        <v>0</v>
      </c>
      <c r="P256" s="484">
        <v>0</v>
      </c>
      <c r="Q256" s="484">
        <v>1.3238793763533259E-3</v>
      </c>
      <c r="R256" s="484">
        <v>1.3238793763533259E-3</v>
      </c>
      <c r="S256" s="484"/>
      <c r="T256" s="484"/>
      <c r="U256" s="484">
        <v>9.1064143470613652E-5</v>
      </c>
      <c r="V256" s="484">
        <v>9.1064143470613652E-5</v>
      </c>
      <c r="W256" s="484">
        <v>321</v>
      </c>
      <c r="X256" s="485">
        <v>267.60000000000002</v>
      </c>
      <c r="Y256" s="56" t="str">
        <f>IF(D256&gt;'[3]1d. STPIS MED Threshold'!$C$10,"Yes","NO")</f>
        <v>NO</v>
      </c>
      <c r="Z256" s="481"/>
    </row>
    <row r="257" spans="2:26" s="482" customFormat="1" x14ac:dyDescent="0.2">
      <c r="B257" s="209">
        <f t="shared" si="3"/>
        <v>41336</v>
      </c>
      <c r="C257" s="484">
        <v>0.20110297578617697</v>
      </c>
      <c r="D257" s="484">
        <v>0.20110297578617697</v>
      </c>
      <c r="E257" s="484">
        <v>1.33053799865053E-2</v>
      </c>
      <c r="F257" s="484">
        <v>1.33053799865053E-2</v>
      </c>
      <c r="G257" s="484">
        <v>0.1818021994341881</v>
      </c>
      <c r="H257" s="484">
        <v>0.1818021994341881</v>
      </c>
      <c r="I257" s="484"/>
      <c r="J257" s="484"/>
      <c r="K257" s="484">
        <v>0.25784204504116465</v>
      </c>
      <c r="L257" s="484">
        <v>0.25784204504116465</v>
      </c>
      <c r="M257" s="484">
        <v>3.2861372330072599E-3</v>
      </c>
      <c r="N257" s="484">
        <v>3.2861372330072599E-3</v>
      </c>
      <c r="O257" s="484">
        <v>2.58189779815756E-4</v>
      </c>
      <c r="P257" s="484">
        <v>2.58189779815756E-4</v>
      </c>
      <c r="Q257" s="484">
        <v>2.624724167795718E-3</v>
      </c>
      <c r="R257" s="484">
        <v>2.624724167795718E-3</v>
      </c>
      <c r="S257" s="484"/>
      <c r="T257" s="484"/>
      <c r="U257" s="484">
        <v>5.1927427862379551E-3</v>
      </c>
      <c r="V257" s="484">
        <v>5.1927427862379551E-3</v>
      </c>
      <c r="W257" s="484">
        <v>341</v>
      </c>
      <c r="X257" s="485">
        <v>289</v>
      </c>
      <c r="Y257" s="56" t="str">
        <f>IF(D257&gt;'[3]1d. STPIS MED Threshold'!$C$10,"Yes","NO")</f>
        <v>NO</v>
      </c>
      <c r="Z257" s="481"/>
    </row>
    <row r="258" spans="2:26" s="482" customFormat="1" x14ac:dyDescent="0.2">
      <c r="B258" s="209">
        <f t="shared" si="3"/>
        <v>41337</v>
      </c>
      <c r="C258" s="484">
        <v>0.10712151491267201</v>
      </c>
      <c r="D258" s="484">
        <v>0.10712151491267201</v>
      </c>
      <c r="E258" s="484">
        <v>2.1639823472752701E-2</v>
      </c>
      <c r="F258" s="484">
        <v>2.1639823472752701E-2</v>
      </c>
      <c r="G258" s="484">
        <v>4.4630281921105089E-2</v>
      </c>
      <c r="H258" s="484">
        <v>4.4630281921105089E-2</v>
      </c>
      <c r="I258" s="484"/>
      <c r="J258" s="484"/>
      <c r="K258" s="484">
        <v>0.28509586916129426</v>
      </c>
      <c r="L258" s="484">
        <v>0.28509586916129426</v>
      </c>
      <c r="M258" s="484">
        <v>1.0006565822040167E-3</v>
      </c>
      <c r="N258" s="484">
        <v>1.0006565822040167E-3</v>
      </c>
      <c r="O258" s="484">
        <v>2.5823178368439899E-4</v>
      </c>
      <c r="P258" s="484">
        <v>2.5823178368439899E-4</v>
      </c>
      <c r="Q258" s="484">
        <v>3.4461823875764434E-4</v>
      </c>
      <c r="R258" s="484">
        <v>3.4461823875764434E-4</v>
      </c>
      <c r="S258" s="484"/>
      <c r="T258" s="484"/>
      <c r="U258" s="484">
        <v>2.867328911934077E-3</v>
      </c>
      <c r="V258" s="484">
        <v>2.867328911934077E-3</v>
      </c>
      <c r="W258" s="484">
        <v>425</v>
      </c>
      <c r="X258" s="485">
        <v>363</v>
      </c>
      <c r="Y258" s="56" t="str">
        <f>IF(D258&gt;'[3]1d. STPIS MED Threshold'!$C$10,"Yes","NO")</f>
        <v>NO</v>
      </c>
      <c r="Z258" s="481"/>
    </row>
    <row r="259" spans="2:26" s="482" customFormat="1" x14ac:dyDescent="0.2">
      <c r="B259" s="209">
        <f t="shared" si="3"/>
        <v>41338</v>
      </c>
      <c r="C259" s="484">
        <v>8.5884390789766618E-2</v>
      </c>
      <c r="D259" s="484">
        <v>8.5884390789766618E-2</v>
      </c>
      <c r="E259" s="484">
        <v>0</v>
      </c>
      <c r="F259" s="484">
        <v>0</v>
      </c>
      <c r="G259" s="484">
        <v>7.6685709326228493E-2</v>
      </c>
      <c r="H259" s="484">
        <v>7.6685709326228493E-2</v>
      </c>
      <c r="I259" s="484"/>
      <c r="J259" s="484"/>
      <c r="K259" s="484">
        <v>0.11289912201117644</v>
      </c>
      <c r="L259" s="484">
        <v>0.11289912201117644</v>
      </c>
      <c r="M259" s="484">
        <v>2.6614372291878549E-3</v>
      </c>
      <c r="N259" s="484">
        <v>2.6614372291878549E-3</v>
      </c>
      <c r="O259" s="484">
        <v>0</v>
      </c>
      <c r="P259" s="484">
        <v>0</v>
      </c>
      <c r="Q259" s="484">
        <v>3.8644223530980221E-4</v>
      </c>
      <c r="R259" s="484">
        <v>3.8644223530980221E-4</v>
      </c>
      <c r="S259" s="484"/>
      <c r="T259" s="484"/>
      <c r="U259" s="484">
        <v>9.1367175239571181E-3</v>
      </c>
      <c r="V259" s="484">
        <v>9.1367175239571181E-3</v>
      </c>
      <c r="W259" s="484">
        <v>444</v>
      </c>
      <c r="X259" s="485">
        <v>394.2</v>
      </c>
      <c r="Y259" s="56" t="str">
        <f>IF(D259&gt;'[3]1d. STPIS MED Threshold'!$C$10,"Yes","NO")</f>
        <v>NO</v>
      </c>
      <c r="Z259" s="481"/>
    </row>
    <row r="260" spans="2:26" s="482" customFormat="1" x14ac:dyDescent="0.2">
      <c r="B260" s="209">
        <f t="shared" si="3"/>
        <v>41339</v>
      </c>
      <c r="C260" s="484">
        <v>5.5078443482163404E-2</v>
      </c>
      <c r="D260" s="484">
        <v>5.5078443482163404E-2</v>
      </c>
      <c r="E260" s="484">
        <v>7.0246813127203697E-2</v>
      </c>
      <c r="F260" s="484">
        <v>7.0246813127203697E-2</v>
      </c>
      <c r="G260" s="484">
        <v>4.9919457847116253E-2</v>
      </c>
      <c r="H260" s="484">
        <v>4.9919457847116253E-2</v>
      </c>
      <c r="I260" s="484"/>
      <c r="J260" s="484"/>
      <c r="K260" s="484">
        <v>6.9529127967771512E-2</v>
      </c>
      <c r="L260" s="484">
        <v>6.9529127967771512E-2</v>
      </c>
      <c r="M260" s="484">
        <v>1.3966343854794853E-3</v>
      </c>
      <c r="N260" s="484">
        <v>1.3966343854794853E-3</v>
      </c>
      <c r="O260" s="484">
        <v>2.5830782543557199E-4</v>
      </c>
      <c r="P260" s="484">
        <v>2.5830782543557199E-4</v>
      </c>
      <c r="Q260" s="484">
        <v>8.914745031433002E-4</v>
      </c>
      <c r="R260" s="484">
        <v>8.914745031433002E-4</v>
      </c>
      <c r="S260" s="484"/>
      <c r="T260" s="484"/>
      <c r="U260" s="484">
        <v>2.8407012040629152E-3</v>
      </c>
      <c r="V260" s="484">
        <v>2.8407012040629152E-3</v>
      </c>
      <c r="W260" s="484">
        <v>314</v>
      </c>
      <c r="X260" s="485">
        <v>280.8</v>
      </c>
      <c r="Y260" s="56" t="str">
        <f>IF(D260&gt;'[3]1d. STPIS MED Threshold'!$C$10,"Yes","NO")</f>
        <v>NO</v>
      </c>
      <c r="Z260" s="481"/>
    </row>
    <row r="261" spans="2:26" s="482" customFormat="1" x14ac:dyDescent="0.2">
      <c r="B261" s="209">
        <f t="shared" si="3"/>
        <v>41340</v>
      </c>
      <c r="C261" s="484">
        <v>9.3144447345021225E-2</v>
      </c>
      <c r="D261" s="484">
        <v>9.3144447345021225E-2</v>
      </c>
      <c r="E261" s="484">
        <v>0</v>
      </c>
      <c r="F261" s="484">
        <v>0</v>
      </c>
      <c r="G261" s="484">
        <v>3.1728680129936349E-2</v>
      </c>
      <c r="H261" s="484">
        <v>3.1728680129936349E-2</v>
      </c>
      <c r="I261" s="484"/>
      <c r="J261" s="484"/>
      <c r="K261" s="484">
        <v>0.26823153675714384</v>
      </c>
      <c r="L261" s="484">
        <v>0.26823153675714384</v>
      </c>
      <c r="M261" s="484">
        <v>1.4945869075997818E-3</v>
      </c>
      <c r="N261" s="484">
        <v>1.4945869075997818E-3</v>
      </c>
      <c r="O261" s="484">
        <v>0</v>
      </c>
      <c r="P261" s="484">
        <v>0</v>
      </c>
      <c r="Q261" s="484">
        <v>9.1313026031890592E-4</v>
      </c>
      <c r="R261" s="484">
        <v>9.1313026031890592E-4</v>
      </c>
      <c r="S261" s="484"/>
      <c r="T261" s="484"/>
      <c r="U261" s="484">
        <v>3.1590227961977202E-3</v>
      </c>
      <c r="V261" s="484">
        <v>3.1590227961977202E-3</v>
      </c>
      <c r="W261" s="484">
        <v>309</v>
      </c>
      <c r="X261" s="485">
        <v>276.8</v>
      </c>
      <c r="Y261" s="56" t="str">
        <f>IF(D261&gt;'[3]1d. STPIS MED Threshold'!$C$10,"Yes","NO")</f>
        <v>NO</v>
      </c>
      <c r="Z261" s="481"/>
    </row>
    <row r="262" spans="2:26" s="482" customFormat="1" x14ac:dyDescent="0.2">
      <c r="B262" s="209">
        <f t="shared" si="3"/>
        <v>41341</v>
      </c>
      <c r="C262" s="484">
        <v>6.6845225282938139E-2</v>
      </c>
      <c r="D262" s="484">
        <v>6.6845225282938139E-2</v>
      </c>
      <c r="E262" s="484">
        <v>0</v>
      </c>
      <c r="F262" s="484">
        <v>0</v>
      </c>
      <c r="G262" s="484">
        <v>8.2022463938002846E-2</v>
      </c>
      <c r="H262" s="484">
        <v>8.2022463938002846E-2</v>
      </c>
      <c r="I262" s="484"/>
      <c r="J262" s="484"/>
      <c r="K262" s="484">
        <v>2.4567599291171312E-2</v>
      </c>
      <c r="L262" s="484">
        <v>2.4567599291171312E-2</v>
      </c>
      <c r="M262" s="484">
        <v>1.2214179131494827E-3</v>
      </c>
      <c r="N262" s="484">
        <v>1.2214179131494827E-3</v>
      </c>
      <c r="O262" s="484">
        <v>0</v>
      </c>
      <c r="P262" s="484">
        <v>0</v>
      </c>
      <c r="Q262" s="484">
        <v>1.6000315514830615E-3</v>
      </c>
      <c r="R262" s="484">
        <v>1.6000315514830615E-3</v>
      </c>
      <c r="S262" s="484"/>
      <c r="T262" s="484"/>
      <c r="U262" s="484">
        <v>1.6181041660498442E-4</v>
      </c>
      <c r="V262" s="484">
        <v>1.6181041660498442E-4</v>
      </c>
      <c r="W262" s="484">
        <v>322</v>
      </c>
      <c r="X262" s="485">
        <v>293.2</v>
      </c>
      <c r="Y262" s="56" t="str">
        <f>IF(D262&gt;'[3]1d. STPIS MED Threshold'!$C$10,"Yes","NO")</f>
        <v>NO</v>
      </c>
      <c r="Z262" s="481"/>
    </row>
    <row r="263" spans="2:26" s="482" customFormat="1" x14ac:dyDescent="0.2">
      <c r="B263" s="209">
        <f t="shared" si="3"/>
        <v>41342</v>
      </c>
      <c r="C263" s="484">
        <v>6.29141772645328E-2</v>
      </c>
      <c r="D263" s="484">
        <v>6.29141772645328E-2</v>
      </c>
      <c r="E263" s="484">
        <v>0</v>
      </c>
      <c r="F263" s="484">
        <v>0</v>
      </c>
      <c r="G263" s="484">
        <v>7.0072332132308221E-2</v>
      </c>
      <c r="H263" s="484">
        <v>7.0072332132308221E-2</v>
      </c>
      <c r="I263" s="484"/>
      <c r="J263" s="484"/>
      <c r="K263" s="484">
        <v>4.3319669245774725E-2</v>
      </c>
      <c r="L263" s="484">
        <v>4.3319669245774725E-2</v>
      </c>
      <c r="M263" s="484">
        <v>6.4525551345437934E-4</v>
      </c>
      <c r="N263" s="484">
        <v>6.4525551345437934E-4</v>
      </c>
      <c r="O263" s="484">
        <v>0</v>
      </c>
      <c r="P263" s="484">
        <v>0</v>
      </c>
      <c r="Q263" s="484">
        <v>5.763877929150931E-4</v>
      </c>
      <c r="R263" s="484">
        <v>5.763877929150931E-4</v>
      </c>
      <c r="S263" s="484"/>
      <c r="T263" s="484"/>
      <c r="U263" s="484">
        <v>8.4762815743994304E-4</v>
      </c>
      <c r="V263" s="484">
        <v>8.4762815743994304E-4</v>
      </c>
      <c r="W263" s="484">
        <v>209</v>
      </c>
      <c r="X263" s="485">
        <v>194.6</v>
      </c>
      <c r="Y263" s="56" t="str">
        <f>IF(D263&gt;'[3]1d. STPIS MED Threshold'!$C$10,"Yes","NO")</f>
        <v>NO</v>
      </c>
      <c r="Z263" s="481"/>
    </row>
    <row r="264" spans="2:26" s="482" customFormat="1" x14ac:dyDescent="0.2">
      <c r="B264" s="209">
        <f t="shared" si="3"/>
        <v>41343</v>
      </c>
      <c r="C264" s="484">
        <v>3.1493439208684304E-2</v>
      </c>
      <c r="D264" s="484">
        <v>3.1493439208684304E-2</v>
      </c>
      <c r="E264" s="484">
        <v>0</v>
      </c>
      <c r="F264" s="484">
        <v>0</v>
      </c>
      <c r="G264" s="484">
        <v>4.9868147346294727E-3</v>
      </c>
      <c r="H264" s="484">
        <v>4.9868147346294727E-3</v>
      </c>
      <c r="I264" s="484"/>
      <c r="J264" s="484"/>
      <c r="K264" s="484">
        <v>0.10698425988615762</v>
      </c>
      <c r="L264" s="484">
        <v>0.10698425988615762</v>
      </c>
      <c r="M264" s="484">
        <v>1.571862753526485E-4</v>
      </c>
      <c r="N264" s="484">
        <v>1.571862753526485E-4</v>
      </c>
      <c r="O264" s="484">
        <v>0</v>
      </c>
      <c r="P264" s="484">
        <v>0</v>
      </c>
      <c r="Q264" s="484">
        <v>4.8487433991555995E-5</v>
      </c>
      <c r="R264" s="484">
        <v>4.8487433991555995E-5</v>
      </c>
      <c r="S264" s="484"/>
      <c r="T264" s="484"/>
      <c r="U264" s="484">
        <v>4.6707102724097521E-4</v>
      </c>
      <c r="V264" s="484">
        <v>4.6707102724097521E-4</v>
      </c>
      <c r="W264" s="484">
        <v>156</v>
      </c>
      <c r="X264" s="485">
        <v>151.19999999999999</v>
      </c>
      <c r="Y264" s="56" t="str">
        <f>IF(D264&gt;'[3]1d. STPIS MED Threshold'!$C$10,"Yes","NO")</f>
        <v>NO</v>
      </c>
      <c r="Z264" s="481"/>
    </row>
    <row r="265" spans="2:26" s="482" customFormat="1" x14ac:dyDescent="0.2">
      <c r="B265" s="209">
        <f t="shared" si="3"/>
        <v>41344</v>
      </c>
      <c r="C265" s="484">
        <v>0.23614255940485387</v>
      </c>
      <c r="D265" s="484">
        <v>0.23614255940485387</v>
      </c>
      <c r="E265" s="484">
        <v>0</v>
      </c>
      <c r="F265" s="484">
        <v>0</v>
      </c>
      <c r="G265" s="484">
        <v>0.17876820636090587</v>
      </c>
      <c r="H265" s="484">
        <v>0.17876820636090587</v>
      </c>
      <c r="I265" s="484"/>
      <c r="J265" s="484"/>
      <c r="K265" s="484">
        <v>0.40144521366944091</v>
      </c>
      <c r="L265" s="484">
        <v>0.40144521366944091</v>
      </c>
      <c r="M265" s="484">
        <v>2.9652962407716219E-3</v>
      </c>
      <c r="N265" s="484">
        <v>2.9652962407716219E-3</v>
      </c>
      <c r="O265" s="484">
        <v>0</v>
      </c>
      <c r="P265" s="484">
        <v>0</v>
      </c>
      <c r="Q265" s="484">
        <v>2.6600887360860997E-3</v>
      </c>
      <c r="R265" s="484">
        <v>2.6600887360860997E-3</v>
      </c>
      <c r="S265" s="484"/>
      <c r="T265" s="484"/>
      <c r="U265" s="484">
        <v>3.8635746308009321E-3</v>
      </c>
      <c r="V265" s="484">
        <v>3.8635746308009321E-3</v>
      </c>
      <c r="W265" s="484">
        <v>343</v>
      </c>
      <c r="X265" s="485">
        <v>292.60000000000002</v>
      </c>
      <c r="Y265" s="56" t="str">
        <f>IF(D265&gt;'[3]1d. STPIS MED Threshold'!$C$10,"Yes","NO")</f>
        <v>NO</v>
      </c>
      <c r="Z265" s="481"/>
    </row>
    <row r="266" spans="2:26" s="482" customFormat="1" x14ac:dyDescent="0.2">
      <c r="B266" s="209">
        <f t="shared" si="3"/>
        <v>41345</v>
      </c>
      <c r="C266" s="484">
        <v>0.10669890897121405</v>
      </c>
      <c r="D266" s="484">
        <v>0.10669890897121405</v>
      </c>
      <c r="E266" s="484">
        <v>0</v>
      </c>
      <c r="F266" s="484">
        <v>0</v>
      </c>
      <c r="G266" s="484">
        <v>7.8859277856791324E-2</v>
      </c>
      <c r="H266" s="484">
        <v>7.8859277856791324E-2</v>
      </c>
      <c r="I266" s="484"/>
      <c r="J266" s="484"/>
      <c r="K266" s="484">
        <v>0.18683341401741982</v>
      </c>
      <c r="L266" s="484">
        <v>0.18683341401741982</v>
      </c>
      <c r="M266" s="484">
        <v>2.0674839294080676E-3</v>
      </c>
      <c r="N266" s="484">
        <v>2.0674839294080676E-3</v>
      </c>
      <c r="O266" s="484">
        <v>0</v>
      </c>
      <c r="P266" s="484">
        <v>0</v>
      </c>
      <c r="Q266" s="484">
        <v>1.4030361793812593E-3</v>
      </c>
      <c r="R266" s="484">
        <v>1.4030361793812593E-3</v>
      </c>
      <c r="S266" s="484"/>
      <c r="T266" s="484"/>
      <c r="U266" s="484">
        <v>3.9747432846418754E-3</v>
      </c>
      <c r="V266" s="484">
        <v>3.9747432846418754E-3</v>
      </c>
      <c r="W266" s="484">
        <v>308</v>
      </c>
      <c r="X266" s="485">
        <v>259.2</v>
      </c>
      <c r="Y266" s="56" t="str">
        <f>IF(D266&gt;'[3]1d. STPIS MED Threshold'!$C$10,"Yes","NO")</f>
        <v>NO</v>
      </c>
      <c r="Z266" s="481"/>
    </row>
    <row r="267" spans="2:26" s="482" customFormat="1" x14ac:dyDescent="0.2">
      <c r="B267" s="209">
        <f t="shared" si="3"/>
        <v>41346</v>
      </c>
      <c r="C267" s="484">
        <v>7.3349440389615078E-2</v>
      </c>
      <c r="D267" s="484">
        <v>7.3349440389615078E-2</v>
      </c>
      <c r="E267" s="484">
        <v>0</v>
      </c>
      <c r="F267" s="484">
        <v>0</v>
      </c>
      <c r="G267" s="484">
        <v>7.7653607086283119E-2</v>
      </c>
      <c r="H267" s="484">
        <v>7.7653607086283119E-2</v>
      </c>
      <c r="I267" s="484"/>
      <c r="J267" s="484"/>
      <c r="K267" s="484">
        <v>6.1953860226288918E-2</v>
      </c>
      <c r="L267" s="484">
        <v>6.1953860226288918E-2</v>
      </c>
      <c r="M267" s="484">
        <v>8.2795637441383557E-4</v>
      </c>
      <c r="N267" s="484">
        <v>8.2795637441383557E-4</v>
      </c>
      <c r="O267" s="484">
        <v>0</v>
      </c>
      <c r="P267" s="484">
        <v>0</v>
      </c>
      <c r="Q267" s="484">
        <v>1.068901411225573E-3</v>
      </c>
      <c r="R267" s="484">
        <v>1.068901411225573E-3</v>
      </c>
      <c r="S267" s="484"/>
      <c r="T267" s="484"/>
      <c r="U267" s="484">
        <v>1.5371197372447638E-4</v>
      </c>
      <c r="V267" s="484">
        <v>1.5371197372447638E-4</v>
      </c>
      <c r="W267" s="484">
        <v>246</v>
      </c>
      <c r="X267" s="485">
        <v>219.2</v>
      </c>
      <c r="Y267" s="56" t="str">
        <f>IF(D267&gt;'[3]1d. STPIS MED Threshold'!$C$10,"Yes","NO")</f>
        <v>NO</v>
      </c>
      <c r="Z267" s="481"/>
    </row>
    <row r="268" spans="2:26" s="482" customFormat="1" x14ac:dyDescent="0.2">
      <c r="B268" s="209">
        <f t="shared" si="3"/>
        <v>41347</v>
      </c>
      <c r="C268" s="484">
        <v>0.4743828596465639</v>
      </c>
      <c r="D268" s="484">
        <v>0.4743828596465639</v>
      </c>
      <c r="E268" s="484">
        <v>0</v>
      </c>
      <c r="F268" s="484">
        <v>0</v>
      </c>
      <c r="G268" s="484">
        <v>8.9649064676690732E-2</v>
      </c>
      <c r="H268" s="484">
        <v>8.9649064676690732E-2</v>
      </c>
      <c r="I268" s="484"/>
      <c r="J268" s="484"/>
      <c r="K268" s="484">
        <v>1.5710987864749755</v>
      </c>
      <c r="L268" s="484">
        <v>1.5710987864749755</v>
      </c>
      <c r="M268" s="484">
        <v>2.8813347831007832E-3</v>
      </c>
      <c r="N268" s="484">
        <v>2.8813347831007832E-3</v>
      </c>
      <c r="O268" s="484">
        <v>0</v>
      </c>
      <c r="P268" s="484">
        <v>0</v>
      </c>
      <c r="Q268" s="484">
        <v>9.8878159369241835E-4</v>
      </c>
      <c r="R268" s="484">
        <v>9.8878159369241835E-4</v>
      </c>
      <c r="S268" s="484"/>
      <c r="T268" s="484"/>
      <c r="U268" s="484">
        <v>8.282286810500224E-3</v>
      </c>
      <c r="V268" s="484">
        <v>8.282286810500224E-3</v>
      </c>
      <c r="W268" s="484">
        <v>348</v>
      </c>
      <c r="X268" s="485">
        <v>278.2</v>
      </c>
      <c r="Y268" s="56" t="str">
        <f>IF(D268&gt;'[3]1d. STPIS MED Threshold'!$C$10,"Yes","NO")</f>
        <v>NO</v>
      </c>
      <c r="Z268" s="481"/>
    </row>
    <row r="269" spans="2:26" s="482" customFormat="1" x14ac:dyDescent="0.2">
      <c r="B269" s="209">
        <f t="shared" si="3"/>
        <v>41348</v>
      </c>
      <c r="C269" s="484">
        <v>5.6620751346241664E-2</v>
      </c>
      <c r="D269" s="484">
        <v>5.6620751346241664E-2</v>
      </c>
      <c r="E269" s="484">
        <v>0</v>
      </c>
      <c r="F269" s="484">
        <v>0</v>
      </c>
      <c r="G269" s="484">
        <v>6.7736778483007756E-2</v>
      </c>
      <c r="H269" s="484">
        <v>6.7736778483007756E-2</v>
      </c>
      <c r="I269" s="484"/>
      <c r="J269" s="484"/>
      <c r="K269" s="484">
        <v>2.5707249268772065E-2</v>
      </c>
      <c r="L269" s="484">
        <v>2.5707249268772065E-2</v>
      </c>
      <c r="M269" s="484">
        <v>1.0557183838127732E-3</v>
      </c>
      <c r="N269" s="484">
        <v>1.0557183838127732E-3</v>
      </c>
      <c r="O269" s="484">
        <v>0</v>
      </c>
      <c r="P269" s="484">
        <v>0</v>
      </c>
      <c r="Q269" s="484">
        <v>1.2783313532978363E-3</v>
      </c>
      <c r="R269" s="484">
        <v>1.2783313532978363E-3</v>
      </c>
      <c r="S269" s="484"/>
      <c r="T269" s="484"/>
      <c r="U269" s="484">
        <v>4.3576853708184244E-4</v>
      </c>
      <c r="V269" s="484">
        <v>4.3576853708184244E-4</v>
      </c>
      <c r="W269" s="484">
        <v>294</v>
      </c>
      <c r="X269" s="485">
        <v>247</v>
      </c>
      <c r="Y269" s="56" t="str">
        <f>IF(D269&gt;'[3]1d. STPIS MED Threshold'!$C$10,"Yes","NO")</f>
        <v>NO</v>
      </c>
      <c r="Z269" s="481"/>
    </row>
    <row r="270" spans="2:26" s="482" customFormat="1" x14ac:dyDescent="0.2">
      <c r="B270" s="209">
        <f t="shared" ref="B270:B333" si="4">B269+1</f>
        <v>41349</v>
      </c>
      <c r="C270" s="484">
        <v>4.6888747838672924E-2</v>
      </c>
      <c r="D270" s="484">
        <v>4.6888747838672924E-2</v>
      </c>
      <c r="E270" s="484">
        <v>0</v>
      </c>
      <c r="F270" s="484">
        <v>0</v>
      </c>
      <c r="G270" s="484">
        <v>2.2268492978802842E-2</v>
      </c>
      <c r="H270" s="484">
        <v>2.2268492978802842E-2</v>
      </c>
      <c r="I270" s="484"/>
      <c r="J270" s="484"/>
      <c r="K270" s="484">
        <v>0.11727982124052838</v>
      </c>
      <c r="L270" s="484">
        <v>0.11727982124052838</v>
      </c>
      <c r="M270" s="484">
        <v>1.4065656530876636E-3</v>
      </c>
      <c r="N270" s="484">
        <v>1.4065656530876636E-3</v>
      </c>
      <c r="O270" s="484">
        <v>0</v>
      </c>
      <c r="P270" s="484">
        <v>0</v>
      </c>
      <c r="Q270" s="484">
        <v>1.4255461056877916E-3</v>
      </c>
      <c r="R270" s="484">
        <v>1.4255461056877916E-3</v>
      </c>
      <c r="S270" s="484"/>
      <c r="T270" s="484"/>
      <c r="U270" s="484">
        <v>1.3682914853441655E-3</v>
      </c>
      <c r="V270" s="484">
        <v>1.3682914853441655E-3</v>
      </c>
      <c r="W270" s="484">
        <v>218</v>
      </c>
      <c r="X270" s="485">
        <v>200.6</v>
      </c>
      <c r="Y270" s="56" t="str">
        <f>IF(D270&gt;'[3]1d. STPIS MED Threshold'!$C$10,"Yes","NO")</f>
        <v>NO</v>
      </c>
      <c r="Z270" s="481"/>
    </row>
    <row r="271" spans="2:26" s="482" customFormat="1" x14ac:dyDescent="0.2">
      <c r="B271" s="209">
        <f t="shared" si="4"/>
        <v>41350</v>
      </c>
      <c r="C271" s="484">
        <v>0.43081170302998711</v>
      </c>
      <c r="D271" s="484">
        <v>0.43081170302998711</v>
      </c>
      <c r="E271" s="484">
        <v>0</v>
      </c>
      <c r="F271" s="484">
        <v>0</v>
      </c>
      <c r="G271" s="484">
        <v>0.53510356241863533</v>
      </c>
      <c r="H271" s="484">
        <v>0.53510356241863533</v>
      </c>
      <c r="I271" s="484"/>
      <c r="J271" s="484"/>
      <c r="K271" s="484">
        <v>0.13959407408013924</v>
      </c>
      <c r="L271" s="484">
        <v>0.13959407408013924</v>
      </c>
      <c r="M271" s="484">
        <v>5.7208943601470526E-3</v>
      </c>
      <c r="N271" s="484">
        <v>5.7208943601470526E-3</v>
      </c>
      <c r="O271" s="484">
        <v>0</v>
      </c>
      <c r="P271" s="484">
        <v>0</v>
      </c>
      <c r="Q271" s="484">
        <v>6.8111834579097927E-3</v>
      </c>
      <c r="R271" s="484">
        <v>6.8111834579097927E-3</v>
      </c>
      <c r="S271" s="484"/>
      <c r="T271" s="484"/>
      <c r="U271" s="484">
        <v>2.6899357716582387E-3</v>
      </c>
      <c r="V271" s="484">
        <v>2.6899357716582387E-3</v>
      </c>
      <c r="W271" s="484">
        <v>261</v>
      </c>
      <c r="X271" s="485">
        <v>234.2</v>
      </c>
      <c r="Y271" s="56" t="str">
        <f>IF(D271&gt;'[3]1d. STPIS MED Threshold'!$C$10,"Yes","NO")</f>
        <v>NO</v>
      </c>
      <c r="Z271" s="481"/>
    </row>
    <row r="272" spans="2:26" s="482" customFormat="1" x14ac:dyDescent="0.2">
      <c r="B272" s="209">
        <f t="shared" si="4"/>
        <v>41351</v>
      </c>
      <c r="C272" s="484">
        <v>7.4553868024177641E-2</v>
      </c>
      <c r="D272" s="484">
        <v>7.4553868024177641E-2</v>
      </c>
      <c r="E272" s="484">
        <v>0</v>
      </c>
      <c r="F272" s="484">
        <v>0</v>
      </c>
      <c r="G272" s="484">
        <v>3.4539989079880429E-2</v>
      </c>
      <c r="H272" s="484">
        <v>3.4539989079880429E-2</v>
      </c>
      <c r="I272" s="484"/>
      <c r="J272" s="484"/>
      <c r="K272" s="484">
        <v>0.18897804416866232</v>
      </c>
      <c r="L272" s="484">
        <v>0.18897804416866232</v>
      </c>
      <c r="M272" s="484">
        <v>1.9912499437761836E-3</v>
      </c>
      <c r="N272" s="484">
        <v>1.9912499437761836E-3</v>
      </c>
      <c r="O272" s="484">
        <v>0</v>
      </c>
      <c r="P272" s="484">
        <v>0</v>
      </c>
      <c r="Q272" s="484">
        <v>1.5712247550224289E-3</v>
      </c>
      <c r="R272" s="484">
        <v>1.5712247550224289E-3</v>
      </c>
      <c r="S272" s="484"/>
      <c r="T272" s="484"/>
      <c r="U272" s="484">
        <v>3.2057599466763327E-3</v>
      </c>
      <c r="V272" s="484">
        <v>3.2057599466763327E-3</v>
      </c>
      <c r="W272" s="484">
        <v>270</v>
      </c>
      <c r="X272" s="485">
        <v>231.8</v>
      </c>
      <c r="Y272" s="56" t="str">
        <f>IF(D272&gt;'[3]1d. STPIS MED Threshold'!$C$10,"Yes","NO")</f>
        <v>NO</v>
      </c>
      <c r="Z272" s="481"/>
    </row>
    <row r="273" spans="2:26" s="482" customFormat="1" x14ac:dyDescent="0.2">
      <c r="B273" s="209">
        <f t="shared" si="4"/>
        <v>41352</v>
      </c>
      <c r="C273" s="484">
        <v>6.3628657299092839E-2</v>
      </c>
      <c r="D273" s="484">
        <v>6.3628657299092839E-2</v>
      </c>
      <c r="E273" s="484">
        <v>0</v>
      </c>
      <c r="F273" s="484">
        <v>0</v>
      </c>
      <c r="G273" s="484">
        <v>1.6810775914383312E-2</v>
      </c>
      <c r="H273" s="484">
        <v>1.6810775914383312E-2</v>
      </c>
      <c r="I273" s="484"/>
      <c r="J273" s="484"/>
      <c r="K273" s="484">
        <v>0.19727267400686826</v>
      </c>
      <c r="L273" s="484">
        <v>0.19727267400686826</v>
      </c>
      <c r="M273" s="484">
        <v>1.5675603760090283E-3</v>
      </c>
      <c r="N273" s="484">
        <v>1.5675603760090283E-3</v>
      </c>
      <c r="O273" s="484">
        <v>0</v>
      </c>
      <c r="P273" s="484">
        <v>0</v>
      </c>
      <c r="Q273" s="484">
        <v>2.171138139141097E-4</v>
      </c>
      <c r="R273" s="484">
        <v>2.171138139141097E-4</v>
      </c>
      <c r="S273" s="484"/>
      <c r="T273" s="484"/>
      <c r="U273" s="484">
        <v>5.419509183936278E-3</v>
      </c>
      <c r="V273" s="484">
        <v>5.419509183936278E-3</v>
      </c>
      <c r="W273" s="484">
        <v>306</v>
      </c>
      <c r="X273" s="485">
        <v>282.8</v>
      </c>
      <c r="Y273" s="56" t="str">
        <f>IF(D273&gt;'[3]1d. STPIS MED Threshold'!$C$10,"Yes","NO")</f>
        <v>NO</v>
      </c>
      <c r="Z273" s="481"/>
    </row>
    <row r="274" spans="2:26" s="482" customFormat="1" x14ac:dyDescent="0.2">
      <c r="B274" s="209">
        <f t="shared" si="4"/>
        <v>41353</v>
      </c>
      <c r="C274" s="484">
        <v>0.14125293571076794</v>
      </c>
      <c r="D274" s="484">
        <v>0.14125293571076794</v>
      </c>
      <c r="E274" s="484">
        <v>0</v>
      </c>
      <c r="F274" s="484">
        <v>0</v>
      </c>
      <c r="G274" s="484">
        <v>5.9936787587898249E-2</v>
      </c>
      <c r="H274" s="484">
        <v>5.9936787587898249E-2</v>
      </c>
      <c r="I274" s="484"/>
      <c r="J274" s="484"/>
      <c r="K274" s="484">
        <v>0.3737677515991179</v>
      </c>
      <c r="L274" s="484">
        <v>0.3737677515991179</v>
      </c>
      <c r="M274" s="484">
        <v>1.8295119156654376E-3</v>
      </c>
      <c r="N274" s="484">
        <v>1.8295119156654376E-3</v>
      </c>
      <c r="O274" s="484">
        <v>0</v>
      </c>
      <c r="P274" s="484">
        <v>0</v>
      </c>
      <c r="Q274" s="484">
        <v>5.4639726862234107E-4</v>
      </c>
      <c r="R274" s="484">
        <v>5.4639726862234107E-4</v>
      </c>
      <c r="S274" s="484"/>
      <c r="T274" s="484"/>
      <c r="U274" s="484">
        <v>5.4940118206859758E-3</v>
      </c>
      <c r="V274" s="484">
        <v>5.4940118206859758E-3</v>
      </c>
      <c r="W274" s="484">
        <v>279</v>
      </c>
      <c r="X274" s="485">
        <v>256.39999999999998</v>
      </c>
      <c r="Y274" s="56" t="str">
        <f>IF(D274&gt;'[3]1d. STPIS MED Threshold'!$C$10,"Yes","NO")</f>
        <v>NO</v>
      </c>
      <c r="Z274" s="481"/>
    </row>
    <row r="275" spans="2:26" s="482" customFormat="1" x14ac:dyDescent="0.2">
      <c r="B275" s="209">
        <f t="shared" si="4"/>
        <v>41354</v>
      </c>
      <c r="C275" s="484">
        <v>9.8700380661692372E-2</v>
      </c>
      <c r="D275" s="484">
        <v>9.8700380661692372E-2</v>
      </c>
      <c r="E275" s="484">
        <v>0</v>
      </c>
      <c r="F275" s="484">
        <v>0</v>
      </c>
      <c r="G275" s="484">
        <v>0.12581368180447286</v>
      </c>
      <c r="H275" s="484">
        <v>0.12581368180447286</v>
      </c>
      <c r="I275" s="484"/>
      <c r="J275" s="484"/>
      <c r="K275" s="484">
        <v>2.2773966155427587E-2</v>
      </c>
      <c r="L275" s="484">
        <v>2.2773966155427587E-2</v>
      </c>
      <c r="M275" s="484">
        <v>1.0228243135965358E-3</v>
      </c>
      <c r="N275" s="484">
        <v>1.0228243135965358E-3</v>
      </c>
      <c r="O275" s="484">
        <v>0</v>
      </c>
      <c r="P275" s="484">
        <v>0</v>
      </c>
      <c r="Q275" s="484">
        <v>1.3170339888276246E-3</v>
      </c>
      <c r="R275" s="484">
        <v>1.3170339888276246E-3</v>
      </c>
      <c r="S275" s="484"/>
      <c r="T275" s="484"/>
      <c r="U275" s="484">
        <v>1.9840324881843335E-4</v>
      </c>
      <c r="V275" s="484">
        <v>1.9840324881843335E-4</v>
      </c>
      <c r="W275" s="484">
        <v>264</v>
      </c>
      <c r="X275" s="485">
        <v>249.2</v>
      </c>
      <c r="Y275" s="56" t="str">
        <f>IF(D275&gt;'[3]1d. STPIS MED Threshold'!$C$10,"Yes","NO")</f>
        <v>NO</v>
      </c>
      <c r="Z275" s="481"/>
    </row>
    <row r="276" spans="2:26" s="482" customFormat="1" x14ac:dyDescent="0.2">
      <c r="B276" s="209">
        <f t="shared" si="4"/>
        <v>41355</v>
      </c>
      <c r="C276" s="484">
        <v>1.3117670962225441E-2</v>
      </c>
      <c r="D276" s="484">
        <v>1.3117670962225441E-2</v>
      </c>
      <c r="E276" s="484">
        <v>0</v>
      </c>
      <c r="F276" s="484">
        <v>0</v>
      </c>
      <c r="G276" s="484">
        <v>1.4658457918390129E-2</v>
      </c>
      <c r="H276" s="484">
        <v>1.4658457918390129E-2</v>
      </c>
      <c r="I276" s="484"/>
      <c r="J276" s="484"/>
      <c r="K276" s="484">
        <v>8.8850900906011967E-3</v>
      </c>
      <c r="L276" s="484">
        <v>8.8850900906011967E-3</v>
      </c>
      <c r="M276" s="484">
        <v>2.2562666802107182E-4</v>
      </c>
      <c r="N276" s="484">
        <v>2.2562666802107182E-4</v>
      </c>
      <c r="O276" s="484">
        <v>0</v>
      </c>
      <c r="P276" s="484">
        <v>0</v>
      </c>
      <c r="Q276" s="484">
        <v>2.0608466824940401E-4</v>
      </c>
      <c r="R276" s="484">
        <v>2.0608466824940401E-4</v>
      </c>
      <c r="S276" s="484"/>
      <c r="T276" s="484"/>
      <c r="U276" s="484">
        <v>2.8365762149399205E-4</v>
      </c>
      <c r="V276" s="484">
        <v>2.8365762149399205E-4</v>
      </c>
      <c r="W276" s="484">
        <v>234</v>
      </c>
      <c r="X276" s="485">
        <v>220</v>
      </c>
      <c r="Y276" s="56" t="str">
        <f>IF(D276&gt;'[3]1d. STPIS MED Threshold'!$C$10,"Yes","NO")</f>
        <v>NO</v>
      </c>
      <c r="Z276" s="481"/>
    </row>
    <row r="277" spans="2:26" s="482" customFormat="1" x14ac:dyDescent="0.2">
      <c r="B277" s="209">
        <f t="shared" si="4"/>
        <v>41356</v>
      </c>
      <c r="C277" s="484">
        <v>0.12201693594691562</v>
      </c>
      <c r="D277" s="484">
        <v>0.12201693594691562</v>
      </c>
      <c r="E277" s="484">
        <v>0</v>
      </c>
      <c r="F277" s="484">
        <v>0</v>
      </c>
      <c r="G277" s="484">
        <v>2.41588871680317E-2</v>
      </c>
      <c r="H277" s="484">
        <v>2.41588871680317E-2</v>
      </c>
      <c r="I277" s="484"/>
      <c r="J277" s="484"/>
      <c r="K277" s="484">
        <v>0.39685040705481683</v>
      </c>
      <c r="L277" s="484">
        <v>0.39685040705481683</v>
      </c>
      <c r="M277" s="484">
        <v>1.1386602291250819E-3</v>
      </c>
      <c r="N277" s="484">
        <v>1.1386602291250819E-3</v>
      </c>
      <c r="O277" s="484">
        <v>0</v>
      </c>
      <c r="P277" s="484">
        <v>0</v>
      </c>
      <c r="Q277" s="484">
        <v>1.3359331949942092E-4</v>
      </c>
      <c r="R277" s="484">
        <v>1.3359331949942092E-4</v>
      </c>
      <c r="S277" s="484"/>
      <c r="T277" s="484"/>
      <c r="U277" s="484">
        <v>3.9649414136507131E-3</v>
      </c>
      <c r="V277" s="484">
        <v>3.9649414136507131E-3</v>
      </c>
      <c r="W277" s="484">
        <v>229</v>
      </c>
      <c r="X277" s="485">
        <v>203</v>
      </c>
      <c r="Y277" s="56" t="str">
        <f>IF(D277&gt;'[3]1d. STPIS MED Threshold'!$C$10,"Yes","NO")</f>
        <v>NO</v>
      </c>
      <c r="Z277" s="481"/>
    </row>
    <row r="278" spans="2:26" s="482" customFormat="1" x14ac:dyDescent="0.2">
      <c r="B278" s="209">
        <f t="shared" si="4"/>
        <v>41357</v>
      </c>
      <c r="C278" s="484">
        <v>18.746443079336153</v>
      </c>
      <c r="D278" s="484">
        <v>18.746443079336153</v>
      </c>
      <c r="E278" s="484">
        <v>0</v>
      </c>
      <c r="F278" s="484">
        <v>0</v>
      </c>
      <c r="G278" s="484">
        <v>11.036140521041661</v>
      </c>
      <c r="H278" s="484">
        <v>11.036140521041661</v>
      </c>
      <c r="I278" s="484"/>
      <c r="J278" s="484"/>
      <c r="K278" s="484">
        <v>40.872922885510903</v>
      </c>
      <c r="L278" s="484">
        <v>40.872922885510903</v>
      </c>
      <c r="M278" s="484">
        <v>5.1732788178740115E-2</v>
      </c>
      <c r="N278" s="484">
        <v>5.1732788178740115E-2</v>
      </c>
      <c r="O278" s="484">
        <v>0</v>
      </c>
      <c r="P278" s="484">
        <v>0</v>
      </c>
      <c r="Q278" s="484">
        <v>2.9379037320949233E-2</v>
      </c>
      <c r="R278" s="484">
        <v>2.9379037320949233E-2</v>
      </c>
      <c r="S278" s="484"/>
      <c r="T278" s="484"/>
      <c r="U278" s="484">
        <v>0.11585295674528119</v>
      </c>
      <c r="V278" s="484">
        <v>0.11585295674528119</v>
      </c>
      <c r="W278" s="484">
        <v>0</v>
      </c>
      <c r="X278" s="485">
        <v>0</v>
      </c>
      <c r="Y278" s="56" t="str">
        <f>IF(D278&gt;'[3]1d. STPIS MED Threshold'!$C$10,"Yes","NO")</f>
        <v>Yes</v>
      </c>
      <c r="Z278" s="481"/>
    </row>
    <row r="279" spans="2:26" s="482" customFormat="1" x14ac:dyDescent="0.2">
      <c r="B279" s="209">
        <f t="shared" si="4"/>
        <v>41358</v>
      </c>
      <c r="C279" s="484">
        <v>0.72844512022097474</v>
      </c>
      <c r="D279" s="484">
        <v>0.72844512022097474</v>
      </c>
      <c r="E279" s="484">
        <v>0</v>
      </c>
      <c r="F279" s="484">
        <v>0</v>
      </c>
      <c r="G279" s="484">
        <v>0.30094292004640233</v>
      </c>
      <c r="H279" s="484">
        <v>0.30094292004640233</v>
      </c>
      <c r="I279" s="484"/>
      <c r="J279" s="484"/>
      <c r="K279" s="484">
        <v>1.952320977138764</v>
      </c>
      <c r="L279" s="484">
        <v>1.952320977138764</v>
      </c>
      <c r="M279" s="484">
        <v>4.9254840594582794E-3</v>
      </c>
      <c r="N279" s="484">
        <v>4.9254840594582794E-3</v>
      </c>
      <c r="O279" s="484">
        <v>0</v>
      </c>
      <c r="P279" s="484">
        <v>0</v>
      </c>
      <c r="Q279" s="484">
        <v>3.4002243777177051E-3</v>
      </c>
      <c r="R279" s="484">
        <v>3.4002243777177051E-3</v>
      </c>
      <c r="S279" s="484"/>
      <c r="T279" s="484"/>
      <c r="U279" s="484">
        <v>9.3179033074733044E-3</v>
      </c>
      <c r="V279" s="484">
        <v>9.3179033074733044E-3</v>
      </c>
      <c r="W279" s="484">
        <v>1661</v>
      </c>
      <c r="X279" s="485">
        <v>1185</v>
      </c>
      <c r="Y279" s="56" t="str">
        <f>IF(D279&gt;'[3]1d. STPIS MED Threshold'!$C$10,"Yes","NO")</f>
        <v>NO</v>
      </c>
      <c r="Z279" s="481"/>
    </row>
    <row r="280" spans="2:26" s="482" customFormat="1" x14ac:dyDescent="0.2">
      <c r="B280" s="209">
        <f t="shared" si="4"/>
        <v>41359</v>
      </c>
      <c r="C280" s="484">
        <v>0.40946345730448264</v>
      </c>
      <c r="D280" s="484">
        <v>0.40946345730448264</v>
      </c>
      <c r="E280" s="484">
        <v>0</v>
      </c>
      <c r="F280" s="484">
        <v>0</v>
      </c>
      <c r="G280" s="484">
        <v>0.24980331261133129</v>
      </c>
      <c r="H280" s="484">
        <v>0.24980331261133129</v>
      </c>
      <c r="I280" s="484"/>
      <c r="J280" s="484"/>
      <c r="K280" s="484">
        <v>0.86787755951886458</v>
      </c>
      <c r="L280" s="484">
        <v>0.86787755951886458</v>
      </c>
      <c r="M280" s="484">
        <v>3.9687153287136061E-3</v>
      </c>
      <c r="N280" s="484">
        <v>3.9687153287136061E-3</v>
      </c>
      <c r="O280" s="484">
        <v>0</v>
      </c>
      <c r="P280" s="484">
        <v>0</v>
      </c>
      <c r="Q280" s="484">
        <v>1.9332004603950768E-3</v>
      </c>
      <c r="R280" s="484">
        <v>1.9332004603950768E-3</v>
      </c>
      <c r="S280" s="484"/>
      <c r="T280" s="484"/>
      <c r="U280" s="484">
        <v>9.8004987645692095E-3</v>
      </c>
      <c r="V280" s="484">
        <v>9.8004987645692095E-3</v>
      </c>
      <c r="W280" s="484">
        <v>522</v>
      </c>
      <c r="X280" s="485">
        <v>431.8</v>
      </c>
      <c r="Y280" s="56" t="str">
        <f>IF(D280&gt;'[3]1d. STPIS MED Threshold'!$C$10,"Yes","NO")</f>
        <v>NO</v>
      </c>
      <c r="Z280" s="481"/>
    </row>
    <row r="281" spans="2:26" s="482" customFormat="1" x14ac:dyDescent="0.2">
      <c r="B281" s="209">
        <f t="shared" si="4"/>
        <v>41360</v>
      </c>
      <c r="C281" s="484">
        <v>0.31391950128353252</v>
      </c>
      <c r="D281" s="484">
        <v>0.31391950128353252</v>
      </c>
      <c r="E281" s="484">
        <v>0</v>
      </c>
      <c r="F281" s="484">
        <v>0</v>
      </c>
      <c r="G281" s="484">
        <v>0.3615478120740438</v>
      </c>
      <c r="H281" s="484">
        <v>0.3615478120740438</v>
      </c>
      <c r="I281" s="484"/>
      <c r="J281" s="484"/>
      <c r="K281" s="484">
        <v>0.18187320558330455</v>
      </c>
      <c r="L281" s="484">
        <v>0.18187320558330455</v>
      </c>
      <c r="M281" s="484">
        <v>2.2148590385228186E-3</v>
      </c>
      <c r="N281" s="484">
        <v>2.2148590385228186E-3</v>
      </c>
      <c r="O281" s="484">
        <v>0</v>
      </c>
      <c r="P281" s="484">
        <v>0</v>
      </c>
      <c r="Q281" s="484">
        <v>2.6066504641158125E-3</v>
      </c>
      <c r="R281" s="484">
        <v>2.6066504641158125E-3</v>
      </c>
      <c r="S281" s="484"/>
      <c r="T281" s="484"/>
      <c r="U281" s="484">
        <v>1.124562725871379E-3</v>
      </c>
      <c r="V281" s="484">
        <v>1.124562725871379E-3</v>
      </c>
      <c r="W281" s="484">
        <v>413</v>
      </c>
      <c r="X281" s="485">
        <v>317.8</v>
      </c>
      <c r="Y281" s="56" t="str">
        <f>IF(D281&gt;'[3]1d. STPIS MED Threshold'!$C$10,"Yes","NO")</f>
        <v>NO</v>
      </c>
      <c r="Z281" s="481"/>
    </row>
    <row r="282" spans="2:26" s="482" customFormat="1" x14ac:dyDescent="0.2">
      <c r="B282" s="209">
        <f t="shared" si="4"/>
        <v>41361</v>
      </c>
      <c r="C282" s="484">
        <v>1.5548399794826893E-2</v>
      </c>
      <c r="D282" s="484">
        <v>1.5548399794826893E-2</v>
      </c>
      <c r="E282" s="484">
        <v>0</v>
      </c>
      <c r="F282" s="484">
        <v>0</v>
      </c>
      <c r="G282" s="484">
        <v>1.651340935414641E-2</v>
      </c>
      <c r="H282" s="484">
        <v>1.651340935414641E-2</v>
      </c>
      <c r="I282" s="484"/>
      <c r="J282" s="484"/>
      <c r="K282" s="484">
        <v>1.2973868247650185E-2</v>
      </c>
      <c r="L282" s="484">
        <v>1.2973868247650185E-2</v>
      </c>
      <c r="M282" s="484">
        <v>3.7207649754342426E-4</v>
      </c>
      <c r="N282" s="484">
        <v>3.7207649754342426E-4</v>
      </c>
      <c r="O282" s="484">
        <v>0</v>
      </c>
      <c r="P282" s="484">
        <v>0</v>
      </c>
      <c r="Q282" s="484">
        <v>4.8051990705587512E-4</v>
      </c>
      <c r="R282" s="484">
        <v>4.8051990705587512E-4</v>
      </c>
      <c r="S282" s="484"/>
      <c r="T282" s="484"/>
      <c r="U282" s="484">
        <v>6.7483986767854728E-5</v>
      </c>
      <c r="V282" s="484">
        <v>6.7483986767854728E-5</v>
      </c>
      <c r="W282" s="484">
        <v>292</v>
      </c>
      <c r="X282" s="485">
        <v>242.2</v>
      </c>
      <c r="Y282" s="56" t="str">
        <f>IF(D282&gt;'[3]1d. STPIS MED Threshold'!$C$10,"Yes","NO")</f>
        <v>NO</v>
      </c>
      <c r="Z282" s="481"/>
    </row>
    <row r="283" spans="2:26" s="482" customFormat="1" x14ac:dyDescent="0.2">
      <c r="B283" s="209">
        <f t="shared" si="4"/>
        <v>41362</v>
      </c>
      <c r="C283" s="484">
        <v>0.50887102542987839</v>
      </c>
      <c r="D283" s="484">
        <v>0.50887102542987839</v>
      </c>
      <c r="E283" s="484">
        <v>0</v>
      </c>
      <c r="F283" s="484">
        <v>0</v>
      </c>
      <c r="G283" s="484">
        <v>0.68704027134278667</v>
      </c>
      <c r="H283" s="484">
        <v>0.68704027134278667</v>
      </c>
      <c r="I283" s="484"/>
      <c r="J283" s="484"/>
      <c r="K283" s="484">
        <v>7.1591667165689732E-3</v>
      </c>
      <c r="L283" s="484">
        <v>7.1591667165689732E-3</v>
      </c>
      <c r="M283" s="484">
        <v>3.1839382515549404E-3</v>
      </c>
      <c r="N283" s="484">
        <v>3.1839382515549404E-3</v>
      </c>
      <c r="O283" s="484">
        <v>0</v>
      </c>
      <c r="P283" s="484">
        <v>0</v>
      </c>
      <c r="Q283" s="484">
        <v>4.2807818493719929E-3</v>
      </c>
      <c r="R283" s="484">
        <v>4.2807818493719929E-3</v>
      </c>
      <c r="S283" s="484"/>
      <c r="T283" s="484"/>
      <c r="U283" s="484">
        <v>9.5874388351991377E-5</v>
      </c>
      <c r="V283" s="484">
        <v>9.5874388351991377E-5</v>
      </c>
      <c r="W283" s="484">
        <v>283</v>
      </c>
      <c r="X283" s="485">
        <v>266.60000000000002</v>
      </c>
      <c r="Y283" s="56" t="str">
        <f>IF(D283&gt;'[3]1d. STPIS MED Threshold'!$C$10,"Yes","NO")</f>
        <v>NO</v>
      </c>
      <c r="Z283" s="481"/>
    </row>
    <row r="284" spans="2:26" s="482" customFormat="1" x14ac:dyDescent="0.2">
      <c r="B284" s="209">
        <f t="shared" si="4"/>
        <v>41363</v>
      </c>
      <c r="C284" s="484">
        <v>4.6321217187096517E-2</v>
      </c>
      <c r="D284" s="484">
        <v>4.6321217187096517E-2</v>
      </c>
      <c r="E284" s="484">
        <v>0</v>
      </c>
      <c r="F284" s="484">
        <v>0</v>
      </c>
      <c r="G284" s="484">
        <v>1.3013592580883875E-2</v>
      </c>
      <c r="H284" s="484">
        <v>1.3013592580883875E-2</v>
      </c>
      <c r="I284" s="484"/>
      <c r="J284" s="484"/>
      <c r="K284" s="484">
        <v>0.14170340676510987</v>
      </c>
      <c r="L284" s="484">
        <v>0.14170340676510987</v>
      </c>
      <c r="M284" s="484">
        <v>3.8349794337620957E-4</v>
      </c>
      <c r="N284" s="484">
        <v>3.8349794337620957E-4</v>
      </c>
      <c r="O284" s="484">
        <v>0</v>
      </c>
      <c r="P284" s="484">
        <v>0</v>
      </c>
      <c r="Q284" s="484">
        <v>1.5001936197318541E-4</v>
      </c>
      <c r="R284" s="484">
        <v>1.5001936197318541E-4</v>
      </c>
      <c r="S284" s="484"/>
      <c r="T284" s="484"/>
      <c r="U284" s="484">
        <v>1.0527580044927213E-3</v>
      </c>
      <c r="V284" s="484">
        <v>1.0527580044927213E-3</v>
      </c>
      <c r="W284" s="484">
        <v>139</v>
      </c>
      <c r="X284" s="485">
        <v>127.4</v>
      </c>
      <c r="Y284" s="56" t="str">
        <f>IF(D284&gt;'[3]1d. STPIS MED Threshold'!$C$10,"Yes","NO")</f>
        <v>NO</v>
      </c>
      <c r="Z284" s="481"/>
    </row>
    <row r="285" spans="2:26" s="482" customFormat="1" x14ac:dyDescent="0.2">
      <c r="B285" s="209">
        <f t="shared" si="4"/>
        <v>41364</v>
      </c>
      <c r="C285" s="484">
        <v>0.45075338705297835</v>
      </c>
      <c r="D285" s="484">
        <v>0.45075338705297835</v>
      </c>
      <c r="E285" s="484">
        <v>0</v>
      </c>
      <c r="F285" s="484">
        <v>0</v>
      </c>
      <c r="G285" s="484">
        <v>0.58151745825854162</v>
      </c>
      <c r="H285" s="484">
        <v>0.58151745825854162</v>
      </c>
      <c r="I285" s="484"/>
      <c r="J285" s="484"/>
      <c r="K285" s="484">
        <v>8.2763311878047446E-2</v>
      </c>
      <c r="L285" s="484">
        <v>8.2763311878047446E-2</v>
      </c>
      <c r="M285" s="484">
        <v>3.5090370337377296E-3</v>
      </c>
      <c r="N285" s="484">
        <v>3.5090370337377296E-3</v>
      </c>
      <c r="O285" s="484">
        <v>0</v>
      </c>
      <c r="P285" s="484">
        <v>0</v>
      </c>
      <c r="Q285" s="484">
        <v>4.0046964385183218E-3</v>
      </c>
      <c r="R285" s="484">
        <v>4.0046964385183218E-3</v>
      </c>
      <c r="S285" s="484"/>
      <c r="T285" s="484"/>
      <c r="U285" s="484">
        <v>2.1331811807739614E-3</v>
      </c>
      <c r="V285" s="484">
        <v>2.1331811807739614E-3</v>
      </c>
      <c r="W285" s="484">
        <v>335</v>
      </c>
      <c r="X285" s="485">
        <v>266.2</v>
      </c>
      <c r="Y285" s="56" t="str">
        <f>IF(D285&gt;'[3]1d. STPIS MED Threshold'!$C$10,"Yes","NO")</f>
        <v>NO</v>
      </c>
      <c r="Z285" s="481"/>
    </row>
    <row r="286" spans="2:26" s="482" customFormat="1" x14ac:dyDescent="0.2">
      <c r="B286" s="209">
        <f t="shared" si="4"/>
        <v>41365</v>
      </c>
      <c r="C286" s="484">
        <v>3.2646684981207673E-2</v>
      </c>
      <c r="D286" s="484">
        <v>3.2646684981207673E-2</v>
      </c>
      <c r="E286" s="484">
        <v>0</v>
      </c>
      <c r="F286" s="484">
        <v>0</v>
      </c>
      <c r="G286" s="484">
        <v>2.267360884486196E-2</v>
      </c>
      <c r="H286" s="484">
        <v>2.267360884486196E-2</v>
      </c>
      <c r="I286" s="484"/>
      <c r="J286" s="484"/>
      <c r="K286" s="484">
        <v>6.1425118115206442E-2</v>
      </c>
      <c r="L286" s="484">
        <v>6.1425118115206442E-2</v>
      </c>
      <c r="M286" s="484">
        <v>2.4023837339238988E-4</v>
      </c>
      <c r="N286" s="484">
        <v>2.4023837339238988E-4</v>
      </c>
      <c r="O286" s="484">
        <v>0</v>
      </c>
      <c r="P286" s="484">
        <v>0</v>
      </c>
      <c r="Q286" s="484">
        <v>2.4337330384952753E-4</v>
      </c>
      <c r="R286" s="484">
        <v>2.4337330384952753E-4</v>
      </c>
      <c r="S286" s="484"/>
      <c r="T286" s="484"/>
      <c r="U286" s="484">
        <v>2.3397675168147623E-4</v>
      </c>
      <c r="V286" s="484">
        <v>2.3397675168147623E-4</v>
      </c>
      <c r="W286" s="484">
        <v>168</v>
      </c>
      <c r="X286" s="485">
        <v>150</v>
      </c>
      <c r="Y286" s="56" t="str">
        <f>IF(D286&gt;'[3]1d. STPIS MED Threshold'!$C$10,"Yes","NO")</f>
        <v>NO</v>
      </c>
      <c r="Z286" s="481"/>
    </row>
    <row r="287" spans="2:26" s="482" customFormat="1" x14ac:dyDescent="0.2">
      <c r="B287" s="209">
        <f t="shared" si="4"/>
        <v>41366</v>
      </c>
      <c r="C287" s="484">
        <v>0.1782587856789298</v>
      </c>
      <c r="D287" s="484">
        <v>0.1782587856789298</v>
      </c>
      <c r="E287" s="484">
        <v>0</v>
      </c>
      <c r="F287" s="484">
        <v>0</v>
      </c>
      <c r="G287" s="484">
        <v>0.23769630442716216</v>
      </c>
      <c r="H287" s="484">
        <v>0.23769630442716216</v>
      </c>
      <c r="I287" s="484"/>
      <c r="J287" s="484"/>
      <c r="K287" s="484">
        <v>1.0305701271196696E-2</v>
      </c>
      <c r="L287" s="484">
        <v>1.0305701271196696E-2</v>
      </c>
      <c r="M287" s="484">
        <v>2.3108621424428491E-3</v>
      </c>
      <c r="N287" s="484">
        <v>2.3108621424428491E-3</v>
      </c>
      <c r="O287" s="484">
        <v>0</v>
      </c>
      <c r="P287" s="484">
        <v>0</v>
      </c>
      <c r="Q287" s="484">
        <v>3.0975949730868996E-3</v>
      </c>
      <c r="R287" s="484">
        <v>3.0975949730868996E-3</v>
      </c>
      <c r="S287" s="484"/>
      <c r="T287" s="484"/>
      <c r="U287" s="484">
        <v>8.6212522662039253E-5</v>
      </c>
      <c r="V287" s="484">
        <v>8.6212522662039253E-5</v>
      </c>
      <c r="W287" s="484">
        <v>409</v>
      </c>
      <c r="X287" s="485">
        <v>372.2</v>
      </c>
      <c r="Y287" s="56" t="str">
        <f>IF(D287&gt;'[3]1d. STPIS MED Threshold'!$C$10,"Yes","NO")</f>
        <v>NO</v>
      </c>
      <c r="Z287" s="481"/>
    </row>
    <row r="288" spans="2:26" s="482" customFormat="1" x14ac:dyDescent="0.2">
      <c r="B288" s="209">
        <f t="shared" si="4"/>
        <v>41367</v>
      </c>
      <c r="C288" s="484">
        <v>0.35421134743444499</v>
      </c>
      <c r="D288" s="484">
        <v>0.35421134743444499</v>
      </c>
      <c r="E288" s="484">
        <v>0</v>
      </c>
      <c r="F288" s="484">
        <v>0</v>
      </c>
      <c r="G288" s="484">
        <v>0.17800042836016966</v>
      </c>
      <c r="H288" s="484">
        <v>0.17800042836016966</v>
      </c>
      <c r="I288" s="484"/>
      <c r="J288" s="484"/>
      <c r="K288" s="484">
        <v>0.86042014889139684</v>
      </c>
      <c r="L288" s="484">
        <v>0.86042014889139684</v>
      </c>
      <c r="M288" s="484">
        <v>5.6855922290579893E-3</v>
      </c>
      <c r="N288" s="484">
        <v>5.6855922290579893E-3</v>
      </c>
      <c r="O288" s="484">
        <v>0</v>
      </c>
      <c r="P288" s="484">
        <v>0</v>
      </c>
      <c r="Q288" s="484">
        <v>5.1773765413943348E-3</v>
      </c>
      <c r="R288" s="484">
        <v>5.1773765413943348E-3</v>
      </c>
      <c r="S288" s="484"/>
      <c r="T288" s="484"/>
      <c r="U288" s="484">
        <v>7.1974194582290103E-3</v>
      </c>
      <c r="V288" s="484">
        <v>7.1974194582290103E-3</v>
      </c>
      <c r="W288" s="484">
        <v>418</v>
      </c>
      <c r="X288" s="485">
        <v>327</v>
      </c>
      <c r="Y288" s="56" t="str">
        <f>IF(D288&gt;'[3]1d. STPIS MED Threshold'!$C$10,"Yes","NO")</f>
        <v>NO</v>
      </c>
      <c r="Z288" s="481"/>
    </row>
    <row r="289" spans="2:26" s="482" customFormat="1" x14ac:dyDescent="0.2">
      <c r="B289" s="209">
        <f t="shared" si="4"/>
        <v>41368</v>
      </c>
      <c r="C289" s="484">
        <v>0.13791265244015913</v>
      </c>
      <c r="D289" s="484">
        <v>0.13791265244015913</v>
      </c>
      <c r="E289" s="484">
        <v>0</v>
      </c>
      <c r="F289" s="484">
        <v>0</v>
      </c>
      <c r="G289" s="484">
        <v>7.0586622975610774E-2</v>
      </c>
      <c r="H289" s="484">
        <v>7.0586622975610774E-2</v>
      </c>
      <c r="I289" s="484"/>
      <c r="J289" s="484"/>
      <c r="K289" s="484">
        <v>0.331376224094941</v>
      </c>
      <c r="L289" s="484">
        <v>0.331376224094941</v>
      </c>
      <c r="M289" s="484">
        <v>2.8306705340312454E-3</v>
      </c>
      <c r="N289" s="484">
        <v>2.8306705340312454E-3</v>
      </c>
      <c r="O289" s="484">
        <v>0</v>
      </c>
      <c r="P289" s="484">
        <v>0</v>
      </c>
      <c r="Q289" s="484">
        <v>1.792721104554915E-3</v>
      </c>
      <c r="R289" s="484">
        <v>1.792721104554915E-3</v>
      </c>
      <c r="S289" s="484"/>
      <c r="T289" s="484"/>
      <c r="U289" s="484">
        <v>5.8210856522346475E-3</v>
      </c>
      <c r="V289" s="484">
        <v>5.8210856522346475E-3</v>
      </c>
      <c r="W289" s="484">
        <v>357</v>
      </c>
      <c r="X289" s="485">
        <v>269.60000000000002</v>
      </c>
      <c r="Y289" s="56" t="str">
        <f>IF(D289&gt;'[3]1d. STPIS MED Threshold'!$C$10,"Yes","NO")</f>
        <v>NO</v>
      </c>
      <c r="Z289" s="481"/>
    </row>
    <row r="290" spans="2:26" s="482" customFormat="1" x14ac:dyDescent="0.2">
      <c r="B290" s="209">
        <f t="shared" si="4"/>
        <v>41369</v>
      </c>
      <c r="C290" s="484">
        <v>0.32831459913514022</v>
      </c>
      <c r="D290" s="484">
        <v>0.32831459913514022</v>
      </c>
      <c r="E290" s="484">
        <v>0</v>
      </c>
      <c r="F290" s="484">
        <v>0</v>
      </c>
      <c r="G290" s="484">
        <v>0.43892164491651003</v>
      </c>
      <c r="H290" s="484">
        <v>0.43892164491651003</v>
      </c>
      <c r="I290" s="484"/>
      <c r="J290" s="484"/>
      <c r="K290" s="484">
        <v>1.6231872077174428E-2</v>
      </c>
      <c r="L290" s="484">
        <v>1.6231872077174428E-2</v>
      </c>
      <c r="M290" s="484">
        <v>3.7075299276992514E-3</v>
      </c>
      <c r="N290" s="484">
        <v>3.7075299276992514E-3</v>
      </c>
      <c r="O290" s="484">
        <v>0</v>
      </c>
      <c r="P290" s="484">
        <v>0</v>
      </c>
      <c r="Q290" s="484">
        <v>4.8816076288083201E-3</v>
      </c>
      <c r="R290" s="484">
        <v>4.8816076288083201E-3</v>
      </c>
      <c r="S290" s="484"/>
      <c r="T290" s="484"/>
      <c r="U290" s="484">
        <v>3.9540152198109071E-4</v>
      </c>
      <c r="V290" s="484">
        <v>3.9540152198109071E-4</v>
      </c>
      <c r="W290" s="484">
        <v>357</v>
      </c>
      <c r="X290" s="485">
        <v>332.8</v>
      </c>
      <c r="Y290" s="56" t="str">
        <f>IF(D290&gt;'[3]1d. STPIS MED Threshold'!$C$10,"Yes","NO")</f>
        <v>NO</v>
      </c>
      <c r="Z290" s="481"/>
    </row>
    <row r="291" spans="2:26" s="482" customFormat="1" x14ac:dyDescent="0.2">
      <c r="B291" s="209">
        <f t="shared" si="4"/>
        <v>41370</v>
      </c>
      <c r="C291" s="484">
        <v>3.818126284670108E-3</v>
      </c>
      <c r="D291" s="484">
        <v>3.818126284670108E-3</v>
      </c>
      <c r="E291" s="484">
        <v>0</v>
      </c>
      <c r="F291" s="484">
        <v>0</v>
      </c>
      <c r="G291" s="484">
        <v>7.1412234998306063E-4</v>
      </c>
      <c r="H291" s="484">
        <v>7.1412234998306063E-4</v>
      </c>
      <c r="I291" s="484"/>
      <c r="J291" s="484"/>
      <c r="K291" s="484">
        <v>1.2712507615538517E-2</v>
      </c>
      <c r="L291" s="484">
        <v>1.2712507615538517E-2</v>
      </c>
      <c r="M291" s="484">
        <v>4.4684592789618493E-5</v>
      </c>
      <c r="N291" s="484">
        <v>4.4684592789618493E-5</v>
      </c>
      <c r="O291" s="484">
        <v>0</v>
      </c>
      <c r="P291" s="484">
        <v>0</v>
      </c>
      <c r="Q291" s="484">
        <v>9.173940122600133E-6</v>
      </c>
      <c r="R291" s="484">
        <v>9.173940122600133E-6</v>
      </c>
      <c r="S291" s="484"/>
      <c r="T291" s="484"/>
      <c r="U291" s="484">
        <v>1.4644990930110448E-4</v>
      </c>
      <c r="V291" s="484">
        <v>1.4644990930110448E-4</v>
      </c>
      <c r="W291" s="484">
        <v>143</v>
      </c>
      <c r="X291" s="485">
        <v>131.6</v>
      </c>
      <c r="Y291" s="56" t="str">
        <f>IF(D291&gt;'[3]1d. STPIS MED Threshold'!$C$10,"Yes","NO")</f>
        <v>NO</v>
      </c>
      <c r="Z291" s="481"/>
    </row>
    <row r="292" spans="2:26" s="482" customFormat="1" x14ac:dyDescent="0.2">
      <c r="B292" s="209">
        <f t="shared" si="4"/>
        <v>41371</v>
      </c>
      <c r="C292" s="484">
        <v>7.387426146057309E-2</v>
      </c>
      <c r="D292" s="484">
        <v>7.387426146057309E-2</v>
      </c>
      <c r="E292" s="484">
        <v>0</v>
      </c>
      <c r="F292" s="484">
        <v>0</v>
      </c>
      <c r="G292" s="484">
        <v>8.1572868726944664E-2</v>
      </c>
      <c r="H292" s="484">
        <v>8.1572868726944664E-2</v>
      </c>
      <c r="I292" s="484"/>
      <c r="J292" s="484"/>
      <c r="K292" s="484">
        <v>5.2738638616931836E-2</v>
      </c>
      <c r="L292" s="484">
        <v>5.2738638616931836E-2</v>
      </c>
      <c r="M292" s="484">
        <v>8.6261327562463794E-4</v>
      </c>
      <c r="N292" s="484">
        <v>8.6261327562463794E-4</v>
      </c>
      <c r="O292" s="484">
        <v>0</v>
      </c>
      <c r="P292" s="484">
        <v>0</v>
      </c>
      <c r="Q292" s="484">
        <v>9.3114253054472505E-4</v>
      </c>
      <c r="R292" s="484">
        <v>9.3114253054472505E-4</v>
      </c>
      <c r="S292" s="484"/>
      <c r="T292" s="484"/>
      <c r="U292" s="484">
        <v>6.7675393643193741E-4</v>
      </c>
      <c r="V292" s="484">
        <v>6.7675393643193741E-4</v>
      </c>
      <c r="W292" s="484">
        <v>123</v>
      </c>
      <c r="X292" s="485">
        <v>113.6</v>
      </c>
      <c r="Y292" s="56" t="str">
        <f>IF(D292&gt;'[3]1d. STPIS MED Threshold'!$C$10,"Yes","NO")</f>
        <v>NO</v>
      </c>
      <c r="Z292" s="481"/>
    </row>
    <row r="293" spans="2:26" s="482" customFormat="1" x14ac:dyDescent="0.2">
      <c r="B293" s="209">
        <f t="shared" si="4"/>
        <v>41372</v>
      </c>
      <c r="C293" s="484">
        <v>0.17962905458069206</v>
      </c>
      <c r="D293" s="484">
        <v>0.17962905458069206</v>
      </c>
      <c r="E293" s="484">
        <v>3.11738381150173E-2</v>
      </c>
      <c r="F293" s="484">
        <v>3.11738381150173E-2</v>
      </c>
      <c r="G293" s="484">
        <v>3.7751361022452135E-2</v>
      </c>
      <c r="H293" s="484">
        <v>3.7751361022452135E-2</v>
      </c>
      <c r="I293" s="484"/>
      <c r="J293" s="484"/>
      <c r="K293" s="484">
        <v>0.58613189432735036</v>
      </c>
      <c r="L293" s="484">
        <v>0.58613189432735036</v>
      </c>
      <c r="M293" s="484">
        <v>4.2493128567465625E-3</v>
      </c>
      <c r="N293" s="484">
        <v>4.2493128567465625E-3</v>
      </c>
      <c r="O293" s="484">
        <v>2.5863250648521001E-4</v>
      </c>
      <c r="P293" s="484">
        <v>2.5863250648521001E-4</v>
      </c>
      <c r="Q293" s="484">
        <v>7.0736895798800305E-4</v>
      </c>
      <c r="R293" s="484">
        <v>7.0736895798800305E-4</v>
      </c>
      <c r="S293" s="484"/>
      <c r="T293" s="484"/>
      <c r="U293" s="484">
        <v>1.4400726625545672E-2</v>
      </c>
      <c r="V293" s="484">
        <v>1.4400726625545672E-2</v>
      </c>
      <c r="W293" s="484">
        <v>325</v>
      </c>
      <c r="X293" s="485">
        <v>266.39999999999998</v>
      </c>
      <c r="Y293" s="56" t="str">
        <f>IF(D293&gt;'[3]1d. STPIS MED Threshold'!$C$10,"Yes","NO")</f>
        <v>NO</v>
      </c>
      <c r="Z293" s="481"/>
    </row>
    <row r="294" spans="2:26" s="482" customFormat="1" x14ac:dyDescent="0.2">
      <c r="B294" s="209">
        <f t="shared" si="4"/>
        <v>41373</v>
      </c>
      <c r="C294" s="484">
        <v>0.11662732942919986</v>
      </c>
      <c r="D294" s="484">
        <v>0.11662732942919986</v>
      </c>
      <c r="E294" s="484">
        <v>0</v>
      </c>
      <c r="F294" s="484">
        <v>0</v>
      </c>
      <c r="G294" s="484">
        <v>7.3648913551010678E-2</v>
      </c>
      <c r="H294" s="484">
        <v>7.3648913551010678E-2</v>
      </c>
      <c r="I294" s="484"/>
      <c r="J294" s="484"/>
      <c r="K294" s="484">
        <v>0.24060256525628729</v>
      </c>
      <c r="L294" s="484">
        <v>0.24060256525628729</v>
      </c>
      <c r="M294" s="484">
        <v>1.0015756971285816E-3</v>
      </c>
      <c r="N294" s="484">
        <v>1.0015756971285816E-3</v>
      </c>
      <c r="O294" s="484">
        <v>0</v>
      </c>
      <c r="P294" s="484">
        <v>0</v>
      </c>
      <c r="Q294" s="484">
        <v>4.567239586919492E-4</v>
      </c>
      <c r="R294" s="484">
        <v>4.567239586919492E-4</v>
      </c>
      <c r="S294" s="484"/>
      <c r="T294" s="484"/>
      <c r="U294" s="484">
        <v>2.5679468418376211E-3</v>
      </c>
      <c r="V294" s="484">
        <v>2.5679468418376211E-3</v>
      </c>
      <c r="W294" s="484">
        <v>229</v>
      </c>
      <c r="X294" s="485">
        <v>205.8</v>
      </c>
      <c r="Y294" s="56" t="str">
        <f>IF(D294&gt;'[3]1d. STPIS MED Threshold'!$C$10,"Yes","NO")</f>
        <v>NO</v>
      </c>
      <c r="Z294" s="481"/>
    </row>
    <row r="295" spans="2:26" s="482" customFormat="1" x14ac:dyDescent="0.2">
      <c r="B295" s="209">
        <f t="shared" si="4"/>
        <v>41374</v>
      </c>
      <c r="C295" s="484">
        <v>0.16845531815885526</v>
      </c>
      <c r="D295" s="484">
        <v>0.16845531815885526</v>
      </c>
      <c r="E295" s="484">
        <v>0</v>
      </c>
      <c r="F295" s="484">
        <v>0</v>
      </c>
      <c r="G295" s="484">
        <v>0.18193595884685501</v>
      </c>
      <c r="H295" s="484">
        <v>0.18193595884685501</v>
      </c>
      <c r="I295" s="484"/>
      <c r="J295" s="484"/>
      <c r="K295" s="484">
        <v>0.13184199696428778</v>
      </c>
      <c r="L295" s="484">
        <v>0.13184199696428778</v>
      </c>
      <c r="M295" s="484">
        <v>2.7606670824017179E-3</v>
      </c>
      <c r="N295" s="484">
        <v>2.7606670824017179E-3</v>
      </c>
      <c r="O295" s="484">
        <v>0</v>
      </c>
      <c r="P295" s="484">
        <v>0</v>
      </c>
      <c r="Q295" s="484">
        <v>3.2934768945937169E-3</v>
      </c>
      <c r="R295" s="484">
        <v>3.2934768945937169E-3</v>
      </c>
      <c r="S295" s="484"/>
      <c r="T295" s="484"/>
      <c r="U295" s="484">
        <v>1.2702151479593929E-3</v>
      </c>
      <c r="V295" s="484">
        <v>1.2702151479593929E-3</v>
      </c>
      <c r="W295" s="484">
        <v>333</v>
      </c>
      <c r="X295" s="485">
        <v>274.60000000000002</v>
      </c>
      <c r="Y295" s="56" t="str">
        <f>IF(D295&gt;'[3]1d. STPIS MED Threshold'!$C$10,"Yes","NO")</f>
        <v>NO</v>
      </c>
      <c r="Z295" s="481"/>
    </row>
    <row r="296" spans="2:26" s="482" customFormat="1" x14ac:dyDescent="0.2">
      <c r="B296" s="209">
        <f t="shared" si="4"/>
        <v>41375</v>
      </c>
      <c r="C296" s="484">
        <v>0.17508485458214282</v>
      </c>
      <c r="D296" s="484">
        <v>0.17508485458214282</v>
      </c>
      <c r="E296" s="484">
        <v>0</v>
      </c>
      <c r="F296" s="484">
        <v>0</v>
      </c>
      <c r="G296" s="484">
        <v>0.2067330131745779</v>
      </c>
      <c r="H296" s="484">
        <v>0.2067330131745779</v>
      </c>
      <c r="I296" s="484"/>
      <c r="J296" s="484"/>
      <c r="K296" s="484">
        <v>8.666198963122021E-2</v>
      </c>
      <c r="L296" s="484">
        <v>8.666198963122021E-2</v>
      </c>
      <c r="M296" s="484">
        <v>3.6364432776489495E-3</v>
      </c>
      <c r="N296" s="484">
        <v>3.6364432776489495E-3</v>
      </c>
      <c r="O296" s="484">
        <v>0</v>
      </c>
      <c r="P296" s="484">
        <v>0</v>
      </c>
      <c r="Q296" s="484">
        <v>3.8139675605674802E-3</v>
      </c>
      <c r="R296" s="484">
        <v>3.8139675605674802E-3</v>
      </c>
      <c r="S296" s="484"/>
      <c r="T296" s="484"/>
      <c r="U296" s="484">
        <v>3.1699721235472506E-3</v>
      </c>
      <c r="V296" s="484">
        <v>3.1699721235472506E-3</v>
      </c>
      <c r="W296" s="484">
        <v>335</v>
      </c>
      <c r="X296" s="485">
        <v>251.2</v>
      </c>
      <c r="Y296" s="56" t="str">
        <f>IF(D296&gt;'[3]1d. STPIS MED Threshold'!$C$10,"Yes","NO")</f>
        <v>NO</v>
      </c>
      <c r="Z296" s="481"/>
    </row>
    <row r="297" spans="2:26" s="482" customFormat="1" x14ac:dyDescent="0.2">
      <c r="B297" s="209">
        <f t="shared" si="4"/>
        <v>41376</v>
      </c>
      <c r="C297" s="484">
        <v>0.17908066440383014</v>
      </c>
      <c r="D297" s="484">
        <v>0.17908066440383014</v>
      </c>
      <c r="E297" s="484">
        <v>0</v>
      </c>
      <c r="F297" s="484">
        <v>0</v>
      </c>
      <c r="G297" s="484">
        <v>0.16068946404404696</v>
      </c>
      <c r="H297" s="484">
        <v>0.16068946404404696</v>
      </c>
      <c r="I297" s="484"/>
      <c r="J297" s="484"/>
      <c r="K297" s="484">
        <v>0.23359669604967842</v>
      </c>
      <c r="L297" s="484">
        <v>0.23359669604967842</v>
      </c>
      <c r="M297" s="484">
        <v>2.0087449704074244E-3</v>
      </c>
      <c r="N297" s="484">
        <v>2.0087449704074244E-3</v>
      </c>
      <c r="O297" s="484">
        <v>0</v>
      </c>
      <c r="P297" s="484">
        <v>0</v>
      </c>
      <c r="Q297" s="484">
        <v>1.9878328807661008E-3</v>
      </c>
      <c r="R297" s="484">
        <v>1.9878328807661008E-3</v>
      </c>
      <c r="S297" s="484"/>
      <c r="T297" s="484"/>
      <c r="U297" s="484">
        <v>2.0908070964904611E-3</v>
      </c>
      <c r="V297" s="484">
        <v>2.0908070964904611E-3</v>
      </c>
      <c r="W297" s="484">
        <v>231</v>
      </c>
      <c r="X297" s="485">
        <v>198.2</v>
      </c>
      <c r="Y297" s="56" t="str">
        <f>IF(D297&gt;'[3]1d. STPIS MED Threshold'!$C$10,"Yes","NO")</f>
        <v>NO</v>
      </c>
      <c r="Z297" s="481"/>
    </row>
    <row r="298" spans="2:26" s="482" customFormat="1" x14ac:dyDescent="0.2">
      <c r="B298" s="209">
        <f t="shared" si="4"/>
        <v>41377</v>
      </c>
      <c r="C298" s="484">
        <v>0.14751103001989957</v>
      </c>
      <c r="D298" s="484">
        <v>0.14751103001989957</v>
      </c>
      <c r="E298" s="484">
        <v>0</v>
      </c>
      <c r="F298" s="484">
        <v>0</v>
      </c>
      <c r="G298" s="484">
        <v>4.4954297445270228E-2</v>
      </c>
      <c r="H298" s="484">
        <v>4.4954297445270228E-2</v>
      </c>
      <c r="I298" s="484"/>
      <c r="J298" s="484"/>
      <c r="K298" s="484">
        <v>0.44209297970395228</v>
      </c>
      <c r="L298" s="484">
        <v>0.44209297970395228</v>
      </c>
      <c r="M298" s="484">
        <v>9.5741235184052247E-4</v>
      </c>
      <c r="N298" s="484">
        <v>9.5741235184052247E-4</v>
      </c>
      <c r="O298" s="484">
        <v>0</v>
      </c>
      <c r="P298" s="484">
        <v>0</v>
      </c>
      <c r="Q298" s="484">
        <v>1.6916522498209175E-4</v>
      </c>
      <c r="R298" s="484">
        <v>1.6916522498209175E-4</v>
      </c>
      <c r="S298" s="484"/>
      <c r="T298" s="484"/>
      <c r="U298" s="484">
        <v>3.2195971252663778E-3</v>
      </c>
      <c r="V298" s="484">
        <v>3.2195971252663778E-3</v>
      </c>
      <c r="W298" s="484">
        <v>241</v>
      </c>
      <c r="X298" s="485">
        <v>209</v>
      </c>
      <c r="Y298" s="56" t="str">
        <f>IF(D298&gt;'[3]1d. STPIS MED Threshold'!$C$10,"Yes","NO")</f>
        <v>NO</v>
      </c>
      <c r="Z298" s="481"/>
    </row>
    <row r="299" spans="2:26" s="482" customFormat="1" x14ac:dyDescent="0.2">
      <c r="B299" s="209">
        <f t="shared" si="4"/>
        <v>41378</v>
      </c>
      <c r="C299" s="484">
        <v>2.8328106606500175E-2</v>
      </c>
      <c r="D299" s="484">
        <v>2.8328106606500175E-2</v>
      </c>
      <c r="E299" s="484">
        <v>0</v>
      </c>
      <c r="F299" s="484">
        <v>0</v>
      </c>
      <c r="G299" s="484">
        <v>2.5888157096644174E-2</v>
      </c>
      <c r="H299" s="484">
        <v>2.5888157096644174E-2</v>
      </c>
      <c r="I299" s="484"/>
      <c r="J299" s="484"/>
      <c r="K299" s="484">
        <v>3.7332775491741521E-2</v>
      </c>
      <c r="L299" s="484">
        <v>3.7332775491741521E-2</v>
      </c>
      <c r="M299" s="484">
        <v>1.7070311174753757E-4</v>
      </c>
      <c r="N299" s="484">
        <v>1.7070311174753757E-4</v>
      </c>
      <c r="O299" s="484">
        <v>0</v>
      </c>
      <c r="P299" s="484">
        <v>0</v>
      </c>
      <c r="Q299" s="484">
        <v>1.2718415588692847E-4</v>
      </c>
      <c r="R299" s="484">
        <v>1.2718415588692847E-4</v>
      </c>
      <c r="S299" s="484"/>
      <c r="T299" s="484"/>
      <c r="U299" s="484">
        <v>3.1706730473103791E-4</v>
      </c>
      <c r="V299" s="484">
        <v>3.1706730473103791E-4</v>
      </c>
      <c r="W299" s="484">
        <v>164</v>
      </c>
      <c r="X299" s="485">
        <v>140.4</v>
      </c>
      <c r="Y299" s="56" t="str">
        <f>IF(D299&gt;'[3]1d. STPIS MED Threshold'!$C$10,"Yes","NO")</f>
        <v>NO</v>
      </c>
      <c r="Z299" s="481"/>
    </row>
    <row r="300" spans="2:26" s="482" customFormat="1" x14ac:dyDescent="0.2">
      <c r="B300" s="209">
        <f t="shared" si="4"/>
        <v>41379</v>
      </c>
      <c r="C300" s="484">
        <v>1.3683046306527457E-2</v>
      </c>
      <c r="D300" s="484">
        <v>1.3683046306527457E-2</v>
      </c>
      <c r="E300" s="484">
        <v>0</v>
      </c>
      <c r="F300" s="484">
        <v>0</v>
      </c>
      <c r="G300" s="484">
        <v>1.8806143805718125E-2</v>
      </c>
      <c r="H300" s="484">
        <v>1.8806143805718125E-2</v>
      </c>
      <c r="I300" s="484"/>
      <c r="J300" s="484"/>
      <c r="K300" s="484">
        <v>1.2995529030970267E-3</v>
      </c>
      <c r="L300" s="484">
        <v>1.2995529030970267E-3</v>
      </c>
      <c r="M300" s="484">
        <v>1.7005208630216305E-4</v>
      </c>
      <c r="N300" s="484">
        <v>1.7005208630216305E-4</v>
      </c>
      <c r="O300" s="484">
        <v>0</v>
      </c>
      <c r="P300" s="484">
        <v>0</v>
      </c>
      <c r="Q300" s="484">
        <v>2.2464658562477453E-4</v>
      </c>
      <c r="R300" s="484">
        <v>2.2464658562477453E-4</v>
      </c>
      <c r="S300" s="484"/>
      <c r="T300" s="484"/>
      <c r="U300" s="484">
        <v>3.6098691750593966E-5</v>
      </c>
      <c r="V300" s="484">
        <v>3.6098691750593966E-5</v>
      </c>
      <c r="W300" s="484">
        <v>266</v>
      </c>
      <c r="X300" s="485">
        <v>238.6</v>
      </c>
      <c r="Y300" s="56" t="str">
        <f>IF(D300&gt;'[3]1d. STPIS MED Threshold'!$C$10,"Yes","NO")</f>
        <v>NO</v>
      </c>
      <c r="Z300" s="481"/>
    </row>
    <row r="301" spans="2:26" s="482" customFormat="1" x14ac:dyDescent="0.2">
      <c r="B301" s="209">
        <f t="shared" si="4"/>
        <v>41380</v>
      </c>
      <c r="C301" s="484">
        <v>0.2707990069598547</v>
      </c>
      <c r="D301" s="484">
        <v>0.2707990069598547</v>
      </c>
      <c r="E301" s="484">
        <v>0</v>
      </c>
      <c r="F301" s="484">
        <v>0</v>
      </c>
      <c r="G301" s="484">
        <v>1.9443200008854643E-2</v>
      </c>
      <c r="H301" s="484">
        <v>1.9443200008854643E-2</v>
      </c>
      <c r="I301" s="484"/>
      <c r="J301" s="484"/>
      <c r="K301" s="484">
        <v>0.99414968837898643</v>
      </c>
      <c r="L301" s="484">
        <v>0.99414968837898643</v>
      </c>
      <c r="M301" s="484">
        <v>3.7351300372969404E-3</v>
      </c>
      <c r="N301" s="484">
        <v>3.7351300372969404E-3</v>
      </c>
      <c r="O301" s="484">
        <v>0</v>
      </c>
      <c r="P301" s="484">
        <v>0</v>
      </c>
      <c r="Q301" s="484">
        <v>3.6237480804184399E-4</v>
      </c>
      <c r="R301" s="484">
        <v>3.6237480804184399E-4</v>
      </c>
      <c r="S301" s="484"/>
      <c r="T301" s="484"/>
      <c r="U301" s="484">
        <v>1.3440723931461014E-2</v>
      </c>
      <c r="V301" s="484">
        <v>1.3440723931461014E-2</v>
      </c>
      <c r="W301" s="484">
        <v>403</v>
      </c>
      <c r="X301" s="485">
        <v>332.4</v>
      </c>
      <c r="Y301" s="56" t="str">
        <f>IF(D301&gt;'[3]1d. STPIS MED Threshold'!$C$10,"Yes","NO")</f>
        <v>NO</v>
      </c>
      <c r="Z301" s="481"/>
    </row>
    <row r="302" spans="2:26" s="482" customFormat="1" x14ac:dyDescent="0.2">
      <c r="B302" s="209">
        <f t="shared" si="4"/>
        <v>41381</v>
      </c>
      <c r="C302" s="484">
        <v>0.48683168528491516</v>
      </c>
      <c r="D302" s="484">
        <v>0.48683168528491516</v>
      </c>
      <c r="E302" s="484">
        <v>0</v>
      </c>
      <c r="F302" s="484">
        <v>0</v>
      </c>
      <c r="G302" s="484">
        <v>0.33512429917494302</v>
      </c>
      <c r="H302" s="484">
        <v>0.33512429917494302</v>
      </c>
      <c r="I302" s="484"/>
      <c r="J302" s="484"/>
      <c r="K302" s="484">
        <v>0.92969140512398707</v>
      </c>
      <c r="L302" s="484">
        <v>0.92969140512398707</v>
      </c>
      <c r="M302" s="484">
        <v>9.8276650432602454E-3</v>
      </c>
      <c r="N302" s="484">
        <v>9.8276650432602454E-3</v>
      </c>
      <c r="O302" s="484">
        <v>0</v>
      </c>
      <c r="P302" s="484">
        <v>0</v>
      </c>
      <c r="Q302" s="484">
        <v>9.0856543625006218E-3</v>
      </c>
      <c r="R302" s="484">
        <v>9.0856543625006218E-3</v>
      </c>
      <c r="S302" s="484"/>
      <c r="T302" s="484"/>
      <c r="U302" s="484">
        <v>1.208658229733172E-2</v>
      </c>
      <c r="V302" s="484">
        <v>1.208658229733172E-2</v>
      </c>
      <c r="W302" s="484">
        <v>365</v>
      </c>
      <c r="X302" s="485">
        <v>312.39999999999998</v>
      </c>
      <c r="Y302" s="56" t="str">
        <f>IF(D302&gt;'[3]1d. STPIS MED Threshold'!$C$10,"Yes","NO")</f>
        <v>NO</v>
      </c>
      <c r="Z302" s="481"/>
    </row>
    <row r="303" spans="2:26" s="482" customFormat="1" x14ac:dyDescent="0.2">
      <c r="B303" s="209">
        <f t="shared" si="4"/>
        <v>41382</v>
      </c>
      <c r="C303" s="484">
        <v>0.13853630076006135</v>
      </c>
      <c r="D303" s="484">
        <v>0.13853630076006135</v>
      </c>
      <c r="E303" s="484">
        <v>0</v>
      </c>
      <c r="F303" s="484">
        <v>0</v>
      </c>
      <c r="G303" s="484">
        <v>0.14030838862613906</v>
      </c>
      <c r="H303" s="484">
        <v>0.14030838862613906</v>
      </c>
      <c r="I303" s="484"/>
      <c r="J303" s="484"/>
      <c r="K303" s="484">
        <v>0.13884802652259748</v>
      </c>
      <c r="L303" s="484">
        <v>0.13884802652259748</v>
      </c>
      <c r="M303" s="484">
        <v>1.2462119192282292E-3</v>
      </c>
      <c r="N303" s="484">
        <v>1.2462119192282292E-3</v>
      </c>
      <c r="O303" s="484">
        <v>0</v>
      </c>
      <c r="P303" s="484">
        <v>0</v>
      </c>
      <c r="Q303" s="484">
        <v>8.300027706212215E-4</v>
      </c>
      <c r="R303" s="484">
        <v>8.300027706212215E-4</v>
      </c>
      <c r="S303" s="484"/>
      <c r="T303" s="484"/>
      <c r="U303" s="484">
        <v>2.5017057329963892E-3</v>
      </c>
      <c r="V303" s="484">
        <v>2.5017057329963892E-3</v>
      </c>
      <c r="W303" s="484">
        <v>340</v>
      </c>
      <c r="X303" s="485">
        <v>268.2</v>
      </c>
      <c r="Y303" s="56" t="str">
        <f>IF(D303&gt;'[3]1d. STPIS MED Threshold'!$C$10,"Yes","NO")</f>
        <v>NO</v>
      </c>
      <c r="Z303" s="481"/>
    </row>
    <row r="304" spans="2:26" s="482" customFormat="1" x14ac:dyDescent="0.2">
      <c r="B304" s="209">
        <f t="shared" si="4"/>
        <v>41383</v>
      </c>
      <c r="C304" s="484">
        <v>4.3132335662912205E-2</v>
      </c>
      <c r="D304" s="484">
        <v>4.3132335662912205E-2</v>
      </c>
      <c r="E304" s="484">
        <v>0</v>
      </c>
      <c r="F304" s="484">
        <v>0</v>
      </c>
      <c r="G304" s="484">
        <v>4.3535967721699036E-2</v>
      </c>
      <c r="H304" s="484">
        <v>4.3535967721699036E-2</v>
      </c>
      <c r="I304" s="484"/>
      <c r="J304" s="484"/>
      <c r="K304" s="484">
        <v>4.7438584906730828E-2</v>
      </c>
      <c r="L304" s="484">
        <v>4.7438584906730828E-2</v>
      </c>
      <c r="M304" s="484">
        <v>1.0487030593233975E-3</v>
      </c>
      <c r="N304" s="484">
        <v>1.0487030593233975E-3</v>
      </c>
      <c r="O304" s="484">
        <v>0</v>
      </c>
      <c r="P304" s="484">
        <v>0</v>
      </c>
      <c r="Q304" s="484">
        <v>2.4224317949723007E-4</v>
      </c>
      <c r="R304" s="484">
        <v>2.4224317949723007E-4</v>
      </c>
      <c r="S304" s="484"/>
      <c r="T304" s="484"/>
      <c r="U304" s="484">
        <v>3.3892818933518479E-3</v>
      </c>
      <c r="V304" s="484">
        <v>3.3892818933518479E-3</v>
      </c>
      <c r="W304" s="484">
        <v>239</v>
      </c>
      <c r="X304" s="485">
        <v>214.6</v>
      </c>
      <c r="Y304" s="56" t="str">
        <f>IF(D304&gt;'[3]1d. STPIS MED Threshold'!$C$10,"Yes","NO")</f>
        <v>NO</v>
      </c>
      <c r="Z304" s="481"/>
    </row>
    <row r="305" spans="2:26" s="482" customFormat="1" x14ac:dyDescent="0.2">
      <c r="B305" s="209">
        <f t="shared" si="4"/>
        <v>41384</v>
      </c>
      <c r="C305" s="484">
        <v>7.1213591463409345E-2</v>
      </c>
      <c r="D305" s="484">
        <v>7.1213591463409345E-2</v>
      </c>
      <c r="E305" s="484">
        <v>0</v>
      </c>
      <c r="F305" s="484">
        <v>0</v>
      </c>
      <c r="G305" s="484">
        <v>9.7396288416029944E-2</v>
      </c>
      <c r="H305" s="484">
        <v>9.7396288416029944E-2</v>
      </c>
      <c r="I305" s="484"/>
      <c r="J305" s="484"/>
      <c r="K305" s="484">
        <v>0</v>
      </c>
      <c r="L305" s="484">
        <v>0</v>
      </c>
      <c r="M305" s="484">
        <v>1.2779423246739932E-3</v>
      </c>
      <c r="N305" s="484">
        <v>1.2779423246739932E-3</v>
      </c>
      <c r="O305" s="484">
        <v>0</v>
      </c>
      <c r="P305" s="484">
        <v>0</v>
      </c>
      <c r="Q305" s="484">
        <v>1.7398528275652649E-3</v>
      </c>
      <c r="R305" s="484">
        <v>1.7398528275652649E-3</v>
      </c>
      <c r="S305" s="484"/>
      <c r="T305" s="484"/>
      <c r="U305" s="484">
        <v>0</v>
      </c>
      <c r="V305" s="484">
        <v>0</v>
      </c>
      <c r="W305" s="484">
        <v>203</v>
      </c>
      <c r="X305" s="485">
        <v>169.8</v>
      </c>
      <c r="Y305" s="56" t="str">
        <f>IF(D305&gt;'[3]1d. STPIS MED Threshold'!$C$10,"Yes","NO")</f>
        <v>NO</v>
      </c>
      <c r="Z305" s="481"/>
    </row>
    <row r="306" spans="2:26" s="482" customFormat="1" x14ac:dyDescent="0.2">
      <c r="B306" s="209">
        <f t="shared" si="4"/>
        <v>41385</v>
      </c>
      <c r="C306" s="484">
        <v>7.8152838379036887E-2</v>
      </c>
      <c r="D306" s="484">
        <v>7.8152838379036887E-2</v>
      </c>
      <c r="E306" s="484">
        <v>0</v>
      </c>
      <c r="F306" s="484">
        <v>0</v>
      </c>
      <c r="G306" s="484">
        <v>5.7451567511112699E-4</v>
      </c>
      <c r="H306" s="484">
        <v>5.7451567511112699E-4</v>
      </c>
      <c r="I306" s="484"/>
      <c r="J306" s="484"/>
      <c r="K306" s="484">
        <v>0.30253669838173769</v>
      </c>
      <c r="L306" s="484">
        <v>0.30253669838173769</v>
      </c>
      <c r="M306" s="484">
        <v>1.1831079683794975E-3</v>
      </c>
      <c r="N306" s="484">
        <v>1.1831079683794975E-3</v>
      </c>
      <c r="O306" s="484">
        <v>0</v>
      </c>
      <c r="P306" s="484">
        <v>0</v>
      </c>
      <c r="Q306" s="484">
        <v>6.04293937474452E-6</v>
      </c>
      <c r="R306" s="484">
        <v>6.04293937474452E-6</v>
      </c>
      <c r="S306" s="484"/>
      <c r="T306" s="484"/>
      <c r="U306" s="484">
        <v>4.5799178380022572E-3</v>
      </c>
      <c r="V306" s="484">
        <v>4.5799178380022572E-3</v>
      </c>
      <c r="W306" s="484">
        <v>113</v>
      </c>
      <c r="X306" s="485">
        <v>109</v>
      </c>
      <c r="Y306" s="56" t="str">
        <f>IF(D306&gt;'[3]1d. STPIS MED Threshold'!$C$10,"Yes","NO")</f>
        <v>NO</v>
      </c>
      <c r="Z306" s="481"/>
    </row>
    <row r="307" spans="2:26" s="482" customFormat="1" x14ac:dyDescent="0.2">
      <c r="B307" s="209">
        <f t="shared" si="4"/>
        <v>41386</v>
      </c>
      <c r="C307" s="484">
        <v>1.5485084357669696E-2</v>
      </c>
      <c r="D307" s="484">
        <v>1.5485084357669696E-2</v>
      </c>
      <c r="E307" s="484">
        <v>0</v>
      </c>
      <c r="F307" s="484">
        <v>0</v>
      </c>
      <c r="G307" s="484">
        <v>2.152878629121318E-2</v>
      </c>
      <c r="H307" s="484">
        <v>2.152878629121318E-2</v>
      </c>
      <c r="I307" s="484"/>
      <c r="J307" s="484"/>
      <c r="K307" s="484">
        <v>4.6377363327796883E-3</v>
      </c>
      <c r="L307" s="484">
        <v>4.6377363327796883E-3</v>
      </c>
      <c r="M307" s="484">
        <v>2.6541436919911112E-4</v>
      </c>
      <c r="N307" s="484">
        <v>2.6541436919911112E-4</v>
      </c>
      <c r="O307" s="484">
        <v>0</v>
      </c>
      <c r="P307" s="484">
        <v>0</v>
      </c>
      <c r="Q307" s="484">
        <v>3.6729726548041905E-4</v>
      </c>
      <c r="R307" s="484">
        <v>3.6729726548041905E-4</v>
      </c>
      <c r="S307" s="484"/>
      <c r="T307" s="484"/>
      <c r="U307" s="484">
        <v>3.4566978879460685E-5</v>
      </c>
      <c r="V307" s="484">
        <v>3.4566978879460685E-5</v>
      </c>
      <c r="W307" s="484">
        <v>245</v>
      </c>
      <c r="X307" s="485">
        <v>199.2</v>
      </c>
      <c r="Y307" s="56" t="str">
        <f>IF(D307&gt;'[3]1d. STPIS MED Threshold'!$C$10,"Yes","NO")</f>
        <v>NO</v>
      </c>
      <c r="Z307" s="481"/>
    </row>
    <row r="308" spans="2:26" s="482" customFormat="1" x14ac:dyDescent="0.2">
      <c r="B308" s="209">
        <f t="shared" si="4"/>
        <v>41387</v>
      </c>
      <c r="C308" s="484">
        <v>0.16217383725469744</v>
      </c>
      <c r="D308" s="484">
        <v>0.16217383725469744</v>
      </c>
      <c r="E308" s="484">
        <v>0</v>
      </c>
      <c r="F308" s="484">
        <v>0</v>
      </c>
      <c r="G308" s="484">
        <v>6.7324937877621699E-2</v>
      </c>
      <c r="H308" s="484">
        <v>6.7324937877621699E-2</v>
      </c>
      <c r="I308" s="484"/>
      <c r="J308" s="484"/>
      <c r="K308" s="484">
        <v>0.43828536100164384</v>
      </c>
      <c r="L308" s="484">
        <v>0.43828536100164384</v>
      </c>
      <c r="M308" s="484">
        <v>3.1029120249506151E-3</v>
      </c>
      <c r="N308" s="484">
        <v>3.1029120249506151E-3</v>
      </c>
      <c r="O308" s="484">
        <v>0</v>
      </c>
      <c r="P308" s="484">
        <v>0</v>
      </c>
      <c r="Q308" s="484">
        <v>1.843684809493786E-3</v>
      </c>
      <c r="R308" s="484">
        <v>1.843684809493786E-3</v>
      </c>
      <c r="S308" s="484"/>
      <c r="T308" s="484"/>
      <c r="U308" s="484">
        <v>6.7684619263843494E-3</v>
      </c>
      <c r="V308" s="484">
        <v>6.7684619263843494E-3</v>
      </c>
      <c r="W308" s="484">
        <v>273</v>
      </c>
      <c r="X308" s="485">
        <v>224.8</v>
      </c>
      <c r="Y308" s="56" t="str">
        <f>IF(D308&gt;'[3]1d. STPIS MED Threshold'!$C$10,"Yes","NO")</f>
        <v>NO</v>
      </c>
      <c r="Z308" s="481"/>
    </row>
    <row r="309" spans="2:26" s="482" customFormat="1" x14ac:dyDescent="0.2">
      <c r="B309" s="209">
        <f t="shared" si="4"/>
        <v>41388</v>
      </c>
      <c r="C309" s="484">
        <v>2.2726118252257989E-2</v>
      </c>
      <c r="D309" s="484">
        <v>2.2726118252257989E-2</v>
      </c>
      <c r="E309" s="484">
        <v>0</v>
      </c>
      <c r="F309" s="484">
        <v>0</v>
      </c>
      <c r="G309" s="484">
        <v>2.1482439071998042E-2</v>
      </c>
      <c r="H309" s="484">
        <v>2.1482439071998042E-2</v>
      </c>
      <c r="I309" s="484"/>
      <c r="J309" s="484"/>
      <c r="K309" s="484">
        <v>3.0888452263396142E-2</v>
      </c>
      <c r="L309" s="484">
        <v>3.0888452263396142E-2</v>
      </c>
      <c r="M309" s="484">
        <v>2.1372333740167111E-4</v>
      </c>
      <c r="N309" s="484">
        <v>2.1372333740167111E-4</v>
      </c>
      <c r="O309" s="484">
        <v>0</v>
      </c>
      <c r="P309" s="484">
        <v>0</v>
      </c>
      <c r="Q309" s="484">
        <v>1.915733022906174E-4</v>
      </c>
      <c r="R309" s="484">
        <v>1.915733022906174E-4</v>
      </c>
      <c r="S309" s="484"/>
      <c r="T309" s="484"/>
      <c r="U309" s="484">
        <v>3.2268507170119914E-4</v>
      </c>
      <c r="V309" s="484">
        <v>3.2268507170119914E-4</v>
      </c>
      <c r="W309" s="484">
        <v>229</v>
      </c>
      <c r="X309" s="485">
        <v>193.4</v>
      </c>
      <c r="Y309" s="56" t="str">
        <f>IF(D309&gt;'[3]1d. STPIS MED Threshold'!$C$10,"Yes","NO")</f>
        <v>NO</v>
      </c>
      <c r="Z309" s="481"/>
    </row>
    <row r="310" spans="2:26" s="482" customFormat="1" x14ac:dyDescent="0.2">
      <c r="B310" s="209">
        <f t="shared" si="4"/>
        <v>41389</v>
      </c>
      <c r="C310" s="484">
        <v>0.31657872761735445</v>
      </c>
      <c r="D310" s="484">
        <v>0.31657872761735445</v>
      </c>
      <c r="E310" s="484">
        <v>0</v>
      </c>
      <c r="F310" s="484">
        <v>0</v>
      </c>
      <c r="G310" s="484">
        <v>0.42835635252511572</v>
      </c>
      <c r="H310" s="484">
        <v>0.42835635252511572</v>
      </c>
      <c r="I310" s="484"/>
      <c r="J310" s="484"/>
      <c r="K310" s="484">
        <v>2.8668646772028318E-3</v>
      </c>
      <c r="L310" s="484">
        <v>2.8668646772028318E-3</v>
      </c>
      <c r="M310" s="484">
        <v>2.1056709774513521E-3</v>
      </c>
      <c r="N310" s="484">
        <v>2.1056709774513521E-3</v>
      </c>
      <c r="O310" s="484">
        <v>0</v>
      </c>
      <c r="P310" s="484">
        <v>0</v>
      </c>
      <c r="Q310" s="484">
        <v>2.8568020375956756E-3</v>
      </c>
      <c r="R310" s="484">
        <v>2.8568020375956756E-3</v>
      </c>
      <c r="S310" s="484"/>
      <c r="T310" s="484"/>
      <c r="U310" s="484">
        <v>1.4406355161890697E-5</v>
      </c>
      <c r="V310" s="484">
        <v>1.4406355161890697E-5</v>
      </c>
      <c r="W310" s="484">
        <v>189</v>
      </c>
      <c r="X310" s="485">
        <v>151</v>
      </c>
      <c r="Y310" s="56" t="str">
        <f>IF(D310&gt;'[3]1d. STPIS MED Threshold'!$C$10,"Yes","NO")</f>
        <v>NO</v>
      </c>
      <c r="Z310" s="481"/>
    </row>
    <row r="311" spans="2:26" s="482" customFormat="1" x14ac:dyDescent="0.2">
      <c r="B311" s="209">
        <f t="shared" si="4"/>
        <v>41390</v>
      </c>
      <c r="C311" s="484">
        <v>7.9281576791400271E-2</v>
      </c>
      <c r="D311" s="484">
        <v>7.9281576791400271E-2</v>
      </c>
      <c r="E311" s="484">
        <v>0</v>
      </c>
      <c r="F311" s="484">
        <v>0</v>
      </c>
      <c r="G311" s="484">
        <v>7.84820972807794E-2</v>
      </c>
      <c r="H311" s="484">
        <v>7.84820972807794E-2</v>
      </c>
      <c r="I311" s="484"/>
      <c r="J311" s="484"/>
      <c r="K311" s="484">
        <v>8.6443232738178805E-2</v>
      </c>
      <c r="L311" s="484">
        <v>8.6443232738178805E-2</v>
      </c>
      <c r="M311" s="484">
        <v>1.5172760300783414E-3</v>
      </c>
      <c r="N311" s="484">
        <v>1.5172760300783414E-3</v>
      </c>
      <c r="O311" s="484">
        <v>0</v>
      </c>
      <c r="P311" s="484">
        <v>0</v>
      </c>
      <c r="Q311" s="484">
        <v>7.0613481458569791E-4</v>
      </c>
      <c r="R311" s="484">
        <v>7.0613481458569791E-4</v>
      </c>
      <c r="S311" s="484"/>
      <c r="T311" s="484"/>
      <c r="U311" s="484">
        <v>3.889918387094079E-3</v>
      </c>
      <c r="V311" s="484">
        <v>3.889918387094079E-3</v>
      </c>
      <c r="W311" s="484">
        <v>248</v>
      </c>
      <c r="X311" s="485">
        <v>227.6</v>
      </c>
      <c r="Y311" s="56" t="str">
        <f>IF(D311&gt;'[3]1d. STPIS MED Threshold'!$C$10,"Yes","NO")</f>
        <v>NO</v>
      </c>
      <c r="Z311" s="481"/>
    </row>
    <row r="312" spans="2:26" s="482" customFormat="1" x14ac:dyDescent="0.2">
      <c r="B312" s="209">
        <f t="shared" si="4"/>
        <v>41391</v>
      </c>
      <c r="C312" s="484">
        <v>5.3383952204826446E-2</v>
      </c>
      <c r="D312" s="484">
        <v>5.3383952204826446E-2</v>
      </c>
      <c r="E312" s="484">
        <v>0</v>
      </c>
      <c r="F312" s="484">
        <v>0</v>
      </c>
      <c r="G312" s="484">
        <v>6.7144182933615806E-2</v>
      </c>
      <c r="H312" s="484">
        <v>6.7144182933615806E-2</v>
      </c>
      <c r="I312" s="484"/>
      <c r="J312" s="484"/>
      <c r="K312" s="484">
        <v>1.8188392411370904E-2</v>
      </c>
      <c r="L312" s="484">
        <v>1.8188392411370904E-2</v>
      </c>
      <c r="M312" s="484">
        <v>2.0698861226329445E-3</v>
      </c>
      <c r="N312" s="484">
        <v>2.0698861226329445E-3</v>
      </c>
      <c r="O312" s="484">
        <v>0</v>
      </c>
      <c r="P312" s="484">
        <v>0</v>
      </c>
      <c r="Q312" s="484">
        <v>2.7539929796862E-3</v>
      </c>
      <c r="R312" s="484">
        <v>2.7539929796862E-3</v>
      </c>
      <c r="S312" s="484"/>
      <c r="T312" s="484"/>
      <c r="U312" s="484">
        <v>1.5830224843650599E-4</v>
      </c>
      <c r="V312" s="484">
        <v>1.5830224843650599E-4</v>
      </c>
      <c r="W312" s="484">
        <v>171</v>
      </c>
      <c r="X312" s="485">
        <v>153.6</v>
      </c>
      <c r="Y312" s="56" t="str">
        <f>IF(D312&gt;'[3]1d. STPIS MED Threshold'!$C$10,"Yes","NO")</f>
        <v>NO</v>
      </c>
      <c r="Z312" s="481"/>
    </row>
    <row r="313" spans="2:26" s="482" customFormat="1" x14ac:dyDescent="0.2">
      <c r="B313" s="209">
        <f t="shared" si="4"/>
        <v>41392</v>
      </c>
      <c r="C313" s="484">
        <v>7.8725133637288169E-2</v>
      </c>
      <c r="D313" s="484">
        <v>7.8725133637288169E-2</v>
      </c>
      <c r="E313" s="484">
        <v>0</v>
      </c>
      <c r="F313" s="484">
        <v>0</v>
      </c>
      <c r="G313" s="484">
        <v>5.0609164655338476E-2</v>
      </c>
      <c r="H313" s="484">
        <v>5.0609164655338476E-2</v>
      </c>
      <c r="I313" s="484"/>
      <c r="J313" s="484"/>
      <c r="K313" s="484">
        <v>0.16253784437527047</v>
      </c>
      <c r="L313" s="484">
        <v>0.16253784437527047</v>
      </c>
      <c r="M313" s="484">
        <v>1.3066138381382137E-3</v>
      </c>
      <c r="N313" s="484">
        <v>1.3066138381382137E-3</v>
      </c>
      <c r="O313" s="484">
        <v>0</v>
      </c>
      <c r="P313" s="484">
        <v>0</v>
      </c>
      <c r="Q313" s="484">
        <v>8.865769977018978E-4</v>
      </c>
      <c r="R313" s="484">
        <v>8.865769977018978E-4</v>
      </c>
      <c r="S313" s="484"/>
      <c r="T313" s="484"/>
      <c r="U313" s="484">
        <v>2.5548616065962648E-3</v>
      </c>
      <c r="V313" s="484">
        <v>2.5548616065962648E-3</v>
      </c>
      <c r="W313" s="484">
        <v>112</v>
      </c>
      <c r="X313" s="485">
        <v>106.2</v>
      </c>
      <c r="Y313" s="56" t="str">
        <f>IF(D313&gt;'[3]1d. STPIS MED Threshold'!$C$10,"Yes","NO")</f>
        <v>NO</v>
      </c>
      <c r="Z313" s="481"/>
    </row>
    <row r="314" spans="2:26" s="482" customFormat="1" x14ac:dyDescent="0.2">
      <c r="B314" s="209">
        <f t="shared" si="4"/>
        <v>41393</v>
      </c>
      <c r="C314" s="484">
        <v>3.8901559982151251E-2</v>
      </c>
      <c r="D314" s="484">
        <v>3.8901559982151251E-2</v>
      </c>
      <c r="E314" s="484">
        <v>0</v>
      </c>
      <c r="F314" s="484">
        <v>0</v>
      </c>
      <c r="G314" s="484">
        <v>2.6123356915193064E-2</v>
      </c>
      <c r="H314" s="484">
        <v>2.6123356915193064E-2</v>
      </c>
      <c r="I314" s="484"/>
      <c r="J314" s="484"/>
      <c r="K314" s="484">
        <v>7.9855398235806882E-2</v>
      </c>
      <c r="L314" s="484">
        <v>7.9855398235806882E-2</v>
      </c>
      <c r="M314" s="484">
        <v>7.4634746162067036E-4</v>
      </c>
      <c r="N314" s="484">
        <v>7.4634746162067036E-4</v>
      </c>
      <c r="O314" s="484">
        <v>0</v>
      </c>
      <c r="P314" s="484">
        <v>0</v>
      </c>
      <c r="Q314" s="484">
        <v>1.9013428208500892E-4</v>
      </c>
      <c r="R314" s="484">
        <v>1.9013428208500892E-4</v>
      </c>
      <c r="S314" s="484"/>
      <c r="T314" s="484"/>
      <c r="U314" s="484">
        <v>2.3840455999403825E-3</v>
      </c>
      <c r="V314" s="484">
        <v>2.3840455999403825E-3</v>
      </c>
      <c r="W314" s="484">
        <v>251</v>
      </c>
      <c r="X314" s="485">
        <v>226.4</v>
      </c>
      <c r="Y314" s="56" t="str">
        <f>IF(D314&gt;'[3]1d. STPIS MED Threshold'!$C$10,"Yes","NO")</f>
        <v>NO</v>
      </c>
      <c r="Z314" s="481"/>
    </row>
    <row r="315" spans="2:26" s="482" customFormat="1" x14ac:dyDescent="0.2">
      <c r="B315" s="209">
        <f t="shared" si="4"/>
        <v>41394</v>
      </c>
      <c r="C315" s="484">
        <v>0.14026767231041939</v>
      </c>
      <c r="D315" s="484">
        <v>0.14026767231041939</v>
      </c>
      <c r="E315" s="484">
        <v>0</v>
      </c>
      <c r="F315" s="484">
        <v>0</v>
      </c>
      <c r="G315" s="484">
        <v>0.15478624887234033</v>
      </c>
      <c r="H315" s="484">
        <v>0.15478624887234033</v>
      </c>
      <c r="I315" s="484"/>
      <c r="J315" s="484"/>
      <c r="K315" s="484">
        <v>0.10178325235217289</v>
      </c>
      <c r="L315" s="484">
        <v>0.10178325235217289</v>
      </c>
      <c r="M315" s="484">
        <v>1.7798650953692178E-3</v>
      </c>
      <c r="N315" s="484">
        <v>1.7798650953692178E-3</v>
      </c>
      <c r="O315" s="484">
        <v>0</v>
      </c>
      <c r="P315" s="484">
        <v>0</v>
      </c>
      <c r="Q315" s="484">
        <v>2.2128322462631944E-3</v>
      </c>
      <c r="R315" s="484">
        <v>2.2128322462631944E-3</v>
      </c>
      <c r="S315" s="484"/>
      <c r="T315" s="484"/>
      <c r="U315" s="484">
        <v>5.7466232184856178E-4</v>
      </c>
      <c r="V315" s="484">
        <v>5.7466232184856178E-4</v>
      </c>
      <c r="W315" s="484">
        <v>283</v>
      </c>
      <c r="X315" s="485">
        <v>265.60000000000002</v>
      </c>
      <c r="Y315" s="56" t="str">
        <f>IF(D315&gt;'[3]1d. STPIS MED Threshold'!$C$10,"Yes","NO")</f>
        <v>NO</v>
      </c>
      <c r="Z315" s="481"/>
    </row>
    <row r="316" spans="2:26" s="482" customFormat="1" x14ac:dyDescent="0.2">
      <c r="B316" s="209">
        <f t="shared" si="4"/>
        <v>41395</v>
      </c>
      <c r="C316" s="484">
        <v>0.1338520836416375</v>
      </c>
      <c r="D316" s="484">
        <v>0.1338520836416375</v>
      </c>
      <c r="E316" s="484">
        <v>0</v>
      </c>
      <c r="F316" s="484">
        <v>0</v>
      </c>
      <c r="G316" s="484">
        <v>3.2869602936424808E-3</v>
      </c>
      <c r="H316" s="484">
        <v>3.2869602936424808E-3</v>
      </c>
      <c r="I316" s="484"/>
      <c r="J316" s="484"/>
      <c r="K316" s="484">
        <v>0.51148746876615403</v>
      </c>
      <c r="L316" s="484">
        <v>0.51148746876615403</v>
      </c>
      <c r="M316" s="484">
        <v>5.8181609967137746E-4</v>
      </c>
      <c r="N316" s="484">
        <v>5.8181609967137746E-4</v>
      </c>
      <c r="O316" s="484">
        <v>0</v>
      </c>
      <c r="P316" s="484">
        <v>0</v>
      </c>
      <c r="Q316" s="484">
        <v>2.6699871964448769E-5</v>
      </c>
      <c r="R316" s="484">
        <v>2.6699871964448769E-5</v>
      </c>
      <c r="S316" s="484"/>
      <c r="T316" s="484"/>
      <c r="U316" s="484">
        <v>2.2005019639309976E-3</v>
      </c>
      <c r="V316" s="484">
        <v>2.2005019639309976E-3</v>
      </c>
      <c r="W316" s="484">
        <v>225</v>
      </c>
      <c r="X316" s="485">
        <v>217.8</v>
      </c>
      <c r="Y316" s="56" t="str">
        <f>IF(D316&gt;'[3]1d. STPIS MED Threshold'!$C$10,"Yes","NO")</f>
        <v>NO</v>
      </c>
      <c r="Z316" s="481"/>
    </row>
    <row r="317" spans="2:26" s="482" customFormat="1" x14ac:dyDescent="0.2">
      <c r="B317" s="209">
        <f t="shared" si="4"/>
        <v>41396</v>
      </c>
      <c r="C317" s="484">
        <v>9.3416756353166069E-2</v>
      </c>
      <c r="D317" s="484">
        <v>9.3416756353166069E-2</v>
      </c>
      <c r="E317" s="484">
        <v>0</v>
      </c>
      <c r="F317" s="484">
        <v>0</v>
      </c>
      <c r="G317" s="484">
        <v>0.1258023962347766</v>
      </c>
      <c r="H317" s="484">
        <v>0.1258023962347766</v>
      </c>
      <c r="I317" s="484"/>
      <c r="J317" s="484"/>
      <c r="K317" s="484">
        <v>1.2783599175508291E-3</v>
      </c>
      <c r="L317" s="484">
        <v>1.2783599175508291E-3</v>
      </c>
      <c r="M317" s="484">
        <v>1.5006640122050632E-3</v>
      </c>
      <c r="N317" s="484">
        <v>1.5006640122050632E-3</v>
      </c>
      <c r="O317" s="484">
        <v>0</v>
      </c>
      <c r="P317" s="484">
        <v>0</v>
      </c>
      <c r="Q317" s="484">
        <v>2.0245713903840165E-3</v>
      </c>
      <c r="R317" s="484">
        <v>2.0245713903840165E-3</v>
      </c>
      <c r="S317" s="484"/>
      <c r="T317" s="484"/>
      <c r="U317" s="484">
        <v>1.4412174944203249E-5</v>
      </c>
      <c r="V317" s="484">
        <v>1.4412174944203249E-5</v>
      </c>
      <c r="W317" s="484">
        <v>258</v>
      </c>
      <c r="X317" s="485">
        <v>236.8</v>
      </c>
      <c r="Y317" s="56" t="str">
        <f>IF(D317&gt;'[3]1d. STPIS MED Threshold'!$C$10,"Yes","NO")</f>
        <v>NO</v>
      </c>
      <c r="Z317" s="481"/>
    </row>
    <row r="318" spans="2:26" s="482" customFormat="1" x14ac:dyDescent="0.2">
      <c r="B318" s="209">
        <f t="shared" si="4"/>
        <v>41397</v>
      </c>
      <c r="C318" s="484">
        <v>5.0133282156637222E-3</v>
      </c>
      <c r="D318" s="484">
        <v>5.0133282156637222E-3</v>
      </c>
      <c r="E318" s="484">
        <v>0</v>
      </c>
      <c r="F318" s="484">
        <v>0</v>
      </c>
      <c r="G318" s="484">
        <v>1.596240087556277E-3</v>
      </c>
      <c r="H318" s="484">
        <v>1.596240087556277E-3</v>
      </c>
      <c r="I318" s="484"/>
      <c r="J318" s="484"/>
      <c r="K318" s="484">
        <v>1.4853053020939188E-2</v>
      </c>
      <c r="L318" s="484">
        <v>1.4853053020939188E-2</v>
      </c>
      <c r="M318" s="484">
        <v>5.089419033243182E-5</v>
      </c>
      <c r="N318" s="484">
        <v>5.089419033243182E-5</v>
      </c>
      <c r="O318" s="484">
        <v>0</v>
      </c>
      <c r="P318" s="484">
        <v>0</v>
      </c>
      <c r="Q318" s="484">
        <v>1.7516945933765138E-5</v>
      </c>
      <c r="R318" s="484">
        <v>1.7516945933765138E-5</v>
      </c>
      <c r="S318" s="484"/>
      <c r="T318" s="484"/>
      <c r="U318" s="484">
        <v>1.4702745040297854E-4</v>
      </c>
      <c r="V318" s="484">
        <v>1.4702745040297854E-4</v>
      </c>
      <c r="W318" s="484">
        <v>236</v>
      </c>
      <c r="X318" s="485">
        <v>203.4</v>
      </c>
      <c r="Y318" s="56" t="str">
        <f>IF(D318&gt;'[3]1d. STPIS MED Threshold'!$C$10,"Yes","NO")</f>
        <v>NO</v>
      </c>
      <c r="Z318" s="481"/>
    </row>
    <row r="319" spans="2:26" s="482" customFormat="1" x14ac:dyDescent="0.2">
      <c r="B319" s="209">
        <f t="shared" si="4"/>
        <v>41398</v>
      </c>
      <c r="C319" s="484">
        <v>3.2424436555885207E-2</v>
      </c>
      <c r="D319" s="484">
        <v>3.2424436555885207E-2</v>
      </c>
      <c r="E319" s="484">
        <v>0</v>
      </c>
      <c r="F319" s="484">
        <v>0</v>
      </c>
      <c r="G319" s="484">
        <v>3.6743638129106124E-2</v>
      </c>
      <c r="H319" s="484">
        <v>3.6743638129106124E-2</v>
      </c>
      <c r="I319" s="484"/>
      <c r="J319" s="484"/>
      <c r="K319" s="484">
        <v>2.041534302581987E-2</v>
      </c>
      <c r="L319" s="484">
        <v>2.041534302581987E-2</v>
      </c>
      <c r="M319" s="484">
        <v>3.7637436889394638E-4</v>
      </c>
      <c r="N319" s="484">
        <v>3.7637436889394638E-4</v>
      </c>
      <c r="O319" s="484">
        <v>0</v>
      </c>
      <c r="P319" s="484">
        <v>0</v>
      </c>
      <c r="Q319" s="484">
        <v>4.3748881891085632E-4</v>
      </c>
      <c r="R319" s="484">
        <v>4.3748881891085632E-4</v>
      </c>
      <c r="S319" s="484"/>
      <c r="T319" s="484"/>
      <c r="U319" s="484">
        <v>2.0553858156642941E-4</v>
      </c>
      <c r="V319" s="484">
        <v>2.0553858156642941E-4</v>
      </c>
      <c r="W319" s="484">
        <v>209</v>
      </c>
      <c r="X319" s="485">
        <v>187</v>
      </c>
      <c r="Y319" s="56" t="str">
        <f>IF(D319&gt;'[3]1d. STPIS MED Threshold'!$C$10,"Yes","NO")</f>
        <v>NO</v>
      </c>
      <c r="Z319" s="481"/>
    </row>
    <row r="320" spans="2:26" s="482" customFormat="1" x14ac:dyDescent="0.2">
      <c r="B320" s="209">
        <f t="shared" si="4"/>
        <v>41399</v>
      </c>
      <c r="C320" s="484">
        <v>0.17948713027448596</v>
      </c>
      <c r="D320" s="484">
        <v>0.17948713027448596</v>
      </c>
      <c r="E320" s="484">
        <v>0</v>
      </c>
      <c r="F320" s="484">
        <v>0</v>
      </c>
      <c r="G320" s="484">
        <v>0.1633185803113899</v>
      </c>
      <c r="H320" s="484">
        <v>0.1633185803113899</v>
      </c>
      <c r="I320" s="484"/>
      <c r="J320" s="484"/>
      <c r="K320" s="484">
        <v>0.22777874913256405</v>
      </c>
      <c r="L320" s="484">
        <v>0.22777874913256405</v>
      </c>
      <c r="M320" s="484">
        <v>1.6633386873093569E-3</v>
      </c>
      <c r="N320" s="484">
        <v>1.6633386873093569E-3</v>
      </c>
      <c r="O320" s="484">
        <v>0</v>
      </c>
      <c r="P320" s="484">
        <v>0</v>
      </c>
      <c r="Q320" s="484">
        <v>2.1650360023934474E-3</v>
      </c>
      <c r="R320" s="484">
        <v>2.1650360023934474E-3</v>
      </c>
      <c r="S320" s="484"/>
      <c r="T320" s="484"/>
      <c r="U320" s="484">
        <v>2.4504055925750985E-4</v>
      </c>
      <c r="V320" s="484">
        <v>2.4504055925750985E-4</v>
      </c>
      <c r="W320" s="484">
        <v>144</v>
      </c>
      <c r="X320" s="485">
        <v>138.19999999999999</v>
      </c>
      <c r="Y320" s="56" t="str">
        <f>IF(D320&gt;'[3]1d. STPIS MED Threshold'!$C$10,"Yes","NO")</f>
        <v>NO</v>
      </c>
      <c r="Z320" s="481"/>
    </row>
    <row r="321" spans="2:26" s="482" customFormat="1" x14ac:dyDescent="0.2">
      <c r="B321" s="209">
        <f t="shared" si="4"/>
        <v>41400</v>
      </c>
      <c r="C321" s="484">
        <v>3.9403168504417316E-2</v>
      </c>
      <c r="D321" s="484">
        <v>3.9403168504417316E-2</v>
      </c>
      <c r="E321" s="484">
        <v>0</v>
      </c>
      <c r="F321" s="484">
        <v>0</v>
      </c>
      <c r="G321" s="484">
        <v>4.7077215196011046E-2</v>
      </c>
      <c r="H321" s="484">
        <v>4.7077215196011046E-2</v>
      </c>
      <c r="I321" s="484"/>
      <c r="J321" s="484"/>
      <c r="K321" s="484">
        <v>1.7862064114855587E-2</v>
      </c>
      <c r="L321" s="484">
        <v>1.7862064114855587E-2</v>
      </c>
      <c r="M321" s="484">
        <v>1.0927259437470453E-3</v>
      </c>
      <c r="N321" s="484">
        <v>1.0927259437470453E-3</v>
      </c>
      <c r="O321" s="484">
        <v>0</v>
      </c>
      <c r="P321" s="484">
        <v>0</v>
      </c>
      <c r="Q321" s="484">
        <v>1.4105562302058326E-3</v>
      </c>
      <c r="R321" s="484">
        <v>1.4105562302058326E-3</v>
      </c>
      <c r="S321" s="484"/>
      <c r="T321" s="484"/>
      <c r="U321" s="484">
        <v>1.9459889189913352E-4</v>
      </c>
      <c r="V321" s="484">
        <v>1.9459889189913352E-4</v>
      </c>
      <c r="W321" s="484">
        <v>310</v>
      </c>
      <c r="X321" s="485">
        <v>238.6</v>
      </c>
      <c r="Y321" s="56" t="str">
        <f>IF(D321&gt;'[3]1d. STPIS MED Threshold'!$C$10,"Yes","NO")</f>
        <v>NO</v>
      </c>
      <c r="Z321" s="481"/>
    </row>
    <row r="322" spans="2:26" s="482" customFormat="1" x14ac:dyDescent="0.2">
      <c r="B322" s="209">
        <f t="shared" si="4"/>
        <v>41401</v>
      </c>
      <c r="C322" s="484">
        <v>0.11293435710750621</v>
      </c>
      <c r="D322" s="484">
        <v>0.11293435710750621</v>
      </c>
      <c r="E322" s="484">
        <v>0</v>
      </c>
      <c r="F322" s="484">
        <v>0</v>
      </c>
      <c r="G322" s="484">
        <v>0.13974505538388582</v>
      </c>
      <c r="H322" s="484">
        <v>0.13974505538388582</v>
      </c>
      <c r="I322" s="484"/>
      <c r="J322" s="484"/>
      <c r="K322" s="484">
        <v>3.7397791860214503E-2</v>
      </c>
      <c r="L322" s="484">
        <v>3.7397791860214503E-2</v>
      </c>
      <c r="M322" s="484">
        <v>3.3682925103461288E-3</v>
      </c>
      <c r="N322" s="484">
        <v>3.3682925103461288E-3</v>
      </c>
      <c r="O322" s="484">
        <v>0</v>
      </c>
      <c r="P322" s="484">
        <v>0</v>
      </c>
      <c r="Q322" s="484">
        <v>4.3959944343779974E-3</v>
      </c>
      <c r="R322" s="484">
        <v>4.3959944343779974E-3</v>
      </c>
      <c r="S322" s="484"/>
      <c r="T322" s="484"/>
      <c r="U322" s="484">
        <v>4.6219669531092635E-4</v>
      </c>
      <c r="V322" s="484">
        <v>4.6219669531092635E-4</v>
      </c>
      <c r="W322" s="484">
        <v>261</v>
      </c>
      <c r="X322" s="485">
        <v>239.8</v>
      </c>
      <c r="Y322" s="56" t="str">
        <f>IF(D322&gt;'[3]1d. STPIS MED Threshold'!$C$10,"Yes","NO")</f>
        <v>NO</v>
      </c>
      <c r="Z322" s="481"/>
    </row>
    <row r="323" spans="2:26" s="482" customFormat="1" x14ac:dyDescent="0.2">
      <c r="B323" s="209">
        <f t="shared" si="4"/>
        <v>41402</v>
      </c>
      <c r="C323" s="484">
        <v>0.34687758481798492</v>
      </c>
      <c r="D323" s="484">
        <v>0.34687758481798492</v>
      </c>
      <c r="E323" s="484">
        <v>0</v>
      </c>
      <c r="F323" s="484">
        <v>0</v>
      </c>
      <c r="G323" s="484">
        <v>0.44662370375403365</v>
      </c>
      <c r="H323" s="484">
        <v>0.44662370375403365</v>
      </c>
      <c r="I323" s="484"/>
      <c r="J323" s="484"/>
      <c r="K323" s="484">
        <v>6.5045822969525033E-2</v>
      </c>
      <c r="L323" s="484">
        <v>6.5045822969525033E-2</v>
      </c>
      <c r="M323" s="484">
        <v>2.124186975501438E-3</v>
      </c>
      <c r="N323" s="484">
        <v>2.124186975501438E-3</v>
      </c>
      <c r="O323" s="484">
        <v>0</v>
      </c>
      <c r="P323" s="484">
        <v>0</v>
      </c>
      <c r="Q323" s="484">
        <v>2.6585233585358146E-3</v>
      </c>
      <c r="R323" s="484">
        <v>2.6585233585358146E-3</v>
      </c>
      <c r="S323" s="484"/>
      <c r="T323" s="484"/>
      <c r="U323" s="484">
        <v>6.1737100679301257E-4</v>
      </c>
      <c r="V323" s="484">
        <v>6.1737100679301257E-4</v>
      </c>
      <c r="W323" s="484">
        <v>293</v>
      </c>
      <c r="X323" s="485">
        <v>265.2</v>
      </c>
      <c r="Y323" s="56" t="str">
        <f>IF(D323&gt;'[3]1d. STPIS MED Threshold'!$C$10,"Yes","NO")</f>
        <v>NO</v>
      </c>
      <c r="Z323" s="481"/>
    </row>
    <row r="324" spans="2:26" s="482" customFormat="1" x14ac:dyDescent="0.2">
      <c r="B324" s="209">
        <f t="shared" si="4"/>
        <v>41403</v>
      </c>
      <c r="C324" s="484">
        <v>1.7673322512551638E-2</v>
      </c>
      <c r="D324" s="484">
        <v>1.7673322512551638E-2</v>
      </c>
      <c r="E324" s="484">
        <v>0</v>
      </c>
      <c r="F324" s="484">
        <v>0</v>
      </c>
      <c r="G324" s="484">
        <v>9.8244014236383206E-3</v>
      </c>
      <c r="H324" s="484">
        <v>9.8244014236383206E-3</v>
      </c>
      <c r="I324" s="484"/>
      <c r="J324" s="484"/>
      <c r="K324" s="484">
        <v>4.0348057900121123E-2</v>
      </c>
      <c r="L324" s="484">
        <v>4.0348057900121123E-2</v>
      </c>
      <c r="M324" s="484">
        <v>1.8580787461301338E-4</v>
      </c>
      <c r="N324" s="484">
        <v>1.8580787461301338E-4</v>
      </c>
      <c r="O324" s="484">
        <v>0</v>
      </c>
      <c r="P324" s="484">
        <v>0</v>
      </c>
      <c r="Q324" s="484">
        <v>8.6163655059026494E-5</v>
      </c>
      <c r="R324" s="484">
        <v>8.6163655059026494E-5</v>
      </c>
      <c r="S324" s="484"/>
      <c r="T324" s="484"/>
      <c r="U324" s="484">
        <v>4.7324275762152614E-4</v>
      </c>
      <c r="V324" s="484">
        <v>4.7324275762152614E-4</v>
      </c>
      <c r="W324" s="484">
        <v>247</v>
      </c>
      <c r="X324" s="485">
        <v>230</v>
      </c>
      <c r="Y324" s="56" t="str">
        <f>IF(D324&gt;'[3]1d. STPIS MED Threshold'!$C$10,"Yes","NO")</f>
        <v>NO</v>
      </c>
      <c r="Z324" s="481"/>
    </row>
    <row r="325" spans="2:26" s="482" customFormat="1" x14ac:dyDescent="0.2">
      <c r="B325" s="209">
        <f t="shared" si="4"/>
        <v>41404</v>
      </c>
      <c r="C325" s="484">
        <v>4.8431444650805483E-2</v>
      </c>
      <c r="D325" s="484">
        <v>4.8431444650805483E-2</v>
      </c>
      <c r="E325" s="484">
        <v>0</v>
      </c>
      <c r="F325" s="484">
        <v>0</v>
      </c>
      <c r="G325" s="484">
        <v>6.2672391162645419E-2</v>
      </c>
      <c r="H325" s="484">
        <v>6.2672391162645419E-2</v>
      </c>
      <c r="I325" s="484"/>
      <c r="J325" s="484"/>
      <c r="K325" s="484">
        <v>8.1783972779235561E-3</v>
      </c>
      <c r="L325" s="484">
        <v>8.1783972779235561E-3</v>
      </c>
      <c r="M325" s="484">
        <v>3.9446772563707161E-4</v>
      </c>
      <c r="N325" s="484">
        <v>3.9446772563707161E-4</v>
      </c>
      <c r="O325" s="484">
        <v>0</v>
      </c>
      <c r="P325" s="484">
        <v>0</v>
      </c>
      <c r="Q325" s="484">
        <v>4.866437586709964E-4</v>
      </c>
      <c r="R325" s="484">
        <v>4.866437586709964E-4</v>
      </c>
      <c r="S325" s="484"/>
      <c r="T325" s="484"/>
      <c r="U325" s="484">
        <v>1.3482268604096388E-4</v>
      </c>
      <c r="V325" s="484">
        <v>1.3482268604096388E-4</v>
      </c>
      <c r="W325" s="484">
        <v>239</v>
      </c>
      <c r="X325" s="485">
        <v>219.6</v>
      </c>
      <c r="Y325" s="56" t="str">
        <f>IF(D325&gt;'[3]1d. STPIS MED Threshold'!$C$10,"Yes","NO")</f>
        <v>NO</v>
      </c>
      <c r="Z325" s="481"/>
    </row>
    <row r="326" spans="2:26" s="482" customFormat="1" x14ac:dyDescent="0.2">
      <c r="B326" s="209">
        <f t="shared" si="4"/>
        <v>41405</v>
      </c>
      <c r="C326" s="484">
        <v>9.5346730568181243E-2</v>
      </c>
      <c r="D326" s="484">
        <v>9.5346730568181243E-2</v>
      </c>
      <c r="E326" s="484">
        <v>0.41994662446856679</v>
      </c>
      <c r="F326" s="484">
        <v>0.41994662446856679</v>
      </c>
      <c r="G326" s="484">
        <v>0.12866037147522336</v>
      </c>
      <c r="H326" s="484">
        <v>0.12866037147522336</v>
      </c>
      <c r="I326" s="484"/>
      <c r="J326" s="484"/>
      <c r="K326" s="484">
        <v>9.796635625439502E-4</v>
      </c>
      <c r="L326" s="484">
        <v>9.796635625439502E-4</v>
      </c>
      <c r="M326" s="484">
        <v>8.8019975337326343E-4</v>
      </c>
      <c r="N326" s="484">
        <v>8.8019975337326343E-4</v>
      </c>
      <c r="O326" s="484">
        <v>3.8777826321871474E-3</v>
      </c>
      <c r="P326" s="484">
        <v>3.8777826321871474E-3</v>
      </c>
      <c r="Q326" s="484">
        <v>1.1888811679866161E-3</v>
      </c>
      <c r="R326" s="484">
        <v>1.1888811679866161E-3</v>
      </c>
      <c r="S326" s="484"/>
      <c r="T326" s="484"/>
      <c r="U326" s="484">
        <v>5.7661186730073599E-6</v>
      </c>
      <c r="V326" s="484">
        <v>5.7661186730073599E-6</v>
      </c>
      <c r="W326" s="484">
        <v>185</v>
      </c>
      <c r="X326" s="485">
        <v>174.6</v>
      </c>
      <c r="Y326" s="56" t="str">
        <f>IF(D326&gt;'[3]1d. STPIS MED Threshold'!$C$10,"Yes","NO")</f>
        <v>NO</v>
      </c>
      <c r="Z326" s="481"/>
    </row>
    <row r="327" spans="2:26" s="482" customFormat="1" x14ac:dyDescent="0.2">
      <c r="B327" s="209">
        <f t="shared" si="4"/>
        <v>41406</v>
      </c>
      <c r="C327" s="484">
        <v>1.7931984042268197E-2</v>
      </c>
      <c r="D327" s="484">
        <v>1.7931984042268197E-2</v>
      </c>
      <c r="E327" s="484">
        <v>0</v>
      </c>
      <c r="F327" s="484">
        <v>0</v>
      </c>
      <c r="G327" s="484">
        <v>2.381928632007517E-2</v>
      </c>
      <c r="H327" s="484">
        <v>2.381928632007517E-2</v>
      </c>
      <c r="I327" s="484"/>
      <c r="J327" s="484"/>
      <c r="K327" s="484">
        <v>1.2662686473699279E-3</v>
      </c>
      <c r="L327" s="484">
        <v>1.2662686473699279E-3</v>
      </c>
      <c r="M327" s="484">
        <v>1.5233195699199519E-4</v>
      </c>
      <c r="N327" s="484">
        <v>1.5233195699199519E-4</v>
      </c>
      <c r="O327" s="484">
        <v>0</v>
      </c>
      <c r="P327" s="484">
        <v>0</v>
      </c>
      <c r="Q327" s="484">
        <v>2.0207375969014501E-4</v>
      </c>
      <c r="R327" s="484">
        <v>2.0207375969014501E-4</v>
      </c>
      <c r="S327" s="484"/>
      <c r="T327" s="484"/>
      <c r="U327" s="484">
        <v>1.1532501342166921E-5</v>
      </c>
      <c r="V327" s="484">
        <v>1.1532501342166921E-5</v>
      </c>
      <c r="W327" s="484">
        <v>90</v>
      </c>
      <c r="X327" s="485">
        <v>81.2</v>
      </c>
      <c r="Y327" s="56" t="str">
        <f>IF(D327&gt;'[3]1d. STPIS MED Threshold'!$C$10,"Yes","NO")</f>
        <v>NO</v>
      </c>
      <c r="Z327" s="481"/>
    </row>
    <row r="328" spans="2:26" s="482" customFormat="1" x14ac:dyDescent="0.2">
      <c r="B328" s="209">
        <f t="shared" si="4"/>
        <v>41407</v>
      </c>
      <c r="C328" s="484">
        <v>0.22857449734851099</v>
      </c>
      <c r="D328" s="484">
        <v>0.22857449734851099</v>
      </c>
      <c r="E328" s="484">
        <v>0</v>
      </c>
      <c r="F328" s="484">
        <v>0</v>
      </c>
      <c r="G328" s="484">
        <v>2.9653180651817431E-2</v>
      </c>
      <c r="H328" s="484">
        <v>2.9653180651817431E-2</v>
      </c>
      <c r="I328" s="484"/>
      <c r="J328" s="484"/>
      <c r="K328" s="484">
        <v>0.8014373637675003</v>
      </c>
      <c r="L328" s="484">
        <v>0.8014373637675003</v>
      </c>
      <c r="M328" s="484">
        <v>2.8256735951524468E-3</v>
      </c>
      <c r="N328" s="484">
        <v>2.8256735951524468E-3</v>
      </c>
      <c r="O328" s="484">
        <v>0</v>
      </c>
      <c r="P328" s="484">
        <v>0</v>
      </c>
      <c r="Q328" s="484">
        <v>1.440918188488927E-3</v>
      </c>
      <c r="R328" s="484">
        <v>1.440918188488927E-3</v>
      </c>
      <c r="S328" s="484"/>
      <c r="T328" s="484"/>
      <c r="U328" s="484">
        <v>6.8272363596131426E-3</v>
      </c>
      <c r="V328" s="484">
        <v>6.8272363596131426E-3</v>
      </c>
      <c r="W328" s="484">
        <v>262</v>
      </c>
      <c r="X328" s="485">
        <v>253.8</v>
      </c>
      <c r="Y328" s="56" t="str">
        <f>IF(D328&gt;'[3]1d. STPIS MED Threshold'!$C$10,"Yes","NO")</f>
        <v>NO</v>
      </c>
      <c r="Z328" s="481"/>
    </row>
    <row r="329" spans="2:26" s="482" customFormat="1" x14ac:dyDescent="0.2">
      <c r="B329" s="209">
        <f t="shared" si="4"/>
        <v>41408</v>
      </c>
      <c r="C329" s="484">
        <v>6.5159569249831725E-2</v>
      </c>
      <c r="D329" s="484">
        <v>6.5159569249831725E-2</v>
      </c>
      <c r="E329" s="484">
        <v>0</v>
      </c>
      <c r="F329" s="484">
        <v>0</v>
      </c>
      <c r="G329" s="484">
        <v>7.6399637262858477E-2</v>
      </c>
      <c r="H329" s="484">
        <v>7.6399637262858477E-2</v>
      </c>
      <c r="I329" s="484"/>
      <c r="J329" s="484"/>
      <c r="K329" s="484">
        <v>3.365188607746377E-2</v>
      </c>
      <c r="L329" s="484">
        <v>3.365188607746377E-2</v>
      </c>
      <c r="M329" s="484">
        <v>7.3934087705020081E-4</v>
      </c>
      <c r="N329" s="484">
        <v>7.3934087705020081E-4</v>
      </c>
      <c r="O329" s="484">
        <v>0</v>
      </c>
      <c r="P329" s="484">
        <v>0</v>
      </c>
      <c r="Q329" s="484">
        <v>9.0898266245871616E-4</v>
      </c>
      <c r="R329" s="484">
        <v>9.0898266245871616E-4</v>
      </c>
      <c r="S329" s="484"/>
      <c r="T329" s="484"/>
      <c r="U329" s="484">
        <v>2.611032874692666E-4</v>
      </c>
      <c r="V329" s="484">
        <v>2.611032874692666E-4</v>
      </c>
      <c r="W329" s="484">
        <v>276</v>
      </c>
      <c r="X329" s="485">
        <v>263.2</v>
      </c>
      <c r="Y329" s="56" t="str">
        <f>IF(D329&gt;'[3]1d. STPIS MED Threshold'!$C$10,"Yes","NO")</f>
        <v>NO</v>
      </c>
      <c r="Z329" s="481"/>
    </row>
    <row r="330" spans="2:26" s="482" customFormat="1" x14ac:dyDescent="0.2">
      <c r="B330" s="209">
        <f t="shared" si="4"/>
        <v>41409</v>
      </c>
      <c r="C330" s="484">
        <v>1.5683402175683554E-2</v>
      </c>
      <c r="D330" s="484">
        <v>1.5683402175683554E-2</v>
      </c>
      <c r="E330" s="484">
        <v>0</v>
      </c>
      <c r="F330" s="484">
        <v>0</v>
      </c>
      <c r="G330" s="484">
        <v>1.9825052040216631E-3</v>
      </c>
      <c r="H330" s="484">
        <v>1.9825052040216631E-3</v>
      </c>
      <c r="I330" s="484"/>
      <c r="J330" s="484"/>
      <c r="K330" s="484">
        <v>5.5148054540163638E-2</v>
      </c>
      <c r="L330" s="484">
        <v>5.5148054540163638E-2</v>
      </c>
      <c r="M330" s="484">
        <v>1.6249692877457232E-4</v>
      </c>
      <c r="N330" s="484">
        <v>1.6249692877457232E-4</v>
      </c>
      <c r="O330" s="484">
        <v>0</v>
      </c>
      <c r="P330" s="484">
        <v>0</v>
      </c>
      <c r="Q330" s="484">
        <v>1.353240149920898E-5</v>
      </c>
      <c r="R330" s="484">
        <v>1.353240149920898E-5</v>
      </c>
      <c r="S330" s="484"/>
      <c r="T330" s="484"/>
      <c r="U330" s="484">
        <v>5.9149184283698172E-4</v>
      </c>
      <c r="V330" s="484">
        <v>5.9149184283698172E-4</v>
      </c>
      <c r="W330" s="484">
        <v>223</v>
      </c>
      <c r="X330" s="485">
        <v>204.8</v>
      </c>
      <c r="Y330" s="56" t="str">
        <f>IF(D330&gt;'[3]1d. STPIS MED Threshold'!$C$10,"Yes","NO")</f>
        <v>NO</v>
      </c>
      <c r="Z330" s="481"/>
    </row>
    <row r="331" spans="2:26" s="482" customFormat="1" x14ac:dyDescent="0.2">
      <c r="B331" s="209">
        <f t="shared" si="4"/>
        <v>41410</v>
      </c>
      <c r="C331" s="484">
        <v>2.3389353421174708E-2</v>
      </c>
      <c r="D331" s="484">
        <v>2.3389353421174708E-2</v>
      </c>
      <c r="E331" s="484">
        <v>0</v>
      </c>
      <c r="F331" s="484">
        <v>0</v>
      </c>
      <c r="G331" s="484">
        <v>2.6001798895506901E-2</v>
      </c>
      <c r="H331" s="484">
        <v>2.6001798895506901E-2</v>
      </c>
      <c r="I331" s="484"/>
      <c r="J331" s="484"/>
      <c r="K331" s="484">
        <v>1.6155673271748598E-2</v>
      </c>
      <c r="L331" s="484">
        <v>1.6155673271748598E-2</v>
      </c>
      <c r="M331" s="484">
        <v>2.3057851858724471E-4</v>
      </c>
      <c r="N331" s="484">
        <v>2.3057851858724471E-4</v>
      </c>
      <c r="O331" s="484">
        <v>0</v>
      </c>
      <c r="P331" s="484">
        <v>0</v>
      </c>
      <c r="Q331" s="484">
        <v>2.7161909630139499E-4</v>
      </c>
      <c r="R331" s="484">
        <v>2.7161909630139499E-4</v>
      </c>
      <c r="S331" s="484"/>
      <c r="T331" s="484"/>
      <c r="U331" s="484">
        <v>1.1542308678731152E-4</v>
      </c>
      <c r="V331" s="484">
        <v>1.1542308678731152E-4</v>
      </c>
      <c r="W331" s="484">
        <v>232</v>
      </c>
      <c r="X331" s="485">
        <v>216.6</v>
      </c>
      <c r="Y331" s="56" t="str">
        <f>IF(D331&gt;'[3]1d. STPIS MED Threshold'!$C$10,"Yes","NO")</f>
        <v>NO</v>
      </c>
      <c r="Z331" s="481"/>
    </row>
    <row r="332" spans="2:26" s="482" customFormat="1" x14ac:dyDescent="0.2">
      <c r="B332" s="209">
        <f t="shared" si="4"/>
        <v>41411</v>
      </c>
      <c r="C332" s="484">
        <v>0.39835615733775814</v>
      </c>
      <c r="D332" s="484">
        <v>0.39835615733775814</v>
      </c>
      <c r="E332" s="484">
        <v>0</v>
      </c>
      <c r="F332" s="484">
        <v>0</v>
      </c>
      <c r="G332" s="484">
        <v>0.46172735190847497</v>
      </c>
      <c r="H332" s="484">
        <v>0.46172735190847497</v>
      </c>
      <c r="I332" s="484"/>
      <c r="J332" s="484"/>
      <c r="K332" s="484">
        <v>0.22098881620941965</v>
      </c>
      <c r="L332" s="484">
        <v>0.22098881620941965</v>
      </c>
      <c r="M332" s="484">
        <v>5.168302742702878E-3</v>
      </c>
      <c r="N332" s="484">
        <v>5.168302742702878E-3</v>
      </c>
      <c r="O332" s="484">
        <v>0</v>
      </c>
      <c r="P332" s="484">
        <v>0</v>
      </c>
      <c r="Q332" s="484">
        <v>6.1791408398908527E-3</v>
      </c>
      <c r="R332" s="484">
        <v>6.1791408398908527E-3</v>
      </c>
      <c r="S332" s="484"/>
      <c r="T332" s="484"/>
      <c r="U332" s="484">
        <v>2.3259591002890078E-3</v>
      </c>
      <c r="V332" s="484">
        <v>2.3259591002890078E-3</v>
      </c>
      <c r="W332" s="484">
        <v>313</v>
      </c>
      <c r="X332" s="485">
        <v>273.60000000000002</v>
      </c>
      <c r="Y332" s="56" t="str">
        <f>IF(D332&gt;'[3]1d. STPIS MED Threshold'!$C$10,"Yes","NO")</f>
        <v>NO</v>
      </c>
      <c r="Z332" s="481"/>
    </row>
    <row r="333" spans="2:26" s="482" customFormat="1" x14ac:dyDescent="0.2">
      <c r="B333" s="209">
        <f t="shared" si="4"/>
        <v>41412</v>
      </c>
      <c r="C333" s="484">
        <v>1.5818882486687825E-2</v>
      </c>
      <c r="D333" s="484">
        <v>1.5818882486687825E-2</v>
      </c>
      <c r="E333" s="484">
        <v>0</v>
      </c>
      <c r="F333" s="484">
        <v>0</v>
      </c>
      <c r="G333" s="484">
        <v>1.3843962531898601E-3</v>
      </c>
      <c r="H333" s="484">
        <v>1.3843962531898601E-3</v>
      </c>
      <c r="I333" s="484"/>
      <c r="J333" s="484"/>
      <c r="K333" s="484">
        <v>5.7402453135230146E-2</v>
      </c>
      <c r="L333" s="484">
        <v>5.7402453135230146E-2</v>
      </c>
      <c r="M333" s="484">
        <v>2.5277481596095889E-4</v>
      </c>
      <c r="N333" s="484">
        <v>2.5277481596095889E-4</v>
      </c>
      <c r="O333" s="484">
        <v>0</v>
      </c>
      <c r="P333" s="484">
        <v>0</v>
      </c>
      <c r="Q333" s="484">
        <v>1.30778994233683E-5</v>
      </c>
      <c r="R333" s="484">
        <v>1.30778994233683E-5</v>
      </c>
      <c r="S333" s="484"/>
      <c r="T333" s="484"/>
      <c r="U333" s="484">
        <v>9.4319549369399798E-4</v>
      </c>
      <c r="V333" s="484">
        <v>9.4319549369399798E-4</v>
      </c>
      <c r="W333" s="484">
        <v>188</v>
      </c>
      <c r="X333" s="485">
        <v>148</v>
      </c>
      <c r="Y333" s="56" t="str">
        <f>IF(D333&gt;'[3]1d. STPIS MED Threshold'!$C$10,"Yes","NO")</f>
        <v>NO</v>
      </c>
      <c r="Z333" s="481"/>
    </row>
    <row r="334" spans="2:26" s="482" customFormat="1" x14ac:dyDescent="0.2">
      <c r="B334" s="209">
        <f t="shared" ref="B334:B376" si="5">B333+1</f>
        <v>41413</v>
      </c>
      <c r="C334" s="484">
        <v>3.0418740958821119E-2</v>
      </c>
      <c r="D334" s="484">
        <v>3.0418740958821119E-2</v>
      </c>
      <c r="E334" s="484">
        <v>0</v>
      </c>
      <c r="F334" s="484">
        <v>0</v>
      </c>
      <c r="G334" s="484">
        <v>2.0236797028051621E-2</v>
      </c>
      <c r="H334" s="484">
        <v>2.0236797028051621E-2</v>
      </c>
      <c r="I334" s="484"/>
      <c r="J334" s="484"/>
      <c r="K334" s="484">
        <v>5.9966609402581736E-2</v>
      </c>
      <c r="L334" s="484">
        <v>5.9966609402581736E-2</v>
      </c>
      <c r="M334" s="484">
        <v>1.1876474931566286E-3</v>
      </c>
      <c r="N334" s="484">
        <v>1.1876474931566286E-3</v>
      </c>
      <c r="O334" s="484">
        <v>0</v>
      </c>
      <c r="P334" s="484">
        <v>0</v>
      </c>
      <c r="Q334" s="484">
        <v>5.7918445376578488E-4</v>
      </c>
      <c r="R334" s="484">
        <v>5.7918445376578488E-4</v>
      </c>
      <c r="S334" s="484"/>
      <c r="T334" s="484"/>
      <c r="U334" s="484">
        <v>2.946413592671063E-3</v>
      </c>
      <c r="V334" s="484">
        <v>2.946413592671063E-3</v>
      </c>
      <c r="W334" s="484">
        <v>136</v>
      </c>
      <c r="X334" s="485">
        <v>127.2</v>
      </c>
      <c r="Y334" s="56" t="str">
        <f>IF(D334&gt;'[3]1d. STPIS MED Threshold'!$C$10,"Yes","NO")</f>
        <v>NO</v>
      </c>
      <c r="Z334" s="481"/>
    </row>
    <row r="335" spans="2:26" s="482" customFormat="1" x14ac:dyDescent="0.2">
      <c r="B335" s="209">
        <f t="shared" si="5"/>
        <v>41414</v>
      </c>
      <c r="C335" s="484">
        <v>2.8625231980170137E-2</v>
      </c>
      <c r="D335" s="484">
        <v>2.8625231980170137E-2</v>
      </c>
      <c r="E335" s="484">
        <v>0</v>
      </c>
      <c r="F335" s="484">
        <v>0</v>
      </c>
      <c r="G335" s="484">
        <v>3.7856040170911771E-2</v>
      </c>
      <c r="H335" s="484">
        <v>3.7856040170911771E-2</v>
      </c>
      <c r="I335" s="484"/>
      <c r="J335" s="484"/>
      <c r="K335" s="484">
        <v>5.3057292821544044E-3</v>
      </c>
      <c r="L335" s="484">
        <v>5.3057292821544044E-3</v>
      </c>
      <c r="M335" s="484">
        <v>2.9561100442012978E-4</v>
      </c>
      <c r="N335" s="484">
        <v>2.9561100442012978E-4</v>
      </c>
      <c r="O335" s="484">
        <v>0</v>
      </c>
      <c r="P335" s="484">
        <v>0</v>
      </c>
      <c r="Q335" s="484">
        <v>3.8166276962062071E-4</v>
      </c>
      <c r="R335" s="484">
        <v>3.8166276962062071E-4</v>
      </c>
      <c r="S335" s="484"/>
      <c r="T335" s="484"/>
      <c r="U335" s="484">
        <v>5.4841568049741182E-5</v>
      </c>
      <c r="V335" s="484">
        <v>5.4841568049741182E-5</v>
      </c>
      <c r="W335" s="484">
        <v>297</v>
      </c>
      <c r="X335" s="485">
        <v>275.60000000000002</v>
      </c>
      <c r="Y335" s="56" t="str">
        <f>IF(D335&gt;'[3]1d. STPIS MED Threshold'!$C$10,"Yes","NO")</f>
        <v>NO</v>
      </c>
      <c r="Z335" s="481"/>
    </row>
    <row r="336" spans="2:26" s="482" customFormat="1" x14ac:dyDescent="0.2">
      <c r="B336" s="209">
        <f t="shared" si="5"/>
        <v>41415</v>
      </c>
      <c r="C336" s="484">
        <v>0.12663080370228552</v>
      </c>
      <c r="D336" s="484">
        <v>0.12663080370228552</v>
      </c>
      <c r="E336" s="484">
        <v>0</v>
      </c>
      <c r="F336" s="484">
        <v>0</v>
      </c>
      <c r="G336" s="484">
        <v>0.159162005548416</v>
      </c>
      <c r="H336" s="484">
        <v>0.159162005548416</v>
      </c>
      <c r="I336" s="484"/>
      <c r="J336" s="484"/>
      <c r="K336" s="484">
        <v>3.4644918687405026E-2</v>
      </c>
      <c r="L336" s="484">
        <v>3.4644918687405026E-2</v>
      </c>
      <c r="M336" s="484">
        <v>3.339448026720196E-3</v>
      </c>
      <c r="N336" s="484">
        <v>3.339448026720196E-3</v>
      </c>
      <c r="O336" s="484">
        <v>0</v>
      </c>
      <c r="P336" s="484">
        <v>0</v>
      </c>
      <c r="Q336" s="484">
        <v>3.7618070238963483E-3</v>
      </c>
      <c r="R336" s="484">
        <v>3.7618070238963483E-3</v>
      </c>
      <c r="S336" s="484"/>
      <c r="T336" s="484"/>
      <c r="U336" s="484">
        <v>2.163978088704104E-3</v>
      </c>
      <c r="V336" s="484">
        <v>2.163978088704104E-3</v>
      </c>
      <c r="W336" s="484">
        <v>282</v>
      </c>
      <c r="X336" s="485">
        <v>258.39999999999998</v>
      </c>
      <c r="Y336" s="56" t="str">
        <f>IF(D336&gt;'[3]1d. STPIS MED Threshold'!$C$10,"Yes","NO")</f>
        <v>NO</v>
      </c>
      <c r="Z336" s="481"/>
    </row>
    <row r="337" spans="2:26" s="482" customFormat="1" x14ac:dyDescent="0.2">
      <c r="B337" s="209">
        <f t="shared" si="5"/>
        <v>41416</v>
      </c>
      <c r="C337" s="484">
        <v>9.4771519709431304E-2</v>
      </c>
      <c r="D337" s="484">
        <v>9.4771519709431304E-2</v>
      </c>
      <c r="E337" s="484">
        <v>0</v>
      </c>
      <c r="F337" s="484">
        <v>0</v>
      </c>
      <c r="G337" s="484">
        <v>5.3750196481856923E-2</v>
      </c>
      <c r="H337" s="484">
        <v>5.3750196481856923E-2</v>
      </c>
      <c r="I337" s="484"/>
      <c r="J337" s="484"/>
      <c r="K337" s="484">
        <v>0.21360346920801043</v>
      </c>
      <c r="L337" s="484">
        <v>0.21360346920801043</v>
      </c>
      <c r="M337" s="484">
        <v>2.474149004378793E-3</v>
      </c>
      <c r="N337" s="484">
        <v>2.474149004378793E-3</v>
      </c>
      <c r="O337" s="484">
        <v>0</v>
      </c>
      <c r="P337" s="484">
        <v>0</v>
      </c>
      <c r="Q337" s="484">
        <v>2.5789065606405788E-3</v>
      </c>
      <c r="R337" s="484">
        <v>2.5789065606405788E-3</v>
      </c>
      <c r="S337" s="484"/>
      <c r="T337" s="484"/>
      <c r="U337" s="484">
        <v>2.2008068884138148E-3</v>
      </c>
      <c r="V337" s="484">
        <v>2.2008068884138148E-3</v>
      </c>
      <c r="W337" s="484">
        <v>319</v>
      </c>
      <c r="X337" s="485">
        <v>285.39999999999998</v>
      </c>
      <c r="Y337" s="56" t="str">
        <f>IF(D337&gt;'[3]1d. STPIS MED Threshold'!$C$10,"Yes","NO")</f>
        <v>NO</v>
      </c>
      <c r="Z337" s="481"/>
    </row>
    <row r="338" spans="2:26" s="482" customFormat="1" x14ac:dyDescent="0.2">
      <c r="B338" s="209">
        <f t="shared" si="5"/>
        <v>41417</v>
      </c>
      <c r="C338" s="484">
        <v>8.3610074866934739E-2</v>
      </c>
      <c r="D338" s="484">
        <v>8.3610074866934739E-2</v>
      </c>
      <c r="E338" s="484">
        <v>0</v>
      </c>
      <c r="F338" s="484">
        <v>0</v>
      </c>
      <c r="G338" s="484">
        <v>2.7765470314163081E-2</v>
      </c>
      <c r="H338" s="484">
        <v>2.7765470314163081E-2</v>
      </c>
      <c r="I338" s="484"/>
      <c r="J338" s="484"/>
      <c r="K338" s="484">
        <v>0.2449010535433632</v>
      </c>
      <c r="L338" s="484">
        <v>0.2449010535433632</v>
      </c>
      <c r="M338" s="484">
        <v>5.7206782422677266E-4</v>
      </c>
      <c r="N338" s="484">
        <v>5.7206782422677266E-4</v>
      </c>
      <c r="O338" s="484">
        <v>0</v>
      </c>
      <c r="P338" s="484">
        <v>0</v>
      </c>
      <c r="Q338" s="484">
        <v>2.1940246666375741E-4</v>
      </c>
      <c r="R338" s="484">
        <v>2.1940246666375741E-4</v>
      </c>
      <c r="S338" s="484"/>
      <c r="T338" s="484"/>
      <c r="U338" s="484">
        <v>1.5911278939649272E-3</v>
      </c>
      <c r="V338" s="484">
        <v>1.5911278939649272E-3</v>
      </c>
      <c r="W338" s="484">
        <v>271</v>
      </c>
      <c r="X338" s="485">
        <v>249.2</v>
      </c>
      <c r="Y338" s="56" t="str">
        <f>IF(D338&gt;'[3]1d. STPIS MED Threshold'!$C$10,"Yes","NO")</f>
        <v>NO</v>
      </c>
      <c r="Z338" s="481"/>
    </row>
    <row r="339" spans="2:26" s="482" customFormat="1" x14ac:dyDescent="0.2">
      <c r="B339" s="209">
        <f t="shared" si="5"/>
        <v>41418</v>
      </c>
      <c r="C339" s="484">
        <v>3.3062451554474542E-2</v>
      </c>
      <c r="D339" s="484">
        <v>3.3062451554474542E-2</v>
      </c>
      <c r="E339" s="484">
        <v>0</v>
      </c>
      <c r="F339" s="484">
        <v>0</v>
      </c>
      <c r="G339" s="484">
        <v>9.8089992489926413E-3</v>
      </c>
      <c r="H339" s="484">
        <v>9.8089992489926413E-3</v>
      </c>
      <c r="I339" s="484"/>
      <c r="J339" s="484"/>
      <c r="K339" s="484">
        <v>0.10022745387697735</v>
      </c>
      <c r="L339" s="484">
        <v>0.10022745387697735</v>
      </c>
      <c r="M339" s="484">
        <v>7.4810552817187374E-4</v>
      </c>
      <c r="N339" s="484">
        <v>7.4810552817187374E-4</v>
      </c>
      <c r="O339" s="484">
        <v>0</v>
      </c>
      <c r="P339" s="484">
        <v>0</v>
      </c>
      <c r="Q339" s="484">
        <v>1.0977844401412969E-4</v>
      </c>
      <c r="R339" s="484">
        <v>1.0977844401412969E-4</v>
      </c>
      <c r="S339" s="484"/>
      <c r="T339" s="484"/>
      <c r="U339" s="484">
        <v>2.5900759181198417E-3</v>
      </c>
      <c r="V339" s="484">
        <v>2.5900759181198417E-3</v>
      </c>
      <c r="W339" s="484">
        <v>273</v>
      </c>
      <c r="X339" s="485">
        <v>228.6</v>
      </c>
      <c r="Y339" s="56" t="str">
        <f>IF(D339&gt;'[3]1d. STPIS MED Threshold'!$C$10,"Yes","NO")</f>
        <v>NO</v>
      </c>
      <c r="Z339" s="481"/>
    </row>
    <row r="340" spans="2:26" s="482" customFormat="1" x14ac:dyDescent="0.2">
      <c r="B340" s="209">
        <f t="shared" si="5"/>
        <v>41419</v>
      </c>
      <c r="C340" s="484">
        <v>0.1352173979294557</v>
      </c>
      <c r="D340" s="484">
        <v>0.1352173979294557</v>
      </c>
      <c r="E340" s="484">
        <v>0</v>
      </c>
      <c r="F340" s="484">
        <v>0</v>
      </c>
      <c r="G340" s="484">
        <v>3.3990007809311489E-2</v>
      </c>
      <c r="H340" s="484">
        <v>3.3990007809311489E-2</v>
      </c>
      <c r="I340" s="484"/>
      <c r="J340" s="484"/>
      <c r="K340" s="484">
        <v>0.42757625944602473</v>
      </c>
      <c r="L340" s="484">
        <v>0.42757625944602473</v>
      </c>
      <c r="M340" s="484">
        <v>1.6478780129106955E-3</v>
      </c>
      <c r="N340" s="484">
        <v>1.6478780129106955E-3</v>
      </c>
      <c r="O340" s="484">
        <v>0</v>
      </c>
      <c r="P340" s="484">
        <v>0</v>
      </c>
      <c r="Q340" s="484">
        <v>1.2969550381178573E-4</v>
      </c>
      <c r="R340" s="484">
        <v>1.2969550381178573E-4</v>
      </c>
      <c r="S340" s="484"/>
      <c r="T340" s="484"/>
      <c r="U340" s="484">
        <v>6.0283957261997043E-3</v>
      </c>
      <c r="V340" s="484">
        <v>6.0283957261997043E-3</v>
      </c>
      <c r="W340" s="484">
        <v>208</v>
      </c>
      <c r="X340" s="485">
        <v>198.2</v>
      </c>
      <c r="Y340" s="56" t="str">
        <f>IF(D340&gt;'[3]1d. STPIS MED Threshold'!$C$10,"Yes","NO")</f>
        <v>NO</v>
      </c>
      <c r="Z340" s="481"/>
    </row>
    <row r="341" spans="2:26" s="482" customFormat="1" x14ac:dyDescent="0.2">
      <c r="B341" s="209">
        <f t="shared" si="5"/>
        <v>41420</v>
      </c>
      <c r="C341" s="484">
        <v>1.4282649774625424E-2</v>
      </c>
      <c r="D341" s="484">
        <v>1.4282649774625424E-2</v>
      </c>
      <c r="E341" s="484">
        <v>0</v>
      </c>
      <c r="F341" s="484">
        <v>0</v>
      </c>
      <c r="G341" s="484">
        <v>1.7858504448374644E-2</v>
      </c>
      <c r="H341" s="484">
        <v>1.7858504448374644E-2</v>
      </c>
      <c r="I341" s="484"/>
      <c r="J341" s="484"/>
      <c r="K341" s="484">
        <v>4.164782513452185E-3</v>
      </c>
      <c r="L341" s="484">
        <v>4.164782513452185E-3</v>
      </c>
      <c r="M341" s="484">
        <v>8.2103712487434729E-5</v>
      </c>
      <c r="N341" s="484">
        <v>8.2103712487434729E-5</v>
      </c>
      <c r="O341" s="484">
        <v>0</v>
      </c>
      <c r="P341" s="484">
        <v>0</v>
      </c>
      <c r="Q341" s="484">
        <v>9.7921107738261793E-5</v>
      </c>
      <c r="R341" s="484">
        <v>9.7921107738261793E-5</v>
      </c>
      <c r="S341" s="484"/>
      <c r="T341" s="484"/>
      <c r="U341" s="484">
        <v>3.7557869454161668E-5</v>
      </c>
      <c r="V341" s="484">
        <v>3.7557869454161668E-5</v>
      </c>
      <c r="W341" s="484">
        <v>117</v>
      </c>
      <c r="X341" s="485">
        <v>117</v>
      </c>
      <c r="Y341" s="56" t="str">
        <f>IF(D341&gt;'[3]1d. STPIS MED Threshold'!$C$10,"Yes","NO")</f>
        <v>NO</v>
      </c>
      <c r="Z341" s="481"/>
    </row>
    <row r="342" spans="2:26" s="482" customFormat="1" x14ac:dyDescent="0.2">
      <c r="B342" s="209">
        <f t="shared" si="5"/>
        <v>41421</v>
      </c>
      <c r="C342" s="484">
        <v>8.0198399695167233E-2</v>
      </c>
      <c r="D342" s="484">
        <v>8.0198399695167233E-2</v>
      </c>
      <c r="E342" s="484">
        <v>0</v>
      </c>
      <c r="F342" s="484">
        <v>0</v>
      </c>
      <c r="G342" s="484">
        <v>2.7873955483412233E-2</v>
      </c>
      <c r="H342" s="484">
        <v>2.7873955483412233E-2</v>
      </c>
      <c r="I342" s="484"/>
      <c r="J342" s="484"/>
      <c r="K342" s="484">
        <v>0.2315097553386008</v>
      </c>
      <c r="L342" s="484">
        <v>0.2315097553386008</v>
      </c>
      <c r="M342" s="484">
        <v>1.8987975670237641E-3</v>
      </c>
      <c r="N342" s="484">
        <v>1.8987975670237641E-3</v>
      </c>
      <c r="O342" s="484">
        <v>0</v>
      </c>
      <c r="P342" s="484">
        <v>0</v>
      </c>
      <c r="Q342" s="484">
        <v>1.3809643240814255E-3</v>
      </c>
      <c r="R342" s="484">
        <v>1.3809643240814255E-3</v>
      </c>
      <c r="S342" s="484"/>
      <c r="T342" s="484"/>
      <c r="U342" s="484">
        <v>3.4084731517538512E-3</v>
      </c>
      <c r="V342" s="484">
        <v>3.4084731517538512E-3</v>
      </c>
      <c r="W342" s="484">
        <v>305</v>
      </c>
      <c r="X342" s="485">
        <v>289.39999999999998</v>
      </c>
      <c r="Y342" s="56" t="str">
        <f>IF(D342&gt;'[3]1d. STPIS MED Threshold'!$C$10,"Yes","NO")</f>
        <v>NO</v>
      </c>
      <c r="Z342" s="481"/>
    </row>
    <row r="343" spans="2:26" s="482" customFormat="1" x14ac:dyDescent="0.2">
      <c r="B343" s="209">
        <f t="shared" si="5"/>
        <v>41422</v>
      </c>
      <c r="C343" s="484">
        <v>0.18817785279156002</v>
      </c>
      <c r="D343" s="484">
        <v>0.18817785279156002</v>
      </c>
      <c r="E343" s="484">
        <v>0</v>
      </c>
      <c r="F343" s="484">
        <v>0</v>
      </c>
      <c r="G343" s="484">
        <v>0.14099123424611898</v>
      </c>
      <c r="H343" s="484">
        <v>0.14099123424611898</v>
      </c>
      <c r="I343" s="484"/>
      <c r="J343" s="484"/>
      <c r="K343" s="484">
        <v>0.3259471684651753</v>
      </c>
      <c r="L343" s="484">
        <v>0.3259471684651753</v>
      </c>
      <c r="M343" s="484">
        <v>1.2800251623513702E-3</v>
      </c>
      <c r="N343" s="484">
        <v>1.2800251623513702E-3</v>
      </c>
      <c r="O343" s="484">
        <v>0</v>
      </c>
      <c r="P343" s="484">
        <v>0</v>
      </c>
      <c r="Q343" s="484">
        <v>1.1659178573525286E-3</v>
      </c>
      <c r="R343" s="484">
        <v>1.1659178573525286E-3</v>
      </c>
      <c r="S343" s="484"/>
      <c r="T343" s="484"/>
      <c r="U343" s="484">
        <v>1.622288730918692E-3</v>
      </c>
      <c r="V343" s="484">
        <v>1.622288730918692E-3</v>
      </c>
      <c r="W343" s="484">
        <v>376</v>
      </c>
      <c r="X343" s="485">
        <v>358.8</v>
      </c>
      <c r="Y343" s="56" t="str">
        <f>IF(D343&gt;'[3]1d. STPIS MED Threshold'!$C$10,"Yes","NO")</f>
        <v>NO</v>
      </c>
      <c r="Z343" s="481"/>
    </row>
    <row r="344" spans="2:26" s="482" customFormat="1" x14ac:dyDescent="0.2">
      <c r="B344" s="209">
        <f t="shared" si="5"/>
        <v>41423</v>
      </c>
      <c r="C344" s="484">
        <v>9.7487593948235793E-3</v>
      </c>
      <c r="D344" s="484">
        <v>9.7487593948235793E-3</v>
      </c>
      <c r="E344" s="484">
        <v>0</v>
      </c>
      <c r="F344" s="484">
        <v>0</v>
      </c>
      <c r="G344" s="484">
        <v>1.2135647907199969E-2</v>
      </c>
      <c r="H344" s="484">
        <v>1.2135647907199969E-2</v>
      </c>
      <c r="I344" s="484"/>
      <c r="J344" s="484"/>
      <c r="K344" s="484">
        <v>2.9907219158011016E-3</v>
      </c>
      <c r="L344" s="484">
        <v>2.9907219158011016E-3</v>
      </c>
      <c r="M344" s="484">
        <v>1.055939094860757E-4</v>
      </c>
      <c r="N344" s="484">
        <v>1.055939094860757E-4</v>
      </c>
      <c r="O344" s="484">
        <v>0</v>
      </c>
      <c r="P344" s="484">
        <v>0</v>
      </c>
      <c r="Q344" s="484">
        <v>1.3265968744051066E-4</v>
      </c>
      <c r="R344" s="484">
        <v>1.3265968744051066E-4</v>
      </c>
      <c r="S344" s="484"/>
      <c r="T344" s="484"/>
      <c r="U344" s="484">
        <v>2.8907501401218897E-5</v>
      </c>
      <c r="V344" s="484">
        <v>2.8907501401218897E-5</v>
      </c>
      <c r="W344" s="484">
        <v>232</v>
      </c>
      <c r="X344" s="485">
        <v>224.4</v>
      </c>
      <c r="Y344" s="56" t="str">
        <f>IF(D344&gt;'[3]1d. STPIS MED Threshold'!$C$10,"Yes","NO")</f>
        <v>NO</v>
      </c>
      <c r="Z344" s="481"/>
    </row>
    <row r="345" spans="2:26" s="482" customFormat="1" x14ac:dyDescent="0.2">
      <c r="B345" s="209">
        <f t="shared" si="5"/>
        <v>41424</v>
      </c>
      <c r="C345" s="484">
        <v>7.0296063370558021E-2</v>
      </c>
      <c r="D345" s="484">
        <v>7.0296063370558021E-2</v>
      </c>
      <c r="E345" s="484">
        <v>0</v>
      </c>
      <c r="F345" s="484">
        <v>0</v>
      </c>
      <c r="G345" s="484">
        <v>8.7773105703313453E-2</v>
      </c>
      <c r="H345" s="484">
        <v>8.7773105703313453E-2</v>
      </c>
      <c r="I345" s="484"/>
      <c r="J345" s="484"/>
      <c r="K345" s="484">
        <v>2.0580820679955501E-2</v>
      </c>
      <c r="L345" s="484">
        <v>2.0580820679955501E-2</v>
      </c>
      <c r="M345" s="484">
        <v>1.3412901169297753E-3</v>
      </c>
      <c r="N345" s="484">
        <v>1.3412901169297753E-3</v>
      </c>
      <c r="O345" s="484">
        <v>0</v>
      </c>
      <c r="P345" s="484">
        <v>0</v>
      </c>
      <c r="Q345" s="484">
        <v>1.6953924129702288E-3</v>
      </c>
      <c r="R345" s="484">
        <v>1.6953924129702288E-3</v>
      </c>
      <c r="S345" s="484"/>
      <c r="T345" s="484"/>
      <c r="U345" s="484">
        <v>3.3439707608701527E-4</v>
      </c>
      <c r="V345" s="484">
        <v>3.3439707608701527E-4</v>
      </c>
      <c r="W345" s="484">
        <v>244</v>
      </c>
      <c r="X345" s="485">
        <v>224.6</v>
      </c>
      <c r="Y345" s="56" t="str">
        <f>IF(D345&gt;'[3]1d. STPIS MED Threshold'!$C$10,"Yes","NO")</f>
        <v>NO</v>
      </c>
      <c r="Z345" s="481"/>
    </row>
    <row r="346" spans="2:26" s="482" customFormat="1" x14ac:dyDescent="0.2">
      <c r="B346" s="209">
        <f t="shared" si="5"/>
        <v>41425</v>
      </c>
      <c r="C346" s="484">
        <v>2.1212267900094169E-2</v>
      </c>
      <c r="D346" s="484">
        <v>2.1212267900094169E-2</v>
      </c>
      <c r="E346" s="484">
        <v>0</v>
      </c>
      <c r="F346" s="484">
        <v>0</v>
      </c>
      <c r="G346" s="484">
        <v>2.6405905757005251E-2</v>
      </c>
      <c r="H346" s="484">
        <v>2.6405905757005251E-2</v>
      </c>
      <c r="I346" s="484"/>
      <c r="J346" s="484"/>
      <c r="K346" s="484">
        <v>6.4995424328919103E-3</v>
      </c>
      <c r="L346" s="484">
        <v>6.4995424328919103E-3</v>
      </c>
      <c r="M346" s="484">
        <v>2.4004973653866615E-4</v>
      </c>
      <c r="N346" s="484">
        <v>2.4004973653866615E-4</v>
      </c>
      <c r="O346" s="484">
        <v>0</v>
      </c>
      <c r="P346" s="484">
        <v>0</v>
      </c>
      <c r="Q346" s="484">
        <v>2.9122346935404306E-4</v>
      </c>
      <c r="R346" s="484">
        <v>2.9122346935404306E-4</v>
      </c>
      <c r="S346" s="484"/>
      <c r="T346" s="484"/>
      <c r="U346" s="484">
        <v>9.5424874627618865E-5</v>
      </c>
      <c r="V346" s="484">
        <v>9.5424874627618865E-5</v>
      </c>
      <c r="W346" s="484">
        <v>210</v>
      </c>
      <c r="X346" s="485">
        <v>188.4</v>
      </c>
      <c r="Y346" s="56" t="str">
        <f>IF(D346&gt;'[3]1d. STPIS MED Threshold'!$C$10,"Yes","NO")</f>
        <v>NO</v>
      </c>
      <c r="Z346" s="481"/>
    </row>
    <row r="347" spans="2:26" s="482" customFormat="1" x14ac:dyDescent="0.2">
      <c r="B347" s="209">
        <f t="shared" si="5"/>
        <v>41426</v>
      </c>
      <c r="C347" s="484">
        <v>4.3383418244703084E-2</v>
      </c>
      <c r="D347" s="484">
        <v>4.3383418244703084E-2</v>
      </c>
      <c r="E347" s="484">
        <v>0</v>
      </c>
      <c r="F347" s="484">
        <v>0</v>
      </c>
      <c r="G347" s="484">
        <v>2.9991358072644685E-2</v>
      </c>
      <c r="H347" s="484">
        <v>2.9991358072644685E-2</v>
      </c>
      <c r="I347" s="484"/>
      <c r="J347" s="484"/>
      <c r="K347" s="484">
        <v>8.2410530658351758E-2</v>
      </c>
      <c r="L347" s="484">
        <v>8.2410530658351758E-2</v>
      </c>
      <c r="M347" s="484">
        <v>1.828616745655552E-3</v>
      </c>
      <c r="N347" s="484">
        <v>1.828616745655552E-3</v>
      </c>
      <c r="O347" s="484">
        <v>0</v>
      </c>
      <c r="P347" s="484">
        <v>0</v>
      </c>
      <c r="Q347" s="484">
        <v>9.85401156973767E-4</v>
      </c>
      <c r="R347" s="484">
        <v>9.85401156973767E-4</v>
      </c>
      <c r="S347" s="484"/>
      <c r="T347" s="484"/>
      <c r="U347" s="484">
        <v>4.2759746735046792E-3</v>
      </c>
      <c r="V347" s="484">
        <v>4.2759746735046792E-3</v>
      </c>
      <c r="W347" s="484">
        <v>196</v>
      </c>
      <c r="X347" s="485">
        <v>179.6</v>
      </c>
      <c r="Y347" s="56" t="str">
        <f>IF(D347&gt;'[3]1d. STPIS MED Threshold'!$C$10,"Yes","NO")</f>
        <v>NO</v>
      </c>
      <c r="Z347" s="481"/>
    </row>
    <row r="348" spans="2:26" s="482" customFormat="1" x14ac:dyDescent="0.2">
      <c r="B348" s="209">
        <f t="shared" si="5"/>
        <v>41427</v>
      </c>
      <c r="C348" s="484">
        <v>0.15159283376187288</v>
      </c>
      <c r="D348" s="484">
        <v>0.15159283376187288</v>
      </c>
      <c r="E348" s="484">
        <v>0</v>
      </c>
      <c r="F348" s="484">
        <v>0</v>
      </c>
      <c r="G348" s="484">
        <v>3.4082928565758743E-3</v>
      </c>
      <c r="H348" s="484">
        <v>3.4082928565758743E-3</v>
      </c>
      <c r="I348" s="484"/>
      <c r="J348" s="484"/>
      <c r="K348" s="484">
        <v>0.57988489288302125</v>
      </c>
      <c r="L348" s="484">
        <v>0.57988489288302125</v>
      </c>
      <c r="M348" s="484">
        <v>2.2677672551278012E-3</v>
      </c>
      <c r="N348" s="484">
        <v>2.2677672551278012E-3</v>
      </c>
      <c r="O348" s="484">
        <v>0</v>
      </c>
      <c r="P348" s="484">
        <v>0</v>
      </c>
      <c r="Q348" s="484">
        <v>3.7192446123773014E-5</v>
      </c>
      <c r="R348" s="484">
        <v>3.7192446123773014E-5</v>
      </c>
      <c r="S348" s="484"/>
      <c r="T348" s="484"/>
      <c r="U348" s="484">
        <v>8.7145562418323615E-3</v>
      </c>
      <c r="V348" s="484">
        <v>8.7145562418323615E-3</v>
      </c>
      <c r="W348" s="484">
        <v>197</v>
      </c>
      <c r="X348" s="485">
        <v>179</v>
      </c>
      <c r="Y348" s="56" t="str">
        <f>IF(D348&gt;'[3]1d. STPIS MED Threshold'!$C$10,"Yes","NO")</f>
        <v>NO</v>
      </c>
      <c r="Z348" s="481"/>
    </row>
    <row r="349" spans="2:26" s="482" customFormat="1" x14ac:dyDescent="0.2">
      <c r="B349" s="209">
        <f t="shared" si="5"/>
        <v>41428</v>
      </c>
      <c r="C349" s="484">
        <v>0.14164281371375345</v>
      </c>
      <c r="D349" s="484">
        <v>0.14164281371375345</v>
      </c>
      <c r="E349" s="484">
        <v>0</v>
      </c>
      <c r="F349" s="484">
        <v>0</v>
      </c>
      <c r="G349" s="484">
        <v>0.18359787162017008</v>
      </c>
      <c r="H349" s="484">
        <v>0.18359787162017008</v>
      </c>
      <c r="I349" s="484"/>
      <c r="J349" s="484"/>
      <c r="K349" s="484">
        <v>2.2396395515467217E-2</v>
      </c>
      <c r="L349" s="484">
        <v>2.2396395515467217E-2</v>
      </c>
      <c r="M349" s="484">
        <v>3.4969898673634617E-3</v>
      </c>
      <c r="N349" s="484">
        <v>3.4969898673634617E-3</v>
      </c>
      <c r="O349" s="484">
        <v>0</v>
      </c>
      <c r="P349" s="484">
        <v>0</v>
      </c>
      <c r="Q349" s="484">
        <v>4.0391974654095256E-3</v>
      </c>
      <c r="R349" s="484">
        <v>4.0391974654095256E-3</v>
      </c>
      <c r="S349" s="484"/>
      <c r="T349" s="484"/>
      <c r="U349" s="484">
        <v>1.9742382875240143E-3</v>
      </c>
      <c r="V349" s="484">
        <v>1.9742382875240143E-3</v>
      </c>
      <c r="W349" s="484">
        <v>409</v>
      </c>
      <c r="X349" s="485">
        <v>348.6</v>
      </c>
      <c r="Y349" s="56" t="str">
        <f>IF(D349&gt;'[3]1d. STPIS MED Threshold'!$C$10,"Yes","NO")</f>
        <v>NO</v>
      </c>
      <c r="Z349" s="481"/>
    </row>
    <row r="350" spans="2:26" s="482" customFormat="1" x14ac:dyDescent="0.2">
      <c r="B350" s="209">
        <f t="shared" si="5"/>
        <v>41429</v>
      </c>
      <c r="C350" s="484">
        <v>2.4376841794307855E-2</v>
      </c>
      <c r="D350" s="484">
        <v>2.4376841794307855E-2</v>
      </c>
      <c r="E350" s="484">
        <v>0</v>
      </c>
      <c r="F350" s="484">
        <v>0</v>
      </c>
      <c r="G350" s="484">
        <v>3.1388623252234592E-2</v>
      </c>
      <c r="H350" s="484">
        <v>3.1388623252234592E-2</v>
      </c>
      <c r="I350" s="484"/>
      <c r="J350" s="484"/>
      <c r="K350" s="484">
        <v>4.4477753615220451E-3</v>
      </c>
      <c r="L350" s="484">
        <v>4.4477753615220451E-3</v>
      </c>
      <c r="M350" s="484">
        <v>2.3347082922805861E-4</v>
      </c>
      <c r="N350" s="484">
        <v>2.3347082922805861E-4</v>
      </c>
      <c r="O350" s="484">
        <v>0</v>
      </c>
      <c r="P350" s="484">
        <v>0</v>
      </c>
      <c r="Q350" s="484">
        <v>3.0105227069770075E-4</v>
      </c>
      <c r="R350" s="484">
        <v>3.0105227069770075E-4</v>
      </c>
      <c r="S350" s="484"/>
      <c r="T350" s="484"/>
      <c r="U350" s="484">
        <v>4.1372860288971777E-5</v>
      </c>
      <c r="V350" s="484">
        <v>4.1372860288971777E-5</v>
      </c>
      <c r="W350" s="484">
        <v>264</v>
      </c>
      <c r="X350" s="485">
        <v>230.8</v>
      </c>
      <c r="Y350" s="56" t="str">
        <f>IF(D350&gt;'[3]1d. STPIS MED Threshold'!$C$10,"Yes","NO")</f>
        <v>NO</v>
      </c>
      <c r="Z350" s="481"/>
    </row>
    <row r="351" spans="2:26" s="482" customFormat="1" x14ac:dyDescent="0.2">
      <c r="B351" s="209">
        <f t="shared" si="5"/>
        <v>41430</v>
      </c>
      <c r="C351" s="484">
        <v>7.2683507005738279E-2</v>
      </c>
      <c r="D351" s="484">
        <v>7.2683507005738279E-2</v>
      </c>
      <c r="E351" s="484">
        <v>0</v>
      </c>
      <c r="F351" s="484">
        <v>0</v>
      </c>
      <c r="G351" s="484">
        <v>9.3842025652632458E-2</v>
      </c>
      <c r="H351" s="484">
        <v>9.3842025652632458E-2</v>
      </c>
      <c r="I351" s="484"/>
      <c r="J351" s="484"/>
      <c r="K351" s="484">
        <v>1.252347835679034E-2</v>
      </c>
      <c r="L351" s="484">
        <v>1.252347835679034E-2</v>
      </c>
      <c r="M351" s="484">
        <v>9.6312508983891756E-4</v>
      </c>
      <c r="N351" s="484">
        <v>9.6312508983891756E-4</v>
      </c>
      <c r="O351" s="484">
        <v>0</v>
      </c>
      <c r="P351" s="484">
        <v>0</v>
      </c>
      <c r="Q351" s="484">
        <v>1.2388259149445468E-3</v>
      </c>
      <c r="R351" s="484">
        <v>1.2388259149445468E-3</v>
      </c>
      <c r="S351" s="484"/>
      <c r="T351" s="484"/>
      <c r="U351" s="484">
        <v>1.7940080593786573E-4</v>
      </c>
      <c r="V351" s="484">
        <v>1.7940080593786573E-4</v>
      </c>
      <c r="W351" s="484">
        <v>261</v>
      </c>
      <c r="X351" s="485">
        <v>210.2</v>
      </c>
      <c r="Y351" s="56" t="str">
        <f>IF(D351&gt;'[3]1d. STPIS MED Threshold'!$C$10,"Yes","NO")</f>
        <v>NO</v>
      </c>
      <c r="Z351" s="481"/>
    </row>
    <row r="352" spans="2:26" s="482" customFormat="1" x14ac:dyDescent="0.2">
      <c r="B352" s="209">
        <f t="shared" si="5"/>
        <v>41431</v>
      </c>
      <c r="C352" s="484">
        <v>1.6380480173465811E-2</v>
      </c>
      <c r="D352" s="484">
        <v>1.6380480173465811E-2</v>
      </c>
      <c r="E352" s="484">
        <v>0</v>
      </c>
      <c r="F352" s="484">
        <v>0</v>
      </c>
      <c r="G352" s="484">
        <v>1.9968039904324591E-2</v>
      </c>
      <c r="H352" s="484">
        <v>1.9968039904324591E-2</v>
      </c>
      <c r="I352" s="484"/>
      <c r="J352" s="484"/>
      <c r="K352" s="484">
        <v>6.2222228651220672E-3</v>
      </c>
      <c r="L352" s="484">
        <v>6.2222228651220672E-3</v>
      </c>
      <c r="M352" s="484">
        <v>1.5822812101270041E-4</v>
      </c>
      <c r="N352" s="484">
        <v>1.5822812101270041E-4</v>
      </c>
      <c r="O352" s="484">
        <v>0</v>
      </c>
      <c r="P352" s="484">
        <v>0</v>
      </c>
      <c r="Q352" s="484">
        <v>1.9968029861559521E-4</v>
      </c>
      <c r="R352" s="484">
        <v>1.9968029861559521E-4</v>
      </c>
      <c r="S352" s="484"/>
      <c r="T352" s="484"/>
      <c r="U352" s="484">
        <v>4.0514915638540404E-5</v>
      </c>
      <c r="V352" s="484">
        <v>4.0514915638540404E-5</v>
      </c>
      <c r="W352" s="484">
        <v>187</v>
      </c>
      <c r="X352" s="485">
        <v>160.19999999999999</v>
      </c>
      <c r="Y352" s="56" t="str">
        <f>IF(D352&gt;'[3]1d. STPIS MED Threshold'!$C$10,"Yes","NO")</f>
        <v>NO</v>
      </c>
      <c r="Z352" s="481"/>
    </row>
    <row r="353" spans="2:26" s="482" customFormat="1" x14ac:dyDescent="0.2">
      <c r="B353" s="209">
        <f t="shared" si="5"/>
        <v>41432</v>
      </c>
      <c r="C353" s="484">
        <v>0.15754946835965011</v>
      </c>
      <c r="D353" s="484">
        <v>0.15754946835965011</v>
      </c>
      <c r="E353" s="484">
        <v>0</v>
      </c>
      <c r="F353" s="484">
        <v>0</v>
      </c>
      <c r="G353" s="484">
        <v>0.20136516137014507</v>
      </c>
      <c r="H353" s="484">
        <v>0.20136516137014507</v>
      </c>
      <c r="I353" s="484"/>
      <c r="J353" s="484"/>
      <c r="K353" s="484">
        <v>3.2970042641294495E-2</v>
      </c>
      <c r="L353" s="484">
        <v>3.2970042641294495E-2</v>
      </c>
      <c r="M353" s="484">
        <v>1.6042689669024241E-3</v>
      </c>
      <c r="N353" s="484">
        <v>1.6042689669024241E-3</v>
      </c>
      <c r="O353" s="484">
        <v>0</v>
      </c>
      <c r="P353" s="484">
        <v>0</v>
      </c>
      <c r="Q353" s="484">
        <v>2.096549651577369E-3</v>
      </c>
      <c r="R353" s="484">
        <v>2.096549651577369E-3</v>
      </c>
      <c r="S353" s="484"/>
      <c r="T353" s="484"/>
      <c r="U353" s="484">
        <v>2.0276891739200094E-4</v>
      </c>
      <c r="V353" s="484">
        <v>2.0276891739200094E-4</v>
      </c>
      <c r="W353" s="484">
        <v>271</v>
      </c>
      <c r="X353" s="485">
        <v>245.4</v>
      </c>
      <c r="Y353" s="56" t="str">
        <f>IF(D353&gt;'[3]1d. STPIS MED Threshold'!$C$10,"Yes","NO")</f>
        <v>NO</v>
      </c>
      <c r="Z353" s="481"/>
    </row>
    <row r="354" spans="2:26" s="482" customFormat="1" x14ac:dyDescent="0.2">
      <c r="B354" s="209">
        <f t="shared" si="5"/>
        <v>41433</v>
      </c>
      <c r="C354" s="484">
        <v>1.107105842990838E-2</v>
      </c>
      <c r="D354" s="484">
        <v>1.107105842990838E-2</v>
      </c>
      <c r="E354" s="484">
        <v>0</v>
      </c>
      <c r="F354" s="484">
        <v>0</v>
      </c>
      <c r="G354" s="484">
        <v>1.3764134697707346E-2</v>
      </c>
      <c r="H354" s="484">
        <v>1.3764134697707346E-2</v>
      </c>
      <c r="I354" s="484"/>
      <c r="J354" s="484"/>
      <c r="K354" s="484">
        <v>3.4274756223232981E-3</v>
      </c>
      <c r="L354" s="484">
        <v>3.4274756223232981E-3</v>
      </c>
      <c r="M354" s="484">
        <v>1.4323957774655551E-4</v>
      </c>
      <c r="N354" s="484">
        <v>1.4323957774655551E-4</v>
      </c>
      <c r="O354" s="484">
        <v>0</v>
      </c>
      <c r="P354" s="484">
        <v>0</v>
      </c>
      <c r="Q354" s="484">
        <v>1.8643492535017281E-4</v>
      </c>
      <c r="R354" s="484">
        <v>1.8643492535017281E-4</v>
      </c>
      <c r="S354" s="484"/>
      <c r="T354" s="484"/>
      <c r="U354" s="484">
        <v>2.0264932729542553E-5</v>
      </c>
      <c r="V354" s="484">
        <v>2.0264932729542553E-5</v>
      </c>
      <c r="W354" s="484">
        <v>236</v>
      </c>
      <c r="X354" s="485">
        <v>218.6</v>
      </c>
      <c r="Y354" s="56" t="str">
        <f>IF(D354&gt;'[3]1d. STPIS MED Threshold'!$C$10,"Yes","NO")</f>
        <v>NO</v>
      </c>
      <c r="Z354" s="481"/>
    </row>
    <row r="355" spans="2:26" s="482" customFormat="1" x14ac:dyDescent="0.2">
      <c r="B355" s="209">
        <f t="shared" si="5"/>
        <v>41434</v>
      </c>
      <c r="C355" s="484">
        <v>9.5137925721910419E-2</v>
      </c>
      <c r="D355" s="484">
        <v>9.5137925721910419E-2</v>
      </c>
      <c r="E355" s="484">
        <v>0</v>
      </c>
      <c r="F355" s="484">
        <v>0</v>
      </c>
      <c r="G355" s="484">
        <v>2.170770595599965E-3</v>
      </c>
      <c r="H355" s="484">
        <v>2.170770595599965E-3</v>
      </c>
      <c r="I355" s="484"/>
      <c r="J355" s="484"/>
      <c r="K355" s="484">
        <v>0.36427551501318006</v>
      </c>
      <c r="L355" s="484">
        <v>0.36427551501318006</v>
      </c>
      <c r="M355" s="484">
        <v>9.459763929562041E-4</v>
      </c>
      <c r="N355" s="484">
        <v>9.459763929562041E-4</v>
      </c>
      <c r="O355" s="484">
        <v>0</v>
      </c>
      <c r="P355" s="484">
        <v>0</v>
      </c>
      <c r="Q355" s="484">
        <v>1.5060037895272149E-5</v>
      </c>
      <c r="R355" s="484">
        <v>1.5060037895272149E-5</v>
      </c>
      <c r="S355" s="484"/>
      <c r="T355" s="484"/>
      <c r="U355" s="484">
        <v>3.6408828487291653E-3</v>
      </c>
      <c r="V355" s="484">
        <v>3.6408828487291653E-3</v>
      </c>
      <c r="W355" s="484">
        <v>153</v>
      </c>
      <c r="X355" s="485">
        <v>137.19999999999999</v>
      </c>
      <c r="Y355" s="56" t="str">
        <f>IF(D355&gt;'[3]1d. STPIS MED Threshold'!$C$10,"Yes","NO")</f>
        <v>NO</v>
      </c>
      <c r="Z355" s="481"/>
    </row>
    <row r="356" spans="2:26" s="482" customFormat="1" x14ac:dyDescent="0.2">
      <c r="B356" s="209">
        <f t="shared" si="5"/>
        <v>41435</v>
      </c>
      <c r="C356" s="484">
        <v>0.46395034590461387</v>
      </c>
      <c r="D356" s="484">
        <v>0.46395034590461387</v>
      </c>
      <c r="E356" s="484">
        <v>0</v>
      </c>
      <c r="F356" s="484">
        <v>0</v>
      </c>
      <c r="G356" s="484">
        <v>0.44434035993694787</v>
      </c>
      <c r="H356" s="484">
        <v>0.44434035993694787</v>
      </c>
      <c r="I356" s="484"/>
      <c r="J356" s="484"/>
      <c r="K356" s="484">
        <v>0.52557875997458725</v>
      </c>
      <c r="L356" s="484">
        <v>0.52557875997458725</v>
      </c>
      <c r="M356" s="484">
        <v>6.182899550634501E-3</v>
      </c>
      <c r="N356" s="484">
        <v>6.182899550634501E-3</v>
      </c>
      <c r="O356" s="484">
        <v>0</v>
      </c>
      <c r="P356" s="484">
        <v>0</v>
      </c>
      <c r="Q356" s="484">
        <v>4.9143353935716212E-3</v>
      </c>
      <c r="R356" s="484">
        <v>4.9143353935716212E-3</v>
      </c>
      <c r="S356" s="484"/>
      <c r="T356" s="484"/>
      <c r="U356" s="484">
        <v>9.9089307738210487E-3</v>
      </c>
      <c r="V356" s="484">
        <v>9.9089307738210487E-3</v>
      </c>
      <c r="W356" s="484">
        <v>428</v>
      </c>
      <c r="X356" s="485">
        <v>344</v>
      </c>
      <c r="Y356" s="56" t="str">
        <f>IF(D356&gt;'[3]1d. STPIS MED Threshold'!$C$10,"Yes","NO")</f>
        <v>NO</v>
      </c>
      <c r="Z356" s="481"/>
    </row>
    <row r="357" spans="2:26" s="482" customFormat="1" x14ac:dyDescent="0.2">
      <c r="B357" s="209">
        <f t="shared" si="5"/>
        <v>41436</v>
      </c>
      <c r="C357" s="484">
        <v>0.13026667276655338</v>
      </c>
      <c r="D357" s="484">
        <v>0.13026667276655338</v>
      </c>
      <c r="E357" s="484">
        <v>0</v>
      </c>
      <c r="F357" s="484">
        <v>0</v>
      </c>
      <c r="G357" s="484">
        <v>0.15219374127572469</v>
      </c>
      <c r="H357" s="484">
        <v>0.15219374127572469</v>
      </c>
      <c r="I357" s="484"/>
      <c r="J357" s="484"/>
      <c r="K357" s="484">
        <v>6.845618610700839E-2</v>
      </c>
      <c r="L357" s="484">
        <v>6.845618610700839E-2</v>
      </c>
      <c r="M357" s="484">
        <v>1.8817977480450178E-3</v>
      </c>
      <c r="N357" s="484">
        <v>1.8817977480450178E-3</v>
      </c>
      <c r="O357" s="484">
        <v>0</v>
      </c>
      <c r="P357" s="484">
        <v>0</v>
      </c>
      <c r="Q357" s="484">
        <v>1.9696187583977997E-3</v>
      </c>
      <c r="R357" s="484">
        <v>1.9696187583977997E-3</v>
      </c>
      <c r="S357" s="484"/>
      <c r="T357" s="484"/>
      <c r="U357" s="484">
        <v>1.6491052962503804E-3</v>
      </c>
      <c r="V357" s="484">
        <v>1.6491052962503804E-3</v>
      </c>
      <c r="W357" s="484">
        <v>360</v>
      </c>
      <c r="X357" s="485">
        <v>306.2</v>
      </c>
      <c r="Y357" s="56" t="str">
        <f>IF(D357&gt;'[3]1d. STPIS MED Threshold'!$C$10,"Yes","NO")</f>
        <v>NO</v>
      </c>
      <c r="Z357" s="481"/>
    </row>
    <row r="358" spans="2:26" s="482" customFormat="1" x14ac:dyDescent="0.2">
      <c r="B358" s="209">
        <f t="shared" si="5"/>
        <v>41437</v>
      </c>
      <c r="C358" s="484">
        <v>0.27923018202979083</v>
      </c>
      <c r="D358" s="484">
        <v>0.27923018202979083</v>
      </c>
      <c r="E358" s="484">
        <v>0</v>
      </c>
      <c r="F358" s="484">
        <v>0</v>
      </c>
      <c r="G358" s="484">
        <v>0.33904382908325198</v>
      </c>
      <c r="H358" s="484">
        <v>0.33904382908325198</v>
      </c>
      <c r="I358" s="484"/>
      <c r="J358" s="484"/>
      <c r="K358" s="484">
        <v>0.10978786610647406</v>
      </c>
      <c r="L358" s="484">
        <v>0.10978786610647406</v>
      </c>
      <c r="M358" s="484">
        <v>3.5381987448878378E-3</v>
      </c>
      <c r="N358" s="484">
        <v>3.5381987448878378E-3</v>
      </c>
      <c r="O358" s="484">
        <v>0</v>
      </c>
      <c r="P358" s="484">
        <v>0</v>
      </c>
      <c r="Q358" s="484">
        <v>4.3790039781073722E-3</v>
      </c>
      <c r="R358" s="484">
        <v>4.3790039781073722E-3</v>
      </c>
      <c r="S358" s="484"/>
      <c r="T358" s="484"/>
      <c r="U358" s="484">
        <v>1.1521077518494747E-3</v>
      </c>
      <c r="V358" s="484">
        <v>1.1521077518494747E-3</v>
      </c>
      <c r="W358" s="484">
        <v>347</v>
      </c>
      <c r="X358" s="485">
        <v>288.60000000000002</v>
      </c>
      <c r="Y358" s="56" t="str">
        <f>IF(D358&gt;'[3]1d. STPIS MED Threshold'!$C$10,"Yes","NO")</f>
        <v>NO</v>
      </c>
      <c r="Z358" s="481"/>
    </row>
    <row r="359" spans="2:26" s="482" customFormat="1" x14ac:dyDescent="0.2">
      <c r="B359" s="209">
        <f t="shared" si="5"/>
        <v>41438</v>
      </c>
      <c r="C359" s="484">
        <v>0.11489405875501255</v>
      </c>
      <c r="D359" s="484">
        <v>0.11489405875501255</v>
      </c>
      <c r="E359" s="484">
        <v>0</v>
      </c>
      <c r="F359" s="484">
        <v>0</v>
      </c>
      <c r="G359" s="484">
        <v>0.10185109433224521</v>
      </c>
      <c r="H359" s="484">
        <v>0.10185109433224521</v>
      </c>
      <c r="I359" s="484"/>
      <c r="J359" s="484"/>
      <c r="K359" s="484">
        <v>0.15376974863569776</v>
      </c>
      <c r="L359" s="484">
        <v>0.15376974863569776</v>
      </c>
      <c r="M359" s="484">
        <v>1.4938504567999339E-3</v>
      </c>
      <c r="N359" s="484">
        <v>1.4938504567999339E-3</v>
      </c>
      <c r="O359" s="484">
        <v>0</v>
      </c>
      <c r="P359" s="484">
        <v>0</v>
      </c>
      <c r="Q359" s="484">
        <v>1.5717294990127482E-3</v>
      </c>
      <c r="R359" s="484">
        <v>1.5717294990127482E-3</v>
      </c>
      <c r="S359" s="484"/>
      <c r="T359" s="484"/>
      <c r="U359" s="484">
        <v>1.2855210977029911E-3</v>
      </c>
      <c r="V359" s="484">
        <v>1.2855210977029911E-3</v>
      </c>
      <c r="W359" s="484">
        <v>339</v>
      </c>
      <c r="X359" s="485">
        <v>301</v>
      </c>
      <c r="Y359" s="56" t="str">
        <f>IF(D359&gt;'[3]1d. STPIS MED Threshold'!$C$10,"Yes","NO")</f>
        <v>NO</v>
      </c>
      <c r="Z359" s="481"/>
    </row>
    <row r="360" spans="2:26" s="482" customFormat="1" x14ac:dyDescent="0.2">
      <c r="B360" s="209">
        <f t="shared" si="5"/>
        <v>41439</v>
      </c>
      <c r="C360" s="484">
        <v>0.22528163917127236</v>
      </c>
      <c r="D360" s="484">
        <v>0.22528163917127236</v>
      </c>
      <c r="E360" s="484">
        <v>0</v>
      </c>
      <c r="F360" s="484">
        <v>0</v>
      </c>
      <c r="G360" s="484">
        <v>0.29969814728463767</v>
      </c>
      <c r="H360" s="484">
        <v>0.29969814728463767</v>
      </c>
      <c r="I360" s="484"/>
      <c r="J360" s="484"/>
      <c r="K360" s="484">
        <v>1.3050586156316735E-2</v>
      </c>
      <c r="L360" s="484">
        <v>1.3050586156316735E-2</v>
      </c>
      <c r="M360" s="484">
        <v>2.6174904959356906E-3</v>
      </c>
      <c r="N360" s="484">
        <v>2.6174904959356906E-3</v>
      </c>
      <c r="O360" s="484">
        <v>0</v>
      </c>
      <c r="P360" s="484">
        <v>0</v>
      </c>
      <c r="Q360" s="484">
        <v>3.4378200087734857E-3</v>
      </c>
      <c r="R360" s="484">
        <v>3.4378200087734857E-3</v>
      </c>
      <c r="S360" s="484"/>
      <c r="T360" s="484"/>
      <c r="U360" s="484">
        <v>2.7942687087510558E-4</v>
      </c>
      <c r="V360" s="484">
        <v>2.7942687087510558E-4</v>
      </c>
      <c r="W360" s="484">
        <v>295</v>
      </c>
      <c r="X360" s="485">
        <v>272</v>
      </c>
      <c r="Y360" s="56" t="str">
        <f>IF(D360&gt;'[3]1d. STPIS MED Threshold'!$C$10,"Yes","NO")</f>
        <v>NO</v>
      </c>
      <c r="Z360" s="481"/>
    </row>
    <row r="361" spans="2:26" s="482" customFormat="1" x14ac:dyDescent="0.2">
      <c r="B361" s="209">
        <f t="shared" si="5"/>
        <v>41440</v>
      </c>
      <c r="C361" s="484">
        <v>0.11466871764393934</v>
      </c>
      <c r="D361" s="484">
        <v>0.11466871764393934</v>
      </c>
      <c r="E361" s="484">
        <v>0</v>
      </c>
      <c r="F361" s="484">
        <v>0</v>
      </c>
      <c r="G361" s="484">
        <v>3.7342347465305258E-2</v>
      </c>
      <c r="H361" s="484">
        <v>3.7342347465305258E-2</v>
      </c>
      <c r="I361" s="484"/>
      <c r="J361" s="484"/>
      <c r="K361" s="484">
        <v>0.33903801479786999</v>
      </c>
      <c r="L361" s="484">
        <v>0.33903801479786999</v>
      </c>
      <c r="M361" s="484">
        <v>3.8328254288412882E-3</v>
      </c>
      <c r="N361" s="484">
        <v>3.8328254288412882E-3</v>
      </c>
      <c r="O361" s="484">
        <v>0</v>
      </c>
      <c r="P361" s="484">
        <v>0</v>
      </c>
      <c r="Q361" s="484">
        <v>7.5988793702814745E-4</v>
      </c>
      <c r="R361" s="484">
        <v>7.5988793702814745E-4</v>
      </c>
      <c r="S361" s="484"/>
      <c r="T361" s="484"/>
      <c r="U361" s="484">
        <v>1.2741331212176868E-2</v>
      </c>
      <c r="V361" s="484">
        <v>1.2741331212176868E-2</v>
      </c>
      <c r="W361" s="484">
        <v>236</v>
      </c>
      <c r="X361" s="485">
        <v>163.19999999999999</v>
      </c>
      <c r="Y361" s="56" t="str">
        <f>IF(D361&gt;'[3]1d. STPIS MED Threshold'!$C$10,"Yes","NO")</f>
        <v>NO</v>
      </c>
      <c r="Z361" s="481"/>
    </row>
    <row r="362" spans="2:26" s="482" customFormat="1" x14ac:dyDescent="0.2">
      <c r="B362" s="209">
        <f t="shared" si="5"/>
        <v>41441</v>
      </c>
      <c r="C362" s="484">
        <v>0.11809255727415305</v>
      </c>
      <c r="D362" s="484">
        <v>0.11809255727415305</v>
      </c>
      <c r="E362" s="484">
        <v>0</v>
      </c>
      <c r="F362" s="484">
        <v>0</v>
      </c>
      <c r="G362" s="484">
        <v>0.15861391752336934</v>
      </c>
      <c r="H362" s="484">
        <v>0.15861391752336934</v>
      </c>
      <c r="I362" s="484"/>
      <c r="J362" s="484"/>
      <c r="K362" s="484">
        <v>2.4426035469142398E-3</v>
      </c>
      <c r="L362" s="484">
        <v>2.4426035469142398E-3</v>
      </c>
      <c r="M362" s="484">
        <v>1.3857236925819587E-3</v>
      </c>
      <c r="N362" s="484">
        <v>1.3857236925819587E-3</v>
      </c>
      <c r="O362" s="484">
        <v>0</v>
      </c>
      <c r="P362" s="484">
        <v>0</v>
      </c>
      <c r="Q362" s="484">
        <v>1.8631137183396345E-3</v>
      </c>
      <c r="R362" s="484">
        <v>1.8631137183396345E-3</v>
      </c>
      <c r="S362" s="484"/>
      <c r="T362" s="484"/>
      <c r="U362" s="484">
        <v>2.3168653344903358E-5</v>
      </c>
      <c r="V362" s="484">
        <v>2.3168653344903358E-5</v>
      </c>
      <c r="W362" s="484">
        <v>147</v>
      </c>
      <c r="X362" s="485">
        <v>118.2</v>
      </c>
      <c r="Y362" s="56" t="str">
        <f>IF(D362&gt;'[3]1d. STPIS MED Threshold'!$C$10,"Yes","NO")</f>
        <v>NO</v>
      </c>
      <c r="Z362" s="481"/>
    </row>
    <row r="363" spans="2:26" s="482" customFormat="1" x14ac:dyDescent="0.2">
      <c r="B363" s="209">
        <f t="shared" si="5"/>
        <v>41442</v>
      </c>
      <c r="C363" s="484">
        <v>0.14088785417974276</v>
      </c>
      <c r="D363" s="484">
        <v>0.14088785417974276</v>
      </c>
      <c r="E363" s="484">
        <v>0</v>
      </c>
      <c r="F363" s="484">
        <v>0</v>
      </c>
      <c r="G363" s="484">
        <v>0.14290946156248771</v>
      </c>
      <c r="H363" s="484">
        <v>0.14290946156248771</v>
      </c>
      <c r="I363" s="484"/>
      <c r="J363" s="484"/>
      <c r="K363" s="484">
        <v>0.13658659510729285</v>
      </c>
      <c r="L363" s="484">
        <v>0.13658659510729285</v>
      </c>
      <c r="M363" s="484">
        <v>2.6760619327445907E-3</v>
      </c>
      <c r="N363" s="484">
        <v>2.6760619327445907E-3</v>
      </c>
      <c r="O363" s="484">
        <v>0</v>
      </c>
      <c r="P363" s="484">
        <v>0</v>
      </c>
      <c r="Q363" s="484">
        <v>1.5671614915173395E-3</v>
      </c>
      <c r="R363" s="484">
        <v>1.5671614915173395E-3</v>
      </c>
      <c r="S363" s="484"/>
      <c r="T363" s="484"/>
      <c r="U363" s="484">
        <v>5.9059504850051394E-3</v>
      </c>
      <c r="V363" s="484">
        <v>5.9059504850051394E-3</v>
      </c>
      <c r="W363" s="484">
        <v>341</v>
      </c>
      <c r="X363" s="485">
        <v>279.60000000000002</v>
      </c>
      <c r="Y363" s="56" t="str">
        <f>IF(D363&gt;'[3]1d. STPIS MED Threshold'!$C$10,"Yes","NO")</f>
        <v>NO</v>
      </c>
      <c r="Z363" s="481"/>
    </row>
    <row r="364" spans="2:26" s="482" customFormat="1" x14ac:dyDescent="0.2">
      <c r="B364" s="209">
        <f t="shared" si="5"/>
        <v>41443</v>
      </c>
      <c r="C364" s="484">
        <v>0.42910208726177718</v>
      </c>
      <c r="D364" s="484">
        <v>0.42910208726177718</v>
      </c>
      <c r="E364" s="484">
        <v>0</v>
      </c>
      <c r="F364" s="484">
        <v>0</v>
      </c>
      <c r="G364" s="484">
        <v>0.267965862777998</v>
      </c>
      <c r="H364" s="484">
        <v>0.267965862777998</v>
      </c>
      <c r="I364" s="484"/>
      <c r="J364" s="484"/>
      <c r="K364" s="484">
        <v>0.89895929800455532</v>
      </c>
      <c r="L364" s="484">
        <v>0.89895929800455532</v>
      </c>
      <c r="M364" s="484">
        <v>3.6594771948883689E-3</v>
      </c>
      <c r="N364" s="484">
        <v>3.6594771948883689E-3</v>
      </c>
      <c r="O364" s="484">
        <v>0</v>
      </c>
      <c r="P364" s="484">
        <v>0</v>
      </c>
      <c r="Q364" s="484">
        <v>2.1011252185806294E-3</v>
      </c>
      <c r="R364" s="484">
        <v>2.1011252185806294E-3</v>
      </c>
      <c r="S364" s="484"/>
      <c r="T364" s="484"/>
      <c r="U364" s="484">
        <v>8.1981408946263535E-3</v>
      </c>
      <c r="V364" s="484">
        <v>8.1981408946263535E-3</v>
      </c>
      <c r="W364" s="484">
        <v>351</v>
      </c>
      <c r="X364" s="485">
        <v>313.39999999999998</v>
      </c>
      <c r="Y364" s="56" t="str">
        <f>IF(D364&gt;'[3]1d. STPIS MED Threshold'!$C$10,"Yes","NO")</f>
        <v>NO</v>
      </c>
      <c r="Z364" s="481"/>
    </row>
    <row r="365" spans="2:26" s="482" customFormat="1" x14ac:dyDescent="0.2">
      <c r="B365" s="209">
        <f t="shared" si="5"/>
        <v>41444</v>
      </c>
      <c r="C365" s="484">
        <v>3.631256900841786E-2</v>
      </c>
      <c r="D365" s="484">
        <v>3.631256900841786E-2</v>
      </c>
      <c r="E365" s="484">
        <v>0</v>
      </c>
      <c r="F365" s="484">
        <v>0</v>
      </c>
      <c r="G365" s="484">
        <v>1.8038952054479661E-2</v>
      </c>
      <c r="H365" s="484">
        <v>1.8038952054479661E-2</v>
      </c>
      <c r="I365" s="484"/>
      <c r="J365" s="484"/>
      <c r="K365" s="484">
        <v>8.9468760654792714E-2</v>
      </c>
      <c r="L365" s="484">
        <v>8.9468760654792714E-2</v>
      </c>
      <c r="M365" s="484">
        <v>4.1572342712960247E-4</v>
      </c>
      <c r="N365" s="484">
        <v>4.1572342712960247E-4</v>
      </c>
      <c r="O365" s="484">
        <v>0</v>
      </c>
      <c r="P365" s="484">
        <v>0</v>
      </c>
      <c r="Q365" s="484">
        <v>6.7706681153030402E-5</v>
      </c>
      <c r="R365" s="484">
        <v>6.7706681153030402E-5</v>
      </c>
      <c r="S365" s="484"/>
      <c r="T365" s="484"/>
      <c r="U365" s="484">
        <v>1.4250712484930586E-3</v>
      </c>
      <c r="V365" s="484">
        <v>1.4250712484930586E-3</v>
      </c>
      <c r="W365" s="484">
        <v>266</v>
      </c>
      <c r="X365" s="485">
        <v>231.8</v>
      </c>
      <c r="Y365" s="56" t="str">
        <f>IF(D365&gt;'[3]1d. STPIS MED Threshold'!$C$10,"Yes","NO")</f>
        <v>NO</v>
      </c>
      <c r="Z365" s="481"/>
    </row>
    <row r="366" spans="2:26" s="482" customFormat="1" x14ac:dyDescent="0.2">
      <c r="B366" s="209">
        <f t="shared" si="5"/>
        <v>41445</v>
      </c>
      <c r="C366" s="484">
        <v>0.13284525021214227</v>
      </c>
      <c r="D366" s="484">
        <v>0.13284525021214227</v>
      </c>
      <c r="E366" s="484">
        <v>0</v>
      </c>
      <c r="F366" s="484">
        <v>0</v>
      </c>
      <c r="G366" s="484">
        <v>0.16508703730699661</v>
      </c>
      <c r="H366" s="484">
        <v>0.16508703730699661</v>
      </c>
      <c r="I366" s="484"/>
      <c r="J366" s="484"/>
      <c r="K366" s="484">
        <v>4.0570211832961403E-2</v>
      </c>
      <c r="L366" s="484">
        <v>4.0570211832961403E-2</v>
      </c>
      <c r="M366" s="484">
        <v>1.6914367936399705E-3</v>
      </c>
      <c r="N366" s="484">
        <v>1.6914367936399705E-3</v>
      </c>
      <c r="O366" s="484">
        <v>0</v>
      </c>
      <c r="P366" s="484">
        <v>0</v>
      </c>
      <c r="Q366" s="484">
        <v>2.1975627861824014E-3</v>
      </c>
      <c r="R366" s="484">
        <v>2.1975627861824014E-3</v>
      </c>
      <c r="S366" s="484"/>
      <c r="T366" s="484"/>
      <c r="U366" s="484">
        <v>2.4581225643602637E-4</v>
      </c>
      <c r="V366" s="484">
        <v>2.4581225643602637E-4</v>
      </c>
      <c r="W366" s="484">
        <v>246</v>
      </c>
      <c r="X366" s="485">
        <v>224.8</v>
      </c>
      <c r="Y366" s="56" t="str">
        <f>IF(D366&gt;'[3]1d. STPIS MED Threshold'!$C$10,"Yes","NO")</f>
        <v>NO</v>
      </c>
      <c r="Z366" s="481"/>
    </row>
    <row r="367" spans="2:26" s="482" customFormat="1" x14ac:dyDescent="0.2">
      <c r="B367" s="209">
        <f t="shared" si="5"/>
        <v>41446</v>
      </c>
      <c r="C367" s="484">
        <v>0.4269672815289039</v>
      </c>
      <c r="D367" s="484">
        <v>0.4269672815289039</v>
      </c>
      <c r="E367" s="484">
        <v>0</v>
      </c>
      <c r="F367" s="484">
        <v>0</v>
      </c>
      <c r="G367" s="484">
        <v>0.45568588500730567</v>
      </c>
      <c r="H367" s="484">
        <v>0.45568588500730567</v>
      </c>
      <c r="I367" s="484"/>
      <c r="J367" s="484"/>
      <c r="K367" s="484">
        <v>0.34868281299153581</v>
      </c>
      <c r="L367" s="484">
        <v>0.34868281299153581</v>
      </c>
      <c r="M367" s="484">
        <v>1.7962257841896082E-3</v>
      </c>
      <c r="N367" s="484">
        <v>1.7962257841896082E-3</v>
      </c>
      <c r="O367" s="484">
        <v>0</v>
      </c>
      <c r="P367" s="484">
        <v>0</v>
      </c>
      <c r="Q367" s="484">
        <v>1.3404164208166936E-3</v>
      </c>
      <c r="R367" s="484">
        <v>1.3404164208166936E-3</v>
      </c>
      <c r="S367" s="484"/>
      <c r="T367" s="484"/>
      <c r="U367" s="484">
        <v>3.1318013331536275E-3</v>
      </c>
      <c r="V367" s="484">
        <v>3.1318013331536275E-3</v>
      </c>
      <c r="W367" s="484">
        <v>256</v>
      </c>
      <c r="X367" s="485">
        <v>218.8</v>
      </c>
      <c r="Y367" s="56" t="str">
        <f>IF(D367&gt;'[3]1d. STPIS MED Threshold'!$C$10,"Yes","NO")</f>
        <v>NO</v>
      </c>
      <c r="Z367" s="481"/>
    </row>
    <row r="368" spans="2:26" s="482" customFormat="1" x14ac:dyDescent="0.2">
      <c r="B368" s="209">
        <f t="shared" si="5"/>
        <v>41447</v>
      </c>
      <c r="C368" s="484">
        <v>5.4145423238586366E-3</v>
      </c>
      <c r="D368" s="484">
        <v>5.4145423238586366E-3</v>
      </c>
      <c r="E368" s="484">
        <v>0</v>
      </c>
      <c r="F368" s="484">
        <v>0</v>
      </c>
      <c r="G368" s="484">
        <v>4.1875073590470005E-3</v>
      </c>
      <c r="H368" s="484">
        <v>4.1875073590470005E-3</v>
      </c>
      <c r="I368" s="484"/>
      <c r="J368" s="484"/>
      <c r="K368" s="484">
        <v>9.21912199588471E-3</v>
      </c>
      <c r="L368" s="484">
        <v>9.21912199588471E-3</v>
      </c>
      <c r="M368" s="484">
        <v>6.7616762929655105E-5</v>
      </c>
      <c r="N368" s="484">
        <v>6.7616762929655105E-5</v>
      </c>
      <c r="O368" s="484">
        <v>0</v>
      </c>
      <c r="P368" s="484">
        <v>0</v>
      </c>
      <c r="Q368" s="484">
        <v>5.8181884133446093E-5</v>
      </c>
      <c r="R368" s="484">
        <v>5.8181884133446093E-5</v>
      </c>
      <c r="S368" s="484"/>
      <c r="T368" s="484"/>
      <c r="U368" s="484">
        <v>9.8494377289143364E-5</v>
      </c>
      <c r="V368" s="484">
        <v>9.8494377289143364E-5</v>
      </c>
      <c r="W368" s="484">
        <v>206</v>
      </c>
      <c r="X368" s="485">
        <v>196.4</v>
      </c>
      <c r="Y368" s="56" t="str">
        <f>IF(D368&gt;'[3]1d. STPIS MED Threshold'!$C$10,"Yes","NO")</f>
        <v>NO</v>
      </c>
      <c r="Z368" s="481"/>
    </row>
    <row r="369" spans="2:26" s="482" customFormat="1" x14ac:dyDescent="0.2">
      <c r="B369" s="209">
        <f t="shared" si="5"/>
        <v>41448</v>
      </c>
      <c r="C369" s="484">
        <v>0.15442980522391217</v>
      </c>
      <c r="D369" s="484">
        <v>0.15442980522391217</v>
      </c>
      <c r="E369" s="484">
        <v>0</v>
      </c>
      <c r="F369" s="484">
        <v>0</v>
      </c>
      <c r="G369" s="484">
        <v>0.20799332657818889</v>
      </c>
      <c r="H369" s="484">
        <v>0.20799332657818889</v>
      </c>
      <c r="I369" s="484"/>
      <c r="J369" s="484"/>
      <c r="K369" s="484">
        <v>1.4371551788275607E-3</v>
      </c>
      <c r="L369" s="484">
        <v>1.4371551788275607E-3</v>
      </c>
      <c r="M369" s="484">
        <v>2.5907125744832789E-3</v>
      </c>
      <c r="N369" s="484">
        <v>2.5907125744832789E-3</v>
      </c>
      <c r="O369" s="484">
        <v>0</v>
      </c>
      <c r="P369" s="484">
        <v>0</v>
      </c>
      <c r="Q369" s="484">
        <v>3.4867940139430404E-3</v>
      </c>
      <c r="R369" s="484">
        <v>3.4867940139430404E-3</v>
      </c>
      <c r="S369" s="484"/>
      <c r="T369" s="484"/>
      <c r="U369" s="484">
        <v>3.1327409696243185E-5</v>
      </c>
      <c r="V369" s="484">
        <v>3.1327409696243185E-5</v>
      </c>
      <c r="W369" s="484">
        <v>172</v>
      </c>
      <c r="X369" s="485">
        <v>143.19999999999999</v>
      </c>
      <c r="Y369" s="56" t="str">
        <f>IF(D369&gt;'[3]1d. STPIS MED Threshold'!$C$10,"Yes","NO")</f>
        <v>NO</v>
      </c>
      <c r="Z369" s="481"/>
    </row>
    <row r="370" spans="2:26" s="482" customFormat="1" x14ac:dyDescent="0.2">
      <c r="B370" s="209">
        <f t="shared" si="5"/>
        <v>41449</v>
      </c>
      <c r="C370" s="484">
        <v>1.8538035874668003E-2</v>
      </c>
      <c r="D370" s="484">
        <v>1.8538035874668003E-2</v>
      </c>
      <c r="E370" s="484">
        <v>0</v>
      </c>
      <c r="F370" s="484">
        <v>0</v>
      </c>
      <c r="G370" s="484">
        <v>1.6629193059817672E-2</v>
      </c>
      <c r="H370" s="484">
        <v>1.6629193059817672E-2</v>
      </c>
      <c r="I370" s="484"/>
      <c r="J370" s="484"/>
      <c r="K370" s="484">
        <v>2.4342180563217668E-2</v>
      </c>
      <c r="L370" s="484">
        <v>2.4342180563217668E-2</v>
      </c>
      <c r="M370" s="484">
        <v>2.3319287225992248E-4</v>
      </c>
      <c r="N370" s="484">
        <v>2.3319287225992248E-4</v>
      </c>
      <c r="O370" s="484">
        <v>0</v>
      </c>
      <c r="P370" s="484">
        <v>0</v>
      </c>
      <c r="Q370" s="484">
        <v>1.9189517281579171E-4</v>
      </c>
      <c r="R370" s="484">
        <v>1.9189517281579171E-4</v>
      </c>
      <c r="S370" s="484"/>
      <c r="T370" s="484"/>
      <c r="U370" s="484">
        <v>3.5788392950819185E-4</v>
      </c>
      <c r="V370" s="484">
        <v>3.5788392950819185E-4</v>
      </c>
      <c r="W370" s="484">
        <v>252</v>
      </c>
      <c r="X370" s="485">
        <v>230.4</v>
      </c>
      <c r="Y370" s="56" t="str">
        <f>IF(D370&gt;'[3]1d. STPIS MED Threshold'!$C$10,"Yes","NO")</f>
        <v>NO</v>
      </c>
      <c r="Z370" s="481"/>
    </row>
    <row r="371" spans="2:26" s="482" customFormat="1" x14ac:dyDescent="0.2">
      <c r="B371" s="209">
        <f t="shared" si="5"/>
        <v>41450</v>
      </c>
      <c r="C371" s="484">
        <v>6.3634019777529206E-3</v>
      </c>
      <c r="D371" s="484">
        <v>6.3634019777529206E-3</v>
      </c>
      <c r="E371" s="484">
        <v>0</v>
      </c>
      <c r="F371" s="484">
        <v>0</v>
      </c>
      <c r="G371" s="484">
        <v>7.0497781680969899E-3</v>
      </c>
      <c r="H371" s="484">
        <v>7.0497781680969899E-3</v>
      </c>
      <c r="I371" s="484"/>
      <c r="J371" s="484"/>
      <c r="K371" s="484">
        <v>4.4502915232549527E-3</v>
      </c>
      <c r="L371" s="484">
        <v>4.4502915232549527E-3</v>
      </c>
      <c r="M371" s="484">
        <v>6.4563214954486988E-5</v>
      </c>
      <c r="N371" s="484">
        <v>6.4563214954486988E-5</v>
      </c>
      <c r="O371" s="484">
        <v>0</v>
      </c>
      <c r="P371" s="484">
        <v>0</v>
      </c>
      <c r="Q371" s="484">
        <v>6.5597059470384294E-5</v>
      </c>
      <c r="R371" s="484">
        <v>6.5597059470384294E-5</v>
      </c>
      <c r="S371" s="484"/>
      <c r="T371" s="484"/>
      <c r="U371" s="484">
        <v>6.2278976619110712E-5</v>
      </c>
      <c r="V371" s="484">
        <v>6.2278976619110712E-5</v>
      </c>
      <c r="W371" s="484">
        <v>243</v>
      </c>
      <c r="X371" s="485">
        <v>212.8</v>
      </c>
      <c r="Y371" s="56" t="str">
        <f>IF(D371&gt;'[3]1d. STPIS MED Threshold'!$C$10,"Yes","NO")</f>
        <v>NO</v>
      </c>
      <c r="Z371" s="481"/>
    </row>
    <row r="372" spans="2:26" s="482" customFormat="1" x14ac:dyDescent="0.2">
      <c r="B372" s="209">
        <f t="shared" si="5"/>
        <v>41451</v>
      </c>
      <c r="C372" s="484">
        <v>0.59846334179443139</v>
      </c>
      <c r="D372" s="484">
        <v>0.59846334179443139</v>
      </c>
      <c r="E372" s="484">
        <v>0</v>
      </c>
      <c r="F372" s="484">
        <v>0</v>
      </c>
      <c r="G372" s="484">
        <v>0.75941373619027264</v>
      </c>
      <c r="H372" s="484">
        <v>0.75941373619027264</v>
      </c>
      <c r="I372" s="484"/>
      <c r="J372" s="484"/>
      <c r="K372" s="484">
        <v>0.14011177614732648</v>
      </c>
      <c r="L372" s="484">
        <v>0.14011177614732648</v>
      </c>
      <c r="M372" s="484">
        <v>4.7170343289283168E-4</v>
      </c>
      <c r="N372" s="484">
        <v>4.7170343289283168E-4</v>
      </c>
      <c r="O372" s="484">
        <v>0</v>
      </c>
      <c r="P372" s="484">
        <v>0</v>
      </c>
      <c r="Q372" s="484">
        <v>3.7954037662396806E-4</v>
      </c>
      <c r="R372" s="484">
        <v>3.7954037662396806E-4</v>
      </c>
      <c r="S372" s="484"/>
      <c r="T372" s="484"/>
      <c r="U372" s="484">
        <v>7.4301399557383805E-4</v>
      </c>
      <c r="V372" s="484">
        <v>7.4301399557383805E-4</v>
      </c>
      <c r="W372" s="484">
        <v>250</v>
      </c>
      <c r="X372" s="485">
        <v>214</v>
      </c>
      <c r="Y372" s="56" t="str">
        <f>IF(D372&gt;'[3]1d. STPIS MED Threshold'!$C$10,"Yes","NO")</f>
        <v>NO</v>
      </c>
      <c r="Z372" s="481"/>
    </row>
    <row r="373" spans="2:26" s="482" customFormat="1" x14ac:dyDescent="0.2">
      <c r="B373" s="209">
        <f t="shared" si="5"/>
        <v>41452</v>
      </c>
      <c r="C373" s="484">
        <v>0.30902103699710148</v>
      </c>
      <c r="D373" s="484">
        <v>0.30902103699710148</v>
      </c>
      <c r="E373" s="484">
        <v>0</v>
      </c>
      <c r="F373" s="484">
        <v>0</v>
      </c>
      <c r="G373" s="484">
        <v>0.24535463746123803</v>
      </c>
      <c r="H373" s="484">
        <v>0.24535463746123803</v>
      </c>
      <c r="I373" s="484"/>
      <c r="J373" s="484"/>
      <c r="K373" s="484">
        <v>0.49626989782459358</v>
      </c>
      <c r="L373" s="484">
        <v>0.49626989782459358</v>
      </c>
      <c r="M373" s="484">
        <v>8.7373780128558245E-3</v>
      </c>
      <c r="N373" s="484">
        <v>8.7373780128558245E-3</v>
      </c>
      <c r="O373" s="484">
        <v>0</v>
      </c>
      <c r="P373" s="484">
        <v>0</v>
      </c>
      <c r="Q373" s="484">
        <v>9.9289770469288621E-3</v>
      </c>
      <c r="R373" s="484">
        <v>9.9289770469288621E-3</v>
      </c>
      <c r="S373" s="484"/>
      <c r="T373" s="484"/>
      <c r="U373" s="484">
        <v>5.3906059470268126E-3</v>
      </c>
      <c r="V373" s="484">
        <v>5.3906059470268126E-3</v>
      </c>
      <c r="W373" s="484">
        <v>369</v>
      </c>
      <c r="X373" s="485">
        <v>301.2</v>
      </c>
      <c r="Y373" s="56" t="str">
        <f>IF(D373&gt;'[3]1d. STPIS MED Threshold'!$C$10,"Yes","NO")</f>
        <v>NO</v>
      </c>
      <c r="Z373" s="481"/>
    </row>
    <row r="374" spans="2:26" s="482" customFormat="1" x14ac:dyDescent="0.2">
      <c r="B374" s="209">
        <f t="shared" si="5"/>
        <v>41453</v>
      </c>
      <c r="C374" s="484">
        <v>4.8314085125526401E-2</v>
      </c>
      <c r="D374" s="484">
        <v>4.8314085125526401E-2</v>
      </c>
      <c r="E374" s="484">
        <v>0</v>
      </c>
      <c r="F374" s="484">
        <v>0</v>
      </c>
      <c r="G374" s="484">
        <v>3.1700261123446552E-2</v>
      </c>
      <c r="H374" s="484">
        <v>3.1700261123446552E-2</v>
      </c>
      <c r="I374" s="484"/>
      <c r="J374" s="484"/>
      <c r="K374" s="484">
        <v>9.6828848859869102E-2</v>
      </c>
      <c r="L374" s="484">
        <v>9.6828848859869102E-2</v>
      </c>
      <c r="M374" s="484">
        <v>4.1230136100456403E-4</v>
      </c>
      <c r="N374" s="484">
        <v>4.1230136100456403E-4</v>
      </c>
      <c r="O374" s="484">
        <v>0</v>
      </c>
      <c r="P374" s="484">
        <v>0</v>
      </c>
      <c r="Q374" s="484">
        <v>1.622235245210849E-4</v>
      </c>
      <c r="R374" s="484">
        <v>1.622235245210849E-4</v>
      </c>
      <c r="S374" s="484"/>
      <c r="T374" s="484"/>
      <c r="U374" s="484">
        <v>1.1391411164504127E-3</v>
      </c>
      <c r="V374" s="484">
        <v>1.1391411164504127E-3</v>
      </c>
      <c r="W374" s="484">
        <v>273</v>
      </c>
      <c r="X374" s="485">
        <v>245.4</v>
      </c>
      <c r="Y374" s="56" t="str">
        <f>IF(D374&gt;'[3]1d. STPIS MED Threshold'!$C$10,"Yes","NO")</f>
        <v>NO</v>
      </c>
      <c r="Z374" s="481"/>
    </row>
    <row r="375" spans="2:26" s="482" customFormat="1" x14ac:dyDescent="0.2">
      <c r="B375" s="209">
        <f t="shared" si="5"/>
        <v>41454</v>
      </c>
      <c r="C375" s="484">
        <v>7.1555362717224374E-2</v>
      </c>
      <c r="D375" s="484">
        <v>7.1555362717224374E-2</v>
      </c>
      <c r="E375" s="484">
        <v>0</v>
      </c>
      <c r="F375" s="484">
        <v>0</v>
      </c>
      <c r="G375" s="484">
        <v>9.1011319941181765E-2</v>
      </c>
      <c r="H375" s="484">
        <v>9.1011319941181765E-2</v>
      </c>
      <c r="I375" s="484"/>
      <c r="J375" s="484"/>
      <c r="K375" s="484">
        <v>1.6259256244946743E-2</v>
      </c>
      <c r="L375" s="484">
        <v>1.6259256244946743E-2</v>
      </c>
      <c r="M375" s="484">
        <v>1.1465758017266711E-3</v>
      </c>
      <c r="N375" s="484">
        <v>1.1465758017266711E-3</v>
      </c>
      <c r="O375" s="484">
        <v>0</v>
      </c>
      <c r="P375" s="484">
        <v>0</v>
      </c>
      <c r="Q375" s="484">
        <v>1.4279182920802456E-3</v>
      </c>
      <c r="R375" s="484">
        <v>1.4279182920802456E-3</v>
      </c>
      <c r="S375" s="484"/>
      <c r="T375" s="484"/>
      <c r="U375" s="484">
        <v>3.4818149058520427E-4</v>
      </c>
      <c r="V375" s="484">
        <v>3.4818149058520427E-4</v>
      </c>
      <c r="W375" s="484">
        <v>233</v>
      </c>
      <c r="X375" s="485">
        <v>197.2</v>
      </c>
      <c r="Y375" s="56" t="str">
        <f>IF(D375&gt;'[3]1d. STPIS MED Threshold'!$C$10,"Yes","NO")</f>
        <v>NO</v>
      </c>
      <c r="Z375" s="481"/>
    </row>
    <row r="376" spans="2:26" s="482" customFormat="1" x14ac:dyDescent="0.2">
      <c r="B376" s="209">
        <f t="shared" si="5"/>
        <v>41455</v>
      </c>
      <c r="C376" s="484">
        <v>1.4086573093480602E-3</v>
      </c>
      <c r="D376" s="484">
        <v>1.4086573093480602E-3</v>
      </c>
      <c r="E376" s="484">
        <v>0</v>
      </c>
      <c r="F376" s="484">
        <v>0</v>
      </c>
      <c r="G376" s="484">
        <v>1.3515704553331001E-3</v>
      </c>
      <c r="H376" s="484">
        <v>1.3515704553331001E-3</v>
      </c>
      <c r="I376" s="484"/>
      <c r="J376" s="484"/>
      <c r="K376" s="484">
        <v>1.5884654324108572E-3</v>
      </c>
      <c r="L376" s="484">
        <v>1.5884654324108572E-3</v>
      </c>
      <c r="M376" s="484">
        <v>1.3371213187926538E-5</v>
      </c>
      <c r="N376" s="484">
        <v>1.3371213187926538E-5</v>
      </c>
      <c r="O376" s="484">
        <v>0</v>
      </c>
      <c r="P376" s="484">
        <v>0</v>
      </c>
      <c r="Q376" s="484">
        <v>1.3044271212955102E-5</v>
      </c>
      <c r="R376" s="484">
        <v>1.3044271212955102E-5</v>
      </c>
      <c r="S376" s="484"/>
      <c r="T376" s="484"/>
      <c r="U376" s="484">
        <v>1.4458558503694199E-5</v>
      </c>
      <c r="V376" s="484">
        <v>1.4458558503694199E-5</v>
      </c>
      <c r="W376" s="484">
        <v>104</v>
      </c>
      <c r="X376" s="485">
        <v>100.2</v>
      </c>
      <c r="Y376" s="56" t="str">
        <f>IF(D376&gt;'[3]1d. STPIS MED Threshold'!$C$10,"Yes","NO")</f>
        <v>NO</v>
      </c>
      <c r="Z376" s="481"/>
    </row>
  </sheetData>
  <mergeCells count="3">
    <mergeCell ref="B6:F6"/>
    <mergeCell ref="B9:J9"/>
    <mergeCell ref="W10:X10"/>
  </mergeCells>
  <pageMargins left="0.35433070866141736" right="0.35433070866141736" top="0.94488188976377963" bottom="0.98425196850393704" header="0.51181102362204722" footer="0.51181102362204722"/>
  <pageSetup paperSize="8" scale="63" fitToHeight="0" orientation="landscape" r:id="rId1"/>
  <headerFooter scaleWithDoc="0" alignWithMargins="0">
    <oddFooter>&amp;L&amp;8&amp;D&amp;C&amp;8&amp; Template: &amp;A
&amp;F&amp;R&amp;8&amp;P o&amp;Of &amp;N</oddFooter>
  </headerFooter>
  <colBreaks count="1" manualBreakCount="1">
    <brk id="14" max="3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845"/>
  <sheetViews>
    <sheetView showGridLines="0" view="pageBreakPreview" zoomScaleNormal="100" zoomScaleSheetLayoutView="100" workbookViewId="0"/>
  </sheetViews>
  <sheetFormatPr defaultRowHeight="12.75" x14ac:dyDescent="0.2"/>
  <cols>
    <col min="1" max="1" width="12.85546875" style="41" customWidth="1"/>
    <col min="2" max="2" width="14.5703125" style="117" customWidth="1"/>
    <col min="3" max="3" width="21.140625" style="41" customWidth="1"/>
    <col min="4" max="4" width="28.85546875" style="41" customWidth="1"/>
    <col min="5" max="5" width="14.5703125" style="41" customWidth="1"/>
    <col min="6" max="6" width="15.7109375" style="41" customWidth="1"/>
    <col min="7" max="16384" width="9.140625" style="41"/>
  </cols>
  <sheetData>
    <row r="1" spans="2:6" ht="20.25" x14ac:dyDescent="0.3">
      <c r="B1" s="67" t="str">
        <f>Cover!C22</f>
        <v>Energex</v>
      </c>
      <c r="C1" s="66"/>
      <c r="D1" s="66"/>
      <c r="E1" s="66"/>
    </row>
    <row r="2" spans="2:6" ht="17.25" customHeight="1" x14ac:dyDescent="0.3">
      <c r="B2" s="111" t="s">
        <v>47</v>
      </c>
      <c r="C2" s="66"/>
      <c r="D2" s="66"/>
      <c r="E2" s="66"/>
    </row>
    <row r="3" spans="2:6" ht="20.25" x14ac:dyDescent="0.3">
      <c r="B3" s="67" t="str">
        <f>Cover!C26</f>
        <v>2012-13</v>
      </c>
      <c r="C3" s="66"/>
      <c r="D3" s="66"/>
      <c r="E3" s="66"/>
      <c r="F3" s="110">
        <v>39264</v>
      </c>
    </row>
    <row r="4" spans="2:6" ht="18" x14ac:dyDescent="0.25">
      <c r="B4" s="112" t="s">
        <v>50</v>
      </c>
      <c r="C4" s="66"/>
      <c r="D4" s="66"/>
      <c r="E4" s="66"/>
      <c r="F4" s="110">
        <v>39630</v>
      </c>
    </row>
    <row r="5" spans="2:6" x14ac:dyDescent="0.2">
      <c r="B5" s="113"/>
      <c r="C5" s="66"/>
      <c r="D5" s="66"/>
      <c r="E5" s="66"/>
      <c r="F5" s="207">
        <v>39995</v>
      </c>
    </row>
    <row r="6" spans="2:6" ht="51" customHeight="1" x14ac:dyDescent="0.2">
      <c r="B6" s="521" t="s">
        <v>459</v>
      </c>
      <c r="C6" s="522"/>
      <c r="D6" s="522"/>
      <c r="E6" s="522"/>
    </row>
    <row r="7" spans="2:6" x14ac:dyDescent="0.2">
      <c r="B7" s="113"/>
      <c r="C7" s="66"/>
      <c r="D7" s="66"/>
      <c r="E7" s="66"/>
    </row>
    <row r="8" spans="2:6" ht="15.75" x14ac:dyDescent="0.25">
      <c r="B8" s="114" t="s">
        <v>71</v>
      </c>
      <c r="C8" s="68"/>
      <c r="D8" s="68"/>
      <c r="E8" s="66"/>
    </row>
    <row r="9" spans="2:6" x14ac:dyDescent="0.2">
      <c r="B9" s="115"/>
      <c r="C9" s="69"/>
      <c r="D9" s="69"/>
      <c r="E9" s="66"/>
    </row>
    <row r="10" spans="2:6" ht="51" x14ac:dyDescent="0.2">
      <c r="B10" s="116" t="s">
        <v>73</v>
      </c>
      <c r="C10" s="204">
        <f>EXP(C14*C13+C12)</f>
        <v>3.3182543236790898</v>
      </c>
      <c r="D10" s="199"/>
      <c r="E10" s="66"/>
    </row>
    <row r="11" spans="2:6" s="96" customFormat="1" x14ac:dyDescent="0.2">
      <c r="B11" s="121"/>
      <c r="C11" s="205"/>
      <c r="D11" s="200"/>
    </row>
    <row r="12" spans="2:6" ht="38.25" x14ac:dyDescent="0.2">
      <c r="B12" s="116" t="s">
        <v>51</v>
      </c>
      <c r="C12" s="204">
        <f>AVERAGE(E19:E1845)</f>
        <v>-2.0751801059612354</v>
      </c>
      <c r="D12" s="199"/>
      <c r="E12" s="66"/>
    </row>
    <row r="13" spans="2:6" ht="57.75" customHeight="1" x14ac:dyDescent="0.2">
      <c r="B13" s="116" t="s">
        <v>76</v>
      </c>
      <c r="C13" s="204">
        <f>STDEV(E19:E1845)</f>
        <v>1.3098475777937448</v>
      </c>
      <c r="D13" s="199"/>
      <c r="E13" s="66"/>
    </row>
    <row r="14" spans="2:6" ht="25.5" x14ac:dyDescent="0.2">
      <c r="B14" s="122" t="s">
        <v>52</v>
      </c>
      <c r="C14" s="53">
        <v>2.5</v>
      </c>
      <c r="D14" s="201"/>
      <c r="E14" s="66"/>
    </row>
    <row r="15" spans="2:6" x14ac:dyDescent="0.2">
      <c r="B15" s="113"/>
      <c r="C15" s="66"/>
      <c r="D15" s="66"/>
      <c r="E15" s="66"/>
    </row>
    <row r="16" spans="2:6" ht="15.75" x14ac:dyDescent="0.25">
      <c r="B16" s="114" t="s">
        <v>72</v>
      </c>
      <c r="C16" s="66"/>
      <c r="D16" s="66"/>
      <c r="E16" s="66"/>
    </row>
    <row r="17" spans="2:5" ht="15.75" x14ac:dyDescent="0.25">
      <c r="B17" s="114"/>
      <c r="C17" s="66"/>
      <c r="D17" s="66"/>
      <c r="E17" s="66"/>
    </row>
    <row r="18" spans="2:5" ht="87.75" customHeight="1" x14ac:dyDescent="0.2">
      <c r="B18" s="64" t="s">
        <v>48</v>
      </c>
      <c r="C18" s="64" t="s">
        <v>478</v>
      </c>
      <c r="D18" s="42" t="s">
        <v>476</v>
      </c>
      <c r="E18" s="64" t="s">
        <v>53</v>
      </c>
    </row>
    <row r="19" spans="2:5" ht="12.75" customHeight="1" x14ac:dyDescent="0.25">
      <c r="B19" s="203">
        <f>IF(B3="2012-13",F3,IF(B3="2013-14",F4,F5))</f>
        <v>39264</v>
      </c>
      <c r="C19" s="313">
        <v>2.7021028893777502E-2</v>
      </c>
      <c r="D19" s="313">
        <v>32373.13376666667</v>
      </c>
      <c r="E19" s="210">
        <f t="shared" ref="E19:E30" si="0">IF(C19=0,"",LN(C19))</f>
        <v>-3.61113986820477</v>
      </c>
    </row>
    <row r="20" spans="2:5" ht="15" x14ac:dyDescent="0.25">
      <c r="B20" s="203">
        <f>B19+1</f>
        <v>39265</v>
      </c>
      <c r="C20" s="313">
        <v>0.22801326086925539</v>
      </c>
      <c r="D20" s="313">
        <v>273176.26666666666</v>
      </c>
      <c r="E20" s="210">
        <f t="shared" si="0"/>
        <v>-1.4783514900117622</v>
      </c>
    </row>
    <row r="21" spans="2:5" ht="15" x14ac:dyDescent="0.25">
      <c r="B21" s="203">
        <f t="shared" ref="B21:B84" si="1">B20+1</f>
        <v>39266</v>
      </c>
      <c r="C21" s="313">
        <v>0.15476831652727652</v>
      </c>
      <c r="D21" s="313">
        <v>185423.56153333333</v>
      </c>
      <c r="E21" s="210">
        <f t="shared" si="0"/>
        <v>-1.8658260123714143</v>
      </c>
    </row>
    <row r="22" spans="2:5" ht="15" x14ac:dyDescent="0.25">
      <c r="B22" s="203">
        <f t="shared" si="1"/>
        <v>39267</v>
      </c>
      <c r="C22" s="313">
        <v>3.5707300922732804E-2</v>
      </c>
      <c r="D22" s="313">
        <v>42779.911666666667</v>
      </c>
      <c r="E22" s="210">
        <f t="shared" si="0"/>
        <v>-3.332400103465806</v>
      </c>
    </row>
    <row r="23" spans="2:5" ht="15" x14ac:dyDescent="0.25">
      <c r="B23" s="203">
        <f t="shared" si="1"/>
        <v>39268</v>
      </c>
      <c r="C23" s="313">
        <v>0.95811744208559657</v>
      </c>
      <c r="D23" s="313">
        <v>1147893.5254000002</v>
      </c>
      <c r="E23" s="210">
        <f t="shared" si="0"/>
        <v>-4.2784917621381778E-2</v>
      </c>
    </row>
    <row r="24" spans="2:5" ht="15" x14ac:dyDescent="0.25">
      <c r="B24" s="203">
        <f t="shared" si="1"/>
        <v>39269</v>
      </c>
      <c r="C24" s="313">
        <v>0.10426307686999145</v>
      </c>
      <c r="D24" s="313">
        <v>124914.6562</v>
      </c>
      <c r="E24" s="210">
        <f t="shared" si="0"/>
        <v>-2.2608379885680279</v>
      </c>
    </row>
    <row r="25" spans="2:5" ht="15" x14ac:dyDescent="0.25">
      <c r="B25" s="203">
        <f t="shared" si="1"/>
        <v>39270</v>
      </c>
      <c r="C25" s="313">
        <v>0.33921657303985359</v>
      </c>
      <c r="D25" s="313">
        <v>406405.8233333333</v>
      </c>
      <c r="E25" s="210">
        <f t="shared" si="0"/>
        <v>-1.0811165170602792</v>
      </c>
    </row>
    <row r="26" spans="2:5" ht="15" x14ac:dyDescent="0.25">
      <c r="B26" s="203">
        <f t="shared" si="1"/>
        <v>39271</v>
      </c>
      <c r="C26" s="313">
        <v>0.11359186454385373</v>
      </c>
      <c r="D26" s="313">
        <v>136091.21400000001</v>
      </c>
      <c r="E26" s="210">
        <f t="shared" si="0"/>
        <v>-2.1751433901904229</v>
      </c>
    </row>
    <row r="27" spans="2:5" ht="15" x14ac:dyDescent="0.25">
      <c r="B27" s="203">
        <f t="shared" si="1"/>
        <v>39272</v>
      </c>
      <c r="C27" s="313">
        <v>0.17910417519187274</v>
      </c>
      <c r="D27" s="313">
        <v>214579.66846666671</v>
      </c>
      <c r="E27" s="210">
        <f t="shared" si="0"/>
        <v>-1.7197876581164351</v>
      </c>
    </row>
    <row r="28" spans="2:5" ht="15" x14ac:dyDescent="0.25">
      <c r="B28" s="203">
        <f t="shared" si="1"/>
        <v>39273</v>
      </c>
      <c r="C28" s="313">
        <v>0.38962737542744291</v>
      </c>
      <c r="D28" s="313">
        <v>466801.58603333333</v>
      </c>
      <c r="E28" s="210">
        <f t="shared" si="0"/>
        <v>-0.94256444421141017</v>
      </c>
    </row>
    <row r="29" spans="2:5" ht="15" x14ac:dyDescent="0.25">
      <c r="B29" s="203">
        <f t="shared" si="1"/>
        <v>39274</v>
      </c>
      <c r="C29" s="313">
        <v>6.635971314425268E-2</v>
      </c>
      <c r="D29" s="313">
        <v>79503.703533333333</v>
      </c>
      <c r="E29" s="210">
        <f t="shared" si="0"/>
        <v>-2.7126651363899614</v>
      </c>
    </row>
    <row r="30" spans="2:5" ht="15" x14ac:dyDescent="0.25">
      <c r="B30" s="203">
        <f t="shared" si="1"/>
        <v>39275</v>
      </c>
      <c r="C30" s="313">
        <v>1.2332703007503224E-2</v>
      </c>
      <c r="D30" s="313">
        <v>14775.46416666667</v>
      </c>
      <c r="E30" s="210">
        <f t="shared" si="0"/>
        <v>-4.3955007638117936</v>
      </c>
    </row>
    <row r="31" spans="2:5" ht="15" x14ac:dyDescent="0.25">
      <c r="B31" s="203">
        <f t="shared" si="1"/>
        <v>39276</v>
      </c>
      <c r="C31" s="313">
        <v>0.18220305038490714</v>
      </c>
      <c r="D31" s="313">
        <v>218292.34356666668</v>
      </c>
      <c r="E31" s="210">
        <f t="shared" ref="E31:E94" si="2">IF(C31=0,"",LN(C31))</f>
        <v>-1.7026335523375484</v>
      </c>
    </row>
    <row r="32" spans="2:5" ht="15" x14ac:dyDescent="0.25">
      <c r="B32" s="203">
        <f t="shared" si="1"/>
        <v>39277</v>
      </c>
      <c r="C32" s="313">
        <v>2.9856054688839135E-2</v>
      </c>
      <c r="D32" s="313">
        <v>35769.698333333334</v>
      </c>
      <c r="E32" s="210">
        <f t="shared" si="2"/>
        <v>-3.5113676225651589</v>
      </c>
    </row>
    <row r="33" spans="2:5" ht="15" x14ac:dyDescent="0.25">
      <c r="B33" s="203">
        <f t="shared" si="1"/>
        <v>39278</v>
      </c>
      <c r="C33" s="313">
        <v>0.39353338407903976</v>
      </c>
      <c r="D33" s="313">
        <v>471481.26499999996</v>
      </c>
      <c r="E33" s="210">
        <f t="shared" si="2"/>
        <v>-0.93258937589472546</v>
      </c>
    </row>
    <row r="34" spans="2:5" ht="15" x14ac:dyDescent="0.25">
      <c r="B34" s="203">
        <f t="shared" si="1"/>
        <v>39279</v>
      </c>
      <c r="C34" s="313">
        <v>0.33027749741689211</v>
      </c>
      <c r="D34" s="313">
        <v>395696.16856666666</v>
      </c>
      <c r="E34" s="210">
        <f t="shared" si="2"/>
        <v>-1.1078220766176894</v>
      </c>
    </row>
    <row r="35" spans="2:5" ht="15" x14ac:dyDescent="0.25">
      <c r="B35" s="203">
        <f t="shared" si="1"/>
        <v>39280</v>
      </c>
      <c r="C35" s="313">
        <v>9.9555774671186467E-2</v>
      </c>
      <c r="D35" s="313">
        <v>119274.97</v>
      </c>
      <c r="E35" s="210">
        <f t="shared" si="2"/>
        <v>-2.3070372424075911</v>
      </c>
    </row>
    <row r="36" spans="2:5" ht="15" x14ac:dyDescent="0.25">
      <c r="B36" s="203">
        <f t="shared" si="1"/>
        <v>39281</v>
      </c>
      <c r="C36" s="313">
        <v>0.17543710980793753</v>
      </c>
      <c r="D36" s="313">
        <v>210186.26070000001</v>
      </c>
      <c r="E36" s="210">
        <f t="shared" si="2"/>
        <v>-1.740474648971166</v>
      </c>
    </row>
    <row r="37" spans="2:5" ht="15" x14ac:dyDescent="0.25">
      <c r="B37" s="203">
        <f t="shared" si="1"/>
        <v>39282</v>
      </c>
      <c r="C37" s="313">
        <v>0.18877629965080311</v>
      </c>
      <c r="D37" s="313">
        <v>226167.56840000002</v>
      </c>
      <c r="E37" s="210">
        <f t="shared" si="2"/>
        <v>-1.667192564661053</v>
      </c>
    </row>
    <row r="38" spans="2:5" ht="15" x14ac:dyDescent="0.25">
      <c r="B38" s="203">
        <f t="shared" si="1"/>
        <v>39283</v>
      </c>
      <c r="C38" s="313">
        <v>0.22445992589414385</v>
      </c>
      <c r="D38" s="313">
        <v>268919.11609999998</v>
      </c>
      <c r="E38" s="210">
        <f t="shared" si="2"/>
        <v>-1.4940580915458066</v>
      </c>
    </row>
    <row r="39" spans="2:5" ht="15" x14ac:dyDescent="0.25">
      <c r="B39" s="203">
        <f t="shared" si="1"/>
        <v>39284</v>
      </c>
      <c r="C39" s="313">
        <v>2.8277335640071635E-2</v>
      </c>
      <c r="D39" s="313">
        <v>33878.279499999997</v>
      </c>
      <c r="E39" s="210">
        <f t="shared" si="2"/>
        <v>-3.5656946559681102</v>
      </c>
    </row>
    <row r="40" spans="2:5" ht="15" x14ac:dyDescent="0.25">
      <c r="B40" s="203">
        <f t="shared" si="1"/>
        <v>39285</v>
      </c>
      <c r="C40" s="313">
        <v>0.63938979745820723</v>
      </c>
      <c r="D40" s="313">
        <v>766034.91019999993</v>
      </c>
      <c r="E40" s="210">
        <f t="shared" si="2"/>
        <v>-0.44724099891440616</v>
      </c>
    </row>
    <row r="41" spans="2:5" ht="15" x14ac:dyDescent="0.25">
      <c r="B41" s="203">
        <f t="shared" si="1"/>
        <v>39286</v>
      </c>
      <c r="C41" s="313">
        <v>0.33933712841504132</v>
      </c>
      <c r="D41" s="313">
        <v>406550.25733333331</v>
      </c>
      <c r="E41" s="210">
        <f t="shared" si="2"/>
        <v>-1.080761186668012</v>
      </c>
    </row>
    <row r="42" spans="2:5" ht="15" x14ac:dyDescent="0.25">
      <c r="B42" s="203">
        <f t="shared" si="1"/>
        <v>39287</v>
      </c>
      <c r="C42" s="313">
        <v>0.11946961453067594</v>
      </c>
      <c r="D42" s="313">
        <v>143133.18073333328</v>
      </c>
      <c r="E42" s="210">
        <f t="shared" si="2"/>
        <v>-2.1246932116529287</v>
      </c>
    </row>
    <row r="43" spans="2:5" ht="15" x14ac:dyDescent="0.25">
      <c r="B43" s="203">
        <f t="shared" si="1"/>
        <v>39288</v>
      </c>
      <c r="C43" s="313">
        <v>7.6327135783096314E-2</v>
      </c>
      <c r="D43" s="313">
        <v>91445.391900000002</v>
      </c>
      <c r="E43" s="210">
        <f t="shared" si="2"/>
        <v>-2.5727267580066022</v>
      </c>
    </row>
    <row r="44" spans="2:5" ht="15" x14ac:dyDescent="0.25">
      <c r="B44" s="203">
        <f t="shared" si="1"/>
        <v>39289</v>
      </c>
      <c r="C44" s="313">
        <v>4.0188000766602811E-2</v>
      </c>
      <c r="D44" s="313">
        <v>48148.111966666707</v>
      </c>
      <c r="E44" s="210">
        <f t="shared" si="2"/>
        <v>-3.2141868163066536</v>
      </c>
    </row>
    <row r="45" spans="2:5" ht="15" x14ac:dyDescent="0.25">
      <c r="B45" s="203">
        <f t="shared" si="1"/>
        <v>39290</v>
      </c>
      <c r="C45" s="313">
        <v>0.15796198155651092</v>
      </c>
      <c r="D45" s="313">
        <v>189249.80166666667</v>
      </c>
      <c r="E45" s="210">
        <f t="shared" si="2"/>
        <v>-1.8454008979696011</v>
      </c>
    </row>
    <row r="46" spans="2:5" ht="15" x14ac:dyDescent="0.25">
      <c r="B46" s="203">
        <f t="shared" si="1"/>
        <v>39291</v>
      </c>
      <c r="C46" s="313">
        <v>0.22996944773932534</v>
      </c>
      <c r="D46" s="313">
        <v>275519.91906666668</v>
      </c>
      <c r="E46" s="210">
        <f t="shared" si="2"/>
        <v>-1.4698088147983901</v>
      </c>
    </row>
    <row r="47" spans="2:5" ht="15" x14ac:dyDescent="0.25">
      <c r="B47" s="203">
        <f t="shared" si="1"/>
        <v>39292</v>
      </c>
      <c r="C47" s="313">
        <v>6.2516579492503013E-2</v>
      </c>
      <c r="D47" s="313">
        <v>74899.353333333333</v>
      </c>
      <c r="E47" s="210">
        <f t="shared" si="2"/>
        <v>-2.7723234855380969</v>
      </c>
    </row>
    <row r="48" spans="2:5" ht="15" x14ac:dyDescent="0.25">
      <c r="B48" s="203">
        <f t="shared" si="1"/>
        <v>39293</v>
      </c>
      <c r="C48" s="313">
        <v>3.0967080108034183E-2</v>
      </c>
      <c r="D48" s="313">
        <v>37100.786599999999</v>
      </c>
      <c r="E48" s="210">
        <f t="shared" si="2"/>
        <v>-3.4748305707451714</v>
      </c>
    </row>
    <row r="49" spans="2:5" ht="15" x14ac:dyDescent="0.25">
      <c r="B49" s="203">
        <f t="shared" si="1"/>
        <v>39294</v>
      </c>
      <c r="C49" s="313">
        <v>9.2510357308360755E-2</v>
      </c>
      <c r="D49" s="313">
        <v>110834.05386666667</v>
      </c>
      <c r="E49" s="210">
        <f t="shared" si="2"/>
        <v>-2.3804346698308336</v>
      </c>
    </row>
    <row r="50" spans="2:5" ht="15" x14ac:dyDescent="0.25">
      <c r="B50" s="203">
        <f t="shared" si="1"/>
        <v>39295</v>
      </c>
      <c r="C50" s="313">
        <v>3.1728203184653671E-2</v>
      </c>
      <c r="D50" s="313">
        <v>37945.173799999997</v>
      </c>
      <c r="E50" s="210">
        <f t="shared" si="2"/>
        <v>-3.4505493032711656</v>
      </c>
    </row>
    <row r="51" spans="2:5" ht="15" x14ac:dyDescent="0.25">
      <c r="B51" s="203">
        <f t="shared" si="1"/>
        <v>39296</v>
      </c>
      <c r="C51" s="313">
        <v>0.1058013493160808</v>
      </c>
      <c r="D51" s="313">
        <v>126532.55416666667</v>
      </c>
      <c r="E51" s="210">
        <f t="shared" si="2"/>
        <v>-2.2461920061791418</v>
      </c>
    </row>
    <row r="52" spans="2:5" ht="15" x14ac:dyDescent="0.25">
      <c r="B52" s="203">
        <f t="shared" si="1"/>
        <v>39297</v>
      </c>
      <c r="C52" s="313">
        <v>2.3537542015581701E-2</v>
      </c>
      <c r="D52" s="313">
        <v>28149.596666666672</v>
      </c>
      <c r="E52" s="210">
        <f t="shared" si="2"/>
        <v>-3.7491585999518477</v>
      </c>
    </row>
    <row r="53" spans="2:5" ht="15" x14ac:dyDescent="0.25">
      <c r="B53" s="203">
        <f t="shared" si="1"/>
        <v>39298</v>
      </c>
      <c r="C53" s="313">
        <v>0.18395055220196083</v>
      </c>
      <c r="D53" s="313">
        <v>219994.67266666668</v>
      </c>
      <c r="E53" s="210">
        <f t="shared" si="2"/>
        <v>-1.6930882955225088</v>
      </c>
    </row>
    <row r="54" spans="2:5" ht="15" x14ac:dyDescent="0.25">
      <c r="B54" s="203">
        <f t="shared" si="1"/>
        <v>39299</v>
      </c>
      <c r="C54" s="313">
        <v>0.13266752679745669</v>
      </c>
      <c r="D54" s="313">
        <v>158663.01449999999</v>
      </c>
      <c r="E54" s="210">
        <f t="shared" si="2"/>
        <v>-2.0199090789889116</v>
      </c>
    </row>
    <row r="55" spans="2:5" ht="15" x14ac:dyDescent="0.25">
      <c r="B55" s="203">
        <f t="shared" si="1"/>
        <v>39300</v>
      </c>
      <c r="C55" s="313">
        <v>3.160460175312587E-2</v>
      </c>
      <c r="D55" s="313">
        <v>37797.353333333303</v>
      </c>
      <c r="E55" s="210">
        <f t="shared" si="2"/>
        <v>-3.4544525438926561</v>
      </c>
    </row>
    <row r="56" spans="2:5" ht="15" x14ac:dyDescent="0.25">
      <c r="B56" s="203">
        <f t="shared" si="1"/>
        <v>39301</v>
      </c>
      <c r="C56" s="313">
        <v>0.2037209624150797</v>
      </c>
      <c r="D56" s="313">
        <v>243638.98833333334</v>
      </c>
      <c r="E56" s="210">
        <f t="shared" si="2"/>
        <v>-1.5910040527717102</v>
      </c>
    </row>
    <row r="57" spans="2:5" ht="15" x14ac:dyDescent="0.25">
      <c r="B57" s="203">
        <f t="shared" si="1"/>
        <v>39302</v>
      </c>
      <c r="C57" s="313">
        <v>4.6225585384615464E-2</v>
      </c>
      <c r="D57" s="313">
        <v>55283.240000000005</v>
      </c>
      <c r="E57" s="210">
        <f t="shared" si="2"/>
        <v>-3.0742218379791724</v>
      </c>
    </row>
    <row r="58" spans="2:5" ht="15" x14ac:dyDescent="0.25">
      <c r="B58" s="203">
        <f t="shared" si="1"/>
        <v>39303</v>
      </c>
      <c r="C58" s="313">
        <v>2.7057158733173058E-2</v>
      </c>
      <c r="D58" s="313">
        <v>32358.863333333327</v>
      </c>
      <c r="E58" s="210">
        <f t="shared" si="2"/>
        <v>-3.6098036605263446</v>
      </c>
    </row>
    <row r="59" spans="2:5" ht="15" x14ac:dyDescent="0.25">
      <c r="B59" s="203">
        <f t="shared" si="1"/>
        <v>39304</v>
      </c>
      <c r="C59" s="313">
        <v>0.27186149890314126</v>
      </c>
      <c r="D59" s="313">
        <v>325131.29613333335</v>
      </c>
      <c r="E59" s="210">
        <f t="shared" si="2"/>
        <v>-1.3024625375790846</v>
      </c>
    </row>
    <row r="60" spans="2:5" ht="15" x14ac:dyDescent="0.25">
      <c r="B60" s="203">
        <f t="shared" si="1"/>
        <v>39305</v>
      </c>
      <c r="C60" s="313">
        <v>0.10389851532639226</v>
      </c>
      <c r="D60" s="313">
        <v>124256.8701</v>
      </c>
      <c r="E60" s="210">
        <f t="shared" si="2"/>
        <v>-2.2643406704266709</v>
      </c>
    </row>
    <row r="61" spans="2:5" ht="15" x14ac:dyDescent="0.25">
      <c r="B61" s="203">
        <f t="shared" si="1"/>
        <v>39306</v>
      </c>
      <c r="C61" s="313">
        <v>3.7686252997158741E-2</v>
      </c>
      <c r="D61" s="313">
        <v>45070.671399999999</v>
      </c>
      <c r="E61" s="210">
        <f t="shared" si="2"/>
        <v>-3.2784598930114059</v>
      </c>
    </row>
    <row r="62" spans="2:5" ht="15" x14ac:dyDescent="0.25">
      <c r="B62" s="203">
        <f t="shared" si="1"/>
        <v>39307</v>
      </c>
      <c r="C62" s="313">
        <v>0.11982996543876537</v>
      </c>
      <c r="D62" s="313">
        <v>143310.00210000001</v>
      </c>
      <c r="E62" s="210">
        <f t="shared" si="2"/>
        <v>-2.1216814957066354</v>
      </c>
    </row>
    <row r="63" spans="2:5" ht="15" x14ac:dyDescent="0.25">
      <c r="B63" s="203">
        <f t="shared" si="1"/>
        <v>39308</v>
      </c>
      <c r="C63" s="313">
        <v>3.72045740030824E-2</v>
      </c>
      <c r="D63" s="313">
        <v>44494.61</v>
      </c>
      <c r="E63" s="210">
        <f t="shared" si="2"/>
        <v>-3.2913235681895299</v>
      </c>
    </row>
    <row r="64" spans="2:5" ht="15" x14ac:dyDescent="0.25">
      <c r="B64" s="203">
        <f t="shared" si="1"/>
        <v>39309</v>
      </c>
      <c r="C64" s="313">
        <v>2.6084660940512466E-2</v>
      </c>
      <c r="D64" s="313">
        <v>31195.809833333329</v>
      </c>
      <c r="E64" s="210">
        <f t="shared" si="2"/>
        <v>-3.6464078408474836</v>
      </c>
    </row>
    <row r="65" spans="2:5" ht="15" x14ac:dyDescent="0.25">
      <c r="B65" s="203">
        <f t="shared" si="1"/>
        <v>39310</v>
      </c>
      <c r="C65" s="313">
        <v>0.20080116160025857</v>
      </c>
      <c r="D65" s="313">
        <v>240147.0682666667</v>
      </c>
      <c r="E65" s="210">
        <f t="shared" si="2"/>
        <v>-1.6054401063194497</v>
      </c>
    </row>
    <row r="66" spans="2:5" ht="15" x14ac:dyDescent="0.25">
      <c r="B66" s="203">
        <f t="shared" si="1"/>
        <v>39311</v>
      </c>
      <c r="C66" s="313">
        <v>2.64073070128364E-2</v>
      </c>
      <c r="D66" s="313">
        <v>31581.67666666667</v>
      </c>
      <c r="E66" s="210">
        <f t="shared" si="2"/>
        <v>-3.6341145263373451</v>
      </c>
    </row>
    <row r="67" spans="2:5" ht="15" x14ac:dyDescent="0.25">
      <c r="B67" s="203">
        <f t="shared" si="1"/>
        <v>39312</v>
      </c>
      <c r="C67" s="313">
        <v>6.5568080213691246E-2</v>
      </c>
      <c r="D67" s="313">
        <v>78415.792566666671</v>
      </c>
      <c r="E67" s="210">
        <f t="shared" si="2"/>
        <v>-2.7246662835599484</v>
      </c>
    </row>
    <row r="68" spans="2:5" ht="15" x14ac:dyDescent="0.25">
      <c r="B68" s="203">
        <f t="shared" si="1"/>
        <v>39313</v>
      </c>
      <c r="C68" s="313">
        <v>0.41929913220742138</v>
      </c>
      <c r="D68" s="313">
        <v>501458.54</v>
      </c>
      <c r="E68" s="210">
        <f t="shared" si="2"/>
        <v>-0.86917069442973827</v>
      </c>
    </row>
    <row r="69" spans="2:5" ht="15" x14ac:dyDescent="0.25">
      <c r="B69" s="203">
        <f t="shared" si="1"/>
        <v>39314</v>
      </c>
      <c r="C69" s="313">
        <v>0.47327771303703947</v>
      </c>
      <c r="D69" s="313">
        <v>566013.93316666677</v>
      </c>
      <c r="E69" s="210">
        <f t="shared" si="2"/>
        <v>-0.74807293162773369</v>
      </c>
    </row>
    <row r="70" spans="2:5" ht="15" x14ac:dyDescent="0.25">
      <c r="B70" s="203">
        <f t="shared" si="1"/>
        <v>39315</v>
      </c>
      <c r="C70" s="313">
        <v>3.9504978597892255</v>
      </c>
      <c r="D70" s="313">
        <v>4724576.649166666</v>
      </c>
      <c r="E70" s="210">
        <f t="shared" si="2"/>
        <v>1.3738416114235685</v>
      </c>
    </row>
    <row r="71" spans="2:5" ht="15" x14ac:dyDescent="0.25">
      <c r="B71" s="203">
        <f t="shared" si="1"/>
        <v>39316</v>
      </c>
      <c r="C71" s="313">
        <v>2.9813650919885406</v>
      </c>
      <c r="D71" s="313">
        <v>3565547.5325333332</v>
      </c>
      <c r="E71" s="210">
        <f t="shared" si="2"/>
        <v>1.0923812801885247</v>
      </c>
    </row>
    <row r="72" spans="2:5" ht="15" x14ac:dyDescent="0.25">
      <c r="B72" s="203">
        <f t="shared" si="1"/>
        <v>39317</v>
      </c>
      <c r="C72" s="313">
        <v>2.3510551700244844</v>
      </c>
      <c r="D72" s="313">
        <v>2811731.7744333334</v>
      </c>
      <c r="E72" s="210">
        <f t="shared" si="2"/>
        <v>0.85486423590296334</v>
      </c>
    </row>
    <row r="73" spans="2:5" ht="15" x14ac:dyDescent="0.25">
      <c r="B73" s="203">
        <f t="shared" si="1"/>
        <v>39318</v>
      </c>
      <c r="C73" s="313">
        <v>1.4358984887628856</v>
      </c>
      <c r="D73" s="313">
        <v>1717255.0679333331</v>
      </c>
      <c r="E73" s="210">
        <f t="shared" si="2"/>
        <v>0.36179077785081504</v>
      </c>
    </row>
    <row r="74" spans="2:5" ht="15" x14ac:dyDescent="0.25">
      <c r="B74" s="203">
        <f t="shared" si="1"/>
        <v>39319</v>
      </c>
      <c r="C74" s="313">
        <v>0.31329196374508705</v>
      </c>
      <c r="D74" s="313">
        <v>374679.83753333328</v>
      </c>
      <c r="E74" s="210">
        <f t="shared" si="2"/>
        <v>-1.1606197317037903</v>
      </c>
    </row>
    <row r="75" spans="2:5" ht="15" x14ac:dyDescent="0.25">
      <c r="B75" s="203">
        <f t="shared" si="1"/>
        <v>39320</v>
      </c>
      <c r="C75" s="313">
        <v>0.10706414678353487</v>
      </c>
      <c r="D75" s="313">
        <v>128042.79000000001</v>
      </c>
      <c r="E75" s="210">
        <f t="shared" si="2"/>
        <v>-2.2343271215002969</v>
      </c>
    </row>
    <row r="76" spans="2:5" ht="15" x14ac:dyDescent="0.25">
      <c r="B76" s="203">
        <f t="shared" si="1"/>
        <v>39321</v>
      </c>
      <c r="C76" s="313">
        <v>0.28941820978372446</v>
      </c>
      <c r="D76" s="313">
        <v>346128.15</v>
      </c>
      <c r="E76" s="210">
        <f t="shared" si="2"/>
        <v>-1.2398825442220529</v>
      </c>
    </row>
    <row r="77" spans="2:5" ht="15" x14ac:dyDescent="0.25">
      <c r="B77" s="203">
        <f t="shared" si="1"/>
        <v>39322</v>
      </c>
      <c r="C77" s="313">
        <v>2.7475737202131357E-2</v>
      </c>
      <c r="D77" s="313">
        <v>32859.46</v>
      </c>
      <c r="E77" s="210">
        <f t="shared" si="2"/>
        <v>-3.5944519473096923</v>
      </c>
    </row>
    <row r="78" spans="2:5" ht="15" x14ac:dyDescent="0.25">
      <c r="B78" s="203">
        <f t="shared" si="1"/>
        <v>39323</v>
      </c>
      <c r="C78" s="313">
        <v>0.21017785765203861</v>
      </c>
      <c r="D78" s="313">
        <v>251361.07743333332</v>
      </c>
      <c r="E78" s="210">
        <f t="shared" si="2"/>
        <v>-1.5598011655168051</v>
      </c>
    </row>
    <row r="79" spans="2:5" ht="15" x14ac:dyDescent="0.25">
      <c r="B79" s="203">
        <f t="shared" si="1"/>
        <v>39324</v>
      </c>
      <c r="C79" s="313">
        <v>7.215215943380543E-2</v>
      </c>
      <c r="D79" s="313">
        <v>86289.986666666664</v>
      </c>
      <c r="E79" s="210">
        <f t="shared" si="2"/>
        <v>-2.6289780644276712</v>
      </c>
    </row>
    <row r="80" spans="2:5" ht="15" x14ac:dyDescent="0.25">
      <c r="B80" s="203">
        <f t="shared" si="1"/>
        <v>39325</v>
      </c>
      <c r="C80" s="313">
        <v>1.0026633422682743E-2</v>
      </c>
      <c r="D80" s="313">
        <v>11991.29826666667</v>
      </c>
      <c r="E80" s="210">
        <f t="shared" si="2"/>
        <v>-4.6025103841310111</v>
      </c>
    </row>
    <row r="81" spans="2:5" ht="15" x14ac:dyDescent="0.25">
      <c r="B81" s="203">
        <f t="shared" si="1"/>
        <v>39326</v>
      </c>
      <c r="C81" s="313">
        <v>4.8905856340686225E-3</v>
      </c>
      <c r="D81" s="313">
        <v>5872.11466666667</v>
      </c>
      <c r="E81" s="210">
        <f t="shared" si="2"/>
        <v>-5.3204432210979746</v>
      </c>
    </row>
    <row r="82" spans="2:5" ht="15" x14ac:dyDescent="0.25">
      <c r="B82" s="203">
        <f t="shared" si="1"/>
        <v>39327</v>
      </c>
      <c r="C82" s="313">
        <v>0.19931394229555841</v>
      </c>
      <c r="D82" s="313">
        <v>239315.78166666665</v>
      </c>
      <c r="E82" s="210">
        <f t="shared" si="2"/>
        <v>-1.6128740978852882</v>
      </c>
    </row>
    <row r="83" spans="2:5" ht="15" x14ac:dyDescent="0.25">
      <c r="B83" s="203">
        <f t="shared" si="1"/>
        <v>39328</v>
      </c>
      <c r="C83" s="313">
        <v>7.948626438142271E-3</v>
      </c>
      <c r="D83" s="313">
        <v>9543.8970666666701</v>
      </c>
      <c r="E83" s="210">
        <f t="shared" si="2"/>
        <v>-4.8347561403196737</v>
      </c>
    </row>
    <row r="84" spans="2:5" ht="15" x14ac:dyDescent="0.25">
      <c r="B84" s="203">
        <f t="shared" si="1"/>
        <v>39329</v>
      </c>
      <c r="C84" s="313">
        <v>0.60180501565495481</v>
      </c>
      <c r="D84" s="313">
        <v>722585.8666666667</v>
      </c>
      <c r="E84" s="210">
        <f t="shared" si="2"/>
        <v>-0.50782178039926362</v>
      </c>
    </row>
    <row r="85" spans="2:5" ht="15" x14ac:dyDescent="0.25">
      <c r="B85" s="203">
        <f t="shared" ref="B85:B148" si="3">B84+1</f>
        <v>39330</v>
      </c>
      <c r="C85" s="313">
        <v>0.3516323609677533</v>
      </c>
      <c r="D85" s="313">
        <v>422204.14866666665</v>
      </c>
      <c r="E85" s="210">
        <f t="shared" si="2"/>
        <v>-1.0451690782490259</v>
      </c>
    </row>
    <row r="86" spans="2:5" ht="15" x14ac:dyDescent="0.25">
      <c r="B86" s="203">
        <f t="shared" si="3"/>
        <v>39331</v>
      </c>
      <c r="C86" s="313">
        <v>0.36583261729325595</v>
      </c>
      <c r="D86" s="313">
        <v>439254.36303333333</v>
      </c>
      <c r="E86" s="210">
        <f t="shared" si="2"/>
        <v>-1.0055793799877855</v>
      </c>
    </row>
    <row r="87" spans="2:5" ht="15" x14ac:dyDescent="0.25">
      <c r="B87" s="203">
        <f t="shared" si="3"/>
        <v>39332</v>
      </c>
      <c r="C87" s="313">
        <v>7.6731628130554688E-2</v>
      </c>
      <c r="D87" s="313">
        <v>92131.485400000005</v>
      </c>
      <c r="E87" s="210">
        <f t="shared" si="2"/>
        <v>-2.5674412940608895</v>
      </c>
    </row>
    <row r="88" spans="2:5" ht="15" x14ac:dyDescent="0.25">
      <c r="B88" s="203">
        <f t="shared" si="3"/>
        <v>39333</v>
      </c>
      <c r="C88" s="313">
        <v>0.11330216556022331</v>
      </c>
      <c r="D88" s="313">
        <v>136041.64366666667</v>
      </c>
      <c r="E88" s="210">
        <f t="shared" si="2"/>
        <v>-2.1776969976248943</v>
      </c>
    </row>
    <row r="89" spans="2:5" ht="15" x14ac:dyDescent="0.25">
      <c r="B89" s="203">
        <f t="shared" si="3"/>
        <v>39334</v>
      </c>
      <c r="C89" s="313">
        <v>0.17081662636781644</v>
      </c>
      <c r="D89" s="313">
        <v>205099.12146666669</v>
      </c>
      <c r="E89" s="210">
        <f t="shared" si="2"/>
        <v>-1.7671646582914278</v>
      </c>
    </row>
    <row r="90" spans="2:5" ht="15" x14ac:dyDescent="0.25">
      <c r="B90" s="203">
        <f t="shared" si="3"/>
        <v>39335</v>
      </c>
      <c r="C90" s="313">
        <v>9.0649160129924432E-3</v>
      </c>
      <c r="D90" s="313">
        <v>10884.223333333332</v>
      </c>
      <c r="E90" s="210">
        <f t="shared" si="2"/>
        <v>-4.7033436997942557</v>
      </c>
    </row>
    <row r="91" spans="2:5" ht="15" x14ac:dyDescent="0.25">
      <c r="B91" s="203">
        <f t="shared" si="3"/>
        <v>39336</v>
      </c>
      <c r="C91" s="313">
        <v>0.18684972498926425</v>
      </c>
      <c r="D91" s="313">
        <v>224350.02526666666</v>
      </c>
      <c r="E91" s="210">
        <f t="shared" si="2"/>
        <v>-1.6774505948779823</v>
      </c>
    </row>
    <row r="92" spans="2:5" ht="15" x14ac:dyDescent="0.25">
      <c r="B92" s="203">
        <f t="shared" si="3"/>
        <v>39337</v>
      </c>
      <c r="C92" s="313">
        <v>5.2504003363767378E-3</v>
      </c>
      <c r="D92" s="313">
        <v>6304.1433333333298</v>
      </c>
      <c r="E92" s="210">
        <f t="shared" si="2"/>
        <v>-5.2494509507378853</v>
      </c>
    </row>
    <row r="93" spans="2:5" ht="15" x14ac:dyDescent="0.25">
      <c r="B93" s="203">
        <f t="shared" si="3"/>
        <v>39338</v>
      </c>
      <c r="C93" s="313">
        <v>2.9005849280141983E-2</v>
      </c>
      <c r="D93" s="313">
        <v>34827.255000000005</v>
      </c>
      <c r="E93" s="210">
        <f t="shared" si="2"/>
        <v>-3.5402577700189943</v>
      </c>
    </row>
    <row r="94" spans="2:5" ht="15" x14ac:dyDescent="0.25">
      <c r="B94" s="203">
        <f t="shared" si="3"/>
        <v>39339</v>
      </c>
      <c r="C94" s="313">
        <v>0.16678295654596501</v>
      </c>
      <c r="D94" s="313">
        <v>200255.90360000002</v>
      </c>
      <c r="E94" s="210">
        <f t="shared" si="2"/>
        <v>-1.7910619732591435</v>
      </c>
    </row>
    <row r="95" spans="2:5" ht="15" x14ac:dyDescent="0.25">
      <c r="B95" s="203">
        <f t="shared" si="3"/>
        <v>39340</v>
      </c>
      <c r="C95" s="313">
        <v>0.36035837789643826</v>
      </c>
      <c r="D95" s="313">
        <v>432681.45666666672</v>
      </c>
      <c r="E95" s="210">
        <f t="shared" ref="E95:E158" si="4">IF(C95=0,"",LN(C95))</f>
        <v>-1.0206562485509141</v>
      </c>
    </row>
    <row r="96" spans="2:5" ht="15" x14ac:dyDescent="0.25">
      <c r="B96" s="203">
        <f t="shared" si="3"/>
        <v>39341</v>
      </c>
      <c r="C96" s="313">
        <v>6.9507590158408322E-2</v>
      </c>
      <c r="D96" s="313">
        <v>83457.599999999991</v>
      </c>
      <c r="E96" s="210">
        <f t="shared" si="4"/>
        <v>-2.6663193214621184</v>
      </c>
    </row>
    <row r="97" spans="2:5" ht="15" x14ac:dyDescent="0.25">
      <c r="B97" s="203">
        <f t="shared" si="3"/>
        <v>39342</v>
      </c>
      <c r="C97" s="313">
        <v>0.28124812555063011</v>
      </c>
      <c r="D97" s="313">
        <v>337693.96276666666</v>
      </c>
      <c r="E97" s="210">
        <f t="shared" si="4"/>
        <v>-1.2685179901945871</v>
      </c>
    </row>
    <row r="98" spans="2:5" ht="15" x14ac:dyDescent="0.25">
      <c r="B98" s="203">
        <f t="shared" si="3"/>
        <v>39343</v>
      </c>
      <c r="C98" s="313">
        <v>5.0928445128684906E-2</v>
      </c>
      <c r="D98" s="313">
        <v>61149.664266666667</v>
      </c>
      <c r="E98" s="210">
        <f t="shared" si="4"/>
        <v>-2.9773336681278457</v>
      </c>
    </row>
    <row r="99" spans="2:5" ht="15" x14ac:dyDescent="0.25">
      <c r="B99" s="203">
        <f t="shared" si="3"/>
        <v>39344</v>
      </c>
      <c r="C99" s="313">
        <v>7.8050389632566372E-2</v>
      </c>
      <c r="D99" s="313">
        <v>93714.919233333334</v>
      </c>
      <c r="E99" s="210">
        <f t="shared" si="4"/>
        <v>-2.5504006399439012</v>
      </c>
    </row>
    <row r="100" spans="2:5" ht="15" x14ac:dyDescent="0.25">
      <c r="B100" s="203">
        <f t="shared" si="3"/>
        <v>39345</v>
      </c>
      <c r="C100" s="313">
        <v>0.3791305642526871</v>
      </c>
      <c r="D100" s="313">
        <v>455221.17666666664</v>
      </c>
      <c r="E100" s="210">
        <f t="shared" si="4"/>
        <v>-0.96987463651614048</v>
      </c>
    </row>
    <row r="101" spans="2:5" ht="15" x14ac:dyDescent="0.25">
      <c r="B101" s="203">
        <f t="shared" si="3"/>
        <v>39346</v>
      </c>
      <c r="C101" s="313">
        <v>6.0181275226820721E-2</v>
      </c>
      <c r="D101" s="313">
        <v>72259.515599999999</v>
      </c>
      <c r="E101" s="210">
        <f t="shared" si="4"/>
        <v>-2.8103940177950308</v>
      </c>
    </row>
    <row r="102" spans="2:5" ht="15" x14ac:dyDescent="0.25">
      <c r="B102" s="203">
        <f t="shared" si="3"/>
        <v>39347</v>
      </c>
      <c r="C102" s="313">
        <v>0.31665215668343211</v>
      </c>
      <c r="D102" s="313">
        <v>380203.49966666667</v>
      </c>
      <c r="E102" s="210">
        <f t="shared" si="4"/>
        <v>-1.1499514051051625</v>
      </c>
    </row>
    <row r="103" spans="2:5" ht="15" x14ac:dyDescent="0.25">
      <c r="B103" s="203">
        <f t="shared" si="3"/>
        <v>39348</v>
      </c>
      <c r="C103" s="313">
        <v>0.30416712930888468</v>
      </c>
      <c r="D103" s="313">
        <v>365212.75666666665</v>
      </c>
      <c r="E103" s="210">
        <f t="shared" si="4"/>
        <v>-1.1901779611792456</v>
      </c>
    </row>
    <row r="104" spans="2:5" ht="15" x14ac:dyDescent="0.25">
      <c r="B104" s="203">
        <f t="shared" si="3"/>
        <v>39349</v>
      </c>
      <c r="C104" s="313">
        <v>7.0500558789845999E-2</v>
      </c>
      <c r="D104" s="313">
        <v>84649.855100000001</v>
      </c>
      <c r="E104" s="210">
        <f t="shared" si="4"/>
        <v>-2.6521346430982189</v>
      </c>
    </row>
    <row r="105" spans="2:5" ht="15" x14ac:dyDescent="0.25">
      <c r="B105" s="203">
        <f t="shared" si="3"/>
        <v>39350</v>
      </c>
      <c r="C105" s="313">
        <v>3.2851111720306032E-2</v>
      </c>
      <c r="D105" s="313">
        <v>39444.25256666667</v>
      </c>
      <c r="E105" s="210">
        <f t="shared" si="4"/>
        <v>-3.4157696923012937</v>
      </c>
    </row>
    <row r="106" spans="2:5" ht="15" x14ac:dyDescent="0.25">
      <c r="B106" s="203">
        <f t="shared" si="3"/>
        <v>39351</v>
      </c>
      <c r="C106" s="313">
        <v>7.1009221317147153E-2</v>
      </c>
      <c r="D106" s="313">
        <v>85260.604999999996</v>
      </c>
      <c r="E106" s="210">
        <f t="shared" si="4"/>
        <v>-2.644945532667903</v>
      </c>
    </row>
    <row r="107" spans="2:5" ht="15" x14ac:dyDescent="0.25">
      <c r="B107" s="203">
        <f t="shared" si="3"/>
        <v>39352</v>
      </c>
      <c r="C107" s="313">
        <v>0.1658364760264795</v>
      </c>
      <c r="D107" s="313">
        <v>199119.46666666667</v>
      </c>
      <c r="E107" s="210">
        <f t="shared" si="4"/>
        <v>-1.7967530603177213</v>
      </c>
    </row>
    <row r="108" spans="2:5" ht="15" x14ac:dyDescent="0.25">
      <c r="B108" s="203">
        <f t="shared" si="3"/>
        <v>39353</v>
      </c>
      <c r="C108" s="313">
        <v>0.17802856981583792</v>
      </c>
      <c r="D108" s="313">
        <v>213758.48500000002</v>
      </c>
      <c r="E108" s="210">
        <f t="shared" si="4"/>
        <v>-1.7258112369861753</v>
      </c>
    </row>
    <row r="109" spans="2:5" ht="15" x14ac:dyDescent="0.25">
      <c r="B109" s="203">
        <f t="shared" si="3"/>
        <v>39354</v>
      </c>
      <c r="C109" s="313">
        <v>2.5694523062721877E-2</v>
      </c>
      <c r="D109" s="313">
        <v>30851.3534</v>
      </c>
      <c r="E109" s="210">
        <f t="shared" si="4"/>
        <v>-3.6614774201921381</v>
      </c>
    </row>
    <row r="110" spans="2:5" ht="15" x14ac:dyDescent="0.25">
      <c r="B110" s="203">
        <f t="shared" si="3"/>
        <v>39355</v>
      </c>
      <c r="C110" s="313">
        <v>3.4014177017677123E-2</v>
      </c>
      <c r="D110" s="313">
        <v>40840.742333333328</v>
      </c>
      <c r="E110" s="210">
        <f t="shared" si="4"/>
        <v>-3.3809778701661193</v>
      </c>
    </row>
    <row r="111" spans="2:5" ht="15" x14ac:dyDescent="0.25">
      <c r="B111" s="203">
        <f t="shared" si="3"/>
        <v>39356</v>
      </c>
      <c r="C111" s="313">
        <v>0.30559434457490453</v>
      </c>
      <c r="D111" s="313">
        <v>368262.54433333332</v>
      </c>
      <c r="E111" s="210">
        <f t="shared" si="4"/>
        <v>-1.1854967278331803</v>
      </c>
    </row>
    <row r="112" spans="2:5" ht="15" x14ac:dyDescent="0.25">
      <c r="B112" s="203">
        <f t="shared" si="3"/>
        <v>39357</v>
      </c>
      <c r="C112" s="313">
        <v>0.26195982322910061</v>
      </c>
      <c r="D112" s="313">
        <v>315679.89633333334</v>
      </c>
      <c r="E112" s="210">
        <f t="shared" si="4"/>
        <v>-1.3395641334336243</v>
      </c>
    </row>
    <row r="113" spans="2:5" ht="15" x14ac:dyDescent="0.25">
      <c r="B113" s="203">
        <f t="shared" si="3"/>
        <v>39358</v>
      </c>
      <c r="C113" s="313">
        <v>0.24237843093258432</v>
      </c>
      <c r="D113" s="313">
        <v>292082.94999999995</v>
      </c>
      <c r="E113" s="210">
        <f t="shared" si="4"/>
        <v>-1.4172550100472683</v>
      </c>
    </row>
    <row r="114" spans="2:5" ht="15" x14ac:dyDescent="0.25">
      <c r="B114" s="203">
        <f t="shared" si="3"/>
        <v>39359</v>
      </c>
      <c r="C114" s="313">
        <v>4.5732161695580115E-2</v>
      </c>
      <c r="D114" s="313">
        <v>55110.451233333333</v>
      </c>
      <c r="E114" s="210">
        <f t="shared" si="4"/>
        <v>-3.0849534715879412</v>
      </c>
    </row>
    <row r="115" spans="2:5" ht="15" x14ac:dyDescent="0.25">
      <c r="B115" s="203">
        <f t="shared" si="3"/>
        <v>39360</v>
      </c>
      <c r="C115" s="313">
        <v>0.24936741835757772</v>
      </c>
      <c r="D115" s="313">
        <v>300505.16833333328</v>
      </c>
      <c r="E115" s="210">
        <f t="shared" si="4"/>
        <v>-1.3888278943763062</v>
      </c>
    </row>
    <row r="116" spans="2:5" ht="15" x14ac:dyDescent="0.25">
      <c r="B116" s="203">
        <f t="shared" si="3"/>
        <v>39361</v>
      </c>
      <c r="C116" s="313">
        <v>9.97365496900256E-2</v>
      </c>
      <c r="D116" s="313">
        <v>120189.51333333334</v>
      </c>
      <c r="E116" s="210">
        <f t="shared" si="4"/>
        <v>-2.305223072504166</v>
      </c>
    </row>
    <row r="117" spans="2:5" ht="15" x14ac:dyDescent="0.25">
      <c r="B117" s="203">
        <f t="shared" si="3"/>
        <v>39362</v>
      </c>
      <c r="C117" s="313">
        <v>1.6500427634854689</v>
      </c>
      <c r="D117" s="313">
        <v>1988416.8576</v>
      </c>
      <c r="E117" s="210">
        <f t="shared" si="4"/>
        <v>0.50080120484056323</v>
      </c>
    </row>
    <row r="118" spans="2:5" ht="15" x14ac:dyDescent="0.25">
      <c r="B118" s="203">
        <f t="shared" si="3"/>
        <v>39363</v>
      </c>
      <c r="C118" s="313">
        <v>1.862996936025576</v>
      </c>
      <c r="D118" s="313">
        <v>2245041.5196666671</v>
      </c>
      <c r="E118" s="210">
        <f t="shared" si="4"/>
        <v>0.62218644697267544</v>
      </c>
    </row>
    <row r="119" spans="2:5" ht="15" x14ac:dyDescent="0.25">
      <c r="B119" s="203">
        <f t="shared" si="3"/>
        <v>39364</v>
      </c>
      <c r="C119" s="313">
        <v>1.7105304354295181</v>
      </c>
      <c r="D119" s="313">
        <v>2061308.73</v>
      </c>
      <c r="E119" s="210">
        <f t="shared" si="4"/>
        <v>0.53680351857130015</v>
      </c>
    </row>
    <row r="120" spans="2:5" ht="15" x14ac:dyDescent="0.25">
      <c r="B120" s="203">
        <f t="shared" si="3"/>
        <v>39365</v>
      </c>
      <c r="C120" s="313">
        <v>3.7507009880081288</v>
      </c>
      <c r="D120" s="313">
        <v>4519856.8409333332</v>
      </c>
      <c r="E120" s="210">
        <f t="shared" si="4"/>
        <v>1.3219427526485596</v>
      </c>
    </row>
    <row r="121" spans="2:5" ht="15" x14ac:dyDescent="0.25">
      <c r="B121" s="203">
        <f t="shared" si="3"/>
        <v>39366</v>
      </c>
      <c r="C121" s="313">
        <v>0.31668804190857447</v>
      </c>
      <c r="D121" s="313">
        <v>381631.22499999998</v>
      </c>
      <c r="E121" s="210">
        <f t="shared" si="4"/>
        <v>-1.1498380845698148</v>
      </c>
    </row>
    <row r="122" spans="2:5" ht="15" x14ac:dyDescent="0.25">
      <c r="B122" s="203">
        <f t="shared" si="3"/>
        <v>39367</v>
      </c>
      <c r="C122" s="313">
        <v>1.2655870554080255</v>
      </c>
      <c r="D122" s="313">
        <v>1525120.8583333332</v>
      </c>
      <c r="E122" s="210">
        <f t="shared" si="4"/>
        <v>0.23553608995115302</v>
      </c>
    </row>
    <row r="123" spans="2:5" ht="15" x14ac:dyDescent="0.25">
      <c r="B123" s="203">
        <f t="shared" si="3"/>
        <v>39368</v>
      </c>
      <c r="C123" s="313">
        <v>0.18341720356209132</v>
      </c>
      <c r="D123" s="313">
        <v>221030.55000000002</v>
      </c>
      <c r="E123" s="210">
        <f t="shared" si="4"/>
        <v>-1.6959919200580027</v>
      </c>
    </row>
    <row r="124" spans="2:5" ht="15" x14ac:dyDescent="0.25">
      <c r="B124" s="203">
        <f t="shared" si="3"/>
        <v>39369</v>
      </c>
      <c r="C124" s="313">
        <v>0.48823595876671672</v>
      </c>
      <c r="D124" s="313">
        <v>588358.45493333333</v>
      </c>
      <c r="E124" s="210">
        <f t="shared" si="4"/>
        <v>-0.71695646792517065</v>
      </c>
    </row>
    <row r="125" spans="2:5" ht="15" x14ac:dyDescent="0.25">
      <c r="B125" s="203">
        <f t="shared" si="3"/>
        <v>39370</v>
      </c>
      <c r="C125" s="313">
        <v>0.39503343301544647</v>
      </c>
      <c r="D125" s="313">
        <v>476042.89713333332</v>
      </c>
      <c r="E125" s="210">
        <f t="shared" si="4"/>
        <v>-0.92878487711739</v>
      </c>
    </row>
    <row r="126" spans="2:5" ht="15" x14ac:dyDescent="0.25">
      <c r="B126" s="203">
        <f t="shared" si="3"/>
        <v>39371</v>
      </c>
      <c r="C126" s="313">
        <v>0.27626148359202296</v>
      </c>
      <c r="D126" s="313">
        <v>332914.39666666667</v>
      </c>
      <c r="E126" s="210">
        <f t="shared" si="4"/>
        <v>-1.2864074574502808</v>
      </c>
    </row>
    <row r="127" spans="2:5" ht="15" x14ac:dyDescent="0.25">
      <c r="B127" s="203">
        <f t="shared" si="3"/>
        <v>39372</v>
      </c>
      <c r="C127" s="313">
        <v>0.21194578187357158</v>
      </c>
      <c r="D127" s="313">
        <v>255409.48083333333</v>
      </c>
      <c r="E127" s="210">
        <f t="shared" si="4"/>
        <v>-1.5514247828980583</v>
      </c>
    </row>
    <row r="128" spans="2:5" ht="15" x14ac:dyDescent="0.25">
      <c r="B128" s="203">
        <f t="shared" si="3"/>
        <v>39373</v>
      </c>
      <c r="C128" s="313">
        <v>4.9029607031125952E-2</v>
      </c>
      <c r="D128" s="313">
        <v>59084.103333333325</v>
      </c>
      <c r="E128" s="210">
        <f t="shared" si="4"/>
        <v>-3.0153309382169935</v>
      </c>
    </row>
    <row r="129" spans="2:5" ht="15" x14ac:dyDescent="0.25">
      <c r="B129" s="203">
        <f t="shared" si="3"/>
        <v>39374</v>
      </c>
      <c r="C129" s="313">
        <v>0.26453375443110488</v>
      </c>
      <c r="D129" s="313">
        <v>318781.66333333333</v>
      </c>
      <c r="E129" s="210">
        <f t="shared" si="4"/>
        <v>-1.3297864198293958</v>
      </c>
    </row>
    <row r="130" spans="2:5" ht="15" x14ac:dyDescent="0.25">
      <c r="B130" s="203">
        <f t="shared" si="3"/>
        <v>39375</v>
      </c>
      <c r="C130" s="313">
        <v>0.16802894332073737</v>
      </c>
      <c r="D130" s="313">
        <v>202486.62086666669</v>
      </c>
      <c r="E130" s="210">
        <f t="shared" si="4"/>
        <v>-1.7836190327466053</v>
      </c>
    </row>
    <row r="131" spans="2:5" ht="15" x14ac:dyDescent="0.25">
      <c r="B131" s="203">
        <f t="shared" si="3"/>
        <v>39376</v>
      </c>
      <c r="C131" s="313">
        <v>2.0620707116796633E-2</v>
      </c>
      <c r="D131" s="313">
        <v>24849.39333333333</v>
      </c>
      <c r="E131" s="210">
        <f t="shared" si="4"/>
        <v>-3.8814595082171635</v>
      </c>
    </row>
    <row r="132" spans="2:5" ht="15" x14ac:dyDescent="0.25">
      <c r="B132" s="203">
        <f t="shared" si="3"/>
        <v>39377</v>
      </c>
      <c r="C132" s="313">
        <v>7.9498064026999618E-2</v>
      </c>
      <c r="D132" s="313">
        <v>95800.723566666682</v>
      </c>
      <c r="E132" s="210">
        <f t="shared" si="4"/>
        <v>-2.5320226094800025</v>
      </c>
    </row>
    <row r="133" spans="2:5" ht="15" x14ac:dyDescent="0.25">
      <c r="B133" s="203">
        <f t="shared" si="3"/>
        <v>39378</v>
      </c>
      <c r="C133" s="313">
        <v>0.14133301525209549</v>
      </c>
      <c r="D133" s="313">
        <v>170316.16166666668</v>
      </c>
      <c r="E133" s="210">
        <f t="shared" si="4"/>
        <v>-1.9566363629956176</v>
      </c>
    </row>
    <row r="134" spans="2:5" ht="15" x14ac:dyDescent="0.25">
      <c r="B134" s="203">
        <f t="shared" si="3"/>
        <v>39379</v>
      </c>
      <c r="C134" s="313">
        <v>2.4454416838369498E-2</v>
      </c>
      <c r="D134" s="313">
        <v>29469.281500000001</v>
      </c>
      <c r="E134" s="210">
        <f t="shared" si="4"/>
        <v>-3.7109444315900291</v>
      </c>
    </row>
    <row r="135" spans="2:5" ht="15" x14ac:dyDescent="0.25">
      <c r="B135" s="203">
        <f t="shared" si="3"/>
        <v>39380</v>
      </c>
      <c r="C135" s="313">
        <v>0.47339055945823044</v>
      </c>
      <c r="D135" s="313">
        <v>570468.7111666667</v>
      </c>
      <c r="E135" s="210">
        <f t="shared" si="4"/>
        <v>-0.74783452409892104</v>
      </c>
    </row>
    <row r="136" spans="2:5" ht="15" x14ac:dyDescent="0.25">
      <c r="B136" s="203">
        <f t="shared" si="3"/>
        <v>39381</v>
      </c>
      <c r="C136" s="313">
        <v>0.46285144666511302</v>
      </c>
      <c r="D136" s="313">
        <v>557768.34363333334</v>
      </c>
      <c r="E136" s="210">
        <f t="shared" si="4"/>
        <v>-0.77034912591452076</v>
      </c>
    </row>
    <row r="137" spans="2:5" ht="15" x14ac:dyDescent="0.25">
      <c r="B137" s="203">
        <f t="shared" si="3"/>
        <v>39382</v>
      </c>
      <c r="C137" s="313">
        <v>0.21208832967728339</v>
      </c>
      <c r="D137" s="313">
        <v>255581.26090000002</v>
      </c>
      <c r="E137" s="210">
        <f t="shared" si="4"/>
        <v>-1.5507524416632446</v>
      </c>
    </row>
    <row r="138" spans="2:5" ht="15" x14ac:dyDescent="0.25">
      <c r="B138" s="203">
        <f t="shared" si="3"/>
        <v>39383</v>
      </c>
      <c r="C138" s="313">
        <v>3.3302088389517053</v>
      </c>
      <c r="D138" s="313">
        <v>4013134.4115666668</v>
      </c>
      <c r="E138" s="210">
        <f t="shared" si="4"/>
        <v>1.2030350164257981</v>
      </c>
    </row>
    <row r="139" spans="2:5" ht="15" x14ac:dyDescent="0.25">
      <c r="B139" s="203">
        <f t="shared" si="3"/>
        <v>39384</v>
      </c>
      <c r="C139" s="313">
        <v>0.60409972132758216</v>
      </c>
      <c r="D139" s="313">
        <v>727982.38696666667</v>
      </c>
      <c r="E139" s="210">
        <f t="shared" si="4"/>
        <v>-0.50401599313934864</v>
      </c>
    </row>
    <row r="140" spans="2:5" ht="15" x14ac:dyDescent="0.25">
      <c r="B140" s="203">
        <f t="shared" si="3"/>
        <v>39385</v>
      </c>
      <c r="C140" s="313">
        <v>1.1712096596008935E-2</v>
      </c>
      <c r="D140" s="313">
        <v>14113.895</v>
      </c>
      <c r="E140" s="210">
        <f t="shared" si="4"/>
        <v>-4.44713307418714</v>
      </c>
    </row>
    <row r="141" spans="2:5" ht="15" x14ac:dyDescent="0.25">
      <c r="B141" s="203">
        <f t="shared" si="3"/>
        <v>39386</v>
      </c>
      <c r="C141" s="313">
        <v>0.17982432897230877</v>
      </c>
      <c r="D141" s="313">
        <v>216700.88500000001</v>
      </c>
      <c r="E141" s="210">
        <f t="shared" si="4"/>
        <v>-1.7157748547952025</v>
      </c>
    </row>
    <row r="142" spans="2:5" ht="15" x14ac:dyDescent="0.25">
      <c r="B142" s="203">
        <f t="shared" si="3"/>
        <v>39387</v>
      </c>
      <c r="C142" s="313">
        <v>2.3925671169721979E-2</v>
      </c>
      <c r="D142" s="313">
        <v>28856.275966666668</v>
      </c>
      <c r="E142" s="210">
        <f t="shared" si="4"/>
        <v>-3.7328032889656702</v>
      </c>
    </row>
    <row r="143" spans="2:5" ht="15" x14ac:dyDescent="0.25">
      <c r="B143" s="203">
        <f t="shared" si="3"/>
        <v>39388</v>
      </c>
      <c r="C143" s="313">
        <v>4.0057163574613024E-2</v>
      </c>
      <c r="D143" s="313">
        <v>48312.147999999994</v>
      </c>
      <c r="E143" s="210">
        <f t="shared" si="4"/>
        <v>-3.2174477556792489</v>
      </c>
    </row>
    <row r="144" spans="2:5" ht="15" x14ac:dyDescent="0.25">
      <c r="B144" s="203">
        <f t="shared" si="3"/>
        <v>39389</v>
      </c>
      <c r="C144" s="313">
        <v>0.13492556350723511</v>
      </c>
      <c r="D144" s="313">
        <v>162731.03763333333</v>
      </c>
      <c r="E144" s="210">
        <f t="shared" si="4"/>
        <v>-2.0030320340382355</v>
      </c>
    </row>
    <row r="145" spans="2:5" ht="15" x14ac:dyDescent="0.25">
      <c r="B145" s="203">
        <f t="shared" si="3"/>
        <v>39390</v>
      </c>
      <c r="C145" s="313">
        <v>0.24422727206715464</v>
      </c>
      <c r="D145" s="313">
        <v>294557.65363333334</v>
      </c>
      <c r="E145" s="210">
        <f t="shared" si="4"/>
        <v>-1.4096560443145159</v>
      </c>
    </row>
    <row r="146" spans="2:5" ht="15" x14ac:dyDescent="0.25">
      <c r="B146" s="203">
        <f t="shared" si="3"/>
        <v>39391</v>
      </c>
      <c r="C146" s="313">
        <v>0.13580849582382751</v>
      </c>
      <c r="D146" s="313">
        <v>163795.92473333332</v>
      </c>
      <c r="E146" s="210">
        <f t="shared" si="4"/>
        <v>-1.9965095045196641</v>
      </c>
    </row>
    <row r="147" spans="2:5" ht="15" x14ac:dyDescent="0.25">
      <c r="B147" s="203">
        <f t="shared" si="3"/>
        <v>39392</v>
      </c>
      <c r="C147" s="313">
        <v>0.2819247154005628</v>
      </c>
      <c r="D147" s="313">
        <v>340023.79</v>
      </c>
      <c r="E147" s="210">
        <f t="shared" si="4"/>
        <v>-1.2661152103506381</v>
      </c>
    </row>
    <row r="148" spans="2:5" ht="15" x14ac:dyDescent="0.25">
      <c r="B148" s="203">
        <f t="shared" si="3"/>
        <v>39393</v>
      </c>
      <c r="C148" s="313">
        <v>0.38963827557737646</v>
      </c>
      <c r="D148" s="313">
        <v>469934.97183333331</v>
      </c>
      <c r="E148" s="210">
        <f t="shared" si="4"/>
        <v>-0.94253646877089081</v>
      </c>
    </row>
    <row r="149" spans="2:5" ht="15" x14ac:dyDescent="0.25">
      <c r="B149" s="203">
        <f t="shared" ref="B149:B212" si="5">B148+1</f>
        <v>39394</v>
      </c>
      <c r="C149" s="313">
        <v>9.9760185380085978E-2</v>
      </c>
      <c r="D149" s="313">
        <v>120318.77473333332</v>
      </c>
      <c r="E149" s="210">
        <f t="shared" si="4"/>
        <v>-2.3049861193513972</v>
      </c>
    </row>
    <row r="150" spans="2:5" ht="15" x14ac:dyDescent="0.25">
      <c r="B150" s="203">
        <f t="shared" si="5"/>
        <v>39395</v>
      </c>
      <c r="C150" s="313">
        <v>0.2612805491278713</v>
      </c>
      <c r="D150" s="313">
        <v>315125.27179999999</v>
      </c>
      <c r="E150" s="210">
        <f t="shared" si="4"/>
        <v>-1.342160548078666</v>
      </c>
    </row>
    <row r="151" spans="2:5" ht="15" x14ac:dyDescent="0.25">
      <c r="B151" s="203">
        <f t="shared" si="5"/>
        <v>39396</v>
      </c>
      <c r="C151" s="313">
        <v>0.34329590716733793</v>
      </c>
      <c r="D151" s="313">
        <v>414042.36333333328</v>
      </c>
      <c r="E151" s="210">
        <f t="shared" si="4"/>
        <v>-1.0691625006188685</v>
      </c>
    </row>
    <row r="152" spans="2:5" ht="15" x14ac:dyDescent="0.25">
      <c r="B152" s="203">
        <f t="shared" si="5"/>
        <v>39397</v>
      </c>
      <c r="C152" s="313">
        <v>4.6932164641473135E-3</v>
      </c>
      <c r="D152" s="313">
        <v>5660.3950000000004</v>
      </c>
      <c r="E152" s="210">
        <f t="shared" si="4"/>
        <v>-5.3616371183353637</v>
      </c>
    </row>
    <row r="153" spans="2:5" ht="15" x14ac:dyDescent="0.25">
      <c r="B153" s="203">
        <f t="shared" si="5"/>
        <v>39398</v>
      </c>
      <c r="C153" s="313">
        <v>0.15494293407126444</v>
      </c>
      <c r="D153" s="313">
        <v>186873.59000000003</v>
      </c>
      <c r="E153" s="210">
        <f t="shared" si="4"/>
        <v>-1.8646983971352684</v>
      </c>
    </row>
    <row r="154" spans="2:5" ht="15" x14ac:dyDescent="0.25">
      <c r="B154" s="203">
        <f t="shared" si="5"/>
        <v>39399</v>
      </c>
      <c r="C154" s="313">
        <v>9.909967681945521E-2</v>
      </c>
      <c r="D154" s="313">
        <v>119522.14850000001</v>
      </c>
      <c r="E154" s="210">
        <f t="shared" si="4"/>
        <v>-2.3116290988073627</v>
      </c>
    </row>
    <row r="155" spans="2:5" ht="15" x14ac:dyDescent="0.25">
      <c r="B155" s="203">
        <f t="shared" si="5"/>
        <v>39400</v>
      </c>
      <c r="C155" s="313">
        <v>3.7485459320733529E-2</v>
      </c>
      <c r="D155" s="313">
        <v>45210.466666666696</v>
      </c>
      <c r="E155" s="210">
        <f t="shared" si="4"/>
        <v>-3.283802172647909</v>
      </c>
    </row>
    <row r="156" spans="2:5" ht="15" x14ac:dyDescent="0.25">
      <c r="B156" s="203">
        <f t="shared" si="5"/>
        <v>39401</v>
      </c>
      <c r="C156" s="313">
        <v>8.6436244526819361E-2</v>
      </c>
      <c r="D156" s="313">
        <v>104249.03476666666</v>
      </c>
      <c r="E156" s="210">
        <f t="shared" si="4"/>
        <v>-2.4483481942981391</v>
      </c>
    </row>
    <row r="157" spans="2:5" ht="15" x14ac:dyDescent="0.25">
      <c r="B157" s="203">
        <f t="shared" si="5"/>
        <v>39402</v>
      </c>
      <c r="C157" s="313">
        <v>4.2886438337864832E-2</v>
      </c>
      <c r="D157" s="313">
        <v>51724.479999999996</v>
      </c>
      <c r="E157" s="210">
        <f t="shared" si="4"/>
        <v>-3.1491996256859602</v>
      </c>
    </row>
    <row r="158" spans="2:5" ht="15" x14ac:dyDescent="0.25">
      <c r="B158" s="203">
        <f t="shared" si="5"/>
        <v>39403</v>
      </c>
      <c r="C158" s="313">
        <v>0.30872251022876274</v>
      </c>
      <c r="D158" s="313">
        <v>372344.07716666663</v>
      </c>
      <c r="E158" s="210">
        <f t="shared" si="4"/>
        <v>-1.1753124307001781</v>
      </c>
    </row>
    <row r="159" spans="2:5" ht="15" x14ac:dyDescent="0.25">
      <c r="B159" s="203">
        <f t="shared" si="5"/>
        <v>39404</v>
      </c>
      <c r="C159" s="313">
        <v>0.11285160931141565</v>
      </c>
      <c r="D159" s="313">
        <v>136108.08066666665</v>
      </c>
      <c r="E159" s="210">
        <f t="shared" ref="E159:E222" si="6">IF(C159=0,"",LN(C159))</f>
        <v>-2.1816815151962983</v>
      </c>
    </row>
    <row r="160" spans="2:5" ht="15" x14ac:dyDescent="0.25">
      <c r="B160" s="203">
        <f t="shared" si="5"/>
        <v>39405</v>
      </c>
      <c r="C160" s="313">
        <v>8.3845525422050551E-2</v>
      </c>
      <c r="D160" s="313">
        <v>101124.42</v>
      </c>
      <c r="E160" s="210">
        <f t="shared" si="6"/>
        <v>-2.4787791562149413</v>
      </c>
    </row>
    <row r="161" spans="2:5" ht="15" x14ac:dyDescent="0.25">
      <c r="B161" s="203">
        <f t="shared" si="5"/>
        <v>39406</v>
      </c>
      <c r="C161" s="313">
        <v>4.1437983412495457E-3</v>
      </c>
      <c r="D161" s="313">
        <v>4997.7527333333301</v>
      </c>
      <c r="E161" s="210">
        <f t="shared" si="6"/>
        <v>-5.4861424380349106</v>
      </c>
    </row>
    <row r="162" spans="2:5" ht="15" x14ac:dyDescent="0.25">
      <c r="B162" s="203">
        <f t="shared" si="5"/>
        <v>39407</v>
      </c>
      <c r="C162" s="313">
        <v>9.4285597377069458E-2</v>
      </c>
      <c r="D162" s="313">
        <v>113715.98306666667</v>
      </c>
      <c r="E162" s="210">
        <f t="shared" si="6"/>
        <v>-2.3614268329579202</v>
      </c>
    </row>
    <row r="163" spans="2:5" ht="15" x14ac:dyDescent="0.25">
      <c r="B163" s="203">
        <f t="shared" si="5"/>
        <v>39408</v>
      </c>
      <c r="C163" s="313">
        <v>0.55559383072195878</v>
      </c>
      <c r="D163" s="313">
        <v>670090.66500000004</v>
      </c>
      <c r="E163" s="210">
        <f t="shared" si="6"/>
        <v>-0.58771777197576536</v>
      </c>
    </row>
    <row r="164" spans="2:5" ht="15" x14ac:dyDescent="0.25">
      <c r="B164" s="203">
        <f t="shared" si="5"/>
        <v>39409</v>
      </c>
      <c r="C164" s="313">
        <v>0.29057349066369309</v>
      </c>
      <c r="D164" s="313">
        <v>350454.90576666663</v>
      </c>
      <c r="E164" s="210">
        <f t="shared" si="6"/>
        <v>-1.23589875477475</v>
      </c>
    </row>
    <row r="165" spans="2:5" ht="15" x14ac:dyDescent="0.25">
      <c r="B165" s="203">
        <f t="shared" si="5"/>
        <v>39410</v>
      </c>
      <c r="C165" s="313">
        <v>0.18562845312172327</v>
      </c>
      <c r="D165" s="313">
        <v>223882.78400000001</v>
      </c>
      <c r="E165" s="210">
        <f t="shared" si="6"/>
        <v>-1.6840081669222504</v>
      </c>
    </row>
    <row r="166" spans="2:5" ht="15" x14ac:dyDescent="0.25">
      <c r="B166" s="203">
        <f t="shared" si="5"/>
        <v>39411</v>
      </c>
      <c r="C166" s="313">
        <v>0.15020632496691247</v>
      </c>
      <c r="D166" s="313">
        <v>181160.86000000002</v>
      </c>
      <c r="E166" s="210">
        <f t="shared" si="6"/>
        <v>-1.8957454302396988</v>
      </c>
    </row>
    <row r="167" spans="2:5" ht="15" x14ac:dyDescent="0.25">
      <c r="B167" s="203">
        <f t="shared" si="5"/>
        <v>39412</v>
      </c>
      <c r="C167" s="313">
        <v>0.30966415437257666</v>
      </c>
      <c r="D167" s="313">
        <v>373479.7754333333</v>
      </c>
      <c r="E167" s="210">
        <f t="shared" si="6"/>
        <v>-1.1722669417673481</v>
      </c>
    </row>
    <row r="168" spans="2:5" ht="15" x14ac:dyDescent="0.25">
      <c r="B168" s="203">
        <f t="shared" si="5"/>
        <v>39413</v>
      </c>
      <c r="C168" s="313">
        <v>0.14408479939241348</v>
      </c>
      <c r="D168" s="313">
        <v>173777.80979999999</v>
      </c>
      <c r="E168" s="210">
        <f t="shared" si="6"/>
        <v>-1.9373532680611334</v>
      </c>
    </row>
    <row r="169" spans="2:5" ht="15" x14ac:dyDescent="0.25">
      <c r="B169" s="203">
        <f t="shared" si="5"/>
        <v>39414</v>
      </c>
      <c r="C169" s="313">
        <v>0.51667045834060765</v>
      </c>
      <c r="D169" s="313">
        <v>623145.96000000008</v>
      </c>
      <c r="E169" s="210">
        <f t="shared" si="6"/>
        <v>-0.66035001904012602</v>
      </c>
    </row>
    <row r="170" spans="2:5" ht="15" x14ac:dyDescent="0.25">
      <c r="B170" s="203">
        <f t="shared" si="5"/>
        <v>39415</v>
      </c>
      <c r="C170" s="313">
        <v>0.10155655467589832</v>
      </c>
      <c r="D170" s="313">
        <v>122485.34</v>
      </c>
      <c r="E170" s="210">
        <f t="shared" si="6"/>
        <v>-2.2871394467473003</v>
      </c>
    </row>
    <row r="171" spans="2:5" ht="15" x14ac:dyDescent="0.25">
      <c r="B171" s="203">
        <f t="shared" si="5"/>
        <v>39416</v>
      </c>
      <c r="C171" s="313">
        <v>0.14521360766623129</v>
      </c>
      <c r="D171" s="313">
        <v>175139.24300000002</v>
      </c>
      <c r="E171" s="210">
        <f t="shared" si="6"/>
        <v>-1.929549464272996</v>
      </c>
    </row>
    <row r="172" spans="2:5" ht="15" x14ac:dyDescent="0.25">
      <c r="B172" s="203">
        <f t="shared" si="5"/>
        <v>39417</v>
      </c>
      <c r="C172" s="313">
        <v>3.8345726521589102E-2</v>
      </c>
      <c r="D172" s="313">
        <v>46319.459233333328</v>
      </c>
      <c r="E172" s="210">
        <f t="shared" si="6"/>
        <v>-3.2611121909741683</v>
      </c>
    </row>
    <row r="173" spans="2:5" ht="15" x14ac:dyDescent="0.25">
      <c r="B173" s="203">
        <f t="shared" si="5"/>
        <v>39418</v>
      </c>
      <c r="C173" s="313">
        <v>2.9907165243043161E-2</v>
      </c>
      <c r="D173" s="313">
        <v>36126.156600000002</v>
      </c>
      <c r="E173" s="210">
        <f t="shared" si="6"/>
        <v>-3.5096571870590738</v>
      </c>
    </row>
    <row r="174" spans="2:5" ht="15" x14ac:dyDescent="0.25">
      <c r="B174" s="203">
        <f t="shared" si="5"/>
        <v>39419</v>
      </c>
      <c r="C174" s="313">
        <v>0.10700148361730161</v>
      </c>
      <c r="D174" s="313">
        <v>129251.7135</v>
      </c>
      <c r="E174" s="210">
        <f t="shared" si="6"/>
        <v>-2.2349125790340993</v>
      </c>
    </row>
    <row r="175" spans="2:5" ht="15" x14ac:dyDescent="0.25">
      <c r="B175" s="203">
        <f t="shared" si="5"/>
        <v>39420</v>
      </c>
      <c r="C175" s="313">
        <v>0.4164240927807954</v>
      </c>
      <c r="D175" s="313">
        <v>503016.64720000001</v>
      </c>
      <c r="E175" s="210">
        <f t="shared" si="6"/>
        <v>-0.87605108421101174</v>
      </c>
    </row>
    <row r="176" spans="2:5" ht="15" x14ac:dyDescent="0.25">
      <c r="B176" s="203">
        <f t="shared" si="5"/>
        <v>39421</v>
      </c>
      <c r="C176" s="313">
        <v>1.148544092145128</v>
      </c>
      <c r="D176" s="313">
        <v>1387376.0149999999</v>
      </c>
      <c r="E176" s="210">
        <f t="shared" si="6"/>
        <v>0.13849513348117115</v>
      </c>
    </row>
    <row r="177" spans="2:5" ht="15" x14ac:dyDescent="0.25">
      <c r="B177" s="203">
        <f t="shared" si="5"/>
        <v>39422</v>
      </c>
      <c r="C177" s="313">
        <v>3.0451993624505635E-2</v>
      </c>
      <c r="D177" s="313">
        <v>36784.278333333328</v>
      </c>
      <c r="E177" s="210">
        <f t="shared" si="6"/>
        <v>-3.4916038149002828</v>
      </c>
    </row>
    <row r="178" spans="2:5" ht="15" x14ac:dyDescent="0.25">
      <c r="B178" s="203">
        <f t="shared" si="5"/>
        <v>39423</v>
      </c>
      <c r="C178" s="313">
        <v>0.20426842748696497</v>
      </c>
      <c r="D178" s="313">
        <v>246744.65599999999</v>
      </c>
      <c r="E178" s="210">
        <f t="shared" si="6"/>
        <v>-1.5883203290572088</v>
      </c>
    </row>
    <row r="179" spans="2:5" ht="15" x14ac:dyDescent="0.25">
      <c r="B179" s="203">
        <f t="shared" si="5"/>
        <v>39424</v>
      </c>
      <c r="C179" s="313">
        <v>0.46710562351753143</v>
      </c>
      <c r="D179" s="313">
        <v>564237.05713333329</v>
      </c>
      <c r="E179" s="210">
        <f t="shared" si="6"/>
        <v>-0.76119987233110675</v>
      </c>
    </row>
    <row r="180" spans="2:5" ht="15" x14ac:dyDescent="0.25">
      <c r="B180" s="203">
        <f t="shared" si="5"/>
        <v>39425</v>
      </c>
      <c r="C180" s="313">
        <v>0.33334391870512831</v>
      </c>
      <c r="D180" s="313">
        <v>402660.51666666666</v>
      </c>
      <c r="E180" s="210">
        <f t="shared" si="6"/>
        <v>-1.0985805330569396</v>
      </c>
    </row>
    <row r="181" spans="2:5" ht="15" x14ac:dyDescent="0.25">
      <c r="B181" s="203">
        <f t="shared" si="5"/>
        <v>39426</v>
      </c>
      <c r="C181" s="313">
        <v>0.18014497113196712</v>
      </c>
      <c r="D181" s="313">
        <v>217604.89116666667</v>
      </c>
      <c r="E181" s="210">
        <f t="shared" si="6"/>
        <v>-1.7139933570709898</v>
      </c>
    </row>
    <row r="182" spans="2:5" ht="15" x14ac:dyDescent="0.25">
      <c r="B182" s="203">
        <f t="shared" si="5"/>
        <v>39427</v>
      </c>
      <c r="C182" s="313">
        <v>9.2628050216008076E-2</v>
      </c>
      <c r="D182" s="313">
        <v>111889.4225</v>
      </c>
      <c r="E182" s="210">
        <f t="shared" si="6"/>
        <v>-2.3791632651009884</v>
      </c>
    </row>
    <row r="183" spans="2:5" ht="15" x14ac:dyDescent="0.25">
      <c r="B183" s="203">
        <f t="shared" si="5"/>
        <v>39428</v>
      </c>
      <c r="C183" s="313">
        <v>0.41602684098633436</v>
      </c>
      <c r="D183" s="313">
        <v>502536.78959999996</v>
      </c>
      <c r="E183" s="210">
        <f t="shared" si="6"/>
        <v>-0.8770054992005375</v>
      </c>
    </row>
    <row r="184" spans="2:5" ht="15" x14ac:dyDescent="0.25">
      <c r="B184" s="203">
        <f t="shared" si="5"/>
        <v>39429</v>
      </c>
      <c r="C184" s="313">
        <v>7.6691247349178163E-2</v>
      </c>
      <c r="D184" s="313">
        <v>92638.67</v>
      </c>
      <c r="E184" s="210">
        <f t="shared" si="6"/>
        <v>-2.5679676925159138</v>
      </c>
    </row>
    <row r="185" spans="2:5" ht="15" x14ac:dyDescent="0.25">
      <c r="B185" s="203">
        <f t="shared" si="5"/>
        <v>39430</v>
      </c>
      <c r="C185" s="313">
        <v>0.20398760329808099</v>
      </c>
      <c r="D185" s="313">
        <v>246405.43633333332</v>
      </c>
      <c r="E185" s="210">
        <f t="shared" si="6"/>
        <v>-1.5896960551310411</v>
      </c>
    </row>
    <row r="186" spans="2:5" ht="15" x14ac:dyDescent="0.25">
      <c r="B186" s="203">
        <f t="shared" si="5"/>
        <v>39431</v>
      </c>
      <c r="C186" s="313">
        <v>8.8912733798587301E-2</v>
      </c>
      <c r="D186" s="313">
        <v>107401.53133333333</v>
      </c>
      <c r="E186" s="210">
        <f t="shared" si="6"/>
        <v>-2.4200999093903239</v>
      </c>
    </row>
    <row r="187" spans="2:5" ht="15" x14ac:dyDescent="0.25">
      <c r="B187" s="203">
        <f t="shared" si="5"/>
        <v>39432</v>
      </c>
      <c r="C187" s="313">
        <v>1.5021087120613024E-2</v>
      </c>
      <c r="D187" s="313">
        <v>18144.619899999998</v>
      </c>
      <c r="E187" s="210">
        <f t="shared" si="6"/>
        <v>-4.1983002570620602</v>
      </c>
    </row>
    <row r="188" spans="2:5" ht="15" x14ac:dyDescent="0.25">
      <c r="B188" s="203">
        <f t="shared" si="5"/>
        <v>39433</v>
      </c>
      <c r="C188" s="313">
        <v>0.24066416172523528</v>
      </c>
      <c r="D188" s="313">
        <v>290708.63533333334</v>
      </c>
      <c r="E188" s="210">
        <f t="shared" si="6"/>
        <v>-1.4243528371554854</v>
      </c>
    </row>
    <row r="189" spans="2:5" ht="15" x14ac:dyDescent="0.25">
      <c r="B189" s="203">
        <f t="shared" si="5"/>
        <v>39434</v>
      </c>
      <c r="C189" s="313">
        <v>2.3094342146761624E-2</v>
      </c>
      <c r="D189" s="313">
        <v>27896.653333333328</v>
      </c>
      <c r="E189" s="210">
        <f t="shared" si="6"/>
        <v>-3.7681676201659426</v>
      </c>
    </row>
    <row r="190" spans="2:5" ht="15" x14ac:dyDescent="0.25">
      <c r="B190" s="203">
        <f t="shared" si="5"/>
        <v>39435</v>
      </c>
      <c r="C190" s="313">
        <v>6.5736129339501431E-2</v>
      </c>
      <c r="D190" s="313">
        <v>79405.5098</v>
      </c>
      <c r="E190" s="210">
        <f t="shared" si="6"/>
        <v>-2.7221065907955317</v>
      </c>
    </row>
    <row r="191" spans="2:5" ht="15" x14ac:dyDescent="0.25">
      <c r="B191" s="203">
        <f t="shared" si="5"/>
        <v>39436</v>
      </c>
      <c r="C191" s="313">
        <v>0.12449751875179331</v>
      </c>
      <c r="D191" s="313">
        <v>150385.93</v>
      </c>
      <c r="E191" s="210">
        <f t="shared" si="6"/>
        <v>-2.0834694929804454</v>
      </c>
    </row>
    <row r="192" spans="2:5" ht="15" x14ac:dyDescent="0.25">
      <c r="B192" s="203">
        <f t="shared" si="5"/>
        <v>39437</v>
      </c>
      <c r="C192" s="313">
        <v>2.5905103469757992E-2</v>
      </c>
      <c r="D192" s="313">
        <v>31291.89333333333</v>
      </c>
      <c r="E192" s="210">
        <f t="shared" si="6"/>
        <v>-3.6533152845230923</v>
      </c>
    </row>
    <row r="193" spans="2:5" ht="15" x14ac:dyDescent="0.25">
      <c r="B193" s="203">
        <f t="shared" si="5"/>
        <v>39438</v>
      </c>
      <c r="C193" s="313">
        <v>0.41069227201174219</v>
      </c>
      <c r="D193" s="313">
        <v>496092.93333333335</v>
      </c>
      <c r="E193" s="210">
        <f t="shared" si="6"/>
        <v>-0.88991107482256071</v>
      </c>
    </row>
    <row r="194" spans="2:5" ht="15" x14ac:dyDescent="0.25">
      <c r="B194" s="203">
        <f t="shared" si="5"/>
        <v>39439</v>
      </c>
      <c r="C194" s="313">
        <v>0.60988602431367722</v>
      </c>
      <c r="D194" s="313">
        <v>736707.67</v>
      </c>
      <c r="E194" s="210">
        <f t="shared" si="6"/>
        <v>-0.49448318465996854</v>
      </c>
    </row>
    <row r="195" spans="2:5" ht="15" x14ac:dyDescent="0.25">
      <c r="B195" s="203">
        <f t="shared" si="5"/>
        <v>39440</v>
      </c>
      <c r="C195" s="313">
        <v>2.9869026142601875E-2</v>
      </c>
      <c r="D195" s="313">
        <v>36080.08673333333</v>
      </c>
      <c r="E195" s="210">
        <f t="shared" si="6"/>
        <v>-3.5109332504793915</v>
      </c>
    </row>
    <row r="196" spans="2:5" ht="15" x14ac:dyDescent="0.25">
      <c r="B196" s="203">
        <f t="shared" si="5"/>
        <v>39441</v>
      </c>
      <c r="C196" s="313">
        <v>1.0381558779273123</v>
      </c>
      <c r="D196" s="313">
        <v>1254033.3233333332</v>
      </c>
      <c r="E196" s="210">
        <f t="shared" si="6"/>
        <v>3.7445944882694607E-2</v>
      </c>
    </row>
    <row r="197" spans="2:5" ht="15" x14ac:dyDescent="0.25">
      <c r="B197" s="203">
        <f t="shared" si="5"/>
        <v>39442</v>
      </c>
      <c r="C197" s="313">
        <v>0.20512194858645008</v>
      </c>
      <c r="D197" s="313">
        <v>247775.66099999999</v>
      </c>
      <c r="E197" s="210">
        <f t="shared" si="6"/>
        <v>-1.5841506055560204</v>
      </c>
    </row>
    <row r="198" spans="2:5" ht="15" x14ac:dyDescent="0.25">
      <c r="B198" s="203">
        <f t="shared" si="5"/>
        <v>39443</v>
      </c>
      <c r="C198" s="313">
        <v>0.27236426426630889</v>
      </c>
      <c r="D198" s="313">
        <v>329000.55833333329</v>
      </c>
      <c r="E198" s="210">
        <f t="shared" si="6"/>
        <v>-1.3006149017624107</v>
      </c>
    </row>
    <row r="199" spans="2:5" ht="15" x14ac:dyDescent="0.25">
      <c r="B199" s="203">
        <f t="shared" si="5"/>
        <v>39444</v>
      </c>
      <c r="C199" s="313">
        <v>0.14652348146075911</v>
      </c>
      <c r="D199" s="313">
        <v>176992.04166666669</v>
      </c>
      <c r="E199" s="210">
        <f t="shared" si="6"/>
        <v>-1.9205695803603695</v>
      </c>
    </row>
    <row r="200" spans="2:5" ht="15" x14ac:dyDescent="0.25">
      <c r="B200" s="203">
        <f t="shared" si="5"/>
        <v>39445</v>
      </c>
      <c r="C200" s="313">
        <v>0.53408290923913293</v>
      </c>
      <c r="D200" s="313">
        <v>645141.81333333324</v>
      </c>
      <c r="E200" s="210">
        <f t="shared" si="6"/>
        <v>-0.62720419132620464</v>
      </c>
    </row>
    <row r="201" spans="2:5" ht="15" x14ac:dyDescent="0.25">
      <c r="B201" s="203">
        <f t="shared" si="5"/>
        <v>39446</v>
      </c>
      <c r="C201" s="313">
        <v>0.53167242888175059</v>
      </c>
      <c r="D201" s="313">
        <v>642230.09000000008</v>
      </c>
      <c r="E201" s="210">
        <f t="shared" si="6"/>
        <v>-0.6317277144679313</v>
      </c>
    </row>
    <row r="202" spans="2:5" ht="15" x14ac:dyDescent="0.25">
      <c r="B202" s="203">
        <f t="shared" si="5"/>
        <v>39447</v>
      </c>
      <c r="C202" s="313">
        <v>2.3851042412622676</v>
      </c>
      <c r="D202" s="313">
        <v>2881070.4266666668</v>
      </c>
      <c r="E202" s="210">
        <f t="shared" si="6"/>
        <v>0.86924283041338468</v>
      </c>
    </row>
    <row r="203" spans="2:5" ht="15" x14ac:dyDescent="0.25">
      <c r="B203" s="203">
        <f t="shared" si="5"/>
        <v>39448</v>
      </c>
      <c r="C203" s="313">
        <v>0.2843612828810867</v>
      </c>
      <c r="D203" s="313">
        <v>343183.04833333334</v>
      </c>
      <c r="E203" s="210">
        <f t="shared" si="6"/>
        <v>-1.2575097264628687</v>
      </c>
    </row>
    <row r="204" spans="2:5" ht="15" x14ac:dyDescent="0.25">
      <c r="B204" s="203">
        <f t="shared" si="5"/>
        <v>39449</v>
      </c>
      <c r="C204" s="313">
        <v>0.52617369432663019</v>
      </c>
      <c r="D204" s="313">
        <v>635015.7466666667</v>
      </c>
      <c r="E204" s="210">
        <f t="shared" si="6"/>
        <v>-0.64212390340316894</v>
      </c>
    </row>
    <row r="205" spans="2:5" ht="15" x14ac:dyDescent="0.25">
      <c r="B205" s="203">
        <f t="shared" si="5"/>
        <v>39450</v>
      </c>
      <c r="C205" s="313">
        <v>0.79785951726914894</v>
      </c>
      <c r="D205" s="313">
        <v>962901.34333333327</v>
      </c>
      <c r="E205" s="210">
        <f t="shared" si="6"/>
        <v>-0.22582274055217777</v>
      </c>
    </row>
    <row r="206" spans="2:5" ht="15" x14ac:dyDescent="0.25">
      <c r="B206" s="203">
        <f t="shared" si="5"/>
        <v>39451</v>
      </c>
      <c r="C206" s="313">
        <v>0.42677484707770658</v>
      </c>
      <c r="D206" s="313">
        <v>515055.6766666667</v>
      </c>
      <c r="E206" s="210">
        <f t="shared" si="6"/>
        <v>-0.85149869503603004</v>
      </c>
    </row>
    <row r="207" spans="2:5" ht="15" x14ac:dyDescent="0.25">
      <c r="B207" s="203">
        <f t="shared" si="5"/>
        <v>39452</v>
      </c>
      <c r="C207" s="313">
        <v>1.4042871181728305</v>
      </c>
      <c r="D207" s="313">
        <v>1694771.9783333333</v>
      </c>
      <c r="E207" s="210">
        <f t="shared" si="6"/>
        <v>0.33952978481941815</v>
      </c>
    </row>
    <row r="208" spans="2:5" ht="15" x14ac:dyDescent="0.25">
      <c r="B208" s="203">
        <f t="shared" si="5"/>
        <v>39453</v>
      </c>
      <c r="C208" s="313">
        <v>1.4882006883117693</v>
      </c>
      <c r="D208" s="313">
        <v>1796043.5526666667</v>
      </c>
      <c r="E208" s="210">
        <f t="shared" si="6"/>
        <v>0.39756779849386492</v>
      </c>
    </row>
    <row r="209" spans="2:5" ht="15" x14ac:dyDescent="0.25">
      <c r="B209" s="203">
        <f t="shared" si="5"/>
        <v>39454</v>
      </c>
      <c r="C209" s="313">
        <v>0.35175231441163224</v>
      </c>
      <c r="D209" s="313">
        <v>424514.30199999997</v>
      </c>
      <c r="E209" s="210">
        <f t="shared" si="6"/>
        <v>-1.0448280033031518</v>
      </c>
    </row>
    <row r="210" spans="2:5" ht="15" x14ac:dyDescent="0.25">
      <c r="B210" s="203">
        <f t="shared" si="5"/>
        <v>39455</v>
      </c>
      <c r="C210" s="313">
        <v>1.0603259963930434</v>
      </c>
      <c r="D210" s="313">
        <v>1279660.5219333335</v>
      </c>
      <c r="E210" s="210">
        <f t="shared" si="6"/>
        <v>5.8576404609107423E-2</v>
      </c>
    </row>
    <row r="211" spans="2:5" ht="15" x14ac:dyDescent="0.25">
      <c r="B211" s="203">
        <f t="shared" si="5"/>
        <v>39456</v>
      </c>
      <c r="C211" s="313">
        <v>0.17051886877099914</v>
      </c>
      <c r="D211" s="313">
        <v>205791.67666666667</v>
      </c>
      <c r="E211" s="210">
        <f t="shared" si="6"/>
        <v>-1.7689093211031497</v>
      </c>
    </row>
    <row r="212" spans="2:5" ht="15" x14ac:dyDescent="0.25">
      <c r="B212" s="203">
        <f t="shared" si="5"/>
        <v>39457</v>
      </c>
      <c r="C212" s="313">
        <v>0.11424151041306724</v>
      </c>
      <c r="D212" s="313">
        <v>137873.02333333332</v>
      </c>
      <c r="E212" s="210">
        <f t="shared" si="6"/>
        <v>-2.1694405590753654</v>
      </c>
    </row>
    <row r="213" spans="2:5" ht="15" x14ac:dyDescent="0.25">
      <c r="B213" s="203">
        <f t="shared" ref="B213:B276" si="7">B212+1</f>
        <v>39458</v>
      </c>
      <c r="C213" s="313">
        <v>0.2118094042336004</v>
      </c>
      <c r="D213" s="313">
        <v>255623.39666666667</v>
      </c>
      <c r="E213" s="210">
        <f t="shared" si="6"/>
        <v>-1.5520684453199036</v>
      </c>
    </row>
    <row r="214" spans="2:5" ht="15" x14ac:dyDescent="0.25">
      <c r="B214" s="203">
        <f t="shared" si="7"/>
        <v>39459</v>
      </c>
      <c r="C214" s="313">
        <v>0.51442787877174301</v>
      </c>
      <c r="D214" s="313">
        <v>620840.2416666667</v>
      </c>
      <c r="E214" s="210">
        <f t="shared" si="6"/>
        <v>-0.66469991084818725</v>
      </c>
    </row>
    <row r="215" spans="2:5" ht="15" x14ac:dyDescent="0.25">
      <c r="B215" s="203">
        <f t="shared" si="7"/>
        <v>39460</v>
      </c>
      <c r="C215" s="313">
        <v>0.11726450633492018</v>
      </c>
      <c r="D215" s="313">
        <v>141521.34333333332</v>
      </c>
      <c r="E215" s="210">
        <f t="shared" si="6"/>
        <v>-2.1433231579020418</v>
      </c>
    </row>
    <row r="216" spans="2:5" ht="15" x14ac:dyDescent="0.25">
      <c r="B216" s="203">
        <f t="shared" si="7"/>
        <v>39461</v>
      </c>
      <c r="C216" s="313">
        <v>0.14339468399497132</v>
      </c>
      <c r="D216" s="313">
        <v>173056.69840000002</v>
      </c>
      <c r="E216" s="210">
        <f t="shared" si="6"/>
        <v>-1.9421544226685443</v>
      </c>
    </row>
    <row r="217" spans="2:5" ht="15" x14ac:dyDescent="0.25">
      <c r="B217" s="203">
        <f t="shared" si="7"/>
        <v>39462</v>
      </c>
      <c r="C217" s="313">
        <v>0.11896310467409606</v>
      </c>
      <c r="D217" s="313">
        <v>143571.30650000001</v>
      </c>
      <c r="E217" s="210">
        <f t="shared" si="6"/>
        <v>-2.1289418786999152</v>
      </c>
    </row>
    <row r="218" spans="2:5" ht="15" x14ac:dyDescent="0.25">
      <c r="B218" s="203">
        <f t="shared" si="7"/>
        <v>39463</v>
      </c>
      <c r="C218" s="313">
        <v>7.1317360848408798E-2</v>
      </c>
      <c r="D218" s="313">
        <v>86069.766766666668</v>
      </c>
      <c r="E218" s="210">
        <f t="shared" si="6"/>
        <v>-2.6406154910407937</v>
      </c>
    </row>
    <row r="219" spans="2:5" ht="15" x14ac:dyDescent="0.25">
      <c r="B219" s="203">
        <f t="shared" si="7"/>
        <v>39464</v>
      </c>
      <c r="C219" s="313">
        <v>0.10815743100161977</v>
      </c>
      <c r="D219" s="313">
        <v>130530.41713333334</v>
      </c>
      <c r="E219" s="210">
        <f t="shared" si="6"/>
        <v>-2.2241674188036993</v>
      </c>
    </row>
    <row r="220" spans="2:5" ht="15" x14ac:dyDescent="0.25">
      <c r="B220" s="203">
        <f t="shared" si="7"/>
        <v>39465</v>
      </c>
      <c r="C220" s="313">
        <v>0.10940971090694877</v>
      </c>
      <c r="D220" s="313">
        <v>132041.73833333334</v>
      </c>
      <c r="E220" s="210">
        <f t="shared" si="6"/>
        <v>-2.2126556277878646</v>
      </c>
    </row>
    <row r="221" spans="2:5" ht="15" x14ac:dyDescent="0.25">
      <c r="B221" s="203">
        <f t="shared" si="7"/>
        <v>39466</v>
      </c>
      <c r="C221" s="313">
        <v>3.2420704335295238E-2</v>
      </c>
      <c r="D221" s="313">
        <v>39127.113333333327</v>
      </c>
      <c r="E221" s="210">
        <f t="shared" si="6"/>
        <v>-3.4289580375776176</v>
      </c>
    </row>
    <row r="222" spans="2:5" ht="15" x14ac:dyDescent="0.25">
      <c r="B222" s="203">
        <f t="shared" si="7"/>
        <v>39467</v>
      </c>
      <c r="C222" s="313">
        <v>0.27643629955625115</v>
      </c>
      <c r="D222" s="313">
        <v>333618.73666666663</v>
      </c>
      <c r="E222" s="210">
        <f t="shared" si="6"/>
        <v>-1.2857748659133215</v>
      </c>
    </row>
    <row r="223" spans="2:5" ht="15" x14ac:dyDescent="0.25">
      <c r="B223" s="203">
        <f t="shared" si="7"/>
        <v>39468</v>
      </c>
      <c r="C223" s="313">
        <v>0.81362500958655015</v>
      </c>
      <c r="D223" s="313">
        <v>981928.01833333331</v>
      </c>
      <c r="E223" s="210">
        <f t="shared" ref="E223:E286" si="8">IF(C223=0,"",LN(C223))</f>
        <v>-0.20625569530706903</v>
      </c>
    </row>
    <row r="224" spans="2:5" ht="15" x14ac:dyDescent="0.25">
      <c r="B224" s="203">
        <f t="shared" si="7"/>
        <v>39469</v>
      </c>
      <c r="C224" s="313">
        <v>0.30633164822349424</v>
      </c>
      <c r="D224" s="313">
        <v>369698.11</v>
      </c>
      <c r="E224" s="210">
        <f t="shared" si="8"/>
        <v>-1.1830869462123201</v>
      </c>
    </row>
    <row r="225" spans="2:5" ht="15" x14ac:dyDescent="0.25">
      <c r="B225" s="203">
        <f t="shared" si="7"/>
        <v>39470</v>
      </c>
      <c r="C225" s="313">
        <v>0.10458868805471302</v>
      </c>
      <c r="D225" s="313">
        <v>126223.45920000001</v>
      </c>
      <c r="E225" s="210">
        <f t="shared" si="8"/>
        <v>-2.2577198779918026</v>
      </c>
    </row>
    <row r="226" spans="2:5" ht="15" x14ac:dyDescent="0.25">
      <c r="B226" s="203">
        <f t="shared" si="7"/>
        <v>39471</v>
      </c>
      <c r="C226" s="313">
        <v>0.16331456815341627</v>
      </c>
      <c r="D226" s="313">
        <v>197097.12506666666</v>
      </c>
      <c r="E226" s="210">
        <f t="shared" si="8"/>
        <v>-1.8120770720024397</v>
      </c>
    </row>
    <row r="227" spans="2:5" ht="15" x14ac:dyDescent="0.25">
      <c r="B227" s="203">
        <f t="shared" si="7"/>
        <v>39472</v>
      </c>
      <c r="C227" s="313">
        <v>1.1605888585857621E-2</v>
      </c>
      <c r="D227" s="313">
        <v>14006.633333333331</v>
      </c>
      <c r="E227" s="210">
        <f t="shared" si="8"/>
        <v>-4.4562426729618814</v>
      </c>
    </row>
    <row r="228" spans="2:5" ht="15" x14ac:dyDescent="0.25">
      <c r="B228" s="203">
        <f t="shared" si="7"/>
        <v>39473</v>
      </c>
      <c r="C228" s="313">
        <v>0.50056853528223344</v>
      </c>
      <c r="D228" s="313">
        <v>604114.01333333342</v>
      </c>
      <c r="E228" s="210">
        <f t="shared" si="8"/>
        <v>-0.69201075597057959</v>
      </c>
    </row>
    <row r="229" spans="2:5" ht="15" x14ac:dyDescent="0.25">
      <c r="B229" s="203">
        <f t="shared" si="7"/>
        <v>39474</v>
      </c>
      <c r="C229" s="313">
        <v>9.1033627658736641E-2</v>
      </c>
      <c r="D229" s="313">
        <v>109864.45666666667</v>
      </c>
      <c r="E229" s="210">
        <f t="shared" si="8"/>
        <v>-2.3965263060150308</v>
      </c>
    </row>
    <row r="230" spans="2:5" ht="15" x14ac:dyDescent="0.25">
      <c r="B230" s="203">
        <f t="shared" si="7"/>
        <v>39475</v>
      </c>
      <c r="C230" s="313">
        <v>4.9560097776708563E-2</v>
      </c>
      <c r="D230" s="313">
        <v>59811.888800000001</v>
      </c>
      <c r="E230" s="210">
        <f t="shared" si="8"/>
        <v>-3.0045692493274885</v>
      </c>
    </row>
    <row r="231" spans="2:5" ht="15" x14ac:dyDescent="0.25">
      <c r="B231" s="203">
        <f t="shared" si="7"/>
        <v>39476</v>
      </c>
      <c r="C231" s="313">
        <v>0.17255533143337615</v>
      </c>
      <c r="D231" s="313">
        <v>208249.39333333331</v>
      </c>
      <c r="E231" s="210">
        <f t="shared" si="8"/>
        <v>-1.7570373320112178</v>
      </c>
    </row>
    <row r="232" spans="2:5" ht="15" x14ac:dyDescent="0.25">
      <c r="B232" s="203">
        <f t="shared" si="7"/>
        <v>39477</v>
      </c>
      <c r="C232" s="313">
        <v>0.29965378025413614</v>
      </c>
      <c r="D232" s="313">
        <v>361638.88666666672</v>
      </c>
      <c r="E232" s="210">
        <f t="shared" si="8"/>
        <v>-1.2051275365922385</v>
      </c>
    </row>
    <row r="233" spans="2:5" ht="15" x14ac:dyDescent="0.25">
      <c r="B233" s="203">
        <f t="shared" si="7"/>
        <v>39478</v>
      </c>
      <c r="C233" s="313">
        <v>0.30607454994623323</v>
      </c>
      <c r="D233" s="313">
        <v>369387.82946666668</v>
      </c>
      <c r="E233" s="210">
        <f t="shared" si="8"/>
        <v>-1.1839265794267897</v>
      </c>
    </row>
    <row r="234" spans="2:5" ht="15" x14ac:dyDescent="0.25">
      <c r="B234" s="203">
        <f t="shared" si="7"/>
        <v>39479</v>
      </c>
      <c r="C234" s="313">
        <v>8.8046375729044127E-2</v>
      </c>
      <c r="D234" s="313">
        <v>106319.19833333333</v>
      </c>
      <c r="E234" s="210">
        <f t="shared" si="8"/>
        <v>-2.4298916063970841</v>
      </c>
    </row>
    <row r="235" spans="2:5" ht="15" x14ac:dyDescent="0.25">
      <c r="B235" s="203">
        <f t="shared" si="7"/>
        <v>39480</v>
      </c>
      <c r="C235" s="313">
        <v>0.20852413152490051</v>
      </c>
      <c r="D235" s="313">
        <v>251800.46666666667</v>
      </c>
      <c r="E235" s="210">
        <f t="shared" si="8"/>
        <v>-1.5677005057119511</v>
      </c>
    </row>
    <row r="236" spans="2:5" ht="15" x14ac:dyDescent="0.25">
      <c r="B236" s="203">
        <f t="shared" si="7"/>
        <v>39481</v>
      </c>
      <c r="C236" s="313">
        <v>0.21184191824426848</v>
      </c>
      <c r="D236" s="313">
        <v>255806.81469999999</v>
      </c>
      <c r="E236" s="210">
        <f t="shared" si="8"/>
        <v>-1.5519149511183901</v>
      </c>
    </row>
    <row r="237" spans="2:5" ht="15" x14ac:dyDescent="0.25">
      <c r="B237" s="203">
        <f t="shared" si="7"/>
        <v>39482</v>
      </c>
      <c r="C237" s="313">
        <v>0.11372624751636279</v>
      </c>
      <c r="D237" s="313">
        <v>137328.57673333332</v>
      </c>
      <c r="E237" s="210">
        <f t="shared" si="8"/>
        <v>-2.1739610559985207</v>
      </c>
    </row>
    <row r="238" spans="2:5" ht="15" x14ac:dyDescent="0.25">
      <c r="B238" s="203">
        <f t="shared" si="7"/>
        <v>39483</v>
      </c>
      <c r="C238" s="313">
        <v>0.36484333773402572</v>
      </c>
      <c r="D238" s="313">
        <v>440561.58886666666</v>
      </c>
      <c r="E238" s="210">
        <f t="shared" si="8"/>
        <v>-1.0082872292249481</v>
      </c>
    </row>
    <row r="239" spans="2:5" ht="15" x14ac:dyDescent="0.25">
      <c r="B239" s="203">
        <f t="shared" si="7"/>
        <v>39484</v>
      </c>
      <c r="C239" s="313">
        <v>0.61880150863132288</v>
      </c>
      <c r="D239" s="313">
        <v>747225.3091666667</v>
      </c>
      <c r="E239" s="210">
        <f t="shared" si="8"/>
        <v>-0.4799707222911706</v>
      </c>
    </row>
    <row r="240" spans="2:5" ht="15" x14ac:dyDescent="0.25">
      <c r="B240" s="203">
        <f t="shared" si="7"/>
        <v>39485</v>
      </c>
      <c r="C240" s="313">
        <v>0.43552246159243896</v>
      </c>
      <c r="D240" s="313">
        <v>525909.19943333336</v>
      </c>
      <c r="E240" s="210">
        <f t="shared" si="8"/>
        <v>-0.83120890745832121</v>
      </c>
    </row>
    <row r="241" spans="2:5" ht="15" x14ac:dyDescent="0.25">
      <c r="B241" s="203">
        <f t="shared" si="7"/>
        <v>39486</v>
      </c>
      <c r="C241" s="313">
        <v>0.27052397723985433</v>
      </c>
      <c r="D241" s="313">
        <v>326667.53346666665</v>
      </c>
      <c r="E241" s="210">
        <f t="shared" si="8"/>
        <v>-1.3073945441808483</v>
      </c>
    </row>
    <row r="242" spans="2:5" ht="15" x14ac:dyDescent="0.25">
      <c r="B242" s="203">
        <f t="shared" si="7"/>
        <v>39487</v>
      </c>
      <c r="C242" s="313">
        <v>0.17068607483762541</v>
      </c>
      <c r="D242" s="313">
        <v>206109.63816666673</v>
      </c>
      <c r="E242" s="210">
        <f t="shared" si="8"/>
        <v>-1.7679292293246285</v>
      </c>
    </row>
    <row r="243" spans="2:5" ht="15" x14ac:dyDescent="0.25">
      <c r="B243" s="203">
        <f t="shared" si="7"/>
        <v>39488</v>
      </c>
      <c r="C243" s="313">
        <v>0.11012387968598701</v>
      </c>
      <c r="D243" s="313">
        <v>132978.58666666667</v>
      </c>
      <c r="E243" s="210">
        <f t="shared" si="8"/>
        <v>-2.2061493678900304</v>
      </c>
    </row>
    <row r="244" spans="2:5" ht="15" x14ac:dyDescent="0.25">
      <c r="B244" s="203">
        <f t="shared" si="7"/>
        <v>39489</v>
      </c>
      <c r="C244" s="313">
        <v>0.22290382408767792</v>
      </c>
      <c r="D244" s="313">
        <v>269164.46799999999</v>
      </c>
      <c r="E244" s="210">
        <f t="shared" si="8"/>
        <v>-1.501014882668936</v>
      </c>
    </row>
    <row r="245" spans="2:5" ht="15" x14ac:dyDescent="0.25">
      <c r="B245" s="203">
        <f t="shared" si="7"/>
        <v>39490</v>
      </c>
      <c r="C245" s="313">
        <v>0.21316069729882334</v>
      </c>
      <c r="D245" s="313">
        <v>257399.28833333333</v>
      </c>
      <c r="E245" s="210">
        <f t="shared" si="8"/>
        <v>-1.5457089503127841</v>
      </c>
    </row>
    <row r="246" spans="2:5" ht="15" x14ac:dyDescent="0.25">
      <c r="B246" s="203">
        <f t="shared" si="7"/>
        <v>39491</v>
      </c>
      <c r="C246" s="313">
        <v>0.22373800353743789</v>
      </c>
      <c r="D246" s="313">
        <v>270171.77</v>
      </c>
      <c r="E246" s="210">
        <f t="shared" si="8"/>
        <v>-1.4972795387396711</v>
      </c>
    </row>
    <row r="247" spans="2:5" ht="15" x14ac:dyDescent="0.25">
      <c r="B247" s="203">
        <f t="shared" si="7"/>
        <v>39492</v>
      </c>
      <c r="C247" s="313">
        <v>2.2575693242465666E-2</v>
      </c>
      <c r="D247" s="313">
        <v>27260.97</v>
      </c>
      <c r="E247" s="210">
        <f t="shared" si="8"/>
        <v>-3.7908814717357129</v>
      </c>
    </row>
    <row r="248" spans="2:5" ht="15" x14ac:dyDescent="0.25">
      <c r="B248" s="203">
        <f t="shared" si="7"/>
        <v>39493</v>
      </c>
      <c r="C248" s="313">
        <v>0.3132357628602484</v>
      </c>
      <c r="D248" s="313">
        <v>378243.56676666666</v>
      </c>
      <c r="E248" s="210">
        <f t="shared" si="8"/>
        <v>-1.1607991360065939</v>
      </c>
    </row>
    <row r="249" spans="2:5" ht="15" x14ac:dyDescent="0.25">
      <c r="B249" s="203">
        <f t="shared" si="7"/>
        <v>39494</v>
      </c>
      <c r="C249" s="313">
        <v>0.74282109227139692</v>
      </c>
      <c r="D249" s="313">
        <v>896983.46333333338</v>
      </c>
      <c r="E249" s="210">
        <f t="shared" si="8"/>
        <v>-0.29730005428019046</v>
      </c>
    </row>
    <row r="250" spans="2:5" ht="15" x14ac:dyDescent="0.25">
      <c r="B250" s="203">
        <f t="shared" si="7"/>
        <v>39495</v>
      </c>
      <c r="C250" s="313">
        <v>0.38649852407649604</v>
      </c>
      <c r="D250" s="313">
        <v>466711.01333333337</v>
      </c>
      <c r="E250" s="210">
        <f t="shared" si="8"/>
        <v>-0.95062722965148316</v>
      </c>
    </row>
    <row r="251" spans="2:5" ht="15" x14ac:dyDescent="0.25">
      <c r="B251" s="203">
        <f t="shared" si="7"/>
        <v>39496</v>
      </c>
      <c r="C251" s="313">
        <v>7.2082868416614418E-2</v>
      </c>
      <c r="D251" s="313">
        <v>87042.683133333325</v>
      </c>
      <c r="E251" s="210">
        <f t="shared" si="8"/>
        <v>-2.629938871570765</v>
      </c>
    </row>
    <row r="252" spans="2:5" ht="15" x14ac:dyDescent="0.25">
      <c r="B252" s="203">
        <f t="shared" si="7"/>
        <v>39497</v>
      </c>
      <c r="C252" s="313">
        <v>3.7054882879835106E-3</v>
      </c>
      <c r="D252" s="313">
        <v>4474.5117666666702</v>
      </c>
      <c r="E252" s="210">
        <f t="shared" si="8"/>
        <v>-5.5979402372893627</v>
      </c>
    </row>
    <row r="253" spans="2:5" ht="15" x14ac:dyDescent="0.25">
      <c r="B253" s="203">
        <f t="shared" si="7"/>
        <v>39498</v>
      </c>
      <c r="C253" s="313">
        <v>8.2759399163834887E-2</v>
      </c>
      <c r="D253" s="313">
        <v>99934.982000000004</v>
      </c>
      <c r="E253" s="210">
        <f t="shared" si="8"/>
        <v>-2.4918176861138108</v>
      </c>
    </row>
    <row r="254" spans="2:5" ht="15" x14ac:dyDescent="0.25">
      <c r="B254" s="203">
        <f t="shared" si="7"/>
        <v>39499</v>
      </c>
      <c r="C254" s="313">
        <v>0.21977165080218178</v>
      </c>
      <c r="D254" s="313">
        <v>265382.25493333332</v>
      </c>
      <c r="E254" s="210">
        <f t="shared" si="8"/>
        <v>-1.5151662225730169</v>
      </c>
    </row>
    <row r="255" spans="2:5" ht="15" x14ac:dyDescent="0.25">
      <c r="B255" s="203">
        <f t="shared" si="7"/>
        <v>39500</v>
      </c>
      <c r="C255" s="313">
        <v>0.10191906718039836</v>
      </c>
      <c r="D255" s="313">
        <v>123070.9774</v>
      </c>
      <c r="E255" s="210">
        <f t="shared" si="8"/>
        <v>-2.2835762396687866</v>
      </c>
    </row>
    <row r="256" spans="2:5" ht="15" x14ac:dyDescent="0.25">
      <c r="B256" s="203">
        <f t="shared" si="7"/>
        <v>39501</v>
      </c>
      <c r="C256" s="313">
        <v>2.0421112142125311</v>
      </c>
      <c r="D256" s="313">
        <v>2465923.5023000003</v>
      </c>
      <c r="E256" s="210">
        <f t="shared" si="8"/>
        <v>0.7139841816347805</v>
      </c>
    </row>
    <row r="257" spans="2:5" ht="15" x14ac:dyDescent="0.25">
      <c r="B257" s="203">
        <f t="shared" si="7"/>
        <v>39502</v>
      </c>
      <c r="C257" s="313">
        <v>4.0910905270949413E-2</v>
      </c>
      <c r="D257" s="313">
        <v>49401.404833333327</v>
      </c>
      <c r="E257" s="210">
        <f t="shared" si="8"/>
        <v>-3.1963586189319693</v>
      </c>
    </row>
    <row r="258" spans="2:5" ht="15" x14ac:dyDescent="0.25">
      <c r="B258" s="203">
        <f t="shared" si="7"/>
        <v>39503</v>
      </c>
      <c r="C258" s="313">
        <v>0.32740453139133258</v>
      </c>
      <c r="D258" s="313">
        <v>395352.86966666667</v>
      </c>
      <c r="E258" s="210">
        <f t="shared" si="8"/>
        <v>-1.1165587736053517</v>
      </c>
    </row>
    <row r="259" spans="2:5" ht="15" x14ac:dyDescent="0.25">
      <c r="B259" s="203">
        <f t="shared" si="7"/>
        <v>39504</v>
      </c>
      <c r="C259" s="313">
        <v>0.82031214315687462</v>
      </c>
      <c r="D259" s="313">
        <v>990556.72333333339</v>
      </c>
      <c r="E259" s="210">
        <f t="shared" si="8"/>
        <v>-0.19807034877095078</v>
      </c>
    </row>
    <row r="260" spans="2:5" ht="15" x14ac:dyDescent="0.25">
      <c r="B260" s="203">
        <f t="shared" si="7"/>
        <v>39505</v>
      </c>
      <c r="C260" s="313">
        <v>0.27954894010740938</v>
      </c>
      <c r="D260" s="313">
        <v>337565.50409999996</v>
      </c>
      <c r="E260" s="210">
        <f t="shared" si="8"/>
        <v>-1.2745779029407109</v>
      </c>
    </row>
    <row r="261" spans="2:5" ht="15" x14ac:dyDescent="0.25">
      <c r="B261" s="203">
        <f t="shared" si="7"/>
        <v>39506</v>
      </c>
      <c r="C261" s="313">
        <v>0.51183038361280386</v>
      </c>
      <c r="D261" s="313">
        <v>618053.78833333333</v>
      </c>
      <c r="E261" s="210">
        <f t="shared" si="8"/>
        <v>-0.66976199083487775</v>
      </c>
    </row>
    <row r="262" spans="2:5" ht="15" x14ac:dyDescent="0.25">
      <c r="B262" s="203">
        <f t="shared" si="7"/>
        <v>39507</v>
      </c>
      <c r="C262" s="313">
        <v>3.1493246947805621E-2</v>
      </c>
      <c r="D262" s="313">
        <v>38029.24016666667</v>
      </c>
      <c r="E262" s="210">
        <f t="shared" si="8"/>
        <v>-3.4579821387431315</v>
      </c>
    </row>
    <row r="263" spans="2:5" ht="15" x14ac:dyDescent="0.25">
      <c r="B263" s="203">
        <f t="shared" si="7"/>
        <v>39508</v>
      </c>
      <c r="C263" s="313">
        <v>2.8253880145161021E-2</v>
      </c>
      <c r="D263" s="313">
        <v>34182.438999999998</v>
      </c>
      <c r="E263" s="210">
        <f t="shared" si="8"/>
        <v>-3.5665244805501852</v>
      </c>
    </row>
    <row r="264" spans="2:5" ht="15" x14ac:dyDescent="0.25">
      <c r="B264" s="203">
        <f t="shared" si="7"/>
        <v>39509</v>
      </c>
      <c r="C264" s="313">
        <v>1.7102508704096554E-2</v>
      </c>
      <c r="D264" s="313">
        <v>20691.156666666669</v>
      </c>
      <c r="E264" s="210">
        <f t="shared" si="8"/>
        <v>-4.0685301183921618</v>
      </c>
    </row>
    <row r="265" spans="2:5" ht="15" x14ac:dyDescent="0.25">
      <c r="B265" s="203">
        <f t="shared" si="7"/>
        <v>39510</v>
      </c>
      <c r="C265" s="313">
        <v>0.3709440040255077</v>
      </c>
      <c r="D265" s="313">
        <v>448779.80386666668</v>
      </c>
      <c r="E265" s="210">
        <f t="shared" si="8"/>
        <v>-0.99170416031196618</v>
      </c>
    </row>
    <row r="266" spans="2:5" ht="15" x14ac:dyDescent="0.25">
      <c r="B266" s="203">
        <f t="shared" si="7"/>
        <v>39511</v>
      </c>
      <c r="C266" s="313">
        <v>2.2123771978956382E-2</v>
      </c>
      <c r="D266" s="313">
        <v>26766.04</v>
      </c>
      <c r="E266" s="210">
        <f t="shared" si="8"/>
        <v>-3.811102593404518</v>
      </c>
    </row>
    <row r="267" spans="2:5" ht="15" x14ac:dyDescent="0.25">
      <c r="B267" s="203">
        <f t="shared" si="7"/>
        <v>39512</v>
      </c>
      <c r="C267" s="313">
        <v>0.17491662428267121</v>
      </c>
      <c r="D267" s="313">
        <v>211619.67166666666</v>
      </c>
      <c r="E267" s="210">
        <f t="shared" si="8"/>
        <v>-1.7434458512591791</v>
      </c>
    </row>
    <row r="268" spans="2:5" ht="15" x14ac:dyDescent="0.25">
      <c r="B268" s="203">
        <f t="shared" si="7"/>
        <v>39513</v>
      </c>
      <c r="C268" s="313">
        <v>9.8709726618414609E-2</v>
      </c>
      <c r="D268" s="313">
        <v>119422.1534</v>
      </c>
      <c r="E268" s="210">
        <f t="shared" si="8"/>
        <v>-2.3155717900991335</v>
      </c>
    </row>
    <row r="269" spans="2:5" ht="15" x14ac:dyDescent="0.25">
      <c r="B269" s="203">
        <f t="shared" si="7"/>
        <v>39514</v>
      </c>
      <c r="C269" s="313">
        <v>0.14459782960274686</v>
      </c>
      <c r="D269" s="313">
        <v>174939.03366666666</v>
      </c>
      <c r="E269" s="210">
        <f t="shared" si="8"/>
        <v>-1.9337989790330037</v>
      </c>
    </row>
    <row r="270" spans="2:5" ht="15" x14ac:dyDescent="0.25">
      <c r="B270" s="203">
        <f t="shared" si="7"/>
        <v>39515</v>
      </c>
      <c r="C270" s="313">
        <v>0.22269986625494767</v>
      </c>
      <c r="D270" s="313">
        <v>269429.35109999997</v>
      </c>
      <c r="E270" s="210">
        <f t="shared" si="8"/>
        <v>-1.5019303052805237</v>
      </c>
    </row>
    <row r="271" spans="2:5" ht="15" x14ac:dyDescent="0.25">
      <c r="B271" s="203">
        <f t="shared" si="7"/>
        <v>39516</v>
      </c>
      <c r="C271" s="313">
        <v>0.18402201495243276</v>
      </c>
      <c r="D271" s="313">
        <v>222635.66166666668</v>
      </c>
      <c r="E271" s="210">
        <f t="shared" si="8"/>
        <v>-1.692699882049608</v>
      </c>
    </row>
    <row r="272" spans="2:5" ht="15" x14ac:dyDescent="0.25">
      <c r="B272" s="203">
        <f t="shared" si="7"/>
        <v>39517</v>
      </c>
      <c r="C272" s="313">
        <v>0.40288394417712675</v>
      </c>
      <c r="D272" s="313">
        <v>487421.755</v>
      </c>
      <c r="E272" s="210">
        <f t="shared" si="8"/>
        <v>-0.90910673821893617</v>
      </c>
    </row>
    <row r="273" spans="2:5" ht="15" x14ac:dyDescent="0.25">
      <c r="B273" s="203">
        <f t="shared" si="7"/>
        <v>39518</v>
      </c>
      <c r="C273" s="313">
        <v>3.6454815238883609E-2</v>
      </c>
      <c r="D273" s="313">
        <v>44104.19</v>
      </c>
      <c r="E273" s="210">
        <f t="shared" si="8"/>
        <v>-3.3116817239334431</v>
      </c>
    </row>
    <row r="274" spans="2:5" ht="15" x14ac:dyDescent="0.25">
      <c r="B274" s="203">
        <f t="shared" si="7"/>
        <v>39519</v>
      </c>
      <c r="C274" s="313">
        <v>0.5370389816571205</v>
      </c>
      <c r="D274" s="313">
        <v>649726.76803333336</v>
      </c>
      <c r="E274" s="210">
        <f t="shared" si="8"/>
        <v>-0.6216845955676491</v>
      </c>
    </row>
    <row r="275" spans="2:5" ht="15" x14ac:dyDescent="0.25">
      <c r="B275" s="203">
        <f t="shared" si="7"/>
        <v>39520</v>
      </c>
      <c r="C275" s="313">
        <v>5.0210758107640981E-2</v>
      </c>
      <c r="D275" s="313">
        <v>60746.565333333325</v>
      </c>
      <c r="E275" s="210">
        <f t="shared" si="8"/>
        <v>-2.9915259703113883</v>
      </c>
    </row>
    <row r="276" spans="2:5" ht="15" x14ac:dyDescent="0.25">
      <c r="B276" s="203">
        <f t="shared" si="7"/>
        <v>39521</v>
      </c>
      <c r="C276" s="313">
        <v>0.52719316729409149</v>
      </c>
      <c r="D276" s="313">
        <v>637814.99</v>
      </c>
      <c r="E276" s="210">
        <f t="shared" si="8"/>
        <v>-0.64018825624563414</v>
      </c>
    </row>
    <row r="277" spans="2:5" ht="15" x14ac:dyDescent="0.25">
      <c r="B277" s="203">
        <f t="shared" ref="B277:B340" si="9">B276+1</f>
        <v>39522</v>
      </c>
      <c r="C277" s="313">
        <v>0.254682997897275</v>
      </c>
      <c r="D277" s="313">
        <v>308123.5566666667</v>
      </c>
      <c r="E277" s="210">
        <f t="shared" si="8"/>
        <v>-1.3677356526709492</v>
      </c>
    </row>
    <row r="278" spans="2:5" ht="15" x14ac:dyDescent="0.25">
      <c r="B278" s="203">
        <f t="shared" si="9"/>
        <v>39523</v>
      </c>
      <c r="C278" s="313">
        <v>5.3313952317570489E-2</v>
      </c>
      <c r="D278" s="313">
        <v>64500.907966666673</v>
      </c>
      <c r="E278" s="210">
        <f t="shared" si="8"/>
        <v>-2.9315572125055898</v>
      </c>
    </row>
    <row r="279" spans="2:5" ht="15" x14ac:dyDescent="0.25">
      <c r="B279" s="203">
        <f t="shared" si="9"/>
        <v>39524</v>
      </c>
      <c r="C279" s="313">
        <v>0.26389476149190244</v>
      </c>
      <c r="D279" s="313">
        <v>319268.24</v>
      </c>
      <c r="E279" s="210">
        <f t="shared" si="8"/>
        <v>-1.3322048860226554</v>
      </c>
    </row>
    <row r="280" spans="2:5" ht="15" x14ac:dyDescent="0.25">
      <c r="B280" s="203">
        <f t="shared" si="9"/>
        <v>39525</v>
      </c>
      <c r="C280" s="313">
        <v>6.594778470297441E-2</v>
      </c>
      <c r="D280" s="313">
        <v>79785.718499999988</v>
      </c>
      <c r="E280" s="210">
        <f t="shared" si="8"/>
        <v>-2.7188919909368265</v>
      </c>
    </row>
    <row r="281" spans="2:5" ht="15" x14ac:dyDescent="0.25">
      <c r="B281" s="203">
        <f t="shared" si="9"/>
        <v>39526</v>
      </c>
      <c r="C281" s="313">
        <v>0.45340087914874971</v>
      </c>
      <c r="D281" s="313">
        <v>548538.74280000001</v>
      </c>
      <c r="E281" s="210">
        <f t="shared" si="8"/>
        <v>-0.79097860189702474</v>
      </c>
    </row>
    <row r="282" spans="2:5" ht="15" x14ac:dyDescent="0.25">
      <c r="B282" s="203">
        <f t="shared" si="9"/>
        <v>39527</v>
      </c>
      <c r="C282" s="313">
        <v>0.11957209173845924</v>
      </c>
      <c r="D282" s="313">
        <v>144662.10343333334</v>
      </c>
      <c r="E282" s="210">
        <f t="shared" si="8"/>
        <v>-2.1238358113635765</v>
      </c>
    </row>
    <row r="283" spans="2:5" ht="15" x14ac:dyDescent="0.25">
      <c r="B283" s="203">
        <f t="shared" si="9"/>
        <v>39528</v>
      </c>
      <c r="C283" s="313">
        <v>0.23195001720087779</v>
      </c>
      <c r="D283" s="313">
        <v>280620.47666666668</v>
      </c>
      <c r="E283" s="210">
        <f t="shared" si="8"/>
        <v>-1.4612333736266903</v>
      </c>
    </row>
    <row r="284" spans="2:5" ht="15" x14ac:dyDescent="0.25">
      <c r="B284" s="203">
        <f t="shared" si="9"/>
        <v>39529</v>
      </c>
      <c r="C284" s="313">
        <v>5.2027337819648918E-2</v>
      </c>
      <c r="D284" s="313">
        <v>62944.321000000004</v>
      </c>
      <c r="E284" s="210">
        <f t="shared" si="8"/>
        <v>-2.9559859712459504</v>
      </c>
    </row>
    <row r="285" spans="2:5" ht="15" x14ac:dyDescent="0.25">
      <c r="B285" s="203">
        <f t="shared" si="9"/>
        <v>39530</v>
      </c>
      <c r="C285" s="313">
        <v>2.7752593603923983E-2</v>
      </c>
      <c r="D285" s="313">
        <v>33575.966666666667</v>
      </c>
      <c r="E285" s="210">
        <f t="shared" si="8"/>
        <v>-3.584425979952639</v>
      </c>
    </row>
    <row r="286" spans="2:5" ht="15" x14ac:dyDescent="0.25">
      <c r="B286" s="203">
        <f t="shared" si="9"/>
        <v>39531</v>
      </c>
      <c r="C286" s="313">
        <v>9.6233360023272249E-3</v>
      </c>
      <c r="D286" s="313">
        <v>11642.61666666667</v>
      </c>
      <c r="E286" s="210">
        <f t="shared" si="8"/>
        <v>-4.6435642966293491</v>
      </c>
    </row>
    <row r="287" spans="2:5" ht="15" x14ac:dyDescent="0.25">
      <c r="B287" s="203">
        <f t="shared" si="9"/>
        <v>39532</v>
      </c>
      <c r="C287" s="313">
        <v>8.4592940382634665E-2</v>
      </c>
      <c r="D287" s="313">
        <v>102343.21833333334</v>
      </c>
      <c r="E287" s="210">
        <f t="shared" ref="E287:E350" si="10">IF(C287=0,"",LN(C287))</f>
        <v>-2.4699044628656299</v>
      </c>
    </row>
    <row r="288" spans="2:5" ht="15" x14ac:dyDescent="0.25">
      <c r="B288" s="203">
        <f t="shared" si="9"/>
        <v>39533</v>
      </c>
      <c r="C288" s="313">
        <v>0.51885142280440832</v>
      </c>
      <c r="D288" s="313">
        <v>627722.8833333333</v>
      </c>
      <c r="E288" s="210">
        <f t="shared" si="10"/>
        <v>-0.65613771270774568</v>
      </c>
    </row>
    <row r="289" spans="2:5" ht="15" x14ac:dyDescent="0.25">
      <c r="B289" s="203">
        <f t="shared" si="9"/>
        <v>39534</v>
      </c>
      <c r="C289" s="313">
        <v>0.12142408373224353</v>
      </c>
      <c r="D289" s="313">
        <v>146902.70200000002</v>
      </c>
      <c r="E289" s="210">
        <f t="shared" si="10"/>
        <v>-2.1084660367352042</v>
      </c>
    </row>
    <row r="290" spans="2:5" ht="15" x14ac:dyDescent="0.25">
      <c r="B290" s="203">
        <f t="shared" si="9"/>
        <v>39535</v>
      </c>
      <c r="C290" s="313">
        <v>0.60390419635815951</v>
      </c>
      <c r="D290" s="313">
        <v>730622.42240000004</v>
      </c>
      <c r="E290" s="210">
        <f t="shared" si="10"/>
        <v>-0.50433970892911972</v>
      </c>
    </row>
    <row r="291" spans="2:5" ht="15" x14ac:dyDescent="0.25">
      <c r="B291" s="203">
        <f t="shared" si="9"/>
        <v>39536</v>
      </c>
      <c r="C291" s="313">
        <v>0.81262247416617894</v>
      </c>
      <c r="D291" s="313">
        <v>983136.40500000003</v>
      </c>
      <c r="E291" s="210">
        <f t="shared" si="10"/>
        <v>-0.20748863870269299</v>
      </c>
    </row>
    <row r="292" spans="2:5" ht="15" x14ac:dyDescent="0.25">
      <c r="B292" s="203">
        <f t="shared" si="9"/>
        <v>39537</v>
      </c>
      <c r="C292" s="313">
        <v>0.31625281184778375</v>
      </c>
      <c r="D292" s="313">
        <v>382612.66749999998</v>
      </c>
      <c r="E292" s="210">
        <f t="shared" si="10"/>
        <v>-1.1512133477616451</v>
      </c>
    </row>
    <row r="293" spans="2:5" ht="15" x14ac:dyDescent="0.25">
      <c r="B293" s="203">
        <f t="shared" si="9"/>
        <v>39538</v>
      </c>
      <c r="C293" s="313">
        <v>0.39147633102821106</v>
      </c>
      <c r="D293" s="313">
        <v>473620.46333333338</v>
      </c>
      <c r="E293" s="210">
        <f t="shared" si="10"/>
        <v>-0.93783022252266368</v>
      </c>
    </row>
    <row r="294" spans="2:5" ht="15" x14ac:dyDescent="0.25">
      <c r="B294" s="203">
        <f t="shared" si="9"/>
        <v>39539</v>
      </c>
      <c r="C294" s="313">
        <v>0.14903461967883963</v>
      </c>
      <c r="D294" s="313">
        <v>180702.47666666665</v>
      </c>
      <c r="E294" s="210">
        <f t="shared" si="10"/>
        <v>-1.9035766531871743</v>
      </c>
    </row>
    <row r="295" spans="2:5" ht="15" x14ac:dyDescent="0.25">
      <c r="B295" s="203">
        <f t="shared" si="9"/>
        <v>39540</v>
      </c>
      <c r="C295" s="313">
        <v>0.2125999251607647</v>
      </c>
      <c r="D295" s="313">
        <v>257774.55666666667</v>
      </c>
      <c r="E295" s="210">
        <f t="shared" si="10"/>
        <v>-1.5483431650933321</v>
      </c>
    </row>
    <row r="296" spans="2:5" ht="15" x14ac:dyDescent="0.25">
      <c r="B296" s="203">
        <f t="shared" si="9"/>
        <v>39541</v>
      </c>
      <c r="C296" s="313">
        <v>0.14479035858083489</v>
      </c>
      <c r="D296" s="313">
        <v>175556.36703333334</v>
      </c>
      <c r="E296" s="210">
        <f t="shared" si="10"/>
        <v>-1.9324683856338591</v>
      </c>
    </row>
    <row r="297" spans="2:5" ht="15" x14ac:dyDescent="0.25">
      <c r="B297" s="203">
        <f t="shared" si="9"/>
        <v>39542</v>
      </c>
      <c r="C297" s="313">
        <v>0.30651090390800961</v>
      </c>
      <c r="D297" s="313">
        <v>371640.35833333334</v>
      </c>
      <c r="E297" s="210">
        <f t="shared" si="10"/>
        <v>-1.182501948682354</v>
      </c>
    </row>
    <row r="298" spans="2:5" ht="15" x14ac:dyDescent="0.25">
      <c r="B298" s="203">
        <f t="shared" si="9"/>
        <v>39543</v>
      </c>
      <c r="C298" s="313">
        <v>8.9465801034124076E-2</v>
      </c>
      <c r="D298" s="313">
        <v>108476.08333333333</v>
      </c>
      <c r="E298" s="210">
        <f t="shared" si="10"/>
        <v>-2.413898838075041</v>
      </c>
    </row>
    <row r="299" spans="2:5" ht="15" x14ac:dyDescent="0.25">
      <c r="B299" s="203">
        <f t="shared" si="9"/>
        <v>39544</v>
      </c>
      <c r="C299" s="313">
        <v>8.6769067769121869E-2</v>
      </c>
      <c r="D299" s="313">
        <v>105206.33043333332</v>
      </c>
      <c r="E299" s="210">
        <f t="shared" si="10"/>
        <v>-2.4445050829347883</v>
      </c>
    </row>
    <row r="300" spans="2:5" ht="15" x14ac:dyDescent="0.25">
      <c r="B300" s="203">
        <f t="shared" si="9"/>
        <v>39545</v>
      </c>
      <c r="C300" s="313">
        <v>5.6504344870397329E-2</v>
      </c>
      <c r="D300" s="313">
        <v>68510.759999999995</v>
      </c>
      <c r="E300" s="210">
        <f t="shared" si="10"/>
        <v>-2.8734377434254084</v>
      </c>
    </row>
    <row r="301" spans="2:5" ht="15" x14ac:dyDescent="0.25">
      <c r="B301" s="203">
        <f t="shared" si="9"/>
        <v>39546</v>
      </c>
      <c r="C301" s="313">
        <v>4.6656304454564597E-2</v>
      </c>
      <c r="D301" s="313">
        <v>56570.143133333331</v>
      </c>
      <c r="E301" s="210">
        <f t="shared" si="10"/>
        <v>-3.064947217099304</v>
      </c>
    </row>
    <row r="302" spans="2:5" ht="15" x14ac:dyDescent="0.25">
      <c r="B302" s="203">
        <f t="shared" si="9"/>
        <v>39547</v>
      </c>
      <c r="C302" s="313">
        <v>0.22362158114813796</v>
      </c>
      <c r="D302" s="313">
        <v>271138.16666666669</v>
      </c>
      <c r="E302" s="210">
        <f t="shared" si="10"/>
        <v>-1.4978000255959438</v>
      </c>
    </row>
    <row r="303" spans="2:5" ht="15" x14ac:dyDescent="0.25">
      <c r="B303" s="203">
        <f t="shared" si="9"/>
        <v>39548</v>
      </c>
      <c r="C303" s="313">
        <v>0.36222065571044598</v>
      </c>
      <c r="D303" s="313">
        <v>439187.68489999999</v>
      </c>
      <c r="E303" s="210">
        <f t="shared" si="10"/>
        <v>-1.0155017066927174</v>
      </c>
    </row>
    <row r="304" spans="2:5" ht="15" x14ac:dyDescent="0.25">
      <c r="B304" s="203">
        <f t="shared" si="9"/>
        <v>39549</v>
      </c>
      <c r="C304" s="313">
        <v>0.25169672385798481</v>
      </c>
      <c r="D304" s="313">
        <v>305178.90049999999</v>
      </c>
      <c r="E304" s="210">
        <f t="shared" si="10"/>
        <v>-1.3795303929844369</v>
      </c>
    </row>
    <row r="305" spans="2:5" ht="15" x14ac:dyDescent="0.25">
      <c r="B305" s="203">
        <f t="shared" si="9"/>
        <v>39550</v>
      </c>
      <c r="C305" s="313">
        <v>0.22904421435141914</v>
      </c>
      <c r="D305" s="313">
        <v>277713.03666666668</v>
      </c>
      <c r="E305" s="210">
        <f t="shared" si="10"/>
        <v>-1.4738402182942358</v>
      </c>
    </row>
    <row r="306" spans="2:5" ht="15" x14ac:dyDescent="0.25">
      <c r="B306" s="203">
        <f t="shared" si="9"/>
        <v>39551</v>
      </c>
      <c r="C306" s="313">
        <v>5.2078420483737821E-2</v>
      </c>
      <c r="D306" s="313">
        <v>63144.386066666673</v>
      </c>
      <c r="E306" s="210">
        <f t="shared" si="10"/>
        <v>-2.9550046101950138</v>
      </c>
    </row>
    <row r="307" spans="2:5" ht="15" x14ac:dyDescent="0.25">
      <c r="B307" s="203">
        <f t="shared" si="9"/>
        <v>39552</v>
      </c>
      <c r="C307" s="313">
        <v>0.8333771577131841</v>
      </c>
      <c r="D307" s="313">
        <v>1010458.6217666666</v>
      </c>
      <c r="E307" s="210">
        <f t="shared" si="10"/>
        <v>-0.18226896892090014</v>
      </c>
    </row>
    <row r="308" spans="2:5" ht="15" x14ac:dyDescent="0.25">
      <c r="B308" s="203">
        <f t="shared" si="9"/>
        <v>39553</v>
      </c>
      <c r="C308" s="313">
        <v>3.2886638428569669E-2</v>
      </c>
      <c r="D308" s="313">
        <v>39874.607833333335</v>
      </c>
      <c r="E308" s="210">
        <f t="shared" si="10"/>
        <v>-3.414688830493827</v>
      </c>
    </row>
    <row r="309" spans="2:5" ht="15" x14ac:dyDescent="0.25">
      <c r="B309" s="203">
        <f t="shared" si="9"/>
        <v>39554</v>
      </c>
      <c r="C309" s="313">
        <v>0.44068246289079205</v>
      </c>
      <c r="D309" s="313">
        <v>534321.57333333325</v>
      </c>
      <c r="E309" s="210">
        <f t="shared" si="10"/>
        <v>-0.81943070168411847</v>
      </c>
    </row>
    <row r="310" spans="2:5" ht="15" x14ac:dyDescent="0.25">
      <c r="B310" s="203">
        <f t="shared" si="9"/>
        <v>39555</v>
      </c>
      <c r="C310" s="313">
        <v>0.22097534430447718</v>
      </c>
      <c r="D310" s="313">
        <v>267929.64</v>
      </c>
      <c r="E310" s="210">
        <f t="shared" si="10"/>
        <v>-1.5097041479212712</v>
      </c>
    </row>
    <row r="311" spans="2:5" ht="15" x14ac:dyDescent="0.25">
      <c r="B311" s="203">
        <f t="shared" si="9"/>
        <v>39556</v>
      </c>
      <c r="C311" s="313">
        <v>0.1872792339903751</v>
      </c>
      <c r="D311" s="313">
        <v>227073.55836666669</v>
      </c>
      <c r="E311" s="210">
        <f t="shared" si="10"/>
        <v>-1.6751545459916617</v>
      </c>
    </row>
    <row r="312" spans="2:5" ht="15" x14ac:dyDescent="0.25">
      <c r="B312" s="203">
        <f t="shared" si="9"/>
        <v>39557</v>
      </c>
      <c r="C312" s="313">
        <v>0.28425197167777189</v>
      </c>
      <c r="D312" s="313">
        <v>344651.70166666666</v>
      </c>
      <c r="E312" s="210">
        <f t="shared" si="10"/>
        <v>-1.2578942099541874</v>
      </c>
    </row>
    <row r="313" spans="2:5" ht="15" x14ac:dyDescent="0.25">
      <c r="B313" s="203">
        <f t="shared" si="9"/>
        <v>39558</v>
      </c>
      <c r="C313" s="313">
        <v>4.1830002413917967E-2</v>
      </c>
      <c r="D313" s="313">
        <v>50718.316666666673</v>
      </c>
      <c r="E313" s="210">
        <f t="shared" si="10"/>
        <v>-3.1741414358202151</v>
      </c>
    </row>
    <row r="314" spans="2:5" ht="15" x14ac:dyDescent="0.25">
      <c r="B314" s="203">
        <f t="shared" si="9"/>
        <v>39559</v>
      </c>
      <c r="C314" s="313">
        <v>8.6232030540990476E-2</v>
      </c>
      <c r="D314" s="313">
        <v>104555.18</v>
      </c>
      <c r="E314" s="210">
        <f t="shared" si="10"/>
        <v>-2.4507135863305178</v>
      </c>
    </row>
    <row r="315" spans="2:5" ht="15" x14ac:dyDescent="0.25">
      <c r="B315" s="203">
        <f t="shared" si="9"/>
        <v>39560</v>
      </c>
      <c r="C315" s="313">
        <v>9.0753691574710235E-2</v>
      </c>
      <c r="D315" s="313">
        <v>110037.63333333333</v>
      </c>
      <c r="E315" s="210">
        <f t="shared" si="10"/>
        <v>-2.3996061281553214</v>
      </c>
    </row>
    <row r="316" spans="2:5" ht="15" x14ac:dyDescent="0.25">
      <c r="B316" s="203">
        <f t="shared" si="9"/>
        <v>39561</v>
      </c>
      <c r="C316" s="313">
        <v>9.5877718477020493E-2</v>
      </c>
      <c r="D316" s="313">
        <v>116250.44720000001</v>
      </c>
      <c r="E316" s="210">
        <f t="shared" si="10"/>
        <v>-2.3446816653079545</v>
      </c>
    </row>
    <row r="317" spans="2:5" ht="15" x14ac:dyDescent="0.25">
      <c r="B317" s="203">
        <f t="shared" si="9"/>
        <v>39562</v>
      </c>
      <c r="C317" s="313">
        <v>8.3460876631136105E-2</v>
      </c>
      <c r="D317" s="313">
        <v>101195.19306666667</v>
      </c>
      <c r="E317" s="210">
        <f t="shared" si="10"/>
        <v>-2.4833773002657442</v>
      </c>
    </row>
    <row r="318" spans="2:5" ht="15" x14ac:dyDescent="0.25">
      <c r="B318" s="203">
        <f t="shared" si="9"/>
        <v>39563</v>
      </c>
      <c r="C318" s="313">
        <v>0.13623541000025977</v>
      </c>
      <c r="D318" s="313">
        <v>165183.60666666666</v>
      </c>
      <c r="E318" s="210">
        <f t="shared" si="10"/>
        <v>-1.9933709337394319</v>
      </c>
    </row>
    <row r="319" spans="2:5" ht="15" x14ac:dyDescent="0.25">
      <c r="B319" s="203">
        <f t="shared" si="9"/>
        <v>39564</v>
      </c>
      <c r="C319" s="313">
        <v>6.0823402342498049E-2</v>
      </c>
      <c r="D319" s="313">
        <v>73747.559233333333</v>
      </c>
      <c r="E319" s="210">
        <f t="shared" si="10"/>
        <v>-2.7997806571187116</v>
      </c>
    </row>
    <row r="320" spans="2:5" ht="15" x14ac:dyDescent="0.25">
      <c r="B320" s="203">
        <f t="shared" si="9"/>
        <v>39565</v>
      </c>
      <c r="C320" s="313">
        <v>5.1243193866465538E-3</v>
      </c>
      <c r="D320" s="313">
        <v>6213.1684999999998</v>
      </c>
      <c r="E320" s="210">
        <f t="shared" si="10"/>
        <v>-5.2737575653822626</v>
      </c>
    </row>
    <row r="321" spans="2:5" ht="15" x14ac:dyDescent="0.25">
      <c r="B321" s="203">
        <f t="shared" si="9"/>
        <v>39566</v>
      </c>
      <c r="C321" s="313">
        <v>0.60538160876708913</v>
      </c>
      <c r="D321" s="313">
        <v>734017.07783333329</v>
      </c>
      <c r="E321" s="210">
        <f t="shared" si="10"/>
        <v>-0.50189626150298738</v>
      </c>
    </row>
    <row r="322" spans="2:5" ht="15" x14ac:dyDescent="0.25">
      <c r="B322" s="203">
        <f t="shared" si="9"/>
        <v>39567</v>
      </c>
      <c r="C322" s="313">
        <v>0.27639926891642969</v>
      </c>
      <c r="D322" s="313">
        <v>335130.40493333334</v>
      </c>
      <c r="E322" s="210">
        <f t="shared" si="10"/>
        <v>-1.2859088321122734</v>
      </c>
    </row>
    <row r="323" spans="2:5" ht="15" x14ac:dyDescent="0.25">
      <c r="B323" s="203">
        <f t="shared" si="9"/>
        <v>39568</v>
      </c>
      <c r="C323" s="313">
        <v>0.48014464688226172</v>
      </c>
      <c r="D323" s="313">
        <v>582168.94193333329</v>
      </c>
      <c r="E323" s="210">
        <f t="shared" si="10"/>
        <v>-0.73366787280491164</v>
      </c>
    </row>
    <row r="324" spans="2:5" ht="15" x14ac:dyDescent="0.25">
      <c r="B324" s="203">
        <f t="shared" si="9"/>
        <v>39569</v>
      </c>
      <c r="C324" s="313">
        <v>2.2026417287081806E-2</v>
      </c>
      <c r="D324" s="313">
        <v>26749.973333333328</v>
      </c>
      <c r="E324" s="210">
        <f t="shared" si="10"/>
        <v>-3.8155127602140029</v>
      </c>
    </row>
    <row r="325" spans="2:5" ht="15" x14ac:dyDescent="0.25">
      <c r="B325" s="203">
        <f t="shared" si="9"/>
        <v>39570</v>
      </c>
      <c r="C325" s="313">
        <v>0.25623653511589228</v>
      </c>
      <c r="D325" s="313">
        <v>311186.35373333335</v>
      </c>
      <c r="E325" s="210">
        <f t="shared" si="10"/>
        <v>-1.3616542957993036</v>
      </c>
    </row>
    <row r="326" spans="2:5" ht="15" x14ac:dyDescent="0.25">
      <c r="B326" s="203">
        <f t="shared" si="9"/>
        <v>39571</v>
      </c>
      <c r="C326" s="313">
        <v>1.8424411033359879E-2</v>
      </c>
      <c r="D326" s="313">
        <v>22375.51833333333</v>
      </c>
      <c r="E326" s="210">
        <f t="shared" si="10"/>
        <v>-3.9940788070426207</v>
      </c>
    </row>
    <row r="327" spans="2:5" ht="15" x14ac:dyDescent="0.25">
      <c r="B327" s="203">
        <f t="shared" si="9"/>
        <v>39572</v>
      </c>
      <c r="C327" s="313">
        <v>3.3062245423167012E-2</v>
      </c>
      <c r="D327" s="313">
        <v>40152.430233333333</v>
      </c>
      <c r="E327" s="210">
        <f t="shared" si="10"/>
        <v>-3.4093632692596674</v>
      </c>
    </row>
    <row r="328" spans="2:5" ht="15" x14ac:dyDescent="0.25">
      <c r="B328" s="203">
        <f t="shared" si="9"/>
        <v>39573</v>
      </c>
      <c r="C328" s="313">
        <v>0.14513346197624716</v>
      </c>
      <c r="D328" s="313">
        <v>176257.27266666666</v>
      </c>
      <c r="E328" s="210">
        <f t="shared" si="10"/>
        <v>-1.9301015324727431</v>
      </c>
    </row>
    <row r="329" spans="2:5" ht="15" x14ac:dyDescent="0.25">
      <c r="B329" s="203">
        <f t="shared" si="9"/>
        <v>39574</v>
      </c>
      <c r="C329" s="313">
        <v>0.53637553838844598</v>
      </c>
      <c r="D329" s="313">
        <v>651401.04999999993</v>
      </c>
      <c r="E329" s="210">
        <f t="shared" si="10"/>
        <v>-0.62292073191714925</v>
      </c>
    </row>
    <row r="330" spans="2:5" ht="15" x14ac:dyDescent="0.25">
      <c r="B330" s="203">
        <f t="shared" si="9"/>
        <v>39575</v>
      </c>
      <c r="C330" s="313">
        <v>6.0044460388201285E-2</v>
      </c>
      <c r="D330" s="313">
        <v>72920.97</v>
      </c>
      <c r="E330" s="210">
        <f t="shared" si="10"/>
        <v>-2.8126699846997578</v>
      </c>
    </row>
    <row r="331" spans="2:5" ht="15" x14ac:dyDescent="0.25">
      <c r="B331" s="203">
        <f t="shared" si="9"/>
        <v>39576</v>
      </c>
      <c r="C331" s="313">
        <v>7.2094946644766081E-2</v>
      </c>
      <c r="D331" s="313">
        <v>87555.67803333333</v>
      </c>
      <c r="E331" s="210">
        <f t="shared" si="10"/>
        <v>-2.629771325292237</v>
      </c>
    </row>
    <row r="332" spans="2:5" ht="15" x14ac:dyDescent="0.25">
      <c r="B332" s="203">
        <f t="shared" si="9"/>
        <v>39577</v>
      </c>
      <c r="C332" s="313">
        <v>0.22658682314369868</v>
      </c>
      <c r="D332" s="313">
        <v>275178.27333333332</v>
      </c>
      <c r="E332" s="210">
        <f t="shared" si="10"/>
        <v>-1.4846270823716168</v>
      </c>
    </row>
    <row r="333" spans="2:5" ht="15" x14ac:dyDescent="0.25">
      <c r="B333" s="203">
        <f t="shared" si="9"/>
        <v>39578</v>
      </c>
      <c r="C333" s="313">
        <v>4.7846558680600414E-2</v>
      </c>
      <c r="D333" s="313">
        <v>58107.23333333333</v>
      </c>
      <c r="E333" s="210">
        <f t="shared" si="10"/>
        <v>-3.0397560825701846</v>
      </c>
    </row>
    <row r="334" spans="2:5" ht="15" x14ac:dyDescent="0.25">
      <c r="B334" s="203">
        <f t="shared" si="9"/>
        <v>39579</v>
      </c>
      <c r="C334" s="313">
        <v>4.5618440938959733E-2</v>
      </c>
      <c r="D334" s="313">
        <v>55401.296666666669</v>
      </c>
      <c r="E334" s="210">
        <f t="shared" si="10"/>
        <v>-3.087443237655954</v>
      </c>
    </row>
    <row r="335" spans="2:5" ht="15" x14ac:dyDescent="0.25">
      <c r="B335" s="203">
        <f t="shared" si="9"/>
        <v>39580</v>
      </c>
      <c r="C335" s="313">
        <v>1.5595553190460349E-2</v>
      </c>
      <c r="D335" s="313">
        <v>18940.0131</v>
      </c>
      <c r="E335" s="210">
        <f t="shared" si="10"/>
        <v>-4.1607694572552267</v>
      </c>
    </row>
    <row r="336" spans="2:5" ht="15" x14ac:dyDescent="0.25">
      <c r="B336" s="203">
        <f t="shared" si="9"/>
        <v>39581</v>
      </c>
      <c r="C336" s="313">
        <v>0.92870563526384109</v>
      </c>
      <c r="D336" s="313">
        <v>1127866.1733333333</v>
      </c>
      <c r="E336" s="210">
        <f t="shared" si="10"/>
        <v>-7.3963452313080588E-2</v>
      </c>
    </row>
    <row r="337" spans="2:5" ht="15" x14ac:dyDescent="0.25">
      <c r="B337" s="203">
        <f t="shared" si="9"/>
        <v>39582</v>
      </c>
      <c r="C337" s="313">
        <v>0.81714722503967363</v>
      </c>
      <c r="D337" s="313">
        <v>992384.1083333334</v>
      </c>
      <c r="E337" s="210">
        <f t="shared" si="10"/>
        <v>-0.20193599834962106</v>
      </c>
    </row>
    <row r="338" spans="2:5" ht="15" x14ac:dyDescent="0.25">
      <c r="B338" s="203">
        <f t="shared" si="9"/>
        <v>39583</v>
      </c>
      <c r="C338" s="313">
        <v>2.0578616580997609E-2</v>
      </c>
      <c r="D338" s="313">
        <v>24991.69236666667</v>
      </c>
      <c r="E338" s="210">
        <f t="shared" si="10"/>
        <v>-3.8835027723615707</v>
      </c>
    </row>
    <row r="339" spans="2:5" ht="15" x14ac:dyDescent="0.25">
      <c r="B339" s="203">
        <f t="shared" si="9"/>
        <v>39584</v>
      </c>
      <c r="C339" s="313">
        <v>1.4552718821451389E-2</v>
      </c>
      <c r="D339" s="313">
        <v>17673.543333333331</v>
      </c>
      <c r="E339" s="210">
        <f t="shared" si="10"/>
        <v>-4.229977442240048</v>
      </c>
    </row>
    <row r="340" spans="2:5" ht="15" x14ac:dyDescent="0.25">
      <c r="B340" s="203">
        <f t="shared" si="9"/>
        <v>39585</v>
      </c>
      <c r="C340" s="313">
        <v>1.1681203210808182</v>
      </c>
      <c r="D340" s="313">
        <v>1418623.2391666665</v>
      </c>
      <c r="E340" s="210">
        <f t="shared" si="10"/>
        <v>0.15539589372438151</v>
      </c>
    </row>
    <row r="341" spans="2:5" ht="15" x14ac:dyDescent="0.25">
      <c r="B341" s="203">
        <f t="shared" ref="B341:B404" si="11">B340+1</f>
        <v>39586</v>
      </c>
      <c r="C341" s="313">
        <v>1.970726106647454</v>
      </c>
      <c r="D341" s="313">
        <v>2393347.5023666667</v>
      </c>
      <c r="E341" s="210">
        <f t="shared" si="10"/>
        <v>0.67840205689476318</v>
      </c>
    </row>
    <row r="342" spans="2:5" ht="15" x14ac:dyDescent="0.25">
      <c r="B342" s="203">
        <f t="shared" si="11"/>
        <v>39587</v>
      </c>
      <c r="C342" s="313">
        <v>7.5694839705237063E-2</v>
      </c>
      <c r="D342" s="313">
        <v>91927.56666666668</v>
      </c>
      <c r="E342" s="210">
        <f t="shared" si="10"/>
        <v>-2.5810452885605786</v>
      </c>
    </row>
    <row r="343" spans="2:5" ht="15" x14ac:dyDescent="0.25">
      <c r="B343" s="203">
        <f t="shared" si="11"/>
        <v>39588</v>
      </c>
      <c r="C343" s="313">
        <v>3.1728815376610847E-2</v>
      </c>
      <c r="D343" s="313">
        <v>38533.046666666669</v>
      </c>
      <c r="E343" s="210">
        <f t="shared" si="10"/>
        <v>-3.4505300085746584</v>
      </c>
    </row>
    <row r="344" spans="2:5" ht="15" x14ac:dyDescent="0.25">
      <c r="B344" s="203">
        <f t="shared" si="11"/>
        <v>39589</v>
      </c>
      <c r="C344" s="313">
        <v>1.5432253067411873E-2</v>
      </c>
      <c r="D344" s="313">
        <v>18741.693333333329</v>
      </c>
      <c r="E344" s="210">
        <f t="shared" si="10"/>
        <v>-4.1712956046399272</v>
      </c>
    </row>
    <row r="345" spans="2:5" ht="15" x14ac:dyDescent="0.25">
      <c r="B345" s="203">
        <f t="shared" si="11"/>
        <v>39590</v>
      </c>
      <c r="C345" s="313">
        <v>0.60721254943379688</v>
      </c>
      <c r="D345" s="313">
        <v>737429.02866666671</v>
      </c>
      <c r="E345" s="210">
        <f t="shared" si="10"/>
        <v>-0.4988763854038219</v>
      </c>
    </row>
    <row r="346" spans="2:5" ht="15" x14ac:dyDescent="0.25">
      <c r="B346" s="203">
        <f t="shared" si="11"/>
        <v>39591</v>
      </c>
      <c r="C346" s="313">
        <v>9.0460132192313261E-2</v>
      </c>
      <c r="D346" s="313">
        <v>109859.27</v>
      </c>
      <c r="E346" s="210">
        <f t="shared" si="10"/>
        <v>-2.4028460535990699</v>
      </c>
    </row>
    <row r="347" spans="2:5" ht="15" x14ac:dyDescent="0.25">
      <c r="B347" s="203">
        <f t="shared" si="11"/>
        <v>39592</v>
      </c>
      <c r="C347" s="313">
        <v>0.19521676013692515</v>
      </c>
      <c r="D347" s="313">
        <v>237080.91333333333</v>
      </c>
      <c r="E347" s="210">
        <f t="shared" si="10"/>
        <v>-1.6336447473318219</v>
      </c>
    </row>
    <row r="348" spans="2:5" ht="15" x14ac:dyDescent="0.25">
      <c r="B348" s="203">
        <f t="shared" si="11"/>
        <v>39593</v>
      </c>
      <c r="C348" s="313">
        <v>0.10063941023949542</v>
      </c>
      <c r="D348" s="313">
        <v>122221.48999999999</v>
      </c>
      <c r="E348" s="210">
        <f t="shared" si="10"/>
        <v>-2.2962113461475804</v>
      </c>
    </row>
    <row r="349" spans="2:5" ht="15" x14ac:dyDescent="0.25">
      <c r="B349" s="203">
        <f t="shared" si="11"/>
        <v>39594</v>
      </c>
      <c r="C349" s="313">
        <v>0.21114177514416951</v>
      </c>
      <c r="D349" s="313">
        <v>256421.04120000001</v>
      </c>
      <c r="E349" s="210">
        <f t="shared" si="10"/>
        <v>-1.5552254510287755</v>
      </c>
    </row>
    <row r="350" spans="2:5" ht="15" x14ac:dyDescent="0.25">
      <c r="B350" s="203">
        <f t="shared" si="11"/>
        <v>39595</v>
      </c>
      <c r="C350" s="313">
        <v>0.25635194509398535</v>
      </c>
      <c r="D350" s="313">
        <v>311326.51333333331</v>
      </c>
      <c r="E350" s="210">
        <f t="shared" si="10"/>
        <v>-1.3612039931315729</v>
      </c>
    </row>
    <row r="351" spans="2:5" ht="15" x14ac:dyDescent="0.25">
      <c r="B351" s="203">
        <f t="shared" si="11"/>
        <v>39596</v>
      </c>
      <c r="C351" s="313">
        <v>4.5036398498721264E-2</v>
      </c>
      <c r="D351" s="313">
        <v>54694.43546666667</v>
      </c>
      <c r="E351" s="210">
        <f t="shared" ref="E351:E414" si="12">IF(C351=0,"",LN(C351))</f>
        <v>-3.1002842606320198</v>
      </c>
    </row>
    <row r="352" spans="2:5" ht="15" x14ac:dyDescent="0.25">
      <c r="B352" s="203">
        <f t="shared" si="11"/>
        <v>39597</v>
      </c>
      <c r="C352" s="313">
        <v>0.58909143272505615</v>
      </c>
      <c r="D352" s="313">
        <v>715421.84600000002</v>
      </c>
      <c r="E352" s="210">
        <f t="shared" si="12"/>
        <v>-0.52917387354945611</v>
      </c>
    </row>
    <row r="353" spans="2:5" ht="15" x14ac:dyDescent="0.25">
      <c r="B353" s="203">
        <f t="shared" si="11"/>
        <v>39598</v>
      </c>
      <c r="C353" s="313">
        <v>1.1430807206377362</v>
      </c>
      <c r="D353" s="313">
        <v>1388213.9068</v>
      </c>
      <c r="E353" s="210">
        <f t="shared" si="12"/>
        <v>0.13372700404937954</v>
      </c>
    </row>
    <row r="354" spans="2:5" ht="15" x14ac:dyDescent="0.25">
      <c r="B354" s="203">
        <f t="shared" si="11"/>
        <v>39599</v>
      </c>
      <c r="C354" s="313">
        <v>0.39636542494543592</v>
      </c>
      <c r="D354" s="313">
        <v>481365.82583333337</v>
      </c>
      <c r="E354" s="210">
        <f t="shared" si="12"/>
        <v>-0.92541870297059159</v>
      </c>
    </row>
    <row r="355" spans="2:5" ht="15" x14ac:dyDescent="0.25">
      <c r="B355" s="203">
        <f t="shared" si="11"/>
        <v>39600</v>
      </c>
      <c r="C355" s="313">
        <v>0.19657982834040569</v>
      </c>
      <c r="D355" s="313">
        <v>239548.55916666667</v>
      </c>
      <c r="E355" s="210">
        <f t="shared" si="12"/>
        <v>-1.6266866790742431</v>
      </c>
    </row>
    <row r="356" spans="2:5" ht="15" x14ac:dyDescent="0.25">
      <c r="B356" s="203">
        <f t="shared" si="11"/>
        <v>39601</v>
      </c>
      <c r="C356" s="313">
        <v>0.41817976092473086</v>
      </c>
      <c r="D356" s="313">
        <v>509586.15666666668</v>
      </c>
      <c r="E356" s="210">
        <f t="shared" si="12"/>
        <v>-0.8718438888432396</v>
      </c>
    </row>
    <row r="357" spans="2:5" ht="15" x14ac:dyDescent="0.25">
      <c r="B357" s="203">
        <f t="shared" si="11"/>
        <v>39602</v>
      </c>
      <c r="C357" s="313">
        <v>0.61493812128603409</v>
      </c>
      <c r="D357" s="313">
        <v>749352.27166666673</v>
      </c>
      <c r="E357" s="210">
        <f t="shared" si="12"/>
        <v>-0.48623363203279435</v>
      </c>
    </row>
    <row r="358" spans="2:5" ht="15" x14ac:dyDescent="0.25">
      <c r="B358" s="203">
        <f t="shared" si="11"/>
        <v>39603</v>
      </c>
      <c r="C358" s="313">
        <v>0.46349795758452078</v>
      </c>
      <c r="D358" s="313">
        <v>564810.07666666678</v>
      </c>
      <c r="E358" s="210">
        <f t="shared" si="12"/>
        <v>-0.7689533004918242</v>
      </c>
    </row>
    <row r="359" spans="2:5" ht="15" x14ac:dyDescent="0.25">
      <c r="B359" s="203">
        <f t="shared" si="11"/>
        <v>39604</v>
      </c>
      <c r="C359" s="313">
        <v>5.7825516780295967E-2</v>
      </c>
      <c r="D359" s="313">
        <v>70465.11</v>
      </c>
      <c r="E359" s="210">
        <f t="shared" si="12"/>
        <v>-2.85032513393447</v>
      </c>
    </row>
    <row r="360" spans="2:5" ht="15" x14ac:dyDescent="0.25">
      <c r="B360" s="203">
        <f t="shared" si="11"/>
        <v>39605</v>
      </c>
      <c r="C360" s="313">
        <v>4.1705862959079743E-2</v>
      </c>
      <c r="D360" s="313">
        <v>50821.996666666673</v>
      </c>
      <c r="E360" s="210">
        <f t="shared" si="12"/>
        <v>-3.1771135615213471</v>
      </c>
    </row>
    <row r="361" spans="2:5" ht="15" x14ac:dyDescent="0.25">
      <c r="B361" s="203">
        <f t="shared" si="11"/>
        <v>39606</v>
      </c>
      <c r="C361" s="313">
        <v>6.6269975302811146E-2</v>
      </c>
      <c r="D361" s="313">
        <v>80755.371666666673</v>
      </c>
      <c r="E361" s="210">
        <f t="shared" si="12"/>
        <v>-2.7140183455573217</v>
      </c>
    </row>
    <row r="362" spans="2:5" ht="15" x14ac:dyDescent="0.25">
      <c r="B362" s="203">
        <f t="shared" si="11"/>
        <v>39607</v>
      </c>
      <c r="C362" s="313">
        <v>6.5307699424612634E-2</v>
      </c>
      <c r="D362" s="313">
        <v>79582.759999999995</v>
      </c>
      <c r="E362" s="210">
        <f t="shared" si="12"/>
        <v>-2.7286453411571094</v>
      </c>
    </row>
    <row r="363" spans="2:5" ht="15" x14ac:dyDescent="0.25">
      <c r="B363" s="203">
        <f t="shared" si="11"/>
        <v>39608</v>
      </c>
      <c r="C363" s="313">
        <v>0.10162052758751329</v>
      </c>
      <c r="D363" s="313">
        <v>123832.90376666667</v>
      </c>
      <c r="E363" s="210">
        <f t="shared" si="12"/>
        <v>-2.2865097210615448</v>
      </c>
    </row>
    <row r="364" spans="2:5" ht="15" x14ac:dyDescent="0.25">
      <c r="B364" s="203">
        <f t="shared" si="11"/>
        <v>39609</v>
      </c>
      <c r="C364" s="313">
        <v>1.3722581384873101E-2</v>
      </c>
      <c r="D364" s="313">
        <v>16722.084999999999</v>
      </c>
      <c r="E364" s="210">
        <f t="shared" si="12"/>
        <v>-4.2887125267964317</v>
      </c>
    </row>
    <row r="365" spans="2:5" ht="15" x14ac:dyDescent="0.25">
      <c r="B365" s="203">
        <f t="shared" si="11"/>
        <v>39610</v>
      </c>
      <c r="C365" s="313">
        <v>6.9906026496310628E-2</v>
      </c>
      <c r="D365" s="313">
        <v>85186.1967</v>
      </c>
      <c r="E365" s="210">
        <f t="shared" si="12"/>
        <v>-2.6606034174886464</v>
      </c>
    </row>
    <row r="366" spans="2:5" ht="15" x14ac:dyDescent="0.25">
      <c r="B366" s="203">
        <f t="shared" si="11"/>
        <v>39611</v>
      </c>
      <c r="C366" s="313">
        <v>0.22529595306297862</v>
      </c>
      <c r="D366" s="313">
        <v>274541.5</v>
      </c>
      <c r="E366" s="210">
        <f t="shared" si="12"/>
        <v>-1.4903403941421107</v>
      </c>
    </row>
    <row r="367" spans="2:5" ht="15" x14ac:dyDescent="0.25">
      <c r="B367" s="203">
        <f t="shared" si="11"/>
        <v>39612</v>
      </c>
      <c r="C367" s="313">
        <v>0.13864412265842854</v>
      </c>
      <c r="D367" s="313">
        <v>168949.17499999999</v>
      </c>
      <c r="E367" s="210">
        <f t="shared" si="12"/>
        <v>-1.9758448975885401</v>
      </c>
    </row>
    <row r="368" spans="2:5" ht="15" x14ac:dyDescent="0.25">
      <c r="B368" s="203">
        <f t="shared" si="11"/>
        <v>39613</v>
      </c>
      <c r="C368" s="313">
        <v>0.22091173970852662</v>
      </c>
      <c r="D368" s="313">
        <v>269198.97833333333</v>
      </c>
      <c r="E368" s="210">
        <f t="shared" si="12"/>
        <v>-1.5099920250676777</v>
      </c>
    </row>
    <row r="369" spans="2:5" ht="15" x14ac:dyDescent="0.25">
      <c r="B369" s="203">
        <f t="shared" si="11"/>
        <v>39614</v>
      </c>
      <c r="C369" s="313">
        <v>7.7867287964418219E-2</v>
      </c>
      <c r="D369" s="313">
        <v>94887.643333333341</v>
      </c>
      <c r="E369" s="210">
        <f t="shared" si="12"/>
        <v>-2.5527493377329096</v>
      </c>
    </row>
    <row r="370" spans="2:5" ht="15" x14ac:dyDescent="0.25">
      <c r="B370" s="203">
        <f t="shared" si="11"/>
        <v>39615</v>
      </c>
      <c r="C370" s="313">
        <v>4.2490802714969425E-2</v>
      </c>
      <c r="D370" s="313">
        <v>51778.5098</v>
      </c>
      <c r="E370" s="210">
        <f t="shared" si="12"/>
        <v>-3.1584676331776778</v>
      </c>
    </row>
    <row r="371" spans="2:5" ht="15" x14ac:dyDescent="0.25">
      <c r="B371" s="203">
        <f t="shared" si="11"/>
        <v>39616</v>
      </c>
      <c r="C371" s="313">
        <v>3.8520169328212318E-2</v>
      </c>
      <c r="D371" s="313">
        <v>46939.969066666672</v>
      </c>
      <c r="E371" s="210">
        <f t="shared" si="12"/>
        <v>-3.2565732962100484</v>
      </c>
    </row>
    <row r="372" spans="2:5" ht="15" x14ac:dyDescent="0.25">
      <c r="B372" s="203">
        <f t="shared" si="11"/>
        <v>39617</v>
      </c>
      <c r="C372" s="313">
        <v>0.12641716401475175</v>
      </c>
      <c r="D372" s="313">
        <v>154049.62833333336</v>
      </c>
      <c r="E372" s="210">
        <f t="shared" si="12"/>
        <v>-2.0681680152322306</v>
      </c>
    </row>
    <row r="373" spans="2:5" ht="15" x14ac:dyDescent="0.25">
      <c r="B373" s="203">
        <f t="shared" si="11"/>
        <v>39618</v>
      </c>
      <c r="C373" s="313">
        <v>0.14037683252051339</v>
      </c>
      <c r="D373" s="313">
        <v>171060.62333333332</v>
      </c>
      <c r="E373" s="210">
        <f t="shared" si="12"/>
        <v>-1.9634248115438169</v>
      </c>
    </row>
    <row r="374" spans="2:5" ht="15" x14ac:dyDescent="0.25">
      <c r="B374" s="203">
        <f t="shared" si="11"/>
        <v>39619</v>
      </c>
      <c r="C374" s="313">
        <v>0.2206905850456771</v>
      </c>
      <c r="D374" s="313">
        <v>268929.48333333334</v>
      </c>
      <c r="E374" s="210">
        <f t="shared" si="12"/>
        <v>-1.5109936261415002</v>
      </c>
    </row>
    <row r="375" spans="2:5" ht="15" x14ac:dyDescent="0.25">
      <c r="B375" s="203">
        <f t="shared" si="11"/>
        <v>39620</v>
      </c>
      <c r="C375" s="313">
        <v>6.1789349856411109E-2</v>
      </c>
      <c r="D375" s="313">
        <v>75295.364000000001</v>
      </c>
      <c r="E375" s="210">
        <f t="shared" si="12"/>
        <v>-2.7840242617899622</v>
      </c>
    </row>
    <row r="376" spans="2:5" ht="15" x14ac:dyDescent="0.25">
      <c r="B376" s="203">
        <f t="shared" si="11"/>
        <v>39621</v>
      </c>
      <c r="C376" s="313">
        <v>6.7844094990263337E-2</v>
      </c>
      <c r="D376" s="313">
        <v>82673.564933333342</v>
      </c>
      <c r="E376" s="210">
        <f t="shared" si="12"/>
        <v>-2.6905429268458296</v>
      </c>
    </row>
    <row r="377" spans="2:5" ht="15" x14ac:dyDescent="0.25">
      <c r="B377" s="203">
        <f t="shared" si="11"/>
        <v>39622</v>
      </c>
      <c r="C377" s="313">
        <v>0.12233522832801393</v>
      </c>
      <c r="D377" s="313">
        <v>149075.45666666667</v>
      </c>
      <c r="E377" s="210">
        <f t="shared" si="12"/>
        <v>-2.1009902292959195</v>
      </c>
    </row>
    <row r="378" spans="2:5" ht="15" x14ac:dyDescent="0.25">
      <c r="B378" s="203">
        <f t="shared" si="11"/>
        <v>39623</v>
      </c>
      <c r="C378" s="313">
        <v>7.6281510406192594E-3</v>
      </c>
      <c r="D378" s="313">
        <v>9295.5244000000002</v>
      </c>
      <c r="E378" s="210">
        <f t="shared" si="12"/>
        <v>-4.8759097906246778</v>
      </c>
    </row>
    <row r="379" spans="2:5" ht="15" x14ac:dyDescent="0.25">
      <c r="B379" s="203">
        <f t="shared" si="11"/>
        <v>39624</v>
      </c>
      <c r="C379" s="313">
        <v>4.2082610267818135E-2</v>
      </c>
      <c r="D379" s="313">
        <v>51281.093999999997</v>
      </c>
      <c r="E379" s="210">
        <f t="shared" si="12"/>
        <v>-3.1681206813972023</v>
      </c>
    </row>
    <row r="380" spans="2:5" ht="15" x14ac:dyDescent="0.25">
      <c r="B380" s="203">
        <f t="shared" si="11"/>
        <v>39625</v>
      </c>
      <c r="C380" s="313">
        <v>3.4028118877405554E-2</v>
      </c>
      <c r="D380" s="313">
        <v>41466.039100000002</v>
      </c>
      <c r="E380" s="210">
        <f t="shared" si="12"/>
        <v>-3.3805680703573349</v>
      </c>
    </row>
    <row r="381" spans="2:5" ht="15" x14ac:dyDescent="0.25">
      <c r="B381" s="203">
        <f t="shared" si="11"/>
        <v>39626</v>
      </c>
      <c r="C381" s="313">
        <v>0.16349036107154771</v>
      </c>
      <c r="D381" s="313">
        <v>199226.34363333334</v>
      </c>
      <c r="E381" s="210">
        <f t="shared" si="12"/>
        <v>-1.8110012440735057</v>
      </c>
    </row>
    <row r="382" spans="2:5" ht="15" x14ac:dyDescent="0.25">
      <c r="B382" s="203">
        <f t="shared" si="11"/>
        <v>39627</v>
      </c>
      <c r="C382" s="313">
        <v>0.11870528398864728</v>
      </c>
      <c r="D382" s="313">
        <v>144652.07333333333</v>
      </c>
      <c r="E382" s="210">
        <f t="shared" si="12"/>
        <v>-2.1311114628674321</v>
      </c>
    </row>
    <row r="383" spans="2:5" ht="15" x14ac:dyDescent="0.25">
      <c r="B383" s="203">
        <f t="shared" si="11"/>
        <v>39628</v>
      </c>
      <c r="C383" s="313">
        <v>1.1773592747389042E-2</v>
      </c>
      <c r="D383" s="313">
        <v>14347.08333333333</v>
      </c>
      <c r="E383" s="210">
        <f t="shared" si="12"/>
        <v>-4.441896158120791</v>
      </c>
    </row>
    <row r="384" spans="2:5" ht="15" x14ac:dyDescent="0.25">
      <c r="B384" s="203">
        <f t="shared" si="11"/>
        <v>39629</v>
      </c>
      <c r="C384" s="313">
        <v>0.12479415505528992</v>
      </c>
      <c r="D384" s="313">
        <v>152071.85949999999</v>
      </c>
      <c r="E384" s="210">
        <f t="shared" si="12"/>
        <v>-2.081089658636448</v>
      </c>
    </row>
    <row r="385" spans="2:5" ht="15" x14ac:dyDescent="0.25">
      <c r="B385" s="203">
        <f t="shared" si="11"/>
        <v>39630</v>
      </c>
      <c r="C385" s="313">
        <v>0.18794535643743385</v>
      </c>
      <c r="D385" s="313">
        <v>229707.84666666665</v>
      </c>
      <c r="E385" s="210">
        <f t="shared" si="12"/>
        <v>-1.6716040156488847</v>
      </c>
    </row>
    <row r="386" spans="2:5" ht="15" x14ac:dyDescent="0.25">
      <c r="B386" s="203">
        <f t="shared" si="11"/>
        <v>39631</v>
      </c>
      <c r="C386" s="313">
        <v>0.16708633511457652</v>
      </c>
      <c r="D386" s="313">
        <v>204213.83626666668</v>
      </c>
      <c r="E386" s="210">
        <f t="shared" si="12"/>
        <v>-1.7892446234178239</v>
      </c>
    </row>
    <row r="387" spans="2:5" ht="15" x14ac:dyDescent="0.25">
      <c r="B387" s="203">
        <f t="shared" si="11"/>
        <v>39632</v>
      </c>
      <c r="C387" s="313">
        <v>0.17514725793400907</v>
      </c>
      <c r="D387" s="313">
        <v>214065.94039999999</v>
      </c>
      <c r="E387" s="210">
        <f t="shared" si="12"/>
        <v>-1.7421281849906847</v>
      </c>
    </row>
    <row r="388" spans="2:5" ht="15" x14ac:dyDescent="0.25">
      <c r="B388" s="203">
        <f t="shared" si="11"/>
        <v>39633</v>
      </c>
      <c r="C388" s="313">
        <v>6.4285962743660899E-2</v>
      </c>
      <c r="D388" s="313">
        <v>78570.656666666662</v>
      </c>
      <c r="E388" s="210">
        <f t="shared" si="12"/>
        <v>-2.7444139803791621</v>
      </c>
    </row>
    <row r="389" spans="2:5" ht="15" x14ac:dyDescent="0.25">
      <c r="B389" s="203">
        <f t="shared" si="11"/>
        <v>39634</v>
      </c>
      <c r="C389" s="313">
        <v>0.31313054647251704</v>
      </c>
      <c r="D389" s="313">
        <v>382709.87333333329</v>
      </c>
      <c r="E389" s="210">
        <f t="shared" si="12"/>
        <v>-1.1611350940144027</v>
      </c>
    </row>
    <row r="390" spans="2:5" ht="15" x14ac:dyDescent="0.25">
      <c r="B390" s="203">
        <f t="shared" si="11"/>
        <v>39635</v>
      </c>
      <c r="C390" s="313">
        <v>0.22547297608370356</v>
      </c>
      <c r="D390" s="313">
        <v>275574.30946666672</v>
      </c>
      <c r="E390" s="210">
        <f t="shared" si="12"/>
        <v>-1.4895549672043649</v>
      </c>
    </row>
    <row r="391" spans="2:5" ht="15" x14ac:dyDescent="0.25">
      <c r="B391" s="203">
        <f t="shared" si="11"/>
        <v>39636</v>
      </c>
      <c r="C391" s="313">
        <v>2.8449877880237385E-2</v>
      </c>
      <c r="D391" s="313">
        <v>34771.596966666672</v>
      </c>
      <c r="E391" s="210">
        <f t="shared" si="12"/>
        <v>-3.5596114108535479</v>
      </c>
    </row>
    <row r="392" spans="2:5" ht="15" x14ac:dyDescent="0.25">
      <c r="B392" s="203">
        <f t="shared" si="11"/>
        <v>39637</v>
      </c>
      <c r="C392" s="313">
        <v>9.0720284605495985E-2</v>
      </c>
      <c r="D392" s="313">
        <v>110878.83</v>
      </c>
      <c r="E392" s="210">
        <f t="shared" si="12"/>
        <v>-2.3999743018218136</v>
      </c>
    </row>
    <row r="393" spans="2:5" ht="15" x14ac:dyDescent="0.25">
      <c r="B393" s="203">
        <f t="shared" si="11"/>
        <v>39638</v>
      </c>
      <c r="C393" s="313">
        <v>0.64862030124954206</v>
      </c>
      <c r="D393" s="313">
        <v>792747.29383333342</v>
      </c>
      <c r="E393" s="210">
        <f t="shared" si="12"/>
        <v>-0.43290778549153885</v>
      </c>
    </row>
    <row r="394" spans="2:5" ht="15" x14ac:dyDescent="0.25">
      <c r="B394" s="203">
        <f t="shared" si="11"/>
        <v>39639</v>
      </c>
      <c r="C394" s="313">
        <v>0.36259924842680252</v>
      </c>
      <c r="D394" s="313">
        <v>443170.79249999998</v>
      </c>
      <c r="E394" s="210">
        <f t="shared" si="12"/>
        <v>-1.0144570533971182</v>
      </c>
    </row>
    <row r="395" spans="2:5" ht="15" x14ac:dyDescent="0.25">
      <c r="B395" s="203">
        <f t="shared" si="11"/>
        <v>39640</v>
      </c>
      <c r="C395" s="313">
        <v>0.20582878888172998</v>
      </c>
      <c r="D395" s="313">
        <v>251565.076</v>
      </c>
      <c r="E395" s="210">
        <f t="shared" si="12"/>
        <v>-1.5807105776992285</v>
      </c>
    </row>
    <row r="396" spans="2:5" ht="15" x14ac:dyDescent="0.25">
      <c r="B396" s="203">
        <f t="shared" si="11"/>
        <v>39641</v>
      </c>
      <c r="C396" s="313">
        <v>0.16221604177196092</v>
      </c>
      <c r="D396" s="313">
        <v>198261.337</v>
      </c>
      <c r="E396" s="210">
        <f t="shared" si="12"/>
        <v>-1.8188262410077414</v>
      </c>
    </row>
    <row r="397" spans="2:5" ht="15" x14ac:dyDescent="0.25">
      <c r="B397" s="203">
        <f t="shared" si="11"/>
        <v>39642</v>
      </c>
      <c r="C397" s="313">
        <v>7.4800087163375009E-2</v>
      </c>
      <c r="D397" s="313">
        <v>91421.077266666674</v>
      </c>
      <c r="E397" s="210">
        <f t="shared" si="12"/>
        <v>-2.5929362287166224</v>
      </c>
    </row>
    <row r="398" spans="2:5" ht="15" x14ac:dyDescent="0.25">
      <c r="B398" s="203">
        <f t="shared" si="11"/>
        <v>39643</v>
      </c>
      <c r="C398" s="313">
        <v>0.26976164621897158</v>
      </c>
      <c r="D398" s="313">
        <v>329704.16529999999</v>
      </c>
      <c r="E398" s="210">
        <f t="shared" si="12"/>
        <v>-1.3102165016554919</v>
      </c>
    </row>
    <row r="399" spans="2:5" ht="15" x14ac:dyDescent="0.25">
      <c r="B399" s="203">
        <f t="shared" si="11"/>
        <v>39644</v>
      </c>
      <c r="C399" s="313">
        <v>6.0412916897911499E-2</v>
      </c>
      <c r="D399" s="313">
        <v>73836.998766666671</v>
      </c>
      <c r="E399" s="210">
        <f t="shared" si="12"/>
        <v>-2.8065523409795996</v>
      </c>
    </row>
    <row r="400" spans="2:5" ht="15" x14ac:dyDescent="0.25">
      <c r="B400" s="203">
        <f t="shared" si="11"/>
        <v>39645</v>
      </c>
      <c r="C400" s="313">
        <v>0.11514372121286728</v>
      </c>
      <c r="D400" s="313">
        <v>140729.28833333333</v>
      </c>
      <c r="E400" s="210">
        <f t="shared" si="12"/>
        <v>-2.1615741812288665</v>
      </c>
    </row>
    <row r="401" spans="2:5" ht="15" x14ac:dyDescent="0.25">
      <c r="B401" s="203">
        <f t="shared" si="11"/>
        <v>39646</v>
      </c>
      <c r="C401" s="313">
        <v>0.29919565298922063</v>
      </c>
      <c r="D401" s="313">
        <v>365678.57</v>
      </c>
      <c r="E401" s="210">
        <f t="shared" si="12"/>
        <v>-1.2066575617667015</v>
      </c>
    </row>
    <row r="402" spans="2:5" ht="15" x14ac:dyDescent="0.25">
      <c r="B402" s="203">
        <f t="shared" si="11"/>
        <v>39647</v>
      </c>
      <c r="C402" s="313">
        <v>0.11486012869437988</v>
      </c>
      <c r="D402" s="313">
        <v>140382.68</v>
      </c>
      <c r="E402" s="210">
        <f t="shared" si="12"/>
        <v>-2.1640401631010295</v>
      </c>
    </row>
    <row r="403" spans="2:5" ht="15" x14ac:dyDescent="0.25">
      <c r="B403" s="203">
        <f t="shared" si="11"/>
        <v>39648</v>
      </c>
      <c r="C403" s="313">
        <v>0.1810352554807973</v>
      </c>
      <c r="D403" s="313">
        <v>221262.28333333333</v>
      </c>
      <c r="E403" s="210">
        <f t="shared" si="12"/>
        <v>-1.7090634850219326</v>
      </c>
    </row>
    <row r="404" spans="2:5" ht="15" x14ac:dyDescent="0.25">
      <c r="B404" s="203">
        <f t="shared" si="11"/>
        <v>39649</v>
      </c>
      <c r="C404" s="313">
        <v>0.14919972786318378</v>
      </c>
      <c r="D404" s="313">
        <v>182352.72666666665</v>
      </c>
      <c r="E404" s="210">
        <f t="shared" si="12"/>
        <v>-1.9024694151874391</v>
      </c>
    </row>
    <row r="405" spans="2:5" ht="15" x14ac:dyDescent="0.25">
      <c r="B405" s="203">
        <f t="shared" ref="B405:B468" si="13">B404+1</f>
        <v>39650</v>
      </c>
      <c r="C405" s="313">
        <v>0.2225954134924876</v>
      </c>
      <c r="D405" s="313">
        <v>272057.33666666667</v>
      </c>
      <c r="E405" s="210">
        <f t="shared" si="12"/>
        <v>-1.5023994446095328</v>
      </c>
    </row>
    <row r="406" spans="2:5" ht="15" x14ac:dyDescent="0.25">
      <c r="B406" s="203">
        <f t="shared" si="13"/>
        <v>39651</v>
      </c>
      <c r="C406" s="313">
        <v>0.11212708574514285</v>
      </c>
      <c r="D406" s="313">
        <v>137042.33989999999</v>
      </c>
      <c r="E406" s="210">
        <f t="shared" si="12"/>
        <v>-2.1881223568128214</v>
      </c>
    </row>
    <row r="407" spans="2:5" ht="15" x14ac:dyDescent="0.25">
      <c r="B407" s="203">
        <f t="shared" si="13"/>
        <v>39652</v>
      </c>
      <c r="C407" s="313">
        <v>0.1600379162281296</v>
      </c>
      <c r="D407" s="313">
        <v>195599.22</v>
      </c>
      <c r="E407" s="210">
        <f t="shared" si="12"/>
        <v>-1.8323445153969782</v>
      </c>
    </row>
    <row r="408" spans="2:5" ht="15" x14ac:dyDescent="0.25">
      <c r="B408" s="203">
        <f t="shared" si="13"/>
        <v>39653</v>
      </c>
      <c r="C408" s="313">
        <v>5.7727173550708478E-2</v>
      </c>
      <c r="D408" s="313">
        <v>70554.468500000003</v>
      </c>
      <c r="E408" s="210">
        <f t="shared" si="12"/>
        <v>-2.8520272709085148</v>
      </c>
    </row>
    <row r="409" spans="2:5" ht="15" x14ac:dyDescent="0.25">
      <c r="B409" s="203">
        <f t="shared" si="13"/>
        <v>39654</v>
      </c>
      <c r="C409" s="313">
        <v>0.10077793360374927</v>
      </c>
      <c r="D409" s="313">
        <v>123171.34383333333</v>
      </c>
      <c r="E409" s="210">
        <f t="shared" si="12"/>
        <v>-2.2948358599709606</v>
      </c>
    </row>
    <row r="410" spans="2:5" ht="15" x14ac:dyDescent="0.25">
      <c r="B410" s="203">
        <f t="shared" si="13"/>
        <v>39655</v>
      </c>
      <c r="C410" s="313">
        <v>0.3708947480301053</v>
      </c>
      <c r="D410" s="313">
        <v>453309.59766666667</v>
      </c>
      <c r="E410" s="210">
        <f t="shared" si="12"/>
        <v>-0.99183695465666255</v>
      </c>
    </row>
    <row r="411" spans="2:5" ht="15" x14ac:dyDescent="0.25">
      <c r="B411" s="203">
        <f t="shared" si="13"/>
        <v>39656</v>
      </c>
      <c r="C411" s="313">
        <v>0.4803543598872283</v>
      </c>
      <c r="D411" s="313">
        <v>587091.73633333331</v>
      </c>
      <c r="E411" s="210">
        <f t="shared" si="12"/>
        <v>-0.73323119768745504</v>
      </c>
    </row>
    <row r="412" spans="2:5" ht="15" x14ac:dyDescent="0.25">
      <c r="B412" s="203">
        <f t="shared" si="13"/>
        <v>39657</v>
      </c>
      <c r="C412" s="313">
        <v>0.1277108391361961</v>
      </c>
      <c r="D412" s="313">
        <v>156088.88886666668</v>
      </c>
      <c r="E412" s="210">
        <f t="shared" si="12"/>
        <v>-2.0579866398574187</v>
      </c>
    </row>
    <row r="413" spans="2:5" ht="15" x14ac:dyDescent="0.25">
      <c r="B413" s="203">
        <f t="shared" si="13"/>
        <v>39658</v>
      </c>
      <c r="C413" s="313">
        <v>3.1717805324284157E-2</v>
      </c>
      <c r="D413" s="313">
        <v>38765.675833333335</v>
      </c>
      <c r="E413" s="210">
        <f t="shared" si="12"/>
        <v>-3.450877073629206</v>
      </c>
    </row>
    <row r="414" spans="2:5" ht="15" x14ac:dyDescent="0.25">
      <c r="B414" s="203">
        <f t="shared" si="13"/>
        <v>39659</v>
      </c>
      <c r="C414" s="313">
        <v>4.1822407965290131E-2</v>
      </c>
      <c r="D414" s="313">
        <v>51115.576666666675</v>
      </c>
      <c r="E414" s="210">
        <f t="shared" si="12"/>
        <v>-3.174323007364042</v>
      </c>
    </row>
    <row r="415" spans="2:5" ht="15" x14ac:dyDescent="0.25">
      <c r="B415" s="203">
        <f t="shared" si="13"/>
        <v>39660</v>
      </c>
      <c r="C415" s="313">
        <v>9.0631836576541058E-2</v>
      </c>
      <c r="D415" s="313">
        <v>110770.72833333333</v>
      </c>
      <c r="E415" s="210">
        <f t="shared" ref="E415:E478" si="14">IF(C415=0,"",LN(C415))</f>
        <v>-2.4009497305666372</v>
      </c>
    </row>
    <row r="416" spans="2:5" ht="15" x14ac:dyDescent="0.25">
      <c r="B416" s="203">
        <f t="shared" si="13"/>
        <v>39661</v>
      </c>
      <c r="C416" s="313">
        <v>0.11174443465497462</v>
      </c>
      <c r="D416" s="313">
        <v>137313.95360000001</v>
      </c>
      <c r="E416" s="210">
        <f t="shared" si="14"/>
        <v>-2.1915408484738004</v>
      </c>
    </row>
    <row r="417" spans="2:5" ht="15" x14ac:dyDescent="0.25">
      <c r="B417" s="203">
        <f t="shared" si="13"/>
        <v>39662</v>
      </c>
      <c r="C417" s="313">
        <v>0.44312343372792667</v>
      </c>
      <c r="D417" s="313">
        <v>544519.56203333323</v>
      </c>
      <c r="E417" s="210">
        <f t="shared" si="14"/>
        <v>-0.81390691630751699</v>
      </c>
    </row>
    <row r="418" spans="2:5" ht="15" x14ac:dyDescent="0.25">
      <c r="B418" s="203">
        <f t="shared" si="13"/>
        <v>39663</v>
      </c>
      <c r="C418" s="313">
        <v>0.16648364188279929</v>
      </c>
      <c r="D418" s="313">
        <v>204578.66333333333</v>
      </c>
      <c r="E418" s="210">
        <f t="shared" si="14"/>
        <v>-1.7928582213383406</v>
      </c>
    </row>
    <row r="419" spans="2:5" ht="15" x14ac:dyDescent="0.25">
      <c r="B419" s="203">
        <f t="shared" si="13"/>
        <v>39664</v>
      </c>
      <c r="C419" s="313">
        <v>0.29244018222749613</v>
      </c>
      <c r="D419" s="313">
        <v>359356.75666666671</v>
      </c>
      <c r="E419" s="210">
        <f t="shared" si="14"/>
        <v>-1.2294951384294082</v>
      </c>
    </row>
    <row r="420" spans="2:5" ht="15" x14ac:dyDescent="0.25">
      <c r="B420" s="203">
        <f t="shared" si="13"/>
        <v>39665</v>
      </c>
      <c r="C420" s="313">
        <v>3.6367232064198007E-2</v>
      </c>
      <c r="D420" s="313">
        <v>44688.833333333328</v>
      </c>
      <c r="E420" s="210">
        <f t="shared" si="14"/>
        <v>-3.3140871277955601</v>
      </c>
    </row>
    <row r="421" spans="2:5" ht="15" x14ac:dyDescent="0.25">
      <c r="B421" s="203">
        <f t="shared" si="13"/>
        <v>39666</v>
      </c>
      <c r="C421" s="313">
        <v>9.1934079657703324E-2</v>
      </c>
      <c r="D421" s="313">
        <v>112970.56526666667</v>
      </c>
      <c r="E421" s="210">
        <f t="shared" si="14"/>
        <v>-2.3866834842198998</v>
      </c>
    </row>
    <row r="422" spans="2:5" ht="15" x14ac:dyDescent="0.25">
      <c r="B422" s="203">
        <f t="shared" si="13"/>
        <v>39667</v>
      </c>
      <c r="C422" s="313">
        <v>6.6205953738724468E-2</v>
      </c>
      <c r="D422" s="313">
        <v>81355.293333333335</v>
      </c>
      <c r="E422" s="210">
        <f t="shared" si="14"/>
        <v>-2.7149848844528619</v>
      </c>
    </row>
    <row r="423" spans="2:5" ht="15" x14ac:dyDescent="0.25">
      <c r="B423" s="203">
        <f t="shared" si="13"/>
        <v>39668</v>
      </c>
      <c r="C423" s="313">
        <v>5.5994373565118764E-2</v>
      </c>
      <c r="D423" s="313">
        <v>68807.085000000006</v>
      </c>
      <c r="E423" s="210">
        <f t="shared" si="14"/>
        <v>-2.8825040653460929</v>
      </c>
    </row>
    <row r="424" spans="2:5" ht="15" x14ac:dyDescent="0.25">
      <c r="B424" s="203">
        <f t="shared" si="13"/>
        <v>39669</v>
      </c>
      <c r="C424" s="313">
        <v>9.406509564445488E-2</v>
      </c>
      <c r="D424" s="313">
        <v>115589.20333333332</v>
      </c>
      <c r="E424" s="210">
        <f t="shared" si="14"/>
        <v>-2.3637682295284597</v>
      </c>
    </row>
    <row r="425" spans="2:5" ht="15" x14ac:dyDescent="0.25">
      <c r="B425" s="203">
        <f t="shared" si="13"/>
        <v>39670</v>
      </c>
      <c r="C425" s="313">
        <v>0.85494966365034308</v>
      </c>
      <c r="D425" s="313">
        <v>1050580.45</v>
      </c>
      <c r="E425" s="210">
        <f t="shared" si="14"/>
        <v>-0.15671268470203076</v>
      </c>
    </row>
    <row r="426" spans="2:5" ht="15" x14ac:dyDescent="0.25">
      <c r="B426" s="203">
        <f t="shared" si="13"/>
        <v>39671</v>
      </c>
      <c r="C426" s="313">
        <v>0.2025339721059895</v>
      </c>
      <c r="D426" s="313">
        <v>248878.0809</v>
      </c>
      <c r="E426" s="210">
        <f t="shared" si="14"/>
        <v>-1.5968476430198952</v>
      </c>
    </row>
    <row r="427" spans="2:5" ht="15" x14ac:dyDescent="0.25">
      <c r="B427" s="203">
        <f t="shared" si="13"/>
        <v>39672</v>
      </c>
      <c r="C427" s="313">
        <v>0.18291600845081107</v>
      </c>
      <c r="D427" s="313">
        <v>224771.10716666668</v>
      </c>
      <c r="E427" s="210">
        <f t="shared" si="14"/>
        <v>-1.6987282017139309</v>
      </c>
    </row>
    <row r="428" spans="2:5" ht="15" x14ac:dyDescent="0.25">
      <c r="B428" s="203">
        <f t="shared" si="13"/>
        <v>39673</v>
      </c>
      <c r="C428" s="313">
        <v>1.4910764469562907</v>
      </c>
      <c r="D428" s="313">
        <v>1832266.6599333333</v>
      </c>
      <c r="E428" s="210">
        <f t="shared" si="14"/>
        <v>0.39949830673937747</v>
      </c>
    </row>
    <row r="429" spans="2:5" ht="15" x14ac:dyDescent="0.25">
      <c r="B429" s="203">
        <f t="shared" si="13"/>
        <v>39674</v>
      </c>
      <c r="C429" s="313">
        <v>0.32028552229035434</v>
      </c>
      <c r="D429" s="313">
        <v>393573.70666666667</v>
      </c>
      <c r="E429" s="210">
        <f t="shared" si="14"/>
        <v>-1.1385424238558011</v>
      </c>
    </row>
    <row r="430" spans="2:5" ht="15" x14ac:dyDescent="0.25">
      <c r="B430" s="203">
        <f t="shared" si="13"/>
        <v>39675</v>
      </c>
      <c r="C430" s="313">
        <v>5.951091217924382E-2</v>
      </c>
      <c r="D430" s="313">
        <v>73128.282933333321</v>
      </c>
      <c r="E430" s="210">
        <f t="shared" si="14"/>
        <v>-2.8215955852754204</v>
      </c>
    </row>
    <row r="431" spans="2:5" ht="15" x14ac:dyDescent="0.25">
      <c r="B431" s="203">
        <f t="shared" si="13"/>
        <v>39676</v>
      </c>
      <c r="C431" s="313">
        <v>0.46001425579595995</v>
      </c>
      <c r="D431" s="313">
        <v>565275.36580000003</v>
      </c>
      <c r="E431" s="210">
        <f t="shared" si="14"/>
        <v>-0.77649779911842065</v>
      </c>
    </row>
    <row r="432" spans="2:5" ht="15" x14ac:dyDescent="0.25">
      <c r="B432" s="203">
        <f t="shared" si="13"/>
        <v>39677</v>
      </c>
      <c r="C432" s="313">
        <v>2.8734171094221873E-2</v>
      </c>
      <c r="D432" s="313">
        <v>35309.164600000004</v>
      </c>
      <c r="E432" s="210">
        <f t="shared" si="14"/>
        <v>-3.5496682339942049</v>
      </c>
    </row>
    <row r="433" spans="2:5" ht="15" x14ac:dyDescent="0.25">
      <c r="B433" s="203">
        <f t="shared" si="13"/>
        <v>39678</v>
      </c>
      <c r="C433" s="313">
        <v>0.13774395903022177</v>
      </c>
      <c r="D433" s="313">
        <v>169262.72576666667</v>
      </c>
      <c r="E433" s="210">
        <f t="shared" si="14"/>
        <v>-1.9823586865007954</v>
      </c>
    </row>
    <row r="434" spans="2:5" ht="15" x14ac:dyDescent="0.25">
      <c r="B434" s="203">
        <f t="shared" si="13"/>
        <v>39679</v>
      </c>
      <c r="C434" s="313">
        <v>4.7525902670815863E-2</v>
      </c>
      <c r="D434" s="313">
        <v>58400.846666666672</v>
      </c>
      <c r="E434" s="210">
        <f t="shared" si="14"/>
        <v>-3.0464803971885281</v>
      </c>
    </row>
    <row r="435" spans="2:5" ht="15" x14ac:dyDescent="0.25">
      <c r="B435" s="203">
        <f t="shared" si="13"/>
        <v>39680</v>
      </c>
      <c r="C435" s="313">
        <v>7.3623188336533987E-2</v>
      </c>
      <c r="D435" s="313">
        <v>90469.75</v>
      </c>
      <c r="E435" s="210">
        <f t="shared" si="14"/>
        <v>-2.6087952439476472</v>
      </c>
    </row>
    <row r="436" spans="2:5" ht="15" x14ac:dyDescent="0.25">
      <c r="B436" s="203">
        <f t="shared" si="13"/>
        <v>39681</v>
      </c>
      <c r="C436" s="313">
        <v>0.19343135175119006</v>
      </c>
      <c r="D436" s="313">
        <v>237692.58613333333</v>
      </c>
      <c r="E436" s="210">
        <f t="shared" si="14"/>
        <v>-1.6428326007702099</v>
      </c>
    </row>
    <row r="437" spans="2:5" ht="15" x14ac:dyDescent="0.25">
      <c r="B437" s="203">
        <f t="shared" si="13"/>
        <v>39682</v>
      </c>
      <c r="C437" s="313">
        <v>6.2366291468162388E-2</v>
      </c>
      <c r="D437" s="313">
        <v>76637.034133333334</v>
      </c>
      <c r="E437" s="210">
        <f t="shared" si="14"/>
        <v>-2.7747303503985226</v>
      </c>
    </row>
    <row r="438" spans="2:5" ht="15" x14ac:dyDescent="0.25">
      <c r="B438" s="203">
        <f t="shared" si="13"/>
        <v>39683</v>
      </c>
      <c r="C438" s="313">
        <v>0.26676673493487779</v>
      </c>
      <c r="D438" s="313">
        <v>327808.67499999999</v>
      </c>
      <c r="E438" s="210">
        <f t="shared" si="14"/>
        <v>-1.3213806543674536</v>
      </c>
    </row>
    <row r="439" spans="2:5" ht="15" x14ac:dyDescent="0.25">
      <c r="B439" s="203">
        <f t="shared" si="13"/>
        <v>39684</v>
      </c>
      <c r="C439" s="313">
        <v>0.10295330748975492</v>
      </c>
      <c r="D439" s="313">
        <v>126511.22833333333</v>
      </c>
      <c r="E439" s="210">
        <f t="shared" si="14"/>
        <v>-2.2734797188776832</v>
      </c>
    </row>
    <row r="440" spans="2:5" ht="15" x14ac:dyDescent="0.25">
      <c r="B440" s="203">
        <f t="shared" si="13"/>
        <v>39685</v>
      </c>
      <c r="C440" s="313">
        <v>0.10739665721355718</v>
      </c>
      <c r="D440" s="313">
        <v>131971.31160000002</v>
      </c>
      <c r="E440" s="210">
        <f t="shared" si="14"/>
        <v>-2.231226222032749</v>
      </c>
    </row>
    <row r="441" spans="2:5" ht="15" x14ac:dyDescent="0.25">
      <c r="B441" s="203">
        <f t="shared" si="13"/>
        <v>39686</v>
      </c>
      <c r="C441" s="313">
        <v>9.0348651740371863E-2</v>
      </c>
      <c r="D441" s="313">
        <v>111022.3575</v>
      </c>
      <c r="E441" s="210">
        <f t="shared" si="14"/>
        <v>-2.4040791846853278</v>
      </c>
    </row>
    <row r="442" spans="2:5" ht="15" x14ac:dyDescent="0.25">
      <c r="B442" s="203">
        <f t="shared" si="13"/>
        <v>39687</v>
      </c>
      <c r="C442" s="313">
        <v>8.7851163107417723E-2</v>
      </c>
      <c r="D442" s="313">
        <v>107953.39</v>
      </c>
      <c r="E442" s="210">
        <f t="shared" si="14"/>
        <v>-2.4321112247392618</v>
      </c>
    </row>
    <row r="443" spans="2:5" ht="15" x14ac:dyDescent="0.25">
      <c r="B443" s="203">
        <f t="shared" si="13"/>
        <v>39688</v>
      </c>
      <c r="C443" s="313">
        <v>3.1332936635649983E-2</v>
      </c>
      <c r="D443" s="313">
        <v>38502.583333333336</v>
      </c>
      <c r="E443" s="210">
        <f t="shared" si="14"/>
        <v>-3.4630854460247509</v>
      </c>
    </row>
    <row r="444" spans="2:5" ht="15" x14ac:dyDescent="0.25">
      <c r="B444" s="203">
        <f t="shared" si="13"/>
        <v>39689</v>
      </c>
      <c r="C444" s="313">
        <v>0.32301386966703877</v>
      </c>
      <c r="D444" s="313">
        <v>396926.35833333334</v>
      </c>
      <c r="E444" s="210">
        <f t="shared" si="14"/>
        <v>-1.1300600165357513</v>
      </c>
    </row>
    <row r="445" spans="2:5" ht="15" x14ac:dyDescent="0.25">
      <c r="B445" s="203">
        <f t="shared" si="13"/>
        <v>39690</v>
      </c>
      <c r="C445" s="313">
        <v>5.9094071351330719E-2</v>
      </c>
      <c r="D445" s="313">
        <v>72616.06</v>
      </c>
      <c r="E445" s="210">
        <f t="shared" si="14"/>
        <v>-2.8286246751463446</v>
      </c>
    </row>
    <row r="446" spans="2:5" ht="15" x14ac:dyDescent="0.25">
      <c r="B446" s="203">
        <f t="shared" si="13"/>
        <v>39691</v>
      </c>
      <c r="C446" s="313">
        <v>0.79053804632576596</v>
      </c>
      <c r="D446" s="313">
        <v>971430.07566666673</v>
      </c>
      <c r="E446" s="210">
        <f t="shared" si="14"/>
        <v>-0.23504149404643568</v>
      </c>
    </row>
    <row r="447" spans="2:5" ht="15" x14ac:dyDescent="0.25">
      <c r="B447" s="203">
        <f t="shared" si="13"/>
        <v>39692</v>
      </c>
      <c r="C447" s="313">
        <v>1.4435764329486546E-2</v>
      </c>
      <c r="D447" s="313">
        <v>17789.026666666672</v>
      </c>
      <c r="E447" s="210">
        <f t="shared" si="14"/>
        <v>-4.2380465175297442</v>
      </c>
    </row>
    <row r="448" spans="2:5" ht="15" x14ac:dyDescent="0.25">
      <c r="B448" s="203">
        <f t="shared" si="13"/>
        <v>39693</v>
      </c>
      <c r="C448" s="313">
        <v>2.4301951724103956E-2</v>
      </c>
      <c r="D448" s="313">
        <v>29947.016133333327</v>
      </c>
      <c r="E448" s="210">
        <f t="shared" si="14"/>
        <v>-3.7171986139965809</v>
      </c>
    </row>
    <row r="449" spans="2:5" ht="15" x14ac:dyDescent="0.25">
      <c r="B449" s="203">
        <f t="shared" si="13"/>
        <v>39694</v>
      </c>
      <c r="C449" s="313">
        <v>0.22713287137119581</v>
      </c>
      <c r="D449" s="313">
        <v>279893.23</v>
      </c>
      <c r="E449" s="210">
        <f t="shared" si="14"/>
        <v>-1.4822200963063008</v>
      </c>
    </row>
    <row r="450" spans="2:5" ht="15" x14ac:dyDescent="0.25">
      <c r="B450" s="203">
        <f t="shared" si="13"/>
        <v>39695</v>
      </c>
      <c r="C450" s="313">
        <v>0.19745586262357351</v>
      </c>
      <c r="D450" s="313">
        <v>243322.59280000001</v>
      </c>
      <c r="E450" s="210">
        <f t="shared" si="14"/>
        <v>-1.6222402000033929</v>
      </c>
    </row>
    <row r="451" spans="2:5" ht="15" x14ac:dyDescent="0.25">
      <c r="B451" s="203">
        <f t="shared" si="13"/>
        <v>39696</v>
      </c>
      <c r="C451" s="313">
        <v>6.8104215619588224E-2</v>
      </c>
      <c r="D451" s="313">
        <v>83924.04310000001</v>
      </c>
      <c r="E451" s="210">
        <f t="shared" si="14"/>
        <v>-2.6867161643712656</v>
      </c>
    </row>
    <row r="452" spans="2:5" ht="15" x14ac:dyDescent="0.25">
      <c r="B452" s="203">
        <f t="shared" si="13"/>
        <v>39697</v>
      </c>
      <c r="C452" s="313">
        <v>0.36742784731958583</v>
      </c>
      <c r="D452" s="313">
        <v>452777.11833333335</v>
      </c>
      <c r="E452" s="210">
        <f t="shared" si="14"/>
        <v>-1.0012283134295104</v>
      </c>
    </row>
    <row r="453" spans="2:5" ht="15" x14ac:dyDescent="0.25">
      <c r="B453" s="203">
        <f t="shared" si="13"/>
        <v>39698</v>
      </c>
      <c r="C453" s="313">
        <v>8.705705270255451E-2</v>
      </c>
      <c r="D453" s="313">
        <v>107279.40666666668</v>
      </c>
      <c r="E453" s="210">
        <f t="shared" si="14"/>
        <v>-2.4411915970658304</v>
      </c>
    </row>
    <row r="454" spans="2:5" ht="15" x14ac:dyDescent="0.25">
      <c r="B454" s="203">
        <f t="shared" si="13"/>
        <v>39699</v>
      </c>
      <c r="C454" s="313">
        <v>0.23511747197701807</v>
      </c>
      <c r="D454" s="313">
        <v>289732.5616666667</v>
      </c>
      <c r="E454" s="210">
        <f t="shared" si="14"/>
        <v>-1.4476700089834722</v>
      </c>
    </row>
    <row r="455" spans="2:5" ht="15" x14ac:dyDescent="0.25">
      <c r="B455" s="203">
        <f t="shared" si="13"/>
        <v>39700</v>
      </c>
      <c r="C455" s="313">
        <v>7.9383873483560002E-3</v>
      </c>
      <c r="D455" s="313">
        <v>9782.383600000001</v>
      </c>
      <c r="E455" s="210">
        <f t="shared" si="14"/>
        <v>-4.836045129092712</v>
      </c>
    </row>
    <row r="456" spans="2:5" ht="15" x14ac:dyDescent="0.25">
      <c r="B456" s="203">
        <f t="shared" si="13"/>
        <v>39701</v>
      </c>
      <c r="C456" s="313">
        <v>5.4588365916061206E-2</v>
      </c>
      <c r="D456" s="313">
        <v>67268.616666666669</v>
      </c>
      <c r="E456" s="210">
        <f t="shared" si="14"/>
        <v>-2.9079344973961354</v>
      </c>
    </row>
    <row r="457" spans="2:5" ht="15" x14ac:dyDescent="0.25">
      <c r="B457" s="203">
        <f t="shared" si="13"/>
        <v>39702</v>
      </c>
      <c r="C457" s="313">
        <v>0.15622832292140873</v>
      </c>
      <c r="D457" s="313">
        <v>192518.3689</v>
      </c>
      <c r="E457" s="210">
        <f t="shared" si="14"/>
        <v>-1.8564367332929652</v>
      </c>
    </row>
    <row r="458" spans="2:5" ht="15" x14ac:dyDescent="0.25">
      <c r="B458" s="203">
        <f t="shared" si="13"/>
        <v>39703</v>
      </c>
      <c r="C458" s="313">
        <v>2.5444901482485575E-2</v>
      </c>
      <c r="D458" s="313">
        <v>31355.46</v>
      </c>
      <c r="E458" s="210">
        <f t="shared" si="14"/>
        <v>-3.671239890731679</v>
      </c>
    </row>
    <row r="459" spans="2:5" ht="15" x14ac:dyDescent="0.25">
      <c r="B459" s="203">
        <f t="shared" si="13"/>
        <v>39704</v>
      </c>
      <c r="C459" s="313">
        <v>0.20874886725365904</v>
      </c>
      <c r="D459" s="313">
        <v>257238.83276666669</v>
      </c>
      <c r="E459" s="210">
        <f t="shared" si="14"/>
        <v>-1.5666233415956718</v>
      </c>
    </row>
    <row r="460" spans="2:5" ht="15" x14ac:dyDescent="0.25">
      <c r="B460" s="203">
        <f t="shared" si="13"/>
        <v>39705</v>
      </c>
      <c r="C460" s="313">
        <v>0.14832153101466802</v>
      </c>
      <c r="D460" s="313">
        <v>182774.92</v>
      </c>
      <c r="E460" s="210">
        <f t="shared" si="14"/>
        <v>-1.9083728548428134</v>
      </c>
    </row>
    <row r="461" spans="2:5" ht="15" x14ac:dyDescent="0.25">
      <c r="B461" s="203">
        <f t="shared" si="13"/>
        <v>39706</v>
      </c>
      <c r="C461" s="313">
        <v>9.9492837623133351E-2</v>
      </c>
      <c r="D461" s="313">
        <v>122603.88166666667</v>
      </c>
      <c r="E461" s="210">
        <f t="shared" si="14"/>
        <v>-2.3076696210956418</v>
      </c>
    </row>
    <row r="462" spans="2:5" ht="15" x14ac:dyDescent="0.25">
      <c r="B462" s="203">
        <f t="shared" si="13"/>
        <v>39707</v>
      </c>
      <c r="C462" s="313">
        <v>8.6680783948131723E-2</v>
      </c>
      <c r="D462" s="313">
        <v>106815.735</v>
      </c>
      <c r="E462" s="210">
        <f t="shared" si="14"/>
        <v>-2.4455230581909206</v>
      </c>
    </row>
    <row r="463" spans="2:5" ht="15" x14ac:dyDescent="0.25">
      <c r="B463" s="203">
        <f t="shared" si="13"/>
        <v>39708</v>
      </c>
      <c r="C463" s="313">
        <v>7.750435747604506E-2</v>
      </c>
      <c r="D463" s="313">
        <v>95507.73</v>
      </c>
      <c r="E463" s="210">
        <f t="shared" si="14"/>
        <v>-2.557421118706074</v>
      </c>
    </row>
    <row r="464" spans="2:5" ht="15" x14ac:dyDescent="0.25">
      <c r="B464" s="203">
        <f t="shared" si="13"/>
        <v>39709</v>
      </c>
      <c r="C464" s="313">
        <v>6.8129542399382797E-3</v>
      </c>
      <c r="D464" s="313">
        <v>8395.5252999999993</v>
      </c>
      <c r="E464" s="210">
        <f t="shared" si="14"/>
        <v>-4.9889294437934826</v>
      </c>
    </row>
    <row r="465" spans="2:5" ht="15" x14ac:dyDescent="0.25">
      <c r="B465" s="203">
        <f t="shared" si="13"/>
        <v>39710</v>
      </c>
      <c r="C465" s="313">
        <v>4.742847363394908E-2</v>
      </c>
      <c r="D465" s="313">
        <v>58445.563600000001</v>
      </c>
      <c r="E465" s="210">
        <f t="shared" si="14"/>
        <v>-3.0485325210578962</v>
      </c>
    </row>
    <row r="466" spans="2:5" ht="15" x14ac:dyDescent="0.25">
      <c r="B466" s="203">
        <f t="shared" si="13"/>
        <v>39711</v>
      </c>
      <c r="C466" s="313">
        <v>1.0993438958396475</v>
      </c>
      <c r="D466" s="313">
        <v>1354708.8628333334</v>
      </c>
      <c r="E466" s="210">
        <f t="shared" si="14"/>
        <v>9.4713543524699267E-2</v>
      </c>
    </row>
    <row r="467" spans="2:5" ht="15" x14ac:dyDescent="0.25">
      <c r="B467" s="203">
        <f t="shared" si="13"/>
        <v>39712</v>
      </c>
      <c r="C467" s="313">
        <v>0.76485548220583122</v>
      </c>
      <c r="D467" s="313">
        <v>942522.63049999997</v>
      </c>
      <c r="E467" s="210">
        <f t="shared" si="14"/>
        <v>-0.26806837515098914</v>
      </c>
    </row>
    <row r="468" spans="2:5" ht="15" x14ac:dyDescent="0.25">
      <c r="B468" s="203">
        <f t="shared" si="13"/>
        <v>39713</v>
      </c>
      <c r="C468" s="313">
        <v>0.13397084822109043</v>
      </c>
      <c r="D468" s="313">
        <v>165090.73833333334</v>
      </c>
      <c r="E468" s="210">
        <f t="shared" si="14"/>
        <v>-2.0101330532876651</v>
      </c>
    </row>
    <row r="469" spans="2:5" ht="15" x14ac:dyDescent="0.25">
      <c r="B469" s="203">
        <f t="shared" ref="B469:B532" si="15">B468+1</f>
        <v>39714</v>
      </c>
      <c r="C469" s="313">
        <v>8.022430491081195E-2</v>
      </c>
      <c r="D469" s="313">
        <v>98859.489999999991</v>
      </c>
      <c r="E469" s="210">
        <f t="shared" si="14"/>
        <v>-2.5229287562704084</v>
      </c>
    </row>
    <row r="470" spans="2:5" ht="15" x14ac:dyDescent="0.25">
      <c r="B470" s="203">
        <f t="shared" si="15"/>
        <v>39715</v>
      </c>
      <c r="C470" s="313">
        <v>0.18400215045147522</v>
      </c>
      <c r="D470" s="313">
        <v>226743.73773333331</v>
      </c>
      <c r="E470" s="210">
        <f t="shared" si="14"/>
        <v>-1.6928078342051682</v>
      </c>
    </row>
    <row r="471" spans="2:5" ht="15" x14ac:dyDescent="0.25">
      <c r="B471" s="203">
        <f t="shared" si="15"/>
        <v>39716</v>
      </c>
      <c r="C471" s="313">
        <v>0.21577475485212977</v>
      </c>
      <c r="D471" s="313">
        <v>265896.75339999999</v>
      </c>
      <c r="E471" s="210">
        <f t="shared" si="14"/>
        <v>-1.5335202170043707</v>
      </c>
    </row>
    <row r="472" spans="2:5" ht="15" x14ac:dyDescent="0.25">
      <c r="B472" s="203">
        <f t="shared" si="15"/>
        <v>39717</v>
      </c>
      <c r="C472" s="313">
        <v>0.65737574432603385</v>
      </c>
      <c r="D472" s="313">
        <v>810076.58333333326</v>
      </c>
      <c r="E472" s="210">
        <f t="shared" si="14"/>
        <v>-0.41949951480320502</v>
      </c>
    </row>
    <row r="473" spans="2:5" ht="15" x14ac:dyDescent="0.25">
      <c r="B473" s="203">
        <f t="shared" si="15"/>
        <v>39718</v>
      </c>
      <c r="C473" s="313">
        <v>3.3334439123702396E-2</v>
      </c>
      <c r="D473" s="313">
        <v>41077.646666666675</v>
      </c>
      <c r="E473" s="210">
        <f t="shared" si="14"/>
        <v>-3.401164208501319</v>
      </c>
    </row>
    <row r="474" spans="2:5" ht="15" x14ac:dyDescent="0.25">
      <c r="B474" s="203">
        <f t="shared" si="15"/>
        <v>39719</v>
      </c>
      <c r="C474" s="313">
        <v>5.2224950245342114E-2</v>
      </c>
      <c r="D474" s="313">
        <v>64356.206666666672</v>
      </c>
      <c r="E474" s="210">
        <f t="shared" si="14"/>
        <v>-2.9521949242380541</v>
      </c>
    </row>
    <row r="475" spans="2:5" ht="15" x14ac:dyDescent="0.25">
      <c r="B475" s="203">
        <f t="shared" si="15"/>
        <v>39720</v>
      </c>
      <c r="C475" s="313">
        <v>0.19716705082278976</v>
      </c>
      <c r="D475" s="313">
        <v>242966.69333333333</v>
      </c>
      <c r="E475" s="210">
        <f t="shared" si="14"/>
        <v>-1.6237039358509995</v>
      </c>
    </row>
    <row r="476" spans="2:5" ht="15" x14ac:dyDescent="0.25">
      <c r="B476" s="203">
        <f t="shared" si="15"/>
        <v>39721</v>
      </c>
      <c r="C476" s="313">
        <v>1.0595033644327654E-2</v>
      </c>
      <c r="D476" s="313">
        <v>13056.138333333329</v>
      </c>
      <c r="E476" s="210">
        <f t="shared" si="14"/>
        <v>-4.5473699117758688</v>
      </c>
    </row>
    <row r="477" spans="2:5" ht="15" x14ac:dyDescent="0.25">
      <c r="B477" s="203">
        <f t="shared" si="15"/>
        <v>39722</v>
      </c>
      <c r="C477" s="313">
        <v>5.9781338720039179E-3</v>
      </c>
      <c r="D477" s="313">
        <v>7405.6233333333303</v>
      </c>
      <c r="E477" s="210">
        <f t="shared" si="14"/>
        <v>-5.1196468212587369</v>
      </c>
    </row>
    <row r="478" spans="2:5" ht="15" x14ac:dyDescent="0.25">
      <c r="B478" s="203">
        <f t="shared" si="15"/>
        <v>39723</v>
      </c>
      <c r="C478" s="313">
        <v>0.29925755347912514</v>
      </c>
      <c r="D478" s="313">
        <v>370715.8066666667</v>
      </c>
      <c r="E478" s="210">
        <f t="shared" si="14"/>
        <v>-1.206450693495444</v>
      </c>
    </row>
    <row r="479" spans="2:5" ht="15" x14ac:dyDescent="0.25">
      <c r="B479" s="203">
        <f t="shared" si="15"/>
        <v>39724</v>
      </c>
      <c r="C479" s="313">
        <v>3.4672342360858595E-2</v>
      </c>
      <c r="D479" s="313">
        <v>42951.58206666667</v>
      </c>
      <c r="E479" s="210">
        <f t="shared" ref="E479:E542" si="16">IF(C479=0,"",LN(C479))</f>
        <v>-3.3618129599620055</v>
      </c>
    </row>
    <row r="480" spans="2:5" ht="15" x14ac:dyDescent="0.25">
      <c r="B480" s="203">
        <f t="shared" si="15"/>
        <v>39725</v>
      </c>
      <c r="C480" s="313">
        <v>0.11692811777368815</v>
      </c>
      <c r="D480" s="313">
        <v>144848.81333333332</v>
      </c>
      <c r="E480" s="210">
        <f t="shared" si="16"/>
        <v>-2.1461959109945483</v>
      </c>
    </row>
    <row r="481" spans="2:5" ht="15" x14ac:dyDescent="0.25">
      <c r="B481" s="203">
        <f t="shared" si="15"/>
        <v>39726</v>
      </c>
      <c r="C481" s="313">
        <v>0.34009051341711588</v>
      </c>
      <c r="D481" s="313">
        <v>421299.07016666664</v>
      </c>
      <c r="E481" s="210">
        <f t="shared" si="16"/>
        <v>-1.0785434808684098</v>
      </c>
    </row>
    <row r="482" spans="2:5" ht="15" x14ac:dyDescent="0.25">
      <c r="B482" s="203">
        <f t="shared" si="15"/>
        <v>39727</v>
      </c>
      <c r="C482" s="313">
        <v>9.0346245267104053E-2</v>
      </c>
      <c r="D482" s="313">
        <v>111919.58500000001</v>
      </c>
      <c r="E482" s="210">
        <f t="shared" si="16"/>
        <v>-2.404105820448792</v>
      </c>
    </row>
    <row r="483" spans="2:5" ht="15" x14ac:dyDescent="0.25">
      <c r="B483" s="203">
        <f t="shared" si="15"/>
        <v>39728</v>
      </c>
      <c r="C483" s="313">
        <v>0.10012946733434158</v>
      </c>
      <c r="D483" s="313">
        <v>124038.895</v>
      </c>
      <c r="E483" s="210">
        <f t="shared" si="16"/>
        <v>-2.3012912570174966</v>
      </c>
    </row>
    <row r="484" spans="2:5" ht="15" x14ac:dyDescent="0.25">
      <c r="B484" s="203">
        <f t="shared" si="15"/>
        <v>39729</v>
      </c>
      <c r="C484" s="313">
        <v>0.24193816848934724</v>
      </c>
      <c r="D484" s="313">
        <v>299709.40500000003</v>
      </c>
      <c r="E484" s="210">
        <f t="shared" si="16"/>
        <v>-1.4190730875818112</v>
      </c>
    </row>
    <row r="485" spans="2:5" ht="15" x14ac:dyDescent="0.25">
      <c r="B485" s="203">
        <f t="shared" si="15"/>
        <v>39730</v>
      </c>
      <c r="C485" s="313">
        <v>6.8273669711311033E-2</v>
      </c>
      <c r="D485" s="313">
        <v>84576.406666666677</v>
      </c>
      <c r="E485" s="210">
        <f t="shared" si="16"/>
        <v>-2.6842310960844555</v>
      </c>
    </row>
    <row r="486" spans="2:5" ht="15" x14ac:dyDescent="0.25">
      <c r="B486" s="203">
        <f t="shared" si="15"/>
        <v>39731</v>
      </c>
      <c r="C486" s="313">
        <v>6.5227884437519937E-2</v>
      </c>
      <c r="D486" s="313">
        <v>80803.333166666678</v>
      </c>
      <c r="E486" s="210">
        <f t="shared" si="16"/>
        <v>-2.7298682260545117</v>
      </c>
    </row>
    <row r="487" spans="2:5" ht="15" x14ac:dyDescent="0.25">
      <c r="B487" s="203">
        <f t="shared" si="15"/>
        <v>39732</v>
      </c>
      <c r="C487" s="313">
        <v>0.12689535884055911</v>
      </c>
      <c r="D487" s="313">
        <v>157196.08333333331</v>
      </c>
      <c r="E487" s="210">
        <f t="shared" si="16"/>
        <v>-2.0643924782910652</v>
      </c>
    </row>
    <row r="488" spans="2:5" ht="15" x14ac:dyDescent="0.25">
      <c r="B488" s="203">
        <f t="shared" si="15"/>
        <v>39733</v>
      </c>
      <c r="C488" s="313">
        <v>0.15358392862419429</v>
      </c>
      <c r="D488" s="313">
        <v>190257.48666666669</v>
      </c>
      <c r="E488" s="210">
        <f t="shared" si="16"/>
        <v>-1.8735080950957088</v>
      </c>
    </row>
    <row r="489" spans="2:5" ht="15" x14ac:dyDescent="0.25">
      <c r="B489" s="203">
        <f t="shared" si="15"/>
        <v>39734</v>
      </c>
      <c r="C489" s="313">
        <v>0.11100759276248806</v>
      </c>
      <c r="D489" s="313">
        <v>137514.55499999999</v>
      </c>
      <c r="E489" s="210">
        <f t="shared" si="16"/>
        <v>-2.1981566767435412</v>
      </c>
    </row>
    <row r="490" spans="2:5" ht="15" x14ac:dyDescent="0.25">
      <c r="B490" s="203">
        <f t="shared" si="15"/>
        <v>39735</v>
      </c>
      <c r="C490" s="313">
        <v>4.1913810229532798E-2</v>
      </c>
      <c r="D490" s="313">
        <v>51922.204766666669</v>
      </c>
      <c r="E490" s="210">
        <f t="shared" si="16"/>
        <v>-3.1721399066099241</v>
      </c>
    </row>
    <row r="491" spans="2:5" ht="15" x14ac:dyDescent="0.25">
      <c r="B491" s="203">
        <f t="shared" si="15"/>
        <v>39736</v>
      </c>
      <c r="C491" s="313">
        <v>2.2041441189444217</v>
      </c>
      <c r="D491" s="313">
        <v>2730460.9543333333</v>
      </c>
      <c r="E491" s="210">
        <f t="shared" si="16"/>
        <v>0.79033927887355293</v>
      </c>
    </row>
    <row r="492" spans="2:5" ht="15" x14ac:dyDescent="0.25">
      <c r="B492" s="203">
        <f t="shared" si="15"/>
        <v>39737</v>
      </c>
      <c r="C492" s="313">
        <v>0.19037556273374798</v>
      </c>
      <c r="D492" s="313">
        <v>235834.41583333333</v>
      </c>
      <c r="E492" s="210">
        <f t="shared" si="16"/>
        <v>-1.6587565118486691</v>
      </c>
    </row>
    <row r="493" spans="2:5" ht="15" x14ac:dyDescent="0.25">
      <c r="B493" s="203">
        <f t="shared" si="15"/>
        <v>39738</v>
      </c>
      <c r="C493" s="313">
        <v>0.22006546483042605</v>
      </c>
      <c r="D493" s="313">
        <v>272613.82500000001</v>
      </c>
      <c r="E493" s="210">
        <f t="shared" si="16"/>
        <v>-1.5138302094831493</v>
      </c>
    </row>
    <row r="494" spans="2:5" ht="15" x14ac:dyDescent="0.25">
      <c r="B494" s="203">
        <f t="shared" si="15"/>
        <v>39739</v>
      </c>
      <c r="C494" s="313">
        <v>9.2037780212197648E-3</v>
      </c>
      <c r="D494" s="313">
        <v>11401.50333333333</v>
      </c>
      <c r="E494" s="210">
        <f t="shared" si="16"/>
        <v>-4.6881412247422078</v>
      </c>
    </row>
    <row r="495" spans="2:5" ht="15" x14ac:dyDescent="0.25">
      <c r="B495" s="203">
        <f t="shared" si="15"/>
        <v>39740</v>
      </c>
      <c r="C495" s="313">
        <v>0.2958737005637157</v>
      </c>
      <c r="D495" s="313">
        <v>366523.94</v>
      </c>
      <c r="E495" s="210">
        <f t="shared" si="16"/>
        <v>-1.2178226029997432</v>
      </c>
    </row>
    <row r="496" spans="2:5" ht="15" x14ac:dyDescent="0.25">
      <c r="B496" s="203">
        <f t="shared" si="15"/>
        <v>39741</v>
      </c>
      <c r="C496" s="313">
        <v>9.5368422393008172E-3</v>
      </c>
      <c r="D496" s="313">
        <v>11814.09833333333</v>
      </c>
      <c r="E496" s="210">
        <f t="shared" si="16"/>
        <v>-4.6525928504849769</v>
      </c>
    </row>
    <row r="497" spans="2:5" ht="15" x14ac:dyDescent="0.25">
      <c r="B497" s="203">
        <f t="shared" si="15"/>
        <v>39742</v>
      </c>
      <c r="C497" s="313">
        <v>1.0400678216623476</v>
      </c>
      <c r="D497" s="313">
        <v>1288420.5495</v>
      </c>
      <c r="E497" s="210">
        <f t="shared" si="16"/>
        <v>3.9285924163869793E-2</v>
      </c>
    </row>
    <row r="498" spans="2:5" ht="15" x14ac:dyDescent="0.25">
      <c r="B498" s="203">
        <f t="shared" si="15"/>
        <v>39743</v>
      </c>
      <c r="C498" s="313">
        <v>2.9410937925346901E-2</v>
      </c>
      <c r="D498" s="313">
        <v>36433.832499999997</v>
      </c>
      <c r="E498" s="210">
        <f t="shared" si="16"/>
        <v>-3.5263886355494751</v>
      </c>
    </row>
    <row r="499" spans="2:5" ht="15" x14ac:dyDescent="0.25">
      <c r="B499" s="203">
        <f t="shared" si="15"/>
        <v>39744</v>
      </c>
      <c r="C499" s="313">
        <v>0.15244174237942323</v>
      </c>
      <c r="D499" s="313">
        <v>188842.56333333332</v>
      </c>
      <c r="E499" s="210">
        <f t="shared" si="16"/>
        <v>-1.880972773105934</v>
      </c>
    </row>
    <row r="500" spans="2:5" ht="15" x14ac:dyDescent="0.25">
      <c r="B500" s="203">
        <f t="shared" si="15"/>
        <v>39745</v>
      </c>
      <c r="C500" s="313">
        <v>0.15780018040369687</v>
      </c>
      <c r="D500" s="313">
        <v>195480.51666666666</v>
      </c>
      <c r="E500" s="210">
        <f t="shared" si="16"/>
        <v>-1.8464257273283242</v>
      </c>
    </row>
    <row r="501" spans="2:5" ht="15" x14ac:dyDescent="0.25">
      <c r="B501" s="203">
        <f t="shared" si="15"/>
        <v>39746</v>
      </c>
      <c r="C501" s="313">
        <v>8.7001811967116899E-2</v>
      </c>
      <c r="D501" s="313">
        <v>107776.55076666667</v>
      </c>
      <c r="E501" s="210">
        <f t="shared" si="16"/>
        <v>-2.4418263333361963</v>
      </c>
    </row>
    <row r="502" spans="2:5" ht="15" x14ac:dyDescent="0.25">
      <c r="B502" s="203">
        <f t="shared" si="15"/>
        <v>39747</v>
      </c>
      <c r="C502" s="313">
        <v>0.30334974973852974</v>
      </c>
      <c r="D502" s="313">
        <v>375785.15853333334</v>
      </c>
      <c r="E502" s="210">
        <f t="shared" si="16"/>
        <v>-1.1928688495866553</v>
      </c>
    </row>
    <row r="503" spans="2:5" ht="15" x14ac:dyDescent="0.25">
      <c r="B503" s="203">
        <f t="shared" si="15"/>
        <v>39748</v>
      </c>
      <c r="C503" s="313">
        <v>5.9768607160456157E-2</v>
      </c>
      <c r="D503" s="313">
        <v>74040.46166666667</v>
      </c>
      <c r="E503" s="210">
        <f t="shared" si="16"/>
        <v>-2.8172747197392987</v>
      </c>
    </row>
    <row r="504" spans="2:5" ht="15" x14ac:dyDescent="0.25">
      <c r="B504" s="203">
        <f t="shared" si="15"/>
        <v>39749</v>
      </c>
      <c r="C504" s="313">
        <v>0.27532506653535682</v>
      </c>
      <c r="D504" s="313">
        <v>341068.59776666667</v>
      </c>
      <c r="E504" s="210">
        <f t="shared" si="16"/>
        <v>-1.289802819270006</v>
      </c>
    </row>
    <row r="505" spans="2:5" ht="15" x14ac:dyDescent="0.25">
      <c r="B505" s="203">
        <f t="shared" si="15"/>
        <v>39750</v>
      </c>
      <c r="C505" s="313">
        <v>9.4666978819716349E-2</v>
      </c>
      <c r="D505" s="313">
        <v>117272.04546666666</v>
      </c>
      <c r="E505" s="210">
        <f t="shared" si="16"/>
        <v>-2.3573900321031074</v>
      </c>
    </row>
    <row r="506" spans="2:5" ht="15" x14ac:dyDescent="0.25">
      <c r="B506" s="203">
        <f t="shared" si="15"/>
        <v>39751</v>
      </c>
      <c r="C506" s="313">
        <v>0.17441039219073853</v>
      </c>
      <c r="D506" s="313">
        <v>216057</v>
      </c>
      <c r="E506" s="210">
        <f t="shared" si="16"/>
        <v>-1.7463441810329194</v>
      </c>
    </row>
    <row r="507" spans="2:5" ht="15" x14ac:dyDescent="0.25">
      <c r="B507" s="203">
        <f t="shared" si="15"/>
        <v>39752</v>
      </c>
      <c r="C507" s="313">
        <v>1.5662499677645374E-2</v>
      </c>
      <c r="D507" s="313">
        <v>19402.471666666672</v>
      </c>
      <c r="E507" s="210">
        <f t="shared" si="16"/>
        <v>-4.1564859793412516</v>
      </c>
    </row>
    <row r="508" spans="2:5" ht="15" x14ac:dyDescent="0.25">
      <c r="B508" s="203">
        <f t="shared" si="15"/>
        <v>39753</v>
      </c>
      <c r="C508" s="313">
        <v>9.2614085128186238E-2</v>
      </c>
      <c r="D508" s="313">
        <v>115112.128</v>
      </c>
      <c r="E508" s="210">
        <f t="shared" si="16"/>
        <v>-2.3793140416812988</v>
      </c>
    </row>
    <row r="509" spans="2:5" ht="15" x14ac:dyDescent="0.25">
      <c r="B509" s="203">
        <f t="shared" si="15"/>
        <v>39754</v>
      </c>
      <c r="C509" s="313">
        <v>9.1009242746474643E-3</v>
      </c>
      <c r="D509" s="313">
        <v>11311.743333333328</v>
      </c>
      <c r="E509" s="210">
        <f t="shared" si="16"/>
        <v>-4.6993793019744992</v>
      </c>
    </row>
    <row r="510" spans="2:5" ht="15" x14ac:dyDescent="0.25">
      <c r="B510" s="203">
        <f t="shared" si="15"/>
        <v>39755</v>
      </c>
      <c r="C510" s="313">
        <v>0.15359311650798943</v>
      </c>
      <c r="D510" s="313">
        <v>190904.33666666667</v>
      </c>
      <c r="E510" s="210">
        <f t="shared" si="16"/>
        <v>-1.8734482736738711</v>
      </c>
    </row>
    <row r="511" spans="2:5" ht="15" x14ac:dyDescent="0.25">
      <c r="B511" s="203">
        <f t="shared" si="15"/>
        <v>39756</v>
      </c>
      <c r="C511" s="313">
        <v>0.62688688821061023</v>
      </c>
      <c r="D511" s="313">
        <v>779171.80326666671</v>
      </c>
      <c r="E511" s="210">
        <f t="shared" si="16"/>
        <v>-0.46698915620151243</v>
      </c>
    </row>
    <row r="512" spans="2:5" ht="15" x14ac:dyDescent="0.25">
      <c r="B512" s="203">
        <f t="shared" si="15"/>
        <v>39757</v>
      </c>
      <c r="C512" s="313">
        <v>0.39514463284460988</v>
      </c>
      <c r="D512" s="313">
        <v>491134.14543333335</v>
      </c>
      <c r="E512" s="210">
        <f t="shared" si="16"/>
        <v>-0.92850342200062086</v>
      </c>
    </row>
    <row r="513" spans="2:5" ht="15" x14ac:dyDescent="0.25">
      <c r="B513" s="203">
        <f t="shared" si="15"/>
        <v>39758</v>
      </c>
      <c r="C513" s="313">
        <v>0.1607005160741283</v>
      </c>
      <c r="D513" s="313">
        <v>199738.28333333333</v>
      </c>
      <c r="E513" s="210">
        <f t="shared" si="16"/>
        <v>-1.8282127948304583</v>
      </c>
    </row>
    <row r="514" spans="2:5" ht="15" x14ac:dyDescent="0.25">
      <c r="B514" s="203">
        <f t="shared" si="15"/>
        <v>39759</v>
      </c>
      <c r="C514" s="313">
        <v>0.12121100994556319</v>
      </c>
      <c r="D514" s="313">
        <v>150655.88860000001</v>
      </c>
      <c r="E514" s="210">
        <f t="shared" si="16"/>
        <v>-2.1102223683377193</v>
      </c>
    </row>
    <row r="515" spans="2:5" ht="15" x14ac:dyDescent="0.25">
      <c r="B515" s="203">
        <f t="shared" si="15"/>
        <v>39760</v>
      </c>
      <c r="C515" s="313">
        <v>0.61912103202377589</v>
      </c>
      <c r="D515" s="313">
        <v>769519.44606666663</v>
      </c>
      <c r="E515" s="210">
        <f t="shared" si="16"/>
        <v>-0.47945449710089388</v>
      </c>
    </row>
    <row r="516" spans="2:5" ht="15" x14ac:dyDescent="0.25">
      <c r="B516" s="203">
        <f t="shared" si="15"/>
        <v>39761</v>
      </c>
      <c r="C516" s="313">
        <v>1.3699155548405523E-2</v>
      </c>
      <c r="D516" s="313">
        <v>17026.988333333327</v>
      </c>
      <c r="E516" s="210">
        <f t="shared" si="16"/>
        <v>-4.2904210868503236</v>
      </c>
    </row>
    <row r="517" spans="2:5" ht="15" x14ac:dyDescent="0.25">
      <c r="B517" s="203">
        <f t="shared" si="15"/>
        <v>39762</v>
      </c>
      <c r="C517" s="313">
        <v>0.26255684389120343</v>
      </c>
      <c r="D517" s="313">
        <v>326337.80249999999</v>
      </c>
      <c r="E517" s="210">
        <f t="shared" si="16"/>
        <v>-1.3372876722366609</v>
      </c>
    </row>
    <row r="518" spans="2:5" ht="15" x14ac:dyDescent="0.25">
      <c r="B518" s="203">
        <f t="shared" si="15"/>
        <v>39763</v>
      </c>
      <c r="C518" s="313">
        <v>0.22692720249754342</v>
      </c>
      <c r="D518" s="313">
        <v>282052.9204</v>
      </c>
      <c r="E518" s="210">
        <f t="shared" si="16"/>
        <v>-1.4831260067774226</v>
      </c>
    </row>
    <row r="519" spans="2:5" ht="15" x14ac:dyDescent="0.25">
      <c r="B519" s="203">
        <f t="shared" si="15"/>
        <v>39764</v>
      </c>
      <c r="C519" s="313">
        <v>0.24746151585402668</v>
      </c>
      <c r="D519" s="313">
        <v>307575.48000000004</v>
      </c>
      <c r="E519" s="210">
        <f t="shared" si="16"/>
        <v>-1.3965002005623306</v>
      </c>
    </row>
    <row r="520" spans="2:5" ht="15" x14ac:dyDescent="0.25">
      <c r="B520" s="203">
        <f t="shared" si="15"/>
        <v>39765</v>
      </c>
      <c r="C520" s="313">
        <v>1.498075130149952E-2</v>
      </c>
      <c r="D520" s="313">
        <v>18619.912500000002</v>
      </c>
      <c r="E520" s="210">
        <f t="shared" si="16"/>
        <v>-4.200989148512563</v>
      </c>
    </row>
    <row r="521" spans="2:5" ht="15" x14ac:dyDescent="0.25">
      <c r="B521" s="203">
        <f t="shared" si="15"/>
        <v>39766</v>
      </c>
      <c r="C521" s="313">
        <v>5.8801173613984931E-2</v>
      </c>
      <c r="D521" s="313">
        <v>73085.300300000003</v>
      </c>
      <c r="E521" s="210">
        <f t="shared" si="16"/>
        <v>-2.8335934648552299</v>
      </c>
    </row>
    <row r="522" spans="2:5" ht="15" x14ac:dyDescent="0.25">
      <c r="B522" s="203">
        <f t="shared" si="15"/>
        <v>39767</v>
      </c>
      <c r="C522" s="313">
        <v>3.5967528517040034E-2</v>
      </c>
      <c r="D522" s="313">
        <v>44704.849600000001</v>
      </c>
      <c r="E522" s="210">
        <f t="shared" si="16"/>
        <v>-3.325138733197627</v>
      </c>
    </row>
    <row r="523" spans="2:5" ht="15" x14ac:dyDescent="0.25">
      <c r="B523" s="203">
        <f t="shared" si="15"/>
        <v>39768</v>
      </c>
      <c r="C523" s="313">
        <v>85.181997293986242</v>
      </c>
      <c r="D523" s="313">
        <v>105874618.98726666</v>
      </c>
      <c r="E523" s="210">
        <f t="shared" si="16"/>
        <v>4.444790112142055</v>
      </c>
    </row>
    <row r="524" spans="2:5" ht="15" x14ac:dyDescent="0.25">
      <c r="B524" s="203">
        <f t="shared" si="15"/>
        <v>39769</v>
      </c>
      <c r="C524" s="313">
        <v>1.7482635557392563</v>
      </c>
      <c r="D524" s="313">
        <v>2172956.0674000001</v>
      </c>
      <c r="E524" s="210">
        <f t="shared" si="16"/>
        <v>0.55862304146238639</v>
      </c>
    </row>
    <row r="525" spans="2:5" ht="15" x14ac:dyDescent="0.25">
      <c r="B525" s="203">
        <f t="shared" si="15"/>
        <v>39770</v>
      </c>
      <c r="C525" s="313">
        <v>0.2643871085112901</v>
      </c>
      <c r="D525" s="313">
        <v>328612.67953333328</v>
      </c>
      <c r="E525" s="210">
        <f t="shared" si="16"/>
        <v>-1.330340929714888</v>
      </c>
    </row>
    <row r="526" spans="2:5" ht="15" x14ac:dyDescent="0.25">
      <c r="B526" s="203">
        <f t="shared" si="15"/>
        <v>39771</v>
      </c>
      <c r="C526" s="313">
        <v>0.70721566064913621</v>
      </c>
      <c r="D526" s="313">
        <v>879014.24</v>
      </c>
      <c r="E526" s="210">
        <f t="shared" si="16"/>
        <v>-0.34641962332083642</v>
      </c>
    </row>
    <row r="527" spans="2:5" ht="15" x14ac:dyDescent="0.25">
      <c r="B527" s="203">
        <f t="shared" si="15"/>
        <v>39772</v>
      </c>
      <c r="C527" s="313">
        <v>11.152980900931643</v>
      </c>
      <c r="D527" s="313">
        <v>13862290.636166666</v>
      </c>
      <c r="E527" s="210">
        <f t="shared" si="16"/>
        <v>2.4117068075507562</v>
      </c>
    </row>
    <row r="528" spans="2:5" ht="15" x14ac:dyDescent="0.25">
      <c r="B528" s="203">
        <f t="shared" si="15"/>
        <v>39773</v>
      </c>
      <c r="C528" s="313">
        <v>0.48951760656712112</v>
      </c>
      <c r="D528" s="313">
        <v>608432.43559999997</v>
      </c>
      <c r="E528" s="210">
        <f t="shared" si="16"/>
        <v>-0.71433484918626444</v>
      </c>
    </row>
    <row r="529" spans="2:5" ht="15" x14ac:dyDescent="0.25">
      <c r="B529" s="203">
        <f t="shared" si="15"/>
        <v>39774</v>
      </c>
      <c r="C529" s="313">
        <v>0.42403851579128315</v>
      </c>
      <c r="D529" s="313">
        <v>527047.00196666666</v>
      </c>
      <c r="E529" s="210">
        <f t="shared" si="16"/>
        <v>-0.8579309887454184</v>
      </c>
    </row>
    <row r="530" spans="2:5" ht="15" x14ac:dyDescent="0.25">
      <c r="B530" s="203">
        <f t="shared" si="15"/>
        <v>39775</v>
      </c>
      <c r="C530" s="313">
        <v>1.1153273649546589</v>
      </c>
      <c r="D530" s="313">
        <v>1386265.45</v>
      </c>
      <c r="E530" s="210">
        <f t="shared" si="16"/>
        <v>0.10914796267598144</v>
      </c>
    </row>
    <row r="531" spans="2:5" ht="15" x14ac:dyDescent="0.25">
      <c r="B531" s="203">
        <f t="shared" si="15"/>
        <v>39776</v>
      </c>
      <c r="C531" s="313">
        <v>0.14612447185858654</v>
      </c>
      <c r="D531" s="313">
        <v>181621.39036666666</v>
      </c>
      <c r="E531" s="210">
        <f t="shared" si="16"/>
        <v>-1.9232964735089322</v>
      </c>
    </row>
    <row r="532" spans="2:5" ht="15" x14ac:dyDescent="0.25">
      <c r="B532" s="203">
        <f t="shared" si="15"/>
        <v>39777</v>
      </c>
      <c r="C532" s="313">
        <v>0.2980805271344481</v>
      </c>
      <c r="D532" s="313">
        <v>370490.98683333333</v>
      </c>
      <c r="E532" s="210">
        <f t="shared" si="16"/>
        <v>-1.2103916036976254</v>
      </c>
    </row>
    <row r="533" spans="2:5" ht="15" x14ac:dyDescent="0.25">
      <c r="B533" s="203">
        <f t="shared" ref="B533:B596" si="17">B532+1</f>
        <v>39778</v>
      </c>
      <c r="C533" s="313">
        <v>0.11706368214928531</v>
      </c>
      <c r="D533" s="313">
        <v>145501.08166666667</v>
      </c>
      <c r="E533" s="210">
        <f t="shared" si="16"/>
        <v>-2.1450372003832423</v>
      </c>
    </row>
    <row r="534" spans="2:5" ht="15" x14ac:dyDescent="0.25">
      <c r="B534" s="203">
        <f t="shared" si="17"/>
        <v>39779</v>
      </c>
      <c r="C534" s="313">
        <v>0.16533833587220451</v>
      </c>
      <c r="D534" s="313">
        <v>205502.73380000002</v>
      </c>
      <c r="E534" s="210">
        <f t="shared" si="16"/>
        <v>-1.7997613840915023</v>
      </c>
    </row>
    <row r="535" spans="2:5" ht="15" x14ac:dyDescent="0.25">
      <c r="B535" s="203">
        <f t="shared" si="17"/>
        <v>39780</v>
      </c>
      <c r="C535" s="313">
        <v>0.56031800235410134</v>
      </c>
      <c r="D535" s="313">
        <v>696431.83883333334</v>
      </c>
      <c r="E535" s="210">
        <f t="shared" si="16"/>
        <v>-0.57925079507857435</v>
      </c>
    </row>
    <row r="536" spans="2:5" ht="15" x14ac:dyDescent="0.25">
      <c r="B536" s="203">
        <f t="shared" si="17"/>
        <v>39781</v>
      </c>
      <c r="C536" s="313">
        <v>1.7888313603880799</v>
      </c>
      <c r="D536" s="313">
        <v>2223378.7036000001</v>
      </c>
      <c r="E536" s="210">
        <f t="shared" si="16"/>
        <v>0.58156253534782087</v>
      </c>
    </row>
    <row r="537" spans="2:5" ht="15" x14ac:dyDescent="0.25">
      <c r="B537" s="203">
        <f t="shared" si="17"/>
        <v>39782</v>
      </c>
      <c r="C537" s="313">
        <v>0.30507513808930437</v>
      </c>
      <c r="D537" s="313">
        <v>379184.74600000004</v>
      </c>
      <c r="E537" s="210">
        <f t="shared" si="16"/>
        <v>-1.1871971783238238</v>
      </c>
    </row>
    <row r="538" spans="2:5" ht="15" x14ac:dyDescent="0.25">
      <c r="B538" s="203">
        <f t="shared" si="17"/>
        <v>39783</v>
      </c>
      <c r="C538" s="313">
        <v>0.35007921094024136</v>
      </c>
      <c r="D538" s="313">
        <v>435932.0566666667</v>
      </c>
      <c r="E538" s="210">
        <f t="shared" si="16"/>
        <v>-1.0495958331323822</v>
      </c>
    </row>
    <row r="539" spans="2:5" ht="15" x14ac:dyDescent="0.25">
      <c r="B539" s="203">
        <f t="shared" si="17"/>
        <v>39784</v>
      </c>
      <c r="C539" s="313">
        <v>0.23115891015916171</v>
      </c>
      <c r="D539" s="313">
        <v>287847.93833333335</v>
      </c>
      <c r="E539" s="210">
        <f t="shared" si="16"/>
        <v>-1.4646498822038152</v>
      </c>
    </row>
    <row r="540" spans="2:5" ht="15" x14ac:dyDescent="0.25">
      <c r="B540" s="203">
        <f t="shared" si="17"/>
        <v>39785</v>
      </c>
      <c r="C540" s="313">
        <v>4.423439735230553</v>
      </c>
      <c r="D540" s="313">
        <v>5508236.7677333327</v>
      </c>
      <c r="E540" s="210">
        <f t="shared" si="16"/>
        <v>1.4869176140733331</v>
      </c>
    </row>
    <row r="541" spans="2:5" ht="15" x14ac:dyDescent="0.25">
      <c r="B541" s="203">
        <f t="shared" si="17"/>
        <v>39786</v>
      </c>
      <c r="C541" s="313">
        <v>1.0744942404774382</v>
      </c>
      <c r="D541" s="313">
        <v>1338001.4279333334</v>
      </c>
      <c r="E541" s="210">
        <f t="shared" si="16"/>
        <v>7.1850076897545009E-2</v>
      </c>
    </row>
    <row r="542" spans="2:5" ht="15" x14ac:dyDescent="0.25">
      <c r="B542" s="203">
        <f t="shared" si="17"/>
        <v>39787</v>
      </c>
      <c r="C542" s="313">
        <v>0.11912321866799352</v>
      </c>
      <c r="D542" s="313">
        <v>148336.79946666665</v>
      </c>
      <c r="E542" s="210">
        <f t="shared" si="16"/>
        <v>-2.1275968705886745</v>
      </c>
    </row>
    <row r="543" spans="2:5" ht="15" x14ac:dyDescent="0.25">
      <c r="B543" s="203">
        <f t="shared" si="17"/>
        <v>39788</v>
      </c>
      <c r="C543" s="313">
        <v>1.0034463226441552</v>
      </c>
      <c r="D543" s="313">
        <v>1249529.8364333333</v>
      </c>
      <c r="E543" s="210">
        <f t="shared" ref="E543:E606" si="18">IF(C543=0,"",LN(C543))</f>
        <v>3.4403976832536732E-3</v>
      </c>
    </row>
    <row r="544" spans="2:5" ht="15" x14ac:dyDescent="0.25">
      <c r="B544" s="203">
        <f t="shared" si="17"/>
        <v>39789</v>
      </c>
      <c r="C544" s="313">
        <v>0.96084869728406452</v>
      </c>
      <c r="D544" s="313">
        <v>1196485.6399999999</v>
      </c>
      <c r="E544" s="210">
        <f t="shared" si="18"/>
        <v>-3.9938325399942375E-2</v>
      </c>
    </row>
    <row r="545" spans="2:5" ht="15" x14ac:dyDescent="0.25">
      <c r="B545" s="203">
        <f t="shared" si="17"/>
        <v>39790</v>
      </c>
      <c r="C545" s="313">
        <v>8.5530551563511525E-2</v>
      </c>
      <c r="D545" s="313">
        <v>106505.92233333334</v>
      </c>
      <c r="E545" s="210">
        <f t="shared" si="18"/>
        <v>-2.4588816386377448</v>
      </c>
    </row>
    <row r="546" spans="2:5" ht="15" x14ac:dyDescent="0.25">
      <c r="B546" s="203">
        <f t="shared" si="17"/>
        <v>39791</v>
      </c>
      <c r="C546" s="313">
        <v>6.8065617467615025E-2</v>
      </c>
      <c r="D546" s="313">
        <v>84757.916733333332</v>
      </c>
      <c r="E546" s="210">
        <f t="shared" si="18"/>
        <v>-2.6872830763242561</v>
      </c>
    </row>
    <row r="547" spans="2:5" ht="15" x14ac:dyDescent="0.25">
      <c r="B547" s="203">
        <f t="shared" si="17"/>
        <v>39792</v>
      </c>
      <c r="C547" s="313">
        <v>0.61556278823012911</v>
      </c>
      <c r="D547" s="313">
        <v>766522.3866333334</v>
      </c>
      <c r="E547" s="210">
        <f t="shared" si="18"/>
        <v>-0.48521832681371596</v>
      </c>
    </row>
    <row r="548" spans="2:5" ht="15" x14ac:dyDescent="0.25">
      <c r="B548" s="203">
        <f t="shared" si="17"/>
        <v>39793</v>
      </c>
      <c r="C548" s="313">
        <v>1.3010443329238632</v>
      </c>
      <c r="D548" s="313">
        <v>1620110.2897333333</v>
      </c>
      <c r="E548" s="210">
        <f t="shared" si="18"/>
        <v>0.26316727498658282</v>
      </c>
    </row>
    <row r="549" spans="2:5" ht="15" x14ac:dyDescent="0.25">
      <c r="B549" s="203">
        <f t="shared" si="17"/>
        <v>39794</v>
      </c>
      <c r="C549" s="313">
        <v>0.11888403337339144</v>
      </c>
      <c r="D549" s="313">
        <v>148038.95676666667</v>
      </c>
      <c r="E549" s="210">
        <f t="shared" si="18"/>
        <v>-2.12960677048097</v>
      </c>
    </row>
    <row r="550" spans="2:5" ht="15" x14ac:dyDescent="0.25">
      <c r="B550" s="203">
        <f t="shared" si="17"/>
        <v>39795</v>
      </c>
      <c r="C550" s="313">
        <v>0.13278203843615985</v>
      </c>
      <c r="D550" s="313">
        <v>165345.28556666666</v>
      </c>
      <c r="E550" s="210">
        <f t="shared" si="18"/>
        <v>-2.0190463038270403</v>
      </c>
    </row>
    <row r="551" spans="2:5" ht="15" x14ac:dyDescent="0.25">
      <c r="B551" s="203">
        <f t="shared" si="17"/>
        <v>39796</v>
      </c>
      <c r="C551" s="313">
        <v>0.89035363256816724</v>
      </c>
      <c r="D551" s="313">
        <v>1108702.4823999999</v>
      </c>
      <c r="E551" s="210">
        <f t="shared" si="18"/>
        <v>-0.11613655521033794</v>
      </c>
    </row>
    <row r="552" spans="2:5" ht="15" x14ac:dyDescent="0.25">
      <c r="B552" s="203">
        <f t="shared" si="17"/>
        <v>39797</v>
      </c>
      <c r="C552" s="313">
        <v>0.33600271945796684</v>
      </c>
      <c r="D552" s="313">
        <v>418403.46973333333</v>
      </c>
      <c r="E552" s="210">
        <f t="shared" si="18"/>
        <v>-1.0906360254267846</v>
      </c>
    </row>
    <row r="553" spans="2:5" ht="15" x14ac:dyDescent="0.25">
      <c r="B553" s="203">
        <f t="shared" si="17"/>
        <v>39798</v>
      </c>
      <c r="C553" s="313">
        <v>0.19956348442348934</v>
      </c>
      <c r="D553" s="313">
        <v>248504.10273333333</v>
      </c>
      <c r="E553" s="210">
        <f t="shared" si="18"/>
        <v>-1.6116228756111197</v>
      </c>
    </row>
    <row r="554" spans="2:5" ht="15" x14ac:dyDescent="0.25">
      <c r="B554" s="203">
        <f t="shared" si="17"/>
        <v>39799</v>
      </c>
      <c r="C554" s="313">
        <v>0.35460737758682842</v>
      </c>
      <c r="D554" s="313">
        <v>441570.7034</v>
      </c>
      <c r="E554" s="210">
        <f t="shared" si="18"/>
        <v>-1.0367440801810517</v>
      </c>
    </row>
    <row r="555" spans="2:5" ht="15" x14ac:dyDescent="0.25">
      <c r="B555" s="203">
        <f t="shared" si="17"/>
        <v>39800</v>
      </c>
      <c r="C555" s="313">
        <v>0.24368518668834332</v>
      </c>
      <c r="D555" s="313">
        <v>303446.13816666667</v>
      </c>
      <c r="E555" s="210">
        <f t="shared" si="18"/>
        <v>-1.411878105227828</v>
      </c>
    </row>
    <row r="556" spans="2:5" ht="15" x14ac:dyDescent="0.25">
      <c r="B556" s="203">
        <f t="shared" si="17"/>
        <v>39801</v>
      </c>
      <c r="C556" s="313">
        <v>0.66972536363406721</v>
      </c>
      <c r="D556" s="313">
        <v>833967.7023</v>
      </c>
      <c r="E556" s="210">
        <f t="shared" si="18"/>
        <v>-0.40088755565493461</v>
      </c>
    </row>
    <row r="557" spans="2:5" ht="15" x14ac:dyDescent="0.25">
      <c r="B557" s="203">
        <f t="shared" si="17"/>
        <v>39802</v>
      </c>
      <c r="C557" s="313">
        <v>0.2600668271530337</v>
      </c>
      <c r="D557" s="313">
        <v>323845.185</v>
      </c>
      <c r="E557" s="210">
        <f t="shared" si="18"/>
        <v>-1.3468166534808532</v>
      </c>
    </row>
    <row r="558" spans="2:5" ht="15" x14ac:dyDescent="0.25">
      <c r="B558" s="203">
        <f t="shared" si="17"/>
        <v>39803</v>
      </c>
      <c r="C558" s="313">
        <v>6.1793860919846441E-2</v>
      </c>
      <c r="D558" s="313">
        <v>76948.084999999992</v>
      </c>
      <c r="E558" s="210">
        <f t="shared" si="18"/>
        <v>-2.7839512573193872</v>
      </c>
    </row>
    <row r="559" spans="2:5" ht="15" x14ac:dyDescent="0.25">
      <c r="B559" s="203">
        <f t="shared" si="17"/>
        <v>39804</v>
      </c>
      <c r="C559" s="313">
        <v>0.11199346640206655</v>
      </c>
      <c r="D559" s="313">
        <v>139458.55856666667</v>
      </c>
      <c r="E559" s="210">
        <f t="shared" si="18"/>
        <v>-2.1893147450844697</v>
      </c>
    </row>
    <row r="560" spans="2:5" ht="15" x14ac:dyDescent="0.25">
      <c r="B560" s="203">
        <f t="shared" si="17"/>
        <v>39805</v>
      </c>
      <c r="C560" s="313">
        <v>0.39421329469020022</v>
      </c>
      <c r="D560" s="313">
        <v>490889.51</v>
      </c>
      <c r="E560" s="210">
        <f t="shared" si="18"/>
        <v>-0.93086315908335848</v>
      </c>
    </row>
    <row r="561" spans="2:5" ht="15" x14ac:dyDescent="0.25">
      <c r="B561" s="203">
        <f t="shared" si="17"/>
        <v>39806</v>
      </c>
      <c r="C561" s="313">
        <v>0.33639251589273395</v>
      </c>
      <c r="D561" s="313">
        <v>418888.85920000001</v>
      </c>
      <c r="E561" s="210">
        <f t="shared" si="18"/>
        <v>-1.0894765987743047</v>
      </c>
    </row>
    <row r="562" spans="2:5" ht="15" x14ac:dyDescent="0.25">
      <c r="B562" s="203">
        <f t="shared" si="17"/>
        <v>39807</v>
      </c>
      <c r="C562" s="313">
        <v>0.17987964531652192</v>
      </c>
      <c r="D562" s="313">
        <v>223993.03153333333</v>
      </c>
      <c r="E562" s="210">
        <f t="shared" si="18"/>
        <v>-1.7154672888598603</v>
      </c>
    </row>
    <row r="563" spans="2:5" ht="15" x14ac:dyDescent="0.25">
      <c r="B563" s="203">
        <f t="shared" si="17"/>
        <v>39808</v>
      </c>
      <c r="C563" s="313">
        <v>2.2731760671798353E-2</v>
      </c>
      <c r="D563" s="313">
        <v>28306.46</v>
      </c>
      <c r="E563" s="210">
        <f t="shared" si="18"/>
        <v>-3.7839921838536807</v>
      </c>
    </row>
    <row r="564" spans="2:5" ht="15" x14ac:dyDescent="0.25">
      <c r="B564" s="203">
        <f t="shared" si="17"/>
        <v>39809</v>
      </c>
      <c r="C564" s="313">
        <v>5.5493281295602478E-2</v>
      </c>
      <c r="D564" s="313">
        <v>69102.361666666679</v>
      </c>
      <c r="E564" s="210">
        <f t="shared" si="18"/>
        <v>-2.89149332329472</v>
      </c>
    </row>
    <row r="565" spans="2:5" ht="15" x14ac:dyDescent="0.25">
      <c r="B565" s="203">
        <f t="shared" si="17"/>
        <v>39810</v>
      </c>
      <c r="C565" s="313">
        <v>0.47146103869170131</v>
      </c>
      <c r="D565" s="313">
        <v>587081.36276666669</v>
      </c>
      <c r="E565" s="210">
        <f t="shared" si="18"/>
        <v>-0.75191881300221131</v>
      </c>
    </row>
    <row r="566" spans="2:5" ht="15" x14ac:dyDescent="0.25">
      <c r="B566" s="203">
        <f t="shared" si="17"/>
        <v>39811</v>
      </c>
      <c r="C566" s="313">
        <v>4.4285775644134189</v>
      </c>
      <c r="D566" s="313">
        <v>5514634.5896333335</v>
      </c>
      <c r="E566" s="210">
        <f t="shared" si="18"/>
        <v>1.4880784409415806</v>
      </c>
    </row>
    <row r="567" spans="2:5" ht="15" x14ac:dyDescent="0.25">
      <c r="B567" s="203">
        <f t="shared" si="17"/>
        <v>39812</v>
      </c>
      <c r="C567" s="313">
        <v>0.54276586932274651</v>
      </c>
      <c r="D567" s="313">
        <v>675872.87193333334</v>
      </c>
      <c r="E567" s="210">
        <f t="shared" si="18"/>
        <v>-0.61107723191742247</v>
      </c>
    </row>
    <row r="568" spans="2:5" ht="15" x14ac:dyDescent="0.25">
      <c r="B568" s="203">
        <f t="shared" si="17"/>
        <v>39813</v>
      </c>
      <c r="C568" s="313">
        <v>0.23078633216838276</v>
      </c>
      <c r="D568" s="313">
        <v>287383.9899333333</v>
      </c>
      <c r="E568" s="210">
        <f t="shared" si="18"/>
        <v>-1.4662629654761536</v>
      </c>
    </row>
    <row r="569" spans="2:5" ht="15" x14ac:dyDescent="0.25">
      <c r="B569" s="203">
        <f t="shared" si="17"/>
        <v>39814</v>
      </c>
      <c r="C569" s="313">
        <v>1.3339578464304451</v>
      </c>
      <c r="D569" s="313">
        <v>1664056.9915333332</v>
      </c>
      <c r="E569" s="210">
        <f t="shared" si="18"/>
        <v>0.28815034761668373</v>
      </c>
    </row>
    <row r="570" spans="2:5" ht="15" x14ac:dyDescent="0.25">
      <c r="B570" s="203">
        <f t="shared" si="17"/>
        <v>39815</v>
      </c>
      <c r="C570" s="313">
        <v>0.25305087678859772</v>
      </c>
      <c r="D570" s="313">
        <v>315670.45529999997</v>
      </c>
      <c r="E570" s="210">
        <f t="shared" si="18"/>
        <v>-1.3741647164452322</v>
      </c>
    </row>
    <row r="571" spans="2:5" ht="15" x14ac:dyDescent="0.25">
      <c r="B571" s="203">
        <f t="shared" si="17"/>
        <v>39816</v>
      </c>
      <c r="C571" s="313">
        <v>0.3330383095215757</v>
      </c>
      <c r="D571" s="313">
        <v>415451.45440000005</v>
      </c>
      <c r="E571" s="210">
        <f t="shared" si="18"/>
        <v>-1.0994977520103661</v>
      </c>
    </row>
    <row r="572" spans="2:5" ht="15" x14ac:dyDescent="0.25">
      <c r="B572" s="203">
        <f t="shared" si="17"/>
        <v>39817</v>
      </c>
      <c r="C572" s="313">
        <v>5.6193832745004016E-2</v>
      </c>
      <c r="D572" s="313">
        <v>70099.471666666679</v>
      </c>
      <c r="E572" s="210">
        <f t="shared" si="18"/>
        <v>-2.878948265737487</v>
      </c>
    </row>
    <row r="573" spans="2:5" ht="15" x14ac:dyDescent="0.25">
      <c r="B573" s="203">
        <f t="shared" si="17"/>
        <v>39818</v>
      </c>
      <c r="C573" s="313">
        <v>0.16764232066389403</v>
      </c>
      <c r="D573" s="313">
        <v>209126.83000000002</v>
      </c>
      <c r="E573" s="210">
        <f t="shared" si="18"/>
        <v>-1.7859226128816517</v>
      </c>
    </row>
    <row r="574" spans="2:5" ht="15" x14ac:dyDescent="0.25">
      <c r="B574" s="203">
        <f t="shared" si="17"/>
        <v>39819</v>
      </c>
      <c r="C574" s="313">
        <v>0.17286125677417727</v>
      </c>
      <c r="D574" s="313">
        <v>215637.23596666669</v>
      </c>
      <c r="E574" s="210">
        <f t="shared" si="18"/>
        <v>-1.755265990209834</v>
      </c>
    </row>
    <row r="575" spans="2:5" ht="15" x14ac:dyDescent="0.25">
      <c r="B575" s="203">
        <f t="shared" si="17"/>
        <v>39820</v>
      </c>
      <c r="C575" s="313">
        <v>0.14547555462915945</v>
      </c>
      <c r="D575" s="313">
        <v>181474.71033333332</v>
      </c>
      <c r="E575" s="210">
        <f t="shared" si="18"/>
        <v>-1.9277472159073383</v>
      </c>
    </row>
    <row r="576" spans="2:5" ht="15" x14ac:dyDescent="0.25">
      <c r="B576" s="203">
        <f t="shared" si="17"/>
        <v>39821</v>
      </c>
      <c r="C576" s="313">
        <v>8.9065959561429084E-2</v>
      </c>
      <c r="D576" s="313">
        <v>111106.08413333334</v>
      </c>
      <c r="E576" s="210">
        <f t="shared" si="18"/>
        <v>-2.4183780650750819</v>
      </c>
    </row>
    <row r="577" spans="2:5" ht="15" x14ac:dyDescent="0.25">
      <c r="B577" s="203">
        <f t="shared" si="17"/>
        <v>39822</v>
      </c>
      <c r="C577" s="313">
        <v>0.35815797069362959</v>
      </c>
      <c r="D577" s="313">
        <v>446787.18806666671</v>
      </c>
      <c r="E577" s="210">
        <f t="shared" si="18"/>
        <v>-1.0267811309867716</v>
      </c>
    </row>
    <row r="578" spans="2:5" ht="15" x14ac:dyDescent="0.25">
      <c r="B578" s="203">
        <f t="shared" si="17"/>
        <v>39823</v>
      </c>
      <c r="C578" s="313">
        <v>0.14786062385483809</v>
      </c>
      <c r="D578" s="313">
        <v>184449.98509999999</v>
      </c>
      <c r="E578" s="210">
        <f t="shared" si="18"/>
        <v>-1.9114851796355312</v>
      </c>
    </row>
    <row r="579" spans="2:5" ht="15" x14ac:dyDescent="0.25">
      <c r="B579" s="203">
        <f t="shared" si="17"/>
        <v>39824</v>
      </c>
      <c r="C579" s="313">
        <v>2.2010921432301201E-2</v>
      </c>
      <c r="D579" s="313">
        <v>27457.710000000003</v>
      </c>
      <c r="E579" s="210">
        <f t="shared" si="18"/>
        <v>-3.8162165200628397</v>
      </c>
    </row>
    <row r="580" spans="2:5" ht="15" x14ac:dyDescent="0.25">
      <c r="B580" s="203">
        <f t="shared" si="17"/>
        <v>39825</v>
      </c>
      <c r="C580" s="313">
        <v>2.3361156113510227E-2</v>
      </c>
      <c r="D580" s="313">
        <v>29142.07166666667</v>
      </c>
      <c r="E580" s="210">
        <f t="shared" si="18"/>
        <v>-3.7566806310862173</v>
      </c>
    </row>
    <row r="581" spans="2:5" ht="15" x14ac:dyDescent="0.25">
      <c r="B581" s="203">
        <f t="shared" si="17"/>
        <v>39826</v>
      </c>
      <c r="C581" s="313">
        <v>0.45002967745900552</v>
      </c>
      <c r="D581" s="313">
        <v>561393.32526666659</v>
      </c>
      <c r="E581" s="210">
        <f t="shared" si="18"/>
        <v>-0.79844174848347005</v>
      </c>
    </row>
    <row r="582" spans="2:5" ht="15" x14ac:dyDescent="0.25">
      <c r="B582" s="203">
        <f t="shared" si="17"/>
        <v>39827</v>
      </c>
      <c r="C582" s="313">
        <v>0.39613787587690491</v>
      </c>
      <c r="D582" s="313">
        <v>494165.54183333332</v>
      </c>
      <c r="E582" s="210">
        <f t="shared" si="18"/>
        <v>-0.92599295691892991</v>
      </c>
    </row>
    <row r="583" spans="2:5" ht="15" x14ac:dyDescent="0.25">
      <c r="B583" s="203">
        <f t="shared" si="17"/>
        <v>39828</v>
      </c>
      <c r="C583" s="313">
        <v>0.18743540067102918</v>
      </c>
      <c r="D583" s="313">
        <v>233817.87496666666</v>
      </c>
      <c r="E583" s="210">
        <f t="shared" si="18"/>
        <v>-1.6743210226901939</v>
      </c>
    </row>
    <row r="584" spans="2:5" ht="15" x14ac:dyDescent="0.25">
      <c r="B584" s="203">
        <f t="shared" si="17"/>
        <v>39829</v>
      </c>
      <c r="C584" s="313">
        <v>0.19910414950282643</v>
      </c>
      <c r="D584" s="313">
        <v>248374.15433333334</v>
      </c>
      <c r="E584" s="210">
        <f t="shared" si="18"/>
        <v>-1.6139272268291813</v>
      </c>
    </row>
    <row r="585" spans="2:5" ht="15" x14ac:dyDescent="0.25">
      <c r="B585" s="203">
        <f t="shared" si="17"/>
        <v>39830</v>
      </c>
      <c r="C585" s="313">
        <v>0.44799821880763008</v>
      </c>
      <c r="D585" s="313">
        <v>558859.16500000004</v>
      </c>
      <c r="E585" s="210">
        <f t="shared" si="18"/>
        <v>-0.80296602245088144</v>
      </c>
    </row>
    <row r="586" spans="2:5" ht="15" x14ac:dyDescent="0.25">
      <c r="B586" s="203">
        <f t="shared" si="17"/>
        <v>39831</v>
      </c>
      <c r="C586" s="313">
        <v>7.0716450009304377E-2</v>
      </c>
      <c r="D586" s="313">
        <v>88215.833333333328</v>
      </c>
      <c r="E586" s="210">
        <f t="shared" si="18"/>
        <v>-2.6490770597449367</v>
      </c>
    </row>
    <row r="587" spans="2:5" ht="15" x14ac:dyDescent="0.25">
      <c r="B587" s="203">
        <f t="shared" si="17"/>
        <v>39832</v>
      </c>
      <c r="C587" s="313">
        <v>0.42499235709203642</v>
      </c>
      <c r="D587" s="313">
        <v>530160.30833333335</v>
      </c>
      <c r="E587" s="210">
        <f t="shared" si="18"/>
        <v>-0.85568409353227737</v>
      </c>
    </row>
    <row r="588" spans="2:5" ht="15" x14ac:dyDescent="0.25">
      <c r="B588" s="203">
        <f t="shared" si="17"/>
        <v>39833</v>
      </c>
      <c r="C588" s="313">
        <v>0.15772741998203893</v>
      </c>
      <c r="D588" s="313">
        <v>196758.40333333332</v>
      </c>
      <c r="E588" s="210">
        <f t="shared" si="18"/>
        <v>-1.8468869257962788</v>
      </c>
    </row>
    <row r="589" spans="2:5" ht="15" x14ac:dyDescent="0.25">
      <c r="B589" s="203">
        <f t="shared" si="17"/>
        <v>39834</v>
      </c>
      <c r="C589" s="313">
        <v>0.57680900426876802</v>
      </c>
      <c r="D589" s="313">
        <v>719545.26816666662</v>
      </c>
      <c r="E589" s="210">
        <f t="shared" si="18"/>
        <v>-0.550244082403757</v>
      </c>
    </row>
    <row r="590" spans="2:5" ht="15" x14ac:dyDescent="0.25">
      <c r="B590" s="203">
        <f t="shared" si="17"/>
        <v>39835</v>
      </c>
      <c r="C590" s="313">
        <v>1.1783324447509818</v>
      </c>
      <c r="D590" s="313">
        <v>1469920.7686999999</v>
      </c>
      <c r="E590" s="210">
        <f t="shared" si="18"/>
        <v>0.16410025657913646</v>
      </c>
    </row>
    <row r="591" spans="2:5" ht="15" x14ac:dyDescent="0.25">
      <c r="B591" s="203">
        <f t="shared" si="17"/>
        <v>39836</v>
      </c>
      <c r="C591" s="313">
        <v>2.4366465663451837</v>
      </c>
      <c r="D591" s="313">
        <v>3039615.3562666667</v>
      </c>
      <c r="E591" s="210">
        <f t="shared" si="18"/>
        <v>0.89062273595360963</v>
      </c>
    </row>
    <row r="592" spans="2:5" ht="15" x14ac:dyDescent="0.25">
      <c r="B592" s="203">
        <f t="shared" si="17"/>
        <v>39837</v>
      </c>
      <c r="C592" s="313">
        <v>0.12688587424601241</v>
      </c>
      <c r="D592" s="313">
        <v>158284.85639999999</v>
      </c>
      <c r="E592" s="210">
        <f t="shared" si="18"/>
        <v>-2.0644672245158806</v>
      </c>
    </row>
    <row r="593" spans="2:5" ht="15" x14ac:dyDescent="0.25">
      <c r="B593" s="203">
        <f t="shared" si="17"/>
        <v>39838</v>
      </c>
      <c r="C593" s="313">
        <v>0.84513628847612454</v>
      </c>
      <c r="D593" s="313">
        <v>1054272.4070333333</v>
      </c>
      <c r="E593" s="210">
        <f t="shared" si="18"/>
        <v>-0.16825737649307093</v>
      </c>
    </row>
    <row r="594" spans="2:5" ht="15" x14ac:dyDescent="0.25">
      <c r="B594" s="203">
        <f t="shared" si="17"/>
        <v>39839</v>
      </c>
      <c r="C594" s="313">
        <v>0.25382347542516842</v>
      </c>
      <c r="D594" s="313">
        <v>316634.23999999999</v>
      </c>
      <c r="E594" s="210">
        <f t="shared" si="18"/>
        <v>-1.3711162322142743</v>
      </c>
    </row>
    <row r="595" spans="2:5" ht="15" x14ac:dyDescent="0.25">
      <c r="B595" s="203">
        <f t="shared" si="17"/>
        <v>39840</v>
      </c>
      <c r="C595" s="313">
        <v>6.9663260705248101E-2</v>
      </c>
      <c r="D595" s="313">
        <v>86902.023433333336</v>
      </c>
      <c r="E595" s="210">
        <f t="shared" si="18"/>
        <v>-2.664082206278914</v>
      </c>
    </row>
    <row r="596" spans="2:5" ht="15" x14ac:dyDescent="0.25">
      <c r="B596" s="203">
        <f t="shared" si="17"/>
        <v>39841</v>
      </c>
      <c r="C596" s="313">
        <v>0.32163524339249677</v>
      </c>
      <c r="D596" s="313">
        <v>401226.6031666667</v>
      </c>
      <c r="E596" s="210">
        <f t="shared" si="18"/>
        <v>-1.1343371600183789</v>
      </c>
    </row>
    <row r="597" spans="2:5" ht="15" x14ac:dyDescent="0.25">
      <c r="B597" s="203">
        <f t="shared" ref="B597:B660" si="19">B596+1</f>
        <v>39842</v>
      </c>
      <c r="C597" s="313">
        <v>1.8457750752198788E-2</v>
      </c>
      <c r="D597" s="313">
        <v>23025.2772</v>
      </c>
      <c r="E597" s="210">
        <f t="shared" si="18"/>
        <v>-3.9922709017406639</v>
      </c>
    </row>
    <row r="598" spans="2:5" ht="15" x14ac:dyDescent="0.25">
      <c r="B598" s="203">
        <f t="shared" si="19"/>
        <v>39843</v>
      </c>
      <c r="C598" s="313">
        <v>1.563560356318618E-2</v>
      </c>
      <c r="D598" s="313">
        <v>19504.765833333331</v>
      </c>
      <c r="E598" s="210">
        <f t="shared" si="18"/>
        <v>-4.1582046854796424</v>
      </c>
    </row>
    <row r="599" spans="2:5" ht="15" x14ac:dyDescent="0.25">
      <c r="B599" s="203">
        <f t="shared" si="19"/>
        <v>39844</v>
      </c>
      <c r="C599" s="313">
        <v>6.4162717273713976E-2</v>
      </c>
      <c r="D599" s="313">
        <v>80040.324033333323</v>
      </c>
      <c r="E599" s="210">
        <f t="shared" si="18"/>
        <v>-2.7463329647977051</v>
      </c>
    </row>
    <row r="600" spans="2:5" ht="15" x14ac:dyDescent="0.25">
      <c r="B600" s="203">
        <f t="shared" si="19"/>
        <v>39845</v>
      </c>
      <c r="C600" s="313">
        <v>8.3381943038330103E-2</v>
      </c>
      <c r="D600" s="313">
        <v>104221.47</v>
      </c>
      <c r="E600" s="210">
        <f t="shared" si="18"/>
        <v>-2.484323503390955</v>
      </c>
    </row>
    <row r="601" spans="2:5" ht="15" x14ac:dyDescent="0.25">
      <c r="B601" s="203">
        <f t="shared" si="19"/>
        <v>39846</v>
      </c>
      <c r="C601" s="313">
        <v>0.123192693036475</v>
      </c>
      <c r="D601" s="313">
        <v>153982.06246666666</v>
      </c>
      <c r="E601" s="210">
        <f t="shared" si="18"/>
        <v>-2.0940055394104835</v>
      </c>
    </row>
    <row r="602" spans="2:5" ht="15" x14ac:dyDescent="0.25">
      <c r="B602" s="203">
        <f t="shared" si="19"/>
        <v>39847</v>
      </c>
      <c r="C602" s="313">
        <v>0.14809717488004029</v>
      </c>
      <c r="D602" s="313">
        <v>185110.88499999998</v>
      </c>
      <c r="E602" s="210">
        <f t="shared" si="18"/>
        <v>-1.9098866336496785</v>
      </c>
    </row>
    <row r="603" spans="2:5" ht="15" x14ac:dyDescent="0.25">
      <c r="B603" s="203">
        <f t="shared" si="19"/>
        <v>39848</v>
      </c>
      <c r="C603" s="313">
        <v>9.0407813995179234E-2</v>
      </c>
      <c r="D603" s="313">
        <v>113003.3066</v>
      </c>
      <c r="E603" s="210">
        <f t="shared" si="18"/>
        <v>-2.4034245773197846</v>
      </c>
    </row>
    <row r="604" spans="2:5" ht="15" x14ac:dyDescent="0.25">
      <c r="B604" s="203">
        <f t="shared" si="19"/>
        <v>39849</v>
      </c>
      <c r="C604" s="313">
        <v>2.5359999192664958E-2</v>
      </c>
      <c r="D604" s="313">
        <v>31698.186666666668</v>
      </c>
      <c r="E604" s="210">
        <f t="shared" si="18"/>
        <v>-3.6745821812480903</v>
      </c>
    </row>
    <row r="605" spans="2:5" ht="15" x14ac:dyDescent="0.25">
      <c r="B605" s="203">
        <f t="shared" si="19"/>
        <v>39850</v>
      </c>
      <c r="C605" s="313">
        <v>2.9207839177952295E-2</v>
      </c>
      <c r="D605" s="313">
        <v>36507.71166666667</v>
      </c>
      <c r="E605" s="210">
        <f t="shared" si="18"/>
        <v>-3.533318140739814</v>
      </c>
    </row>
    <row r="606" spans="2:5" ht="15" x14ac:dyDescent="0.25">
      <c r="B606" s="203">
        <f t="shared" si="19"/>
        <v>39851</v>
      </c>
      <c r="C606" s="313">
        <v>7.0582616619950633E-2</v>
      </c>
      <c r="D606" s="313">
        <v>88223.226666666669</v>
      </c>
      <c r="E606" s="210">
        <f t="shared" si="18"/>
        <v>-2.6509713883143737</v>
      </c>
    </row>
    <row r="607" spans="2:5" ht="15" x14ac:dyDescent="0.25">
      <c r="B607" s="203">
        <f t="shared" si="19"/>
        <v>39852</v>
      </c>
      <c r="C607" s="313">
        <v>0.34330838332172831</v>
      </c>
      <c r="D607" s="313">
        <v>429110.94500000001</v>
      </c>
      <c r="E607" s="210">
        <f t="shared" ref="E607:E670" si="20">IF(C607=0,"",LN(C607))</f>
        <v>-1.0691261590038668</v>
      </c>
    </row>
    <row r="608" spans="2:5" ht="15" x14ac:dyDescent="0.25">
      <c r="B608" s="203">
        <f t="shared" si="19"/>
        <v>39853</v>
      </c>
      <c r="C608" s="313">
        <v>0.62904893105299819</v>
      </c>
      <c r="D608" s="313">
        <v>786266.20953333331</v>
      </c>
      <c r="E608" s="210">
        <f t="shared" si="20"/>
        <v>-0.46354623349015578</v>
      </c>
    </row>
    <row r="609" spans="2:5" ht="15" x14ac:dyDescent="0.25">
      <c r="B609" s="203">
        <f t="shared" si="19"/>
        <v>39854</v>
      </c>
      <c r="C609" s="313">
        <v>4.7996448671366601</v>
      </c>
      <c r="D609" s="313">
        <v>5999213.0826333333</v>
      </c>
      <c r="E609" s="210">
        <f t="shared" si="20"/>
        <v>1.5685419291635494</v>
      </c>
    </row>
    <row r="610" spans="2:5" ht="15" x14ac:dyDescent="0.25">
      <c r="B610" s="203">
        <f t="shared" si="19"/>
        <v>39855</v>
      </c>
      <c r="C610" s="313">
        <v>4.8808470434486377E-2</v>
      </c>
      <c r="D610" s="313">
        <v>61007.1</v>
      </c>
      <c r="E610" s="210">
        <f t="shared" si="20"/>
        <v>-3.0198514067081623</v>
      </c>
    </row>
    <row r="611" spans="2:5" ht="15" x14ac:dyDescent="0.25">
      <c r="B611" s="203">
        <f t="shared" si="19"/>
        <v>39856</v>
      </c>
      <c r="C611" s="313">
        <v>0.36281464784987832</v>
      </c>
      <c r="D611" s="313">
        <v>453492.38166666665</v>
      </c>
      <c r="E611" s="210">
        <f t="shared" si="20"/>
        <v>-1.013863187107785</v>
      </c>
    </row>
    <row r="612" spans="2:5" ht="15" x14ac:dyDescent="0.25">
      <c r="B612" s="203">
        <f t="shared" si="19"/>
        <v>39857</v>
      </c>
      <c r="C612" s="313">
        <v>0.15367376169970501</v>
      </c>
      <c r="D612" s="313">
        <v>192081.22</v>
      </c>
      <c r="E612" s="210">
        <f t="shared" si="20"/>
        <v>-1.8729233541378785</v>
      </c>
    </row>
    <row r="613" spans="2:5" ht="15" x14ac:dyDescent="0.25">
      <c r="B613" s="203">
        <f t="shared" si="19"/>
        <v>39858</v>
      </c>
      <c r="C613" s="313">
        <v>0.27146568132796339</v>
      </c>
      <c r="D613" s="313">
        <v>339312.70166666666</v>
      </c>
      <c r="E613" s="210">
        <f t="shared" si="20"/>
        <v>-1.3039195515463688</v>
      </c>
    </row>
    <row r="614" spans="2:5" ht="15" x14ac:dyDescent="0.25">
      <c r="B614" s="203">
        <f t="shared" si="19"/>
        <v>39859</v>
      </c>
      <c r="C614" s="313">
        <v>0.30081107370331811</v>
      </c>
      <c r="D614" s="313">
        <v>375992.34499999997</v>
      </c>
      <c r="E614" s="210">
        <f t="shared" si="20"/>
        <v>-1.2012728734108122</v>
      </c>
    </row>
    <row r="615" spans="2:5" ht="15" x14ac:dyDescent="0.25">
      <c r="B615" s="203">
        <f t="shared" si="19"/>
        <v>39860</v>
      </c>
      <c r="C615" s="313">
        <v>0.23505153173057078</v>
      </c>
      <c r="D615" s="313">
        <v>293797.61696666671</v>
      </c>
      <c r="E615" s="210">
        <f t="shared" si="20"/>
        <v>-1.4479505049173158</v>
      </c>
    </row>
    <row r="616" spans="2:5" ht="15" x14ac:dyDescent="0.25">
      <c r="B616" s="203">
        <f t="shared" si="19"/>
        <v>39861</v>
      </c>
      <c r="C616" s="313">
        <v>0.38341738917149165</v>
      </c>
      <c r="D616" s="313">
        <v>479244.33596666669</v>
      </c>
      <c r="E616" s="210">
        <f t="shared" si="20"/>
        <v>-0.95863109423089765</v>
      </c>
    </row>
    <row r="617" spans="2:5" ht="15" x14ac:dyDescent="0.25">
      <c r="B617" s="203">
        <f t="shared" si="19"/>
        <v>39862</v>
      </c>
      <c r="C617" s="313">
        <v>0.30224717759363995</v>
      </c>
      <c r="D617" s="313">
        <v>377787.37223333336</v>
      </c>
      <c r="E617" s="210">
        <f t="shared" si="20"/>
        <v>-1.1965101275171373</v>
      </c>
    </row>
    <row r="618" spans="2:5" ht="15" x14ac:dyDescent="0.25">
      <c r="B618" s="203">
        <f t="shared" si="19"/>
        <v>39863</v>
      </c>
      <c r="C618" s="313">
        <v>0.1819458433793614</v>
      </c>
      <c r="D618" s="313">
        <v>227419.30166666667</v>
      </c>
      <c r="E618" s="210">
        <f t="shared" si="20"/>
        <v>-1.7040462000359111</v>
      </c>
    </row>
    <row r="619" spans="2:5" ht="15" x14ac:dyDescent="0.25">
      <c r="B619" s="203">
        <f t="shared" si="19"/>
        <v>39864</v>
      </c>
      <c r="C619" s="313">
        <v>0.73365861874507665</v>
      </c>
      <c r="D619" s="313">
        <v>917020.84333333338</v>
      </c>
      <c r="E619" s="210">
        <f t="shared" si="20"/>
        <v>-0.30971145563636704</v>
      </c>
    </row>
    <row r="620" spans="2:5" ht="15" x14ac:dyDescent="0.25">
      <c r="B620" s="203">
        <f t="shared" si="19"/>
        <v>39865</v>
      </c>
      <c r="C620" s="313">
        <v>0.18788293347606566</v>
      </c>
      <c r="D620" s="313">
        <v>234840.24000000002</v>
      </c>
      <c r="E620" s="210">
        <f t="shared" si="20"/>
        <v>-1.6719362043830357</v>
      </c>
    </row>
    <row r="621" spans="2:5" ht="15" x14ac:dyDescent="0.25">
      <c r="B621" s="203">
        <f t="shared" si="19"/>
        <v>39866</v>
      </c>
      <c r="C621" s="313">
        <v>0.21549209725596913</v>
      </c>
      <c r="D621" s="313">
        <v>269349.72166666668</v>
      </c>
      <c r="E621" s="210">
        <f t="shared" si="20"/>
        <v>-1.5348310417767932</v>
      </c>
    </row>
    <row r="622" spans="2:5" ht="15" x14ac:dyDescent="0.25">
      <c r="B622" s="203">
        <f t="shared" si="19"/>
        <v>39867</v>
      </c>
      <c r="C622" s="313">
        <v>0.38183818328653646</v>
      </c>
      <c r="D622" s="313">
        <v>477270.44146666664</v>
      </c>
      <c r="E622" s="210">
        <f t="shared" si="20"/>
        <v>-0.96275836408301185</v>
      </c>
    </row>
    <row r="623" spans="2:5" ht="15" x14ac:dyDescent="0.25">
      <c r="B623" s="203">
        <f t="shared" si="19"/>
        <v>39868</v>
      </c>
      <c r="C623" s="313">
        <v>0.41597976069178516</v>
      </c>
      <c r="D623" s="313">
        <v>519944.97333333333</v>
      </c>
      <c r="E623" s="210">
        <f t="shared" si="20"/>
        <v>-0.87711867208763838</v>
      </c>
    </row>
    <row r="624" spans="2:5" ht="15" x14ac:dyDescent="0.25">
      <c r="B624" s="203">
        <f t="shared" si="19"/>
        <v>39869</v>
      </c>
      <c r="C624" s="313">
        <v>0.2175809219030618</v>
      </c>
      <c r="D624" s="313">
        <v>271960.60320000001</v>
      </c>
      <c r="E624" s="210">
        <f t="shared" si="20"/>
        <v>-1.5251844429218748</v>
      </c>
    </row>
    <row r="625" spans="2:5" ht="15" x14ac:dyDescent="0.25">
      <c r="B625" s="203">
        <f t="shared" si="19"/>
        <v>39870</v>
      </c>
      <c r="C625" s="313">
        <v>0.24922249643370167</v>
      </c>
      <c r="D625" s="313">
        <v>311510.31013333332</v>
      </c>
      <c r="E625" s="210">
        <f t="shared" si="20"/>
        <v>-1.3894092215297766</v>
      </c>
    </row>
    <row r="626" spans="2:5" ht="15" x14ac:dyDescent="0.25">
      <c r="B626" s="203">
        <f t="shared" si="19"/>
        <v>39871</v>
      </c>
      <c r="C626" s="313">
        <v>3.9397939703988367E-2</v>
      </c>
      <c r="D626" s="313">
        <v>49244.609100000001</v>
      </c>
      <c r="E626" s="210">
        <f t="shared" si="20"/>
        <v>-3.2340417558224566</v>
      </c>
    </row>
    <row r="627" spans="2:5" ht="15" x14ac:dyDescent="0.25">
      <c r="B627" s="203">
        <f t="shared" si="19"/>
        <v>39872</v>
      </c>
      <c r="C627" s="313">
        <v>0.10477343316025536</v>
      </c>
      <c r="D627" s="313">
        <v>130959.30393333333</v>
      </c>
      <c r="E627" s="210">
        <f t="shared" si="20"/>
        <v>-2.2559550396110901</v>
      </c>
    </row>
    <row r="628" spans="2:5" ht="15" x14ac:dyDescent="0.25">
      <c r="B628" s="203">
        <f t="shared" si="19"/>
        <v>39873</v>
      </c>
      <c r="C628" s="313">
        <v>0.78811736273600441</v>
      </c>
      <c r="D628" s="313">
        <v>986597.08039999998</v>
      </c>
      <c r="E628" s="210">
        <f t="shared" si="20"/>
        <v>-0.2381082627321045</v>
      </c>
    </row>
    <row r="629" spans="2:5" ht="15" x14ac:dyDescent="0.25">
      <c r="B629" s="203">
        <f t="shared" si="19"/>
        <v>39874</v>
      </c>
      <c r="C629" s="313">
        <v>0.2496625037104456</v>
      </c>
      <c r="D629" s="313">
        <v>312537.58499999996</v>
      </c>
      <c r="E629" s="210">
        <f t="shared" si="20"/>
        <v>-1.3876452583290011</v>
      </c>
    </row>
    <row r="630" spans="2:5" ht="15" x14ac:dyDescent="0.25">
      <c r="B630" s="203">
        <f t="shared" si="19"/>
        <v>39875</v>
      </c>
      <c r="C630" s="313">
        <v>2.3276685557164122E-2</v>
      </c>
      <c r="D630" s="313">
        <v>29138.693166666671</v>
      </c>
      <c r="E630" s="210">
        <f t="shared" si="20"/>
        <v>-3.7603030392289436</v>
      </c>
    </row>
    <row r="631" spans="2:5" ht="15" x14ac:dyDescent="0.25">
      <c r="B631" s="203">
        <f t="shared" si="19"/>
        <v>39876</v>
      </c>
      <c r="C631" s="313">
        <v>0.3238692678643561</v>
      </c>
      <c r="D631" s="313">
        <v>405432.60333333333</v>
      </c>
      <c r="E631" s="210">
        <f t="shared" si="20"/>
        <v>-1.1274153388613293</v>
      </c>
    </row>
    <row r="632" spans="2:5" ht="15" x14ac:dyDescent="0.25">
      <c r="B632" s="203">
        <f t="shared" si="19"/>
        <v>39877</v>
      </c>
      <c r="C632" s="313">
        <v>0.29469802706803855</v>
      </c>
      <c r="D632" s="313">
        <v>368914.86833333335</v>
      </c>
      <c r="E632" s="210">
        <f t="shared" si="20"/>
        <v>-1.2218040839740347</v>
      </c>
    </row>
    <row r="633" spans="2:5" ht="15" x14ac:dyDescent="0.25">
      <c r="B633" s="203">
        <f t="shared" si="19"/>
        <v>39878</v>
      </c>
      <c r="C633" s="313">
        <v>0.13577187591313691</v>
      </c>
      <c r="D633" s="313">
        <v>169964.70666666669</v>
      </c>
      <c r="E633" s="210">
        <f t="shared" si="20"/>
        <v>-1.9967791846197267</v>
      </c>
    </row>
    <row r="634" spans="2:5" ht="15" x14ac:dyDescent="0.25">
      <c r="B634" s="203">
        <f t="shared" si="19"/>
        <v>39879</v>
      </c>
      <c r="C634" s="313">
        <v>0.26821938512075932</v>
      </c>
      <c r="D634" s="313">
        <v>335767.8371</v>
      </c>
      <c r="E634" s="210">
        <f t="shared" si="20"/>
        <v>-1.3159500321456388</v>
      </c>
    </row>
    <row r="635" spans="2:5" ht="15" x14ac:dyDescent="0.25">
      <c r="B635" s="203">
        <f t="shared" si="19"/>
        <v>39880</v>
      </c>
      <c r="C635" s="313">
        <v>4.4018930857146532E-2</v>
      </c>
      <c r="D635" s="313">
        <v>55104.671866666671</v>
      </c>
      <c r="E635" s="210">
        <f t="shared" si="20"/>
        <v>-3.1231354908401405</v>
      </c>
    </row>
    <row r="636" spans="2:5" ht="15" x14ac:dyDescent="0.25">
      <c r="B636" s="203">
        <f t="shared" si="19"/>
        <v>39881</v>
      </c>
      <c r="C636" s="313">
        <v>0.12148424147340674</v>
      </c>
      <c r="D636" s="313">
        <v>152078.87000000002</v>
      </c>
      <c r="E636" s="210">
        <f t="shared" si="20"/>
        <v>-2.1079707244206332</v>
      </c>
    </row>
    <row r="637" spans="2:5" ht="15" x14ac:dyDescent="0.25">
      <c r="B637" s="203">
        <f t="shared" si="19"/>
        <v>39882</v>
      </c>
      <c r="C637" s="313">
        <v>0.76389968596147473</v>
      </c>
      <c r="D637" s="313">
        <v>956280.41649999993</v>
      </c>
      <c r="E637" s="210">
        <f t="shared" si="20"/>
        <v>-0.26931879953390647</v>
      </c>
    </row>
    <row r="638" spans="2:5" ht="15" x14ac:dyDescent="0.25">
      <c r="B638" s="203">
        <f t="shared" si="19"/>
        <v>39883</v>
      </c>
      <c r="C638" s="313">
        <v>0.52728731739250123</v>
      </c>
      <c r="D638" s="313">
        <v>660079.51666666672</v>
      </c>
      <c r="E638" s="210">
        <f t="shared" si="20"/>
        <v>-0.64000968471201691</v>
      </c>
    </row>
    <row r="639" spans="2:5" ht="15" x14ac:dyDescent="0.25">
      <c r="B639" s="203">
        <f t="shared" si="19"/>
        <v>39884</v>
      </c>
      <c r="C639" s="313">
        <v>0.21111016751513006</v>
      </c>
      <c r="D639" s="313">
        <v>264276.21666666667</v>
      </c>
      <c r="E639" s="210">
        <f t="shared" si="20"/>
        <v>-1.555375160838987</v>
      </c>
    </row>
    <row r="640" spans="2:5" ht="15" x14ac:dyDescent="0.25">
      <c r="B640" s="203">
        <f t="shared" si="19"/>
        <v>39885</v>
      </c>
      <c r="C640" s="313">
        <v>0.28293361990041427</v>
      </c>
      <c r="D640" s="313">
        <v>354187.70926666667</v>
      </c>
      <c r="E640" s="210">
        <f t="shared" si="20"/>
        <v>-1.2625429675078632</v>
      </c>
    </row>
    <row r="641" spans="2:5" ht="15" x14ac:dyDescent="0.25">
      <c r="B641" s="203">
        <f t="shared" si="19"/>
        <v>39886</v>
      </c>
      <c r="C641" s="313">
        <v>3.907311225886681E-2</v>
      </c>
      <c r="D641" s="313">
        <v>48913.296799999996</v>
      </c>
      <c r="E641" s="210">
        <f t="shared" si="20"/>
        <v>-3.242320714555178</v>
      </c>
    </row>
    <row r="642" spans="2:5" ht="15" x14ac:dyDescent="0.25">
      <c r="B642" s="203">
        <f t="shared" si="19"/>
        <v>39887</v>
      </c>
      <c r="C642" s="313">
        <v>0.13554609381296304</v>
      </c>
      <c r="D642" s="313">
        <v>169682.06353333333</v>
      </c>
      <c r="E642" s="210">
        <f t="shared" si="20"/>
        <v>-1.9984435207676061</v>
      </c>
    </row>
    <row r="643" spans="2:5" ht="15" x14ac:dyDescent="0.25">
      <c r="B643" s="203">
        <f t="shared" si="19"/>
        <v>39888</v>
      </c>
      <c r="C643" s="313">
        <v>1.0182848786116501</v>
      </c>
      <c r="D643" s="313">
        <v>1274730.0538666667</v>
      </c>
      <c r="E643" s="210">
        <f t="shared" si="20"/>
        <v>1.811972044528665E-2</v>
      </c>
    </row>
    <row r="644" spans="2:5" ht="15" x14ac:dyDescent="0.25">
      <c r="B644" s="203">
        <f t="shared" si="19"/>
        <v>39889</v>
      </c>
      <c r="C644" s="313">
        <v>0.32105114608245289</v>
      </c>
      <c r="D644" s="313">
        <v>401904.76490000001</v>
      </c>
      <c r="E644" s="210">
        <f t="shared" si="20"/>
        <v>-1.1361548349541737</v>
      </c>
    </row>
    <row r="645" spans="2:5" ht="15" x14ac:dyDescent="0.25">
      <c r="B645" s="203">
        <f t="shared" si="19"/>
        <v>39890</v>
      </c>
      <c r="C645" s="313">
        <v>1.8315606945357932E-2</v>
      </c>
      <c r="D645" s="313">
        <v>22928.215</v>
      </c>
      <c r="E645" s="210">
        <f t="shared" si="20"/>
        <v>-4.0000017440507696</v>
      </c>
    </row>
    <row r="646" spans="2:5" ht="15" x14ac:dyDescent="0.25">
      <c r="B646" s="203">
        <f t="shared" si="19"/>
        <v>39891</v>
      </c>
      <c r="C646" s="313">
        <v>4.1971847171851089E-2</v>
      </c>
      <c r="D646" s="313">
        <v>52542.049999999996</v>
      </c>
      <c r="E646" s="210">
        <f t="shared" si="20"/>
        <v>-3.170756190886014</v>
      </c>
    </row>
    <row r="647" spans="2:5" ht="15" x14ac:dyDescent="0.25">
      <c r="B647" s="203">
        <f t="shared" si="19"/>
        <v>39892</v>
      </c>
      <c r="C647" s="313">
        <v>0.37626144176575471</v>
      </c>
      <c r="D647" s="313">
        <v>471019.23833333334</v>
      </c>
      <c r="E647" s="210">
        <f t="shared" si="20"/>
        <v>-0.97747105337277607</v>
      </c>
    </row>
    <row r="648" spans="2:5" ht="15" x14ac:dyDescent="0.25">
      <c r="B648" s="203">
        <f t="shared" si="19"/>
        <v>39893</v>
      </c>
      <c r="C648" s="313">
        <v>1.4731330463958196E-2</v>
      </c>
      <c r="D648" s="313">
        <v>18441.27323333333</v>
      </c>
      <c r="E648" s="210">
        <f t="shared" si="20"/>
        <v>-4.2177787291677618</v>
      </c>
    </row>
    <row r="649" spans="2:5" ht="15" x14ac:dyDescent="0.25">
      <c r="B649" s="203">
        <f t="shared" si="19"/>
        <v>39894</v>
      </c>
      <c r="C649" s="313">
        <v>0.11871759737043189</v>
      </c>
      <c r="D649" s="313">
        <v>148615.47339999999</v>
      </c>
      <c r="E649" s="210">
        <f t="shared" si="20"/>
        <v>-2.1310077375506036</v>
      </c>
    </row>
    <row r="650" spans="2:5" ht="15" x14ac:dyDescent="0.25">
      <c r="B650" s="203">
        <f t="shared" si="19"/>
        <v>39895</v>
      </c>
      <c r="C650" s="313">
        <v>0.19663043517051587</v>
      </c>
      <c r="D650" s="313">
        <v>246149.90410000001</v>
      </c>
      <c r="E650" s="210">
        <f t="shared" si="20"/>
        <v>-1.6264292756690637</v>
      </c>
    </row>
    <row r="651" spans="2:5" ht="15" x14ac:dyDescent="0.25">
      <c r="B651" s="203">
        <f t="shared" si="19"/>
        <v>39896</v>
      </c>
      <c r="C651" s="313">
        <v>8.399421859963585E-2</v>
      </c>
      <c r="D651" s="313">
        <v>105147.3483</v>
      </c>
      <c r="E651" s="210">
        <f t="shared" si="20"/>
        <v>-2.4770073087022659</v>
      </c>
    </row>
    <row r="652" spans="2:5" ht="15" x14ac:dyDescent="0.25">
      <c r="B652" s="203">
        <f t="shared" si="19"/>
        <v>39897</v>
      </c>
      <c r="C652" s="313">
        <v>0.12766270824532025</v>
      </c>
      <c r="D652" s="313">
        <v>159813.32373333332</v>
      </c>
      <c r="E652" s="210">
        <f t="shared" si="20"/>
        <v>-2.0583635848616235</v>
      </c>
    </row>
    <row r="653" spans="2:5" ht="15" x14ac:dyDescent="0.25">
      <c r="B653" s="203">
        <f t="shared" si="19"/>
        <v>39898</v>
      </c>
      <c r="C653" s="313">
        <v>7.9621288462707648E-2</v>
      </c>
      <c r="D653" s="313">
        <v>99673.138099999996</v>
      </c>
      <c r="E653" s="210">
        <f t="shared" si="20"/>
        <v>-2.5304737788894638</v>
      </c>
    </row>
    <row r="654" spans="2:5" ht="15" x14ac:dyDescent="0.25">
      <c r="B654" s="203">
        <f t="shared" si="19"/>
        <v>39899</v>
      </c>
      <c r="C654" s="313">
        <v>2.5595412064430341E-2</v>
      </c>
      <c r="D654" s="313">
        <v>32041.36846666667</v>
      </c>
      <c r="E654" s="210">
        <f t="shared" si="20"/>
        <v>-3.6653421597909581</v>
      </c>
    </row>
    <row r="655" spans="2:5" ht="15" x14ac:dyDescent="0.25">
      <c r="B655" s="203">
        <f t="shared" si="19"/>
        <v>39900</v>
      </c>
      <c r="C655" s="313">
        <v>0.19858236617051142</v>
      </c>
      <c r="D655" s="313">
        <v>248593.41</v>
      </c>
      <c r="E655" s="210">
        <f t="shared" si="20"/>
        <v>-1.6165513219954093</v>
      </c>
    </row>
    <row r="656" spans="2:5" ht="15" x14ac:dyDescent="0.25">
      <c r="B656" s="203">
        <f t="shared" si="19"/>
        <v>39901</v>
      </c>
      <c r="C656" s="313">
        <v>0.28307878237240575</v>
      </c>
      <c r="D656" s="313">
        <v>354369.42950000003</v>
      </c>
      <c r="E656" s="210">
        <f t="shared" si="20"/>
        <v>-1.2620300371388775</v>
      </c>
    </row>
    <row r="657" spans="2:5" ht="15" x14ac:dyDescent="0.25">
      <c r="B657" s="203">
        <f t="shared" si="19"/>
        <v>39902</v>
      </c>
      <c r="C657" s="313">
        <v>0.87741962896416215</v>
      </c>
      <c r="D657" s="313">
        <v>1098389.2566666666</v>
      </c>
      <c r="E657" s="210">
        <f t="shared" si="20"/>
        <v>-0.13076991876085273</v>
      </c>
    </row>
    <row r="658" spans="2:5" ht="15" x14ac:dyDescent="0.25">
      <c r="B658" s="203">
        <f t="shared" si="19"/>
        <v>39903</v>
      </c>
      <c r="C658" s="313">
        <v>0.23700825785641497</v>
      </c>
      <c r="D658" s="313">
        <v>296696.49000000005</v>
      </c>
      <c r="E658" s="210">
        <f t="shared" si="20"/>
        <v>-1.4396602951780062</v>
      </c>
    </row>
    <row r="659" spans="2:5" ht="15" x14ac:dyDescent="0.25">
      <c r="B659" s="203">
        <f t="shared" si="19"/>
        <v>39904</v>
      </c>
      <c r="C659" s="313">
        <v>0.10702501135123205</v>
      </c>
      <c r="D659" s="313">
        <v>134166.27650000001</v>
      </c>
      <c r="E659" s="210">
        <f t="shared" si="20"/>
        <v>-2.2346927208896328</v>
      </c>
    </row>
    <row r="660" spans="2:5" ht="15" x14ac:dyDescent="0.25">
      <c r="B660" s="203">
        <f t="shared" si="19"/>
        <v>39905</v>
      </c>
      <c r="C660" s="313">
        <v>3.2410919442673869</v>
      </c>
      <c r="D660" s="313">
        <v>4063024.4506999999</v>
      </c>
      <c r="E660" s="210">
        <f t="shared" si="20"/>
        <v>1.1759102928614231</v>
      </c>
    </row>
    <row r="661" spans="2:5" ht="15" x14ac:dyDescent="0.25">
      <c r="B661" s="203">
        <f t="shared" ref="B661:B724" si="21">B660+1</f>
        <v>39906</v>
      </c>
      <c r="C661" s="313">
        <v>0.46933341277404239</v>
      </c>
      <c r="D661" s="313">
        <v>588355.14833333332</v>
      </c>
      <c r="E661" s="210">
        <f t="shared" si="20"/>
        <v>-0.75644186166939897</v>
      </c>
    </row>
    <row r="662" spans="2:5" ht="15" x14ac:dyDescent="0.25">
      <c r="B662" s="203">
        <f t="shared" si="21"/>
        <v>39907</v>
      </c>
      <c r="C662" s="313">
        <v>0.33075205113399231</v>
      </c>
      <c r="D662" s="313">
        <v>414629.913</v>
      </c>
      <c r="E662" s="210">
        <f t="shared" si="20"/>
        <v>-1.1063862745429833</v>
      </c>
    </row>
    <row r="663" spans="2:5" ht="15" x14ac:dyDescent="0.25">
      <c r="B663" s="203">
        <f t="shared" si="21"/>
        <v>39908</v>
      </c>
      <c r="C663" s="313">
        <v>1.3778287163360339E-2</v>
      </c>
      <c r="D663" s="313">
        <v>17272.425033333329</v>
      </c>
      <c r="E663" s="210">
        <f t="shared" si="20"/>
        <v>-4.2846613198625318</v>
      </c>
    </row>
    <row r="664" spans="2:5" ht="15" x14ac:dyDescent="0.25">
      <c r="B664" s="203">
        <f t="shared" si="21"/>
        <v>39909</v>
      </c>
      <c r="C664" s="313">
        <v>0.15006767530229001</v>
      </c>
      <c r="D664" s="313">
        <v>188124.44833333333</v>
      </c>
      <c r="E664" s="210">
        <f t="shared" si="20"/>
        <v>-1.8966689179499359</v>
      </c>
    </row>
    <row r="665" spans="2:5" ht="15" x14ac:dyDescent="0.25">
      <c r="B665" s="203">
        <f t="shared" si="21"/>
        <v>39910</v>
      </c>
      <c r="C665" s="313">
        <v>0.22350458146755131</v>
      </c>
      <c r="D665" s="313">
        <v>280184.76333333337</v>
      </c>
      <c r="E665" s="210">
        <f t="shared" si="20"/>
        <v>-1.4983233664023623</v>
      </c>
    </row>
    <row r="666" spans="2:5" ht="15" x14ac:dyDescent="0.25">
      <c r="B666" s="203">
        <f t="shared" si="21"/>
        <v>39911</v>
      </c>
      <c r="C666" s="313">
        <v>0.16630665685421286</v>
      </c>
      <c r="D666" s="313">
        <v>208481.59346666667</v>
      </c>
      <c r="E666" s="210">
        <f t="shared" si="20"/>
        <v>-1.7939218643949075</v>
      </c>
    </row>
    <row r="667" spans="2:5" ht="15" x14ac:dyDescent="0.25">
      <c r="B667" s="203">
        <f t="shared" si="21"/>
        <v>39912</v>
      </c>
      <c r="C667" s="313">
        <v>1.9949934351797205E-2</v>
      </c>
      <c r="D667" s="313">
        <v>25009.18593333333</v>
      </c>
      <c r="E667" s="210">
        <f t="shared" si="20"/>
        <v>-3.9145294262884103</v>
      </c>
    </row>
    <row r="668" spans="2:5" ht="15" x14ac:dyDescent="0.25">
      <c r="B668" s="203">
        <f t="shared" si="21"/>
        <v>39913</v>
      </c>
      <c r="C668" s="313">
        <v>5.1186849470757065E-2</v>
      </c>
      <c r="D668" s="313">
        <v>64167.701666666668</v>
      </c>
      <c r="E668" s="210">
        <f t="shared" si="20"/>
        <v>-2.9722726262016046</v>
      </c>
    </row>
    <row r="669" spans="2:5" ht="15" x14ac:dyDescent="0.25">
      <c r="B669" s="203">
        <f t="shared" si="21"/>
        <v>39914</v>
      </c>
      <c r="C669" s="313">
        <v>3.2297290851523424E-3</v>
      </c>
      <c r="D669" s="313">
        <v>4048.7799999999997</v>
      </c>
      <c r="E669" s="210">
        <f t="shared" si="20"/>
        <v>-5.7353570198310786</v>
      </c>
    </row>
    <row r="670" spans="2:5" ht="15" x14ac:dyDescent="0.25">
      <c r="B670" s="203">
        <f t="shared" si="21"/>
        <v>39915</v>
      </c>
      <c r="C670" s="313">
        <v>8.125906259354454E-2</v>
      </c>
      <c r="D670" s="313">
        <v>101866.15</v>
      </c>
      <c r="E670" s="210">
        <f t="shared" si="20"/>
        <v>-2.5101129243795146</v>
      </c>
    </row>
    <row r="671" spans="2:5" ht="15" x14ac:dyDescent="0.25">
      <c r="B671" s="203">
        <f t="shared" si="21"/>
        <v>39916</v>
      </c>
      <c r="C671" s="313">
        <v>0.71694725998043485</v>
      </c>
      <c r="D671" s="313">
        <v>898763.22463333327</v>
      </c>
      <c r="E671" s="210">
        <f t="shared" ref="E671:E734" si="22">IF(C671=0,"",LN(C671))</f>
        <v>-0.33275299760057281</v>
      </c>
    </row>
    <row r="672" spans="2:5" ht="15" x14ac:dyDescent="0.25">
      <c r="B672" s="203">
        <f t="shared" si="21"/>
        <v>39917</v>
      </c>
      <c r="C672" s="313">
        <v>0.35381280704443285</v>
      </c>
      <c r="D672" s="313">
        <v>443538.81676666666</v>
      </c>
      <c r="E672" s="210">
        <f t="shared" si="22"/>
        <v>-1.0389872993688312</v>
      </c>
    </row>
    <row r="673" spans="2:5" ht="15" x14ac:dyDescent="0.25">
      <c r="B673" s="203">
        <f t="shared" si="21"/>
        <v>39918</v>
      </c>
      <c r="C673" s="313">
        <v>0.37287136263655563</v>
      </c>
      <c r="D673" s="313">
        <v>467430.57260000001</v>
      </c>
      <c r="E673" s="210">
        <f t="shared" si="22"/>
        <v>-0.98652179110849991</v>
      </c>
    </row>
    <row r="674" spans="2:5" ht="15" x14ac:dyDescent="0.25">
      <c r="B674" s="203">
        <f t="shared" si="21"/>
        <v>39919</v>
      </c>
      <c r="C674" s="313">
        <v>0.17223643476405148</v>
      </c>
      <c r="D674" s="313">
        <v>215915.14766666669</v>
      </c>
      <c r="E674" s="210">
        <f t="shared" si="22"/>
        <v>-1.75888712537359</v>
      </c>
    </row>
    <row r="675" spans="2:5" ht="15" x14ac:dyDescent="0.25">
      <c r="B675" s="203">
        <f t="shared" si="21"/>
        <v>39920</v>
      </c>
      <c r="C675" s="313">
        <v>0.32427668700649026</v>
      </c>
      <c r="D675" s="313">
        <v>406512.41333333333</v>
      </c>
      <c r="E675" s="210">
        <f t="shared" si="22"/>
        <v>-1.1261581553743902</v>
      </c>
    </row>
    <row r="676" spans="2:5" ht="15" x14ac:dyDescent="0.25">
      <c r="B676" s="203">
        <f t="shared" si="21"/>
        <v>39921</v>
      </c>
      <c r="C676" s="313">
        <v>5.4334776642266588E-2</v>
      </c>
      <c r="D676" s="313">
        <v>68113.934999999998</v>
      </c>
      <c r="E676" s="210">
        <f t="shared" si="22"/>
        <v>-2.9125908032282037</v>
      </c>
    </row>
    <row r="677" spans="2:5" ht="15" x14ac:dyDescent="0.25">
      <c r="B677" s="203">
        <f t="shared" si="21"/>
        <v>39922</v>
      </c>
      <c r="C677" s="313">
        <v>0.13768069231126084</v>
      </c>
      <c r="D677" s="313">
        <v>172596.15860000002</v>
      </c>
      <c r="E677" s="210">
        <f t="shared" si="22"/>
        <v>-1.9828180986831512</v>
      </c>
    </row>
    <row r="678" spans="2:5" ht="15" x14ac:dyDescent="0.25">
      <c r="B678" s="203">
        <f t="shared" si="21"/>
        <v>39923</v>
      </c>
      <c r="C678" s="313">
        <v>0.20365071368347323</v>
      </c>
      <c r="D678" s="313">
        <v>255296.0062</v>
      </c>
      <c r="E678" s="210">
        <f t="shared" si="22"/>
        <v>-1.5913489404329022</v>
      </c>
    </row>
    <row r="679" spans="2:5" ht="15" x14ac:dyDescent="0.25">
      <c r="B679" s="203">
        <f t="shared" si="21"/>
        <v>39924</v>
      </c>
      <c r="C679" s="313">
        <v>3.6748261296855517E-2</v>
      </c>
      <c r="D679" s="313">
        <v>46067.525000000001</v>
      </c>
      <c r="E679" s="210">
        <f t="shared" si="22"/>
        <v>-3.303664366092713</v>
      </c>
    </row>
    <row r="680" spans="2:5" ht="15" x14ac:dyDescent="0.25">
      <c r="B680" s="203">
        <f t="shared" si="21"/>
        <v>39925</v>
      </c>
      <c r="C680" s="313">
        <v>7.4777869295286251E-2</v>
      </c>
      <c r="D680" s="313">
        <v>93741.342900000003</v>
      </c>
      <c r="E680" s="210">
        <f t="shared" si="22"/>
        <v>-2.5932333028146801</v>
      </c>
    </row>
    <row r="681" spans="2:5" ht="15" x14ac:dyDescent="0.25">
      <c r="B681" s="203">
        <f t="shared" si="21"/>
        <v>39926</v>
      </c>
      <c r="C681" s="313">
        <v>0.11455364863862869</v>
      </c>
      <c r="D681" s="313">
        <v>143604.15666666668</v>
      </c>
      <c r="E681" s="210">
        <f t="shared" si="22"/>
        <v>-2.1667120186594824</v>
      </c>
    </row>
    <row r="682" spans="2:5" ht="15" x14ac:dyDescent="0.25">
      <c r="B682" s="203">
        <f t="shared" si="21"/>
        <v>39927</v>
      </c>
      <c r="C682" s="313">
        <v>0.26062344281894873</v>
      </c>
      <c r="D682" s="313">
        <v>326716.87159999995</v>
      </c>
      <c r="E682" s="210">
        <f t="shared" si="22"/>
        <v>-1.3446786612423209</v>
      </c>
    </row>
    <row r="683" spans="2:5" ht="15" x14ac:dyDescent="0.25">
      <c r="B683" s="203">
        <f t="shared" si="21"/>
        <v>39928</v>
      </c>
      <c r="C683" s="313">
        <v>8.7074009777485153E-2</v>
      </c>
      <c r="D683" s="313">
        <v>109155.7527</v>
      </c>
      <c r="E683" s="210">
        <f t="shared" si="22"/>
        <v>-2.4409968348592175</v>
      </c>
    </row>
    <row r="684" spans="2:5" ht="15" x14ac:dyDescent="0.25">
      <c r="B684" s="203">
        <f t="shared" si="21"/>
        <v>39929</v>
      </c>
      <c r="C684" s="313">
        <v>9.0448957388091195E-2</v>
      </c>
      <c r="D684" s="313">
        <v>113386.57826666668</v>
      </c>
      <c r="E684" s="210">
        <f t="shared" si="22"/>
        <v>-2.4029695941493228</v>
      </c>
    </row>
    <row r="685" spans="2:5" ht="15" x14ac:dyDescent="0.25">
      <c r="B685" s="203">
        <f t="shared" si="21"/>
        <v>39930</v>
      </c>
      <c r="C685" s="313">
        <v>1.3170770191035401E-2</v>
      </c>
      <c r="D685" s="313">
        <v>16510.843333333331</v>
      </c>
      <c r="E685" s="210">
        <f t="shared" si="22"/>
        <v>-4.3297552842204468</v>
      </c>
    </row>
    <row r="686" spans="2:5" ht="15" x14ac:dyDescent="0.25">
      <c r="B686" s="203">
        <f t="shared" si="21"/>
        <v>39931</v>
      </c>
      <c r="C686" s="313">
        <v>2.0425565441668517E-2</v>
      </c>
      <c r="D686" s="313">
        <v>25605.435833333329</v>
      </c>
      <c r="E686" s="210">
        <f t="shared" si="22"/>
        <v>-3.8909679548166398</v>
      </c>
    </row>
    <row r="687" spans="2:5" ht="15" x14ac:dyDescent="0.25">
      <c r="B687" s="203">
        <f t="shared" si="21"/>
        <v>39932</v>
      </c>
      <c r="C687" s="313">
        <v>2.3402127788120838E-2</v>
      </c>
      <c r="D687" s="313">
        <v>29336.846666666668</v>
      </c>
      <c r="E687" s="210">
        <f t="shared" si="22"/>
        <v>-3.7549283296361895</v>
      </c>
    </row>
    <row r="688" spans="2:5" ht="15" x14ac:dyDescent="0.25">
      <c r="B688" s="203">
        <f t="shared" si="21"/>
        <v>39933</v>
      </c>
      <c r="C688" s="313">
        <v>7.1840731833678298E-2</v>
      </c>
      <c r="D688" s="313">
        <v>90059.354999999996</v>
      </c>
      <c r="E688" s="210">
        <f t="shared" si="22"/>
        <v>-2.6333036680456714</v>
      </c>
    </row>
    <row r="689" spans="2:5" ht="15" x14ac:dyDescent="0.25">
      <c r="B689" s="203">
        <f t="shared" si="21"/>
        <v>39934</v>
      </c>
      <c r="C689" s="313">
        <v>0.22282920294899369</v>
      </c>
      <c r="D689" s="313">
        <v>279757.17266666668</v>
      </c>
      <c r="E689" s="210">
        <f t="shared" si="22"/>
        <v>-1.5013497070362369</v>
      </c>
    </row>
    <row r="690" spans="2:5" ht="15" x14ac:dyDescent="0.25">
      <c r="B690" s="203">
        <f t="shared" si="21"/>
        <v>39935</v>
      </c>
      <c r="C690" s="313">
        <v>5.1673727090662369E-2</v>
      </c>
      <c r="D690" s="313">
        <v>64875.23</v>
      </c>
      <c r="E690" s="210">
        <f t="shared" si="22"/>
        <v>-2.9628058066995622</v>
      </c>
    </row>
    <row r="691" spans="2:5" ht="15" x14ac:dyDescent="0.25">
      <c r="B691" s="203">
        <f t="shared" si="21"/>
        <v>39936</v>
      </c>
      <c r="C691" s="313">
        <v>1.2607560944819504E-2</v>
      </c>
      <c r="D691" s="313">
        <v>15828.516</v>
      </c>
      <c r="E691" s="210">
        <f t="shared" si="22"/>
        <v>-4.3734585700120299</v>
      </c>
    </row>
    <row r="692" spans="2:5" ht="15" x14ac:dyDescent="0.25">
      <c r="B692" s="203">
        <f t="shared" si="21"/>
        <v>39937</v>
      </c>
      <c r="C692" s="313">
        <v>6.7856186066219846E-3</v>
      </c>
      <c r="D692" s="313">
        <v>8519.1952000000001</v>
      </c>
      <c r="E692" s="210">
        <f t="shared" si="22"/>
        <v>-4.992949817173022</v>
      </c>
    </row>
    <row r="693" spans="2:5" ht="15" x14ac:dyDescent="0.25">
      <c r="B693" s="203">
        <f t="shared" si="21"/>
        <v>39938</v>
      </c>
      <c r="C693" s="313">
        <v>0.42583791965831491</v>
      </c>
      <c r="D693" s="313">
        <v>534630.15996666672</v>
      </c>
      <c r="E693" s="210">
        <f t="shared" si="22"/>
        <v>-0.85369647539559546</v>
      </c>
    </row>
    <row r="694" spans="2:5" ht="15" x14ac:dyDescent="0.25">
      <c r="B694" s="203">
        <f t="shared" si="21"/>
        <v>39939</v>
      </c>
      <c r="C694" s="313">
        <v>0.12554368457601062</v>
      </c>
      <c r="D694" s="313">
        <v>157617.34</v>
      </c>
      <c r="E694" s="210">
        <f t="shared" si="22"/>
        <v>-2.0751014967065728</v>
      </c>
    </row>
    <row r="695" spans="2:5" ht="15" x14ac:dyDescent="0.25">
      <c r="B695" s="203">
        <f t="shared" si="21"/>
        <v>39940</v>
      </c>
      <c r="C695" s="313">
        <v>0.24382179142983745</v>
      </c>
      <c r="D695" s="313">
        <v>306112.90666666668</v>
      </c>
      <c r="E695" s="210">
        <f t="shared" si="22"/>
        <v>-1.4113176835263921</v>
      </c>
    </row>
    <row r="696" spans="2:5" ht="15" x14ac:dyDescent="0.25">
      <c r="B696" s="203">
        <f t="shared" si="21"/>
        <v>39941</v>
      </c>
      <c r="C696" s="313">
        <v>7.4326003876942145E-2</v>
      </c>
      <c r="D696" s="313">
        <v>93314.666233333337</v>
      </c>
      <c r="E696" s="210">
        <f t="shared" si="22"/>
        <v>-2.5992944036040271</v>
      </c>
    </row>
    <row r="697" spans="2:5" ht="15" x14ac:dyDescent="0.25">
      <c r="B697" s="203">
        <f t="shared" si="21"/>
        <v>39942</v>
      </c>
      <c r="C697" s="313">
        <v>8.1730434763729858E-3</v>
      </c>
      <c r="D697" s="313">
        <v>10261.07666666667</v>
      </c>
      <c r="E697" s="210">
        <f t="shared" si="22"/>
        <v>-4.8069139209501204</v>
      </c>
    </row>
    <row r="698" spans="2:5" ht="15" x14ac:dyDescent="0.25">
      <c r="B698" s="203">
        <f t="shared" si="21"/>
        <v>39943</v>
      </c>
      <c r="C698" s="313">
        <v>1.5799541089482932E-2</v>
      </c>
      <c r="D698" s="313">
        <v>19835.977000000003</v>
      </c>
      <c r="E698" s="210">
        <f t="shared" si="22"/>
        <v>-4.1477743843404635</v>
      </c>
    </row>
    <row r="699" spans="2:5" ht="15" x14ac:dyDescent="0.25">
      <c r="B699" s="203">
        <f t="shared" si="21"/>
        <v>39944</v>
      </c>
      <c r="C699" s="313">
        <v>1.7100350293691592E-2</v>
      </c>
      <c r="D699" s="313">
        <v>21469.114400000002</v>
      </c>
      <c r="E699" s="210">
        <f t="shared" si="22"/>
        <v>-4.0686563306721339</v>
      </c>
    </row>
    <row r="700" spans="2:5" ht="15" x14ac:dyDescent="0.25">
      <c r="B700" s="203">
        <f t="shared" si="21"/>
        <v>39945</v>
      </c>
      <c r="C700" s="313">
        <v>2.3471376811139505E-2</v>
      </c>
      <c r="D700" s="313">
        <v>29467.798333333332</v>
      </c>
      <c r="E700" s="210">
        <f t="shared" si="22"/>
        <v>-3.7519736082433028</v>
      </c>
    </row>
    <row r="701" spans="2:5" ht="15" x14ac:dyDescent="0.25">
      <c r="B701" s="203">
        <f t="shared" si="21"/>
        <v>39946</v>
      </c>
      <c r="C701" s="313">
        <v>3.3667950956320122E-2</v>
      </c>
      <c r="D701" s="313">
        <v>42269.373333333329</v>
      </c>
      <c r="E701" s="210">
        <f t="shared" si="22"/>
        <v>-3.3912089043191447</v>
      </c>
    </row>
    <row r="702" spans="2:5" ht="15" x14ac:dyDescent="0.25">
      <c r="B702" s="203">
        <f t="shared" si="21"/>
        <v>39947</v>
      </c>
      <c r="C702" s="313">
        <v>2.6171446589192182E-2</v>
      </c>
      <c r="D702" s="313">
        <v>32857.676666666674</v>
      </c>
      <c r="E702" s="210">
        <f t="shared" si="22"/>
        <v>-3.6430862873459913</v>
      </c>
    </row>
    <row r="703" spans="2:5" ht="15" x14ac:dyDescent="0.25">
      <c r="B703" s="203">
        <f t="shared" si="21"/>
        <v>39948</v>
      </c>
      <c r="C703" s="313">
        <v>2.6711278144162225E-2</v>
      </c>
      <c r="D703" s="313">
        <v>33535.423333333332</v>
      </c>
      <c r="E703" s="210">
        <f t="shared" si="22"/>
        <v>-3.6226694003596345</v>
      </c>
    </row>
    <row r="704" spans="2:5" ht="15" x14ac:dyDescent="0.25">
      <c r="B704" s="203">
        <f t="shared" si="21"/>
        <v>39949</v>
      </c>
      <c r="C704" s="313">
        <v>8.9233723080618013E-2</v>
      </c>
      <c r="D704" s="313">
        <v>112030.98043333333</v>
      </c>
      <c r="E704" s="210">
        <f t="shared" si="22"/>
        <v>-2.4164962494014874</v>
      </c>
    </row>
    <row r="705" spans="2:5" ht="15" x14ac:dyDescent="0.25">
      <c r="B705" s="203">
        <f t="shared" si="21"/>
        <v>39950</v>
      </c>
      <c r="C705" s="313">
        <v>2.1549908195038898E-2</v>
      </c>
      <c r="D705" s="313">
        <v>27055.436666666668</v>
      </c>
      <c r="E705" s="210">
        <f t="shared" si="22"/>
        <v>-3.837383722532457</v>
      </c>
    </row>
    <row r="706" spans="2:5" ht="15" x14ac:dyDescent="0.25">
      <c r="B706" s="203">
        <f t="shared" si="21"/>
        <v>39951</v>
      </c>
      <c r="C706" s="313">
        <v>0.25983652059092105</v>
      </c>
      <c r="D706" s="313">
        <v>326219.04756666668</v>
      </c>
      <c r="E706" s="210">
        <f t="shared" si="22"/>
        <v>-1.3477026126814486</v>
      </c>
    </row>
    <row r="707" spans="2:5" ht="15" x14ac:dyDescent="0.25">
      <c r="B707" s="203">
        <f t="shared" si="21"/>
        <v>39952</v>
      </c>
      <c r="C707" s="313">
        <v>0.95687358269345846</v>
      </c>
      <c r="D707" s="313">
        <v>1201333.7774</v>
      </c>
      <c r="E707" s="210">
        <f t="shared" si="22"/>
        <v>-4.4083993753824317E-2</v>
      </c>
    </row>
    <row r="708" spans="2:5" ht="15" x14ac:dyDescent="0.25">
      <c r="B708" s="203">
        <f t="shared" si="21"/>
        <v>39953</v>
      </c>
      <c r="C708" s="313">
        <v>14.349221850862415</v>
      </c>
      <c r="D708" s="313">
        <v>18015133.0339</v>
      </c>
      <c r="E708" s="210">
        <f t="shared" si="22"/>
        <v>2.6636957143145872</v>
      </c>
    </row>
    <row r="709" spans="2:5" ht="15" x14ac:dyDescent="0.25">
      <c r="B709" s="203">
        <f t="shared" si="21"/>
        <v>39954</v>
      </c>
      <c r="C709" s="313">
        <v>0.40409769280302005</v>
      </c>
      <c r="D709" s="313">
        <v>507335.78240000003</v>
      </c>
      <c r="E709" s="210">
        <f t="shared" si="22"/>
        <v>-0.9060986163843866</v>
      </c>
    </row>
    <row r="710" spans="2:5" ht="15" x14ac:dyDescent="0.25">
      <c r="B710" s="203">
        <f t="shared" si="21"/>
        <v>39955</v>
      </c>
      <c r="C710" s="313">
        <v>0.14553167065135816</v>
      </c>
      <c r="D710" s="313">
        <v>182711.81773333333</v>
      </c>
      <c r="E710" s="210">
        <f t="shared" si="22"/>
        <v>-1.9273615483498392</v>
      </c>
    </row>
    <row r="711" spans="2:5" ht="15" x14ac:dyDescent="0.25">
      <c r="B711" s="203">
        <f t="shared" si="21"/>
        <v>39956</v>
      </c>
      <c r="C711" s="313">
        <v>0.55141434345007301</v>
      </c>
      <c r="D711" s="313">
        <v>692288.60333333327</v>
      </c>
      <c r="E711" s="210">
        <f t="shared" si="22"/>
        <v>-0.59526876794499839</v>
      </c>
    </row>
    <row r="712" spans="2:5" ht="15" x14ac:dyDescent="0.25">
      <c r="B712" s="203">
        <f t="shared" si="21"/>
        <v>39957</v>
      </c>
      <c r="C712" s="313">
        <v>0.35364608674925385</v>
      </c>
      <c r="D712" s="313">
        <v>443994.89853333333</v>
      </c>
      <c r="E712" s="210">
        <f t="shared" si="22"/>
        <v>-1.0394586208822871</v>
      </c>
    </row>
    <row r="713" spans="2:5" ht="15" x14ac:dyDescent="0.25">
      <c r="B713" s="203">
        <f t="shared" si="21"/>
        <v>39958</v>
      </c>
      <c r="C713" s="313">
        <v>8.3663862967677236E-2</v>
      </c>
      <c r="D713" s="313">
        <v>105038.14333333334</v>
      </c>
      <c r="E713" s="210">
        <f t="shared" si="22"/>
        <v>-2.4809481394264341</v>
      </c>
    </row>
    <row r="714" spans="2:5" ht="15" x14ac:dyDescent="0.25">
      <c r="B714" s="203">
        <f t="shared" si="21"/>
        <v>39959</v>
      </c>
      <c r="C714" s="313">
        <v>6.2269343126134129E-2</v>
      </c>
      <c r="D714" s="313">
        <v>78177.793333333335</v>
      </c>
      <c r="E714" s="210">
        <f t="shared" si="22"/>
        <v>-2.7762860589548586</v>
      </c>
    </row>
    <row r="715" spans="2:5" ht="15" x14ac:dyDescent="0.25">
      <c r="B715" s="203">
        <f t="shared" si="21"/>
        <v>39960</v>
      </c>
      <c r="C715" s="313">
        <v>9.2094794266636151E-2</v>
      </c>
      <c r="D715" s="313">
        <v>115622.99250000001</v>
      </c>
      <c r="E715" s="210">
        <f t="shared" si="22"/>
        <v>-2.3849368599390108</v>
      </c>
    </row>
    <row r="716" spans="2:5" ht="15" x14ac:dyDescent="0.25">
      <c r="B716" s="203">
        <f t="shared" si="21"/>
        <v>39961</v>
      </c>
      <c r="C716" s="313">
        <v>0.21250261378657553</v>
      </c>
      <c r="D716" s="313">
        <v>266792.36666666664</v>
      </c>
      <c r="E716" s="210">
        <f t="shared" si="22"/>
        <v>-1.5488009905211919</v>
      </c>
    </row>
    <row r="717" spans="2:5" ht="15" x14ac:dyDescent="0.25">
      <c r="B717" s="203">
        <f t="shared" si="21"/>
        <v>39962</v>
      </c>
      <c r="C717" s="313">
        <v>0.12550575745593257</v>
      </c>
      <c r="D717" s="313">
        <v>157569.72333333333</v>
      </c>
      <c r="E717" s="210">
        <f t="shared" si="22"/>
        <v>-2.0754036453196876</v>
      </c>
    </row>
    <row r="718" spans="2:5" ht="15" x14ac:dyDescent="0.25">
      <c r="B718" s="203">
        <f t="shared" si="21"/>
        <v>39963</v>
      </c>
      <c r="C718" s="313">
        <v>4.4980449299467876E-3</v>
      </c>
      <c r="D718" s="313">
        <v>5647.1966666666704</v>
      </c>
      <c r="E718" s="210">
        <f t="shared" si="22"/>
        <v>-5.4041124366227837</v>
      </c>
    </row>
    <row r="719" spans="2:5" ht="15" x14ac:dyDescent="0.25">
      <c r="B719" s="203">
        <f t="shared" si="21"/>
        <v>39964</v>
      </c>
      <c r="C719" s="313">
        <v>0.11655324568443166</v>
      </c>
      <c r="D719" s="313">
        <v>146330.04133333336</v>
      </c>
      <c r="E719" s="210">
        <f t="shared" si="22"/>
        <v>-2.1494070658878477</v>
      </c>
    </row>
    <row r="720" spans="2:5" ht="15" x14ac:dyDescent="0.25">
      <c r="B720" s="203">
        <f t="shared" si="21"/>
        <v>39965</v>
      </c>
      <c r="C720" s="313">
        <v>6.6733466698120705E-2</v>
      </c>
      <c r="D720" s="313">
        <v>83855.510333333339</v>
      </c>
      <c r="E720" s="210">
        <f t="shared" si="22"/>
        <v>-2.707048702297786</v>
      </c>
    </row>
    <row r="721" spans="2:5" ht="15" x14ac:dyDescent="0.25">
      <c r="B721" s="203">
        <f t="shared" si="21"/>
        <v>39966</v>
      </c>
      <c r="C721" s="313">
        <v>0.28343783111780235</v>
      </c>
      <c r="D721" s="313">
        <v>356160.48666666669</v>
      </c>
      <c r="E721" s="210">
        <f t="shared" si="22"/>
        <v>-1.2607624704517897</v>
      </c>
    </row>
    <row r="722" spans="2:5" ht="15" x14ac:dyDescent="0.25">
      <c r="B722" s="203">
        <f t="shared" si="21"/>
        <v>39967</v>
      </c>
      <c r="C722" s="313">
        <v>0.13150282714456163</v>
      </c>
      <c r="D722" s="313">
        <v>165242.97666666665</v>
      </c>
      <c r="E722" s="210">
        <f t="shared" si="22"/>
        <v>-2.0287269283972349</v>
      </c>
    </row>
    <row r="723" spans="2:5" ht="15" x14ac:dyDescent="0.25">
      <c r="B723" s="203">
        <f t="shared" si="21"/>
        <v>39968</v>
      </c>
      <c r="C723" s="313">
        <v>0.10114616838557323</v>
      </c>
      <c r="D723" s="313">
        <v>127097.60166666667</v>
      </c>
      <c r="E723" s="210">
        <f t="shared" si="22"/>
        <v>-2.2911885966041745</v>
      </c>
    </row>
    <row r="724" spans="2:5" ht="15" x14ac:dyDescent="0.25">
      <c r="B724" s="203">
        <f t="shared" si="21"/>
        <v>39969</v>
      </c>
      <c r="C724" s="313">
        <v>7.1374449513033233E-2</v>
      </c>
      <c r="D724" s="313">
        <v>89687.246666666673</v>
      </c>
      <c r="E724" s="210">
        <f t="shared" si="22"/>
        <v>-2.6398153236376913</v>
      </c>
    </row>
    <row r="725" spans="2:5" ht="15" x14ac:dyDescent="0.25">
      <c r="B725" s="203">
        <f t="shared" ref="B725:B788" si="23">B724+1</f>
        <v>39970</v>
      </c>
      <c r="C725" s="313">
        <v>6.909324536626954E-2</v>
      </c>
      <c r="D725" s="313">
        <v>86820.745833333334</v>
      </c>
      <c r="E725" s="210">
        <f t="shared" si="22"/>
        <v>-2.6722983045600324</v>
      </c>
    </row>
    <row r="726" spans="2:5" ht="15" x14ac:dyDescent="0.25">
      <c r="B726" s="203">
        <f t="shared" si="23"/>
        <v>39971</v>
      </c>
      <c r="C726" s="313">
        <v>0.13818087111197072</v>
      </c>
      <c r="D726" s="313">
        <v>173634.4302</v>
      </c>
      <c r="E726" s="210">
        <f t="shared" si="22"/>
        <v>-1.9791917917586217</v>
      </c>
    </row>
    <row r="727" spans="2:5" ht="15" x14ac:dyDescent="0.25">
      <c r="B727" s="203">
        <f t="shared" si="23"/>
        <v>39972</v>
      </c>
      <c r="C727" s="313">
        <v>2.4703559583071775E-2</v>
      </c>
      <c r="D727" s="313">
        <v>31041.84</v>
      </c>
      <c r="E727" s="210">
        <f t="shared" si="22"/>
        <v>-3.7008079330564687</v>
      </c>
    </row>
    <row r="728" spans="2:5" ht="15" x14ac:dyDescent="0.25">
      <c r="B728" s="203">
        <f t="shared" si="23"/>
        <v>39973</v>
      </c>
      <c r="C728" s="313">
        <v>5.2799940811938312E-2</v>
      </c>
      <c r="D728" s="313">
        <v>66347.010000000009</v>
      </c>
      <c r="E728" s="210">
        <f t="shared" si="22"/>
        <v>-2.9412452092565662</v>
      </c>
    </row>
    <row r="729" spans="2:5" ht="15" x14ac:dyDescent="0.25">
      <c r="B729" s="203">
        <f t="shared" si="23"/>
        <v>39974</v>
      </c>
      <c r="C729" s="313">
        <v>0.25776838565437127</v>
      </c>
      <c r="D729" s="313">
        <v>323904.94</v>
      </c>
      <c r="E729" s="210">
        <f t="shared" si="22"/>
        <v>-1.3556938272832608</v>
      </c>
    </row>
    <row r="730" spans="2:5" ht="15" x14ac:dyDescent="0.25">
      <c r="B730" s="203">
        <f t="shared" si="23"/>
        <v>39975</v>
      </c>
      <c r="C730" s="313">
        <v>0.20364810034159572</v>
      </c>
      <c r="D730" s="313">
        <v>255898.82</v>
      </c>
      <c r="E730" s="210">
        <f t="shared" si="22"/>
        <v>-1.5913617729862393</v>
      </c>
    </row>
    <row r="731" spans="2:5" ht="15" x14ac:dyDescent="0.25">
      <c r="B731" s="203">
        <f t="shared" si="23"/>
        <v>39976</v>
      </c>
      <c r="C731" s="313">
        <v>0.42887885531688669</v>
      </c>
      <c r="D731" s="313">
        <v>538917.83333333337</v>
      </c>
      <c r="E731" s="210">
        <f t="shared" si="22"/>
        <v>-0.84658078847199691</v>
      </c>
    </row>
    <row r="732" spans="2:5" ht="15" x14ac:dyDescent="0.25">
      <c r="B732" s="203">
        <f t="shared" si="23"/>
        <v>39977</v>
      </c>
      <c r="C732" s="313">
        <v>4.9474577081471981E-2</v>
      </c>
      <c r="D732" s="313">
        <v>62168.445833333331</v>
      </c>
      <c r="E732" s="210">
        <f t="shared" si="22"/>
        <v>-3.0062963356559251</v>
      </c>
    </row>
    <row r="733" spans="2:5" ht="15" x14ac:dyDescent="0.25">
      <c r="B733" s="203">
        <f t="shared" si="23"/>
        <v>39978</v>
      </c>
      <c r="C733" s="313">
        <v>0.11630624482130324</v>
      </c>
      <c r="D733" s="313">
        <v>146147.353</v>
      </c>
      <c r="E733" s="210">
        <f t="shared" si="22"/>
        <v>-2.151528525101122</v>
      </c>
    </row>
    <row r="734" spans="2:5" ht="15" x14ac:dyDescent="0.25">
      <c r="B734" s="203">
        <f t="shared" si="23"/>
        <v>39979</v>
      </c>
      <c r="C734" s="313">
        <v>0.21113022308267254</v>
      </c>
      <c r="D734" s="313">
        <v>265300.65766666667</v>
      </c>
      <c r="E734" s="210">
        <f t="shared" si="22"/>
        <v>-1.5552801648698464</v>
      </c>
    </row>
    <row r="735" spans="2:5" ht="15" x14ac:dyDescent="0.25">
      <c r="B735" s="203">
        <f t="shared" si="23"/>
        <v>39980</v>
      </c>
      <c r="C735" s="313">
        <v>3.3940249179619186E-2</v>
      </c>
      <c r="D735" s="313">
        <v>42648.42</v>
      </c>
      <c r="E735" s="210">
        <f t="shared" ref="E735:E798" si="24">IF(C735=0,"",LN(C735))</f>
        <v>-3.3831536774346165</v>
      </c>
    </row>
    <row r="736" spans="2:5" ht="15" x14ac:dyDescent="0.25">
      <c r="B736" s="203">
        <f t="shared" si="23"/>
        <v>39981</v>
      </c>
      <c r="C736" s="313">
        <v>5.3800704607760298E-2</v>
      </c>
      <c r="D736" s="313">
        <v>67604.543333333335</v>
      </c>
      <c r="E736" s="210">
        <f t="shared" si="24"/>
        <v>-2.9224687151016422</v>
      </c>
    </row>
    <row r="737" spans="2:5" ht="15" x14ac:dyDescent="0.25">
      <c r="B737" s="203">
        <f t="shared" si="23"/>
        <v>39982</v>
      </c>
      <c r="C737" s="313">
        <v>3.66951213884604E-2</v>
      </c>
      <c r="D737" s="313">
        <v>46110.119599999998</v>
      </c>
      <c r="E737" s="210">
        <f t="shared" si="24"/>
        <v>-3.3051114649524194</v>
      </c>
    </row>
    <row r="738" spans="2:5" ht="15" x14ac:dyDescent="0.25">
      <c r="B738" s="203">
        <f t="shared" si="23"/>
        <v>39983</v>
      </c>
      <c r="C738" s="313">
        <v>0.1034169609917769</v>
      </c>
      <c r="D738" s="313">
        <v>129951.01963333332</v>
      </c>
      <c r="E738" s="210">
        <f t="shared" si="24"/>
        <v>-2.268986297557233</v>
      </c>
    </row>
    <row r="739" spans="2:5" ht="15" x14ac:dyDescent="0.25">
      <c r="B739" s="203">
        <f t="shared" si="23"/>
        <v>39984</v>
      </c>
      <c r="C739" s="313">
        <v>7.6685989379542921E-2</v>
      </c>
      <c r="D739" s="313">
        <v>96361.587266666669</v>
      </c>
      <c r="E739" s="210">
        <f t="shared" si="24"/>
        <v>-2.5680362550972911</v>
      </c>
    </row>
    <row r="740" spans="2:5" ht="15" x14ac:dyDescent="0.25">
      <c r="B740" s="203">
        <f t="shared" si="23"/>
        <v>39985</v>
      </c>
      <c r="C740" s="313">
        <v>0.3361478023997107</v>
      </c>
      <c r="D740" s="313">
        <v>422394.44333333336</v>
      </c>
      <c r="E740" s="210">
        <f t="shared" si="24"/>
        <v>-1.09020432764696</v>
      </c>
    </row>
    <row r="741" spans="2:5" ht="15" x14ac:dyDescent="0.25">
      <c r="B741" s="203">
        <f t="shared" si="23"/>
        <v>39986</v>
      </c>
      <c r="C741" s="313">
        <v>0.40466285310073064</v>
      </c>
      <c r="D741" s="313">
        <v>508488.64503333333</v>
      </c>
      <c r="E741" s="210">
        <f t="shared" si="24"/>
        <v>-0.90470102004374953</v>
      </c>
    </row>
    <row r="742" spans="2:5" ht="15" x14ac:dyDescent="0.25">
      <c r="B742" s="203">
        <f t="shared" si="23"/>
        <v>39987</v>
      </c>
      <c r="C742" s="313">
        <v>3.13154711710193E-2</v>
      </c>
      <c r="D742" s="313">
        <v>39350.193333333329</v>
      </c>
      <c r="E742" s="210">
        <f t="shared" si="24"/>
        <v>-3.4636430169413832</v>
      </c>
    </row>
    <row r="743" spans="2:5" ht="15" x14ac:dyDescent="0.25">
      <c r="B743" s="203">
        <f t="shared" si="23"/>
        <v>39988</v>
      </c>
      <c r="C743" s="313">
        <v>6.1716009838634629E-2</v>
      </c>
      <c r="D743" s="313">
        <v>77550.70666666668</v>
      </c>
      <c r="E743" s="210">
        <f t="shared" si="24"/>
        <v>-2.7852119029834781</v>
      </c>
    </row>
    <row r="744" spans="2:5" ht="15" x14ac:dyDescent="0.25">
      <c r="B744" s="203">
        <f t="shared" si="23"/>
        <v>39989</v>
      </c>
      <c r="C744" s="313">
        <v>8.7321237016662598E-2</v>
      </c>
      <c r="D744" s="313">
        <v>109725.55833333333</v>
      </c>
      <c r="E744" s="210">
        <f t="shared" si="24"/>
        <v>-2.4381615809249864</v>
      </c>
    </row>
    <row r="745" spans="2:5" ht="15" x14ac:dyDescent="0.25">
      <c r="B745" s="203">
        <f t="shared" si="23"/>
        <v>39990</v>
      </c>
      <c r="C745" s="313">
        <v>5.6692859188629117E-2</v>
      </c>
      <c r="D745" s="313">
        <v>71238.748333333322</v>
      </c>
      <c r="E745" s="210">
        <f t="shared" si="24"/>
        <v>-2.8701070164153859</v>
      </c>
    </row>
    <row r="746" spans="2:5" ht="15" x14ac:dyDescent="0.25">
      <c r="B746" s="203">
        <f t="shared" si="23"/>
        <v>39991</v>
      </c>
      <c r="C746" s="313">
        <v>1.1504159118367205E-2</v>
      </c>
      <c r="D746" s="313">
        <v>14455.822266666672</v>
      </c>
      <c r="E746" s="210">
        <f t="shared" si="24"/>
        <v>-4.4650466465303253</v>
      </c>
    </row>
    <row r="747" spans="2:5" ht="15" x14ac:dyDescent="0.25">
      <c r="B747" s="203">
        <f t="shared" si="23"/>
        <v>39992</v>
      </c>
      <c r="C747" s="313">
        <v>0.14828018373980684</v>
      </c>
      <c r="D747" s="313">
        <v>186324.9595</v>
      </c>
      <c r="E747" s="210">
        <f t="shared" si="24"/>
        <v>-1.9086516615595124</v>
      </c>
    </row>
    <row r="748" spans="2:5" ht="15" x14ac:dyDescent="0.25">
      <c r="B748" s="203">
        <f t="shared" si="23"/>
        <v>39993</v>
      </c>
      <c r="C748" s="313">
        <v>2.0466911258710727E-2</v>
      </c>
      <c r="D748" s="313">
        <v>25718.179700000001</v>
      </c>
      <c r="E748" s="210">
        <f t="shared" si="24"/>
        <v>-3.8889457818172213</v>
      </c>
    </row>
    <row r="749" spans="2:5" ht="15" x14ac:dyDescent="0.25">
      <c r="B749" s="203">
        <f t="shared" si="23"/>
        <v>39994</v>
      </c>
      <c r="C749" s="313">
        <v>0.15956867030202515</v>
      </c>
      <c r="D749" s="313">
        <v>200509.77333333335</v>
      </c>
      <c r="E749" s="210">
        <f t="shared" si="24"/>
        <v>-1.8352809146018207</v>
      </c>
    </row>
    <row r="750" spans="2:5" ht="15" x14ac:dyDescent="0.25">
      <c r="B750" s="203">
        <f t="shared" si="23"/>
        <v>39995</v>
      </c>
      <c r="C750" s="313">
        <v>0.11900152354098828</v>
      </c>
      <c r="D750" s="313">
        <v>149747.70333333334</v>
      </c>
      <c r="E750" s="210">
        <f t="shared" si="24"/>
        <v>-2.1286189830871161</v>
      </c>
    </row>
    <row r="751" spans="2:5" ht="15" x14ac:dyDescent="0.25">
      <c r="B751" s="203">
        <f t="shared" si="23"/>
        <v>39996</v>
      </c>
      <c r="C751" s="313">
        <v>7.235784885829312E-2</v>
      </c>
      <c r="D751" s="313">
        <v>91052.797999999995</v>
      </c>
      <c r="E751" s="210">
        <f t="shared" si="24"/>
        <v>-2.6261313472234566</v>
      </c>
    </row>
    <row r="752" spans="2:5" ht="15" x14ac:dyDescent="0.25">
      <c r="B752" s="203">
        <f t="shared" si="23"/>
        <v>39997</v>
      </c>
      <c r="C752" s="313">
        <v>0.47372565888697898</v>
      </c>
      <c r="D752" s="313">
        <v>596121.18666666665</v>
      </c>
      <c r="E752" s="210">
        <f t="shared" si="24"/>
        <v>-0.7471269035635727</v>
      </c>
    </row>
    <row r="753" spans="2:5" ht="15" x14ac:dyDescent="0.25">
      <c r="B753" s="203">
        <f t="shared" si="23"/>
        <v>39998</v>
      </c>
      <c r="C753" s="313">
        <v>0.12318691751063636</v>
      </c>
      <c r="D753" s="313">
        <v>155014.46896666667</v>
      </c>
      <c r="E753" s="210">
        <f t="shared" si="24"/>
        <v>-2.0940524225582151</v>
      </c>
    </row>
    <row r="754" spans="2:5" ht="15" x14ac:dyDescent="0.25">
      <c r="B754" s="203">
        <f t="shared" si="23"/>
        <v>39999</v>
      </c>
      <c r="C754" s="313">
        <v>5.6838940959196324E-2</v>
      </c>
      <c r="D754" s="313">
        <v>71524.301666666666</v>
      </c>
      <c r="E754" s="210">
        <f t="shared" si="24"/>
        <v>-2.8675336078902851</v>
      </c>
    </row>
    <row r="755" spans="2:5" ht="15" x14ac:dyDescent="0.25">
      <c r="B755" s="203">
        <f t="shared" si="23"/>
        <v>40000</v>
      </c>
      <c r="C755" s="313">
        <v>0.13472403156076643</v>
      </c>
      <c r="D755" s="313">
        <v>169532.40353333333</v>
      </c>
      <c r="E755" s="210">
        <f t="shared" si="24"/>
        <v>-2.0045268034551302</v>
      </c>
    </row>
    <row r="756" spans="2:5" ht="15" x14ac:dyDescent="0.25">
      <c r="B756" s="203">
        <f t="shared" si="23"/>
        <v>40001</v>
      </c>
      <c r="C756" s="313">
        <v>0.19905727082371963</v>
      </c>
      <c r="D756" s="313">
        <v>250487.29</v>
      </c>
      <c r="E756" s="210">
        <f t="shared" si="24"/>
        <v>-1.6141627025781122</v>
      </c>
    </row>
    <row r="757" spans="2:5" ht="15" x14ac:dyDescent="0.25">
      <c r="B757" s="203">
        <f t="shared" si="23"/>
        <v>40002</v>
      </c>
      <c r="C757" s="313">
        <v>0.13492963104366262</v>
      </c>
      <c r="D757" s="313">
        <v>169791.12333333335</v>
      </c>
      <c r="E757" s="210">
        <f t="shared" si="24"/>
        <v>-2.0030018879709375</v>
      </c>
    </row>
    <row r="758" spans="2:5" ht="15" x14ac:dyDescent="0.25">
      <c r="B758" s="203">
        <f t="shared" si="23"/>
        <v>40003</v>
      </c>
      <c r="C758" s="313">
        <v>0.15095861789028525</v>
      </c>
      <c r="D758" s="313">
        <v>189961.48666666666</v>
      </c>
      <c r="E758" s="210">
        <f t="shared" si="24"/>
        <v>-1.8907495334335125</v>
      </c>
    </row>
    <row r="759" spans="2:5" ht="15" x14ac:dyDescent="0.25">
      <c r="B759" s="203">
        <f t="shared" si="23"/>
        <v>40004</v>
      </c>
      <c r="C759" s="313">
        <v>6.1065569052744753E-2</v>
      </c>
      <c r="D759" s="313">
        <v>76842.955000000002</v>
      </c>
      <c r="E759" s="210">
        <f t="shared" si="24"/>
        <v>-2.7958070895988572</v>
      </c>
    </row>
    <row r="760" spans="2:5" ht="15" x14ac:dyDescent="0.25">
      <c r="B760" s="203">
        <f t="shared" si="23"/>
        <v>40005</v>
      </c>
      <c r="C760" s="313">
        <v>1.474186551445331E-2</v>
      </c>
      <c r="D760" s="313">
        <v>18550.6911</v>
      </c>
      <c r="E760" s="210">
        <f t="shared" si="24"/>
        <v>-4.2170638388686914</v>
      </c>
    </row>
    <row r="761" spans="2:5" ht="15" x14ac:dyDescent="0.25">
      <c r="B761" s="203">
        <f t="shared" si="23"/>
        <v>40006</v>
      </c>
      <c r="C761" s="313">
        <v>3.0317322400896709E-2</v>
      </c>
      <c r="D761" s="313">
        <v>38150.346866666667</v>
      </c>
      <c r="E761" s="210">
        <f t="shared" si="24"/>
        <v>-3.4960360334237115</v>
      </c>
    </row>
    <row r="762" spans="2:5" ht="15" x14ac:dyDescent="0.25">
      <c r="B762" s="203">
        <f t="shared" si="23"/>
        <v>40007</v>
      </c>
      <c r="C762" s="313">
        <v>6.9863999558439138E-2</v>
      </c>
      <c r="D762" s="313">
        <v>87914.617966666672</v>
      </c>
      <c r="E762" s="210">
        <f t="shared" si="24"/>
        <v>-2.6612047901909972</v>
      </c>
    </row>
    <row r="763" spans="2:5" ht="15" x14ac:dyDescent="0.25">
      <c r="B763" s="203">
        <f t="shared" si="23"/>
        <v>40008</v>
      </c>
      <c r="C763" s="313">
        <v>3.063397975567024E-2</v>
      </c>
      <c r="D763" s="313">
        <v>38548.818333333329</v>
      </c>
      <c r="E763" s="210">
        <f t="shared" si="24"/>
        <v>-3.4856454365851248</v>
      </c>
    </row>
    <row r="764" spans="2:5" ht="15" x14ac:dyDescent="0.25">
      <c r="B764" s="203">
        <f t="shared" si="23"/>
        <v>40009</v>
      </c>
      <c r="C764" s="313">
        <v>4.8138363099259791E-2</v>
      </c>
      <c r="D764" s="313">
        <v>60575.773333333331</v>
      </c>
      <c r="E764" s="210">
        <f t="shared" si="24"/>
        <v>-3.0336758501288843</v>
      </c>
    </row>
    <row r="765" spans="2:5" ht="15" x14ac:dyDescent="0.25">
      <c r="B765" s="203">
        <f t="shared" si="23"/>
        <v>40010</v>
      </c>
      <c r="C765" s="313">
        <v>0.79770707919053296</v>
      </c>
      <c r="D765" s="313">
        <v>1003809.0226666668</v>
      </c>
      <c r="E765" s="210">
        <f t="shared" si="24"/>
        <v>-0.2260138176020709</v>
      </c>
    </row>
    <row r="766" spans="2:5" ht="15" x14ac:dyDescent="0.25">
      <c r="B766" s="203">
        <f t="shared" si="23"/>
        <v>40011</v>
      </c>
      <c r="C766" s="313">
        <v>0.20064267489033258</v>
      </c>
      <c r="D766" s="313">
        <v>252482.31166666668</v>
      </c>
      <c r="E766" s="210">
        <f t="shared" si="24"/>
        <v>-1.6062296898365136</v>
      </c>
    </row>
    <row r="767" spans="2:5" ht="15" x14ac:dyDescent="0.25">
      <c r="B767" s="203">
        <f t="shared" si="23"/>
        <v>40012</v>
      </c>
      <c r="C767" s="313">
        <v>3.3941577503207518E-2</v>
      </c>
      <c r="D767" s="313">
        <v>42710.993333333332</v>
      </c>
      <c r="E767" s="210">
        <f t="shared" si="24"/>
        <v>-3.383114541080944</v>
      </c>
    </row>
    <row r="768" spans="2:5" ht="15" x14ac:dyDescent="0.25">
      <c r="B768" s="203">
        <f t="shared" si="23"/>
        <v>40013</v>
      </c>
      <c r="C768" s="313">
        <v>1.6969355493020397E-2</v>
      </c>
      <c r="D768" s="313">
        <v>21353.6931</v>
      </c>
      <c r="E768" s="210">
        <f t="shared" si="24"/>
        <v>-4.0763461796546139</v>
      </c>
    </row>
    <row r="769" spans="2:5" ht="15" x14ac:dyDescent="0.25">
      <c r="B769" s="203">
        <f t="shared" si="23"/>
        <v>40014</v>
      </c>
      <c r="C769" s="313">
        <v>8.9935988239030845E-2</v>
      </c>
      <c r="D769" s="313">
        <v>113172.56523333333</v>
      </c>
      <c r="E769" s="210">
        <f t="shared" si="24"/>
        <v>-2.4086571034928537</v>
      </c>
    </row>
    <row r="770" spans="2:5" ht="15" x14ac:dyDescent="0.25">
      <c r="B770" s="203">
        <f t="shared" si="23"/>
        <v>40015</v>
      </c>
      <c r="C770" s="313">
        <v>3.8059058930578191E-2</v>
      </c>
      <c r="D770" s="313">
        <v>47892.3</v>
      </c>
      <c r="E770" s="210">
        <f t="shared" si="24"/>
        <v>-3.2686161433636451</v>
      </c>
    </row>
    <row r="771" spans="2:5" ht="15" x14ac:dyDescent="0.25">
      <c r="B771" s="203">
        <f t="shared" si="23"/>
        <v>40016</v>
      </c>
      <c r="C771" s="313">
        <v>1.5637756523532876E-2</v>
      </c>
      <c r="D771" s="313">
        <v>19678.051633333329</v>
      </c>
      <c r="E771" s="210">
        <f t="shared" si="24"/>
        <v>-4.1580669989410604</v>
      </c>
    </row>
    <row r="772" spans="2:5" ht="15" x14ac:dyDescent="0.25">
      <c r="B772" s="203">
        <f t="shared" si="23"/>
        <v>40017</v>
      </c>
      <c r="C772" s="313">
        <v>1.3946002256855918</v>
      </c>
      <c r="D772" s="313">
        <v>1754920.2283333335</v>
      </c>
      <c r="E772" s="210">
        <f t="shared" si="24"/>
        <v>0.33260779763294884</v>
      </c>
    </row>
    <row r="773" spans="2:5" ht="15" x14ac:dyDescent="0.25">
      <c r="B773" s="203">
        <f t="shared" si="23"/>
        <v>40018</v>
      </c>
      <c r="C773" s="313">
        <v>3.8644971977288688E-2</v>
      </c>
      <c r="D773" s="313">
        <v>48629.5942</v>
      </c>
      <c r="E773" s="210">
        <f t="shared" si="24"/>
        <v>-3.2533386035551821</v>
      </c>
    </row>
    <row r="774" spans="2:5" ht="15" x14ac:dyDescent="0.25">
      <c r="B774" s="203">
        <f t="shared" si="23"/>
        <v>40019</v>
      </c>
      <c r="C774" s="313">
        <v>6.0610517995339029E-2</v>
      </c>
      <c r="D774" s="313">
        <v>76270.333333333343</v>
      </c>
      <c r="E774" s="210">
        <f t="shared" si="24"/>
        <v>-2.8032868366878834</v>
      </c>
    </row>
    <row r="775" spans="2:5" ht="15" x14ac:dyDescent="0.25">
      <c r="B775" s="203">
        <f t="shared" si="23"/>
        <v>40020</v>
      </c>
      <c r="C775" s="313">
        <v>0.14547620712559917</v>
      </c>
      <c r="D775" s="313">
        <v>183062.59666666668</v>
      </c>
      <c r="E775" s="210">
        <f t="shared" si="24"/>
        <v>-1.927742730652217</v>
      </c>
    </row>
    <row r="776" spans="2:5" ht="15" x14ac:dyDescent="0.25">
      <c r="B776" s="203">
        <f t="shared" si="23"/>
        <v>40021</v>
      </c>
      <c r="C776" s="313">
        <v>2.5983887762222716E-2</v>
      </c>
      <c r="D776" s="313">
        <v>32697.291599999997</v>
      </c>
      <c r="E776" s="210">
        <f t="shared" si="24"/>
        <v>-3.6502786345079379</v>
      </c>
    </row>
    <row r="777" spans="2:5" ht="15" x14ac:dyDescent="0.25">
      <c r="B777" s="203">
        <f t="shared" si="23"/>
        <v>40022</v>
      </c>
      <c r="C777" s="313">
        <v>5.4773225602950906E-2</v>
      </c>
      <c r="D777" s="313">
        <v>68924.871666666673</v>
      </c>
      <c r="E777" s="210">
        <f t="shared" si="24"/>
        <v>-2.9045537883119237</v>
      </c>
    </row>
    <row r="778" spans="2:5" ht="15" x14ac:dyDescent="0.25">
      <c r="B778" s="203">
        <f t="shared" si="23"/>
        <v>40023</v>
      </c>
      <c r="C778" s="313">
        <v>3.8530076436153665E-2</v>
      </c>
      <c r="D778" s="313">
        <v>48485.013333333329</v>
      </c>
      <c r="E778" s="210">
        <f t="shared" si="24"/>
        <v>-3.2563161365372228</v>
      </c>
    </row>
    <row r="779" spans="2:5" ht="15" x14ac:dyDescent="0.25">
      <c r="B779" s="203">
        <f t="shared" si="23"/>
        <v>40024</v>
      </c>
      <c r="C779" s="313">
        <v>3.2684788237245362E-2</v>
      </c>
      <c r="D779" s="313">
        <v>41129.49</v>
      </c>
      <c r="E779" s="210">
        <f t="shared" si="24"/>
        <v>-3.4208455008356218</v>
      </c>
    </row>
    <row r="780" spans="2:5" ht="15" x14ac:dyDescent="0.25">
      <c r="B780" s="203">
        <f t="shared" si="23"/>
        <v>40025</v>
      </c>
      <c r="C780" s="313">
        <v>0.11296031490416521</v>
      </c>
      <c r="D780" s="313">
        <v>142145.63999999998</v>
      </c>
      <c r="E780" s="210">
        <f t="shared" si="24"/>
        <v>-2.1807187174917528</v>
      </c>
    </row>
    <row r="781" spans="2:5" ht="15" x14ac:dyDescent="0.25">
      <c r="B781" s="203">
        <f t="shared" si="23"/>
        <v>40026</v>
      </c>
      <c r="C781" s="313">
        <v>4.7868888116522006E-2</v>
      </c>
      <c r="D781" s="313">
        <v>60344.82</v>
      </c>
      <c r="E781" s="210">
        <f t="shared" si="24"/>
        <v>-3.0392895029934524</v>
      </c>
    </row>
    <row r="782" spans="2:5" ht="15" x14ac:dyDescent="0.25">
      <c r="B782" s="203">
        <f t="shared" si="23"/>
        <v>40027</v>
      </c>
      <c r="C782" s="313">
        <v>9.7569153046825424E-2</v>
      </c>
      <c r="D782" s="313">
        <v>122998.32333333333</v>
      </c>
      <c r="E782" s="210">
        <f t="shared" si="24"/>
        <v>-2.3271938903670502</v>
      </c>
    </row>
    <row r="783" spans="2:5" ht="15" x14ac:dyDescent="0.25">
      <c r="B783" s="203">
        <f t="shared" si="23"/>
        <v>40028</v>
      </c>
      <c r="C783" s="313">
        <v>7.2591164908143796E-2</v>
      </c>
      <c r="D783" s="313">
        <v>91510.393333333326</v>
      </c>
      <c r="E783" s="210">
        <f t="shared" si="24"/>
        <v>-2.6229120600369953</v>
      </c>
    </row>
    <row r="784" spans="2:5" ht="15" x14ac:dyDescent="0.25">
      <c r="B784" s="203">
        <f t="shared" si="23"/>
        <v>40029</v>
      </c>
      <c r="C784" s="313">
        <v>0.34960119651555971</v>
      </c>
      <c r="D784" s="313">
        <v>440716.75999999995</v>
      </c>
      <c r="E784" s="210">
        <f t="shared" si="24"/>
        <v>-1.0509622126792688</v>
      </c>
    </row>
    <row r="785" spans="2:5" ht="15" x14ac:dyDescent="0.25">
      <c r="B785" s="203">
        <f t="shared" si="23"/>
        <v>40030</v>
      </c>
      <c r="C785" s="313">
        <v>3.6417825841685231E-3</v>
      </c>
      <c r="D785" s="313">
        <v>4590.93</v>
      </c>
      <c r="E785" s="210">
        <f t="shared" si="24"/>
        <v>-5.6152819962822269</v>
      </c>
    </row>
    <row r="786" spans="2:5" ht="15" x14ac:dyDescent="0.25">
      <c r="B786" s="203">
        <f t="shared" si="23"/>
        <v>40031</v>
      </c>
      <c r="C786" s="313">
        <v>9.9650770385729601E-3</v>
      </c>
      <c r="D786" s="313">
        <v>12562.24666666667</v>
      </c>
      <c r="E786" s="210">
        <f t="shared" si="24"/>
        <v>-4.6086685944317622</v>
      </c>
    </row>
    <row r="787" spans="2:5" ht="15" x14ac:dyDescent="0.25">
      <c r="B787" s="203">
        <f t="shared" si="23"/>
        <v>40032</v>
      </c>
      <c r="C787" s="313">
        <v>8.0439882640953753E-2</v>
      </c>
      <c r="D787" s="313">
        <v>101404.7</v>
      </c>
      <c r="E787" s="210">
        <f t="shared" si="24"/>
        <v>-2.5202451730425275</v>
      </c>
    </row>
    <row r="788" spans="2:5" ht="15" x14ac:dyDescent="0.25">
      <c r="B788" s="203">
        <f t="shared" si="23"/>
        <v>40033</v>
      </c>
      <c r="C788" s="313">
        <v>2.1072339536185092E-2</v>
      </c>
      <c r="D788" s="313">
        <v>26564.363333333331</v>
      </c>
      <c r="E788" s="210">
        <f t="shared" si="24"/>
        <v>-3.8597940209663286</v>
      </c>
    </row>
    <row r="789" spans="2:5" ht="15" x14ac:dyDescent="0.25">
      <c r="B789" s="203">
        <f t="shared" ref="B789:B852" si="25">B788+1</f>
        <v>40034</v>
      </c>
      <c r="C789" s="313">
        <v>8.882615820757684E-3</v>
      </c>
      <c r="D789" s="313">
        <v>11197.66666666667</v>
      </c>
      <c r="E789" s="210">
        <f t="shared" si="24"/>
        <v>-4.7236591909469317</v>
      </c>
    </row>
    <row r="790" spans="2:5" ht="15" x14ac:dyDescent="0.25">
      <c r="B790" s="203">
        <f t="shared" si="25"/>
        <v>40035</v>
      </c>
      <c r="C790" s="313">
        <v>1.1735365210879364E-2</v>
      </c>
      <c r="D790" s="313">
        <v>14793.92</v>
      </c>
      <c r="E790" s="210">
        <f t="shared" si="24"/>
        <v>-4.445148328656864</v>
      </c>
    </row>
    <row r="791" spans="2:5" ht="15" x14ac:dyDescent="0.25">
      <c r="B791" s="203">
        <f t="shared" si="25"/>
        <v>40036</v>
      </c>
      <c r="C791" s="313">
        <v>2.0825533809368878E-2</v>
      </c>
      <c r="D791" s="313">
        <v>26253.23333333333</v>
      </c>
      <c r="E791" s="210">
        <f t="shared" si="24"/>
        <v>-3.8715754581548056</v>
      </c>
    </row>
    <row r="792" spans="2:5" ht="15" x14ac:dyDescent="0.25">
      <c r="B792" s="203">
        <f t="shared" si="25"/>
        <v>40037</v>
      </c>
      <c r="C792" s="313">
        <v>0.29947917722275513</v>
      </c>
      <c r="D792" s="313">
        <v>377531.58166666667</v>
      </c>
      <c r="E792" s="210">
        <f t="shared" si="24"/>
        <v>-1.2057103889763212</v>
      </c>
    </row>
    <row r="793" spans="2:5" ht="15" x14ac:dyDescent="0.25">
      <c r="B793" s="203">
        <f t="shared" si="25"/>
        <v>40038</v>
      </c>
      <c r="C793" s="313">
        <v>0.36055069092660214</v>
      </c>
      <c r="D793" s="313">
        <v>454519.9899333333</v>
      </c>
      <c r="E793" s="210">
        <f t="shared" si="24"/>
        <v>-1.0201227193083433</v>
      </c>
    </row>
    <row r="794" spans="2:5" ht="15" x14ac:dyDescent="0.25">
      <c r="B794" s="203">
        <f t="shared" si="25"/>
        <v>40039</v>
      </c>
      <c r="C794" s="313">
        <v>0.37527997235344329</v>
      </c>
      <c r="D794" s="313">
        <v>473088.12199999997</v>
      </c>
      <c r="E794" s="210">
        <f t="shared" si="24"/>
        <v>-0.98008293863108209</v>
      </c>
    </row>
    <row r="795" spans="2:5" ht="15" x14ac:dyDescent="0.25">
      <c r="B795" s="203">
        <f t="shared" si="25"/>
        <v>40040</v>
      </c>
      <c r="C795" s="313">
        <v>7.8136892683402334E-2</v>
      </c>
      <c r="D795" s="313">
        <v>98501.488333333327</v>
      </c>
      <c r="E795" s="210">
        <f t="shared" si="24"/>
        <v>-2.5492929561632764</v>
      </c>
    </row>
    <row r="796" spans="2:5" ht="15" x14ac:dyDescent="0.25">
      <c r="B796" s="203">
        <f t="shared" si="25"/>
        <v>40041</v>
      </c>
      <c r="C796" s="313">
        <v>0.3167200891503355</v>
      </c>
      <c r="D796" s="313">
        <v>399265.94333333336</v>
      </c>
      <c r="E796" s="210">
        <f t="shared" si="24"/>
        <v>-1.1497368947043334</v>
      </c>
    </row>
    <row r="797" spans="2:5" ht="15" x14ac:dyDescent="0.25">
      <c r="B797" s="203">
        <f t="shared" si="25"/>
        <v>40042</v>
      </c>
      <c r="C797" s="313">
        <v>6.972428234100253E-2</v>
      </c>
      <c r="D797" s="313">
        <v>87896.323333333334</v>
      </c>
      <c r="E797" s="210">
        <f t="shared" si="24"/>
        <v>-2.6632066382285817</v>
      </c>
    </row>
    <row r="798" spans="2:5" ht="15" x14ac:dyDescent="0.25">
      <c r="B798" s="203">
        <f t="shared" si="25"/>
        <v>40043</v>
      </c>
      <c r="C798" s="313">
        <v>7.1319414308981047E-2</v>
      </c>
      <c r="D798" s="313">
        <v>89907.189999999988</v>
      </c>
      <c r="E798" s="210">
        <f t="shared" si="24"/>
        <v>-2.6405866981776609</v>
      </c>
    </row>
    <row r="799" spans="2:5" ht="15" x14ac:dyDescent="0.25">
      <c r="B799" s="203">
        <f t="shared" si="25"/>
        <v>40044</v>
      </c>
      <c r="C799" s="313">
        <v>2.913724728203736E-2</v>
      </c>
      <c r="D799" s="313">
        <v>36731.205000000002</v>
      </c>
      <c r="E799" s="210">
        <f t="shared" ref="E799:E862" si="26">IF(C799=0,"",LN(C799))</f>
        <v>-3.5357379479470259</v>
      </c>
    </row>
    <row r="800" spans="2:5" ht="15" x14ac:dyDescent="0.25">
      <c r="B800" s="203">
        <f t="shared" si="25"/>
        <v>40045</v>
      </c>
      <c r="C800" s="313">
        <v>0.2621802172037942</v>
      </c>
      <c r="D800" s="313">
        <v>330511.5</v>
      </c>
      <c r="E800" s="210">
        <f t="shared" si="26"/>
        <v>-1.3387231597598679</v>
      </c>
    </row>
    <row r="801" spans="2:5" ht="15" x14ac:dyDescent="0.25">
      <c r="B801" s="203">
        <f t="shared" si="25"/>
        <v>40046</v>
      </c>
      <c r="C801" s="313">
        <v>0.12814391355392699</v>
      </c>
      <c r="D801" s="313">
        <v>161541.69653333334</v>
      </c>
      <c r="E801" s="210">
        <f t="shared" si="26"/>
        <v>-2.0546013220020574</v>
      </c>
    </row>
    <row r="802" spans="2:5" ht="15" x14ac:dyDescent="0.25">
      <c r="B802" s="203">
        <f t="shared" si="25"/>
        <v>40047</v>
      </c>
      <c r="C802" s="313">
        <v>8.6327152058137638E-2</v>
      </c>
      <c r="D802" s="313">
        <v>108826.35166666667</v>
      </c>
      <c r="E802" s="210">
        <f t="shared" si="26"/>
        <v>-2.4496111062961421</v>
      </c>
    </row>
    <row r="803" spans="2:5" ht="15" x14ac:dyDescent="0.25">
      <c r="B803" s="203">
        <f t="shared" si="25"/>
        <v>40048</v>
      </c>
      <c r="C803" s="313">
        <v>4.1689876344484574E-2</v>
      </c>
      <c r="D803" s="313">
        <v>52555.39</v>
      </c>
      <c r="E803" s="210">
        <f t="shared" si="26"/>
        <v>-3.1774969531652006</v>
      </c>
    </row>
    <row r="804" spans="2:5" ht="15" x14ac:dyDescent="0.25">
      <c r="B804" s="203">
        <f t="shared" si="25"/>
        <v>40049</v>
      </c>
      <c r="C804" s="313">
        <v>5.9152763765241763E-2</v>
      </c>
      <c r="D804" s="313">
        <v>74569.579999999987</v>
      </c>
      <c r="E804" s="210">
        <f t="shared" si="26"/>
        <v>-2.827631964962209</v>
      </c>
    </row>
    <row r="805" spans="2:5" ht="15" x14ac:dyDescent="0.25">
      <c r="B805" s="203">
        <f t="shared" si="25"/>
        <v>40050</v>
      </c>
      <c r="C805" s="313">
        <v>0.17260816570545862</v>
      </c>
      <c r="D805" s="313">
        <v>217594.54</v>
      </c>
      <c r="E805" s="210">
        <f t="shared" si="26"/>
        <v>-1.7567311914550288</v>
      </c>
    </row>
    <row r="806" spans="2:5" ht="15" x14ac:dyDescent="0.25">
      <c r="B806" s="203">
        <f t="shared" si="25"/>
        <v>40051</v>
      </c>
      <c r="C806" s="313">
        <v>0.35800163833797594</v>
      </c>
      <c r="D806" s="313">
        <v>451306.58503333334</v>
      </c>
      <c r="E806" s="210">
        <f t="shared" si="26"/>
        <v>-1.0272177162288469</v>
      </c>
    </row>
    <row r="807" spans="2:5" ht="15" x14ac:dyDescent="0.25">
      <c r="B807" s="203">
        <f t="shared" si="25"/>
        <v>40052</v>
      </c>
      <c r="C807" s="313">
        <v>0.19380122092404567</v>
      </c>
      <c r="D807" s="313">
        <v>244311.08080000003</v>
      </c>
      <c r="E807" s="210">
        <f t="shared" si="26"/>
        <v>-1.6409222796276393</v>
      </c>
    </row>
    <row r="808" spans="2:5" ht="15" x14ac:dyDescent="0.25">
      <c r="B808" s="203">
        <f t="shared" si="25"/>
        <v>40053</v>
      </c>
      <c r="C808" s="313">
        <v>0.12450767535296486</v>
      </c>
      <c r="D808" s="313">
        <v>156957.75593333333</v>
      </c>
      <c r="E808" s="210">
        <f t="shared" si="26"/>
        <v>-2.0833879155562176</v>
      </c>
    </row>
    <row r="809" spans="2:5" ht="15" x14ac:dyDescent="0.25">
      <c r="B809" s="203">
        <f t="shared" si="25"/>
        <v>40054</v>
      </c>
      <c r="C809" s="313">
        <v>1.2219353940880405E-2</v>
      </c>
      <c r="D809" s="313">
        <v>15404.049333333332</v>
      </c>
      <c r="E809" s="210">
        <f t="shared" si="26"/>
        <v>-4.4047341956313595</v>
      </c>
    </row>
    <row r="810" spans="2:5" ht="15" x14ac:dyDescent="0.25">
      <c r="B810" s="203">
        <f t="shared" si="25"/>
        <v>40055</v>
      </c>
      <c r="C810" s="313">
        <v>0.20622658862032814</v>
      </c>
      <c r="D810" s="313">
        <v>259974.83666666667</v>
      </c>
      <c r="E810" s="210">
        <f t="shared" si="26"/>
        <v>-1.5787797699296835</v>
      </c>
    </row>
    <row r="811" spans="2:5" ht="15" x14ac:dyDescent="0.25">
      <c r="B811" s="203">
        <f t="shared" si="25"/>
        <v>40056</v>
      </c>
      <c r="C811" s="313">
        <v>0.63677721198796444</v>
      </c>
      <c r="D811" s="313">
        <v>802738.64193333336</v>
      </c>
      <c r="E811" s="210">
        <f t="shared" si="26"/>
        <v>-0.45133543028704859</v>
      </c>
    </row>
    <row r="812" spans="2:5" ht="15" x14ac:dyDescent="0.25">
      <c r="B812" s="203">
        <f t="shared" si="25"/>
        <v>40057</v>
      </c>
      <c r="C812" s="313">
        <v>0.16280532020851815</v>
      </c>
      <c r="D812" s="313">
        <v>205551.40960000001</v>
      </c>
      <c r="E812" s="210">
        <f t="shared" si="26"/>
        <v>-1.8152001465341554</v>
      </c>
    </row>
    <row r="813" spans="2:5" ht="15" x14ac:dyDescent="0.25">
      <c r="B813" s="203">
        <f t="shared" si="25"/>
        <v>40058</v>
      </c>
      <c r="C813" s="313">
        <v>6.8233852888070365E-2</v>
      </c>
      <c r="D813" s="313">
        <v>86149.301666666666</v>
      </c>
      <c r="E813" s="210">
        <f t="shared" si="26"/>
        <v>-2.6848144606289384</v>
      </c>
    </row>
    <row r="814" spans="2:5" ht="15" x14ac:dyDescent="0.25">
      <c r="B814" s="203">
        <f t="shared" si="25"/>
        <v>40059</v>
      </c>
      <c r="C814" s="313">
        <v>0.1242819505250958</v>
      </c>
      <c r="D814" s="313">
        <v>156913.36183333333</v>
      </c>
      <c r="E814" s="210">
        <f t="shared" si="26"/>
        <v>-2.0852024999787773</v>
      </c>
    </row>
    <row r="815" spans="2:5" ht="15" x14ac:dyDescent="0.25">
      <c r="B815" s="203">
        <f t="shared" si="25"/>
        <v>40060</v>
      </c>
      <c r="C815" s="313">
        <v>9.2138757275333511E-3</v>
      </c>
      <c r="D815" s="313">
        <v>11633.066666666669</v>
      </c>
      <c r="E815" s="210">
        <f t="shared" si="26"/>
        <v>-4.6870446999119446</v>
      </c>
    </row>
    <row r="816" spans="2:5" ht="15" x14ac:dyDescent="0.25">
      <c r="B816" s="203">
        <f t="shared" si="25"/>
        <v>40061</v>
      </c>
      <c r="C816" s="313">
        <v>1.2545176229037212</v>
      </c>
      <c r="D816" s="313">
        <v>1583903.1883333332</v>
      </c>
      <c r="E816" s="210">
        <f t="shared" si="26"/>
        <v>0.22675113447674425</v>
      </c>
    </row>
    <row r="817" spans="2:5" ht="15" x14ac:dyDescent="0.25">
      <c r="B817" s="203">
        <f t="shared" si="25"/>
        <v>40062</v>
      </c>
      <c r="C817" s="313">
        <v>0.43747351412629581</v>
      </c>
      <c r="D817" s="313">
        <v>552336.35716666665</v>
      </c>
      <c r="E817" s="210">
        <f t="shared" si="26"/>
        <v>-0.82673911415693091</v>
      </c>
    </row>
    <row r="818" spans="2:5" ht="15" x14ac:dyDescent="0.25">
      <c r="B818" s="203">
        <f t="shared" si="25"/>
        <v>40063</v>
      </c>
      <c r="C818" s="313">
        <v>0.78427566501292423</v>
      </c>
      <c r="D818" s="313">
        <v>990194.72</v>
      </c>
      <c r="E818" s="210">
        <f t="shared" si="26"/>
        <v>-0.2429947068963893</v>
      </c>
    </row>
    <row r="819" spans="2:5" ht="15" x14ac:dyDescent="0.25">
      <c r="B819" s="203">
        <f t="shared" si="25"/>
        <v>40064</v>
      </c>
      <c r="C819" s="313">
        <v>0.80008219269885417</v>
      </c>
      <c r="D819" s="313">
        <v>1010151.4022666666</v>
      </c>
      <c r="E819" s="210">
        <f t="shared" si="26"/>
        <v>-0.22304081571812412</v>
      </c>
    </row>
    <row r="820" spans="2:5" ht="15" x14ac:dyDescent="0.25">
      <c r="B820" s="203">
        <f t="shared" si="25"/>
        <v>40065</v>
      </c>
      <c r="C820" s="313">
        <v>8.0508258876058489E-2</v>
      </c>
      <c r="D820" s="313">
        <v>101646.47</v>
      </c>
      <c r="E820" s="210">
        <f t="shared" si="26"/>
        <v>-2.5193955050864534</v>
      </c>
    </row>
    <row r="821" spans="2:5" ht="15" x14ac:dyDescent="0.25">
      <c r="B821" s="203">
        <f t="shared" si="25"/>
        <v>40066</v>
      </c>
      <c r="C821" s="313">
        <v>3.902986901929404E-2</v>
      </c>
      <c r="D821" s="313">
        <v>49277.533333333333</v>
      </c>
      <c r="E821" s="210">
        <f t="shared" si="26"/>
        <v>-3.2434280536934241</v>
      </c>
    </row>
    <row r="822" spans="2:5" ht="15" x14ac:dyDescent="0.25">
      <c r="B822" s="203">
        <f t="shared" si="25"/>
        <v>40067</v>
      </c>
      <c r="C822" s="313">
        <v>1.4483224597866972E-2</v>
      </c>
      <c r="D822" s="313">
        <v>18285.933333333334</v>
      </c>
      <c r="E822" s="210">
        <f t="shared" si="26"/>
        <v>-4.2347642235941647</v>
      </c>
    </row>
    <row r="823" spans="2:5" ht="15" x14ac:dyDescent="0.25">
      <c r="B823" s="203">
        <f t="shared" si="25"/>
        <v>40068</v>
      </c>
      <c r="C823" s="313">
        <v>0.14219130913255201</v>
      </c>
      <c r="D823" s="313">
        <v>179524.99333333335</v>
      </c>
      <c r="E823" s="210">
        <f t="shared" si="26"/>
        <v>-1.9505818806920374</v>
      </c>
    </row>
    <row r="824" spans="2:5" ht="15" x14ac:dyDescent="0.25">
      <c r="B824" s="203">
        <f t="shared" si="25"/>
        <v>40069</v>
      </c>
      <c r="C824" s="313">
        <v>0.2521687393718034</v>
      </c>
      <c r="D824" s="313">
        <v>318378.04666666669</v>
      </c>
      <c r="E824" s="210">
        <f t="shared" si="26"/>
        <v>-1.3776568148714659</v>
      </c>
    </row>
    <row r="825" spans="2:5" ht="15" x14ac:dyDescent="0.25">
      <c r="B825" s="203">
        <f t="shared" si="25"/>
        <v>40070</v>
      </c>
      <c r="C825" s="313">
        <v>3.411695812570946E-2</v>
      </c>
      <c r="D825" s="313">
        <v>43074.690833333327</v>
      </c>
      <c r="E825" s="210">
        <f t="shared" si="26"/>
        <v>-3.3779607125689033</v>
      </c>
    </row>
    <row r="826" spans="2:5" ht="15" x14ac:dyDescent="0.25">
      <c r="B826" s="203">
        <f t="shared" si="25"/>
        <v>40071</v>
      </c>
      <c r="C826" s="313">
        <v>0.21184946581108965</v>
      </c>
      <c r="D826" s="313">
        <v>267472.56333333335</v>
      </c>
      <c r="E826" s="210">
        <f t="shared" si="26"/>
        <v>-1.5518793234558697</v>
      </c>
    </row>
    <row r="827" spans="2:5" ht="15" x14ac:dyDescent="0.25">
      <c r="B827" s="203">
        <f t="shared" si="25"/>
        <v>40072</v>
      </c>
      <c r="C827" s="313">
        <v>0.28363874052604837</v>
      </c>
      <c r="D827" s="313">
        <v>358110.79673333332</v>
      </c>
      <c r="E827" s="210">
        <f t="shared" si="26"/>
        <v>-1.2600538909523062</v>
      </c>
    </row>
    <row r="828" spans="2:5" ht="15" x14ac:dyDescent="0.25">
      <c r="B828" s="203">
        <f t="shared" si="25"/>
        <v>40073</v>
      </c>
      <c r="C828" s="313">
        <v>0.22567922947537597</v>
      </c>
      <c r="D828" s="313">
        <v>284933.46333333332</v>
      </c>
      <c r="E828" s="210">
        <f t="shared" si="26"/>
        <v>-1.4886406265295316</v>
      </c>
    </row>
    <row r="829" spans="2:5" ht="15" x14ac:dyDescent="0.25">
      <c r="B829" s="203">
        <f t="shared" si="25"/>
        <v>40074</v>
      </c>
      <c r="C829" s="313">
        <v>0.12456351150480523</v>
      </c>
      <c r="D829" s="313">
        <v>157268.84933333335</v>
      </c>
      <c r="E829" s="210">
        <f t="shared" si="26"/>
        <v>-2.0829395605820422</v>
      </c>
    </row>
    <row r="830" spans="2:5" ht="15" x14ac:dyDescent="0.25">
      <c r="B830" s="203">
        <f t="shared" si="25"/>
        <v>40075</v>
      </c>
      <c r="C830" s="313">
        <v>8.8828737790071749E-2</v>
      </c>
      <c r="D830" s="313">
        <v>112151.56999999999</v>
      </c>
      <c r="E830" s="210">
        <f t="shared" si="26"/>
        <v>-2.4210450575768179</v>
      </c>
    </row>
    <row r="831" spans="2:5" ht="15" x14ac:dyDescent="0.25">
      <c r="B831" s="203">
        <f t="shared" si="25"/>
        <v>40076</v>
      </c>
      <c r="C831" s="313">
        <v>3.6120935570306274E-2</v>
      </c>
      <c r="D831" s="313">
        <v>45604.831666666665</v>
      </c>
      <c r="E831" s="210">
        <f t="shared" si="26"/>
        <v>-3.3208826490438166</v>
      </c>
    </row>
    <row r="832" spans="2:5" ht="15" x14ac:dyDescent="0.25">
      <c r="B832" s="203">
        <f t="shared" si="25"/>
        <v>40077</v>
      </c>
      <c r="C832" s="313">
        <v>6.949152443088992E-2</v>
      </c>
      <c r="D832" s="313">
        <v>87737.186866666671</v>
      </c>
      <c r="E832" s="210">
        <f t="shared" si="26"/>
        <v>-2.6665504844826513</v>
      </c>
    </row>
    <row r="833" spans="2:5" ht="15" x14ac:dyDescent="0.25">
      <c r="B833" s="203">
        <f t="shared" si="25"/>
        <v>40078</v>
      </c>
      <c r="C833" s="313">
        <v>0.18483511067166072</v>
      </c>
      <c r="D833" s="313">
        <v>233365.33163333335</v>
      </c>
      <c r="E833" s="210">
        <f t="shared" si="26"/>
        <v>-1.6882911450088849</v>
      </c>
    </row>
    <row r="834" spans="2:5" ht="15" x14ac:dyDescent="0.25">
      <c r="B834" s="203">
        <f t="shared" si="25"/>
        <v>40079</v>
      </c>
      <c r="C834" s="313">
        <v>0.5959269553869968</v>
      </c>
      <c r="D834" s="313">
        <v>752393.26049999997</v>
      </c>
      <c r="E834" s="210">
        <f t="shared" si="26"/>
        <v>-0.51763717750315064</v>
      </c>
    </row>
    <row r="835" spans="2:5" ht="15" x14ac:dyDescent="0.25">
      <c r="B835" s="203">
        <f t="shared" si="25"/>
        <v>40080</v>
      </c>
      <c r="C835" s="313">
        <v>6.3832290157804471E-3</v>
      </c>
      <c r="D835" s="313">
        <v>8059.2066666666706</v>
      </c>
      <c r="E835" s="210">
        <f t="shared" si="26"/>
        <v>-5.0540811943325137</v>
      </c>
    </row>
    <row r="836" spans="2:5" ht="15" x14ac:dyDescent="0.25">
      <c r="B836" s="203">
        <f t="shared" si="25"/>
        <v>40081</v>
      </c>
      <c r="C836" s="313">
        <v>0.1943466845981103</v>
      </c>
      <c r="D836" s="313">
        <v>245374.25999999998</v>
      </c>
      <c r="E836" s="210">
        <f t="shared" si="26"/>
        <v>-1.638111680753463</v>
      </c>
    </row>
    <row r="837" spans="2:5" ht="15" x14ac:dyDescent="0.25">
      <c r="B837" s="203">
        <f t="shared" si="25"/>
        <v>40082</v>
      </c>
      <c r="C837" s="313">
        <v>0.22799361538419094</v>
      </c>
      <c r="D837" s="313">
        <v>287855.51333333331</v>
      </c>
      <c r="E837" s="210">
        <f t="shared" si="26"/>
        <v>-1.4784376531206962</v>
      </c>
    </row>
    <row r="838" spans="2:5" ht="15" x14ac:dyDescent="0.25">
      <c r="B838" s="203">
        <f t="shared" si="25"/>
        <v>40083</v>
      </c>
      <c r="C838" s="313">
        <v>0.12269248295898545</v>
      </c>
      <c r="D838" s="313">
        <v>154906.5644</v>
      </c>
      <c r="E838" s="210">
        <f t="shared" si="26"/>
        <v>-2.0980741927199116</v>
      </c>
    </row>
    <row r="839" spans="2:5" ht="15" x14ac:dyDescent="0.25">
      <c r="B839" s="203">
        <f t="shared" si="25"/>
        <v>40084</v>
      </c>
      <c r="C839" s="313">
        <v>0.20925044807067933</v>
      </c>
      <c r="D839" s="313">
        <v>264191.14870000002</v>
      </c>
      <c r="E839" s="210">
        <f t="shared" si="26"/>
        <v>-1.564223428297381</v>
      </c>
    </row>
    <row r="840" spans="2:5" ht="15" x14ac:dyDescent="0.25">
      <c r="B840" s="203">
        <f t="shared" si="25"/>
        <v>40085</v>
      </c>
      <c r="C840" s="313">
        <v>0.23389916395589744</v>
      </c>
      <c r="D840" s="313">
        <v>295311.62</v>
      </c>
      <c r="E840" s="210">
        <f t="shared" si="26"/>
        <v>-1.4528651797639436</v>
      </c>
    </row>
    <row r="841" spans="2:5" ht="15" x14ac:dyDescent="0.25">
      <c r="B841" s="203">
        <f t="shared" si="25"/>
        <v>40086</v>
      </c>
      <c r="C841" s="313">
        <v>2.0474213628862495E-2</v>
      </c>
      <c r="D841" s="313">
        <v>25849.913666666671</v>
      </c>
      <c r="E841" s="210">
        <f t="shared" si="26"/>
        <v>-3.8885890563853107</v>
      </c>
    </row>
    <row r="842" spans="2:5" ht="15" x14ac:dyDescent="0.25">
      <c r="B842" s="203">
        <f t="shared" si="25"/>
        <v>40087</v>
      </c>
      <c r="C842" s="313">
        <v>2.9838233492337256E-2</v>
      </c>
      <c r="D842" s="313">
        <v>37724.93</v>
      </c>
      <c r="E842" s="210">
        <f t="shared" si="26"/>
        <v>-3.5119647047173825</v>
      </c>
    </row>
    <row r="843" spans="2:5" ht="15" x14ac:dyDescent="0.25">
      <c r="B843" s="203">
        <f t="shared" si="25"/>
        <v>40088</v>
      </c>
      <c r="C843" s="313">
        <v>2.5120699178731616E-2</v>
      </c>
      <c r="D843" s="313">
        <v>31760.480000000003</v>
      </c>
      <c r="E843" s="210">
        <f t="shared" si="26"/>
        <v>-3.6840631042212522</v>
      </c>
    </row>
    <row r="844" spans="2:5" ht="15" x14ac:dyDescent="0.25">
      <c r="B844" s="203">
        <f t="shared" si="25"/>
        <v>40089</v>
      </c>
      <c r="C844" s="313">
        <v>0.5029600472507878</v>
      </c>
      <c r="D844" s="313">
        <v>635899.99656666676</v>
      </c>
      <c r="E844" s="210">
        <f t="shared" si="26"/>
        <v>-0.68724454096191712</v>
      </c>
    </row>
    <row r="845" spans="2:5" ht="15" x14ac:dyDescent="0.25">
      <c r="B845" s="203">
        <f t="shared" si="25"/>
        <v>40090</v>
      </c>
      <c r="C845" s="313">
        <v>9.9631911802802203E-2</v>
      </c>
      <c r="D845" s="313">
        <v>125966.13333333333</v>
      </c>
      <c r="E845" s="210">
        <f t="shared" si="26"/>
        <v>-2.3062727660820559</v>
      </c>
    </row>
    <row r="846" spans="2:5" ht="15" x14ac:dyDescent="0.25">
      <c r="B846" s="203">
        <f t="shared" si="25"/>
        <v>40091</v>
      </c>
      <c r="C846" s="313">
        <v>0.16656886788233513</v>
      </c>
      <c r="D846" s="313">
        <v>210595.53953333333</v>
      </c>
      <c r="E846" s="210">
        <f t="shared" si="26"/>
        <v>-1.792346434164263</v>
      </c>
    </row>
    <row r="847" spans="2:5" ht="15" x14ac:dyDescent="0.25">
      <c r="B847" s="203">
        <f t="shared" si="25"/>
        <v>40092</v>
      </c>
      <c r="C847" s="313">
        <v>0.35645064007548527</v>
      </c>
      <c r="D847" s="313">
        <v>450665.9366666667</v>
      </c>
      <c r="E847" s="210">
        <f t="shared" si="26"/>
        <v>-1.0315595057251048</v>
      </c>
    </row>
    <row r="848" spans="2:5" ht="15" x14ac:dyDescent="0.25">
      <c r="B848" s="203">
        <f t="shared" si="25"/>
        <v>40093</v>
      </c>
      <c r="C848" s="313">
        <v>0.16741511297020226</v>
      </c>
      <c r="D848" s="313">
        <v>211665.46</v>
      </c>
      <c r="E848" s="210">
        <f t="shared" si="26"/>
        <v>-1.7872788444151766</v>
      </c>
    </row>
    <row r="849" spans="2:5" ht="15" x14ac:dyDescent="0.25">
      <c r="B849" s="203">
        <f t="shared" si="25"/>
        <v>40094</v>
      </c>
      <c r="C849" s="313">
        <v>7.2170564631409903E-2</v>
      </c>
      <c r="D849" s="313">
        <v>91246.33666666667</v>
      </c>
      <c r="E849" s="210">
        <f t="shared" si="26"/>
        <v>-2.6287230082981052</v>
      </c>
    </row>
    <row r="850" spans="2:5" ht="15" x14ac:dyDescent="0.25">
      <c r="B850" s="203">
        <f t="shared" si="25"/>
        <v>40095</v>
      </c>
      <c r="C850" s="313">
        <v>1.0741963295543956E-2</v>
      </c>
      <c r="D850" s="313">
        <v>13581.226700000001</v>
      </c>
      <c r="E850" s="210">
        <f t="shared" si="26"/>
        <v>-4.5335974044155289</v>
      </c>
    </row>
    <row r="851" spans="2:5" ht="15" x14ac:dyDescent="0.25">
      <c r="B851" s="203">
        <f t="shared" si="25"/>
        <v>40096</v>
      </c>
      <c r="C851" s="313">
        <v>9.224781127869873E-2</v>
      </c>
      <c r="D851" s="313">
        <v>116630.30333333333</v>
      </c>
      <c r="E851" s="210">
        <f t="shared" si="26"/>
        <v>-2.3832767223191316</v>
      </c>
    </row>
    <row r="852" spans="2:5" ht="15" x14ac:dyDescent="0.25">
      <c r="B852" s="203">
        <f t="shared" si="25"/>
        <v>40097</v>
      </c>
      <c r="C852" s="313">
        <v>0.14130380311313956</v>
      </c>
      <c r="D852" s="313">
        <v>178652.53593333333</v>
      </c>
      <c r="E852" s="210">
        <f t="shared" si="26"/>
        <v>-1.9568430744865615</v>
      </c>
    </row>
    <row r="853" spans="2:5" ht="15" x14ac:dyDescent="0.25">
      <c r="B853" s="203">
        <f t="shared" ref="B853:B916" si="27">B852+1</f>
        <v>40098</v>
      </c>
      <c r="C853" s="313">
        <v>4.1670586835978053E-2</v>
      </c>
      <c r="D853" s="313">
        <v>52684.753333333327</v>
      </c>
      <c r="E853" s="210">
        <f t="shared" si="26"/>
        <v>-3.1779597507101003</v>
      </c>
    </row>
    <row r="854" spans="2:5" ht="15" x14ac:dyDescent="0.25">
      <c r="B854" s="203">
        <f t="shared" si="27"/>
        <v>40099</v>
      </c>
      <c r="C854" s="313">
        <v>9.4411787389192003</v>
      </c>
      <c r="D854" s="313">
        <v>11936625.106666666</v>
      </c>
      <c r="E854" s="210">
        <f t="shared" si="26"/>
        <v>2.24508083877318</v>
      </c>
    </row>
    <row r="855" spans="2:5" ht="15" x14ac:dyDescent="0.25">
      <c r="B855" s="203">
        <f t="shared" si="27"/>
        <v>40100</v>
      </c>
      <c r="C855" s="313">
        <v>0.62708696514698681</v>
      </c>
      <c r="D855" s="313">
        <v>792835.53666666674</v>
      </c>
      <c r="E855" s="210">
        <f t="shared" si="26"/>
        <v>-0.46667004757330832</v>
      </c>
    </row>
    <row r="856" spans="2:5" ht="15" x14ac:dyDescent="0.25">
      <c r="B856" s="203">
        <f t="shared" si="27"/>
        <v>40101</v>
      </c>
      <c r="C856" s="313">
        <v>3.2621579660130309E-2</v>
      </c>
      <c r="D856" s="313">
        <v>41243.956666666665</v>
      </c>
      <c r="E856" s="210">
        <f t="shared" si="26"/>
        <v>-3.4227812568388361</v>
      </c>
    </row>
    <row r="857" spans="2:5" ht="15" x14ac:dyDescent="0.25">
      <c r="B857" s="203">
        <f t="shared" si="27"/>
        <v>40102</v>
      </c>
      <c r="C857" s="313">
        <v>0.29254679582183385</v>
      </c>
      <c r="D857" s="313">
        <v>369871.33963333332</v>
      </c>
      <c r="E857" s="210">
        <f t="shared" si="26"/>
        <v>-1.2291306393909045</v>
      </c>
    </row>
    <row r="858" spans="2:5" ht="15" x14ac:dyDescent="0.25">
      <c r="B858" s="203">
        <f t="shared" si="27"/>
        <v>40103</v>
      </c>
      <c r="C858" s="313">
        <v>5.6636171427618495E-2</v>
      </c>
      <c r="D858" s="313">
        <v>71605.968333333338</v>
      </c>
      <c r="E858" s="210">
        <f t="shared" si="26"/>
        <v>-2.8711074267326762</v>
      </c>
    </row>
    <row r="859" spans="2:5" ht="15" x14ac:dyDescent="0.25">
      <c r="B859" s="203">
        <f t="shared" si="27"/>
        <v>40104</v>
      </c>
      <c r="C859" s="313">
        <v>0.28118743104465982</v>
      </c>
      <c r="D859" s="313">
        <v>355509.52289999998</v>
      </c>
      <c r="E859" s="210">
        <f t="shared" si="26"/>
        <v>-1.2687338176098142</v>
      </c>
    </row>
    <row r="860" spans="2:5" ht="15" x14ac:dyDescent="0.25">
      <c r="B860" s="203">
        <f t="shared" si="27"/>
        <v>40105</v>
      </c>
      <c r="C860" s="313">
        <v>5.0129450792449716E-2</v>
      </c>
      <c r="D860" s="313">
        <v>63379.422999999995</v>
      </c>
      <c r="E860" s="210">
        <f t="shared" si="26"/>
        <v>-2.9931466034330123</v>
      </c>
    </row>
    <row r="861" spans="2:5" ht="15" x14ac:dyDescent="0.25">
      <c r="B861" s="203">
        <f t="shared" si="27"/>
        <v>40106</v>
      </c>
      <c r="C861" s="313">
        <v>4.7760967308026502E-2</v>
      </c>
      <c r="D861" s="313">
        <v>60384.913500000002</v>
      </c>
      <c r="E861" s="210">
        <f t="shared" si="26"/>
        <v>-3.0415465565847475</v>
      </c>
    </row>
    <row r="862" spans="2:5" ht="15" x14ac:dyDescent="0.25">
      <c r="B862" s="203">
        <f t="shared" si="27"/>
        <v>40107</v>
      </c>
      <c r="C862" s="313">
        <v>9.0684350854362383E-2</v>
      </c>
      <c r="D862" s="313">
        <v>114653.59666666668</v>
      </c>
      <c r="E862" s="210">
        <f t="shared" si="26"/>
        <v>-2.4003704741854639</v>
      </c>
    </row>
    <row r="863" spans="2:5" ht="15" x14ac:dyDescent="0.25">
      <c r="B863" s="203">
        <f t="shared" si="27"/>
        <v>40108</v>
      </c>
      <c r="C863" s="313">
        <v>7.9644241979215519E-2</v>
      </c>
      <c r="D863" s="313">
        <v>100695.42</v>
      </c>
      <c r="E863" s="210">
        <f t="shared" ref="E863:E926" si="28">IF(C863=0,"",LN(C863))</f>
        <v>-2.5301855367745114</v>
      </c>
    </row>
    <row r="864" spans="2:5" ht="15" x14ac:dyDescent="0.25">
      <c r="B864" s="203">
        <f t="shared" si="27"/>
        <v>40109</v>
      </c>
      <c r="C864" s="313">
        <v>0.14911902827372603</v>
      </c>
      <c r="D864" s="313">
        <v>188533.44333333333</v>
      </c>
      <c r="E864" s="210">
        <f t="shared" si="28"/>
        <v>-1.903010444470822</v>
      </c>
    </row>
    <row r="865" spans="2:5" ht="15" x14ac:dyDescent="0.25">
      <c r="B865" s="203">
        <f t="shared" si="27"/>
        <v>40110</v>
      </c>
      <c r="C865" s="313">
        <v>5.5724673989684503E-2</v>
      </c>
      <c r="D865" s="313">
        <v>70453.54833333334</v>
      </c>
      <c r="E865" s="210">
        <f t="shared" si="28"/>
        <v>-2.8873322500694534</v>
      </c>
    </row>
    <row r="866" spans="2:5" ht="15" x14ac:dyDescent="0.25">
      <c r="B866" s="203">
        <f t="shared" si="27"/>
        <v>40111</v>
      </c>
      <c r="C866" s="313">
        <v>5.7287999953872272E-2</v>
      </c>
      <c r="D866" s="313">
        <v>72430.085000000006</v>
      </c>
      <c r="E866" s="210">
        <f t="shared" si="28"/>
        <v>-2.8596641020826885</v>
      </c>
    </row>
    <row r="867" spans="2:5" ht="15" x14ac:dyDescent="0.25">
      <c r="B867" s="203">
        <f t="shared" si="27"/>
        <v>40112</v>
      </c>
      <c r="C867" s="313">
        <v>1.8065594228930351</v>
      </c>
      <c r="D867" s="313">
        <v>2284060.408166667</v>
      </c>
      <c r="E867" s="210">
        <f t="shared" si="28"/>
        <v>0.59142416499926398</v>
      </c>
    </row>
    <row r="868" spans="2:5" ht="15" x14ac:dyDescent="0.25">
      <c r="B868" s="203">
        <f t="shared" si="27"/>
        <v>40113</v>
      </c>
      <c r="C868" s="313">
        <v>0.56075811922099206</v>
      </c>
      <c r="D868" s="313">
        <v>708974.97333333327</v>
      </c>
      <c r="E868" s="210">
        <f t="shared" si="28"/>
        <v>-0.57846562646953648</v>
      </c>
    </row>
    <row r="869" spans="2:5" ht="15" x14ac:dyDescent="0.25">
      <c r="B869" s="203">
        <f t="shared" si="27"/>
        <v>40114</v>
      </c>
      <c r="C869" s="313">
        <v>0.70756499055295619</v>
      </c>
      <c r="D869" s="313">
        <v>894585.1216666667</v>
      </c>
      <c r="E869" s="210">
        <f t="shared" si="28"/>
        <v>-0.34592579424475695</v>
      </c>
    </row>
    <row r="870" spans="2:5" ht="15" x14ac:dyDescent="0.25">
      <c r="B870" s="203">
        <f t="shared" si="27"/>
        <v>40115</v>
      </c>
      <c r="C870" s="313">
        <v>6.9158372695471565E-2</v>
      </c>
      <c r="D870" s="313">
        <v>87437.976833333334</v>
      </c>
      <c r="E870" s="210">
        <f t="shared" si="28"/>
        <v>-2.6713561480061685</v>
      </c>
    </row>
    <row r="871" spans="2:5" ht="15" x14ac:dyDescent="0.25">
      <c r="B871" s="203">
        <f t="shared" si="27"/>
        <v>40116</v>
      </c>
      <c r="C871" s="313">
        <v>1.7458814533516036E-2</v>
      </c>
      <c r="D871" s="313">
        <v>22073.443333333333</v>
      </c>
      <c r="E871" s="210">
        <f t="shared" si="28"/>
        <v>-4.0479106270088296</v>
      </c>
    </row>
    <row r="872" spans="2:5" ht="15" x14ac:dyDescent="0.25">
      <c r="B872" s="203">
        <f t="shared" si="27"/>
        <v>40117</v>
      </c>
      <c r="C872" s="313">
        <v>8.9671689291685175E-2</v>
      </c>
      <c r="D872" s="313">
        <v>113373.27333333333</v>
      </c>
      <c r="E872" s="210">
        <f t="shared" si="28"/>
        <v>-2.4116001752117451</v>
      </c>
    </row>
    <row r="873" spans="2:5" ht="15" x14ac:dyDescent="0.25">
      <c r="B873" s="203">
        <f t="shared" si="27"/>
        <v>40118</v>
      </c>
      <c r="C873" s="313">
        <v>8.4661907443751835E-2</v>
      </c>
      <c r="D873" s="313">
        <v>107198.89200000001</v>
      </c>
      <c r="E873" s="210">
        <f t="shared" si="28"/>
        <v>-2.4690895135058937</v>
      </c>
    </row>
    <row r="874" spans="2:5" ht="15" x14ac:dyDescent="0.25">
      <c r="B874" s="203">
        <f t="shared" si="27"/>
        <v>40119</v>
      </c>
      <c r="C874" s="313">
        <v>4.3745164947584604E-2</v>
      </c>
      <c r="D874" s="313">
        <v>55390.12</v>
      </c>
      <c r="E874" s="210">
        <f t="shared" si="28"/>
        <v>-3.1293741877695802</v>
      </c>
    </row>
    <row r="875" spans="2:5" ht="15" x14ac:dyDescent="0.25">
      <c r="B875" s="203">
        <f t="shared" si="27"/>
        <v>40120</v>
      </c>
      <c r="C875" s="313">
        <v>0.1573334069844784</v>
      </c>
      <c r="D875" s="313">
        <v>199215.53166666668</v>
      </c>
      <c r="E875" s="210">
        <f t="shared" si="28"/>
        <v>-1.8493881139431163</v>
      </c>
    </row>
    <row r="876" spans="2:5" ht="15" x14ac:dyDescent="0.25">
      <c r="B876" s="203">
        <f t="shared" si="27"/>
        <v>40121</v>
      </c>
      <c r="C876" s="313">
        <v>8.6253426097337424E-2</v>
      </c>
      <c r="D876" s="313">
        <v>109214.07263333333</v>
      </c>
      <c r="E876" s="210">
        <f t="shared" si="28"/>
        <v>-2.4504655009919198</v>
      </c>
    </row>
    <row r="877" spans="2:5" ht="15" x14ac:dyDescent="0.25">
      <c r="B877" s="203">
        <f t="shared" si="27"/>
        <v>40122</v>
      </c>
      <c r="C877" s="313">
        <v>2.1306514150463283</v>
      </c>
      <c r="D877" s="313">
        <v>2697830.4390666666</v>
      </c>
      <c r="E877" s="210">
        <f t="shared" si="28"/>
        <v>0.75642776162552972</v>
      </c>
    </row>
    <row r="878" spans="2:5" ht="15" x14ac:dyDescent="0.25">
      <c r="B878" s="203">
        <f t="shared" si="27"/>
        <v>40123</v>
      </c>
      <c r="C878" s="313">
        <v>0.55886473611760112</v>
      </c>
      <c r="D878" s="313">
        <v>707634.42849999992</v>
      </c>
      <c r="E878" s="210">
        <f t="shared" si="28"/>
        <v>-0.58184780985254958</v>
      </c>
    </row>
    <row r="879" spans="2:5" ht="15" x14ac:dyDescent="0.25">
      <c r="B879" s="203">
        <f t="shared" si="27"/>
        <v>40124</v>
      </c>
      <c r="C879" s="313">
        <v>0.48949975352563235</v>
      </c>
      <c r="D879" s="313">
        <v>619804.5</v>
      </c>
      <c r="E879" s="210">
        <f t="shared" si="28"/>
        <v>-0.71437132053441099</v>
      </c>
    </row>
    <row r="880" spans="2:5" ht="15" x14ac:dyDescent="0.25">
      <c r="B880" s="203">
        <f t="shared" si="27"/>
        <v>40125</v>
      </c>
      <c r="C880" s="313">
        <v>0.11136285736911165</v>
      </c>
      <c r="D880" s="313">
        <v>141007.63</v>
      </c>
      <c r="E880" s="210">
        <f t="shared" si="28"/>
        <v>-2.1949614238790205</v>
      </c>
    </row>
    <row r="881" spans="2:5" ht="15" x14ac:dyDescent="0.25">
      <c r="B881" s="203">
        <f t="shared" si="27"/>
        <v>40126</v>
      </c>
      <c r="C881" s="313">
        <v>0.35704716760833305</v>
      </c>
      <c r="D881" s="313">
        <v>452093.05950000003</v>
      </c>
      <c r="E881" s="210">
        <f t="shared" si="28"/>
        <v>-1.0298873837776674</v>
      </c>
    </row>
    <row r="882" spans="2:5" ht="15" x14ac:dyDescent="0.25">
      <c r="B882" s="203">
        <f t="shared" si="27"/>
        <v>40127</v>
      </c>
      <c r="C882" s="313">
        <v>0.29904274551788323</v>
      </c>
      <c r="D882" s="313">
        <v>378647.87066666671</v>
      </c>
      <c r="E882" s="210">
        <f t="shared" si="28"/>
        <v>-1.2071687542112144</v>
      </c>
    </row>
    <row r="883" spans="2:5" ht="15" x14ac:dyDescent="0.25">
      <c r="B883" s="203">
        <f t="shared" si="27"/>
        <v>40128</v>
      </c>
      <c r="C883" s="313">
        <v>0.23477515868921592</v>
      </c>
      <c r="D883" s="313">
        <v>297272.2637666667</v>
      </c>
      <c r="E883" s="210">
        <f t="shared" si="28"/>
        <v>-1.4491269943712712</v>
      </c>
    </row>
    <row r="884" spans="2:5" ht="15" x14ac:dyDescent="0.25">
      <c r="B884" s="203">
        <f t="shared" si="27"/>
        <v>40129</v>
      </c>
      <c r="C884" s="313">
        <v>0.25625912969842024</v>
      </c>
      <c r="D884" s="313">
        <v>324475.26400000002</v>
      </c>
      <c r="E884" s="210">
        <f t="shared" si="28"/>
        <v>-1.3615661210727885</v>
      </c>
    </row>
    <row r="885" spans="2:5" ht="15" x14ac:dyDescent="0.25">
      <c r="B885" s="203">
        <f t="shared" si="27"/>
        <v>40130</v>
      </c>
      <c r="C885" s="313">
        <v>0.22609502891065167</v>
      </c>
      <c r="D885" s="313">
        <v>286281.48499999999</v>
      </c>
      <c r="E885" s="210">
        <f t="shared" si="28"/>
        <v>-1.4867998861820559</v>
      </c>
    </row>
    <row r="886" spans="2:5" ht="15" x14ac:dyDescent="0.25">
      <c r="B886" s="203">
        <f t="shared" si="27"/>
        <v>40131</v>
      </c>
      <c r="C886" s="313">
        <v>0.25689116606459228</v>
      </c>
      <c r="D886" s="313">
        <v>325275.54833333334</v>
      </c>
      <c r="E886" s="210">
        <f t="shared" si="28"/>
        <v>-1.3591027621270855</v>
      </c>
    </row>
    <row r="887" spans="2:5" ht="15" x14ac:dyDescent="0.25">
      <c r="B887" s="203">
        <f t="shared" si="27"/>
        <v>40132</v>
      </c>
      <c r="C887" s="313">
        <v>0.23187038670346027</v>
      </c>
      <c r="D887" s="313">
        <v>293594.24199999997</v>
      </c>
      <c r="E887" s="210">
        <f t="shared" si="28"/>
        <v>-1.4615767414368581</v>
      </c>
    </row>
    <row r="888" spans="2:5" ht="15" x14ac:dyDescent="0.25">
      <c r="B888" s="203">
        <f t="shared" si="27"/>
        <v>40133</v>
      </c>
      <c r="C888" s="313">
        <v>1.0848333862234056</v>
      </c>
      <c r="D888" s="313">
        <v>1373615.8388</v>
      </c>
      <c r="E888" s="210">
        <f t="shared" si="28"/>
        <v>8.1426414116293602E-2</v>
      </c>
    </row>
    <row r="889" spans="2:5" ht="15" x14ac:dyDescent="0.25">
      <c r="B889" s="203">
        <f t="shared" si="27"/>
        <v>40134</v>
      </c>
      <c r="C889" s="313">
        <v>2.8697432229552065</v>
      </c>
      <c r="D889" s="313">
        <v>3633668.3534999997</v>
      </c>
      <c r="E889" s="210">
        <f t="shared" si="28"/>
        <v>1.0542225564153218</v>
      </c>
    </row>
    <row r="890" spans="2:5" ht="15" x14ac:dyDescent="0.25">
      <c r="B890" s="203">
        <f t="shared" si="27"/>
        <v>40135</v>
      </c>
      <c r="C890" s="313">
        <v>0.37224813540970231</v>
      </c>
      <c r="D890" s="313">
        <v>471340.52220000001</v>
      </c>
      <c r="E890" s="210">
        <f t="shared" si="28"/>
        <v>-0.98819461640382811</v>
      </c>
    </row>
    <row r="891" spans="2:5" ht="15" x14ac:dyDescent="0.25">
      <c r="B891" s="203">
        <f t="shared" si="27"/>
        <v>40136</v>
      </c>
      <c r="C891" s="313">
        <v>5.7368906626221995E-2</v>
      </c>
      <c r="D891" s="313">
        <v>72640.499266666666</v>
      </c>
      <c r="E891" s="210">
        <f t="shared" si="28"/>
        <v>-2.8582528188344032</v>
      </c>
    </row>
    <row r="892" spans="2:5" ht="15" x14ac:dyDescent="0.25">
      <c r="B892" s="203">
        <f t="shared" si="27"/>
        <v>40137</v>
      </c>
      <c r="C892" s="313">
        <v>0.10127222728517771</v>
      </c>
      <c r="D892" s="313">
        <v>128230.876</v>
      </c>
      <c r="E892" s="210">
        <f t="shared" si="28"/>
        <v>-2.289943068345901</v>
      </c>
    </row>
    <row r="893" spans="2:5" ht="15" x14ac:dyDescent="0.25">
      <c r="B893" s="203">
        <f t="shared" si="27"/>
        <v>40138</v>
      </c>
      <c r="C893" s="313">
        <v>0.15204515135100499</v>
      </c>
      <c r="D893" s="313">
        <v>192519.54333333333</v>
      </c>
      <c r="E893" s="210">
        <f t="shared" si="28"/>
        <v>-1.8835777538841154</v>
      </c>
    </row>
    <row r="894" spans="2:5" ht="15" x14ac:dyDescent="0.25">
      <c r="B894" s="203">
        <f t="shared" si="27"/>
        <v>40139</v>
      </c>
      <c r="C894" s="313">
        <v>0.13836671919970206</v>
      </c>
      <c r="D894" s="313">
        <v>175199.91500000001</v>
      </c>
      <c r="E894" s="210">
        <f t="shared" si="28"/>
        <v>-1.977847732925929</v>
      </c>
    </row>
    <row r="895" spans="2:5" ht="15" x14ac:dyDescent="0.25">
      <c r="B895" s="203">
        <f t="shared" si="27"/>
        <v>40140</v>
      </c>
      <c r="C895" s="313">
        <v>0.50475739403024378</v>
      </c>
      <c r="D895" s="313">
        <v>639123.72166666668</v>
      </c>
      <c r="E895" s="210">
        <f t="shared" si="28"/>
        <v>-0.68367737300050846</v>
      </c>
    </row>
    <row r="896" spans="2:5" ht="15" x14ac:dyDescent="0.25">
      <c r="B896" s="203">
        <f t="shared" si="27"/>
        <v>40141</v>
      </c>
      <c r="C896" s="313">
        <v>0.18262842078665642</v>
      </c>
      <c r="D896" s="313">
        <v>231244.0736</v>
      </c>
      <c r="E896" s="210">
        <f t="shared" si="28"/>
        <v>-1.7003016778798206</v>
      </c>
    </row>
    <row r="897" spans="2:5" ht="15" x14ac:dyDescent="0.25">
      <c r="B897" s="203">
        <f t="shared" si="27"/>
        <v>40142</v>
      </c>
      <c r="C897" s="313">
        <v>0.29904639141425671</v>
      </c>
      <c r="D897" s="313">
        <v>378652.48709999997</v>
      </c>
      <c r="E897" s="210">
        <f t="shared" si="28"/>
        <v>-1.207156562395151</v>
      </c>
    </row>
    <row r="898" spans="2:5" ht="15" x14ac:dyDescent="0.25">
      <c r="B898" s="203">
        <f t="shared" si="27"/>
        <v>40143</v>
      </c>
      <c r="C898" s="313">
        <v>0.43588716291686497</v>
      </c>
      <c r="D898" s="313">
        <v>551920.24739999999</v>
      </c>
      <c r="E898" s="210">
        <f t="shared" si="28"/>
        <v>-0.83037186977716215</v>
      </c>
    </row>
    <row r="899" spans="2:5" ht="15" x14ac:dyDescent="0.25">
      <c r="B899" s="203">
        <f t="shared" si="27"/>
        <v>40144</v>
      </c>
      <c r="C899" s="313">
        <v>0.16525836835708124</v>
      </c>
      <c r="D899" s="313">
        <v>209250.11633333334</v>
      </c>
      <c r="E899" s="210">
        <f t="shared" si="28"/>
        <v>-1.8002451609450516</v>
      </c>
    </row>
    <row r="900" spans="2:5" ht="15" x14ac:dyDescent="0.25">
      <c r="B900" s="203">
        <f t="shared" si="27"/>
        <v>40145</v>
      </c>
      <c r="C900" s="313">
        <v>0.63283815012720346</v>
      </c>
      <c r="D900" s="313">
        <v>801299.55203333334</v>
      </c>
      <c r="E900" s="210">
        <f t="shared" si="28"/>
        <v>-0.4575405765342937</v>
      </c>
    </row>
    <row r="901" spans="2:5" ht="15" x14ac:dyDescent="0.25">
      <c r="B901" s="203">
        <f t="shared" si="27"/>
        <v>40146</v>
      </c>
      <c r="C901" s="313">
        <v>3.7111809715380155</v>
      </c>
      <c r="D901" s="313">
        <v>4699096.6796333333</v>
      </c>
      <c r="E901" s="210">
        <f t="shared" si="28"/>
        <v>1.3113501471351858</v>
      </c>
    </row>
    <row r="902" spans="2:5" ht="15" x14ac:dyDescent="0.25">
      <c r="B902" s="203">
        <f t="shared" si="27"/>
        <v>40147</v>
      </c>
      <c r="C902" s="313">
        <v>0.3024538574638389</v>
      </c>
      <c r="D902" s="313">
        <v>382967.02</v>
      </c>
      <c r="E902" s="210">
        <f t="shared" si="28"/>
        <v>-1.1958265504558629</v>
      </c>
    </row>
    <row r="903" spans="2:5" ht="15" x14ac:dyDescent="0.25">
      <c r="B903" s="203">
        <f t="shared" si="27"/>
        <v>40148</v>
      </c>
      <c r="C903" s="313">
        <v>0.20827409600950592</v>
      </c>
      <c r="D903" s="313">
        <v>264680.30333333334</v>
      </c>
      <c r="E903" s="210">
        <f t="shared" si="28"/>
        <v>-1.5689002975002586</v>
      </c>
    </row>
    <row r="904" spans="2:5" ht="15" x14ac:dyDescent="0.25">
      <c r="B904" s="203">
        <f t="shared" si="27"/>
        <v>40149</v>
      </c>
      <c r="C904" s="313">
        <v>0.43014407566626695</v>
      </c>
      <c r="D904" s="313">
        <v>546638.62</v>
      </c>
      <c r="E904" s="210">
        <f t="shared" si="28"/>
        <v>-0.84363506672549826</v>
      </c>
    </row>
    <row r="905" spans="2:5" ht="15" x14ac:dyDescent="0.25">
      <c r="B905" s="203">
        <f t="shared" si="27"/>
        <v>40150</v>
      </c>
      <c r="C905" s="313">
        <v>0.24859136551732755</v>
      </c>
      <c r="D905" s="313">
        <v>315916.57</v>
      </c>
      <c r="E905" s="210">
        <f t="shared" si="28"/>
        <v>-1.391944832941022</v>
      </c>
    </row>
    <row r="906" spans="2:5" ht="15" x14ac:dyDescent="0.25">
      <c r="B906" s="203">
        <f t="shared" si="27"/>
        <v>40151</v>
      </c>
      <c r="C906" s="313">
        <v>7.4472296773981442E-2</v>
      </c>
      <c r="D906" s="313">
        <v>94641.390733333334</v>
      </c>
      <c r="E906" s="210">
        <f t="shared" si="28"/>
        <v>-2.5973280781347801</v>
      </c>
    </row>
    <row r="907" spans="2:5" ht="15" x14ac:dyDescent="0.25">
      <c r="B907" s="203">
        <f t="shared" si="27"/>
        <v>40152</v>
      </c>
      <c r="C907" s="313">
        <v>6.8223298309382244E-2</v>
      </c>
      <c r="D907" s="313">
        <v>86699.995999999999</v>
      </c>
      <c r="E907" s="210">
        <f t="shared" si="28"/>
        <v>-2.6849691550310499</v>
      </c>
    </row>
    <row r="908" spans="2:5" ht="15" x14ac:dyDescent="0.25">
      <c r="B908" s="203">
        <f t="shared" si="27"/>
        <v>40153</v>
      </c>
      <c r="C908" s="313">
        <v>9.1007388550403051E-2</v>
      </c>
      <c r="D908" s="313">
        <v>115654.62853333332</v>
      </c>
      <c r="E908" s="210">
        <f t="shared" si="28"/>
        <v>-2.396814582899677</v>
      </c>
    </row>
    <row r="909" spans="2:5" ht="15" x14ac:dyDescent="0.25">
      <c r="B909" s="203">
        <f t="shared" si="27"/>
        <v>40154</v>
      </c>
      <c r="C909" s="313">
        <v>0.43774919540891993</v>
      </c>
      <c r="D909" s="313">
        <v>556303.41</v>
      </c>
      <c r="E909" s="210">
        <f t="shared" si="28"/>
        <v>-0.82610914583289652</v>
      </c>
    </row>
    <row r="910" spans="2:5" ht="15" x14ac:dyDescent="0.25">
      <c r="B910" s="203">
        <f t="shared" si="27"/>
        <v>40155</v>
      </c>
      <c r="C910" s="313">
        <v>0.22177046412890225</v>
      </c>
      <c r="D910" s="313">
        <v>281831.84966666665</v>
      </c>
      <c r="E910" s="210">
        <f t="shared" si="28"/>
        <v>-1.5061123773654019</v>
      </c>
    </row>
    <row r="911" spans="2:5" ht="15" x14ac:dyDescent="0.25">
      <c r="B911" s="203">
        <f t="shared" si="27"/>
        <v>40156</v>
      </c>
      <c r="C911" s="313">
        <v>0.28145341506930754</v>
      </c>
      <c r="D911" s="313">
        <v>357678.54333333333</v>
      </c>
      <c r="E911" s="210">
        <f t="shared" si="28"/>
        <v>-1.2677883333055755</v>
      </c>
    </row>
    <row r="912" spans="2:5" ht="15" x14ac:dyDescent="0.25">
      <c r="B912" s="203">
        <f t="shared" si="27"/>
        <v>40157</v>
      </c>
      <c r="C912" s="313">
        <v>1.4577335065247092</v>
      </c>
      <c r="D912" s="313">
        <v>1852526.8099999998</v>
      </c>
      <c r="E912" s="210">
        <f t="shared" si="28"/>
        <v>0.37688283671875783</v>
      </c>
    </row>
    <row r="913" spans="2:5" ht="15" x14ac:dyDescent="0.25">
      <c r="B913" s="203">
        <f t="shared" si="27"/>
        <v>40158</v>
      </c>
      <c r="C913" s="313">
        <v>0.35395350897262173</v>
      </c>
      <c r="D913" s="313">
        <v>449813.60579999996</v>
      </c>
      <c r="E913" s="210">
        <f t="shared" si="28"/>
        <v>-1.0385897050587933</v>
      </c>
    </row>
    <row r="914" spans="2:5" ht="15" x14ac:dyDescent="0.25">
      <c r="B914" s="203">
        <f t="shared" si="27"/>
        <v>40159</v>
      </c>
      <c r="C914" s="313">
        <v>0.31781973655954737</v>
      </c>
      <c r="D914" s="313">
        <v>403893.83936666662</v>
      </c>
      <c r="E914" s="210">
        <f t="shared" si="28"/>
        <v>-1.1462709230962742</v>
      </c>
    </row>
    <row r="915" spans="2:5" ht="15" x14ac:dyDescent="0.25">
      <c r="B915" s="203">
        <f t="shared" si="27"/>
        <v>40160</v>
      </c>
      <c r="C915" s="313">
        <v>0.33017874693835148</v>
      </c>
      <c r="D915" s="313">
        <v>419600.00099999999</v>
      </c>
      <c r="E915" s="210">
        <f t="shared" si="28"/>
        <v>-1.1081211137760796</v>
      </c>
    </row>
    <row r="916" spans="2:5" ht="15" x14ac:dyDescent="0.25">
      <c r="B916" s="203">
        <f t="shared" si="27"/>
        <v>40161</v>
      </c>
      <c r="C916" s="313">
        <v>0.12216153749502931</v>
      </c>
      <c r="D916" s="313">
        <v>155246.15599999999</v>
      </c>
      <c r="E916" s="210">
        <f t="shared" si="28"/>
        <v>-2.1024110322388032</v>
      </c>
    </row>
    <row r="917" spans="2:5" ht="15" x14ac:dyDescent="0.25">
      <c r="B917" s="203">
        <f t="shared" ref="B917:B980" si="29">B916+1</f>
        <v>40162</v>
      </c>
      <c r="C917" s="313">
        <v>4.5282613847143695E-2</v>
      </c>
      <c r="D917" s="313">
        <v>57546.359333333334</v>
      </c>
      <c r="E917" s="210">
        <f t="shared" si="28"/>
        <v>-3.0948321204471316</v>
      </c>
    </row>
    <row r="918" spans="2:5" ht="15" x14ac:dyDescent="0.25">
      <c r="B918" s="203">
        <f t="shared" si="29"/>
        <v>40163</v>
      </c>
      <c r="C918" s="313">
        <v>0.44653047595061185</v>
      </c>
      <c r="D918" s="313">
        <v>567462.89666666661</v>
      </c>
      <c r="E918" s="210">
        <f t="shared" si="28"/>
        <v>-0.80624762578632692</v>
      </c>
    </row>
    <row r="919" spans="2:5" ht="15" x14ac:dyDescent="0.25">
      <c r="B919" s="203">
        <f t="shared" si="29"/>
        <v>40164</v>
      </c>
      <c r="C919" s="313">
        <v>0.27354524136253527</v>
      </c>
      <c r="D919" s="313">
        <v>347628.62423333328</v>
      </c>
      <c r="E919" s="210">
        <f t="shared" si="28"/>
        <v>-1.296288254483472</v>
      </c>
    </row>
    <row r="920" spans="2:5" ht="15" x14ac:dyDescent="0.25">
      <c r="B920" s="203">
        <f t="shared" si="29"/>
        <v>40165</v>
      </c>
      <c r="C920" s="313">
        <v>0.33368521138624052</v>
      </c>
      <c r="D920" s="313">
        <v>424056.11</v>
      </c>
      <c r="E920" s="210">
        <f t="shared" si="28"/>
        <v>-1.0975572112993168</v>
      </c>
    </row>
    <row r="921" spans="2:5" ht="15" x14ac:dyDescent="0.25">
      <c r="B921" s="203">
        <f t="shared" si="29"/>
        <v>40166</v>
      </c>
      <c r="C921" s="313">
        <v>0.26917410878539277</v>
      </c>
      <c r="D921" s="313">
        <v>342073.67180000001</v>
      </c>
      <c r="E921" s="210">
        <f t="shared" si="28"/>
        <v>-1.3123968641973531</v>
      </c>
    </row>
    <row r="922" spans="2:5" ht="15" x14ac:dyDescent="0.25">
      <c r="B922" s="203">
        <f t="shared" si="29"/>
        <v>40167</v>
      </c>
      <c r="C922" s="313">
        <v>0.58552840780668902</v>
      </c>
      <c r="D922" s="313">
        <v>744105.19386666676</v>
      </c>
      <c r="E922" s="210">
        <f t="shared" si="28"/>
        <v>-0.53524057823718518</v>
      </c>
    </row>
    <row r="923" spans="2:5" ht="15" x14ac:dyDescent="0.25">
      <c r="B923" s="203">
        <f t="shared" si="29"/>
        <v>40168</v>
      </c>
      <c r="C923" s="313">
        <v>8.0214266691696998E-2</v>
      </c>
      <c r="D923" s="313">
        <v>101938.44</v>
      </c>
      <c r="E923" s="210">
        <f t="shared" si="28"/>
        <v>-2.523053891006124</v>
      </c>
    </row>
    <row r="924" spans="2:5" ht="15" x14ac:dyDescent="0.25">
      <c r="B924" s="203">
        <f t="shared" si="29"/>
        <v>40169</v>
      </c>
      <c r="C924" s="313">
        <v>6.7535301276729349</v>
      </c>
      <c r="D924" s="313">
        <v>8582567.0931333322</v>
      </c>
      <c r="E924" s="210">
        <f t="shared" si="28"/>
        <v>1.9100653500545497</v>
      </c>
    </row>
    <row r="925" spans="2:5" ht="15" x14ac:dyDescent="0.25">
      <c r="B925" s="203">
        <f t="shared" si="29"/>
        <v>40170</v>
      </c>
      <c r="C925" s="313">
        <v>0.43243976641591064</v>
      </c>
      <c r="D925" s="313">
        <v>549556.04533333331</v>
      </c>
      <c r="E925" s="210">
        <f t="shared" si="28"/>
        <v>-0.83831223071146621</v>
      </c>
    </row>
    <row r="926" spans="2:5" ht="15" x14ac:dyDescent="0.25">
      <c r="B926" s="203">
        <f t="shared" si="29"/>
        <v>40171</v>
      </c>
      <c r="C926" s="313">
        <v>0.63057239758150996</v>
      </c>
      <c r="D926" s="313">
        <v>801348.30333333323</v>
      </c>
      <c r="E926" s="210">
        <f t="shared" si="28"/>
        <v>-0.46112730450455708</v>
      </c>
    </row>
    <row r="927" spans="2:5" ht="15" x14ac:dyDescent="0.25">
      <c r="B927" s="203">
        <f t="shared" si="29"/>
        <v>40172</v>
      </c>
      <c r="C927" s="313">
        <v>0.38142646659101304</v>
      </c>
      <c r="D927" s="313">
        <v>484726.97666666668</v>
      </c>
      <c r="E927" s="210">
        <f t="shared" ref="E927:E990" si="30">IF(C927=0,"",LN(C927))</f>
        <v>-0.96383719495909592</v>
      </c>
    </row>
    <row r="928" spans="2:5" ht="15" x14ac:dyDescent="0.25">
      <c r="B928" s="203">
        <f t="shared" si="29"/>
        <v>40173</v>
      </c>
      <c r="C928" s="313">
        <v>0.19557712583472317</v>
      </c>
      <c r="D928" s="313">
        <v>248544.65333333335</v>
      </c>
      <c r="E928" s="210">
        <f t="shared" si="30"/>
        <v>-1.6318004718051142</v>
      </c>
    </row>
    <row r="929" spans="2:5" ht="15" x14ac:dyDescent="0.25">
      <c r="B929" s="203">
        <f t="shared" si="29"/>
        <v>40174</v>
      </c>
      <c r="C929" s="313">
        <v>0.19581707723190048</v>
      </c>
      <c r="D929" s="313">
        <v>248849.59</v>
      </c>
      <c r="E929" s="210">
        <f t="shared" si="30"/>
        <v>-1.6305743349571007</v>
      </c>
    </row>
    <row r="930" spans="2:5" ht="15" x14ac:dyDescent="0.25">
      <c r="B930" s="203">
        <f t="shared" si="29"/>
        <v>40175</v>
      </c>
      <c r="C930" s="313">
        <v>0.11240227736958246</v>
      </c>
      <c r="D930" s="313">
        <v>142843.82666666666</v>
      </c>
      <c r="E930" s="210">
        <f t="shared" si="30"/>
        <v>-2.1856710804325861</v>
      </c>
    </row>
    <row r="931" spans="2:5" ht="15" x14ac:dyDescent="0.25">
      <c r="B931" s="203">
        <f t="shared" si="29"/>
        <v>40176</v>
      </c>
      <c r="C931" s="313">
        <v>0.35887357365627576</v>
      </c>
      <c r="D931" s="313">
        <v>456066.15586666664</v>
      </c>
      <c r="E931" s="210">
        <f t="shared" si="30"/>
        <v>-1.0247851150349774</v>
      </c>
    </row>
    <row r="932" spans="2:5" ht="15" x14ac:dyDescent="0.25">
      <c r="B932" s="203">
        <f t="shared" si="29"/>
        <v>40177</v>
      </c>
      <c r="C932" s="313">
        <v>0.21995531250475248</v>
      </c>
      <c r="D932" s="313">
        <v>279525.1063333333</v>
      </c>
      <c r="E932" s="210">
        <f t="shared" si="30"/>
        <v>-1.5143308782408458</v>
      </c>
    </row>
    <row r="933" spans="2:5" ht="15" x14ac:dyDescent="0.25">
      <c r="B933" s="203">
        <f t="shared" si="29"/>
        <v>40178</v>
      </c>
      <c r="C933" s="313">
        <v>0.2202625510674279</v>
      </c>
      <c r="D933" s="313">
        <v>279915.55333333334</v>
      </c>
      <c r="E933" s="210">
        <f t="shared" si="30"/>
        <v>-1.5129350302392794</v>
      </c>
    </row>
    <row r="934" spans="2:5" ht="15" x14ac:dyDescent="0.25">
      <c r="B934" s="203">
        <f t="shared" si="29"/>
        <v>40179</v>
      </c>
      <c r="C934" s="313">
        <v>0.15929030544994385</v>
      </c>
      <c r="D934" s="313">
        <v>203342.61</v>
      </c>
      <c r="E934" s="210">
        <f t="shared" si="30"/>
        <v>-1.8370269211060566</v>
      </c>
    </row>
    <row r="935" spans="2:5" ht="15" x14ac:dyDescent="0.25">
      <c r="B935" s="203">
        <f t="shared" si="29"/>
        <v>40180</v>
      </c>
      <c r="C935" s="313">
        <v>0.11178047385714827</v>
      </c>
      <c r="D935" s="313">
        <v>142693.76430000001</v>
      </c>
      <c r="E935" s="210">
        <f t="shared" si="30"/>
        <v>-2.1912183859551861</v>
      </c>
    </row>
    <row r="936" spans="2:5" ht="15" x14ac:dyDescent="0.25">
      <c r="B936" s="203">
        <f t="shared" si="29"/>
        <v>40181</v>
      </c>
      <c r="C936" s="313">
        <v>0.90288321847086128</v>
      </c>
      <c r="D936" s="313">
        <v>1152578.8066666666</v>
      </c>
      <c r="E936" s="210">
        <f t="shared" si="30"/>
        <v>-0.10216206009587549</v>
      </c>
    </row>
    <row r="937" spans="2:5" ht="15" x14ac:dyDescent="0.25">
      <c r="B937" s="203">
        <f t="shared" si="29"/>
        <v>40182</v>
      </c>
      <c r="C937" s="313">
        <v>0.16472469935069281</v>
      </c>
      <c r="D937" s="313">
        <v>210279.905</v>
      </c>
      <c r="E937" s="210">
        <f t="shared" si="30"/>
        <v>-1.803479687342864</v>
      </c>
    </row>
    <row r="938" spans="2:5" ht="15" x14ac:dyDescent="0.25">
      <c r="B938" s="203">
        <f t="shared" si="29"/>
        <v>40183</v>
      </c>
      <c r="C938" s="313">
        <v>0.37283942513481322</v>
      </c>
      <c r="D938" s="313">
        <v>475949.50366666669</v>
      </c>
      <c r="E938" s="210">
        <f t="shared" si="30"/>
        <v>-0.98660744764528507</v>
      </c>
    </row>
    <row r="939" spans="2:5" ht="15" x14ac:dyDescent="0.25">
      <c r="B939" s="203">
        <f t="shared" si="29"/>
        <v>40184</v>
      </c>
      <c r="C939" s="313">
        <v>0.33630615188178858</v>
      </c>
      <c r="D939" s="313">
        <v>429312.82283333334</v>
      </c>
      <c r="E939" s="210">
        <f t="shared" si="30"/>
        <v>-1.0897333675641272</v>
      </c>
    </row>
    <row r="940" spans="2:5" ht="15" x14ac:dyDescent="0.25">
      <c r="B940" s="203">
        <f t="shared" si="29"/>
        <v>40185</v>
      </c>
      <c r="C940" s="313">
        <v>0.33198279803973002</v>
      </c>
      <c r="D940" s="313">
        <v>423793.83</v>
      </c>
      <c r="E940" s="210">
        <f t="shared" si="30"/>
        <v>-1.1026721245413387</v>
      </c>
    </row>
    <row r="941" spans="2:5" ht="15" x14ac:dyDescent="0.25">
      <c r="B941" s="203">
        <f t="shared" si="29"/>
        <v>40186</v>
      </c>
      <c r="C941" s="313">
        <v>0.19477798412799666</v>
      </c>
      <c r="D941" s="313">
        <v>248644.53333333333</v>
      </c>
      <c r="E941" s="210">
        <f t="shared" si="30"/>
        <v>-1.6358949119841235</v>
      </c>
    </row>
    <row r="942" spans="2:5" ht="15" x14ac:dyDescent="0.25">
      <c r="B942" s="203">
        <f t="shared" si="29"/>
        <v>40187</v>
      </c>
      <c r="C942" s="313">
        <v>0.19340103448421744</v>
      </c>
      <c r="D942" s="313">
        <v>246886.78333333333</v>
      </c>
      <c r="E942" s="210">
        <f t="shared" si="30"/>
        <v>-1.6429893470412742</v>
      </c>
    </row>
    <row r="943" spans="2:5" ht="15" x14ac:dyDescent="0.25">
      <c r="B943" s="203">
        <f t="shared" si="29"/>
        <v>40188</v>
      </c>
      <c r="C943" s="313">
        <v>0.18256382128110307</v>
      </c>
      <c r="D943" s="313">
        <v>233052.5</v>
      </c>
      <c r="E943" s="210">
        <f t="shared" si="30"/>
        <v>-1.7006554614424798</v>
      </c>
    </row>
    <row r="944" spans="2:5" ht="15" x14ac:dyDescent="0.25">
      <c r="B944" s="203">
        <f t="shared" si="29"/>
        <v>40189</v>
      </c>
      <c r="C944" s="313">
        <v>3.5266105291719224E-2</v>
      </c>
      <c r="D944" s="313">
        <v>45019.073033333334</v>
      </c>
      <c r="E944" s="210">
        <f t="shared" si="30"/>
        <v>-3.3448329663569214</v>
      </c>
    </row>
    <row r="945" spans="2:5" ht="15" x14ac:dyDescent="0.25">
      <c r="B945" s="203">
        <f t="shared" si="29"/>
        <v>40190</v>
      </c>
      <c r="C945" s="313">
        <v>0.26608578607500499</v>
      </c>
      <c r="D945" s="313">
        <v>339672.76333333337</v>
      </c>
      <c r="E945" s="210">
        <f t="shared" si="30"/>
        <v>-1.3239365181523157</v>
      </c>
    </row>
    <row r="946" spans="2:5" ht="15" x14ac:dyDescent="0.25">
      <c r="B946" s="203">
        <f t="shared" si="29"/>
        <v>40191</v>
      </c>
      <c r="C946" s="313">
        <v>0.28022327372493583</v>
      </c>
      <c r="D946" s="313">
        <v>357720.02383333334</v>
      </c>
      <c r="E946" s="210">
        <f t="shared" si="30"/>
        <v>-1.2721685874117838</v>
      </c>
    </row>
    <row r="947" spans="2:5" ht="15" x14ac:dyDescent="0.25">
      <c r="B947" s="203">
        <f t="shared" si="29"/>
        <v>40192</v>
      </c>
      <c r="C947" s="313">
        <v>0.18832557791269167</v>
      </c>
      <c r="D947" s="313">
        <v>240407.69106666665</v>
      </c>
      <c r="E947" s="210">
        <f t="shared" si="30"/>
        <v>-1.6695830165763395</v>
      </c>
    </row>
    <row r="948" spans="2:5" ht="15" x14ac:dyDescent="0.25">
      <c r="B948" s="203">
        <f t="shared" si="29"/>
        <v>40193</v>
      </c>
      <c r="C948" s="313">
        <v>0.14086380736556237</v>
      </c>
      <c r="D948" s="313">
        <v>179820.19786666665</v>
      </c>
      <c r="E948" s="210">
        <f t="shared" si="30"/>
        <v>-1.9599617605997881</v>
      </c>
    </row>
    <row r="949" spans="2:5" ht="15" x14ac:dyDescent="0.25">
      <c r="B949" s="203">
        <f t="shared" si="29"/>
        <v>40194</v>
      </c>
      <c r="C949" s="313">
        <v>0.2986076058027935</v>
      </c>
      <c r="D949" s="313">
        <v>381188.60880000005</v>
      </c>
      <c r="E949" s="210">
        <f t="shared" si="30"/>
        <v>-1.2086249226582615</v>
      </c>
    </row>
    <row r="950" spans="2:5" ht="15" x14ac:dyDescent="0.25">
      <c r="B950" s="203">
        <f t="shared" si="29"/>
        <v>40195</v>
      </c>
      <c r="C950" s="313">
        <v>0.30647656315925792</v>
      </c>
      <c r="D950" s="313">
        <v>391233.75449999998</v>
      </c>
      <c r="E950" s="210">
        <f t="shared" si="30"/>
        <v>-1.1826139925678578</v>
      </c>
    </row>
    <row r="951" spans="2:5" ht="15" x14ac:dyDescent="0.25">
      <c r="B951" s="203">
        <f t="shared" si="29"/>
        <v>40196</v>
      </c>
      <c r="C951" s="313">
        <v>0.75449212756455464</v>
      </c>
      <c r="D951" s="313">
        <v>963149.62803333334</v>
      </c>
      <c r="E951" s="210">
        <f t="shared" si="30"/>
        <v>-0.2817104348054012</v>
      </c>
    </row>
    <row r="952" spans="2:5" ht="15" x14ac:dyDescent="0.25">
      <c r="B952" s="203">
        <f t="shared" si="29"/>
        <v>40197</v>
      </c>
      <c r="C952" s="313">
        <v>0.22333510112960797</v>
      </c>
      <c r="D952" s="313">
        <v>285099.22333333333</v>
      </c>
      <c r="E952" s="210">
        <f t="shared" si="30"/>
        <v>-1.499081939790855</v>
      </c>
    </row>
    <row r="953" spans="2:5" ht="15" x14ac:dyDescent="0.25">
      <c r="B953" s="203">
        <f t="shared" si="29"/>
        <v>40198</v>
      </c>
      <c r="C953" s="313">
        <v>8.0880398433078315E-2</v>
      </c>
      <c r="D953" s="313">
        <v>103248.16233333333</v>
      </c>
      <c r="E953" s="210">
        <f t="shared" si="30"/>
        <v>-2.5147837780570508</v>
      </c>
    </row>
    <row r="954" spans="2:5" ht="15" x14ac:dyDescent="0.25">
      <c r="B954" s="203">
        <f t="shared" si="29"/>
        <v>40199</v>
      </c>
      <c r="C954" s="313">
        <v>0.10022124372266784</v>
      </c>
      <c r="D954" s="313">
        <v>127937.78766666667</v>
      </c>
      <c r="E954" s="210">
        <f t="shared" si="30"/>
        <v>-2.300375099602717</v>
      </c>
    </row>
    <row r="955" spans="2:5" ht="15" x14ac:dyDescent="0.25">
      <c r="B955" s="203">
        <f t="shared" si="29"/>
        <v>40200</v>
      </c>
      <c r="C955" s="313">
        <v>5.5529809062622379E-2</v>
      </c>
      <c r="D955" s="313">
        <v>70886.776666666672</v>
      </c>
      <c r="E955" s="210">
        <f t="shared" si="30"/>
        <v>-2.8908353021890192</v>
      </c>
    </row>
    <row r="956" spans="2:5" ht="15" x14ac:dyDescent="0.25">
      <c r="B956" s="203">
        <f t="shared" si="29"/>
        <v>40201</v>
      </c>
      <c r="C956" s="313">
        <v>0.13826138750098046</v>
      </c>
      <c r="D956" s="313">
        <v>176498.06946666667</v>
      </c>
      <c r="E956" s="210">
        <f t="shared" si="30"/>
        <v>-1.9786092730678069</v>
      </c>
    </row>
    <row r="957" spans="2:5" ht="15" x14ac:dyDescent="0.25">
      <c r="B957" s="203">
        <f t="shared" si="29"/>
        <v>40202</v>
      </c>
      <c r="C957" s="313">
        <v>0.6351156124052143</v>
      </c>
      <c r="D957" s="313">
        <v>810759.1100000001</v>
      </c>
      <c r="E957" s="210">
        <f t="shared" si="30"/>
        <v>-0.45394822988172506</v>
      </c>
    </row>
    <row r="958" spans="2:5" ht="15" x14ac:dyDescent="0.25">
      <c r="B958" s="203">
        <f t="shared" si="29"/>
        <v>40203</v>
      </c>
      <c r="C958" s="313">
        <v>0.12928109115595274</v>
      </c>
      <c r="D958" s="313">
        <v>165034.24000000002</v>
      </c>
      <c r="E958" s="210">
        <f t="shared" si="30"/>
        <v>-2.0457662439916233</v>
      </c>
    </row>
    <row r="959" spans="2:5" ht="15" x14ac:dyDescent="0.25">
      <c r="B959" s="203">
        <f t="shared" si="29"/>
        <v>40204</v>
      </c>
      <c r="C959" s="313">
        <v>0.10931106042153843</v>
      </c>
      <c r="D959" s="313">
        <v>139541.42573333334</v>
      </c>
      <c r="E959" s="210">
        <f t="shared" si="30"/>
        <v>-2.2135576956756164</v>
      </c>
    </row>
    <row r="960" spans="2:5" ht="15" x14ac:dyDescent="0.25">
      <c r="B960" s="203">
        <f t="shared" si="29"/>
        <v>40205</v>
      </c>
      <c r="C960" s="313">
        <v>0.38413910105132842</v>
      </c>
      <c r="D960" s="313">
        <v>490374.14543333335</v>
      </c>
      <c r="E960" s="210">
        <f t="shared" si="30"/>
        <v>-0.95675054966715189</v>
      </c>
    </row>
    <row r="961" spans="2:5" ht="15" x14ac:dyDescent="0.25">
      <c r="B961" s="203">
        <f t="shared" si="29"/>
        <v>40206</v>
      </c>
      <c r="C961" s="313">
        <v>0.48651616776918538</v>
      </c>
      <c r="D961" s="313">
        <v>621063.95666666667</v>
      </c>
      <c r="E961" s="210">
        <f t="shared" si="30"/>
        <v>-0.72048514508363948</v>
      </c>
    </row>
    <row r="962" spans="2:5" ht="15" x14ac:dyDescent="0.25">
      <c r="B962" s="203">
        <f t="shared" si="29"/>
        <v>40207</v>
      </c>
      <c r="C962" s="313">
        <v>1.6311939487393956</v>
      </c>
      <c r="D962" s="313">
        <v>2082306.4782</v>
      </c>
      <c r="E962" s="210">
        <f t="shared" si="30"/>
        <v>0.48931223057247536</v>
      </c>
    </row>
    <row r="963" spans="2:5" ht="15" x14ac:dyDescent="0.25">
      <c r="B963" s="203">
        <f t="shared" si="29"/>
        <v>40208</v>
      </c>
      <c r="C963" s="313">
        <v>0.16169566994851503</v>
      </c>
      <c r="D963" s="313">
        <v>206413.18666666665</v>
      </c>
      <c r="E963" s="210">
        <f t="shared" si="30"/>
        <v>-1.8220392910599399</v>
      </c>
    </row>
    <row r="964" spans="2:5" ht="15" x14ac:dyDescent="0.25">
      <c r="B964" s="203">
        <f t="shared" si="29"/>
        <v>40209</v>
      </c>
      <c r="C964" s="313">
        <v>0.3305729849105542</v>
      </c>
      <c r="D964" s="313">
        <v>421994.12799999997</v>
      </c>
      <c r="E964" s="210">
        <f t="shared" si="30"/>
        <v>-1.1069278122681698</v>
      </c>
    </row>
    <row r="965" spans="2:5" ht="15" x14ac:dyDescent="0.25">
      <c r="B965" s="203">
        <f t="shared" si="29"/>
        <v>40210</v>
      </c>
      <c r="C965" s="313">
        <v>1.1685191083588187</v>
      </c>
      <c r="D965" s="313">
        <v>1493864.8133</v>
      </c>
      <c r="E965" s="210">
        <f t="shared" si="30"/>
        <v>0.15573722775893381</v>
      </c>
    </row>
    <row r="966" spans="2:5" ht="15" x14ac:dyDescent="0.25">
      <c r="B966" s="203">
        <f t="shared" si="29"/>
        <v>40211</v>
      </c>
      <c r="C966" s="313">
        <v>0.22166795917979051</v>
      </c>
      <c r="D966" s="313">
        <v>283386.00719999999</v>
      </c>
      <c r="E966" s="210">
        <f t="shared" si="30"/>
        <v>-1.5065746961251192</v>
      </c>
    </row>
    <row r="967" spans="2:5" ht="15" x14ac:dyDescent="0.25">
      <c r="B967" s="203">
        <f t="shared" si="29"/>
        <v>40212</v>
      </c>
      <c r="C967" s="313">
        <v>7.775227613563894E-2</v>
      </c>
      <c r="D967" s="313">
        <v>99400.505000000005</v>
      </c>
      <c r="E967" s="210">
        <f t="shared" si="30"/>
        <v>-2.5542274532948501</v>
      </c>
    </row>
    <row r="968" spans="2:5" ht="15" x14ac:dyDescent="0.25">
      <c r="B968" s="203">
        <f t="shared" si="29"/>
        <v>40213</v>
      </c>
      <c r="C968" s="313">
        <v>7.974537729492398E-2</v>
      </c>
      <c r="D968" s="313">
        <v>101948.53666666667</v>
      </c>
      <c r="E968" s="210">
        <f t="shared" si="30"/>
        <v>-2.5289165039511472</v>
      </c>
    </row>
    <row r="969" spans="2:5" ht="15" x14ac:dyDescent="0.25">
      <c r="B969" s="203">
        <f t="shared" si="29"/>
        <v>40214</v>
      </c>
      <c r="C969" s="313">
        <v>1.9341596223291808E-2</v>
      </c>
      <c r="D969" s="313">
        <v>24726.79293333333</v>
      </c>
      <c r="E969" s="210">
        <f t="shared" si="30"/>
        <v>-3.9454972575493654</v>
      </c>
    </row>
    <row r="970" spans="2:5" ht="15" x14ac:dyDescent="0.25">
      <c r="B970" s="203">
        <f t="shared" si="29"/>
        <v>40215</v>
      </c>
      <c r="C970" s="313">
        <v>0.40406377929706677</v>
      </c>
      <c r="D970" s="313">
        <v>516565.50406666665</v>
      </c>
      <c r="E970" s="210">
        <f t="shared" si="30"/>
        <v>-0.90618254393387765</v>
      </c>
    </row>
    <row r="971" spans="2:5" ht="15" x14ac:dyDescent="0.25">
      <c r="B971" s="203">
        <f t="shared" si="29"/>
        <v>40216</v>
      </c>
      <c r="C971" s="313">
        <v>0.54361966979525711</v>
      </c>
      <c r="D971" s="313">
        <v>694977.33559999999</v>
      </c>
      <c r="E971" s="210">
        <f t="shared" si="30"/>
        <v>-0.60950541304179917</v>
      </c>
    </row>
    <row r="972" spans="2:5" ht="15" x14ac:dyDescent="0.25">
      <c r="B972" s="203">
        <f t="shared" si="29"/>
        <v>40217</v>
      </c>
      <c r="C972" s="313">
        <v>0.152012864432015</v>
      </c>
      <c r="D972" s="313">
        <v>194337.14666666667</v>
      </c>
      <c r="E972" s="210">
        <f t="shared" si="30"/>
        <v>-1.8837901272959998</v>
      </c>
    </row>
    <row r="973" spans="2:5" ht="15" x14ac:dyDescent="0.25">
      <c r="B973" s="203">
        <f t="shared" si="29"/>
        <v>40218</v>
      </c>
      <c r="C973" s="313">
        <v>0.59732598856698094</v>
      </c>
      <c r="D973" s="313">
        <v>763636.87166666659</v>
      </c>
      <c r="E973" s="210">
        <f t="shared" si="30"/>
        <v>-0.51529227011677969</v>
      </c>
    </row>
    <row r="974" spans="2:5" ht="15" x14ac:dyDescent="0.25">
      <c r="B974" s="203">
        <f t="shared" si="29"/>
        <v>40219</v>
      </c>
      <c r="C974" s="313">
        <v>0.46715248420783401</v>
      </c>
      <c r="D974" s="313">
        <v>597219.72333333339</v>
      </c>
      <c r="E974" s="210">
        <f t="shared" si="30"/>
        <v>-0.76109955596252643</v>
      </c>
    </row>
    <row r="975" spans="2:5" ht="15" x14ac:dyDescent="0.25">
      <c r="B975" s="203">
        <f t="shared" si="29"/>
        <v>40220</v>
      </c>
      <c r="C975" s="313">
        <v>0.2588227563561637</v>
      </c>
      <c r="D975" s="313">
        <v>330885.65333333332</v>
      </c>
      <c r="E975" s="210">
        <f t="shared" si="30"/>
        <v>-1.3516117899421922</v>
      </c>
    </row>
    <row r="976" spans="2:5" ht="15" x14ac:dyDescent="0.25">
      <c r="B976" s="203">
        <f t="shared" si="29"/>
        <v>40221</v>
      </c>
      <c r="C976" s="313">
        <v>2.1796354886866379E-2</v>
      </c>
      <c r="D976" s="313">
        <v>27865.019400000001</v>
      </c>
      <c r="E976" s="210">
        <f t="shared" si="30"/>
        <v>-3.8260125301922248</v>
      </c>
    </row>
    <row r="977" spans="2:5" ht="15" x14ac:dyDescent="0.25">
      <c r="B977" s="203">
        <f t="shared" si="29"/>
        <v>40222</v>
      </c>
      <c r="C977" s="313">
        <v>0.37127932780276063</v>
      </c>
      <c r="D977" s="313">
        <v>474653.01999999996</v>
      </c>
      <c r="E977" s="210">
        <f t="shared" si="30"/>
        <v>-0.99080059453684832</v>
      </c>
    </row>
    <row r="978" spans="2:5" ht="15" x14ac:dyDescent="0.25">
      <c r="B978" s="203">
        <f t="shared" si="29"/>
        <v>40223</v>
      </c>
      <c r="C978" s="313">
        <v>0.29138380182167201</v>
      </c>
      <c r="D978" s="313">
        <v>372512.5294</v>
      </c>
      <c r="E978" s="210">
        <f t="shared" si="30"/>
        <v>-1.2331139742002786</v>
      </c>
    </row>
    <row r="979" spans="2:5" ht="15" x14ac:dyDescent="0.25">
      <c r="B979" s="203">
        <f t="shared" si="29"/>
        <v>40224</v>
      </c>
      <c r="C979" s="313">
        <v>1.7002200638060434</v>
      </c>
      <c r="D979" s="313">
        <v>2173604.958633333</v>
      </c>
      <c r="E979" s="210">
        <f t="shared" si="30"/>
        <v>0.53075769198200562</v>
      </c>
    </row>
    <row r="980" spans="2:5" ht="15" x14ac:dyDescent="0.25">
      <c r="B980" s="203">
        <f t="shared" si="29"/>
        <v>40225</v>
      </c>
      <c r="C980" s="313">
        <v>2.3814709415449635</v>
      </c>
      <c r="D980" s="313">
        <v>3044533.5622</v>
      </c>
      <c r="E980" s="210">
        <f t="shared" si="30"/>
        <v>0.86771833943962207</v>
      </c>
    </row>
    <row r="981" spans="2:5" ht="15" x14ac:dyDescent="0.25">
      <c r="B981" s="203">
        <f t="shared" ref="B981:B1044" si="31">B980+1</f>
        <v>40226</v>
      </c>
      <c r="C981" s="313">
        <v>0.97582655100973548</v>
      </c>
      <c r="D981" s="313">
        <v>1247521.7033333334</v>
      </c>
      <c r="E981" s="210">
        <f t="shared" si="30"/>
        <v>-2.4470422491440966E-2</v>
      </c>
    </row>
    <row r="982" spans="2:5" ht="15" x14ac:dyDescent="0.25">
      <c r="B982" s="203">
        <f t="shared" si="31"/>
        <v>40227</v>
      </c>
      <c r="C982" s="313">
        <v>0.62467034348020534</v>
      </c>
      <c r="D982" s="313">
        <v>798594.59666666668</v>
      </c>
      <c r="E982" s="210">
        <f t="shared" si="30"/>
        <v>-0.47053121882831822</v>
      </c>
    </row>
    <row r="983" spans="2:5" ht="15" x14ac:dyDescent="0.25">
      <c r="B983" s="203">
        <f t="shared" si="31"/>
        <v>40228</v>
      </c>
      <c r="C983" s="313">
        <v>0.13862615743946469</v>
      </c>
      <c r="D983" s="313">
        <v>177223.23693333333</v>
      </c>
      <c r="E983" s="210">
        <f t="shared" si="30"/>
        <v>-1.9759744839184032</v>
      </c>
    </row>
    <row r="984" spans="2:5" ht="15" x14ac:dyDescent="0.25">
      <c r="B984" s="203">
        <f t="shared" si="31"/>
        <v>40229</v>
      </c>
      <c r="C984" s="313">
        <v>0.21924052130699012</v>
      </c>
      <c r="D984" s="313">
        <v>280282.70833333331</v>
      </c>
      <c r="E984" s="210">
        <f t="shared" si="30"/>
        <v>-1.517585881015632</v>
      </c>
    </row>
    <row r="985" spans="2:5" ht="15" x14ac:dyDescent="0.25">
      <c r="B985" s="203">
        <f t="shared" si="31"/>
        <v>40230</v>
      </c>
      <c r="C985" s="313">
        <v>0.22243544314859665</v>
      </c>
      <c r="D985" s="313">
        <v>284367.17839999998</v>
      </c>
      <c r="E985" s="210">
        <f t="shared" si="30"/>
        <v>-1.5031183626278848</v>
      </c>
    </row>
    <row r="986" spans="2:5" ht="15" x14ac:dyDescent="0.25">
      <c r="B986" s="203">
        <f t="shared" si="31"/>
        <v>40231</v>
      </c>
      <c r="C986" s="313">
        <v>3.3181882450911096E-2</v>
      </c>
      <c r="D986" s="313">
        <v>42420.57</v>
      </c>
      <c r="E986" s="210">
        <f t="shared" si="30"/>
        <v>-3.4057512613231191</v>
      </c>
    </row>
    <row r="987" spans="2:5" ht="15" x14ac:dyDescent="0.25">
      <c r="B987" s="203">
        <f t="shared" si="31"/>
        <v>40232</v>
      </c>
      <c r="C987" s="313">
        <v>0.32540086770643045</v>
      </c>
      <c r="D987" s="313">
        <v>416000.81933333335</v>
      </c>
      <c r="E987" s="210">
        <f t="shared" si="30"/>
        <v>-1.1226974176167646</v>
      </c>
    </row>
    <row r="988" spans="2:5" ht="15" x14ac:dyDescent="0.25">
      <c r="B988" s="203">
        <f t="shared" si="31"/>
        <v>40233</v>
      </c>
      <c r="C988" s="313">
        <v>0.23711314571267736</v>
      </c>
      <c r="D988" s="313">
        <v>303131.52999999997</v>
      </c>
      <c r="E988" s="210">
        <f t="shared" si="30"/>
        <v>-1.439217843699613</v>
      </c>
    </row>
    <row r="989" spans="2:5" ht="15" x14ac:dyDescent="0.25">
      <c r="B989" s="203">
        <f t="shared" si="31"/>
        <v>40234</v>
      </c>
      <c r="C989" s="313">
        <v>0.1236356389287198</v>
      </c>
      <c r="D989" s="313">
        <v>158058.97339999999</v>
      </c>
      <c r="E989" s="210">
        <f t="shared" si="30"/>
        <v>-2.0904164346735321</v>
      </c>
    </row>
    <row r="990" spans="2:5" ht="15" x14ac:dyDescent="0.25">
      <c r="B990" s="203">
        <f t="shared" si="31"/>
        <v>40235</v>
      </c>
      <c r="C990" s="313">
        <v>0.19822165738455894</v>
      </c>
      <c r="D990" s="313">
        <v>253411.65333333332</v>
      </c>
      <c r="E990" s="210">
        <f t="shared" si="30"/>
        <v>-1.6183693926998213</v>
      </c>
    </row>
    <row r="991" spans="2:5" ht="15" x14ac:dyDescent="0.25">
      <c r="B991" s="203">
        <f t="shared" si="31"/>
        <v>40236</v>
      </c>
      <c r="C991" s="313">
        <v>0.16768580254685689</v>
      </c>
      <c r="D991" s="313">
        <v>214373.83293333332</v>
      </c>
      <c r="E991" s="210">
        <f t="shared" ref="E991:E1054" si="32">IF(C991=0,"",LN(C991))</f>
        <v>-1.7856632735647449</v>
      </c>
    </row>
    <row r="992" spans="2:5" ht="15" x14ac:dyDescent="0.25">
      <c r="B992" s="203">
        <f t="shared" si="31"/>
        <v>40237</v>
      </c>
      <c r="C992" s="313">
        <v>0.35114403370213437</v>
      </c>
      <c r="D992" s="313">
        <v>448911.54333333333</v>
      </c>
      <c r="E992" s="210">
        <f t="shared" si="32"/>
        <v>-1.0465587872600697</v>
      </c>
    </row>
    <row r="993" spans="2:5" ht="15" x14ac:dyDescent="0.25">
      <c r="B993" s="203">
        <f t="shared" si="31"/>
        <v>40238</v>
      </c>
      <c r="C993" s="313">
        <v>0.11433284830786071</v>
      </c>
      <c r="D993" s="313">
        <v>146355.77226666667</v>
      </c>
      <c r="E993" s="210">
        <f t="shared" si="32"/>
        <v>-2.168641362698605</v>
      </c>
    </row>
    <row r="994" spans="2:5" ht="15" x14ac:dyDescent="0.25">
      <c r="B994" s="203">
        <f t="shared" si="31"/>
        <v>40239</v>
      </c>
      <c r="C994" s="313">
        <v>1.2723466775843661</v>
      </c>
      <c r="D994" s="313">
        <v>1628711.9873666668</v>
      </c>
      <c r="E994" s="210">
        <f t="shared" si="32"/>
        <v>0.24086297305494314</v>
      </c>
    </row>
    <row r="995" spans="2:5" ht="15" x14ac:dyDescent="0.25">
      <c r="B995" s="203">
        <f t="shared" si="31"/>
        <v>40240</v>
      </c>
      <c r="C995" s="313">
        <v>0.59867166688767603</v>
      </c>
      <c r="D995" s="313">
        <v>766350.66333333333</v>
      </c>
      <c r="E995" s="210">
        <f t="shared" si="32"/>
        <v>-0.51304196656071666</v>
      </c>
    </row>
    <row r="996" spans="2:5" ht="15" x14ac:dyDescent="0.25">
      <c r="B996" s="203">
        <f t="shared" si="31"/>
        <v>40241</v>
      </c>
      <c r="C996" s="313">
        <v>2.5741291789649408E-2</v>
      </c>
      <c r="D996" s="313">
        <v>32951.043333333335</v>
      </c>
      <c r="E996" s="210">
        <f t="shared" si="32"/>
        <v>-3.6596588919953699</v>
      </c>
    </row>
    <row r="997" spans="2:5" ht="15" x14ac:dyDescent="0.25">
      <c r="B997" s="203">
        <f t="shared" si="31"/>
        <v>40242</v>
      </c>
      <c r="C997" s="313">
        <v>3.9853987947984754E-2</v>
      </c>
      <c r="D997" s="313">
        <v>51016.495000000003</v>
      </c>
      <c r="E997" s="210">
        <f t="shared" si="32"/>
        <v>-3.2225328047759465</v>
      </c>
    </row>
    <row r="998" spans="2:5" ht="15" x14ac:dyDescent="0.25">
      <c r="B998" s="203">
        <f t="shared" si="31"/>
        <v>40243</v>
      </c>
      <c r="C998" s="313">
        <v>0.43048062918981622</v>
      </c>
      <c r="D998" s="313">
        <v>551051.82686666667</v>
      </c>
      <c r="E998" s="210">
        <f t="shared" si="32"/>
        <v>-0.84285295220146439</v>
      </c>
    </row>
    <row r="999" spans="2:5" ht="15" x14ac:dyDescent="0.25">
      <c r="B999" s="203">
        <f t="shared" si="31"/>
        <v>40244</v>
      </c>
      <c r="C999" s="313">
        <v>0.21510328846754648</v>
      </c>
      <c r="D999" s="313">
        <v>275350.50833333336</v>
      </c>
      <c r="E999" s="210">
        <f t="shared" si="32"/>
        <v>-1.536636954738162</v>
      </c>
    </row>
    <row r="1000" spans="2:5" ht="15" x14ac:dyDescent="0.25">
      <c r="B1000" s="203">
        <f t="shared" si="31"/>
        <v>40245</v>
      </c>
      <c r="C1000" s="313">
        <v>0.24090392797950164</v>
      </c>
      <c r="D1000" s="313">
        <v>308377.52179999999</v>
      </c>
      <c r="E1000" s="210">
        <f t="shared" si="32"/>
        <v>-1.4233570640583713</v>
      </c>
    </row>
    <row r="1001" spans="2:5" ht="15" x14ac:dyDescent="0.25">
      <c r="B1001" s="203">
        <f t="shared" si="31"/>
        <v>40246</v>
      </c>
      <c r="C1001" s="313">
        <v>0.68723092953657339</v>
      </c>
      <c r="D1001" s="313">
        <v>879714.05336666666</v>
      </c>
      <c r="E1001" s="210">
        <f t="shared" si="32"/>
        <v>-0.37508490126821031</v>
      </c>
    </row>
    <row r="1002" spans="2:5" ht="15" x14ac:dyDescent="0.25">
      <c r="B1002" s="203">
        <f t="shared" si="31"/>
        <v>40247</v>
      </c>
      <c r="C1002" s="313">
        <v>0.39679355642916853</v>
      </c>
      <c r="D1002" s="313">
        <v>507929.50793333334</v>
      </c>
      <c r="E1002" s="210">
        <f t="shared" si="32"/>
        <v>-0.92433914254105165</v>
      </c>
    </row>
    <row r="1003" spans="2:5" ht="15" x14ac:dyDescent="0.25">
      <c r="B1003" s="203">
        <f t="shared" si="31"/>
        <v>40248</v>
      </c>
      <c r="C1003" s="313">
        <v>0.31583576495245258</v>
      </c>
      <c r="D1003" s="313">
        <v>404296.64766666666</v>
      </c>
      <c r="E1003" s="210">
        <f t="shared" si="32"/>
        <v>-1.1525329316654056</v>
      </c>
    </row>
    <row r="1004" spans="2:5" ht="15" x14ac:dyDescent="0.25">
      <c r="B1004" s="203">
        <f t="shared" si="31"/>
        <v>40249</v>
      </c>
      <c r="C1004" s="313">
        <v>0.51142437076698155</v>
      </c>
      <c r="D1004" s="313">
        <v>654666.70206666668</v>
      </c>
      <c r="E1004" s="210">
        <f t="shared" si="32"/>
        <v>-0.67055556226055035</v>
      </c>
    </row>
    <row r="1005" spans="2:5" ht="15" x14ac:dyDescent="0.25">
      <c r="B1005" s="203">
        <f t="shared" si="31"/>
        <v>40250</v>
      </c>
      <c r="C1005" s="313">
        <v>0.1478625712137748</v>
      </c>
      <c r="D1005" s="313">
        <v>189276.66999999998</v>
      </c>
      <c r="E1005" s="210">
        <f t="shared" si="32"/>
        <v>-1.9114720094887911</v>
      </c>
    </row>
    <row r="1006" spans="2:5" ht="15" x14ac:dyDescent="0.25">
      <c r="B1006" s="203">
        <f t="shared" si="31"/>
        <v>40251</v>
      </c>
      <c r="C1006" s="313">
        <v>0.47038698870917151</v>
      </c>
      <c r="D1006" s="313">
        <v>602135.36193333333</v>
      </c>
      <c r="E1006" s="210">
        <f t="shared" si="32"/>
        <v>-0.75419954283729973</v>
      </c>
    </row>
    <row r="1007" spans="2:5" ht="15" x14ac:dyDescent="0.25">
      <c r="B1007" s="203">
        <f t="shared" si="31"/>
        <v>40252</v>
      </c>
      <c r="C1007" s="313">
        <v>0.3279514249833867</v>
      </c>
      <c r="D1007" s="313">
        <v>419805.72320000001</v>
      </c>
      <c r="E1007" s="210">
        <f t="shared" si="32"/>
        <v>-1.1148897761279213</v>
      </c>
    </row>
    <row r="1008" spans="2:5" ht="15" x14ac:dyDescent="0.25">
      <c r="B1008" s="203">
        <f t="shared" si="31"/>
        <v>40253</v>
      </c>
      <c r="C1008" s="313">
        <v>0.10648350134434412</v>
      </c>
      <c r="D1008" s="313">
        <v>136307.94040000002</v>
      </c>
      <c r="E1008" s="210">
        <f t="shared" si="32"/>
        <v>-2.2397652227880434</v>
      </c>
    </row>
    <row r="1009" spans="2:5" ht="15" x14ac:dyDescent="0.25">
      <c r="B1009" s="203">
        <f t="shared" si="31"/>
        <v>40254</v>
      </c>
      <c r="C1009" s="313">
        <v>6.1415614322909491E-2</v>
      </c>
      <c r="D1009" s="313">
        <v>78617.211033333326</v>
      </c>
      <c r="E1009" s="210">
        <f t="shared" si="32"/>
        <v>-2.7900911712256793</v>
      </c>
    </row>
    <row r="1010" spans="2:5" ht="15" x14ac:dyDescent="0.25">
      <c r="B1010" s="203">
        <f t="shared" si="31"/>
        <v>40255</v>
      </c>
      <c r="C1010" s="313">
        <v>2.217104259073038E-2</v>
      </c>
      <c r="D1010" s="313">
        <v>28380.820633333329</v>
      </c>
      <c r="E1010" s="210">
        <f t="shared" si="32"/>
        <v>-3.8089682293631122</v>
      </c>
    </row>
    <row r="1011" spans="2:5" ht="15" x14ac:dyDescent="0.25">
      <c r="B1011" s="203">
        <f t="shared" si="31"/>
        <v>40256</v>
      </c>
      <c r="C1011" s="313">
        <v>6.0311162909112967E-2</v>
      </c>
      <c r="D1011" s="313">
        <v>77203.419266666664</v>
      </c>
      <c r="E1011" s="210">
        <f t="shared" si="32"/>
        <v>-2.8082380695112596</v>
      </c>
    </row>
    <row r="1012" spans="2:5" ht="15" x14ac:dyDescent="0.25">
      <c r="B1012" s="203">
        <f t="shared" si="31"/>
        <v>40257</v>
      </c>
      <c r="C1012" s="313">
        <v>0.10555822502744301</v>
      </c>
      <c r="D1012" s="313">
        <v>135123.508</v>
      </c>
      <c r="E1012" s="210">
        <f t="shared" si="32"/>
        <v>-2.2484925823098791</v>
      </c>
    </row>
    <row r="1013" spans="2:5" ht="15" x14ac:dyDescent="0.25">
      <c r="B1013" s="203">
        <f t="shared" si="31"/>
        <v>40258</v>
      </c>
      <c r="C1013" s="313">
        <v>0.11181354522463399</v>
      </c>
      <c r="D1013" s="313">
        <v>143130.85</v>
      </c>
      <c r="E1013" s="210">
        <f t="shared" si="32"/>
        <v>-2.1909225697445138</v>
      </c>
    </row>
    <row r="1014" spans="2:5" ht="15" x14ac:dyDescent="0.25">
      <c r="B1014" s="203">
        <f t="shared" si="31"/>
        <v>40259</v>
      </c>
      <c r="C1014" s="313">
        <v>9.1469589301256232E-2</v>
      </c>
      <c r="D1014" s="313">
        <v>117088.85573333333</v>
      </c>
      <c r="E1014" s="210">
        <f t="shared" si="32"/>
        <v>-2.3917487193069302</v>
      </c>
    </row>
    <row r="1015" spans="2:5" ht="15" x14ac:dyDescent="0.25">
      <c r="B1015" s="203">
        <f t="shared" si="31"/>
        <v>40260</v>
      </c>
      <c r="C1015" s="313">
        <v>2.7631683077783246E-2</v>
      </c>
      <c r="D1015" s="313">
        <v>35370.904999999999</v>
      </c>
      <c r="E1015" s="210">
        <f t="shared" si="32"/>
        <v>-3.5887922270347561</v>
      </c>
    </row>
    <row r="1016" spans="2:5" ht="15" x14ac:dyDescent="0.25">
      <c r="B1016" s="203">
        <f t="shared" si="31"/>
        <v>40261</v>
      </c>
      <c r="C1016" s="313">
        <v>0.12904556661884875</v>
      </c>
      <c r="D1016" s="313">
        <v>165189.30333333334</v>
      </c>
      <c r="E1016" s="210">
        <f t="shared" si="32"/>
        <v>-2.0475897073878757</v>
      </c>
    </row>
    <row r="1017" spans="2:5" ht="15" x14ac:dyDescent="0.25">
      <c r="B1017" s="203">
        <f t="shared" si="31"/>
        <v>40262</v>
      </c>
      <c r="C1017" s="313">
        <v>0.41889991261595355</v>
      </c>
      <c r="D1017" s="313">
        <v>536227.52446666663</v>
      </c>
      <c r="E1017" s="210">
        <f t="shared" si="32"/>
        <v>-0.87012325963276582</v>
      </c>
    </row>
    <row r="1018" spans="2:5" ht="15" x14ac:dyDescent="0.25">
      <c r="B1018" s="203">
        <f t="shared" si="31"/>
        <v>40263</v>
      </c>
      <c r="C1018" s="313">
        <v>6.146317493798352E-2</v>
      </c>
      <c r="D1018" s="313">
        <v>78678.092666666678</v>
      </c>
      <c r="E1018" s="210">
        <f t="shared" si="32"/>
        <v>-2.7893170650071024</v>
      </c>
    </row>
    <row r="1019" spans="2:5" ht="15" x14ac:dyDescent="0.25">
      <c r="B1019" s="203">
        <f t="shared" si="31"/>
        <v>40264</v>
      </c>
      <c r="C1019" s="313">
        <v>2.9209586019895151E-2</v>
      </c>
      <c r="D1019" s="313">
        <v>37390.755000000005</v>
      </c>
      <c r="E1019" s="210">
        <f t="shared" si="32"/>
        <v>-3.5332583352301579</v>
      </c>
    </row>
    <row r="1020" spans="2:5" ht="15" x14ac:dyDescent="0.25">
      <c r="B1020" s="203">
        <f t="shared" si="31"/>
        <v>40265</v>
      </c>
      <c r="C1020" s="313">
        <v>1.2655612530095313E-2</v>
      </c>
      <c r="D1020" s="313">
        <v>16200.260666666671</v>
      </c>
      <c r="E1020" s="210">
        <f t="shared" si="32"/>
        <v>-4.3696544839363032</v>
      </c>
    </row>
    <row r="1021" spans="2:5" ht="15" x14ac:dyDescent="0.25">
      <c r="B1021" s="203">
        <f t="shared" si="31"/>
        <v>40266</v>
      </c>
      <c r="C1021" s="313">
        <v>0.19555589751963356</v>
      </c>
      <c r="D1021" s="313">
        <v>250328.185</v>
      </c>
      <c r="E1021" s="210">
        <f t="shared" si="32"/>
        <v>-1.6319090196077435</v>
      </c>
    </row>
    <row r="1022" spans="2:5" ht="15" x14ac:dyDescent="0.25">
      <c r="B1022" s="203">
        <f t="shared" si="31"/>
        <v>40267</v>
      </c>
      <c r="C1022" s="313">
        <v>3.1407946423157487E-2</v>
      </c>
      <c r="D1022" s="313">
        <v>40204.843333333331</v>
      </c>
      <c r="E1022" s="210">
        <f t="shared" si="32"/>
        <v>-3.460694347283749</v>
      </c>
    </row>
    <row r="1023" spans="2:5" ht="15" x14ac:dyDescent="0.25">
      <c r="B1023" s="203">
        <f t="shared" si="31"/>
        <v>40268</v>
      </c>
      <c r="C1023" s="313">
        <v>0.24845314077591441</v>
      </c>
      <c r="D1023" s="313">
        <v>318041.15639999998</v>
      </c>
      <c r="E1023" s="210">
        <f t="shared" si="32"/>
        <v>-1.3925010195328715</v>
      </c>
    </row>
    <row r="1024" spans="2:5" ht="15" x14ac:dyDescent="0.25">
      <c r="B1024" s="203">
        <f t="shared" si="31"/>
        <v>40269</v>
      </c>
      <c r="C1024" s="313">
        <v>0.13968572580957569</v>
      </c>
      <c r="D1024" s="313">
        <v>179195.61533333332</v>
      </c>
      <c r="E1024" s="210">
        <f t="shared" si="32"/>
        <v>-1.9683601953944121</v>
      </c>
    </row>
    <row r="1025" spans="2:5" ht="15" x14ac:dyDescent="0.25">
      <c r="B1025" s="203">
        <f t="shared" si="31"/>
        <v>40270</v>
      </c>
      <c r="C1025" s="313">
        <v>6.3257660027196558E-2</v>
      </c>
      <c r="D1025" s="313">
        <v>81149.990433333325</v>
      </c>
      <c r="E1025" s="210">
        <f t="shared" si="32"/>
        <v>-2.7605390515580335</v>
      </c>
    </row>
    <row r="1026" spans="2:5" ht="15" x14ac:dyDescent="0.25">
      <c r="B1026" s="203">
        <f t="shared" si="31"/>
        <v>40271</v>
      </c>
      <c r="C1026" s="313">
        <v>8.9833867466474662E-2</v>
      </c>
      <c r="D1026" s="313">
        <v>115243.23666666668</v>
      </c>
      <c r="E1026" s="210">
        <f t="shared" si="32"/>
        <v>-2.4097932314954056</v>
      </c>
    </row>
    <row r="1027" spans="2:5" ht="15" x14ac:dyDescent="0.25">
      <c r="B1027" s="203">
        <f t="shared" si="31"/>
        <v>40272</v>
      </c>
      <c r="C1027" s="313">
        <v>0.11219640263175371</v>
      </c>
      <c r="D1027" s="313">
        <v>143930.98000000001</v>
      </c>
      <c r="E1027" s="210">
        <f t="shared" si="32"/>
        <v>-2.1875043485131234</v>
      </c>
    </row>
    <row r="1028" spans="2:5" ht="15" x14ac:dyDescent="0.25">
      <c r="B1028" s="203">
        <f t="shared" si="31"/>
        <v>40273</v>
      </c>
      <c r="C1028" s="313">
        <v>9.6484964929960587E-2</v>
      </c>
      <c r="D1028" s="313">
        <v>123775.58666666667</v>
      </c>
      <c r="E1028" s="210">
        <f t="shared" si="32"/>
        <v>-2.3383680866104806</v>
      </c>
    </row>
    <row r="1029" spans="2:5" ht="15" x14ac:dyDescent="0.25">
      <c r="B1029" s="203">
        <f t="shared" si="31"/>
        <v>40274</v>
      </c>
      <c r="C1029" s="313">
        <v>2.2619376339911856E-2</v>
      </c>
      <c r="D1029" s="313">
        <v>29017.231633333329</v>
      </c>
      <c r="E1029" s="210">
        <f t="shared" si="32"/>
        <v>-3.7889483798541019</v>
      </c>
    </row>
    <row r="1030" spans="2:5" ht="15" x14ac:dyDescent="0.25">
      <c r="B1030" s="203">
        <f t="shared" si="31"/>
        <v>40275</v>
      </c>
      <c r="C1030" s="313">
        <v>0.1202862437614966</v>
      </c>
      <c r="D1030" s="313">
        <v>154309.02006666665</v>
      </c>
      <c r="E1030" s="210">
        <f t="shared" si="32"/>
        <v>-2.1178810119871438</v>
      </c>
    </row>
    <row r="1031" spans="2:5" ht="15" x14ac:dyDescent="0.25">
      <c r="B1031" s="203">
        <f t="shared" si="31"/>
        <v>40276</v>
      </c>
      <c r="C1031" s="313">
        <v>0.12461278286286902</v>
      </c>
      <c r="D1031" s="313">
        <v>159859.31400000001</v>
      </c>
      <c r="E1031" s="210">
        <f t="shared" si="32"/>
        <v>-2.0825440866961258</v>
      </c>
    </row>
    <row r="1032" spans="2:5" ht="15" x14ac:dyDescent="0.25">
      <c r="B1032" s="203">
        <f t="shared" si="31"/>
        <v>40277</v>
      </c>
      <c r="C1032" s="313">
        <v>1.5219981776524326E-2</v>
      </c>
      <c r="D1032" s="313">
        <v>19524.929866666673</v>
      </c>
      <c r="E1032" s="210">
        <f t="shared" si="32"/>
        <v>-4.1851461238867431</v>
      </c>
    </row>
    <row r="1033" spans="2:5" ht="15" x14ac:dyDescent="0.25">
      <c r="B1033" s="203">
        <f t="shared" si="31"/>
        <v>40278</v>
      </c>
      <c r="C1033" s="313">
        <v>6.2064216551555161E-2</v>
      </c>
      <c r="D1033" s="313">
        <v>79618.983333333337</v>
      </c>
      <c r="E1033" s="210">
        <f t="shared" si="32"/>
        <v>-2.7795856791253133</v>
      </c>
    </row>
    <row r="1034" spans="2:5" ht="15" x14ac:dyDescent="0.25">
      <c r="B1034" s="203">
        <f t="shared" si="31"/>
        <v>40279</v>
      </c>
      <c r="C1034" s="313">
        <v>4.9741526785341238E-2</v>
      </c>
      <c r="D1034" s="313">
        <v>63810.84</v>
      </c>
      <c r="E1034" s="210">
        <f t="shared" si="32"/>
        <v>-3.0009151457554686</v>
      </c>
    </row>
    <row r="1035" spans="2:5" ht="15" x14ac:dyDescent="0.25">
      <c r="B1035" s="203">
        <f t="shared" si="31"/>
        <v>40280</v>
      </c>
      <c r="C1035" s="313">
        <v>1.2181183000655127E-2</v>
      </c>
      <c r="D1035" s="313">
        <v>15626.6116</v>
      </c>
      <c r="E1035" s="210">
        <f t="shared" si="32"/>
        <v>-4.4078628949262892</v>
      </c>
    </row>
    <row r="1036" spans="2:5" ht="15" x14ac:dyDescent="0.25">
      <c r="B1036" s="203">
        <f t="shared" si="31"/>
        <v>40281</v>
      </c>
      <c r="C1036" s="313">
        <v>7.568705470815372E-2</v>
      </c>
      <c r="D1036" s="313">
        <v>97095.02</v>
      </c>
      <c r="E1036" s="210">
        <f t="shared" si="32"/>
        <v>-2.581148140980551</v>
      </c>
    </row>
    <row r="1037" spans="2:5" ht="15" x14ac:dyDescent="0.25">
      <c r="B1037" s="203">
        <f t="shared" si="31"/>
        <v>40282</v>
      </c>
      <c r="C1037" s="313">
        <v>0.23720385095251767</v>
      </c>
      <c r="D1037" s="313">
        <v>304296.58996666671</v>
      </c>
      <c r="E1037" s="210">
        <f t="shared" si="32"/>
        <v>-1.4388353769460127</v>
      </c>
    </row>
    <row r="1038" spans="2:5" ht="15" x14ac:dyDescent="0.25">
      <c r="B1038" s="203">
        <f t="shared" si="31"/>
        <v>40283</v>
      </c>
      <c r="C1038" s="313">
        <v>0.18961393196093984</v>
      </c>
      <c r="D1038" s="313">
        <v>243245.93666666665</v>
      </c>
      <c r="E1038" s="210">
        <f t="shared" si="32"/>
        <v>-1.6627652110541531</v>
      </c>
    </row>
    <row r="1039" spans="2:5" ht="15" x14ac:dyDescent="0.25">
      <c r="B1039" s="203">
        <f t="shared" si="31"/>
        <v>40284</v>
      </c>
      <c r="C1039" s="313">
        <v>0.11918060387711205</v>
      </c>
      <c r="D1039" s="313">
        <v>152890.65166666664</v>
      </c>
      <c r="E1039" s="210">
        <f t="shared" si="32"/>
        <v>-2.1271152567428295</v>
      </c>
    </row>
    <row r="1040" spans="2:5" ht="15" x14ac:dyDescent="0.25">
      <c r="B1040" s="203">
        <f t="shared" si="31"/>
        <v>40285</v>
      </c>
      <c r="C1040" s="313">
        <v>8.1429491960726297E-2</v>
      </c>
      <c r="D1040" s="313">
        <v>104461.69666666667</v>
      </c>
      <c r="E1040" s="210">
        <f t="shared" si="32"/>
        <v>-2.508017762491904</v>
      </c>
    </row>
    <row r="1041" spans="2:5" ht="15" x14ac:dyDescent="0.25">
      <c r="B1041" s="203">
        <f t="shared" si="31"/>
        <v>40286</v>
      </c>
      <c r="C1041" s="313">
        <v>0.19597526539465063</v>
      </c>
      <c r="D1041" s="313">
        <v>251406.56333333332</v>
      </c>
      <c r="E1041" s="210">
        <f t="shared" si="32"/>
        <v>-1.6297668246811952</v>
      </c>
    </row>
    <row r="1042" spans="2:5" ht="15" x14ac:dyDescent="0.25">
      <c r="B1042" s="203">
        <f t="shared" si="31"/>
        <v>40287</v>
      </c>
      <c r="C1042" s="313">
        <v>5.0025270358531375E-2</v>
      </c>
      <c r="D1042" s="313">
        <v>64174.84</v>
      </c>
      <c r="E1042" s="210">
        <f t="shared" si="32"/>
        <v>-2.9952269940585508</v>
      </c>
    </row>
    <row r="1043" spans="2:5" ht="15" x14ac:dyDescent="0.25">
      <c r="B1043" s="203">
        <f t="shared" si="31"/>
        <v>40288</v>
      </c>
      <c r="C1043" s="313">
        <v>0.17255050810058312</v>
      </c>
      <c r="D1043" s="313">
        <v>221356.15</v>
      </c>
      <c r="E1043" s="210">
        <f t="shared" si="32"/>
        <v>-1.7570652847853572</v>
      </c>
    </row>
    <row r="1044" spans="2:5" ht="15" x14ac:dyDescent="0.25">
      <c r="B1044" s="203">
        <f t="shared" si="31"/>
        <v>40289</v>
      </c>
      <c r="C1044" s="313">
        <v>0.29244078741987067</v>
      </c>
      <c r="D1044" s="313">
        <v>375157.20770000003</v>
      </c>
      <c r="E1044" s="210">
        <f t="shared" si="32"/>
        <v>-1.2294930689745756</v>
      </c>
    </row>
    <row r="1045" spans="2:5" ht="15" x14ac:dyDescent="0.25">
      <c r="B1045" s="203">
        <f t="shared" ref="B1045:B1108" si="33">B1044+1</f>
        <v>40290</v>
      </c>
      <c r="C1045" s="313">
        <v>0.12316543568612494</v>
      </c>
      <c r="D1045" s="313">
        <v>158002.58693333334</v>
      </c>
      <c r="E1045" s="210">
        <f t="shared" si="32"/>
        <v>-2.0942268217412319</v>
      </c>
    </row>
    <row r="1046" spans="2:5" ht="15" x14ac:dyDescent="0.25">
      <c r="B1046" s="203">
        <f t="shared" si="33"/>
        <v>40291</v>
      </c>
      <c r="C1046" s="313">
        <v>8.6102410821199779E-2</v>
      </c>
      <c r="D1046" s="313">
        <v>110456.34333333332</v>
      </c>
      <c r="E1046" s="210">
        <f t="shared" si="32"/>
        <v>-2.4522178676942286</v>
      </c>
    </row>
    <row r="1047" spans="2:5" ht="15" x14ac:dyDescent="0.25">
      <c r="B1047" s="203">
        <f t="shared" si="33"/>
        <v>40292</v>
      </c>
      <c r="C1047" s="313">
        <v>0.10176338270176123</v>
      </c>
      <c r="D1047" s="313">
        <v>130546.99666666667</v>
      </c>
      <c r="E1047" s="210">
        <f t="shared" si="32"/>
        <v>-2.2851049379836952</v>
      </c>
    </row>
    <row r="1048" spans="2:5" ht="15" x14ac:dyDescent="0.25">
      <c r="B1048" s="203">
        <f t="shared" si="33"/>
        <v>40293</v>
      </c>
      <c r="C1048" s="313">
        <v>0.12613200571656952</v>
      </c>
      <c r="D1048" s="313">
        <v>161808.24666666667</v>
      </c>
      <c r="E1048" s="210">
        <f t="shared" si="32"/>
        <v>-2.0704262560308013</v>
      </c>
    </row>
    <row r="1049" spans="2:5" ht="15" x14ac:dyDescent="0.25">
      <c r="B1049" s="203">
        <f t="shared" si="33"/>
        <v>40294</v>
      </c>
      <c r="C1049" s="313">
        <v>0.45459520364723899</v>
      </c>
      <c r="D1049" s="313">
        <v>583176.74746666662</v>
      </c>
      <c r="E1049" s="210">
        <f t="shared" si="32"/>
        <v>-0.78834791832934237</v>
      </c>
    </row>
    <row r="1050" spans="2:5" ht="15" x14ac:dyDescent="0.25">
      <c r="B1050" s="203">
        <f t="shared" si="33"/>
        <v>40295</v>
      </c>
      <c r="C1050" s="313">
        <v>0.14307920384406181</v>
      </c>
      <c r="D1050" s="313">
        <v>183548.93333333332</v>
      </c>
      <c r="E1050" s="210">
        <f t="shared" si="32"/>
        <v>-1.9443569290178875</v>
      </c>
    </row>
    <row r="1051" spans="2:5" ht="15" x14ac:dyDescent="0.25">
      <c r="B1051" s="203">
        <f t="shared" si="33"/>
        <v>40296</v>
      </c>
      <c r="C1051" s="313">
        <v>0.12348263553678468</v>
      </c>
      <c r="D1051" s="313">
        <v>158409.50626666666</v>
      </c>
      <c r="E1051" s="210">
        <f t="shared" si="32"/>
        <v>-2.0916547357406401</v>
      </c>
    </row>
    <row r="1052" spans="2:5" ht="15" x14ac:dyDescent="0.25">
      <c r="B1052" s="203">
        <f t="shared" si="33"/>
        <v>40297</v>
      </c>
      <c r="C1052" s="313">
        <v>8.0926067955001388E-2</v>
      </c>
      <c r="D1052" s="313">
        <v>103815.87996666666</v>
      </c>
      <c r="E1052" s="210">
        <f t="shared" si="32"/>
        <v>-2.5142192824079554</v>
      </c>
    </row>
    <row r="1053" spans="2:5" ht="15" x14ac:dyDescent="0.25">
      <c r="B1053" s="203">
        <f t="shared" si="33"/>
        <v>40298</v>
      </c>
      <c r="C1053" s="313">
        <v>0.17431286229944953</v>
      </c>
      <c r="D1053" s="313">
        <v>223616.98333333334</v>
      </c>
      <c r="E1053" s="210">
        <f t="shared" si="32"/>
        <v>-1.7469035351486895</v>
      </c>
    </row>
    <row r="1054" spans="2:5" ht="15" x14ac:dyDescent="0.25">
      <c r="B1054" s="203">
        <f t="shared" si="33"/>
        <v>40299</v>
      </c>
      <c r="C1054" s="313">
        <v>0.19986511141431207</v>
      </c>
      <c r="D1054" s="313">
        <v>256784.32666666666</v>
      </c>
      <c r="E1054" s="210">
        <f t="shared" si="32"/>
        <v>-1.6101125829014857</v>
      </c>
    </row>
    <row r="1055" spans="2:5" ht="15" x14ac:dyDescent="0.25">
      <c r="B1055" s="203">
        <f t="shared" si="33"/>
        <v>40300</v>
      </c>
      <c r="C1055" s="313">
        <v>2.7615245395869025E-2</v>
      </c>
      <c r="D1055" s="313">
        <v>35479.740033333328</v>
      </c>
      <c r="E1055" s="210">
        <f t="shared" ref="E1055:E1118" si="34">IF(C1055=0,"",LN(C1055))</f>
        <v>-3.589387289343319</v>
      </c>
    </row>
    <row r="1056" spans="2:5" ht="15" x14ac:dyDescent="0.25">
      <c r="B1056" s="203">
        <f t="shared" si="33"/>
        <v>40301</v>
      </c>
      <c r="C1056" s="313">
        <v>0.14570621721257382</v>
      </c>
      <c r="D1056" s="313">
        <v>187201.62119999999</v>
      </c>
      <c r="E1056" s="210">
        <f t="shared" si="34"/>
        <v>-1.9261628953627952</v>
      </c>
    </row>
    <row r="1057" spans="2:5" ht="15" x14ac:dyDescent="0.25">
      <c r="B1057" s="203">
        <f t="shared" si="33"/>
        <v>40302</v>
      </c>
      <c r="C1057" s="313">
        <v>0.52274490900910198</v>
      </c>
      <c r="D1057" s="313">
        <v>671616.46436666662</v>
      </c>
      <c r="E1057" s="210">
        <f t="shared" si="34"/>
        <v>-0.64866167958432364</v>
      </c>
    </row>
    <row r="1058" spans="2:5" ht="15" x14ac:dyDescent="0.25">
      <c r="B1058" s="203">
        <f t="shared" si="33"/>
        <v>40303</v>
      </c>
      <c r="C1058" s="313">
        <v>0.32104412969314194</v>
      </c>
      <c r="D1058" s="313">
        <v>412473.69333333336</v>
      </c>
      <c r="E1058" s="210">
        <f t="shared" si="34"/>
        <v>-1.1361766896214665</v>
      </c>
    </row>
    <row r="1059" spans="2:5" ht="15" x14ac:dyDescent="0.25">
      <c r="B1059" s="203">
        <f t="shared" si="33"/>
        <v>40304</v>
      </c>
      <c r="C1059" s="313">
        <v>0.1025685661661674</v>
      </c>
      <c r="D1059" s="313">
        <v>131778.87833333333</v>
      </c>
      <c r="E1059" s="210">
        <f t="shared" si="34"/>
        <v>-2.2772237658365966</v>
      </c>
    </row>
    <row r="1060" spans="2:5" ht="15" x14ac:dyDescent="0.25">
      <c r="B1060" s="203">
        <f t="shared" si="33"/>
        <v>40305</v>
      </c>
      <c r="C1060" s="313">
        <v>0.21610066226335889</v>
      </c>
      <c r="D1060" s="313">
        <v>277643.57</v>
      </c>
      <c r="E1060" s="210">
        <f t="shared" si="34"/>
        <v>-1.5320109508587272</v>
      </c>
    </row>
    <row r="1061" spans="2:5" ht="15" x14ac:dyDescent="0.25">
      <c r="B1061" s="203">
        <f t="shared" si="33"/>
        <v>40306</v>
      </c>
      <c r="C1061" s="313">
        <v>0.21042493017047159</v>
      </c>
      <c r="D1061" s="313">
        <v>270351.45666666667</v>
      </c>
      <c r="E1061" s="210">
        <f t="shared" si="34"/>
        <v>-1.558626315734515</v>
      </c>
    </row>
    <row r="1062" spans="2:5" ht="15" x14ac:dyDescent="0.25">
      <c r="B1062" s="203">
        <f t="shared" si="33"/>
        <v>40307</v>
      </c>
      <c r="C1062" s="313">
        <v>2.9962148554626623E-2</v>
      </c>
      <c r="D1062" s="313">
        <v>38495.013400000003</v>
      </c>
      <c r="E1062" s="210">
        <f t="shared" si="34"/>
        <v>-3.5078204087980893</v>
      </c>
    </row>
    <row r="1063" spans="2:5" ht="15" x14ac:dyDescent="0.25">
      <c r="B1063" s="203">
        <f t="shared" si="33"/>
        <v>40308</v>
      </c>
      <c r="C1063" s="313">
        <v>9.5662401647145678E-2</v>
      </c>
      <c r="D1063" s="313">
        <v>122905.92</v>
      </c>
      <c r="E1063" s="210">
        <f t="shared" si="34"/>
        <v>-2.3469299349700217</v>
      </c>
    </row>
    <row r="1064" spans="2:5" ht="15" x14ac:dyDescent="0.25">
      <c r="B1064" s="203">
        <f t="shared" si="33"/>
        <v>40309</v>
      </c>
      <c r="C1064" s="313">
        <v>9.3618106120717498E-2</v>
      </c>
      <c r="D1064" s="313">
        <v>120279.43333333333</v>
      </c>
      <c r="E1064" s="210">
        <f t="shared" si="34"/>
        <v>-2.3685314727453206</v>
      </c>
    </row>
    <row r="1065" spans="2:5" ht="15" x14ac:dyDescent="0.25">
      <c r="B1065" s="203">
        <f t="shared" si="33"/>
        <v>40310</v>
      </c>
      <c r="C1065" s="313">
        <v>0.34777127139631925</v>
      </c>
      <c r="D1065" s="313">
        <v>446812.40826666669</v>
      </c>
      <c r="E1065" s="210">
        <f t="shared" si="34"/>
        <v>-1.0562102814042511</v>
      </c>
    </row>
    <row r="1066" spans="2:5" ht="15" x14ac:dyDescent="0.25">
      <c r="B1066" s="203">
        <f t="shared" si="33"/>
        <v>40311</v>
      </c>
      <c r="C1066" s="313">
        <v>7.9917072992983854E-2</v>
      </c>
      <c r="D1066" s="313">
        <v>102676.50833333333</v>
      </c>
      <c r="E1066" s="210">
        <f t="shared" si="34"/>
        <v>-2.5267657695244354</v>
      </c>
    </row>
    <row r="1067" spans="2:5" ht="15" x14ac:dyDescent="0.25">
      <c r="B1067" s="203">
        <f t="shared" si="33"/>
        <v>40312</v>
      </c>
      <c r="C1067" s="313">
        <v>5.9825880858004984E-2</v>
      </c>
      <c r="D1067" s="313">
        <v>76863.582766666674</v>
      </c>
      <c r="E1067" s="210">
        <f t="shared" si="34"/>
        <v>-2.8163169213846042</v>
      </c>
    </row>
    <row r="1068" spans="2:5" ht="15" x14ac:dyDescent="0.25">
      <c r="B1068" s="203">
        <f t="shared" si="33"/>
        <v>40313</v>
      </c>
      <c r="C1068" s="313">
        <v>1.489503153164112E-2</v>
      </c>
      <c r="D1068" s="313">
        <v>19136.96</v>
      </c>
      <c r="E1068" s="210">
        <f t="shared" si="34"/>
        <v>-4.2067275758912288</v>
      </c>
    </row>
    <row r="1069" spans="2:5" ht="15" x14ac:dyDescent="0.25">
      <c r="B1069" s="203">
        <f t="shared" si="33"/>
        <v>40314</v>
      </c>
      <c r="C1069" s="313">
        <v>5.9424297582592774E-2</v>
      </c>
      <c r="D1069" s="313">
        <v>76347.633333333331</v>
      </c>
      <c r="E1069" s="210">
        <f t="shared" si="34"/>
        <v>-2.8230520860397688</v>
      </c>
    </row>
    <row r="1070" spans="2:5" ht="15" x14ac:dyDescent="0.25">
      <c r="B1070" s="203">
        <f t="shared" si="33"/>
        <v>40315</v>
      </c>
      <c r="C1070" s="313">
        <v>0.2587601025374156</v>
      </c>
      <c r="D1070" s="313">
        <v>332451.91333333333</v>
      </c>
      <c r="E1070" s="210">
        <f t="shared" si="34"/>
        <v>-1.3518538915418783</v>
      </c>
    </row>
    <row r="1071" spans="2:5" ht="15" x14ac:dyDescent="0.25">
      <c r="B1071" s="203">
        <f t="shared" si="33"/>
        <v>40316</v>
      </c>
      <c r="C1071" s="313">
        <v>8.9518377044830427E-2</v>
      </c>
      <c r="D1071" s="313">
        <v>115012.15</v>
      </c>
      <c r="E1071" s="210">
        <f t="shared" si="34"/>
        <v>-2.4133113446688319</v>
      </c>
    </row>
    <row r="1072" spans="2:5" ht="15" x14ac:dyDescent="0.25">
      <c r="B1072" s="203">
        <f t="shared" si="33"/>
        <v>40317</v>
      </c>
      <c r="C1072" s="313">
        <v>0.12639870631482311</v>
      </c>
      <c r="D1072" s="313">
        <v>162395.56</v>
      </c>
      <c r="E1072" s="210">
        <f t="shared" si="34"/>
        <v>-2.0683140321728395</v>
      </c>
    </row>
    <row r="1073" spans="2:5" ht="15" x14ac:dyDescent="0.25">
      <c r="B1073" s="203">
        <f t="shared" si="33"/>
        <v>40318</v>
      </c>
      <c r="C1073" s="313">
        <v>0.48005946494081925</v>
      </c>
      <c r="D1073" s="313">
        <v>616774.71166666667</v>
      </c>
      <c r="E1073" s="210">
        <f t="shared" si="34"/>
        <v>-0.73384529745997629</v>
      </c>
    </row>
    <row r="1074" spans="2:5" ht="15" x14ac:dyDescent="0.25">
      <c r="B1074" s="203">
        <f t="shared" si="33"/>
        <v>40319</v>
      </c>
      <c r="C1074" s="313">
        <v>0.32880227794218769</v>
      </c>
      <c r="D1074" s="313">
        <v>422441.27026666666</v>
      </c>
      <c r="E1074" s="210">
        <f t="shared" si="34"/>
        <v>-1.112298687776095</v>
      </c>
    </row>
    <row r="1075" spans="2:5" ht="15" x14ac:dyDescent="0.25">
      <c r="B1075" s="203">
        <f t="shared" si="33"/>
        <v>40320</v>
      </c>
      <c r="C1075" s="313">
        <v>6.2421028211803948E-3</v>
      </c>
      <c r="D1075" s="313">
        <v>8019.7797333333301</v>
      </c>
      <c r="E1075" s="210">
        <f t="shared" si="34"/>
        <v>-5.0764381627955899</v>
      </c>
    </row>
    <row r="1076" spans="2:5" ht="15" x14ac:dyDescent="0.25">
      <c r="B1076" s="203">
        <f t="shared" si="33"/>
        <v>40321</v>
      </c>
      <c r="C1076" s="313">
        <v>9.0765353054439186E-3</v>
      </c>
      <c r="D1076" s="313">
        <v>11661.425000000001</v>
      </c>
      <c r="E1076" s="210">
        <f t="shared" si="34"/>
        <v>-4.7020627334772458</v>
      </c>
    </row>
    <row r="1077" spans="2:5" ht="15" x14ac:dyDescent="0.25">
      <c r="B1077" s="203">
        <f t="shared" si="33"/>
        <v>40322</v>
      </c>
      <c r="C1077" s="313">
        <v>4.3059938934857232E-2</v>
      </c>
      <c r="D1077" s="313">
        <v>55322.899266666667</v>
      </c>
      <c r="E1077" s="210">
        <f t="shared" si="34"/>
        <v>-3.1451622051877237</v>
      </c>
    </row>
    <row r="1078" spans="2:5" ht="15" x14ac:dyDescent="0.25">
      <c r="B1078" s="203">
        <f t="shared" si="33"/>
        <v>40323</v>
      </c>
      <c r="C1078" s="313">
        <v>0.10860055024773499</v>
      </c>
      <c r="D1078" s="313">
        <v>139528.70000000001</v>
      </c>
      <c r="E1078" s="210">
        <f t="shared" si="34"/>
        <v>-2.2200788047572466</v>
      </c>
    </row>
    <row r="1079" spans="2:5" ht="15" x14ac:dyDescent="0.25">
      <c r="B1079" s="203">
        <f t="shared" si="33"/>
        <v>40324</v>
      </c>
      <c r="C1079" s="313">
        <v>0.22899446113981892</v>
      </c>
      <c r="D1079" s="313">
        <v>294209.37</v>
      </c>
      <c r="E1079" s="210">
        <f t="shared" si="34"/>
        <v>-1.4740574628827743</v>
      </c>
    </row>
    <row r="1080" spans="2:5" ht="15" x14ac:dyDescent="0.25">
      <c r="B1080" s="203">
        <f t="shared" si="33"/>
        <v>40325</v>
      </c>
      <c r="C1080" s="313">
        <v>0.11181410469085672</v>
      </c>
      <c r="D1080" s="313">
        <v>143657.43666666668</v>
      </c>
      <c r="E1080" s="210">
        <f t="shared" si="34"/>
        <v>-2.1909175661930931</v>
      </c>
    </row>
    <row r="1081" spans="2:5" ht="15" x14ac:dyDescent="0.25">
      <c r="B1081" s="203">
        <f t="shared" si="33"/>
        <v>40326</v>
      </c>
      <c r="C1081" s="313">
        <v>9.2130797363052894E-2</v>
      </c>
      <c r="D1081" s="313">
        <v>118368.55666666667</v>
      </c>
      <c r="E1081" s="210">
        <f t="shared" si="34"/>
        <v>-2.3845460011385957</v>
      </c>
    </row>
    <row r="1082" spans="2:5" ht="15" x14ac:dyDescent="0.25">
      <c r="B1082" s="203">
        <f t="shared" si="33"/>
        <v>40327</v>
      </c>
      <c r="C1082" s="313">
        <v>4.7872779662867078E-2</v>
      </c>
      <c r="D1082" s="313">
        <v>61506.38</v>
      </c>
      <c r="E1082" s="210">
        <f t="shared" si="34"/>
        <v>-3.0392082103559313</v>
      </c>
    </row>
    <row r="1083" spans="2:5" ht="15" x14ac:dyDescent="0.25">
      <c r="B1083" s="203">
        <f t="shared" si="33"/>
        <v>40328</v>
      </c>
      <c r="C1083" s="313">
        <v>0.38912904477649879</v>
      </c>
      <c r="D1083" s="313">
        <v>499948.38539999997</v>
      </c>
      <c r="E1083" s="210">
        <f t="shared" si="34"/>
        <v>-0.9438442557315061</v>
      </c>
    </row>
    <row r="1084" spans="2:5" ht="15" x14ac:dyDescent="0.25">
      <c r="B1084" s="203">
        <f t="shared" si="33"/>
        <v>40329</v>
      </c>
      <c r="C1084" s="313">
        <v>9.0837427193687537E-2</v>
      </c>
      <c r="D1084" s="313">
        <v>116706.85</v>
      </c>
      <c r="E1084" s="210">
        <f t="shared" si="34"/>
        <v>-2.3986838845403229</v>
      </c>
    </row>
    <row r="1085" spans="2:5" ht="15" x14ac:dyDescent="0.25">
      <c r="B1085" s="203">
        <f t="shared" si="33"/>
        <v>40330</v>
      </c>
      <c r="C1085" s="313">
        <v>5.1909668495578633E-2</v>
      </c>
      <c r="D1085" s="313">
        <v>66801.03833333333</v>
      </c>
      <c r="E1085" s="210">
        <f t="shared" si="34"/>
        <v>-2.9582502153013484</v>
      </c>
    </row>
    <row r="1086" spans="2:5" ht="15" x14ac:dyDescent="0.25">
      <c r="B1086" s="203">
        <f t="shared" si="33"/>
        <v>40331</v>
      </c>
      <c r="C1086" s="313">
        <v>0.22995257366219496</v>
      </c>
      <c r="D1086" s="313">
        <v>295919.26</v>
      </c>
      <c r="E1086" s="210">
        <f t="shared" si="34"/>
        <v>-1.4698821927901051</v>
      </c>
    </row>
    <row r="1087" spans="2:5" ht="15" x14ac:dyDescent="0.25">
      <c r="B1087" s="203">
        <f t="shared" si="33"/>
        <v>40332</v>
      </c>
      <c r="C1087" s="313">
        <v>4.7914060284447758E-2</v>
      </c>
      <c r="D1087" s="313">
        <v>61659.206666666672</v>
      </c>
      <c r="E1087" s="210">
        <f t="shared" si="34"/>
        <v>-3.0383462835158968</v>
      </c>
    </row>
    <row r="1088" spans="2:5" ht="15" x14ac:dyDescent="0.25">
      <c r="B1088" s="203">
        <f t="shared" si="33"/>
        <v>40333</v>
      </c>
      <c r="C1088" s="313">
        <v>0.15019273267849101</v>
      </c>
      <c r="D1088" s="313">
        <v>193278.647</v>
      </c>
      <c r="E1088" s="210">
        <f t="shared" si="34"/>
        <v>-1.8958359251203236</v>
      </c>
    </row>
    <row r="1089" spans="2:5" ht="15" x14ac:dyDescent="0.25">
      <c r="B1089" s="203">
        <f t="shared" si="33"/>
        <v>40334</v>
      </c>
      <c r="C1089" s="313">
        <v>0.16455122206792031</v>
      </c>
      <c r="D1089" s="313">
        <v>211756.16819999999</v>
      </c>
      <c r="E1089" s="210">
        <f t="shared" si="34"/>
        <v>-1.804533376893412</v>
      </c>
    </row>
    <row r="1090" spans="2:5" ht="15" x14ac:dyDescent="0.25">
      <c r="B1090" s="203">
        <f t="shared" si="33"/>
        <v>40335</v>
      </c>
      <c r="C1090" s="313">
        <v>0.13833429288044782</v>
      </c>
      <c r="D1090" s="313">
        <v>178018.36670000001</v>
      </c>
      <c r="E1090" s="210">
        <f t="shared" si="34"/>
        <v>-1.9780821109584408</v>
      </c>
    </row>
    <row r="1091" spans="2:5" ht="15" x14ac:dyDescent="0.25">
      <c r="B1091" s="203">
        <f t="shared" si="33"/>
        <v>40336</v>
      </c>
      <c r="C1091" s="313">
        <v>9.134383730928182E-2</v>
      </c>
      <c r="D1091" s="313">
        <v>117547.72</v>
      </c>
      <c r="E1091" s="210">
        <f t="shared" si="34"/>
        <v>-2.3931244608390463</v>
      </c>
    </row>
    <row r="1092" spans="2:5" ht="15" x14ac:dyDescent="0.25">
      <c r="B1092" s="203">
        <f t="shared" si="33"/>
        <v>40337</v>
      </c>
      <c r="C1092" s="313">
        <v>0.32018755876178567</v>
      </c>
      <c r="D1092" s="313">
        <v>412040.0304333333</v>
      </c>
      <c r="E1092" s="210">
        <f t="shared" si="34"/>
        <v>-1.1388483337596857</v>
      </c>
    </row>
    <row r="1093" spans="2:5" ht="15" x14ac:dyDescent="0.25">
      <c r="B1093" s="203">
        <f t="shared" si="33"/>
        <v>40338</v>
      </c>
      <c r="C1093" s="313">
        <v>8.0051952921994865E-2</v>
      </c>
      <c r="D1093" s="313">
        <v>103016.52333333333</v>
      </c>
      <c r="E1093" s="210">
        <f t="shared" si="34"/>
        <v>-2.525079443559735</v>
      </c>
    </row>
    <row r="1094" spans="2:5" ht="15" x14ac:dyDescent="0.25">
      <c r="B1094" s="203">
        <f t="shared" si="33"/>
        <v>40339</v>
      </c>
      <c r="C1094" s="313">
        <v>8.5950127112585803E-2</v>
      </c>
      <c r="D1094" s="313">
        <v>110606.71166666667</v>
      </c>
      <c r="E1094" s="210">
        <f t="shared" si="34"/>
        <v>-2.4539880682412161</v>
      </c>
    </row>
    <row r="1095" spans="2:5" ht="15" x14ac:dyDescent="0.25">
      <c r="B1095" s="203">
        <f t="shared" si="33"/>
        <v>40340</v>
      </c>
      <c r="C1095" s="313">
        <v>8.3647713958487052E-2</v>
      </c>
      <c r="D1095" s="313">
        <v>107643.80333333333</v>
      </c>
      <c r="E1095" s="210">
        <f t="shared" si="34"/>
        <v>-2.4811411805720267</v>
      </c>
    </row>
    <row r="1096" spans="2:5" ht="15" x14ac:dyDescent="0.25">
      <c r="B1096" s="203">
        <f t="shared" si="33"/>
        <v>40341</v>
      </c>
      <c r="C1096" s="313">
        <v>0.29253045089753577</v>
      </c>
      <c r="D1096" s="313">
        <v>376448.90499999997</v>
      </c>
      <c r="E1096" s="210">
        <f t="shared" si="34"/>
        <v>-1.2291865120962402</v>
      </c>
    </row>
    <row r="1097" spans="2:5" ht="15" x14ac:dyDescent="0.25">
      <c r="B1097" s="203">
        <f t="shared" si="33"/>
        <v>40342</v>
      </c>
      <c r="C1097" s="313">
        <v>9.3421564613588373E-2</v>
      </c>
      <c r="D1097" s="313">
        <v>120221.48666666666</v>
      </c>
      <c r="E1097" s="210">
        <f t="shared" si="34"/>
        <v>-2.3706330758832732</v>
      </c>
    </row>
    <row r="1098" spans="2:5" ht="15" x14ac:dyDescent="0.25">
      <c r="B1098" s="203">
        <f t="shared" si="33"/>
        <v>40343</v>
      </c>
      <c r="C1098" s="313">
        <v>3.1129257349426153E-3</v>
      </c>
      <c r="D1098" s="313">
        <v>4005.9333333333302</v>
      </c>
      <c r="E1098" s="210">
        <f t="shared" si="34"/>
        <v>-5.7721922442342777</v>
      </c>
    </row>
    <row r="1099" spans="2:5" ht="15" x14ac:dyDescent="0.25">
      <c r="B1099" s="203">
        <f t="shared" si="33"/>
        <v>40344</v>
      </c>
      <c r="C1099" s="313">
        <v>0.19886251066341884</v>
      </c>
      <c r="D1099" s="313">
        <v>255910.36473333332</v>
      </c>
      <c r="E1099" s="210">
        <f t="shared" si="34"/>
        <v>-1.6151415942287106</v>
      </c>
    </row>
    <row r="1100" spans="2:5" ht="15" x14ac:dyDescent="0.25">
      <c r="B1100" s="203">
        <f t="shared" si="33"/>
        <v>40345</v>
      </c>
      <c r="C1100" s="313">
        <v>2.7694540505964864E-3</v>
      </c>
      <c r="D1100" s="313">
        <v>3569.3500000000004</v>
      </c>
      <c r="E1100" s="210">
        <f t="shared" si="34"/>
        <v>-5.8891050718558731</v>
      </c>
    </row>
    <row r="1101" spans="2:5" ht="15" x14ac:dyDescent="0.25">
      <c r="B1101" s="203">
        <f t="shared" si="33"/>
        <v>40346</v>
      </c>
      <c r="C1101" s="313">
        <v>1.171214412600078E-2</v>
      </c>
      <c r="D1101" s="313">
        <v>15072.01666666667</v>
      </c>
      <c r="E1101" s="210">
        <f t="shared" si="34"/>
        <v>-4.4471290159986667</v>
      </c>
    </row>
    <row r="1102" spans="2:5" ht="15" x14ac:dyDescent="0.25">
      <c r="B1102" s="203">
        <f t="shared" si="33"/>
        <v>40347</v>
      </c>
      <c r="C1102" s="313">
        <v>0.2336766666667778</v>
      </c>
      <c r="D1102" s="313">
        <v>300711.68666666665</v>
      </c>
      <c r="E1102" s="210">
        <f t="shared" si="34"/>
        <v>-1.4538168855251978</v>
      </c>
    </row>
    <row r="1103" spans="2:5" ht="15" x14ac:dyDescent="0.25">
      <c r="B1103" s="203">
        <f t="shared" si="33"/>
        <v>40348</v>
      </c>
      <c r="C1103" s="313">
        <v>1.4553822746569947E-2</v>
      </c>
      <c r="D1103" s="313">
        <v>18728.89</v>
      </c>
      <c r="E1103" s="210">
        <f t="shared" si="34"/>
        <v>-4.2299015881495503</v>
      </c>
    </row>
    <row r="1104" spans="2:5" ht="15" x14ac:dyDescent="0.25">
      <c r="B1104" s="203">
        <f t="shared" si="33"/>
        <v>40349</v>
      </c>
      <c r="C1104" s="313">
        <v>1.8880071497359568E-2</v>
      </c>
      <c r="D1104" s="313">
        <v>24296.21333333333</v>
      </c>
      <c r="E1104" s="210">
        <f t="shared" si="34"/>
        <v>-3.9696483313355349</v>
      </c>
    </row>
    <row r="1105" spans="2:5" ht="15" x14ac:dyDescent="0.25">
      <c r="B1105" s="203">
        <f t="shared" si="33"/>
        <v>40350</v>
      </c>
      <c r="C1105" s="313">
        <v>1.8510521328710963E-2</v>
      </c>
      <c r="D1105" s="313">
        <v>23820.65</v>
      </c>
      <c r="E1105" s="210">
        <f t="shared" si="34"/>
        <v>-3.9894159880871918</v>
      </c>
    </row>
    <row r="1106" spans="2:5" ht="15" x14ac:dyDescent="0.25">
      <c r="B1106" s="203">
        <f t="shared" si="33"/>
        <v>40351</v>
      </c>
      <c r="C1106" s="313">
        <v>0.38130966805827754</v>
      </c>
      <c r="D1106" s="313">
        <v>490696.29013333336</v>
      </c>
      <c r="E1106" s="210">
        <f t="shared" si="34"/>
        <v>-0.9641434569239945</v>
      </c>
    </row>
    <row r="1107" spans="2:5" ht="15" x14ac:dyDescent="0.25">
      <c r="B1107" s="203">
        <f t="shared" si="33"/>
        <v>40352</v>
      </c>
      <c r="C1107" s="313">
        <v>0.17016212588357485</v>
      </c>
      <c r="D1107" s="313">
        <v>218976.67666666667</v>
      </c>
      <c r="E1107" s="210">
        <f t="shared" si="34"/>
        <v>-1.7710036147292294</v>
      </c>
    </row>
    <row r="1108" spans="2:5" ht="15" x14ac:dyDescent="0.25">
      <c r="B1108" s="203">
        <f t="shared" si="33"/>
        <v>40353</v>
      </c>
      <c r="C1108" s="313">
        <v>0.25214926106030755</v>
      </c>
      <c r="D1108" s="313">
        <v>324483.52960000001</v>
      </c>
      <c r="E1108" s="210">
        <f t="shared" si="34"/>
        <v>-1.3777340610196851</v>
      </c>
    </row>
    <row r="1109" spans="2:5" ht="15" x14ac:dyDescent="0.25">
      <c r="B1109" s="203">
        <f t="shared" ref="B1109:B1172" si="35">B1108+1</f>
        <v>40354</v>
      </c>
      <c r="C1109" s="313">
        <v>0.24552422754340278</v>
      </c>
      <c r="D1109" s="313">
        <v>315957.96719999996</v>
      </c>
      <c r="E1109" s="210">
        <f t="shared" si="34"/>
        <v>-1.4043596500855848</v>
      </c>
    </row>
    <row r="1110" spans="2:5" ht="15" x14ac:dyDescent="0.25">
      <c r="B1110" s="203">
        <f t="shared" si="35"/>
        <v>40355</v>
      </c>
      <c r="C1110" s="313">
        <v>4.6578509513250299E-3</v>
      </c>
      <c r="D1110" s="313">
        <v>5994.0525333333298</v>
      </c>
      <c r="E1110" s="210">
        <f t="shared" si="34"/>
        <v>-5.3692011064593785</v>
      </c>
    </row>
    <row r="1111" spans="2:5" ht="15" x14ac:dyDescent="0.25">
      <c r="B1111" s="203">
        <f t="shared" si="35"/>
        <v>40356</v>
      </c>
      <c r="C1111" s="313">
        <v>0.21790397266557571</v>
      </c>
      <c r="D1111" s="313">
        <v>280414.26679999998</v>
      </c>
      <c r="E1111" s="210">
        <f t="shared" si="34"/>
        <v>-1.5237008055980514</v>
      </c>
    </row>
    <row r="1112" spans="2:5" ht="15" x14ac:dyDescent="0.25">
      <c r="B1112" s="203">
        <f t="shared" si="35"/>
        <v>40357</v>
      </c>
      <c r="C1112" s="313">
        <v>5.1042739737231696E-2</v>
      </c>
      <c r="D1112" s="313">
        <v>65685.413</v>
      </c>
      <c r="E1112" s="210">
        <f t="shared" si="34"/>
        <v>-2.9750919631489294</v>
      </c>
    </row>
    <row r="1113" spans="2:5" ht="15" x14ac:dyDescent="0.25">
      <c r="B1113" s="203">
        <f t="shared" si="35"/>
        <v>40358</v>
      </c>
      <c r="C1113" s="313">
        <v>0.10885459758938983</v>
      </c>
      <c r="D1113" s="313">
        <v>140081.80666666667</v>
      </c>
      <c r="E1113" s="210">
        <f t="shared" si="34"/>
        <v>-2.2177422543489262</v>
      </c>
    </row>
    <row r="1114" spans="2:5" ht="15" x14ac:dyDescent="0.25">
      <c r="B1114" s="203">
        <f t="shared" si="35"/>
        <v>40359</v>
      </c>
      <c r="C1114" s="313">
        <v>8.8532039258191558E-2</v>
      </c>
      <c r="D1114" s="313">
        <v>113929.2991</v>
      </c>
      <c r="E1114" s="210">
        <f t="shared" si="34"/>
        <v>-2.4243907669673899</v>
      </c>
    </row>
    <row r="1115" spans="2:5" ht="15" x14ac:dyDescent="0.25">
      <c r="B1115" s="203">
        <f t="shared" si="35"/>
        <v>40360</v>
      </c>
      <c r="C1115" s="313">
        <v>1.9443568995219047E-2</v>
      </c>
      <c r="D1115" s="313">
        <v>25059.416666666672</v>
      </c>
      <c r="E1115" s="210">
        <f t="shared" si="34"/>
        <v>-3.9402389065114329</v>
      </c>
    </row>
    <row r="1116" spans="2:5" ht="15" x14ac:dyDescent="0.25">
      <c r="B1116" s="203">
        <f t="shared" si="35"/>
        <v>40361</v>
      </c>
      <c r="C1116" s="313">
        <v>0.26448823229245627</v>
      </c>
      <c r="D1116" s="313">
        <v>340879.84659999999</v>
      </c>
      <c r="E1116" s="210">
        <f t="shared" si="34"/>
        <v>-1.3299585190611987</v>
      </c>
    </row>
    <row r="1117" spans="2:5" ht="15" x14ac:dyDescent="0.25">
      <c r="B1117" s="203">
        <f t="shared" si="35"/>
        <v>40362</v>
      </c>
      <c r="C1117" s="313">
        <v>0.48646300891001876</v>
      </c>
      <c r="D1117" s="313">
        <v>626967.16</v>
      </c>
      <c r="E1117" s="210">
        <f t="shared" si="34"/>
        <v>-0.72059441537532432</v>
      </c>
    </row>
    <row r="1118" spans="2:5" ht="15" x14ac:dyDescent="0.25">
      <c r="B1118" s="203">
        <f t="shared" si="35"/>
        <v>40363</v>
      </c>
      <c r="C1118" s="313">
        <v>2.3448345343748653E-2</v>
      </c>
      <c r="D1118" s="313">
        <v>30220.884666666672</v>
      </c>
      <c r="E1118" s="210">
        <f t="shared" si="34"/>
        <v>-3.7529553476135682</v>
      </c>
    </row>
    <row r="1119" spans="2:5" ht="15" x14ac:dyDescent="0.25">
      <c r="B1119" s="203">
        <f t="shared" si="35"/>
        <v>40364</v>
      </c>
      <c r="C1119" s="313">
        <v>1.9390622701970329E-2</v>
      </c>
      <c r="D1119" s="313">
        <v>24991.178</v>
      </c>
      <c r="E1119" s="210">
        <f t="shared" ref="E1119:E1182" si="36">IF(C1119=0,"",LN(C1119))</f>
        <v>-3.9429656956496171</v>
      </c>
    </row>
    <row r="1120" spans="2:5" ht="15" x14ac:dyDescent="0.25">
      <c r="B1120" s="203">
        <f t="shared" si="35"/>
        <v>40365</v>
      </c>
      <c r="C1120" s="313">
        <v>9.7562134509447535E-3</v>
      </c>
      <c r="D1120" s="313">
        <v>12574.08133333333</v>
      </c>
      <c r="E1120" s="210">
        <f t="shared" si="36"/>
        <v>-4.6298509199271773</v>
      </c>
    </row>
    <row r="1121" spans="2:5" ht="15" x14ac:dyDescent="0.25">
      <c r="B1121" s="203">
        <f t="shared" si="35"/>
        <v>40366</v>
      </c>
      <c r="C1121" s="313">
        <v>3.8026718050717559E-3</v>
      </c>
      <c r="D1121" s="313">
        <v>4900.99</v>
      </c>
      <c r="E1121" s="210">
        <f t="shared" si="36"/>
        <v>-5.5720513527156088</v>
      </c>
    </row>
    <row r="1122" spans="2:5" ht="15" x14ac:dyDescent="0.25">
      <c r="B1122" s="203">
        <f t="shared" si="35"/>
        <v>40367</v>
      </c>
      <c r="C1122" s="313">
        <v>2.4479989575645695E-2</v>
      </c>
      <c r="D1122" s="313">
        <v>31550.496666666673</v>
      </c>
      <c r="E1122" s="210">
        <f t="shared" si="36"/>
        <v>-3.7098992471695693</v>
      </c>
    </row>
    <row r="1123" spans="2:5" ht="15" x14ac:dyDescent="0.25">
      <c r="B1123" s="203">
        <f t="shared" si="35"/>
        <v>40368</v>
      </c>
      <c r="C1123" s="313">
        <v>0.27740103895417473</v>
      </c>
      <c r="D1123" s="313">
        <v>357522.2337333333</v>
      </c>
      <c r="E1123" s="210">
        <f t="shared" si="36"/>
        <v>-1.2822910257797435</v>
      </c>
    </row>
    <row r="1124" spans="2:5" ht="15" x14ac:dyDescent="0.25">
      <c r="B1124" s="203">
        <f t="shared" si="35"/>
        <v>40369</v>
      </c>
      <c r="C1124" s="313">
        <v>0.35762322849203115</v>
      </c>
      <c r="D1124" s="313">
        <v>460914.84</v>
      </c>
      <c r="E1124" s="210">
        <f t="shared" si="36"/>
        <v>-1.028275281159172</v>
      </c>
    </row>
    <row r="1125" spans="2:5" ht="15" x14ac:dyDescent="0.25">
      <c r="B1125" s="203">
        <f t="shared" si="35"/>
        <v>40370</v>
      </c>
      <c r="C1125" s="313">
        <v>1.4970074513630634E-2</v>
      </c>
      <c r="D1125" s="313">
        <v>19293.851600000002</v>
      </c>
      <c r="E1125" s="210">
        <f t="shared" si="36"/>
        <v>-4.2017021030325514</v>
      </c>
    </row>
    <row r="1126" spans="2:5" ht="15" x14ac:dyDescent="0.25">
      <c r="B1126" s="203">
        <f t="shared" si="35"/>
        <v>40371</v>
      </c>
      <c r="C1126" s="313">
        <v>0.18195045556681375</v>
      </c>
      <c r="D1126" s="313">
        <v>234502.84666666665</v>
      </c>
      <c r="E1126" s="210">
        <f t="shared" si="36"/>
        <v>-1.7040208511248838</v>
      </c>
    </row>
    <row r="1127" spans="2:5" ht="15" x14ac:dyDescent="0.25">
      <c r="B1127" s="203">
        <f t="shared" si="35"/>
        <v>40372</v>
      </c>
      <c r="C1127" s="313">
        <v>7.4370081828286375E-2</v>
      </c>
      <c r="D1127" s="313">
        <v>95850.245833333334</v>
      </c>
      <c r="E1127" s="210">
        <f t="shared" si="36"/>
        <v>-2.5987015439813108</v>
      </c>
    </row>
    <row r="1128" spans="2:5" ht="15" x14ac:dyDescent="0.25">
      <c r="B1128" s="203">
        <f t="shared" si="35"/>
        <v>40373</v>
      </c>
      <c r="C1128" s="313">
        <v>0.11847973905749427</v>
      </c>
      <c r="D1128" s="313">
        <v>152700.00833333333</v>
      </c>
      <c r="E1128" s="210">
        <f t="shared" si="36"/>
        <v>-2.1330133114431971</v>
      </c>
    </row>
    <row r="1129" spans="2:5" ht="15" x14ac:dyDescent="0.25">
      <c r="B1129" s="203">
        <f t="shared" si="35"/>
        <v>40374</v>
      </c>
      <c r="C1129" s="313">
        <v>4.3391836893787714E-2</v>
      </c>
      <c r="D1129" s="313">
        <v>55924.61553333333</v>
      </c>
      <c r="E1129" s="210">
        <f t="shared" si="36"/>
        <v>-3.1374839455718124</v>
      </c>
    </row>
    <row r="1130" spans="2:5" ht="15" x14ac:dyDescent="0.25">
      <c r="B1130" s="203">
        <f t="shared" si="35"/>
        <v>40375</v>
      </c>
      <c r="C1130" s="313">
        <v>9.5823169636205976E-2</v>
      </c>
      <c r="D1130" s="313">
        <v>123499.58666666667</v>
      </c>
      <c r="E1130" s="210">
        <f t="shared" si="36"/>
        <v>-2.3452507690071984</v>
      </c>
    </row>
    <row r="1131" spans="2:5" ht="15" x14ac:dyDescent="0.25">
      <c r="B1131" s="203">
        <f t="shared" si="35"/>
        <v>40376</v>
      </c>
      <c r="C1131" s="313">
        <v>8.9970653622872959E-3</v>
      </c>
      <c r="D1131" s="313">
        <v>11595.67</v>
      </c>
      <c r="E1131" s="210">
        <f t="shared" si="36"/>
        <v>-4.7108568256755454</v>
      </c>
    </row>
    <row r="1132" spans="2:5" ht="15" x14ac:dyDescent="0.25">
      <c r="B1132" s="203">
        <f t="shared" si="35"/>
        <v>40377</v>
      </c>
      <c r="C1132" s="313">
        <v>7.9947288936249722E-2</v>
      </c>
      <c r="D1132" s="313">
        <v>103038.30666666667</v>
      </c>
      <c r="E1132" s="210">
        <f t="shared" si="36"/>
        <v>-2.5263877497674234</v>
      </c>
    </row>
    <row r="1133" spans="2:5" ht="15" x14ac:dyDescent="0.25">
      <c r="B1133" s="203">
        <f t="shared" si="35"/>
        <v>40378</v>
      </c>
      <c r="C1133" s="313">
        <v>0.15815178337014538</v>
      </c>
      <c r="D1133" s="313">
        <v>203830.45093333334</v>
      </c>
      <c r="E1133" s="210">
        <f t="shared" si="36"/>
        <v>-1.8442000528467271</v>
      </c>
    </row>
    <row r="1134" spans="2:5" ht="15" x14ac:dyDescent="0.25">
      <c r="B1134" s="203">
        <f t="shared" si="35"/>
        <v>40379</v>
      </c>
      <c r="C1134" s="313">
        <v>0.35250738821309852</v>
      </c>
      <c r="D1134" s="313">
        <v>454321.40166666667</v>
      </c>
      <c r="E1134" s="210">
        <f t="shared" si="36"/>
        <v>-1.0426836974796774</v>
      </c>
    </row>
    <row r="1135" spans="2:5" ht="15" x14ac:dyDescent="0.25">
      <c r="B1135" s="203">
        <f t="shared" si="35"/>
        <v>40380</v>
      </c>
      <c r="C1135" s="313">
        <v>0.42451831784816579</v>
      </c>
      <c r="D1135" s="313">
        <v>547131.10603333334</v>
      </c>
      <c r="E1135" s="210">
        <f t="shared" si="36"/>
        <v>-0.85680012257595284</v>
      </c>
    </row>
    <row r="1136" spans="2:5" ht="15" x14ac:dyDescent="0.25">
      <c r="B1136" s="203">
        <f t="shared" si="35"/>
        <v>40381</v>
      </c>
      <c r="C1136" s="313">
        <v>2.7792197186318115E-2</v>
      </c>
      <c r="D1136" s="313">
        <v>35819.362666666668</v>
      </c>
      <c r="E1136" s="210">
        <f t="shared" si="36"/>
        <v>-3.5829999744337839</v>
      </c>
    </row>
    <row r="1137" spans="2:5" ht="15" x14ac:dyDescent="0.25">
      <c r="B1137" s="203">
        <f t="shared" si="35"/>
        <v>40382</v>
      </c>
      <c r="C1137" s="313">
        <v>0.10144674639065922</v>
      </c>
      <c r="D1137" s="313">
        <v>130747.40999999999</v>
      </c>
      <c r="E1137" s="210">
        <f t="shared" si="36"/>
        <v>-2.2882212842875953</v>
      </c>
    </row>
    <row r="1138" spans="2:5" ht="15" x14ac:dyDescent="0.25">
      <c r="B1138" s="203">
        <f t="shared" si="35"/>
        <v>40383</v>
      </c>
      <c r="C1138" s="313">
        <v>7.9610310955048353E-3</v>
      </c>
      <c r="D1138" s="313">
        <v>10260.4</v>
      </c>
      <c r="E1138" s="210">
        <f t="shared" si="36"/>
        <v>-4.8331967529035689</v>
      </c>
    </row>
    <row r="1139" spans="2:5" ht="15" x14ac:dyDescent="0.25">
      <c r="B1139" s="203">
        <f t="shared" si="35"/>
        <v>40384</v>
      </c>
      <c r="C1139" s="313">
        <v>3.6720606375598819E-2</v>
      </c>
      <c r="D1139" s="313">
        <v>47326.546666666669</v>
      </c>
      <c r="E1139" s="210">
        <f t="shared" si="36"/>
        <v>-3.3044171998694938</v>
      </c>
    </row>
    <row r="1140" spans="2:5" ht="15" x14ac:dyDescent="0.25">
      <c r="B1140" s="203">
        <f t="shared" si="35"/>
        <v>40385</v>
      </c>
      <c r="C1140" s="313">
        <v>0.11014513347682438</v>
      </c>
      <c r="D1140" s="313">
        <v>141958.13506666667</v>
      </c>
      <c r="E1140" s="210">
        <f t="shared" si="36"/>
        <v>-2.2059563875829218</v>
      </c>
    </row>
    <row r="1141" spans="2:5" ht="15" x14ac:dyDescent="0.25">
      <c r="B1141" s="203">
        <f t="shared" si="35"/>
        <v>40386</v>
      </c>
      <c r="C1141" s="313">
        <v>9.3573598755391563E-2</v>
      </c>
      <c r="D1141" s="313">
        <v>120600.27666666666</v>
      </c>
      <c r="E1141" s="210">
        <f t="shared" si="36"/>
        <v>-2.3690069998654359</v>
      </c>
    </row>
    <row r="1142" spans="2:5" ht="15" x14ac:dyDescent="0.25">
      <c r="B1142" s="203">
        <f t="shared" si="35"/>
        <v>40387</v>
      </c>
      <c r="C1142" s="313">
        <v>0.30656168113832649</v>
      </c>
      <c r="D1142" s="313">
        <v>395105.28666666662</v>
      </c>
      <c r="E1142" s="210">
        <f t="shared" si="36"/>
        <v>-1.1823363003344374</v>
      </c>
    </row>
    <row r="1143" spans="2:5" ht="15" x14ac:dyDescent="0.25">
      <c r="B1143" s="203">
        <f t="shared" si="35"/>
        <v>40388</v>
      </c>
      <c r="C1143" s="313">
        <v>9.8332074831856575E-2</v>
      </c>
      <c r="D1143" s="313">
        <v>126733.13399999999</v>
      </c>
      <c r="E1143" s="210">
        <f t="shared" si="36"/>
        <v>-2.3194050097124288</v>
      </c>
    </row>
    <row r="1144" spans="2:5" ht="15" x14ac:dyDescent="0.25">
      <c r="B1144" s="203">
        <f t="shared" si="35"/>
        <v>40389</v>
      </c>
      <c r="C1144" s="313">
        <v>0.11469657257002319</v>
      </c>
      <c r="D1144" s="313">
        <v>147824.15733333334</v>
      </c>
      <c r="E1144" s="210">
        <f t="shared" si="36"/>
        <v>-2.1654651369844453</v>
      </c>
    </row>
    <row r="1145" spans="2:5" ht="15" x14ac:dyDescent="0.25">
      <c r="B1145" s="203">
        <f t="shared" si="35"/>
        <v>40390</v>
      </c>
      <c r="C1145" s="313">
        <v>0.1842766971370145</v>
      </c>
      <c r="D1145" s="313">
        <v>237500.97200000001</v>
      </c>
      <c r="E1145" s="210">
        <f t="shared" si="36"/>
        <v>-1.6913168621431194</v>
      </c>
    </row>
    <row r="1146" spans="2:5" ht="15" x14ac:dyDescent="0.25">
      <c r="B1146" s="203">
        <f t="shared" si="35"/>
        <v>40391</v>
      </c>
      <c r="C1146" s="313">
        <v>0.17585439065649208</v>
      </c>
      <c r="D1146" s="313">
        <v>228662.535</v>
      </c>
      <c r="E1146" s="210">
        <f t="shared" si="36"/>
        <v>-1.7380989521822501</v>
      </c>
    </row>
    <row r="1147" spans="2:5" ht="15" x14ac:dyDescent="0.25">
      <c r="B1147" s="203">
        <f t="shared" si="35"/>
        <v>40392</v>
      </c>
      <c r="C1147" s="313">
        <v>6.6965646771055001E-2</v>
      </c>
      <c r="D1147" s="313">
        <v>87075.076666666675</v>
      </c>
      <c r="E1147" s="210">
        <f t="shared" si="36"/>
        <v>-2.7035755258449607</v>
      </c>
    </row>
    <row r="1148" spans="2:5" ht="15" x14ac:dyDescent="0.25">
      <c r="B1148" s="203">
        <f t="shared" si="35"/>
        <v>40393</v>
      </c>
      <c r="C1148" s="313">
        <v>0.4506588600851742</v>
      </c>
      <c r="D1148" s="313">
        <v>585989.33459999994</v>
      </c>
      <c r="E1148" s="210">
        <f t="shared" si="36"/>
        <v>-0.79704463349358112</v>
      </c>
    </row>
    <row r="1149" spans="2:5" ht="15" x14ac:dyDescent="0.25">
      <c r="B1149" s="203">
        <f t="shared" si="35"/>
        <v>40394</v>
      </c>
      <c r="C1149" s="313">
        <v>1.0363921769108397</v>
      </c>
      <c r="D1149" s="313">
        <v>1347615.2716000001</v>
      </c>
      <c r="E1149" s="210">
        <f t="shared" si="36"/>
        <v>3.5745621347378985E-2</v>
      </c>
    </row>
    <row r="1150" spans="2:5" ht="15" x14ac:dyDescent="0.25">
      <c r="B1150" s="203">
        <f t="shared" si="35"/>
        <v>40395</v>
      </c>
      <c r="C1150" s="313">
        <v>0.15548073377015079</v>
      </c>
      <c r="D1150" s="313">
        <v>202170.77659999998</v>
      </c>
      <c r="E1150" s="210">
        <f t="shared" si="36"/>
        <v>-1.8612334536231512</v>
      </c>
    </row>
    <row r="1151" spans="2:5" ht="15" x14ac:dyDescent="0.25">
      <c r="B1151" s="203">
        <f t="shared" si="35"/>
        <v>40396</v>
      </c>
      <c r="C1151" s="313">
        <v>0.14074826656309067</v>
      </c>
      <c r="D1151" s="313">
        <v>183014.22733333331</v>
      </c>
      <c r="E1151" s="210">
        <f t="shared" si="36"/>
        <v>-1.9607823277533403</v>
      </c>
    </row>
    <row r="1152" spans="2:5" ht="15" x14ac:dyDescent="0.25">
      <c r="B1152" s="203">
        <f t="shared" si="35"/>
        <v>40397</v>
      </c>
      <c r="C1152" s="313">
        <v>4.5010262623734379E-2</v>
      </c>
      <c r="D1152" s="313">
        <v>58526.606666666667</v>
      </c>
      <c r="E1152" s="210">
        <f t="shared" si="36"/>
        <v>-3.100864756907951</v>
      </c>
    </row>
    <row r="1153" spans="2:5" ht="15" x14ac:dyDescent="0.25">
      <c r="B1153" s="203">
        <f t="shared" si="35"/>
        <v>40398</v>
      </c>
      <c r="C1153" s="313">
        <v>1.4567297523616313E-2</v>
      </c>
      <c r="D1153" s="313">
        <v>18941.78</v>
      </c>
      <c r="E1153" s="210">
        <f t="shared" si="36"/>
        <v>-4.2289761582290648</v>
      </c>
    </row>
    <row r="1154" spans="2:5" ht="15" x14ac:dyDescent="0.25">
      <c r="B1154" s="203">
        <f t="shared" si="35"/>
        <v>40399</v>
      </c>
      <c r="C1154" s="313">
        <v>0.10714152332207225</v>
      </c>
      <c r="D1154" s="313">
        <v>139315.55666666667</v>
      </c>
      <c r="E1154" s="210">
        <f t="shared" si="36"/>
        <v>-2.2336046705785759</v>
      </c>
    </row>
    <row r="1155" spans="2:5" ht="15" x14ac:dyDescent="0.25">
      <c r="B1155" s="203">
        <f t="shared" si="35"/>
        <v>40400</v>
      </c>
      <c r="C1155" s="313">
        <v>0.97055468135683909</v>
      </c>
      <c r="D1155" s="313">
        <v>1262007.1240000001</v>
      </c>
      <c r="E1155" s="210">
        <f t="shared" si="36"/>
        <v>-2.9887534470519075E-2</v>
      </c>
    </row>
    <row r="1156" spans="2:5" ht="15" x14ac:dyDescent="0.25">
      <c r="B1156" s="203">
        <f t="shared" si="35"/>
        <v>40401</v>
      </c>
      <c r="C1156" s="313">
        <v>9.7164804733166979E-2</v>
      </c>
      <c r="D1156" s="313">
        <v>126342.88219999999</v>
      </c>
      <c r="E1156" s="210">
        <f t="shared" si="36"/>
        <v>-2.331346724309161</v>
      </c>
    </row>
    <row r="1157" spans="2:5" ht="15" x14ac:dyDescent="0.25">
      <c r="B1157" s="203">
        <f t="shared" si="35"/>
        <v>40402</v>
      </c>
      <c r="C1157" s="313">
        <v>0.56542797068371931</v>
      </c>
      <c r="D1157" s="313">
        <v>735223.00270000007</v>
      </c>
      <c r="E1157" s="210">
        <f t="shared" si="36"/>
        <v>-0.57017236433481777</v>
      </c>
    </row>
    <row r="1158" spans="2:5" ht="15" x14ac:dyDescent="0.25">
      <c r="B1158" s="203">
        <f t="shared" si="35"/>
        <v>40403</v>
      </c>
      <c r="C1158" s="313">
        <v>1.8379398327677651E-2</v>
      </c>
      <c r="D1158" s="313">
        <v>23898.63453333333</v>
      </c>
      <c r="E1158" s="210">
        <f t="shared" si="36"/>
        <v>-3.9965248977548402</v>
      </c>
    </row>
    <row r="1159" spans="2:5" ht="15" x14ac:dyDescent="0.25">
      <c r="B1159" s="203">
        <f t="shared" si="35"/>
        <v>40404</v>
      </c>
      <c r="C1159" s="313">
        <v>9.8522766979161243E-3</v>
      </c>
      <c r="D1159" s="313">
        <v>12810.863333333331</v>
      </c>
      <c r="E1159" s="210">
        <f t="shared" si="36"/>
        <v>-4.6200527136618676</v>
      </c>
    </row>
    <row r="1160" spans="2:5" ht="15" x14ac:dyDescent="0.25">
      <c r="B1160" s="203">
        <f t="shared" si="35"/>
        <v>40405</v>
      </c>
      <c r="C1160" s="313">
        <v>0.18923453295493106</v>
      </c>
      <c r="D1160" s="313">
        <v>246060.66333333333</v>
      </c>
      <c r="E1160" s="210">
        <f t="shared" si="36"/>
        <v>-1.6647681181158316</v>
      </c>
    </row>
    <row r="1161" spans="2:5" ht="15" x14ac:dyDescent="0.25">
      <c r="B1161" s="203">
        <f t="shared" si="35"/>
        <v>40406</v>
      </c>
      <c r="C1161" s="313">
        <v>1.1324193007412239E-2</v>
      </c>
      <c r="D1161" s="313">
        <v>14724.78833333333</v>
      </c>
      <c r="E1161" s="210">
        <f t="shared" si="36"/>
        <v>-4.4808138677756277</v>
      </c>
    </row>
    <row r="1162" spans="2:5" ht="15" x14ac:dyDescent="0.25">
      <c r="B1162" s="203">
        <f t="shared" si="35"/>
        <v>40407</v>
      </c>
      <c r="C1162" s="313">
        <v>7.5063394870065359E-2</v>
      </c>
      <c r="D1162" s="313">
        <v>97604.535733333323</v>
      </c>
      <c r="E1162" s="210">
        <f t="shared" si="36"/>
        <v>-2.5894222575468477</v>
      </c>
    </row>
    <row r="1163" spans="2:5" ht="15" x14ac:dyDescent="0.25">
      <c r="B1163" s="203">
        <f t="shared" si="35"/>
        <v>40408</v>
      </c>
      <c r="C1163" s="313">
        <v>0.32591205263232187</v>
      </c>
      <c r="D1163" s="313">
        <v>423781.72</v>
      </c>
      <c r="E1163" s="210">
        <f t="shared" si="36"/>
        <v>-1.1211277112133113</v>
      </c>
    </row>
    <row r="1164" spans="2:5" ht="15" x14ac:dyDescent="0.25">
      <c r="B1164" s="203">
        <f t="shared" si="35"/>
        <v>40409</v>
      </c>
      <c r="C1164" s="313">
        <v>0.24910085297236426</v>
      </c>
      <c r="D1164" s="313">
        <v>323904.5229333333</v>
      </c>
      <c r="E1164" s="210">
        <f t="shared" si="36"/>
        <v>-1.3898974325032281</v>
      </c>
    </row>
    <row r="1165" spans="2:5" ht="15" x14ac:dyDescent="0.25">
      <c r="B1165" s="203">
        <f t="shared" si="35"/>
        <v>40410</v>
      </c>
      <c r="C1165" s="313">
        <v>0.20599455645394987</v>
      </c>
      <c r="D1165" s="313">
        <v>267853.6333333333</v>
      </c>
      <c r="E1165" s="210">
        <f t="shared" si="36"/>
        <v>-1.5799055355225278</v>
      </c>
    </row>
    <row r="1166" spans="2:5" ht="15" x14ac:dyDescent="0.25">
      <c r="B1166" s="203">
        <f t="shared" si="35"/>
        <v>40411</v>
      </c>
      <c r="C1166" s="313">
        <v>1.6199553970411923E-2</v>
      </c>
      <c r="D1166" s="313">
        <v>21064.19443333333</v>
      </c>
      <c r="E1166" s="210">
        <f t="shared" si="36"/>
        <v>-4.1227715698134526</v>
      </c>
    </row>
    <row r="1167" spans="2:5" ht="15" x14ac:dyDescent="0.25">
      <c r="B1167" s="203">
        <f t="shared" si="35"/>
        <v>40412</v>
      </c>
      <c r="C1167" s="313">
        <v>5.0572419604723598E-2</v>
      </c>
      <c r="D1167" s="313">
        <v>65759.05</v>
      </c>
      <c r="E1167" s="210">
        <f t="shared" si="36"/>
        <v>-2.984348918392115</v>
      </c>
    </row>
    <row r="1168" spans="2:5" ht="15" x14ac:dyDescent="0.25">
      <c r="B1168" s="203">
        <f t="shared" si="35"/>
        <v>40413</v>
      </c>
      <c r="C1168" s="313">
        <v>0.20502690482522629</v>
      </c>
      <c r="D1168" s="313">
        <v>266595.40103333333</v>
      </c>
      <c r="E1168" s="210">
        <f t="shared" si="36"/>
        <v>-1.5846140654054601</v>
      </c>
    </row>
    <row r="1169" spans="2:5" ht="15" x14ac:dyDescent="0.25">
      <c r="B1169" s="203">
        <f t="shared" si="35"/>
        <v>40414</v>
      </c>
      <c r="C1169" s="313">
        <v>0.34566737759491895</v>
      </c>
      <c r="D1169" s="313">
        <v>449469.4646666667</v>
      </c>
      <c r="E1169" s="210">
        <f t="shared" si="36"/>
        <v>-1.0622783027355087</v>
      </c>
    </row>
    <row r="1170" spans="2:5" ht="15" x14ac:dyDescent="0.25">
      <c r="B1170" s="203">
        <f t="shared" si="35"/>
        <v>40415</v>
      </c>
      <c r="C1170" s="313">
        <v>3.7329711892792855E-2</v>
      </c>
      <c r="D1170" s="313">
        <v>48539.627133333328</v>
      </c>
      <c r="E1170" s="210">
        <f t="shared" si="36"/>
        <v>-3.2879657039318548</v>
      </c>
    </row>
    <row r="1171" spans="2:5" ht="15" x14ac:dyDescent="0.25">
      <c r="B1171" s="203">
        <f t="shared" si="35"/>
        <v>40416</v>
      </c>
      <c r="C1171" s="313">
        <v>8.9366355345802343E-3</v>
      </c>
      <c r="D1171" s="313">
        <v>11620.259966666672</v>
      </c>
      <c r="E1171" s="210">
        <f t="shared" si="36"/>
        <v>-4.7175960990436314</v>
      </c>
    </row>
    <row r="1172" spans="2:5" ht="15" x14ac:dyDescent="0.25">
      <c r="B1172" s="203">
        <f t="shared" si="35"/>
        <v>40417</v>
      </c>
      <c r="C1172" s="313">
        <v>0.4342004492860293</v>
      </c>
      <c r="D1172" s="313">
        <v>564588.54999999993</v>
      </c>
      <c r="E1172" s="210">
        <f t="shared" si="36"/>
        <v>-0.83424898679405601</v>
      </c>
    </row>
    <row r="1173" spans="2:5" ht="15" x14ac:dyDescent="0.25">
      <c r="B1173" s="203">
        <f t="shared" ref="B1173:B1236" si="37">B1172+1</f>
        <v>40418</v>
      </c>
      <c r="C1173" s="313">
        <v>0.17077037730368461</v>
      </c>
      <c r="D1173" s="313">
        <v>222051.8193</v>
      </c>
      <c r="E1173" s="210">
        <f t="shared" si="36"/>
        <v>-1.7674354476593916</v>
      </c>
    </row>
    <row r="1174" spans="2:5" ht="15" x14ac:dyDescent="0.25">
      <c r="B1174" s="203">
        <f t="shared" si="37"/>
        <v>40419</v>
      </c>
      <c r="C1174" s="313">
        <v>0.21286987670887059</v>
      </c>
      <c r="D1174" s="313">
        <v>276793.57593333331</v>
      </c>
      <c r="E1174" s="210">
        <f t="shared" si="36"/>
        <v>-1.547074207422805</v>
      </c>
    </row>
    <row r="1175" spans="2:5" ht="15" x14ac:dyDescent="0.25">
      <c r="B1175" s="203">
        <f t="shared" si="37"/>
        <v>40420</v>
      </c>
      <c r="C1175" s="313">
        <v>7.8012537259666045E-2</v>
      </c>
      <c r="D1175" s="313">
        <v>101439.29</v>
      </c>
      <c r="E1175" s="210">
        <f t="shared" si="36"/>
        <v>-2.5508857311106037</v>
      </c>
    </row>
    <row r="1176" spans="2:5" ht="15" x14ac:dyDescent="0.25">
      <c r="B1176" s="203">
        <f t="shared" si="37"/>
        <v>40421</v>
      </c>
      <c r="C1176" s="313">
        <v>0.29136805502522045</v>
      </c>
      <c r="D1176" s="313">
        <v>378864.34243333334</v>
      </c>
      <c r="E1176" s="210">
        <f t="shared" si="36"/>
        <v>-1.2331680170875567</v>
      </c>
    </row>
    <row r="1177" spans="2:5" ht="15" x14ac:dyDescent="0.25">
      <c r="B1177" s="203">
        <f t="shared" si="37"/>
        <v>40422</v>
      </c>
      <c r="C1177" s="313">
        <v>0.15814563893505992</v>
      </c>
      <c r="D1177" s="313">
        <v>205990.94763333333</v>
      </c>
      <c r="E1177" s="210">
        <f t="shared" si="36"/>
        <v>-1.8442389051082564</v>
      </c>
    </row>
    <row r="1178" spans="2:5" ht="15" x14ac:dyDescent="0.25">
      <c r="B1178" s="203">
        <f t="shared" si="37"/>
        <v>40423</v>
      </c>
      <c r="C1178" s="313">
        <v>0.26435293605829407</v>
      </c>
      <c r="D1178" s="313">
        <v>344330.15146666672</v>
      </c>
      <c r="E1178" s="210">
        <f t="shared" si="36"/>
        <v>-1.3304701896542273</v>
      </c>
    </row>
    <row r="1179" spans="2:5" ht="15" x14ac:dyDescent="0.25">
      <c r="B1179" s="203">
        <f t="shared" si="37"/>
        <v>40424</v>
      </c>
      <c r="C1179" s="313">
        <v>0.27814375749761155</v>
      </c>
      <c r="D1179" s="313">
        <v>362293.24166666664</v>
      </c>
      <c r="E1179" s="210">
        <f t="shared" si="36"/>
        <v>-1.2796171856477467</v>
      </c>
    </row>
    <row r="1180" spans="2:5" ht="15" x14ac:dyDescent="0.25">
      <c r="B1180" s="203">
        <f t="shared" si="37"/>
        <v>40425</v>
      </c>
      <c r="C1180" s="313">
        <v>0.21858480868221333</v>
      </c>
      <c r="D1180" s="313">
        <v>284715.35593333328</v>
      </c>
      <c r="E1180" s="210">
        <f t="shared" si="36"/>
        <v>-1.5205811993314711</v>
      </c>
    </row>
    <row r="1181" spans="2:5" ht="15" x14ac:dyDescent="0.25">
      <c r="B1181" s="203">
        <f t="shared" si="37"/>
        <v>40426</v>
      </c>
      <c r="C1181" s="313">
        <v>0.16799566911265951</v>
      </c>
      <c r="D1181" s="313">
        <v>218821.00140000001</v>
      </c>
      <c r="E1181" s="210">
        <f t="shared" si="36"/>
        <v>-1.783817079002477</v>
      </c>
    </row>
    <row r="1182" spans="2:5" ht="15" x14ac:dyDescent="0.25">
      <c r="B1182" s="203">
        <f t="shared" si="37"/>
        <v>40427</v>
      </c>
      <c r="C1182" s="313">
        <v>3.0088463466853226E-2</v>
      </c>
      <c r="D1182" s="313">
        <v>39191.41333333333</v>
      </c>
      <c r="E1182" s="210">
        <f t="shared" si="36"/>
        <v>-3.5036134542218487</v>
      </c>
    </row>
    <row r="1183" spans="2:5" ht="15" x14ac:dyDescent="0.25">
      <c r="B1183" s="203">
        <f t="shared" si="37"/>
        <v>40428</v>
      </c>
      <c r="C1183" s="313">
        <v>0.17418588690790859</v>
      </c>
      <c r="D1183" s="313">
        <v>226884.00483333334</v>
      </c>
      <c r="E1183" s="210">
        <f t="shared" ref="E1183:E1246" si="38">IF(C1183=0,"",LN(C1183))</f>
        <v>-1.747632234447889</v>
      </c>
    </row>
    <row r="1184" spans="2:5" ht="15" x14ac:dyDescent="0.25">
      <c r="B1184" s="203">
        <f t="shared" si="37"/>
        <v>40429</v>
      </c>
      <c r="C1184" s="313">
        <v>2.7208481794373643E-2</v>
      </c>
      <c r="D1184" s="313">
        <v>35440.123333333329</v>
      </c>
      <c r="E1184" s="210">
        <f t="shared" si="38"/>
        <v>-3.6042265236137641</v>
      </c>
    </row>
    <row r="1185" spans="2:5" ht="15" x14ac:dyDescent="0.25">
      <c r="B1185" s="203">
        <f t="shared" si="37"/>
        <v>40430</v>
      </c>
      <c r="C1185" s="313">
        <v>0.24184227342163883</v>
      </c>
      <c r="D1185" s="313">
        <v>315009.12333333329</v>
      </c>
      <c r="E1185" s="210">
        <f t="shared" si="38"/>
        <v>-1.4194695280356069</v>
      </c>
    </row>
    <row r="1186" spans="2:5" ht="15" x14ac:dyDescent="0.25">
      <c r="B1186" s="203">
        <f t="shared" si="37"/>
        <v>40431</v>
      </c>
      <c r="C1186" s="313">
        <v>3.9533162813775197E-2</v>
      </c>
      <c r="D1186" s="313">
        <v>51493.507666666672</v>
      </c>
      <c r="E1186" s="210">
        <f t="shared" si="38"/>
        <v>-3.2306153944068381</v>
      </c>
    </row>
    <row r="1187" spans="2:5" ht="15" x14ac:dyDescent="0.25">
      <c r="B1187" s="203">
        <f t="shared" si="37"/>
        <v>40432</v>
      </c>
      <c r="C1187" s="313">
        <v>0.20564253033908611</v>
      </c>
      <c r="D1187" s="313">
        <v>267857.52666666667</v>
      </c>
      <c r="E1187" s="210">
        <f t="shared" si="38"/>
        <v>-1.581615907167724</v>
      </c>
    </row>
    <row r="1188" spans="2:5" ht="15" x14ac:dyDescent="0.25">
      <c r="B1188" s="203">
        <f t="shared" si="37"/>
        <v>40433</v>
      </c>
      <c r="C1188" s="313">
        <v>8.3376048671333289E-3</v>
      </c>
      <c r="D1188" s="313">
        <v>10860.06</v>
      </c>
      <c r="E1188" s="210">
        <f t="shared" si="38"/>
        <v>-4.7869792900523782</v>
      </c>
    </row>
    <row r="1189" spans="2:5" ht="15" x14ac:dyDescent="0.25">
      <c r="B1189" s="203">
        <f t="shared" si="37"/>
        <v>40434</v>
      </c>
      <c r="C1189" s="313">
        <v>4.9855437209879602E-2</v>
      </c>
      <c r="D1189" s="313">
        <v>64938.678200000002</v>
      </c>
      <c r="E1189" s="210">
        <f t="shared" si="38"/>
        <v>-2.9986277171103159</v>
      </c>
    </row>
    <row r="1190" spans="2:5" ht="15" x14ac:dyDescent="0.25">
      <c r="B1190" s="203">
        <f t="shared" si="37"/>
        <v>40435</v>
      </c>
      <c r="C1190" s="313">
        <v>3.4514243384259125E-2</v>
      </c>
      <c r="D1190" s="313">
        <v>44956.166666666664</v>
      </c>
      <c r="E1190" s="210">
        <f t="shared" si="38"/>
        <v>-3.3663831884269886</v>
      </c>
    </row>
    <row r="1191" spans="2:5" ht="15" x14ac:dyDescent="0.25">
      <c r="B1191" s="203">
        <f t="shared" si="37"/>
        <v>40436</v>
      </c>
      <c r="C1191" s="313">
        <v>0.38337614796454439</v>
      </c>
      <c r="D1191" s="313">
        <v>499362.59103333333</v>
      </c>
      <c r="E1191" s="210">
        <f t="shared" si="38"/>
        <v>-0.95873866218756321</v>
      </c>
    </row>
    <row r="1192" spans="2:5" ht="15" x14ac:dyDescent="0.25">
      <c r="B1192" s="203">
        <f t="shared" si="37"/>
        <v>40437</v>
      </c>
      <c r="C1192" s="313">
        <v>0.1144640185851587</v>
      </c>
      <c r="D1192" s="313">
        <v>149093.91</v>
      </c>
      <c r="E1192" s="210">
        <f t="shared" si="38"/>
        <v>-2.1674947535386968</v>
      </c>
    </row>
    <row r="1193" spans="2:5" ht="15" x14ac:dyDescent="0.25">
      <c r="B1193" s="203">
        <f t="shared" si="37"/>
        <v>40438</v>
      </c>
      <c r="C1193" s="313">
        <v>4.2684613404788692E-2</v>
      </c>
      <c r="D1193" s="313">
        <v>55598.396666666667</v>
      </c>
      <c r="E1193" s="210">
        <f t="shared" si="38"/>
        <v>-3.1539167654944955</v>
      </c>
    </row>
    <row r="1194" spans="2:5" ht="15" x14ac:dyDescent="0.25">
      <c r="B1194" s="203">
        <f t="shared" si="37"/>
        <v>40439</v>
      </c>
      <c r="C1194" s="313">
        <v>8.8373161341195466E-2</v>
      </c>
      <c r="D1194" s="313">
        <v>115109.53683333333</v>
      </c>
      <c r="E1194" s="210">
        <f t="shared" si="38"/>
        <v>-2.4261869601733959</v>
      </c>
    </row>
    <row r="1195" spans="2:5" ht="15" x14ac:dyDescent="0.25">
      <c r="B1195" s="203">
        <f t="shared" si="37"/>
        <v>40440</v>
      </c>
      <c r="C1195" s="313">
        <v>0.20036058989837705</v>
      </c>
      <c r="D1195" s="313">
        <v>260977.59040000002</v>
      </c>
      <c r="E1195" s="210">
        <f t="shared" si="38"/>
        <v>-1.6076365863047162</v>
      </c>
    </row>
    <row r="1196" spans="2:5" ht="15" x14ac:dyDescent="0.25">
      <c r="B1196" s="203">
        <f t="shared" si="37"/>
        <v>40441</v>
      </c>
      <c r="C1196" s="313">
        <v>0.19103543696726127</v>
      </c>
      <c r="D1196" s="313">
        <v>248831.21</v>
      </c>
      <c r="E1196" s="210">
        <f t="shared" si="38"/>
        <v>-1.6552963342847786</v>
      </c>
    </row>
    <row r="1197" spans="2:5" ht="15" x14ac:dyDescent="0.25">
      <c r="B1197" s="203">
        <f t="shared" si="37"/>
        <v>40442</v>
      </c>
      <c r="C1197" s="313">
        <v>0.36074883927189572</v>
      </c>
      <c r="D1197" s="313">
        <v>469889.62680000003</v>
      </c>
      <c r="E1197" s="210">
        <f t="shared" si="38"/>
        <v>-1.0195732988748558</v>
      </c>
    </row>
    <row r="1198" spans="2:5" ht="15" x14ac:dyDescent="0.25">
      <c r="B1198" s="203">
        <f t="shared" si="37"/>
        <v>40443</v>
      </c>
      <c r="C1198" s="313">
        <v>0.24684151769665916</v>
      </c>
      <c r="D1198" s="313">
        <v>321520.83666666667</v>
      </c>
      <c r="E1198" s="210">
        <f t="shared" si="38"/>
        <v>-1.3990087770444493</v>
      </c>
    </row>
    <row r="1199" spans="2:5" ht="15" x14ac:dyDescent="0.25">
      <c r="B1199" s="203">
        <f t="shared" si="37"/>
        <v>40444</v>
      </c>
      <c r="C1199" s="313">
        <v>5.1883901647405825E-3</v>
      </c>
      <c r="D1199" s="313">
        <v>6758.0833333333303</v>
      </c>
      <c r="E1199" s="210">
        <f t="shared" si="38"/>
        <v>-5.2613318101242958</v>
      </c>
    </row>
    <row r="1200" spans="2:5" ht="15" x14ac:dyDescent="0.25">
      <c r="B1200" s="203">
        <f t="shared" si="37"/>
        <v>40445</v>
      </c>
      <c r="C1200" s="313">
        <v>9.2931141852014607E-2</v>
      </c>
      <c r="D1200" s="313">
        <v>121046.48666666668</v>
      </c>
      <c r="E1200" s="210">
        <f t="shared" si="38"/>
        <v>-2.3758964702612744</v>
      </c>
    </row>
    <row r="1201" spans="2:5" ht="15" x14ac:dyDescent="0.25">
      <c r="B1201" s="203">
        <f t="shared" si="37"/>
        <v>40446</v>
      </c>
      <c r="C1201" s="313">
        <v>0.1183433211696156</v>
      </c>
      <c r="D1201" s="313">
        <v>154146.85500000001</v>
      </c>
      <c r="E1201" s="210">
        <f t="shared" si="38"/>
        <v>-2.1341653774863967</v>
      </c>
    </row>
    <row r="1202" spans="2:5" ht="15" x14ac:dyDescent="0.25">
      <c r="B1202" s="203">
        <f t="shared" si="37"/>
        <v>40447</v>
      </c>
      <c r="C1202" s="313">
        <v>3.2865850480208215E-2</v>
      </c>
      <c r="D1202" s="313">
        <v>42809.06973333333</v>
      </c>
      <c r="E1202" s="210">
        <f t="shared" si="38"/>
        <v>-3.4153211396093925</v>
      </c>
    </row>
    <row r="1203" spans="2:5" ht="15" x14ac:dyDescent="0.25">
      <c r="B1203" s="203">
        <f t="shared" si="37"/>
        <v>40448</v>
      </c>
      <c r="C1203" s="313">
        <v>0.25265265271920478</v>
      </c>
      <c r="D1203" s="313">
        <v>329090.0698</v>
      </c>
      <c r="E1203" s="210">
        <f t="shared" si="38"/>
        <v>-1.3757396477180819</v>
      </c>
    </row>
    <row r="1204" spans="2:5" ht="15" x14ac:dyDescent="0.25">
      <c r="B1204" s="203">
        <f t="shared" si="37"/>
        <v>40449</v>
      </c>
      <c r="C1204" s="313">
        <v>0.11695506132859643</v>
      </c>
      <c r="D1204" s="313">
        <v>152338.59166666667</v>
      </c>
      <c r="E1204" s="210">
        <f t="shared" si="38"/>
        <v>-2.1459655091748799</v>
      </c>
    </row>
    <row r="1205" spans="2:5" ht="15" x14ac:dyDescent="0.25">
      <c r="B1205" s="203">
        <f t="shared" si="37"/>
        <v>40450</v>
      </c>
      <c r="C1205" s="313">
        <v>0.21339072799283884</v>
      </c>
      <c r="D1205" s="313">
        <v>277949.86046666664</v>
      </c>
      <c r="E1205" s="210">
        <f t="shared" si="38"/>
        <v>-1.5446303900141864</v>
      </c>
    </row>
    <row r="1206" spans="2:5" ht="15" x14ac:dyDescent="0.25">
      <c r="B1206" s="203">
        <f t="shared" si="37"/>
        <v>40451</v>
      </c>
      <c r="C1206" s="313">
        <v>5.752447258340003E-2</v>
      </c>
      <c r="D1206" s="313">
        <v>74927.899999999994</v>
      </c>
      <c r="E1206" s="210">
        <f t="shared" si="38"/>
        <v>-2.8555448115790525</v>
      </c>
    </row>
    <row r="1207" spans="2:5" ht="15" x14ac:dyDescent="0.25">
      <c r="B1207" s="203">
        <f t="shared" si="37"/>
        <v>40452</v>
      </c>
      <c r="C1207" s="313">
        <v>0.13832092964744322</v>
      </c>
      <c r="D1207" s="313">
        <v>180511.69770000002</v>
      </c>
      <c r="E1207" s="210">
        <f t="shared" si="38"/>
        <v>-1.9781787166389184</v>
      </c>
    </row>
    <row r="1208" spans="2:5" ht="15" x14ac:dyDescent="0.25">
      <c r="B1208" s="203">
        <f t="shared" si="37"/>
        <v>40453</v>
      </c>
      <c r="C1208" s="313">
        <v>1.261435014827249E-2</v>
      </c>
      <c r="D1208" s="313">
        <v>16461.990000000002</v>
      </c>
      <c r="E1208" s="210">
        <f t="shared" si="38"/>
        <v>-4.3729202124235105</v>
      </c>
    </row>
    <row r="1209" spans="2:5" ht="15" x14ac:dyDescent="0.25">
      <c r="B1209" s="203">
        <f t="shared" si="37"/>
        <v>40454</v>
      </c>
      <c r="C1209" s="313">
        <v>3.4116226218708169E-2</v>
      </c>
      <c r="D1209" s="313">
        <v>44522.386666666665</v>
      </c>
      <c r="E1209" s="210">
        <f t="shared" si="38"/>
        <v>-3.3779821656788043</v>
      </c>
    </row>
    <row r="1210" spans="2:5" ht="15" x14ac:dyDescent="0.25">
      <c r="B1210" s="203">
        <f t="shared" si="37"/>
        <v>40455</v>
      </c>
      <c r="C1210" s="313">
        <v>0.22492223718612747</v>
      </c>
      <c r="D1210" s="313">
        <v>293528.21000000002</v>
      </c>
      <c r="E1210" s="210">
        <f t="shared" si="38"/>
        <v>-1.4920005490215837</v>
      </c>
    </row>
    <row r="1211" spans="2:5" ht="15" x14ac:dyDescent="0.25">
      <c r="B1211" s="203">
        <f t="shared" si="37"/>
        <v>40456</v>
      </c>
      <c r="C1211" s="313">
        <v>0.19946351704036902</v>
      </c>
      <c r="D1211" s="313">
        <v>260304.04930000001</v>
      </c>
      <c r="E1211" s="210">
        <f t="shared" si="38"/>
        <v>-1.6121239313534381</v>
      </c>
    </row>
    <row r="1212" spans="2:5" ht="15" x14ac:dyDescent="0.25">
      <c r="B1212" s="203">
        <f t="shared" si="37"/>
        <v>40457</v>
      </c>
      <c r="C1212" s="313">
        <v>8.1439135649010203E-2</v>
      </c>
      <c r="D1212" s="313">
        <v>106279.77033333333</v>
      </c>
      <c r="E1212" s="210">
        <f t="shared" si="38"/>
        <v>-2.5078993395833709</v>
      </c>
    </row>
    <row r="1213" spans="2:5" ht="15" x14ac:dyDescent="0.25">
      <c r="B1213" s="203">
        <f t="shared" si="37"/>
        <v>40458</v>
      </c>
      <c r="C1213" s="313">
        <v>0.20752686701399517</v>
      </c>
      <c r="D1213" s="313">
        <v>270826.88916666666</v>
      </c>
      <c r="E1213" s="210">
        <f t="shared" si="38"/>
        <v>-1.5724944681076232</v>
      </c>
    </row>
    <row r="1214" spans="2:5" ht="15" x14ac:dyDescent="0.25">
      <c r="B1214" s="203">
        <f t="shared" si="37"/>
        <v>40459</v>
      </c>
      <c r="C1214" s="313">
        <v>0.15432206222704589</v>
      </c>
      <c r="D1214" s="313">
        <v>201393.50940000001</v>
      </c>
      <c r="E1214" s="210">
        <f t="shared" si="38"/>
        <v>-1.8687135471571692</v>
      </c>
    </row>
    <row r="1215" spans="2:5" ht="15" x14ac:dyDescent="0.25">
      <c r="B1215" s="203">
        <f t="shared" si="37"/>
        <v>40460</v>
      </c>
      <c r="C1215" s="313">
        <v>0.11848119526649366</v>
      </c>
      <c r="D1215" s="313">
        <v>154620.43059999999</v>
      </c>
      <c r="E1215" s="210">
        <f t="shared" si="38"/>
        <v>-2.13300102073373</v>
      </c>
    </row>
    <row r="1216" spans="2:5" ht="15" x14ac:dyDescent="0.25">
      <c r="B1216" s="203">
        <f t="shared" si="37"/>
        <v>40461</v>
      </c>
      <c r="C1216" s="313">
        <v>0.99042969565267003</v>
      </c>
      <c r="D1216" s="313">
        <v>1292531.4069999999</v>
      </c>
      <c r="E1216" s="210">
        <f t="shared" si="38"/>
        <v>-9.616394007086887E-3</v>
      </c>
    </row>
    <row r="1217" spans="2:5" ht="15" x14ac:dyDescent="0.25">
      <c r="B1217" s="203">
        <f t="shared" si="37"/>
        <v>40462</v>
      </c>
      <c r="C1217" s="313">
        <v>1.0804011899747266</v>
      </c>
      <c r="D1217" s="313">
        <v>1409946.0833333333</v>
      </c>
      <c r="E1217" s="210">
        <f t="shared" si="38"/>
        <v>7.733244435623389E-2</v>
      </c>
    </row>
    <row r="1218" spans="2:5" ht="15" x14ac:dyDescent="0.25">
      <c r="B1218" s="203">
        <f t="shared" si="37"/>
        <v>40463</v>
      </c>
      <c r="C1218" s="313">
        <v>4.2956557492737565E-2</v>
      </c>
      <c r="D1218" s="313">
        <v>56059.203333333331</v>
      </c>
      <c r="E1218" s="210">
        <f t="shared" si="38"/>
        <v>-3.1475659648429515</v>
      </c>
    </row>
    <row r="1219" spans="2:5" ht="15" x14ac:dyDescent="0.25">
      <c r="B1219" s="203">
        <f t="shared" si="37"/>
        <v>40464</v>
      </c>
      <c r="C1219" s="313">
        <v>4.031997842445717E-2</v>
      </c>
      <c r="D1219" s="313">
        <v>52618.412666666671</v>
      </c>
      <c r="E1219" s="210">
        <f t="shared" si="38"/>
        <v>-3.2109081903268759</v>
      </c>
    </row>
    <row r="1220" spans="2:5" ht="15" x14ac:dyDescent="0.25">
      <c r="B1220" s="203">
        <f t="shared" si="37"/>
        <v>40465</v>
      </c>
      <c r="C1220" s="313">
        <v>1.2939724770023947E-2</v>
      </c>
      <c r="D1220" s="313">
        <v>16886.610666666671</v>
      </c>
      <c r="E1220" s="210">
        <f t="shared" si="38"/>
        <v>-4.3474532598400719</v>
      </c>
    </row>
    <row r="1221" spans="2:5" ht="15" x14ac:dyDescent="0.25">
      <c r="B1221" s="203">
        <f t="shared" si="37"/>
        <v>40466</v>
      </c>
      <c r="C1221" s="313">
        <v>0.82734103001557768</v>
      </c>
      <c r="D1221" s="313">
        <v>1079697.2973333334</v>
      </c>
      <c r="E1221" s="210">
        <f t="shared" si="38"/>
        <v>-0.18953829892867152</v>
      </c>
    </row>
    <row r="1222" spans="2:5" ht="15" x14ac:dyDescent="0.25">
      <c r="B1222" s="203">
        <f t="shared" si="37"/>
        <v>40467</v>
      </c>
      <c r="C1222" s="313">
        <v>2.447153608687433</v>
      </c>
      <c r="D1222" s="313">
        <v>3193586.4916666667</v>
      </c>
      <c r="E1222" s="210">
        <f t="shared" si="38"/>
        <v>0.89492555678023078</v>
      </c>
    </row>
    <row r="1223" spans="2:5" ht="15" x14ac:dyDescent="0.25">
      <c r="B1223" s="203">
        <f t="shared" si="37"/>
        <v>40468</v>
      </c>
      <c r="C1223" s="313">
        <v>3.9967994777084775E-3</v>
      </c>
      <c r="D1223" s="313">
        <v>5215.9066666666704</v>
      </c>
      <c r="E1223" s="210">
        <f t="shared" si="38"/>
        <v>-5.5222613687104465</v>
      </c>
    </row>
    <row r="1224" spans="2:5" ht="15" x14ac:dyDescent="0.25">
      <c r="B1224" s="203">
        <f t="shared" si="37"/>
        <v>40469</v>
      </c>
      <c r="C1224" s="313">
        <v>0.15114473006302848</v>
      </c>
      <c r="D1224" s="313">
        <v>197247.02466666669</v>
      </c>
      <c r="E1224" s="210">
        <f t="shared" si="38"/>
        <v>-1.889517423974622</v>
      </c>
    </row>
    <row r="1225" spans="2:5" ht="15" x14ac:dyDescent="0.25">
      <c r="B1225" s="203">
        <f t="shared" si="37"/>
        <v>40470</v>
      </c>
      <c r="C1225" s="313">
        <v>0.17677151380667483</v>
      </c>
      <c r="D1225" s="313">
        <v>230690.51186666667</v>
      </c>
      <c r="E1225" s="210">
        <f t="shared" si="38"/>
        <v>-1.7328972627629475</v>
      </c>
    </row>
    <row r="1226" spans="2:5" ht="15" x14ac:dyDescent="0.25">
      <c r="B1226" s="203">
        <f t="shared" si="37"/>
        <v>40471</v>
      </c>
      <c r="C1226" s="313">
        <v>4.9063460160562726E-2</v>
      </c>
      <c r="D1226" s="313">
        <v>64028.83866666667</v>
      </c>
      <c r="E1226" s="210">
        <f t="shared" si="38"/>
        <v>-3.0146407134794058</v>
      </c>
    </row>
    <row r="1227" spans="2:5" ht="15" x14ac:dyDescent="0.25">
      <c r="B1227" s="203">
        <f t="shared" si="37"/>
        <v>40472</v>
      </c>
      <c r="C1227" s="313">
        <v>2.538556369026912E-2</v>
      </c>
      <c r="D1227" s="313">
        <v>33128.69</v>
      </c>
      <c r="E1227" s="210">
        <f t="shared" si="38"/>
        <v>-3.6735746251854717</v>
      </c>
    </row>
    <row r="1228" spans="2:5" ht="15" x14ac:dyDescent="0.25">
      <c r="B1228" s="203">
        <f t="shared" si="37"/>
        <v>40473</v>
      </c>
      <c r="C1228" s="313">
        <v>0.58437769103478343</v>
      </c>
      <c r="D1228" s="313">
        <v>762625.07326666673</v>
      </c>
      <c r="E1228" s="210">
        <f t="shared" si="38"/>
        <v>-0.53720777397047992</v>
      </c>
    </row>
    <row r="1229" spans="2:5" ht="15" x14ac:dyDescent="0.25">
      <c r="B1229" s="203">
        <f t="shared" si="37"/>
        <v>40474</v>
      </c>
      <c r="C1229" s="313">
        <v>0.10802120359092642</v>
      </c>
      <c r="D1229" s="313">
        <v>140969.92333333334</v>
      </c>
      <c r="E1229" s="210">
        <f t="shared" si="38"/>
        <v>-2.2254277415824255</v>
      </c>
    </row>
    <row r="1230" spans="2:5" ht="15" x14ac:dyDescent="0.25">
      <c r="B1230" s="203">
        <f t="shared" si="37"/>
        <v>40475</v>
      </c>
      <c r="C1230" s="313">
        <v>0.8847235015560253</v>
      </c>
      <c r="D1230" s="313">
        <v>1154582.6193333333</v>
      </c>
      <c r="E1230" s="210">
        <f t="shared" si="38"/>
        <v>-0.12248011041019473</v>
      </c>
    </row>
    <row r="1231" spans="2:5" ht="15" x14ac:dyDescent="0.25">
      <c r="B1231" s="203">
        <f t="shared" si="37"/>
        <v>40476</v>
      </c>
      <c r="C1231" s="313">
        <v>0.13026630837213676</v>
      </c>
      <c r="D1231" s="313">
        <v>170000.24896666667</v>
      </c>
      <c r="E1231" s="210">
        <f t="shared" si="38"/>
        <v>-2.038174397955181</v>
      </c>
    </row>
    <row r="1232" spans="2:5" ht="15" x14ac:dyDescent="0.25">
      <c r="B1232" s="203">
        <f t="shared" si="37"/>
        <v>40477</v>
      </c>
      <c r="C1232" s="313">
        <v>0.10372222247972132</v>
      </c>
      <c r="D1232" s="313">
        <v>135359.66333333333</v>
      </c>
      <c r="E1232" s="210">
        <f t="shared" si="38"/>
        <v>-2.2660388908539955</v>
      </c>
    </row>
    <row r="1233" spans="2:5" ht="15" x14ac:dyDescent="0.25">
      <c r="B1233" s="203">
        <f t="shared" si="37"/>
        <v>40478</v>
      </c>
      <c r="C1233" s="313">
        <v>0.12531296108927537</v>
      </c>
      <c r="D1233" s="313">
        <v>163536.02746666665</v>
      </c>
      <c r="E1233" s="210">
        <f t="shared" si="38"/>
        <v>-2.0769409819726037</v>
      </c>
    </row>
    <row r="1234" spans="2:5" ht="15" x14ac:dyDescent="0.25">
      <c r="B1234" s="203">
        <f t="shared" si="37"/>
        <v>40479</v>
      </c>
      <c r="C1234" s="313">
        <v>0.22067905518325903</v>
      </c>
      <c r="D1234" s="313">
        <v>287990.76900000003</v>
      </c>
      <c r="E1234" s="210">
        <f t="shared" si="38"/>
        <v>-1.5110458719752404</v>
      </c>
    </row>
    <row r="1235" spans="2:5" ht="15" x14ac:dyDescent="0.25">
      <c r="B1235" s="203">
        <f t="shared" si="37"/>
        <v>40480</v>
      </c>
      <c r="C1235" s="313">
        <v>4.1457976229165944E-2</v>
      </c>
      <c r="D1235" s="313">
        <v>54103.523533333333</v>
      </c>
      <c r="E1235" s="210">
        <f t="shared" si="38"/>
        <v>-3.1830749857764435</v>
      </c>
    </row>
    <row r="1236" spans="2:5" ht="15" x14ac:dyDescent="0.25">
      <c r="B1236" s="203">
        <f t="shared" si="37"/>
        <v>40481</v>
      </c>
      <c r="C1236" s="313">
        <v>3.9818516041855254E-2</v>
      </c>
      <c r="D1236" s="313">
        <v>51963.993800000004</v>
      </c>
      <c r="E1236" s="210">
        <f t="shared" si="38"/>
        <v>-3.2234232476940656</v>
      </c>
    </row>
    <row r="1237" spans="2:5" ht="15" x14ac:dyDescent="0.25">
      <c r="B1237" s="203">
        <f t="shared" ref="B1237:B1300" si="39">B1236+1</f>
        <v>40482</v>
      </c>
      <c r="C1237" s="313">
        <v>0.30533280916929573</v>
      </c>
      <c r="D1237" s="313">
        <v>398465.68330000003</v>
      </c>
      <c r="E1237" s="210">
        <f t="shared" si="38"/>
        <v>-1.1863529196720364</v>
      </c>
    </row>
    <row r="1238" spans="2:5" ht="15" x14ac:dyDescent="0.25">
      <c r="B1238" s="203">
        <f t="shared" si="39"/>
        <v>40483</v>
      </c>
      <c r="C1238" s="313">
        <v>4.9824493620825451E-2</v>
      </c>
      <c r="D1238" s="313">
        <v>65092.0602</v>
      </c>
      <c r="E1238" s="210">
        <f t="shared" si="38"/>
        <v>-2.9992485760894558</v>
      </c>
    </row>
    <row r="1239" spans="2:5" ht="15" x14ac:dyDescent="0.25">
      <c r="B1239" s="203">
        <f t="shared" si="39"/>
        <v>40484</v>
      </c>
      <c r="C1239" s="313">
        <v>3.9390275503719811E-2</v>
      </c>
      <c r="D1239" s="313">
        <v>51460.51666666667</v>
      </c>
      <c r="E1239" s="210">
        <f t="shared" si="38"/>
        <v>-3.2342363077683922</v>
      </c>
    </row>
    <row r="1240" spans="2:5" ht="15" x14ac:dyDescent="0.25">
      <c r="B1240" s="203">
        <f t="shared" si="39"/>
        <v>40485</v>
      </c>
      <c r="C1240" s="313">
        <v>0.23865041722942251</v>
      </c>
      <c r="D1240" s="313">
        <v>311779.3317333333</v>
      </c>
      <c r="E1240" s="210">
        <f t="shared" si="38"/>
        <v>-1.432755487241701</v>
      </c>
    </row>
    <row r="1241" spans="2:5" ht="15" x14ac:dyDescent="0.25">
      <c r="B1241" s="203">
        <f t="shared" si="39"/>
        <v>40486</v>
      </c>
      <c r="C1241" s="313">
        <v>0.12128341033995679</v>
      </c>
      <c r="D1241" s="313">
        <v>158447.91333333333</v>
      </c>
      <c r="E1241" s="210">
        <f t="shared" si="38"/>
        <v>-2.1096252379257314</v>
      </c>
    </row>
    <row r="1242" spans="2:5" ht="15" x14ac:dyDescent="0.25">
      <c r="B1242" s="203">
        <f t="shared" si="39"/>
        <v>40487</v>
      </c>
      <c r="C1242" s="313">
        <v>2.0714958789598711E-2</v>
      </c>
      <c r="D1242" s="313">
        <v>27062.58</v>
      </c>
      <c r="E1242" s="210">
        <f t="shared" si="38"/>
        <v>-3.876899192853799</v>
      </c>
    </row>
    <row r="1243" spans="2:5" ht="15" x14ac:dyDescent="0.25">
      <c r="B1243" s="203">
        <f t="shared" si="39"/>
        <v>40488</v>
      </c>
      <c r="C1243" s="313">
        <v>0.10768610438305609</v>
      </c>
      <c r="D1243" s="313">
        <v>140684.02666666667</v>
      </c>
      <c r="E1243" s="210">
        <f t="shared" si="38"/>
        <v>-2.2285347246567282</v>
      </c>
    </row>
    <row r="1244" spans="2:5" ht="15" x14ac:dyDescent="0.25">
      <c r="B1244" s="203">
        <f t="shared" si="39"/>
        <v>40489</v>
      </c>
      <c r="C1244" s="313">
        <v>4.0799227885358551E-2</v>
      </c>
      <c r="D1244" s="313">
        <v>53301.21</v>
      </c>
      <c r="E1244" s="210">
        <f t="shared" si="38"/>
        <v>-3.1990921221295561</v>
      </c>
    </row>
    <row r="1245" spans="2:5" ht="15" x14ac:dyDescent="0.25">
      <c r="B1245" s="203">
        <f t="shared" si="39"/>
        <v>40490</v>
      </c>
      <c r="C1245" s="313">
        <v>0.31292496416186083</v>
      </c>
      <c r="D1245" s="313">
        <v>408813.6</v>
      </c>
      <c r="E1245" s="210">
        <f t="shared" si="38"/>
        <v>-1.1617918482943459</v>
      </c>
    </row>
    <row r="1246" spans="2:5" ht="15" x14ac:dyDescent="0.25">
      <c r="B1246" s="203">
        <f t="shared" si="39"/>
        <v>40491</v>
      </c>
      <c r="C1246" s="313">
        <v>9.6815921227312252E-2</v>
      </c>
      <c r="D1246" s="313">
        <v>126482.92666666667</v>
      </c>
      <c r="E1246" s="210">
        <f t="shared" si="38"/>
        <v>-2.3349438227354531</v>
      </c>
    </row>
    <row r="1247" spans="2:5" ht="15" x14ac:dyDescent="0.25">
      <c r="B1247" s="203">
        <f t="shared" si="39"/>
        <v>40492</v>
      </c>
      <c r="C1247" s="313">
        <v>4.2587721841233654E-2</v>
      </c>
      <c r="D1247" s="313">
        <v>55637.746666666666</v>
      </c>
      <c r="E1247" s="210">
        <f t="shared" ref="E1247:E1310" si="40">IF(C1247=0,"",LN(C1247))</f>
        <v>-3.1561892869394406</v>
      </c>
    </row>
    <row r="1248" spans="2:5" ht="15" x14ac:dyDescent="0.25">
      <c r="B1248" s="203">
        <f t="shared" si="39"/>
        <v>40493</v>
      </c>
      <c r="C1248" s="313">
        <v>0.23829983372329885</v>
      </c>
      <c r="D1248" s="313">
        <v>311321.32</v>
      </c>
      <c r="E1248" s="210">
        <f t="shared" si="40"/>
        <v>-1.4342255926397536</v>
      </c>
    </row>
    <row r="1249" spans="2:5" ht="15" x14ac:dyDescent="0.25">
      <c r="B1249" s="203">
        <f t="shared" si="39"/>
        <v>40494</v>
      </c>
      <c r="C1249" s="313">
        <v>8.1064921912511342E-2</v>
      </c>
      <c r="D1249" s="313">
        <v>105905.39700000001</v>
      </c>
      <c r="E1249" s="210">
        <f t="shared" si="40"/>
        <v>-2.5125049402506439</v>
      </c>
    </row>
    <row r="1250" spans="2:5" ht="15" x14ac:dyDescent="0.25">
      <c r="B1250" s="203">
        <f t="shared" si="39"/>
        <v>40495</v>
      </c>
      <c r="C1250" s="313">
        <v>6.209608680500551E-3</v>
      </c>
      <c r="D1250" s="313">
        <v>8112.4000000000005</v>
      </c>
      <c r="E1250" s="210">
        <f t="shared" si="40"/>
        <v>-5.0816573994343903</v>
      </c>
    </row>
    <row r="1251" spans="2:5" ht="15" x14ac:dyDescent="0.25">
      <c r="B1251" s="203">
        <f t="shared" si="39"/>
        <v>40496</v>
      </c>
      <c r="C1251" s="313">
        <v>2.893748270315941E-2</v>
      </c>
      <c r="D1251" s="313">
        <v>37804.706666666672</v>
      </c>
      <c r="E1251" s="210">
        <f t="shared" si="40"/>
        <v>-3.5426175448668551</v>
      </c>
    </row>
    <row r="1252" spans="2:5" ht="15" x14ac:dyDescent="0.25">
      <c r="B1252" s="203">
        <f t="shared" si="39"/>
        <v>40497</v>
      </c>
      <c r="C1252" s="313">
        <v>4.0442139410241405E-2</v>
      </c>
      <c r="D1252" s="313">
        <v>52834.7</v>
      </c>
      <c r="E1252" s="210">
        <f t="shared" si="40"/>
        <v>-3.2078829829096773</v>
      </c>
    </row>
    <row r="1253" spans="2:5" ht="15" x14ac:dyDescent="0.25">
      <c r="B1253" s="203">
        <f t="shared" si="39"/>
        <v>40498</v>
      </c>
      <c r="C1253" s="313">
        <v>0.12730605614647333</v>
      </c>
      <c r="D1253" s="313">
        <v>166316.06</v>
      </c>
      <c r="E1253" s="210">
        <f t="shared" si="40"/>
        <v>-2.0611612007367581</v>
      </c>
    </row>
    <row r="1254" spans="2:5" ht="15" x14ac:dyDescent="0.25">
      <c r="B1254" s="203">
        <f t="shared" si="39"/>
        <v>40499</v>
      </c>
      <c r="C1254" s="313">
        <v>8.5991271170540187E-2</v>
      </c>
      <c r="D1254" s="313">
        <v>112341.31233333334</v>
      </c>
      <c r="E1254" s="210">
        <f t="shared" si="40"/>
        <v>-2.453509485896876</v>
      </c>
    </row>
    <row r="1255" spans="2:5" ht="15" x14ac:dyDescent="0.25">
      <c r="B1255" s="203">
        <f t="shared" si="39"/>
        <v>40500</v>
      </c>
      <c r="C1255" s="313">
        <v>0.24109565969082541</v>
      </c>
      <c r="D1255" s="313">
        <v>314973.86233333335</v>
      </c>
      <c r="E1255" s="210">
        <f t="shared" si="40"/>
        <v>-1.422561496068933</v>
      </c>
    </row>
    <row r="1256" spans="2:5" ht="15" x14ac:dyDescent="0.25">
      <c r="B1256" s="203">
        <f t="shared" si="39"/>
        <v>40501</v>
      </c>
      <c r="C1256" s="313">
        <v>0.23045965904195984</v>
      </c>
      <c r="D1256" s="313">
        <v>301078.70466666669</v>
      </c>
      <c r="E1256" s="210">
        <f t="shared" si="40"/>
        <v>-1.4676794468646899</v>
      </c>
    </row>
    <row r="1257" spans="2:5" ht="15" x14ac:dyDescent="0.25">
      <c r="B1257" s="203">
        <f t="shared" si="39"/>
        <v>40502</v>
      </c>
      <c r="C1257" s="313">
        <v>3.0491356495327606E-2</v>
      </c>
      <c r="D1257" s="313">
        <v>39834.729233333332</v>
      </c>
      <c r="E1257" s="210">
        <f t="shared" si="40"/>
        <v>-3.4903120291281406</v>
      </c>
    </row>
    <row r="1258" spans="2:5" ht="15" x14ac:dyDescent="0.25">
      <c r="B1258" s="203">
        <f t="shared" si="39"/>
        <v>40503</v>
      </c>
      <c r="C1258" s="313">
        <v>3.1895117184637403E-2</v>
      </c>
      <c r="D1258" s="313">
        <v>41668.639999999999</v>
      </c>
      <c r="E1258" s="210">
        <f t="shared" si="40"/>
        <v>-3.445302347219489</v>
      </c>
    </row>
    <row r="1259" spans="2:5" ht="15" x14ac:dyDescent="0.25">
      <c r="B1259" s="203">
        <f t="shared" si="39"/>
        <v>40504</v>
      </c>
      <c r="C1259" s="313">
        <v>0.12093458628929796</v>
      </c>
      <c r="D1259" s="313">
        <v>157992.20019999999</v>
      </c>
      <c r="E1259" s="210">
        <f t="shared" si="40"/>
        <v>-2.1125054887465815</v>
      </c>
    </row>
    <row r="1260" spans="2:5" ht="15" x14ac:dyDescent="0.25">
      <c r="B1260" s="203">
        <f t="shared" si="39"/>
        <v>40505</v>
      </c>
      <c r="C1260" s="313">
        <v>0.25402396785397385</v>
      </c>
      <c r="D1260" s="313">
        <v>331863.75226666668</v>
      </c>
      <c r="E1260" s="210">
        <f t="shared" si="40"/>
        <v>-1.3703266547855606</v>
      </c>
    </row>
    <row r="1261" spans="2:5" ht="15" x14ac:dyDescent="0.25">
      <c r="B1261" s="203">
        <f t="shared" si="39"/>
        <v>40506</v>
      </c>
      <c r="C1261" s="313">
        <v>0.12815842559409479</v>
      </c>
      <c r="D1261" s="313">
        <v>167429.61840000001</v>
      </c>
      <c r="E1261" s="210">
        <f t="shared" si="40"/>
        <v>-2.0544880804278169</v>
      </c>
    </row>
    <row r="1262" spans="2:5" ht="15" x14ac:dyDescent="0.25">
      <c r="B1262" s="203">
        <f t="shared" si="39"/>
        <v>40507</v>
      </c>
      <c r="C1262" s="313">
        <v>7.6172225104293501E-2</v>
      </c>
      <c r="D1262" s="313">
        <v>99513.446133333331</v>
      </c>
      <c r="E1262" s="210">
        <f t="shared" si="40"/>
        <v>-2.5747583826794429</v>
      </c>
    </row>
    <row r="1263" spans="2:5" ht="15" x14ac:dyDescent="0.25">
      <c r="B1263" s="203">
        <f t="shared" si="39"/>
        <v>40508</v>
      </c>
      <c r="C1263" s="313">
        <v>4.0893763776017944E-2</v>
      </c>
      <c r="D1263" s="313">
        <v>53424.714233333332</v>
      </c>
      <c r="E1263" s="210">
        <f t="shared" si="40"/>
        <v>-3.1967777024728492</v>
      </c>
    </row>
    <row r="1264" spans="2:5" ht="15" x14ac:dyDescent="0.25">
      <c r="B1264" s="203">
        <f t="shared" si="39"/>
        <v>40509</v>
      </c>
      <c r="C1264" s="313">
        <v>5.8078900782046111E-2</v>
      </c>
      <c r="D1264" s="313">
        <v>75875.839999999997</v>
      </c>
      <c r="E1264" s="210">
        <f t="shared" si="40"/>
        <v>-2.845952834573652</v>
      </c>
    </row>
    <row r="1265" spans="2:5" ht="15" x14ac:dyDescent="0.25">
      <c r="B1265" s="203">
        <f t="shared" si="39"/>
        <v>40510</v>
      </c>
      <c r="C1265" s="313">
        <v>2.1743366862006345E-2</v>
      </c>
      <c r="D1265" s="313">
        <v>28406.12</v>
      </c>
      <c r="E1265" s="210">
        <f t="shared" si="40"/>
        <v>-3.8284465398225964</v>
      </c>
    </row>
    <row r="1266" spans="2:5" ht="15" x14ac:dyDescent="0.25">
      <c r="B1266" s="203">
        <f t="shared" si="39"/>
        <v>40511</v>
      </c>
      <c r="C1266" s="313">
        <v>3.3947829362201622E-2</v>
      </c>
      <c r="D1266" s="313">
        <v>44350.358466666672</v>
      </c>
      <c r="E1266" s="210">
        <f t="shared" si="40"/>
        <v>-3.382930363333621</v>
      </c>
    </row>
    <row r="1267" spans="2:5" ht="15" x14ac:dyDescent="0.25">
      <c r="B1267" s="203">
        <f t="shared" si="39"/>
        <v>40512</v>
      </c>
      <c r="C1267" s="313">
        <v>6.1787201051315632E-2</v>
      </c>
      <c r="D1267" s="313">
        <v>80720.463333333319</v>
      </c>
      <c r="E1267" s="210">
        <f t="shared" si="40"/>
        <v>-2.7840590386967441</v>
      </c>
    </row>
    <row r="1268" spans="2:5" ht="15" x14ac:dyDescent="0.25">
      <c r="B1268" s="203">
        <f t="shared" si="39"/>
        <v>40513</v>
      </c>
      <c r="C1268" s="313">
        <v>0.43026760290456301</v>
      </c>
      <c r="D1268" s="313">
        <v>563044.97226666671</v>
      </c>
      <c r="E1268" s="210">
        <f t="shared" si="40"/>
        <v>-0.8433479315267991</v>
      </c>
    </row>
    <row r="1269" spans="2:5" ht="15" x14ac:dyDescent="0.25">
      <c r="B1269" s="203">
        <f t="shared" si="39"/>
        <v>40514</v>
      </c>
      <c r="C1269" s="313">
        <v>0.42506117786195985</v>
      </c>
      <c r="D1269" s="313">
        <v>556231.8833333333</v>
      </c>
      <c r="E1269" s="210">
        <f t="shared" si="40"/>
        <v>-0.85552217250673279</v>
      </c>
    </row>
    <row r="1270" spans="2:5" ht="15" x14ac:dyDescent="0.25">
      <c r="B1270" s="203">
        <f t="shared" si="39"/>
        <v>40515</v>
      </c>
      <c r="C1270" s="313">
        <v>0.15212403913135542</v>
      </c>
      <c r="D1270" s="313">
        <v>199068.38166666668</v>
      </c>
      <c r="E1270" s="210">
        <f t="shared" si="40"/>
        <v>-1.8830590440043007</v>
      </c>
    </row>
    <row r="1271" spans="2:5" ht="15" x14ac:dyDescent="0.25">
      <c r="B1271" s="203">
        <f t="shared" si="39"/>
        <v>40516</v>
      </c>
      <c r="C1271" s="313">
        <v>7.0403519576005935E-2</v>
      </c>
      <c r="D1271" s="313">
        <v>92129.51999999999</v>
      </c>
      <c r="E1271" s="210">
        <f t="shared" si="40"/>
        <v>-2.6535120230904403</v>
      </c>
    </row>
    <row r="1272" spans="2:5" ht="15" x14ac:dyDescent="0.25">
      <c r="B1272" s="203">
        <f t="shared" si="39"/>
        <v>40517</v>
      </c>
      <c r="C1272" s="313">
        <v>0.65102649241812438</v>
      </c>
      <c r="D1272" s="313">
        <v>851928.4066333333</v>
      </c>
      <c r="E1272" s="210">
        <f t="shared" si="40"/>
        <v>-0.42920494264286879</v>
      </c>
    </row>
    <row r="1273" spans="2:5" ht="15" x14ac:dyDescent="0.25">
      <c r="B1273" s="203">
        <f t="shared" si="39"/>
        <v>40518</v>
      </c>
      <c r="C1273" s="313">
        <v>0.19052995776043144</v>
      </c>
      <c r="D1273" s="313">
        <v>249326.07999999999</v>
      </c>
      <c r="E1273" s="210">
        <f t="shared" si="40"/>
        <v>-1.6579458381942744</v>
      </c>
    </row>
    <row r="1274" spans="2:5" ht="15" x14ac:dyDescent="0.25">
      <c r="B1274" s="203">
        <f t="shared" si="39"/>
        <v>40519</v>
      </c>
      <c r="C1274" s="313">
        <v>0.25070491344214918</v>
      </c>
      <c r="D1274" s="313">
        <v>328070.57766666671</v>
      </c>
      <c r="E1274" s="210">
        <f t="shared" si="40"/>
        <v>-1.3834786751182451</v>
      </c>
    </row>
    <row r="1275" spans="2:5" ht="15" x14ac:dyDescent="0.25">
      <c r="B1275" s="203">
        <f t="shared" si="39"/>
        <v>40520</v>
      </c>
      <c r="C1275" s="313">
        <v>8.0851085433204822E-2</v>
      </c>
      <c r="D1275" s="313">
        <v>105801.12666666668</v>
      </c>
      <c r="E1275" s="210">
        <f t="shared" si="40"/>
        <v>-2.5151462677775891</v>
      </c>
    </row>
    <row r="1276" spans="2:5" ht="15" x14ac:dyDescent="0.25">
      <c r="B1276" s="203">
        <f t="shared" si="39"/>
        <v>40521</v>
      </c>
      <c r="C1276" s="313">
        <v>0.14781544686497389</v>
      </c>
      <c r="D1276" s="313">
        <v>193430.19</v>
      </c>
      <c r="E1276" s="210">
        <f t="shared" si="40"/>
        <v>-1.9117907639873915</v>
      </c>
    </row>
    <row r="1277" spans="2:5" ht="15" x14ac:dyDescent="0.25">
      <c r="B1277" s="203">
        <f t="shared" si="39"/>
        <v>40522</v>
      </c>
      <c r="C1277" s="313">
        <v>8.6215726111928792E-2</v>
      </c>
      <c r="D1277" s="313">
        <v>112821.25539999999</v>
      </c>
      <c r="E1277" s="210">
        <f t="shared" si="40"/>
        <v>-2.4509026804588121</v>
      </c>
    </row>
    <row r="1278" spans="2:5" ht="15" x14ac:dyDescent="0.25">
      <c r="B1278" s="203">
        <f t="shared" si="39"/>
        <v>40523</v>
      </c>
      <c r="C1278" s="313">
        <v>0.22742125413927522</v>
      </c>
      <c r="D1278" s="313">
        <v>297601.75496666663</v>
      </c>
      <c r="E1278" s="210">
        <f t="shared" si="40"/>
        <v>-1.4809512361614412</v>
      </c>
    </row>
    <row r="1279" spans="2:5" ht="15" x14ac:dyDescent="0.25">
      <c r="B1279" s="203">
        <f t="shared" si="39"/>
        <v>40524</v>
      </c>
      <c r="C1279" s="313">
        <v>0.10606189972903687</v>
      </c>
      <c r="D1279" s="313">
        <v>138791.81</v>
      </c>
      <c r="E1279" s="210">
        <f t="shared" si="40"/>
        <v>-2.2437323956002957</v>
      </c>
    </row>
    <row r="1280" spans="2:5" ht="15" x14ac:dyDescent="0.25">
      <c r="B1280" s="203">
        <f t="shared" si="39"/>
        <v>40525</v>
      </c>
      <c r="C1280" s="313">
        <v>0.12374075907865623</v>
      </c>
      <c r="D1280" s="313">
        <v>161926.23333333334</v>
      </c>
      <c r="E1280" s="210">
        <f t="shared" si="40"/>
        <v>-2.0895665544334565</v>
      </c>
    </row>
    <row r="1281" spans="2:5" ht="15" x14ac:dyDescent="0.25">
      <c r="B1281" s="203">
        <f t="shared" si="39"/>
        <v>40526</v>
      </c>
      <c r="C1281" s="313">
        <v>0.38537126291020513</v>
      </c>
      <c r="D1281" s="313">
        <v>504293.95699999999</v>
      </c>
      <c r="E1281" s="210">
        <f t="shared" si="40"/>
        <v>-0.95354809010417763</v>
      </c>
    </row>
    <row r="1282" spans="2:5" ht="15" x14ac:dyDescent="0.25">
      <c r="B1282" s="203">
        <f t="shared" si="39"/>
        <v>40527</v>
      </c>
      <c r="C1282" s="313">
        <v>6.4334855608462327</v>
      </c>
      <c r="D1282" s="313">
        <v>8418811.1647999994</v>
      </c>
      <c r="E1282" s="210">
        <f t="shared" si="40"/>
        <v>1.8615164692704869</v>
      </c>
    </row>
    <row r="1283" spans="2:5" ht="15" x14ac:dyDescent="0.25">
      <c r="B1283" s="203">
        <f t="shared" si="39"/>
        <v>40528</v>
      </c>
      <c r="C1283" s="313">
        <v>25.221186267569994</v>
      </c>
      <c r="D1283" s="313">
        <v>33004256.018099997</v>
      </c>
      <c r="E1283" s="210">
        <f t="shared" si="40"/>
        <v>3.2276843662097221</v>
      </c>
    </row>
    <row r="1284" spans="2:5" ht="15" x14ac:dyDescent="0.25">
      <c r="B1284" s="203">
        <f t="shared" si="39"/>
        <v>40529</v>
      </c>
      <c r="C1284" s="313">
        <v>2.1573079006695881</v>
      </c>
      <c r="D1284" s="313">
        <v>2823037.0097666667</v>
      </c>
      <c r="E1284" s="210">
        <f t="shared" si="40"/>
        <v>0.76886110208298586</v>
      </c>
    </row>
    <row r="1285" spans="2:5" ht="15" x14ac:dyDescent="0.25">
      <c r="B1285" s="203">
        <f t="shared" si="39"/>
        <v>40530</v>
      </c>
      <c r="C1285" s="313">
        <v>0.70078397870048836</v>
      </c>
      <c r="D1285" s="313">
        <v>917040.68163333333</v>
      </c>
      <c r="E1285" s="210">
        <f t="shared" si="40"/>
        <v>-0.35555560106464923</v>
      </c>
    </row>
    <row r="1286" spans="2:5" ht="15" x14ac:dyDescent="0.25">
      <c r="B1286" s="203">
        <f t="shared" si="39"/>
        <v>40531</v>
      </c>
      <c r="C1286" s="313">
        <v>0.33807410041285035</v>
      </c>
      <c r="D1286" s="313">
        <v>442401.24333333335</v>
      </c>
      <c r="E1286" s="210">
        <f t="shared" si="40"/>
        <v>-1.0844901755362579</v>
      </c>
    </row>
    <row r="1287" spans="2:5" ht="15" x14ac:dyDescent="0.25">
      <c r="B1287" s="203">
        <f t="shared" si="39"/>
        <v>40532</v>
      </c>
      <c r="C1287" s="313">
        <v>0.34997120584720692</v>
      </c>
      <c r="D1287" s="313">
        <v>457969.70666666667</v>
      </c>
      <c r="E1287" s="210">
        <f t="shared" si="40"/>
        <v>-1.0499043968909383</v>
      </c>
    </row>
    <row r="1288" spans="2:5" ht="15" x14ac:dyDescent="0.25">
      <c r="B1288" s="203">
        <f t="shared" si="39"/>
        <v>40533</v>
      </c>
      <c r="C1288" s="313">
        <v>4.3051012382586733E-2</v>
      </c>
      <c r="D1288" s="313">
        <v>56336.23333333333</v>
      </c>
      <c r="E1288" s="210">
        <f t="shared" si="40"/>
        <v>-3.1453695319485111</v>
      </c>
    </row>
    <row r="1289" spans="2:5" ht="15" x14ac:dyDescent="0.25">
      <c r="B1289" s="203">
        <f t="shared" si="39"/>
        <v>40534</v>
      </c>
      <c r="C1289" s="313">
        <v>0.54679360401742316</v>
      </c>
      <c r="D1289" s="313">
        <v>715530.02720000001</v>
      </c>
      <c r="E1289" s="210">
        <f t="shared" si="40"/>
        <v>-0.60368387131592782</v>
      </c>
    </row>
    <row r="1290" spans="2:5" ht="15" x14ac:dyDescent="0.25">
      <c r="B1290" s="203">
        <f t="shared" si="39"/>
        <v>40535</v>
      </c>
      <c r="C1290" s="313">
        <v>0.17249679026035375</v>
      </c>
      <c r="D1290" s="313">
        <v>225728.01166666669</v>
      </c>
      <c r="E1290" s="210">
        <f t="shared" si="40"/>
        <v>-1.7573766498701935</v>
      </c>
    </row>
    <row r="1291" spans="2:5" ht="15" x14ac:dyDescent="0.25">
      <c r="B1291" s="203">
        <f t="shared" si="39"/>
        <v>40536</v>
      </c>
      <c r="C1291" s="313">
        <v>0.35875851896806726</v>
      </c>
      <c r="D1291" s="313">
        <v>469468.71899999998</v>
      </c>
      <c r="E1291" s="210">
        <f t="shared" si="40"/>
        <v>-1.0251057659377916</v>
      </c>
    </row>
    <row r="1292" spans="2:5" ht="15" x14ac:dyDescent="0.25">
      <c r="B1292" s="203">
        <f t="shared" si="39"/>
        <v>40537</v>
      </c>
      <c r="C1292" s="313">
        <v>0.39135694944262034</v>
      </c>
      <c r="D1292" s="313">
        <v>512126.78170000005</v>
      </c>
      <c r="E1292" s="210">
        <f t="shared" si="40"/>
        <v>-0.93813522127397986</v>
      </c>
    </row>
    <row r="1293" spans="2:5" ht="15" x14ac:dyDescent="0.25">
      <c r="B1293" s="203">
        <f t="shared" si="39"/>
        <v>40538</v>
      </c>
      <c r="C1293" s="313">
        <v>0.47204407714162683</v>
      </c>
      <c r="D1293" s="313">
        <v>617713.35450000002</v>
      </c>
      <c r="E1293" s="210">
        <f t="shared" si="40"/>
        <v>-0.75068291398194187</v>
      </c>
    </row>
    <row r="1294" spans="2:5" ht="15" x14ac:dyDescent="0.25">
      <c r="B1294" s="203">
        <f t="shared" si="39"/>
        <v>40539</v>
      </c>
      <c r="C1294" s="313">
        <v>1.9115708750435869</v>
      </c>
      <c r="D1294" s="313">
        <v>2501467.3729999997</v>
      </c>
      <c r="E1294" s="210">
        <f t="shared" si="40"/>
        <v>0.64792535170058141</v>
      </c>
    </row>
    <row r="1295" spans="2:5" ht="15" x14ac:dyDescent="0.25">
      <c r="B1295" s="203">
        <f t="shared" si="39"/>
        <v>40540</v>
      </c>
      <c r="C1295" s="313">
        <v>0.60612584183826446</v>
      </c>
      <c r="D1295" s="313">
        <v>793171.7505666666</v>
      </c>
      <c r="E1295" s="210">
        <f t="shared" si="40"/>
        <v>-0.5006676546720179</v>
      </c>
    </row>
    <row r="1296" spans="2:5" ht="15" x14ac:dyDescent="0.25">
      <c r="B1296" s="203">
        <f t="shared" si="39"/>
        <v>40541</v>
      </c>
      <c r="C1296" s="313">
        <v>0.23782295843262155</v>
      </c>
      <c r="D1296" s="313">
        <v>311213.34753333335</v>
      </c>
      <c r="E1296" s="210">
        <f t="shared" si="40"/>
        <v>-1.4362287542526615</v>
      </c>
    </row>
    <row r="1297" spans="2:5" ht="15" x14ac:dyDescent="0.25">
      <c r="B1297" s="203">
        <f t="shared" si="39"/>
        <v>40542</v>
      </c>
      <c r="C1297" s="313">
        <v>0.12490902416373625</v>
      </c>
      <c r="D1297" s="313">
        <v>163455.01630000002</v>
      </c>
      <c r="E1297" s="210">
        <f t="shared" si="40"/>
        <v>-2.080169613349812</v>
      </c>
    </row>
    <row r="1298" spans="2:5" ht="15" x14ac:dyDescent="0.25">
      <c r="B1298" s="203">
        <f t="shared" si="39"/>
        <v>40543</v>
      </c>
      <c r="C1298" s="313">
        <v>0.18927215599346114</v>
      </c>
      <c r="D1298" s="313">
        <v>247680.13</v>
      </c>
      <c r="E1298" s="210">
        <f t="shared" si="40"/>
        <v>-1.6645693208963768</v>
      </c>
    </row>
    <row r="1299" spans="2:5" ht="15" x14ac:dyDescent="0.25">
      <c r="B1299" s="203">
        <f t="shared" si="39"/>
        <v>40544</v>
      </c>
      <c r="C1299" s="313">
        <v>0.2000161508219008</v>
      </c>
      <c r="D1299" s="313">
        <v>262066.52499999999</v>
      </c>
      <c r="E1299" s="210">
        <f t="shared" si="40"/>
        <v>-1.6093571615850339</v>
      </c>
    </row>
    <row r="1300" spans="2:5" ht="15" x14ac:dyDescent="0.25">
      <c r="B1300" s="203">
        <f t="shared" si="39"/>
        <v>40545</v>
      </c>
      <c r="C1300" s="313">
        <v>4.824073009833689E-2</v>
      </c>
      <c r="D1300" s="313">
        <v>63206.298333333332</v>
      </c>
      <c r="E1300" s="210">
        <f t="shared" si="40"/>
        <v>-3.0315515919692593</v>
      </c>
    </row>
    <row r="1301" spans="2:5" ht="15" x14ac:dyDescent="0.25">
      <c r="B1301" s="203">
        <f t="shared" ref="B1301:B1364" si="41">B1300+1</f>
        <v>40546</v>
      </c>
      <c r="C1301" s="313">
        <v>0.26992195060590585</v>
      </c>
      <c r="D1301" s="313">
        <v>353658.97866666666</v>
      </c>
      <c r="E1301" s="210">
        <f t="shared" si="40"/>
        <v>-1.3096224336030557</v>
      </c>
    </row>
    <row r="1302" spans="2:5" ht="15" x14ac:dyDescent="0.25">
      <c r="B1302" s="203">
        <f t="shared" si="41"/>
        <v>40547</v>
      </c>
      <c r="C1302" s="313">
        <v>0.13413880518868224</v>
      </c>
      <c r="D1302" s="313">
        <v>175752.26</v>
      </c>
      <c r="E1302" s="210">
        <f t="shared" si="40"/>
        <v>-2.0088801555465605</v>
      </c>
    </row>
    <row r="1303" spans="2:5" ht="15" x14ac:dyDescent="0.25">
      <c r="B1303" s="203">
        <f t="shared" si="41"/>
        <v>40548</v>
      </c>
      <c r="C1303" s="313">
        <v>0.7723350783849795</v>
      </c>
      <c r="D1303" s="313">
        <v>1011934.1328</v>
      </c>
      <c r="E1303" s="210">
        <f t="shared" si="40"/>
        <v>-0.25833678376641422</v>
      </c>
    </row>
    <row r="1304" spans="2:5" ht="15" x14ac:dyDescent="0.25">
      <c r="B1304" s="203">
        <f t="shared" si="41"/>
        <v>40549</v>
      </c>
      <c r="C1304" s="313">
        <v>0.23227495051485061</v>
      </c>
      <c r="D1304" s="313">
        <v>304332.86950000003</v>
      </c>
      <c r="E1304" s="210">
        <f t="shared" si="40"/>
        <v>-1.4598334775003088</v>
      </c>
    </row>
    <row r="1305" spans="2:5" ht="15" x14ac:dyDescent="0.25">
      <c r="B1305" s="203">
        <f t="shared" si="41"/>
        <v>40550</v>
      </c>
      <c r="C1305" s="313">
        <v>0.69742746326185456</v>
      </c>
      <c r="D1305" s="313">
        <v>913788.16653333325</v>
      </c>
      <c r="E1305" s="210">
        <f t="shared" si="40"/>
        <v>-0.36035676601801098</v>
      </c>
    </row>
    <row r="1306" spans="2:5" ht="15" x14ac:dyDescent="0.25">
      <c r="B1306" s="203">
        <f t="shared" si="41"/>
        <v>40551</v>
      </c>
      <c r="C1306" s="313">
        <v>0.28889594333496793</v>
      </c>
      <c r="D1306" s="313">
        <v>378519.21279999998</v>
      </c>
      <c r="E1306" s="210">
        <f t="shared" si="40"/>
        <v>-1.2416887133705004</v>
      </c>
    </row>
    <row r="1307" spans="2:5" ht="15" x14ac:dyDescent="0.25">
      <c r="B1307" s="203">
        <f t="shared" si="41"/>
        <v>40552</v>
      </c>
      <c r="C1307" s="313">
        <v>8.7012307295069338</v>
      </c>
      <c r="D1307" s="313">
        <v>11400585.858366668</v>
      </c>
      <c r="E1307" s="210">
        <f t="shared" si="40"/>
        <v>2.1634644788172852</v>
      </c>
    </row>
    <row r="1308" spans="2:5" ht="15" x14ac:dyDescent="0.25">
      <c r="B1308" s="203">
        <f t="shared" si="41"/>
        <v>40553</v>
      </c>
      <c r="C1308" s="313">
        <v>15.735381933500491</v>
      </c>
      <c r="D1308" s="313">
        <v>20616919.413333334</v>
      </c>
      <c r="E1308" s="210">
        <f t="shared" si="40"/>
        <v>2.7559118030848646</v>
      </c>
    </row>
    <row r="1309" spans="2:5" ht="15" x14ac:dyDescent="0.25">
      <c r="B1309" s="203">
        <f t="shared" si="41"/>
        <v>40554</v>
      </c>
      <c r="C1309" s="313">
        <v>83.297221319504075</v>
      </c>
      <c r="D1309" s="313">
        <v>109138253.30433333</v>
      </c>
      <c r="E1309" s="210">
        <f t="shared" si="40"/>
        <v>4.4224151911074685</v>
      </c>
    </row>
    <row r="1310" spans="2:5" ht="15" x14ac:dyDescent="0.25">
      <c r="B1310" s="203">
        <f t="shared" si="41"/>
        <v>40555</v>
      </c>
      <c r="C1310" s="313">
        <v>292.29492803092472</v>
      </c>
      <c r="D1310" s="313">
        <v>382972653.70533329</v>
      </c>
      <c r="E1310" s="210">
        <f t="shared" si="40"/>
        <v>5.6777633200368713</v>
      </c>
    </row>
    <row r="1311" spans="2:5" ht="15" x14ac:dyDescent="0.25">
      <c r="B1311" s="203">
        <f t="shared" si="41"/>
        <v>40556</v>
      </c>
      <c r="C1311" s="313">
        <v>1.5881932884510022</v>
      </c>
      <c r="D1311" s="313">
        <v>2080893.4399666667</v>
      </c>
      <c r="E1311" s="210">
        <f t="shared" ref="E1311:E1374" si="42">IF(C1311=0,"",LN(C1311))</f>
        <v>0.4625970735860262</v>
      </c>
    </row>
    <row r="1312" spans="2:5" ht="15" x14ac:dyDescent="0.25">
      <c r="B1312" s="203">
        <f t="shared" si="41"/>
        <v>40557</v>
      </c>
      <c r="C1312" s="313">
        <v>0.82648652121046573</v>
      </c>
      <c r="D1312" s="313">
        <v>1082884.8054666668</v>
      </c>
      <c r="E1312" s="210">
        <f t="shared" si="42"/>
        <v>-0.19057167012933812</v>
      </c>
    </row>
    <row r="1313" spans="2:5" ht="15" x14ac:dyDescent="0.25">
      <c r="B1313" s="203">
        <f t="shared" si="41"/>
        <v>40558</v>
      </c>
      <c r="C1313" s="313">
        <v>0.74839687963193768</v>
      </c>
      <c r="D1313" s="313">
        <v>980569.66279999993</v>
      </c>
      <c r="E1313" s="210">
        <f t="shared" si="42"/>
        <v>-0.28982185397633309</v>
      </c>
    </row>
    <row r="1314" spans="2:5" ht="15" x14ac:dyDescent="0.25">
      <c r="B1314" s="203">
        <f t="shared" si="41"/>
        <v>40559</v>
      </c>
      <c r="C1314" s="313">
        <v>9.9142589768518974E-2</v>
      </c>
      <c r="D1314" s="313">
        <v>129899.28</v>
      </c>
      <c r="E1314" s="210">
        <f t="shared" si="42"/>
        <v>-2.3111961643936012</v>
      </c>
    </row>
    <row r="1315" spans="2:5" ht="15" x14ac:dyDescent="0.25">
      <c r="B1315" s="203">
        <f t="shared" si="41"/>
        <v>40560</v>
      </c>
      <c r="C1315" s="313">
        <v>0.50311446375145252</v>
      </c>
      <c r="D1315" s="313">
        <v>659194.06333333335</v>
      </c>
      <c r="E1315" s="210">
        <f t="shared" si="42"/>
        <v>-0.68693757264060773</v>
      </c>
    </row>
    <row r="1316" spans="2:5" ht="15" x14ac:dyDescent="0.25">
      <c r="B1316" s="203">
        <f t="shared" si="41"/>
        <v>40561</v>
      </c>
      <c r="C1316" s="313">
        <v>7.1077851150963394</v>
      </c>
      <c r="D1316" s="313">
        <v>9312810.6800666656</v>
      </c>
      <c r="E1316" s="210">
        <f t="shared" si="42"/>
        <v>1.9611906784196047</v>
      </c>
    </row>
    <row r="1317" spans="2:5" ht="15" x14ac:dyDescent="0.25">
      <c r="B1317" s="203">
        <f t="shared" si="41"/>
        <v>40562</v>
      </c>
      <c r="C1317" s="313">
        <v>1.637543066142588</v>
      </c>
      <c r="D1317" s="313">
        <v>2145552.8422000003</v>
      </c>
      <c r="E1317" s="210">
        <f t="shared" si="42"/>
        <v>0.49319698811583762</v>
      </c>
    </row>
    <row r="1318" spans="2:5" ht="15" x14ac:dyDescent="0.25">
      <c r="B1318" s="203">
        <f t="shared" si="41"/>
        <v>40563</v>
      </c>
      <c r="C1318" s="313">
        <v>0.71815244085889129</v>
      </c>
      <c r="D1318" s="313">
        <v>940942.58799999999</v>
      </c>
      <c r="E1318" s="210">
        <f t="shared" si="42"/>
        <v>-0.33107341929522183</v>
      </c>
    </row>
    <row r="1319" spans="2:5" ht="15" x14ac:dyDescent="0.25">
      <c r="B1319" s="203">
        <f t="shared" si="41"/>
        <v>40564</v>
      </c>
      <c r="C1319" s="313">
        <v>0.3982232560907798</v>
      </c>
      <c r="D1319" s="313">
        <v>521762.79</v>
      </c>
      <c r="E1319" s="210">
        <f t="shared" si="42"/>
        <v>-0.92074248601679998</v>
      </c>
    </row>
    <row r="1320" spans="2:5" ht="15" x14ac:dyDescent="0.25">
      <c r="B1320" s="203">
        <f t="shared" si="41"/>
        <v>40565</v>
      </c>
      <c r="C1320" s="313">
        <v>0.48454661378003955</v>
      </c>
      <c r="D1320" s="313">
        <v>634865.96833333327</v>
      </c>
      <c r="E1320" s="210">
        <f t="shared" si="42"/>
        <v>-0.72454164220688722</v>
      </c>
    </row>
    <row r="1321" spans="2:5" ht="15" x14ac:dyDescent="0.25">
      <c r="B1321" s="203">
        <f t="shared" si="41"/>
        <v>40566</v>
      </c>
      <c r="C1321" s="313">
        <v>0.12006596446464581</v>
      </c>
      <c r="D1321" s="313">
        <v>157313.64666666667</v>
      </c>
      <c r="E1321" s="210">
        <f t="shared" si="42"/>
        <v>-2.1197139833598704</v>
      </c>
    </row>
    <row r="1322" spans="2:5" ht="15" x14ac:dyDescent="0.25">
      <c r="B1322" s="203">
        <f t="shared" si="41"/>
        <v>40567</v>
      </c>
      <c r="C1322" s="313">
        <v>5.09894157571796E-2</v>
      </c>
      <c r="D1322" s="313">
        <v>66807.7</v>
      </c>
      <c r="E1322" s="210">
        <f t="shared" si="42"/>
        <v>-2.9761372019689567</v>
      </c>
    </row>
    <row r="1323" spans="2:5" ht="15" x14ac:dyDescent="0.25">
      <c r="B1323" s="203">
        <f t="shared" si="41"/>
        <v>40568</v>
      </c>
      <c r="C1323" s="313">
        <v>7.932447311821636E-2</v>
      </c>
      <c r="D1323" s="313">
        <v>103933.0520666667</v>
      </c>
      <c r="E1323" s="210">
        <f t="shared" si="42"/>
        <v>-2.5342085835996531</v>
      </c>
    </row>
    <row r="1324" spans="2:5" ht="15" x14ac:dyDescent="0.25">
      <c r="B1324" s="203">
        <f t="shared" si="41"/>
        <v>40569</v>
      </c>
      <c r="C1324" s="313">
        <v>7.2835960891669488E-3</v>
      </c>
      <c r="D1324" s="313">
        <v>9543.1629333333294</v>
      </c>
      <c r="E1324" s="210">
        <f t="shared" si="42"/>
        <v>-4.9221305704435538</v>
      </c>
    </row>
    <row r="1325" spans="2:5" ht="15" x14ac:dyDescent="0.25">
      <c r="B1325" s="203">
        <f t="shared" si="41"/>
        <v>40570</v>
      </c>
      <c r="C1325" s="313">
        <v>3.39440642606188E-2</v>
      </c>
      <c r="D1325" s="313">
        <v>44474.423333333332</v>
      </c>
      <c r="E1325" s="210">
        <f t="shared" si="42"/>
        <v>-3.3830412779475982</v>
      </c>
    </row>
    <row r="1326" spans="2:5" ht="15" x14ac:dyDescent="0.25">
      <c r="B1326" s="203">
        <f t="shared" si="41"/>
        <v>40571</v>
      </c>
      <c r="C1326" s="313">
        <v>0.18373502578264686</v>
      </c>
      <c r="D1326" s="313">
        <v>240734.55833333329</v>
      </c>
      <c r="E1326" s="210">
        <f t="shared" si="42"/>
        <v>-1.694260636549209</v>
      </c>
    </row>
    <row r="1327" spans="2:5" ht="15" x14ac:dyDescent="0.25">
      <c r="B1327" s="203">
        <f t="shared" si="41"/>
        <v>40572</v>
      </c>
      <c r="C1327" s="313">
        <v>7.4590549461384117E-2</v>
      </c>
      <c r="D1327" s="313">
        <v>97730.53833333333</v>
      </c>
      <c r="E1327" s="210">
        <f t="shared" si="42"/>
        <v>-2.5957414626206377</v>
      </c>
    </row>
    <row r="1328" spans="2:5" ht="15" x14ac:dyDescent="0.25">
      <c r="B1328" s="203">
        <f t="shared" si="41"/>
        <v>40573</v>
      </c>
      <c r="C1328" s="313">
        <v>0.1033641514507926</v>
      </c>
      <c r="D1328" s="313">
        <v>135430.48333333334</v>
      </c>
      <c r="E1328" s="210">
        <f t="shared" si="42"/>
        <v>-2.2694970747893373</v>
      </c>
    </row>
    <row r="1329" spans="2:5" ht="15" x14ac:dyDescent="0.25">
      <c r="B1329" s="203">
        <f t="shared" si="41"/>
        <v>40574</v>
      </c>
      <c r="C1329" s="313">
        <v>0.13938339948441913</v>
      </c>
      <c r="D1329" s="313">
        <v>182623.86809999999</v>
      </c>
      <c r="E1329" s="210">
        <f t="shared" si="42"/>
        <v>-1.9705268732245766</v>
      </c>
    </row>
    <row r="1330" spans="2:5" ht="15" x14ac:dyDescent="0.25">
      <c r="B1330" s="203">
        <f t="shared" si="41"/>
        <v>40575</v>
      </c>
      <c r="C1330" s="313">
        <v>0.48096233359364365</v>
      </c>
      <c r="D1330" s="313">
        <v>630665.21283333329</v>
      </c>
      <c r="E1330" s="210">
        <f t="shared" si="42"/>
        <v>-0.73196632047977284</v>
      </c>
    </row>
    <row r="1331" spans="2:5" ht="15" x14ac:dyDescent="0.25">
      <c r="B1331" s="203">
        <f t="shared" si="41"/>
        <v>40576</v>
      </c>
      <c r="C1331" s="313">
        <v>0.13051972742117587</v>
      </c>
      <c r="D1331" s="313">
        <v>171144.90246666665</v>
      </c>
      <c r="E1331" s="210">
        <f t="shared" si="42"/>
        <v>-2.0362308956657573</v>
      </c>
    </row>
    <row r="1332" spans="2:5" ht="15" x14ac:dyDescent="0.25">
      <c r="B1332" s="203">
        <f t="shared" si="41"/>
        <v>40577</v>
      </c>
      <c r="C1332" s="313">
        <v>0.37551487811267054</v>
      </c>
      <c r="D1332" s="313">
        <v>492396.50173333328</v>
      </c>
      <c r="E1332" s="210">
        <f t="shared" si="42"/>
        <v>-0.97945718642527912</v>
      </c>
    </row>
    <row r="1333" spans="2:5" ht="15" x14ac:dyDescent="0.25">
      <c r="B1333" s="203">
        <f t="shared" si="41"/>
        <v>40578</v>
      </c>
      <c r="C1333" s="313">
        <v>0.32376999284532881</v>
      </c>
      <c r="D1333" s="313">
        <v>424545.66019999998</v>
      </c>
      <c r="E1333" s="210">
        <f t="shared" si="42"/>
        <v>-1.1277219139126813</v>
      </c>
    </row>
    <row r="1334" spans="2:5" ht="15" x14ac:dyDescent="0.25">
      <c r="B1334" s="203">
        <f t="shared" si="41"/>
        <v>40579</v>
      </c>
      <c r="C1334" s="313">
        <v>0.10302417168814219</v>
      </c>
      <c r="D1334" s="313">
        <v>135091.16333333333</v>
      </c>
      <c r="E1334" s="210">
        <f t="shared" si="42"/>
        <v>-2.2727916417008385</v>
      </c>
    </row>
    <row r="1335" spans="2:5" ht="15" x14ac:dyDescent="0.25">
      <c r="B1335" s="203">
        <f t="shared" si="41"/>
        <v>40580</v>
      </c>
      <c r="C1335" s="313">
        <v>0.46452246263574126</v>
      </c>
      <c r="D1335" s="313">
        <v>609108.31743333337</v>
      </c>
      <c r="E1335" s="210">
        <f t="shared" si="42"/>
        <v>-0.76674536315531305</v>
      </c>
    </row>
    <row r="1336" spans="2:5" ht="15" x14ac:dyDescent="0.25">
      <c r="B1336" s="203">
        <f t="shared" si="41"/>
        <v>40581</v>
      </c>
      <c r="C1336" s="313">
        <v>0.7516751173954912</v>
      </c>
      <c r="D1336" s="313">
        <v>985639.2378</v>
      </c>
      <c r="E1336" s="210">
        <f t="shared" si="42"/>
        <v>-0.2854510731219107</v>
      </c>
    </row>
    <row r="1337" spans="2:5" ht="15" x14ac:dyDescent="0.25">
      <c r="B1337" s="203">
        <f t="shared" si="41"/>
        <v>40582</v>
      </c>
      <c r="C1337" s="313">
        <v>0.24313622652932765</v>
      </c>
      <c r="D1337" s="313">
        <v>318814.07200000004</v>
      </c>
      <c r="E1337" s="210">
        <f t="shared" si="42"/>
        <v>-1.4141333897193995</v>
      </c>
    </row>
    <row r="1338" spans="2:5" ht="15" x14ac:dyDescent="0.25">
      <c r="B1338" s="203">
        <f t="shared" si="41"/>
        <v>40583</v>
      </c>
      <c r="C1338" s="313">
        <v>0.16404427561970911</v>
      </c>
      <c r="D1338" s="313">
        <v>215104.19999999998</v>
      </c>
      <c r="E1338" s="210">
        <f t="shared" si="42"/>
        <v>-1.8076189143032606</v>
      </c>
    </row>
    <row r="1339" spans="2:5" ht="15" x14ac:dyDescent="0.25">
      <c r="B1339" s="203">
        <f t="shared" si="41"/>
        <v>40584</v>
      </c>
      <c r="C1339" s="313">
        <v>0.13065410677665698</v>
      </c>
      <c r="D1339" s="313">
        <v>171321.10833333334</v>
      </c>
      <c r="E1339" s="210">
        <f t="shared" si="42"/>
        <v>-2.0352018540869787</v>
      </c>
    </row>
    <row r="1340" spans="2:5" ht="15" x14ac:dyDescent="0.25">
      <c r="B1340" s="203">
        <f t="shared" si="41"/>
        <v>40585</v>
      </c>
      <c r="C1340" s="313">
        <v>5.8360314119346834E-2</v>
      </c>
      <c r="D1340" s="313">
        <v>76525.368733333336</v>
      </c>
      <c r="E1340" s="210">
        <f t="shared" si="42"/>
        <v>-2.8411191728994942</v>
      </c>
    </row>
    <row r="1341" spans="2:5" ht="15" x14ac:dyDescent="0.25">
      <c r="B1341" s="203">
        <f t="shared" si="41"/>
        <v>40586</v>
      </c>
      <c r="C1341" s="313">
        <v>0.25807149482231334</v>
      </c>
      <c r="D1341" s="313">
        <v>338398.04666666663</v>
      </c>
      <c r="E1341" s="210">
        <f t="shared" si="42"/>
        <v>-1.3545186207344861</v>
      </c>
    </row>
    <row r="1342" spans="2:5" ht="15" x14ac:dyDescent="0.25">
      <c r="B1342" s="203">
        <f t="shared" si="41"/>
        <v>40587</v>
      </c>
      <c r="C1342" s="313">
        <v>0.25263764763886792</v>
      </c>
      <c r="D1342" s="313">
        <v>331272.87666666665</v>
      </c>
      <c r="E1342" s="210">
        <f t="shared" si="42"/>
        <v>-1.3757990396372644</v>
      </c>
    </row>
    <row r="1343" spans="2:5" ht="15" x14ac:dyDescent="0.25">
      <c r="B1343" s="203">
        <f t="shared" si="41"/>
        <v>40588</v>
      </c>
      <c r="C1343" s="313">
        <v>0.11401995841502248</v>
      </c>
      <c r="D1343" s="313">
        <v>149509.46533333333</v>
      </c>
      <c r="E1343" s="210">
        <f t="shared" si="42"/>
        <v>-2.171381772095287</v>
      </c>
    </row>
    <row r="1344" spans="2:5" ht="15" x14ac:dyDescent="0.25">
      <c r="B1344" s="203">
        <f t="shared" si="41"/>
        <v>40589</v>
      </c>
      <c r="C1344" s="313">
        <v>0.11480011975824478</v>
      </c>
      <c r="D1344" s="313">
        <v>150532.45733333332</v>
      </c>
      <c r="E1344" s="210">
        <f t="shared" si="42"/>
        <v>-2.1645627519069297</v>
      </c>
    </row>
    <row r="1345" spans="2:5" ht="15" x14ac:dyDescent="0.25">
      <c r="B1345" s="203">
        <f t="shared" si="41"/>
        <v>40590</v>
      </c>
      <c r="C1345" s="313">
        <v>0.15842034047323914</v>
      </c>
      <c r="D1345" s="313">
        <v>207729.77583333335</v>
      </c>
      <c r="E1345" s="210">
        <f t="shared" si="42"/>
        <v>-1.8425033957674068</v>
      </c>
    </row>
    <row r="1346" spans="2:5" ht="15" x14ac:dyDescent="0.25">
      <c r="B1346" s="203">
        <f t="shared" si="41"/>
        <v>40591</v>
      </c>
      <c r="C1346" s="313">
        <v>0.38656519999289446</v>
      </c>
      <c r="D1346" s="313">
        <v>506886.3133333333</v>
      </c>
      <c r="E1346" s="210">
        <f t="shared" si="42"/>
        <v>-0.95045473179784501</v>
      </c>
    </row>
    <row r="1347" spans="2:5" ht="15" x14ac:dyDescent="0.25">
      <c r="B1347" s="203">
        <f t="shared" si="41"/>
        <v>40592</v>
      </c>
      <c r="C1347" s="313">
        <v>0.20830852771211406</v>
      </c>
      <c r="D1347" s="313">
        <v>273146.00913333334</v>
      </c>
      <c r="E1347" s="210">
        <f t="shared" si="42"/>
        <v>-1.5687349919847335</v>
      </c>
    </row>
    <row r="1348" spans="2:5" ht="15" x14ac:dyDescent="0.25">
      <c r="B1348" s="203">
        <f t="shared" si="41"/>
        <v>40593</v>
      </c>
      <c r="C1348" s="313">
        <v>0.13208161984824224</v>
      </c>
      <c r="D1348" s="313">
        <v>173192.9448</v>
      </c>
      <c r="E1348" s="210">
        <f t="shared" si="42"/>
        <v>-2.0243352153006908</v>
      </c>
    </row>
    <row r="1349" spans="2:5" ht="15" x14ac:dyDescent="0.25">
      <c r="B1349" s="203">
        <f t="shared" si="41"/>
        <v>40594</v>
      </c>
      <c r="C1349" s="313">
        <v>0.18650068847060097</v>
      </c>
      <c r="D1349" s="313">
        <v>244550.3279</v>
      </c>
      <c r="E1349" s="210">
        <f t="shared" si="42"/>
        <v>-1.679320348373708</v>
      </c>
    </row>
    <row r="1350" spans="2:5" ht="15" x14ac:dyDescent="0.25">
      <c r="B1350" s="203">
        <f t="shared" si="41"/>
        <v>40595</v>
      </c>
      <c r="C1350" s="313">
        <v>8.0624625222178388</v>
      </c>
      <c r="D1350" s="313">
        <v>10571960.1877</v>
      </c>
      <c r="E1350" s="210">
        <f t="shared" si="42"/>
        <v>2.0872190337039971</v>
      </c>
    </row>
    <row r="1351" spans="2:5" ht="15" x14ac:dyDescent="0.25">
      <c r="B1351" s="203">
        <f t="shared" si="41"/>
        <v>40596</v>
      </c>
      <c r="C1351" s="313">
        <v>1.4803273450534447</v>
      </c>
      <c r="D1351" s="313">
        <v>1941089.5509333333</v>
      </c>
      <c r="E1351" s="210">
        <f t="shared" si="42"/>
        <v>0.39226324240970017</v>
      </c>
    </row>
    <row r="1352" spans="2:5" ht="15" x14ac:dyDescent="0.25">
      <c r="B1352" s="203">
        <f t="shared" si="41"/>
        <v>40597</v>
      </c>
      <c r="C1352" s="313">
        <v>0.37993692128229106</v>
      </c>
      <c r="D1352" s="313">
        <v>498194.93666666665</v>
      </c>
      <c r="E1352" s="210">
        <f t="shared" si="42"/>
        <v>-0.96775003666622017</v>
      </c>
    </row>
    <row r="1353" spans="2:5" ht="15" x14ac:dyDescent="0.25">
      <c r="B1353" s="203">
        <f t="shared" si="41"/>
        <v>40598</v>
      </c>
      <c r="C1353" s="313">
        <v>0.35134278701106786</v>
      </c>
      <c r="D1353" s="313">
        <v>460700.67876666668</v>
      </c>
      <c r="E1353" s="210">
        <f t="shared" si="42"/>
        <v>-1.045992930909811</v>
      </c>
    </row>
    <row r="1354" spans="2:5" ht="15" x14ac:dyDescent="0.25">
      <c r="B1354" s="203">
        <f t="shared" si="41"/>
        <v>40599</v>
      </c>
      <c r="C1354" s="313">
        <v>0.22359643807054169</v>
      </c>
      <c r="D1354" s="313">
        <v>293192.38816666667</v>
      </c>
      <c r="E1354" s="210">
        <f t="shared" si="42"/>
        <v>-1.4979124677451519</v>
      </c>
    </row>
    <row r="1355" spans="2:5" ht="15" x14ac:dyDescent="0.25">
      <c r="B1355" s="203">
        <f t="shared" si="41"/>
        <v>40600</v>
      </c>
      <c r="C1355" s="313">
        <v>0.1909400995809323</v>
      </c>
      <c r="D1355" s="313">
        <v>250371.53666666668</v>
      </c>
      <c r="E1355" s="210">
        <f t="shared" si="42"/>
        <v>-1.6557955148824168</v>
      </c>
    </row>
    <row r="1356" spans="2:5" ht="15" x14ac:dyDescent="0.25">
      <c r="B1356" s="203">
        <f t="shared" si="41"/>
        <v>40601</v>
      </c>
      <c r="C1356" s="313">
        <v>7.1758177125496828E-2</v>
      </c>
      <c r="D1356" s="313">
        <v>94093.41</v>
      </c>
      <c r="E1356" s="210">
        <f t="shared" si="42"/>
        <v>-2.6344534639302619</v>
      </c>
    </row>
    <row r="1357" spans="2:5" ht="15" x14ac:dyDescent="0.25">
      <c r="B1357" s="203">
        <f t="shared" si="41"/>
        <v>40602</v>
      </c>
      <c r="C1357" s="313">
        <v>0.32235551657764605</v>
      </c>
      <c r="D1357" s="313">
        <v>422690.91833333333</v>
      </c>
      <c r="E1357" s="210">
        <f t="shared" si="42"/>
        <v>-1.1321002537449982</v>
      </c>
    </row>
    <row r="1358" spans="2:5" ht="15" x14ac:dyDescent="0.25">
      <c r="B1358" s="203">
        <f t="shared" si="41"/>
        <v>40603</v>
      </c>
      <c r="C1358" s="313">
        <v>0.31484151913510144</v>
      </c>
      <c r="D1358" s="313">
        <v>413296.01273333334</v>
      </c>
      <c r="E1358" s="210">
        <f t="shared" si="42"/>
        <v>-1.1556858806175674</v>
      </c>
    </row>
    <row r="1359" spans="2:5" ht="15" x14ac:dyDescent="0.25">
      <c r="B1359" s="203">
        <f t="shared" si="41"/>
        <v>40604</v>
      </c>
      <c r="C1359" s="313">
        <v>0.70155280336190595</v>
      </c>
      <c r="D1359" s="313">
        <v>920936.27659999998</v>
      </c>
      <c r="E1359" s="210">
        <f t="shared" si="42"/>
        <v>-0.35445911019557819</v>
      </c>
    </row>
    <row r="1360" spans="2:5" ht="15" x14ac:dyDescent="0.25">
      <c r="B1360" s="203">
        <f t="shared" si="41"/>
        <v>40605</v>
      </c>
      <c r="C1360" s="313">
        <v>0.93846112695343997</v>
      </c>
      <c r="D1360" s="313">
        <v>1231928.5046666667</v>
      </c>
      <c r="E1360" s="210">
        <f t="shared" si="42"/>
        <v>-6.3513844214658097E-2</v>
      </c>
    </row>
    <row r="1361" spans="2:5" ht="15" x14ac:dyDescent="0.25">
      <c r="B1361" s="203">
        <f t="shared" si="41"/>
        <v>40606</v>
      </c>
      <c r="C1361" s="313">
        <v>0.11251098071078826</v>
      </c>
      <c r="D1361" s="313">
        <v>147694.4332</v>
      </c>
      <c r="E1361" s="210">
        <f t="shared" si="42"/>
        <v>-2.1847044557827311</v>
      </c>
    </row>
    <row r="1362" spans="2:5" ht="15" x14ac:dyDescent="0.25">
      <c r="B1362" s="203">
        <f t="shared" si="41"/>
        <v>40607</v>
      </c>
      <c r="C1362" s="313">
        <v>0.26572959007057956</v>
      </c>
      <c r="D1362" s="313">
        <v>348826.22960000002</v>
      </c>
      <c r="E1362" s="210">
        <f t="shared" si="42"/>
        <v>-1.3252760659490337</v>
      </c>
    </row>
    <row r="1363" spans="2:5" ht="15" x14ac:dyDescent="0.25">
      <c r="B1363" s="203">
        <f t="shared" si="41"/>
        <v>40608</v>
      </c>
      <c r="C1363" s="313">
        <v>0.32239078982240116</v>
      </c>
      <c r="D1363" s="313">
        <v>423206.02550000005</v>
      </c>
      <c r="E1363" s="210">
        <f t="shared" si="42"/>
        <v>-1.1319908363061075</v>
      </c>
    </row>
    <row r="1364" spans="2:5" ht="15" x14ac:dyDescent="0.25">
      <c r="B1364" s="203">
        <f t="shared" si="41"/>
        <v>40609</v>
      </c>
      <c r="C1364" s="313">
        <v>0.14223898516584021</v>
      </c>
      <c r="D1364" s="313">
        <v>186718.71990000003</v>
      </c>
      <c r="E1364" s="210">
        <f t="shared" si="42"/>
        <v>-1.9502466419028479</v>
      </c>
    </row>
    <row r="1365" spans="2:5" ht="15" x14ac:dyDescent="0.25">
      <c r="B1365" s="203">
        <f t="shared" ref="B1365:B1428" si="43">B1364+1</f>
        <v>40610</v>
      </c>
      <c r="C1365" s="313">
        <v>4.9355872170825855E-2</v>
      </c>
      <c r="D1365" s="313">
        <v>64790.01</v>
      </c>
      <c r="E1365" s="210">
        <f t="shared" si="42"/>
        <v>-3.0086985298911388</v>
      </c>
    </row>
    <row r="1366" spans="2:5" ht="15" x14ac:dyDescent="0.25">
      <c r="B1366" s="203">
        <f t="shared" si="43"/>
        <v>40611</v>
      </c>
      <c r="C1366" s="313">
        <v>8.6503573656776148E-2</v>
      </c>
      <c r="D1366" s="313">
        <v>113554.21666666667</v>
      </c>
      <c r="E1366" s="210">
        <f t="shared" si="42"/>
        <v>-2.4475695519465317</v>
      </c>
    </row>
    <row r="1367" spans="2:5" ht="15" x14ac:dyDescent="0.25">
      <c r="B1367" s="203">
        <f t="shared" si="43"/>
        <v>40612</v>
      </c>
      <c r="C1367" s="313">
        <v>6.4813284538722496E-2</v>
      </c>
      <c r="D1367" s="313">
        <v>85081.129533333326</v>
      </c>
      <c r="E1367" s="210">
        <f t="shared" si="42"/>
        <v>-2.736244688321622</v>
      </c>
    </row>
    <row r="1368" spans="2:5" ht="15" x14ac:dyDescent="0.25">
      <c r="B1368" s="203">
        <f t="shared" si="43"/>
        <v>40613</v>
      </c>
      <c r="C1368" s="313">
        <v>0.38626008026171926</v>
      </c>
      <c r="D1368" s="313">
        <v>507047.96333333332</v>
      </c>
      <c r="E1368" s="210">
        <f t="shared" si="42"/>
        <v>-0.95124435334575363</v>
      </c>
    </row>
    <row r="1369" spans="2:5" ht="15" x14ac:dyDescent="0.25">
      <c r="B1369" s="203">
        <f t="shared" si="43"/>
        <v>40614</v>
      </c>
      <c r="C1369" s="313">
        <v>6.3151548579687217E-2</v>
      </c>
      <c r="D1369" s="313">
        <v>82899.75</v>
      </c>
      <c r="E1369" s="210">
        <f t="shared" si="42"/>
        <v>-2.7622179082426408</v>
      </c>
    </row>
    <row r="1370" spans="2:5" ht="15" x14ac:dyDescent="0.25">
      <c r="B1370" s="203">
        <f t="shared" si="43"/>
        <v>40615</v>
      </c>
      <c r="C1370" s="313">
        <v>0.15296446888546636</v>
      </c>
      <c r="D1370" s="313">
        <v>200798.18333333332</v>
      </c>
      <c r="E1370" s="210">
        <f t="shared" si="42"/>
        <v>-1.8775496140659047</v>
      </c>
    </row>
    <row r="1371" spans="2:5" ht="15" x14ac:dyDescent="0.25">
      <c r="B1371" s="203">
        <f t="shared" si="43"/>
        <v>40616</v>
      </c>
      <c r="C1371" s="313">
        <v>0.21232748763433409</v>
      </c>
      <c r="D1371" s="313">
        <v>278724.6875</v>
      </c>
      <c r="E1371" s="210">
        <f t="shared" si="42"/>
        <v>-1.5496254432215795</v>
      </c>
    </row>
    <row r="1372" spans="2:5" ht="15" x14ac:dyDescent="0.25">
      <c r="B1372" s="203">
        <f t="shared" si="43"/>
        <v>40617</v>
      </c>
      <c r="C1372" s="313">
        <v>4.3914722780141933E-2</v>
      </c>
      <c r="D1372" s="313">
        <v>57647.351833333334</v>
      </c>
      <c r="E1372" s="210">
        <f t="shared" si="42"/>
        <v>-3.1255056442791855</v>
      </c>
    </row>
    <row r="1373" spans="2:5" ht="15" x14ac:dyDescent="0.25">
      <c r="B1373" s="203">
        <f t="shared" si="43"/>
        <v>40618</v>
      </c>
      <c r="C1373" s="313">
        <v>0.23900412991814873</v>
      </c>
      <c r="D1373" s="313">
        <v>313743.41666666669</v>
      </c>
      <c r="E1373" s="210">
        <f t="shared" si="42"/>
        <v>-1.4312744472076697</v>
      </c>
    </row>
    <row r="1374" spans="2:5" ht="15" x14ac:dyDescent="0.25">
      <c r="B1374" s="203">
        <f t="shared" si="43"/>
        <v>40619</v>
      </c>
      <c r="C1374" s="313">
        <v>0.16268127121701992</v>
      </c>
      <c r="D1374" s="313">
        <v>213553.53933333335</v>
      </c>
      <c r="E1374" s="210">
        <f t="shared" si="42"/>
        <v>-1.8159623837554248</v>
      </c>
    </row>
    <row r="1375" spans="2:5" ht="15" x14ac:dyDescent="0.25">
      <c r="B1375" s="203">
        <f t="shared" si="43"/>
        <v>40620</v>
      </c>
      <c r="C1375" s="313">
        <v>6.208093488803898E-2</v>
      </c>
      <c r="D1375" s="313">
        <v>81494.343333333338</v>
      </c>
      <c r="E1375" s="210">
        <f t="shared" ref="E1375:E1438" si="44">IF(C1375=0,"",LN(C1375))</f>
        <v>-2.7793163438127211</v>
      </c>
    </row>
    <row r="1376" spans="2:5" ht="15" x14ac:dyDescent="0.25">
      <c r="B1376" s="203">
        <f t="shared" si="43"/>
        <v>40621</v>
      </c>
      <c r="C1376" s="313">
        <v>0.2885224394837666</v>
      </c>
      <c r="D1376" s="313">
        <v>378746.66006666666</v>
      </c>
      <c r="E1376" s="210">
        <f t="shared" si="44"/>
        <v>-1.242982416218932</v>
      </c>
    </row>
    <row r="1377" spans="2:5" ht="15" x14ac:dyDescent="0.25">
      <c r="B1377" s="203">
        <f t="shared" si="43"/>
        <v>40622</v>
      </c>
      <c r="C1377" s="313">
        <v>0.17169372699297517</v>
      </c>
      <c r="D1377" s="313">
        <v>225384.29166666666</v>
      </c>
      <c r="E1377" s="210">
        <f t="shared" si="44"/>
        <v>-1.7620430464404941</v>
      </c>
    </row>
    <row r="1378" spans="2:5" ht="15" x14ac:dyDescent="0.25">
      <c r="B1378" s="203">
        <f t="shared" si="43"/>
        <v>40623</v>
      </c>
      <c r="C1378" s="313">
        <v>0.41559911108982572</v>
      </c>
      <c r="D1378" s="313">
        <v>545561.6399666667</v>
      </c>
      <c r="E1378" s="210">
        <f t="shared" si="44"/>
        <v>-0.87803415861925171</v>
      </c>
    </row>
    <row r="1379" spans="2:5" ht="15" x14ac:dyDescent="0.25">
      <c r="B1379" s="203">
        <f t="shared" si="43"/>
        <v>40624</v>
      </c>
      <c r="C1379" s="313">
        <v>0.55795748590062633</v>
      </c>
      <c r="D1379" s="313">
        <v>732437.08400000003</v>
      </c>
      <c r="E1379" s="210">
        <f t="shared" si="44"/>
        <v>-0.5834725096456892</v>
      </c>
    </row>
    <row r="1380" spans="2:5" ht="15" x14ac:dyDescent="0.25">
      <c r="B1380" s="203">
        <f t="shared" si="43"/>
        <v>40625</v>
      </c>
      <c r="C1380" s="313">
        <v>0.18420961779395667</v>
      </c>
      <c r="D1380" s="313">
        <v>241814.04266666668</v>
      </c>
      <c r="E1380" s="210">
        <f t="shared" si="44"/>
        <v>-1.6916809426588986</v>
      </c>
    </row>
    <row r="1381" spans="2:5" ht="15" x14ac:dyDescent="0.25">
      <c r="B1381" s="203">
        <f t="shared" si="43"/>
        <v>40626</v>
      </c>
      <c r="C1381" s="313">
        <v>0.17635971798877303</v>
      </c>
      <c r="D1381" s="313">
        <v>231509.39066666667</v>
      </c>
      <c r="E1381" s="210">
        <f t="shared" si="44"/>
        <v>-1.7352295175593793</v>
      </c>
    </row>
    <row r="1382" spans="2:5" ht="15" x14ac:dyDescent="0.25">
      <c r="B1382" s="203">
        <f t="shared" si="43"/>
        <v>40627</v>
      </c>
      <c r="C1382" s="313">
        <v>0.14669948703035457</v>
      </c>
      <c r="D1382" s="313">
        <v>192574.071</v>
      </c>
      <c r="E1382" s="210">
        <f t="shared" si="44"/>
        <v>-1.9193690905649139</v>
      </c>
    </row>
    <row r="1383" spans="2:5" ht="15" x14ac:dyDescent="0.25">
      <c r="B1383" s="203">
        <f t="shared" si="43"/>
        <v>40628</v>
      </c>
      <c r="C1383" s="313">
        <v>0.261592138044973</v>
      </c>
      <c r="D1383" s="313">
        <v>343394.94966666668</v>
      </c>
      <c r="E1383" s="210">
        <f t="shared" si="44"/>
        <v>-1.3409687131956087</v>
      </c>
    </row>
    <row r="1384" spans="2:5" ht="15" x14ac:dyDescent="0.25">
      <c r="B1384" s="203">
        <f t="shared" si="43"/>
        <v>40629</v>
      </c>
      <c r="C1384" s="313">
        <v>0.18078967497971685</v>
      </c>
      <c r="D1384" s="313">
        <v>237324.64516666665</v>
      </c>
      <c r="E1384" s="210">
        <f t="shared" si="44"/>
        <v>-1.7104209400678219</v>
      </c>
    </row>
    <row r="1385" spans="2:5" ht="15" x14ac:dyDescent="0.25">
      <c r="B1385" s="203">
        <f t="shared" si="43"/>
        <v>40630</v>
      </c>
      <c r="C1385" s="313">
        <v>0.2070279366310589</v>
      </c>
      <c r="D1385" s="313">
        <v>271767.90713333333</v>
      </c>
      <c r="E1385" s="210">
        <f t="shared" si="44"/>
        <v>-1.5749015352526587</v>
      </c>
    </row>
    <row r="1386" spans="2:5" ht="15" x14ac:dyDescent="0.25">
      <c r="B1386" s="203">
        <f t="shared" si="43"/>
        <v>40631</v>
      </c>
      <c r="C1386" s="313">
        <v>0.11256305639149206</v>
      </c>
      <c r="D1386" s="313">
        <v>147762.79353333334</v>
      </c>
      <c r="E1386" s="210">
        <f t="shared" si="44"/>
        <v>-2.1842417131021135</v>
      </c>
    </row>
    <row r="1387" spans="2:5" ht="15" x14ac:dyDescent="0.25">
      <c r="B1387" s="203">
        <f t="shared" si="43"/>
        <v>40632</v>
      </c>
      <c r="C1387" s="313">
        <v>0.23030506036842976</v>
      </c>
      <c r="D1387" s="313">
        <v>302324.04996666667</v>
      </c>
      <c r="E1387" s="210">
        <f t="shared" si="44"/>
        <v>-1.4683504994553891</v>
      </c>
    </row>
    <row r="1388" spans="2:5" ht="15" x14ac:dyDescent="0.25">
      <c r="B1388" s="203">
        <f t="shared" si="43"/>
        <v>40633</v>
      </c>
      <c r="C1388" s="313">
        <v>0.23321131723741256</v>
      </c>
      <c r="D1388" s="313">
        <v>306139.12613333331</v>
      </c>
      <c r="E1388" s="210">
        <f t="shared" si="44"/>
        <v>-1.4558102955057668</v>
      </c>
    </row>
    <row r="1389" spans="2:5" ht="15" x14ac:dyDescent="0.25">
      <c r="B1389" s="203">
        <f t="shared" si="43"/>
        <v>40634</v>
      </c>
      <c r="C1389" s="313">
        <v>0.34204086510096371</v>
      </c>
      <c r="D1389" s="313">
        <v>449041.3541</v>
      </c>
      <c r="E1389" s="210">
        <f t="shared" si="44"/>
        <v>-1.0728250604584169</v>
      </c>
    </row>
    <row r="1390" spans="2:5" ht="15" x14ac:dyDescent="0.25">
      <c r="B1390" s="203">
        <f t="shared" si="43"/>
        <v>40635</v>
      </c>
      <c r="C1390" s="313">
        <v>0.12716964945864628</v>
      </c>
      <c r="D1390" s="313">
        <v>166952.07333333333</v>
      </c>
      <c r="E1390" s="210">
        <f t="shared" si="44"/>
        <v>-2.0622332614316461</v>
      </c>
    </row>
    <row r="1391" spans="2:5" ht="15" x14ac:dyDescent="0.25">
      <c r="B1391" s="203">
        <f t="shared" si="43"/>
        <v>40636</v>
      </c>
      <c r="C1391" s="313">
        <v>0.24372120431266683</v>
      </c>
      <c r="D1391" s="313">
        <v>319964.39833333332</v>
      </c>
      <c r="E1391" s="210">
        <f t="shared" si="44"/>
        <v>-1.4117303122359672</v>
      </c>
    </row>
    <row r="1392" spans="2:5" ht="15" x14ac:dyDescent="0.25">
      <c r="B1392" s="203">
        <f t="shared" si="43"/>
        <v>40637</v>
      </c>
      <c r="C1392" s="313">
        <v>0.10902156360719037</v>
      </c>
      <c r="D1392" s="313">
        <v>143126.72999999998</v>
      </c>
      <c r="E1392" s="210">
        <f t="shared" si="44"/>
        <v>-2.2162095850603891</v>
      </c>
    </row>
    <row r="1393" spans="2:5" ht="15" x14ac:dyDescent="0.25">
      <c r="B1393" s="203">
        <f t="shared" si="43"/>
        <v>40638</v>
      </c>
      <c r="C1393" s="313">
        <v>0.26997604757850657</v>
      </c>
      <c r="D1393" s="313">
        <v>354432.53233333334</v>
      </c>
      <c r="E1393" s="210">
        <f t="shared" si="44"/>
        <v>-1.309422036591162</v>
      </c>
    </row>
    <row r="1394" spans="2:5" ht="15" x14ac:dyDescent="0.25">
      <c r="B1394" s="203">
        <f t="shared" si="43"/>
        <v>40639</v>
      </c>
      <c r="C1394" s="313">
        <v>0.23249167328689224</v>
      </c>
      <c r="D1394" s="313">
        <v>305221.93820000003</v>
      </c>
      <c r="E1394" s="210">
        <f t="shared" si="44"/>
        <v>-1.4589008684158746</v>
      </c>
    </row>
    <row r="1395" spans="2:5" ht="15" x14ac:dyDescent="0.25">
      <c r="B1395" s="203">
        <f t="shared" si="43"/>
        <v>40640</v>
      </c>
      <c r="C1395" s="313">
        <v>0.16761718971589201</v>
      </c>
      <c r="D1395" s="313">
        <v>220052.79930000001</v>
      </c>
      <c r="E1395" s="210">
        <f t="shared" si="44"/>
        <v>-1.7860725322561721</v>
      </c>
    </row>
    <row r="1396" spans="2:5" ht="15" x14ac:dyDescent="0.25">
      <c r="B1396" s="203">
        <f t="shared" si="43"/>
        <v>40641</v>
      </c>
      <c r="C1396" s="313">
        <v>0.20043780438557371</v>
      </c>
      <c r="D1396" s="313">
        <v>263140.67200000002</v>
      </c>
      <c r="E1396" s="210">
        <f t="shared" si="44"/>
        <v>-1.6072512829239984</v>
      </c>
    </row>
    <row r="1397" spans="2:5" ht="15" x14ac:dyDescent="0.25">
      <c r="B1397" s="203">
        <f t="shared" si="43"/>
        <v>40642</v>
      </c>
      <c r="C1397" s="313">
        <v>0.26816767445688616</v>
      </c>
      <c r="D1397" s="313">
        <v>352058.44666666666</v>
      </c>
      <c r="E1397" s="210">
        <f t="shared" si="44"/>
        <v>-1.3161428431507145</v>
      </c>
    </row>
    <row r="1398" spans="2:5" ht="15" x14ac:dyDescent="0.25">
      <c r="B1398" s="203">
        <f t="shared" si="43"/>
        <v>40643</v>
      </c>
      <c r="C1398" s="313">
        <v>1.9298382427580956E-2</v>
      </c>
      <c r="D1398" s="313">
        <v>25335.486666666668</v>
      </c>
      <c r="E1398" s="210">
        <f t="shared" si="44"/>
        <v>-3.9477339986261604</v>
      </c>
    </row>
    <row r="1399" spans="2:5" ht="15" x14ac:dyDescent="0.25">
      <c r="B1399" s="203">
        <f t="shared" si="43"/>
        <v>40644</v>
      </c>
      <c r="C1399" s="313">
        <v>9.588768249137937E-2</v>
      </c>
      <c r="D1399" s="313">
        <v>125884.1828</v>
      </c>
      <c r="E1399" s="210">
        <f t="shared" si="44"/>
        <v>-2.3445777465163733</v>
      </c>
    </row>
    <row r="1400" spans="2:5" ht="15" x14ac:dyDescent="0.25">
      <c r="B1400" s="203">
        <f t="shared" si="43"/>
        <v>40645</v>
      </c>
      <c r="C1400" s="313">
        <v>0.31970782387748214</v>
      </c>
      <c r="D1400" s="313">
        <v>419721.87770000001</v>
      </c>
      <c r="E1400" s="210">
        <f t="shared" si="44"/>
        <v>-1.1403477506556328</v>
      </c>
    </row>
    <row r="1401" spans="2:5" ht="15" x14ac:dyDescent="0.25">
      <c r="B1401" s="203">
        <f t="shared" si="43"/>
        <v>40646</v>
      </c>
      <c r="C1401" s="313">
        <v>4.6727538588646242E-2</v>
      </c>
      <c r="D1401" s="313">
        <v>61345.293333333328</v>
      </c>
      <c r="E1401" s="210">
        <f t="shared" si="44"/>
        <v>-3.063421596701239</v>
      </c>
    </row>
    <row r="1402" spans="2:5" ht="15" x14ac:dyDescent="0.25">
      <c r="B1402" s="203">
        <f t="shared" si="43"/>
        <v>40647</v>
      </c>
      <c r="C1402" s="313">
        <v>2.4718773836697527E-2</v>
      </c>
      <c r="D1402" s="313">
        <v>32451.536666666667</v>
      </c>
      <c r="E1402" s="210">
        <f t="shared" si="44"/>
        <v>-3.7001922496982136</v>
      </c>
    </row>
    <row r="1403" spans="2:5" ht="15" x14ac:dyDescent="0.25">
      <c r="B1403" s="203">
        <f t="shared" si="43"/>
        <v>40648</v>
      </c>
      <c r="C1403" s="313">
        <v>0.15296323660186395</v>
      </c>
      <c r="D1403" s="313">
        <v>200814.65666666668</v>
      </c>
      <c r="E1403" s="210">
        <f t="shared" si="44"/>
        <v>-1.8775576701103907</v>
      </c>
    </row>
    <row r="1404" spans="2:5" ht="15" x14ac:dyDescent="0.25">
      <c r="B1404" s="203">
        <f t="shared" si="43"/>
        <v>40649</v>
      </c>
      <c r="C1404" s="313">
        <v>4.2689022435423843E-2</v>
      </c>
      <c r="D1404" s="313">
        <v>56043.41</v>
      </c>
      <c r="E1404" s="210">
        <f t="shared" si="44"/>
        <v>-3.1538134776212385</v>
      </c>
    </row>
    <row r="1405" spans="2:5" ht="15" x14ac:dyDescent="0.25">
      <c r="B1405" s="203">
        <f t="shared" si="43"/>
        <v>40650</v>
      </c>
      <c r="C1405" s="313">
        <v>1.9386739671090305E-2</v>
      </c>
      <c r="D1405" s="313">
        <v>25451.484666666667</v>
      </c>
      <c r="E1405" s="210">
        <f t="shared" si="44"/>
        <v>-3.9431659687293408</v>
      </c>
    </row>
    <row r="1406" spans="2:5" ht="15" x14ac:dyDescent="0.25">
      <c r="B1406" s="203">
        <f t="shared" si="43"/>
        <v>40651</v>
      </c>
      <c r="C1406" s="313">
        <v>0.15599948504307504</v>
      </c>
      <c r="D1406" s="313">
        <v>204800.73333333334</v>
      </c>
      <c r="E1406" s="210">
        <f t="shared" si="44"/>
        <v>-1.8579025727439775</v>
      </c>
    </row>
    <row r="1407" spans="2:5" ht="15" x14ac:dyDescent="0.25">
      <c r="B1407" s="203">
        <f t="shared" si="43"/>
        <v>40652</v>
      </c>
      <c r="C1407" s="313">
        <v>0.11000726019105271</v>
      </c>
      <c r="D1407" s="313">
        <v>144420.78159999999</v>
      </c>
      <c r="E1407" s="210">
        <f t="shared" si="44"/>
        <v>-2.2072089136308968</v>
      </c>
    </row>
    <row r="1408" spans="2:5" ht="15" x14ac:dyDescent="0.25">
      <c r="B1408" s="203">
        <f t="shared" si="43"/>
        <v>40653</v>
      </c>
      <c r="C1408" s="313">
        <v>0.17299404846169919</v>
      </c>
      <c r="D1408" s="313">
        <v>227111.69833333333</v>
      </c>
      <c r="E1408" s="210">
        <f t="shared" si="44"/>
        <v>-1.7544980870316149</v>
      </c>
    </row>
    <row r="1409" spans="2:5" ht="15" x14ac:dyDescent="0.25">
      <c r="B1409" s="203">
        <f t="shared" si="43"/>
        <v>40654</v>
      </c>
      <c r="C1409" s="313">
        <v>3.774668369349584E-2</v>
      </c>
      <c r="D1409" s="313">
        <v>49554.96166666667</v>
      </c>
      <c r="E1409" s="210">
        <f t="shared" si="44"/>
        <v>-3.2768576563249865</v>
      </c>
    </row>
    <row r="1410" spans="2:5" ht="15" x14ac:dyDescent="0.25">
      <c r="B1410" s="203">
        <f t="shared" si="43"/>
        <v>40655</v>
      </c>
      <c r="C1410" s="313">
        <v>0.20242715225786345</v>
      </c>
      <c r="D1410" s="313">
        <v>265752.34666666668</v>
      </c>
      <c r="E1410" s="210">
        <f t="shared" si="44"/>
        <v>-1.5973751990946732</v>
      </c>
    </row>
    <row r="1411" spans="2:5" ht="15" x14ac:dyDescent="0.25">
      <c r="B1411" s="203">
        <f t="shared" si="43"/>
        <v>40656</v>
      </c>
      <c r="C1411" s="313">
        <v>0.1944520118283484</v>
      </c>
      <c r="D1411" s="313">
        <v>255282.34666666668</v>
      </c>
      <c r="E1411" s="210">
        <f t="shared" si="44"/>
        <v>-1.6375698721837182</v>
      </c>
    </row>
    <row r="1412" spans="2:5" ht="15" x14ac:dyDescent="0.25">
      <c r="B1412" s="203">
        <f t="shared" si="43"/>
        <v>40657</v>
      </c>
      <c r="C1412" s="313">
        <v>0.21573594676371288</v>
      </c>
      <c r="D1412" s="313">
        <v>283224.52533333335</v>
      </c>
      <c r="E1412" s="210">
        <f t="shared" si="44"/>
        <v>-1.5337000878088547</v>
      </c>
    </row>
    <row r="1413" spans="2:5" ht="15" x14ac:dyDescent="0.25">
      <c r="B1413" s="203">
        <f t="shared" si="43"/>
        <v>40658</v>
      </c>
      <c r="C1413" s="313">
        <v>8.4506146964787934E-3</v>
      </c>
      <c r="D1413" s="313">
        <v>11094.216666666671</v>
      </c>
      <c r="E1413" s="210">
        <f t="shared" si="44"/>
        <v>-4.7735160951134352</v>
      </c>
    </row>
    <row r="1414" spans="2:5" ht="15" x14ac:dyDescent="0.25">
      <c r="B1414" s="203">
        <f t="shared" si="43"/>
        <v>40659</v>
      </c>
      <c r="C1414" s="313">
        <v>5.5102528844616621E-3</v>
      </c>
      <c r="D1414" s="313">
        <v>7234.0227999999997</v>
      </c>
      <c r="E1414" s="210">
        <f t="shared" si="44"/>
        <v>-5.201144761323901</v>
      </c>
    </row>
    <row r="1415" spans="2:5" ht="15" x14ac:dyDescent="0.25">
      <c r="B1415" s="203">
        <f t="shared" si="43"/>
        <v>40660</v>
      </c>
      <c r="C1415" s="313">
        <v>0.34923655041989066</v>
      </c>
      <c r="D1415" s="313">
        <v>458488.0624</v>
      </c>
      <c r="E1415" s="210">
        <f t="shared" si="44"/>
        <v>-1.0520057914795309</v>
      </c>
    </row>
    <row r="1416" spans="2:5" ht="15" x14ac:dyDescent="0.25">
      <c r="B1416" s="203">
        <f t="shared" si="43"/>
        <v>40661</v>
      </c>
      <c r="C1416" s="313">
        <v>4.3592841977275389E-3</v>
      </c>
      <c r="D1416" s="313">
        <v>5722.9970999999996</v>
      </c>
      <c r="E1416" s="210">
        <f t="shared" si="44"/>
        <v>-5.4354474099324905</v>
      </c>
    </row>
    <row r="1417" spans="2:5" ht="15" x14ac:dyDescent="0.25">
      <c r="B1417" s="203">
        <f t="shared" si="43"/>
        <v>40662</v>
      </c>
      <c r="C1417" s="313">
        <v>1.4626575124702362E-2</v>
      </c>
      <c r="D1417" s="313">
        <v>19202.2</v>
      </c>
      <c r="E1417" s="210">
        <f t="shared" si="44"/>
        <v>-4.2249151908291855</v>
      </c>
    </row>
    <row r="1418" spans="2:5" ht="15" x14ac:dyDescent="0.25">
      <c r="B1418" s="203">
        <f t="shared" si="43"/>
        <v>40663</v>
      </c>
      <c r="C1418" s="313">
        <v>0.10007141297730317</v>
      </c>
      <c r="D1418" s="313">
        <v>131376.7078</v>
      </c>
      <c r="E1418" s="210">
        <f t="shared" si="44"/>
        <v>-2.3018712180903478</v>
      </c>
    </row>
    <row r="1419" spans="2:5" ht="15" x14ac:dyDescent="0.25">
      <c r="B1419" s="203">
        <f t="shared" si="43"/>
        <v>40664</v>
      </c>
      <c r="C1419" s="313">
        <v>5.6469635533063283E-3</v>
      </c>
      <c r="D1419" s="313">
        <v>7421.7133333333295</v>
      </c>
      <c r="E1419" s="210">
        <f t="shared" si="44"/>
        <v>-5.1766373024815007</v>
      </c>
    </row>
    <row r="1420" spans="2:5" ht="15" x14ac:dyDescent="0.25">
      <c r="B1420" s="203">
        <f t="shared" si="43"/>
        <v>40665</v>
      </c>
      <c r="C1420" s="313">
        <v>6.1947193781224678E-3</v>
      </c>
      <c r="D1420" s="313">
        <v>8141.62</v>
      </c>
      <c r="E1420" s="210">
        <f t="shared" si="44"/>
        <v>-5.084058063050918</v>
      </c>
    </row>
    <row r="1421" spans="2:5" ht="15" x14ac:dyDescent="0.25">
      <c r="B1421" s="203">
        <f t="shared" si="43"/>
        <v>40666</v>
      </c>
      <c r="C1421" s="313">
        <v>1.4675605286081705</v>
      </c>
      <c r="D1421" s="313">
        <v>1928791.1883666667</v>
      </c>
      <c r="E1421" s="210">
        <f t="shared" si="44"/>
        <v>0.38360151793982228</v>
      </c>
    </row>
    <row r="1422" spans="2:5" ht="15" x14ac:dyDescent="0.25">
      <c r="B1422" s="203">
        <f t="shared" si="43"/>
        <v>40667</v>
      </c>
      <c r="C1422" s="313">
        <v>0.1712513452711166</v>
      </c>
      <c r="D1422" s="313">
        <v>225072.88750000001</v>
      </c>
      <c r="E1422" s="210">
        <f t="shared" si="44"/>
        <v>-1.7646229462728962</v>
      </c>
    </row>
    <row r="1423" spans="2:5" ht="15" x14ac:dyDescent="0.25">
      <c r="B1423" s="203">
        <f t="shared" si="43"/>
        <v>40668</v>
      </c>
      <c r="C1423" s="313">
        <v>3.5697834901176402E-2</v>
      </c>
      <c r="D1423" s="313">
        <v>46917.09</v>
      </c>
      <c r="E1423" s="210">
        <f t="shared" si="44"/>
        <v>-3.3326652390615199</v>
      </c>
    </row>
    <row r="1424" spans="2:5" ht="15" x14ac:dyDescent="0.25">
      <c r="B1424" s="203">
        <f t="shared" si="43"/>
        <v>40669</v>
      </c>
      <c r="C1424" s="313">
        <v>2.25506400316762E-2</v>
      </c>
      <c r="D1424" s="313">
        <v>29637.943333333329</v>
      </c>
      <c r="E1424" s="210">
        <f t="shared" si="44"/>
        <v>-3.7919918306568006</v>
      </c>
    </row>
    <row r="1425" spans="2:5" ht="15" x14ac:dyDescent="0.25">
      <c r="B1425" s="203">
        <f t="shared" si="43"/>
        <v>40670</v>
      </c>
      <c r="C1425" s="313">
        <v>0.13088131727868679</v>
      </c>
      <c r="D1425" s="313">
        <v>172015.20929999999</v>
      </c>
      <c r="E1425" s="210">
        <f t="shared" si="44"/>
        <v>-2.0334643413962072</v>
      </c>
    </row>
    <row r="1426" spans="2:5" ht="15" x14ac:dyDescent="0.25">
      <c r="B1426" s="203">
        <f t="shared" si="43"/>
        <v>40671</v>
      </c>
      <c r="C1426" s="313">
        <v>0.11681092565927539</v>
      </c>
      <c r="D1426" s="313">
        <v>153522.72</v>
      </c>
      <c r="E1426" s="210">
        <f t="shared" si="44"/>
        <v>-2.147198671359368</v>
      </c>
    </row>
    <row r="1427" spans="2:5" ht="15" x14ac:dyDescent="0.25">
      <c r="B1427" s="203">
        <f t="shared" si="43"/>
        <v>40672</v>
      </c>
      <c r="C1427" s="313">
        <v>0.21167240746770072</v>
      </c>
      <c r="D1427" s="313">
        <v>278197.63913333334</v>
      </c>
      <c r="E1427" s="210">
        <f t="shared" si="44"/>
        <v>-1.5527154472306979</v>
      </c>
    </row>
    <row r="1428" spans="2:5" ht="15" x14ac:dyDescent="0.25">
      <c r="B1428" s="203">
        <f t="shared" si="43"/>
        <v>40673</v>
      </c>
      <c r="C1428" s="313">
        <v>1.2826107471959216E-2</v>
      </c>
      <c r="D1428" s="313">
        <v>16857.146666666671</v>
      </c>
      <c r="E1428" s="210">
        <f t="shared" si="44"/>
        <v>-4.3562725390640615</v>
      </c>
    </row>
    <row r="1429" spans="2:5" ht="15" x14ac:dyDescent="0.25">
      <c r="B1429" s="203">
        <f t="shared" ref="B1429:B1492" si="45">B1428+1</f>
        <v>40674</v>
      </c>
      <c r="C1429" s="313">
        <v>5.7697748618449202E-2</v>
      </c>
      <c r="D1429" s="313">
        <v>75831.222599999994</v>
      </c>
      <c r="E1429" s="210">
        <f t="shared" si="44"/>
        <v>-2.8525371249737153</v>
      </c>
    </row>
    <row r="1430" spans="2:5" ht="15" x14ac:dyDescent="0.25">
      <c r="B1430" s="203">
        <f t="shared" si="45"/>
        <v>40675</v>
      </c>
      <c r="C1430" s="313">
        <v>0.18916965982789249</v>
      </c>
      <c r="D1430" s="313">
        <v>248622.63999999998</v>
      </c>
      <c r="E1430" s="210">
        <f t="shared" si="44"/>
        <v>-1.6651109955411425</v>
      </c>
    </row>
    <row r="1431" spans="2:5" ht="15" x14ac:dyDescent="0.25">
      <c r="B1431" s="203">
        <f t="shared" si="45"/>
        <v>40676</v>
      </c>
      <c r="C1431" s="313">
        <v>6.9390944657522824E-2</v>
      </c>
      <c r="D1431" s="313">
        <v>91199.402000000002</v>
      </c>
      <c r="E1431" s="210">
        <f t="shared" si="44"/>
        <v>-2.6679989004218436</v>
      </c>
    </row>
    <row r="1432" spans="2:5" ht="15" x14ac:dyDescent="0.25">
      <c r="B1432" s="203">
        <f t="shared" si="45"/>
        <v>40677</v>
      </c>
      <c r="C1432" s="313">
        <v>2.9528864855522551E-2</v>
      </c>
      <c r="D1432" s="313">
        <v>38809.311933333331</v>
      </c>
      <c r="E1432" s="210">
        <f t="shared" si="44"/>
        <v>-3.5223870243470543</v>
      </c>
    </row>
    <row r="1433" spans="2:5" ht="15" x14ac:dyDescent="0.25">
      <c r="B1433" s="203">
        <f t="shared" si="45"/>
        <v>40678</v>
      </c>
      <c r="C1433" s="313">
        <v>0.10421504343107088</v>
      </c>
      <c r="D1433" s="313">
        <v>136968.15466666667</v>
      </c>
      <c r="E1433" s="210">
        <f t="shared" si="44"/>
        <v>-2.2612987893436789</v>
      </c>
    </row>
    <row r="1434" spans="2:5" ht="15" x14ac:dyDescent="0.25">
      <c r="B1434" s="203">
        <f t="shared" si="45"/>
        <v>40679</v>
      </c>
      <c r="C1434" s="313">
        <v>1.105485395215448E-2</v>
      </c>
      <c r="D1434" s="313">
        <v>14529.216666666671</v>
      </c>
      <c r="E1434" s="210">
        <f t="shared" si="44"/>
        <v>-4.5048856757817504</v>
      </c>
    </row>
    <row r="1435" spans="2:5" ht="15" x14ac:dyDescent="0.25">
      <c r="B1435" s="203">
        <f t="shared" si="45"/>
        <v>40680</v>
      </c>
      <c r="C1435" s="313">
        <v>4.6832473111466696E-2</v>
      </c>
      <c r="D1435" s="313">
        <v>61551.165833333325</v>
      </c>
      <c r="E1435" s="210">
        <f t="shared" si="44"/>
        <v>-3.0611784467718248</v>
      </c>
    </row>
    <row r="1436" spans="2:5" ht="15" x14ac:dyDescent="0.25">
      <c r="B1436" s="203">
        <f t="shared" si="45"/>
        <v>40681</v>
      </c>
      <c r="C1436" s="313">
        <v>0.15167395123266691</v>
      </c>
      <c r="D1436" s="313">
        <v>199342.63353333334</v>
      </c>
      <c r="E1436" s="210">
        <f t="shared" si="44"/>
        <v>-1.8860221197472087</v>
      </c>
    </row>
    <row r="1437" spans="2:5" ht="15" x14ac:dyDescent="0.25">
      <c r="B1437" s="203">
        <f t="shared" si="45"/>
        <v>40682</v>
      </c>
      <c r="C1437" s="313">
        <v>0.10752181211065764</v>
      </c>
      <c r="D1437" s="313">
        <v>141314.18753333334</v>
      </c>
      <c r="E1437" s="210">
        <f t="shared" si="44"/>
        <v>-2.2300615486415665</v>
      </c>
    </row>
    <row r="1438" spans="2:5" ht="15" x14ac:dyDescent="0.25">
      <c r="B1438" s="203">
        <f t="shared" si="45"/>
        <v>40683</v>
      </c>
      <c r="C1438" s="313">
        <v>7.9761984916823847E-2</v>
      </c>
      <c r="D1438" s="313">
        <v>104829.89333333334</v>
      </c>
      <c r="E1438" s="210">
        <f t="shared" si="44"/>
        <v>-2.5287082675195545</v>
      </c>
    </row>
    <row r="1439" spans="2:5" ht="15" x14ac:dyDescent="0.25">
      <c r="B1439" s="203">
        <f t="shared" si="45"/>
        <v>40684</v>
      </c>
      <c r="C1439" s="313">
        <v>0.32952816891714909</v>
      </c>
      <c r="D1439" s="313">
        <v>433093.57</v>
      </c>
      <c r="E1439" s="210">
        <f t="shared" ref="E1439:E1502" si="46">IF(C1439=0,"",LN(C1439))</f>
        <v>-1.1100934388085009</v>
      </c>
    </row>
    <row r="1440" spans="2:5" ht="15" x14ac:dyDescent="0.25">
      <c r="B1440" s="203">
        <f t="shared" si="45"/>
        <v>40685</v>
      </c>
      <c r="C1440" s="313">
        <v>0.19631290105230487</v>
      </c>
      <c r="D1440" s="313">
        <v>258010.88700000002</v>
      </c>
      <c r="E1440" s="210">
        <f t="shared" si="46"/>
        <v>-1.628045458757349</v>
      </c>
    </row>
    <row r="1441" spans="2:5" ht="15" x14ac:dyDescent="0.25">
      <c r="B1441" s="203">
        <f t="shared" si="45"/>
        <v>40686</v>
      </c>
      <c r="C1441" s="313">
        <v>4.0551434737971973E-2</v>
      </c>
      <c r="D1441" s="313">
        <v>53296.09816666667</v>
      </c>
      <c r="E1441" s="210">
        <f t="shared" si="46"/>
        <v>-3.2051841170991207</v>
      </c>
    </row>
    <row r="1442" spans="2:5" ht="15" x14ac:dyDescent="0.25">
      <c r="B1442" s="203">
        <f t="shared" si="45"/>
        <v>40687</v>
      </c>
      <c r="C1442" s="313">
        <v>1.2872999927671184E-2</v>
      </c>
      <c r="D1442" s="313">
        <v>16918.776666666668</v>
      </c>
      <c r="E1442" s="210">
        <f t="shared" si="46"/>
        <v>-4.3526231899232846</v>
      </c>
    </row>
    <row r="1443" spans="2:5" ht="15" x14ac:dyDescent="0.25">
      <c r="B1443" s="203">
        <f t="shared" si="45"/>
        <v>40688</v>
      </c>
      <c r="C1443" s="313">
        <v>9.9282452645200137E-2</v>
      </c>
      <c r="D1443" s="313">
        <v>130485.32996666667</v>
      </c>
      <c r="E1443" s="210">
        <f t="shared" si="46"/>
        <v>-2.3097864340678043</v>
      </c>
    </row>
    <row r="1444" spans="2:5" ht="15" x14ac:dyDescent="0.25">
      <c r="B1444" s="203">
        <f t="shared" si="45"/>
        <v>40689</v>
      </c>
      <c r="C1444" s="313">
        <v>2.0669435331866062E-2</v>
      </c>
      <c r="D1444" s="313">
        <v>27165.506266666671</v>
      </c>
      <c r="E1444" s="210">
        <f t="shared" si="46"/>
        <v>-3.8790992239070836</v>
      </c>
    </row>
    <row r="1445" spans="2:5" ht="15" x14ac:dyDescent="0.25">
      <c r="B1445" s="203">
        <f t="shared" si="45"/>
        <v>40690</v>
      </c>
      <c r="C1445" s="313">
        <v>0.11390049148782924</v>
      </c>
      <c r="D1445" s="313">
        <v>149697.58319999999</v>
      </c>
      <c r="E1445" s="210">
        <f t="shared" si="46"/>
        <v>-2.1724300934564034</v>
      </c>
    </row>
    <row r="1446" spans="2:5" ht="15" x14ac:dyDescent="0.25">
      <c r="B1446" s="203">
        <f t="shared" si="45"/>
        <v>40691</v>
      </c>
      <c r="C1446" s="313">
        <v>0.41869091926058422</v>
      </c>
      <c r="D1446" s="313">
        <v>550278.73806666664</v>
      </c>
      <c r="E1446" s="210">
        <f t="shared" si="46"/>
        <v>-0.87062229412968917</v>
      </c>
    </row>
    <row r="1447" spans="2:5" ht="15" x14ac:dyDescent="0.25">
      <c r="B1447" s="203">
        <f t="shared" si="45"/>
        <v>40692</v>
      </c>
      <c r="C1447" s="313">
        <v>4.4528569457883624E-2</v>
      </c>
      <c r="D1447" s="313">
        <v>58523.18233333333</v>
      </c>
      <c r="E1447" s="210">
        <f t="shared" si="46"/>
        <v>-3.1116242855208638</v>
      </c>
    </row>
    <row r="1448" spans="2:5" ht="15" x14ac:dyDescent="0.25">
      <c r="B1448" s="203">
        <f t="shared" si="45"/>
        <v>40693</v>
      </c>
      <c r="C1448" s="313">
        <v>0.24167372691417704</v>
      </c>
      <c r="D1448" s="313">
        <v>317627.89053333335</v>
      </c>
      <c r="E1448" s="210">
        <f t="shared" si="46"/>
        <v>-1.4201666984050321</v>
      </c>
    </row>
    <row r="1449" spans="2:5" ht="15" x14ac:dyDescent="0.25">
      <c r="B1449" s="203">
        <f t="shared" si="45"/>
        <v>40694</v>
      </c>
      <c r="C1449" s="313">
        <v>2.8681465934358691E-2</v>
      </c>
      <c r="D1449" s="313">
        <v>37695.589166666672</v>
      </c>
      <c r="E1449" s="210">
        <f t="shared" si="46"/>
        <v>-3.5515041510856036</v>
      </c>
    </row>
    <row r="1450" spans="2:5" ht="15" x14ac:dyDescent="0.25">
      <c r="B1450" s="203">
        <f t="shared" si="45"/>
        <v>40695</v>
      </c>
      <c r="C1450" s="313">
        <v>0.13472560148966389</v>
      </c>
      <c r="D1450" s="313">
        <v>177274.71713333332</v>
      </c>
      <c r="E1450" s="210">
        <f t="shared" si="46"/>
        <v>-2.0045151505990493</v>
      </c>
    </row>
    <row r="1451" spans="2:5" ht="15" x14ac:dyDescent="0.25">
      <c r="B1451" s="203">
        <f t="shared" si="45"/>
        <v>40696</v>
      </c>
      <c r="C1451" s="313">
        <v>0.10644918616616035</v>
      </c>
      <c r="D1451" s="313">
        <v>140068.02833333332</v>
      </c>
      <c r="E1451" s="210">
        <f t="shared" si="46"/>
        <v>-2.2400875328934764</v>
      </c>
    </row>
    <row r="1452" spans="2:5" ht="15" x14ac:dyDescent="0.25">
      <c r="B1452" s="203">
        <f t="shared" si="45"/>
        <v>40697</v>
      </c>
      <c r="C1452" s="313">
        <v>7.0702469451977154E-2</v>
      </c>
      <c r="D1452" s="313">
        <v>93031.763333333321</v>
      </c>
      <c r="E1452" s="210">
        <f t="shared" si="46"/>
        <v>-2.6492747780902053</v>
      </c>
    </row>
    <row r="1453" spans="2:5" ht="15" x14ac:dyDescent="0.25">
      <c r="B1453" s="203">
        <f t="shared" si="45"/>
        <v>40698</v>
      </c>
      <c r="C1453" s="313">
        <v>0.15985276198659068</v>
      </c>
      <c r="D1453" s="313">
        <v>210337.55166666667</v>
      </c>
      <c r="E1453" s="210">
        <f t="shared" si="46"/>
        <v>-1.8335021250106669</v>
      </c>
    </row>
    <row r="1454" spans="2:5" ht="15" x14ac:dyDescent="0.25">
      <c r="B1454" s="203">
        <f t="shared" si="45"/>
        <v>40699</v>
      </c>
      <c r="C1454" s="313">
        <v>6.7205384220544354E-2</v>
      </c>
      <c r="D1454" s="313">
        <v>88430.226666666669</v>
      </c>
      <c r="E1454" s="210">
        <f t="shared" si="46"/>
        <v>-2.7000019123331267</v>
      </c>
    </row>
    <row r="1455" spans="2:5" ht="15" x14ac:dyDescent="0.25">
      <c r="B1455" s="203">
        <f t="shared" si="45"/>
        <v>40700</v>
      </c>
      <c r="C1455" s="313">
        <v>2.1960836271028943E-2</v>
      </c>
      <c r="D1455" s="313">
        <v>28896.52</v>
      </c>
      <c r="E1455" s="210">
        <f t="shared" si="46"/>
        <v>-3.8184945815071965</v>
      </c>
    </row>
    <row r="1456" spans="2:5" ht="15" x14ac:dyDescent="0.25">
      <c r="B1456" s="203">
        <f t="shared" si="45"/>
        <v>40701</v>
      </c>
      <c r="C1456" s="313">
        <v>5.5318163112553297E-2</v>
      </c>
      <c r="D1456" s="313">
        <v>72788.776666666672</v>
      </c>
      <c r="E1456" s="210">
        <f t="shared" si="46"/>
        <v>-2.8946539774991025</v>
      </c>
    </row>
    <row r="1457" spans="2:5" ht="15" x14ac:dyDescent="0.25">
      <c r="B1457" s="203">
        <f t="shared" si="45"/>
        <v>40702</v>
      </c>
      <c r="C1457" s="313">
        <v>0.1540460705572311</v>
      </c>
      <c r="D1457" s="313">
        <v>202696.98766666665</v>
      </c>
      <c r="E1457" s="210">
        <f t="shared" si="46"/>
        <v>-1.8705035618452377</v>
      </c>
    </row>
    <row r="1458" spans="2:5" ht="15" x14ac:dyDescent="0.25">
      <c r="B1458" s="203">
        <f t="shared" si="45"/>
        <v>40703</v>
      </c>
      <c r="C1458" s="313">
        <v>3.1468301114721438E-2</v>
      </c>
      <c r="D1458" s="313">
        <v>41406.637766666674</v>
      </c>
      <c r="E1458" s="210">
        <f t="shared" si="46"/>
        <v>-3.4587745536426109</v>
      </c>
    </row>
    <row r="1459" spans="2:5" ht="15" x14ac:dyDescent="0.25">
      <c r="B1459" s="203">
        <f t="shared" si="45"/>
        <v>40704</v>
      </c>
      <c r="C1459" s="313">
        <v>3.1253711749413521E-2</v>
      </c>
      <c r="D1459" s="313">
        <v>41124.276666666672</v>
      </c>
      <c r="E1459" s="210">
        <f t="shared" si="46"/>
        <v>-3.465617133871802</v>
      </c>
    </row>
    <row r="1460" spans="2:5" ht="15" x14ac:dyDescent="0.25">
      <c r="B1460" s="203">
        <f t="shared" si="45"/>
        <v>40705</v>
      </c>
      <c r="C1460" s="313">
        <v>0.20667740253225358</v>
      </c>
      <c r="D1460" s="313">
        <v>271950.37666666665</v>
      </c>
      <c r="E1460" s="210">
        <f t="shared" si="46"/>
        <v>-1.5765961432236355</v>
      </c>
    </row>
    <row r="1461" spans="2:5" ht="15" x14ac:dyDescent="0.25">
      <c r="B1461" s="203">
        <f t="shared" si="45"/>
        <v>40706</v>
      </c>
      <c r="C1461" s="313">
        <v>0.28294687627466975</v>
      </c>
      <c r="D1461" s="313">
        <v>372307.31873333332</v>
      </c>
      <c r="E1461" s="210">
        <f t="shared" si="46"/>
        <v>-1.2624961153037406</v>
      </c>
    </row>
    <row r="1462" spans="2:5" ht="15" x14ac:dyDescent="0.25">
      <c r="B1462" s="203">
        <f t="shared" si="45"/>
        <v>40707</v>
      </c>
      <c r="C1462" s="313">
        <v>1.6736519586969031E-2</v>
      </c>
      <c r="D1462" s="313">
        <v>22022.256666666668</v>
      </c>
      <c r="E1462" s="210">
        <f t="shared" si="46"/>
        <v>-4.0901621455150385</v>
      </c>
    </row>
    <row r="1463" spans="2:5" ht="15" x14ac:dyDescent="0.25">
      <c r="B1463" s="203">
        <f t="shared" si="45"/>
        <v>40708</v>
      </c>
      <c r="C1463" s="313">
        <v>0.10623902194828734</v>
      </c>
      <c r="D1463" s="313">
        <v>139791.48993333333</v>
      </c>
      <c r="E1463" s="210">
        <f t="shared" si="46"/>
        <v>-2.2420637993554315</v>
      </c>
    </row>
    <row r="1464" spans="2:5" ht="15" x14ac:dyDescent="0.25">
      <c r="B1464" s="203">
        <f t="shared" si="45"/>
        <v>40709</v>
      </c>
      <c r="C1464" s="313">
        <v>2.6125994761394038E-2</v>
      </c>
      <c r="D1464" s="313">
        <v>34377.121200000001</v>
      </c>
      <c r="E1464" s="210">
        <f t="shared" si="46"/>
        <v>-3.6448244924309128</v>
      </c>
    </row>
    <row r="1465" spans="2:5" ht="15" x14ac:dyDescent="0.25">
      <c r="B1465" s="203">
        <f t="shared" si="45"/>
        <v>40710</v>
      </c>
      <c r="C1465" s="313">
        <v>0.62795787269664516</v>
      </c>
      <c r="D1465" s="313">
        <v>826279.88313333329</v>
      </c>
      <c r="E1465" s="210">
        <f t="shared" si="46"/>
        <v>-0.46528219645725599</v>
      </c>
    </row>
    <row r="1466" spans="2:5" ht="15" x14ac:dyDescent="0.25">
      <c r="B1466" s="203">
        <f t="shared" si="45"/>
        <v>40711</v>
      </c>
      <c r="C1466" s="313">
        <v>1.5566827299833368E-2</v>
      </c>
      <c r="D1466" s="313">
        <v>20483.1515</v>
      </c>
      <c r="E1466" s="210">
        <f t="shared" si="46"/>
        <v>-4.1626130839815243</v>
      </c>
    </row>
    <row r="1467" spans="2:5" ht="15" x14ac:dyDescent="0.25">
      <c r="B1467" s="203">
        <f t="shared" si="45"/>
        <v>40712</v>
      </c>
      <c r="C1467" s="313">
        <v>4.3841182844008966E-2</v>
      </c>
      <c r="D1467" s="313">
        <v>57687.130000000005</v>
      </c>
      <c r="E1467" s="210">
        <f t="shared" si="46"/>
        <v>-3.1271816557754941</v>
      </c>
    </row>
    <row r="1468" spans="2:5" ht="15" x14ac:dyDescent="0.25">
      <c r="B1468" s="203">
        <f t="shared" si="45"/>
        <v>40713</v>
      </c>
      <c r="C1468" s="313">
        <v>0.11366693192066543</v>
      </c>
      <c r="D1468" s="313">
        <v>149565.28663333334</v>
      </c>
      <c r="E1468" s="210">
        <f t="shared" si="46"/>
        <v>-2.1744827567565603</v>
      </c>
    </row>
    <row r="1469" spans="2:5" ht="15" x14ac:dyDescent="0.25">
      <c r="B1469" s="203">
        <f t="shared" si="45"/>
        <v>40714</v>
      </c>
      <c r="C1469" s="313">
        <v>0.2781138279090391</v>
      </c>
      <c r="D1469" s="313">
        <v>365947.89430000004</v>
      </c>
      <c r="E1469" s="210">
        <f t="shared" si="46"/>
        <v>-1.2797247961842555</v>
      </c>
    </row>
    <row r="1470" spans="2:5" ht="15" x14ac:dyDescent="0.25">
      <c r="B1470" s="203">
        <f t="shared" si="45"/>
        <v>40715</v>
      </c>
      <c r="C1470" s="313">
        <v>0.26137512560298048</v>
      </c>
      <c r="D1470" s="313">
        <v>343922.76556666667</v>
      </c>
      <c r="E1470" s="210">
        <f t="shared" si="46"/>
        <v>-1.3417986406864228</v>
      </c>
    </row>
    <row r="1471" spans="2:5" ht="15" x14ac:dyDescent="0.25">
      <c r="B1471" s="203">
        <f t="shared" si="45"/>
        <v>40716</v>
      </c>
      <c r="C1471" s="313">
        <v>0.14958580992538784</v>
      </c>
      <c r="D1471" s="313">
        <v>196828.08500000002</v>
      </c>
      <c r="E1471" s="210">
        <f t="shared" si="46"/>
        <v>-1.8998850713805531</v>
      </c>
    </row>
    <row r="1472" spans="2:5" ht="15" x14ac:dyDescent="0.25">
      <c r="B1472" s="203">
        <f t="shared" si="45"/>
        <v>40717</v>
      </c>
      <c r="C1472" s="313">
        <v>7.9851128407494781E-2</v>
      </c>
      <c r="D1472" s="313">
        <v>105069.75693333332</v>
      </c>
      <c r="E1472" s="210">
        <f t="shared" si="46"/>
        <v>-2.527591272830549</v>
      </c>
    </row>
    <row r="1473" spans="2:5" ht="15" x14ac:dyDescent="0.25">
      <c r="B1473" s="203">
        <f t="shared" si="45"/>
        <v>40718</v>
      </c>
      <c r="C1473" s="313">
        <v>0.20548442173541945</v>
      </c>
      <c r="D1473" s="313">
        <v>270380.62799999997</v>
      </c>
      <c r="E1473" s="210">
        <f t="shared" si="46"/>
        <v>-1.582385054559611</v>
      </c>
    </row>
    <row r="1474" spans="2:5" ht="15" x14ac:dyDescent="0.25">
      <c r="B1474" s="203">
        <f t="shared" si="45"/>
        <v>40719</v>
      </c>
      <c r="C1474" s="313">
        <v>9.6095152854665272E-2</v>
      </c>
      <c r="D1474" s="313">
        <v>126443.97836666666</v>
      </c>
      <c r="E1474" s="210">
        <f t="shared" si="46"/>
        <v>-2.3424164028350303</v>
      </c>
    </row>
    <row r="1475" spans="2:5" ht="15" x14ac:dyDescent="0.25">
      <c r="B1475" s="203">
        <f t="shared" si="45"/>
        <v>40720</v>
      </c>
      <c r="C1475" s="313">
        <v>2.2945760330857448E-2</v>
      </c>
      <c r="D1475" s="313">
        <v>30192.50333333333</v>
      </c>
      <c r="E1475" s="210">
        <f t="shared" si="46"/>
        <v>-3.774622094580093</v>
      </c>
    </row>
    <row r="1476" spans="2:5" ht="15" x14ac:dyDescent="0.25">
      <c r="B1476" s="203">
        <f t="shared" si="45"/>
        <v>40721</v>
      </c>
      <c r="C1476" s="313">
        <v>0.12364347460283467</v>
      </c>
      <c r="D1476" s="313">
        <v>162692.62666666668</v>
      </c>
      <c r="E1476" s="210">
        <f t="shared" si="46"/>
        <v>-2.0903530595343573</v>
      </c>
    </row>
    <row r="1477" spans="2:5" ht="15" x14ac:dyDescent="0.25">
      <c r="B1477" s="203">
        <f t="shared" si="45"/>
        <v>40722</v>
      </c>
      <c r="C1477" s="313">
        <v>4.9481382246199447E-2</v>
      </c>
      <c r="D1477" s="313">
        <v>65108.62036666667</v>
      </c>
      <c r="E1477" s="210">
        <f t="shared" si="46"/>
        <v>-3.0061587963953404</v>
      </c>
    </row>
    <row r="1478" spans="2:5" ht="15" x14ac:dyDescent="0.25">
      <c r="B1478" s="203">
        <f t="shared" si="45"/>
        <v>40723</v>
      </c>
      <c r="C1478" s="313">
        <v>0.15168656115183776</v>
      </c>
      <c r="D1478" s="313">
        <v>199592.29666666669</v>
      </c>
      <c r="E1478" s="210">
        <f t="shared" si="46"/>
        <v>-1.8859389848719477</v>
      </c>
    </row>
    <row r="1479" spans="2:5" ht="15" x14ac:dyDescent="0.25">
      <c r="B1479" s="203">
        <f t="shared" si="45"/>
        <v>40724</v>
      </c>
      <c r="C1479" s="313">
        <v>1.6347783706032279E-2</v>
      </c>
      <c r="D1479" s="313">
        <v>21510.75</v>
      </c>
      <c r="E1479" s="210">
        <f t="shared" si="46"/>
        <v>-4.113662943974906</v>
      </c>
    </row>
    <row r="1480" spans="2:5" ht="15" x14ac:dyDescent="0.25">
      <c r="B1480" s="203">
        <f t="shared" si="45"/>
        <v>40725</v>
      </c>
      <c r="C1480" s="313">
        <v>0.14462302868710059</v>
      </c>
      <c r="D1480" s="313">
        <v>190495.86253333333</v>
      </c>
      <c r="E1480" s="210">
        <f t="shared" si="46"/>
        <v>-1.933624724073894</v>
      </c>
    </row>
    <row r="1481" spans="2:5" ht="15" x14ac:dyDescent="0.25">
      <c r="B1481" s="203">
        <f t="shared" si="45"/>
        <v>40726</v>
      </c>
      <c r="C1481" s="313">
        <v>6.0514347852383592E-3</v>
      </c>
      <c r="D1481" s="313">
        <v>7970.8833333333296</v>
      </c>
      <c r="E1481" s="210">
        <f t="shared" si="46"/>
        <v>-5.1074598804712377</v>
      </c>
    </row>
    <row r="1482" spans="2:5" ht="15" x14ac:dyDescent="0.25">
      <c r="B1482" s="203">
        <f t="shared" si="45"/>
        <v>40727</v>
      </c>
      <c r="C1482" s="313">
        <v>1.9696821539404497E-2</v>
      </c>
      <c r="D1482" s="313">
        <v>25944.436666666668</v>
      </c>
      <c r="E1482" s="210">
        <f t="shared" si="46"/>
        <v>-3.9272979994328416</v>
      </c>
    </row>
    <row r="1483" spans="2:5" ht="15" x14ac:dyDescent="0.25">
      <c r="B1483" s="203">
        <f t="shared" si="45"/>
        <v>40728</v>
      </c>
      <c r="C1483" s="313">
        <v>6.3892632973197722E-2</v>
      </c>
      <c r="D1483" s="313">
        <v>84158.673333333325</v>
      </c>
      <c r="E1483" s="210">
        <f t="shared" si="46"/>
        <v>-2.7505512141793513</v>
      </c>
    </row>
    <row r="1484" spans="2:5" ht="15" x14ac:dyDescent="0.25">
      <c r="B1484" s="203">
        <f t="shared" si="45"/>
        <v>40729</v>
      </c>
      <c r="C1484" s="313">
        <v>1.4202950373864345E-2</v>
      </c>
      <c r="D1484" s="313">
        <v>18707.97</v>
      </c>
      <c r="E1484" s="210">
        <f t="shared" si="46"/>
        <v>-4.2543055631493543</v>
      </c>
    </row>
    <row r="1485" spans="2:5" ht="15" x14ac:dyDescent="0.25">
      <c r="B1485" s="203">
        <f t="shared" si="45"/>
        <v>40730</v>
      </c>
      <c r="C1485" s="313">
        <v>0.29973837530782094</v>
      </c>
      <c r="D1485" s="313">
        <v>394812.09083333332</v>
      </c>
      <c r="E1485" s="210">
        <f t="shared" si="46"/>
        <v>-1.2048452671182004</v>
      </c>
    </row>
    <row r="1486" spans="2:5" ht="15" x14ac:dyDescent="0.25">
      <c r="B1486" s="203">
        <f t="shared" si="45"/>
        <v>40731</v>
      </c>
      <c r="C1486" s="313">
        <v>0.12623264897191419</v>
      </c>
      <c r="D1486" s="313">
        <v>166272.25666666668</v>
      </c>
      <c r="E1486" s="210">
        <f t="shared" si="46"/>
        <v>-2.0696286541573978</v>
      </c>
    </row>
    <row r="1487" spans="2:5" ht="15" x14ac:dyDescent="0.25">
      <c r="B1487" s="203">
        <f t="shared" si="45"/>
        <v>40732</v>
      </c>
      <c r="C1487" s="313">
        <v>0.12126377687636325</v>
      </c>
      <c r="D1487" s="313">
        <v>159727.31300000002</v>
      </c>
      <c r="E1487" s="210">
        <f t="shared" si="46"/>
        <v>-2.1097871318966472</v>
      </c>
    </row>
    <row r="1488" spans="2:5" ht="15" x14ac:dyDescent="0.25">
      <c r="B1488" s="203">
        <f t="shared" si="45"/>
        <v>40733</v>
      </c>
      <c r="C1488" s="313">
        <v>0.11402097952533768</v>
      </c>
      <c r="D1488" s="313">
        <v>150187.18000000002</v>
      </c>
      <c r="E1488" s="210">
        <f t="shared" si="46"/>
        <v>-2.1713728165952402</v>
      </c>
    </row>
    <row r="1489" spans="2:5" ht="15" x14ac:dyDescent="0.25">
      <c r="B1489" s="203">
        <f t="shared" si="45"/>
        <v>40734</v>
      </c>
      <c r="C1489" s="313">
        <v>3.3340520355595642E-2</v>
      </c>
      <c r="D1489" s="313">
        <v>43915.76666666667</v>
      </c>
      <c r="E1489" s="210">
        <f t="shared" si="46"/>
        <v>-3.4009817942349256</v>
      </c>
    </row>
    <row r="1490" spans="2:5" ht="15" x14ac:dyDescent="0.25">
      <c r="B1490" s="203">
        <f t="shared" si="45"/>
        <v>40735</v>
      </c>
      <c r="C1490" s="313">
        <v>0.13985352722097336</v>
      </c>
      <c r="D1490" s="313">
        <v>184213.52766666666</v>
      </c>
      <c r="E1490" s="210">
        <f t="shared" si="46"/>
        <v>-1.9671596381937086</v>
      </c>
    </row>
    <row r="1491" spans="2:5" ht="15" x14ac:dyDescent="0.25">
      <c r="B1491" s="203">
        <f t="shared" si="45"/>
        <v>40736</v>
      </c>
      <c r="C1491" s="313">
        <v>8.6683055101938036E-2</v>
      </c>
      <c r="D1491" s="313">
        <v>114177.96666666666</v>
      </c>
      <c r="E1491" s="210">
        <f t="shared" si="46"/>
        <v>-2.4454968571813112</v>
      </c>
    </row>
    <row r="1492" spans="2:5" ht="15" x14ac:dyDescent="0.25">
      <c r="B1492" s="203">
        <f t="shared" si="45"/>
        <v>40737</v>
      </c>
      <c r="C1492" s="313">
        <v>2.2515683018913761E-2</v>
      </c>
      <c r="D1492" s="313">
        <v>29657.41</v>
      </c>
      <c r="E1492" s="210">
        <f t="shared" si="46"/>
        <v>-3.793543189516682</v>
      </c>
    </row>
    <row r="1493" spans="2:5" ht="15" x14ac:dyDescent="0.25">
      <c r="B1493" s="203">
        <f t="shared" ref="B1493:B1556" si="47">B1492+1</f>
        <v>40738</v>
      </c>
      <c r="C1493" s="313">
        <v>0.32023711606054006</v>
      </c>
      <c r="D1493" s="313">
        <v>421812.8066666667</v>
      </c>
      <c r="E1493" s="210">
        <f t="shared" si="46"/>
        <v>-1.138693569895014</v>
      </c>
    </row>
    <row r="1494" spans="2:5" ht="15" x14ac:dyDescent="0.25">
      <c r="B1494" s="203">
        <f t="shared" si="47"/>
        <v>40739</v>
      </c>
      <c r="C1494" s="313">
        <v>0.14355223892192642</v>
      </c>
      <c r="D1494" s="313">
        <v>189085.43003333334</v>
      </c>
      <c r="E1494" s="210">
        <f t="shared" si="46"/>
        <v>-1.9410562757277317</v>
      </c>
    </row>
    <row r="1495" spans="2:5" ht="15" x14ac:dyDescent="0.25">
      <c r="B1495" s="203">
        <f t="shared" si="47"/>
        <v>40740</v>
      </c>
      <c r="C1495" s="313">
        <v>4.836432853093469E-2</v>
      </c>
      <c r="D1495" s="313">
        <v>63704.961533333335</v>
      </c>
      <c r="E1495" s="210">
        <f t="shared" si="46"/>
        <v>-3.0289927508114225</v>
      </c>
    </row>
    <row r="1496" spans="2:5" ht="15" x14ac:dyDescent="0.25">
      <c r="B1496" s="203">
        <f t="shared" si="47"/>
        <v>40741</v>
      </c>
      <c r="C1496" s="313">
        <v>4.8040353358553715E-2</v>
      </c>
      <c r="D1496" s="313">
        <v>63278.225000000006</v>
      </c>
      <c r="E1496" s="210">
        <f t="shared" si="46"/>
        <v>-3.0357139262904593</v>
      </c>
    </row>
    <row r="1497" spans="2:5" ht="15" x14ac:dyDescent="0.25">
      <c r="B1497" s="203">
        <f t="shared" si="47"/>
        <v>40742</v>
      </c>
      <c r="C1497" s="313">
        <v>5.636024645412821E-2</v>
      </c>
      <c r="D1497" s="313">
        <v>74237.096666666679</v>
      </c>
      <c r="E1497" s="210">
        <f t="shared" si="46"/>
        <v>-2.8759912191058565</v>
      </c>
    </row>
    <row r="1498" spans="2:5" ht="15" x14ac:dyDescent="0.25">
      <c r="B1498" s="203">
        <f t="shared" si="47"/>
        <v>40743</v>
      </c>
      <c r="C1498" s="313">
        <v>5.6240304162880193E-2</v>
      </c>
      <c r="D1498" s="313">
        <v>74079.11</v>
      </c>
      <c r="E1498" s="210">
        <f t="shared" si="46"/>
        <v>-2.8781216231927842</v>
      </c>
    </row>
    <row r="1499" spans="2:5" ht="15" x14ac:dyDescent="0.25">
      <c r="B1499" s="203">
        <f t="shared" si="47"/>
        <v>40744</v>
      </c>
      <c r="C1499" s="313">
        <v>5.2669591582276097E-2</v>
      </c>
      <c r="D1499" s="313">
        <v>69375.806666666671</v>
      </c>
      <c r="E1499" s="210">
        <f t="shared" si="46"/>
        <v>-2.9437169997930361</v>
      </c>
    </row>
    <row r="1500" spans="2:5" ht="15" x14ac:dyDescent="0.25">
      <c r="B1500" s="203">
        <f t="shared" si="47"/>
        <v>40745</v>
      </c>
      <c r="C1500" s="313">
        <v>0.24815928718910749</v>
      </c>
      <c r="D1500" s="313">
        <v>326872.68333333329</v>
      </c>
      <c r="E1500" s="210">
        <f t="shared" si="46"/>
        <v>-1.3936844519423524</v>
      </c>
    </row>
    <row r="1501" spans="2:5" ht="15" x14ac:dyDescent="0.25">
      <c r="B1501" s="203">
        <f t="shared" si="47"/>
        <v>40746</v>
      </c>
      <c r="C1501" s="313">
        <v>0.10653405294659055</v>
      </c>
      <c r="D1501" s="313">
        <v>140325.48266666665</v>
      </c>
      <c r="E1501" s="210">
        <f t="shared" si="46"/>
        <v>-2.239290598963132</v>
      </c>
    </row>
    <row r="1502" spans="2:5" ht="15" x14ac:dyDescent="0.25">
      <c r="B1502" s="203">
        <f t="shared" si="47"/>
        <v>40747</v>
      </c>
      <c r="C1502" s="313">
        <v>0.33913471541795953</v>
      </c>
      <c r="D1502" s="313">
        <v>446704.51666666666</v>
      </c>
      <c r="E1502" s="210">
        <f t="shared" si="46"/>
        <v>-1.0813578599269744</v>
      </c>
    </row>
    <row r="1503" spans="2:5" ht="15" x14ac:dyDescent="0.25">
      <c r="B1503" s="203">
        <f t="shared" si="47"/>
        <v>40748</v>
      </c>
      <c r="C1503" s="313">
        <v>9.8957565441760195E-2</v>
      </c>
      <c r="D1503" s="313">
        <v>130345.81666666667</v>
      </c>
      <c r="E1503" s="210">
        <f t="shared" ref="E1503:E1566" si="48">IF(C1503=0,"",LN(C1503))</f>
        <v>-2.3130641526378715</v>
      </c>
    </row>
    <row r="1504" spans="2:5" ht="15" x14ac:dyDescent="0.25">
      <c r="B1504" s="203">
        <f t="shared" si="47"/>
        <v>40749</v>
      </c>
      <c r="C1504" s="313">
        <v>5.2437906278699035E-3</v>
      </c>
      <c r="D1504" s="313">
        <v>6907.0633333333299</v>
      </c>
      <c r="E1504" s="210">
        <f t="shared" si="48"/>
        <v>-5.2507106399132368</v>
      </c>
    </row>
    <row r="1505" spans="2:5" ht="15" x14ac:dyDescent="0.25">
      <c r="B1505" s="203">
        <f t="shared" si="47"/>
        <v>40750</v>
      </c>
      <c r="C1505" s="313">
        <v>0.12973474927794468</v>
      </c>
      <c r="D1505" s="313">
        <v>170885.18466666667</v>
      </c>
      <c r="E1505" s="210">
        <f t="shared" si="48"/>
        <v>-2.0422633031280855</v>
      </c>
    </row>
    <row r="1506" spans="2:5" ht="15" x14ac:dyDescent="0.25">
      <c r="B1506" s="203">
        <f t="shared" si="47"/>
        <v>40751</v>
      </c>
      <c r="C1506" s="313">
        <v>9.2557143659717775E-2</v>
      </c>
      <c r="D1506" s="313">
        <v>121915.2515</v>
      </c>
      <c r="E1506" s="210">
        <f t="shared" si="48"/>
        <v>-2.3799290559104098</v>
      </c>
    </row>
    <row r="1507" spans="2:5" ht="15" x14ac:dyDescent="0.25">
      <c r="B1507" s="203">
        <f t="shared" si="47"/>
        <v>40752</v>
      </c>
      <c r="C1507" s="313">
        <v>4.9105019983211727E-2</v>
      </c>
      <c r="D1507" s="313">
        <v>64680.592166666669</v>
      </c>
      <c r="E1507" s="210">
        <f t="shared" si="48"/>
        <v>-3.0137940094238673</v>
      </c>
    </row>
    <row r="1508" spans="2:5" ht="15" x14ac:dyDescent="0.25">
      <c r="B1508" s="203">
        <f t="shared" si="47"/>
        <v>40753</v>
      </c>
      <c r="C1508" s="313">
        <v>7.5438289417843599E-2</v>
      </c>
      <c r="D1508" s="313">
        <v>99366.485000000001</v>
      </c>
      <c r="E1508" s="210">
        <f t="shared" si="48"/>
        <v>-2.5844403156509728</v>
      </c>
    </row>
    <row r="1509" spans="2:5" ht="15" x14ac:dyDescent="0.25">
      <c r="B1509" s="203">
        <f t="shared" si="47"/>
        <v>40754</v>
      </c>
      <c r="C1509" s="313">
        <v>4.308211274160352E-2</v>
      </c>
      <c r="D1509" s="313">
        <v>56747.284999999996</v>
      </c>
      <c r="E1509" s="210">
        <f t="shared" si="48"/>
        <v>-3.1446473856122785</v>
      </c>
    </row>
    <row r="1510" spans="2:5" ht="15" x14ac:dyDescent="0.25">
      <c r="B1510" s="203">
        <f t="shared" si="47"/>
        <v>40755</v>
      </c>
      <c r="C1510" s="313">
        <v>3.9526438498954972E-2</v>
      </c>
      <c r="D1510" s="313">
        <v>52063.79</v>
      </c>
      <c r="E1510" s="210">
        <f t="shared" si="48"/>
        <v>-3.2307855018884037</v>
      </c>
    </row>
    <row r="1511" spans="2:5" ht="15" x14ac:dyDescent="0.25">
      <c r="B1511" s="203">
        <f t="shared" si="47"/>
        <v>40756</v>
      </c>
      <c r="C1511" s="313">
        <v>2.96208048063244E-2</v>
      </c>
      <c r="D1511" s="313">
        <v>39102.246700000003</v>
      </c>
      <c r="E1511" s="210">
        <f t="shared" si="48"/>
        <v>-3.5192782994675724</v>
      </c>
    </row>
    <row r="1512" spans="2:5" ht="15" x14ac:dyDescent="0.25">
      <c r="B1512" s="203">
        <f t="shared" si="47"/>
        <v>40757</v>
      </c>
      <c r="C1512" s="313">
        <v>2.8257802348418599E-3</v>
      </c>
      <c r="D1512" s="313">
        <v>3730.2955333333302</v>
      </c>
      <c r="E1512" s="210">
        <f t="shared" si="48"/>
        <v>-5.8689707631924311</v>
      </c>
    </row>
    <row r="1513" spans="2:5" ht="15" x14ac:dyDescent="0.25">
      <c r="B1513" s="203">
        <f t="shared" si="47"/>
        <v>40758</v>
      </c>
      <c r="C1513" s="313">
        <v>4.4085706522919328E-2</v>
      </c>
      <c r="D1513" s="313">
        <v>58197.276666666672</v>
      </c>
      <c r="E1513" s="210">
        <f t="shared" si="48"/>
        <v>-3.1216196641925427</v>
      </c>
    </row>
    <row r="1514" spans="2:5" ht="15" x14ac:dyDescent="0.25">
      <c r="B1514" s="203">
        <f t="shared" si="47"/>
        <v>40759</v>
      </c>
      <c r="C1514" s="313">
        <v>5.7541740714423875E-2</v>
      </c>
      <c r="D1514" s="313">
        <v>75960.506666666668</v>
      </c>
      <c r="E1514" s="210">
        <f t="shared" si="48"/>
        <v>-2.8552446690670399</v>
      </c>
    </row>
    <row r="1515" spans="2:5" ht="15" x14ac:dyDescent="0.25">
      <c r="B1515" s="203">
        <f t="shared" si="47"/>
        <v>40760</v>
      </c>
      <c r="C1515" s="313">
        <v>2.7368379322482562E-3</v>
      </c>
      <c r="D1515" s="313">
        <v>3612.8833333333296</v>
      </c>
      <c r="E1515" s="210">
        <f t="shared" si="48"/>
        <v>-5.9009520643237572</v>
      </c>
    </row>
    <row r="1516" spans="2:5" ht="15" x14ac:dyDescent="0.25">
      <c r="B1516" s="203">
        <f t="shared" si="47"/>
        <v>40761</v>
      </c>
      <c r="C1516" s="313">
        <v>5.8683656214380701E-2</v>
      </c>
      <c r="D1516" s="313">
        <v>77467.942466666675</v>
      </c>
      <c r="E1516" s="210">
        <f t="shared" si="48"/>
        <v>-2.835594019973199</v>
      </c>
    </row>
    <row r="1517" spans="2:5" ht="15" x14ac:dyDescent="0.25">
      <c r="B1517" s="203">
        <f t="shared" si="47"/>
        <v>40762</v>
      </c>
      <c r="C1517" s="313">
        <v>1.1385264231183537E-2</v>
      </c>
      <c r="D1517" s="313">
        <v>15029.619000000001</v>
      </c>
      <c r="E1517" s="210">
        <f t="shared" si="48"/>
        <v>-4.4754353710239787</v>
      </c>
    </row>
    <row r="1518" spans="2:5" ht="15" x14ac:dyDescent="0.25">
      <c r="B1518" s="203">
        <f t="shared" si="47"/>
        <v>40763</v>
      </c>
      <c r="C1518" s="313">
        <v>2.8446054043626191E-2</v>
      </c>
      <c r="D1518" s="313">
        <v>37551.465266666673</v>
      </c>
      <c r="E1518" s="210">
        <f t="shared" si="48"/>
        <v>-3.5597458259685713</v>
      </c>
    </row>
    <row r="1519" spans="2:5" ht="15" x14ac:dyDescent="0.25">
      <c r="B1519" s="203">
        <f t="shared" si="47"/>
        <v>40764</v>
      </c>
      <c r="C1519" s="313">
        <v>9.3145348008045886E-2</v>
      </c>
      <c r="D1519" s="313">
        <v>122960.61503333332</v>
      </c>
      <c r="E1519" s="210">
        <f t="shared" si="48"/>
        <v>-2.3735941240506988</v>
      </c>
    </row>
    <row r="1520" spans="2:5" ht="15" x14ac:dyDescent="0.25">
      <c r="B1520" s="203">
        <f t="shared" si="47"/>
        <v>40765</v>
      </c>
      <c r="C1520" s="313">
        <v>1.837147819271456E-2</v>
      </c>
      <c r="D1520" s="313">
        <v>24252.078133333333</v>
      </c>
      <c r="E1520" s="210">
        <f t="shared" si="48"/>
        <v>-3.9969559152344538</v>
      </c>
    </row>
    <row r="1521" spans="2:5" ht="15" x14ac:dyDescent="0.25">
      <c r="B1521" s="203">
        <f t="shared" si="47"/>
        <v>40766</v>
      </c>
      <c r="C1521" s="313">
        <v>2.2938699819861314E-2</v>
      </c>
      <c r="D1521" s="313">
        <v>30281.24</v>
      </c>
      <c r="E1521" s="210">
        <f t="shared" si="48"/>
        <v>-3.7749298463125389</v>
      </c>
    </row>
    <row r="1522" spans="2:5" ht="15" x14ac:dyDescent="0.25">
      <c r="B1522" s="203">
        <f t="shared" si="47"/>
        <v>40767</v>
      </c>
      <c r="C1522" s="313">
        <v>0.11636889039719897</v>
      </c>
      <c r="D1522" s="313">
        <v>153617.87399999998</v>
      </c>
      <c r="E1522" s="210">
        <f t="shared" si="48"/>
        <v>-2.1509900440352303</v>
      </c>
    </row>
    <row r="1523" spans="2:5" ht="15" x14ac:dyDescent="0.25">
      <c r="B1523" s="203">
        <f t="shared" si="47"/>
        <v>40768</v>
      </c>
      <c r="C1523" s="313">
        <v>5.8639917561426176E-2</v>
      </c>
      <c r="D1523" s="313">
        <v>77410.203333333324</v>
      </c>
      <c r="E1523" s="210">
        <f t="shared" si="48"/>
        <v>-2.8363396272467112</v>
      </c>
    </row>
    <row r="1524" spans="2:5" ht="15" x14ac:dyDescent="0.25">
      <c r="B1524" s="203">
        <f t="shared" si="47"/>
        <v>40769</v>
      </c>
      <c r="C1524" s="313">
        <v>7.1911292933179985E-3</v>
      </c>
      <c r="D1524" s="313">
        <v>9492.9666333333298</v>
      </c>
      <c r="E1524" s="210">
        <f t="shared" si="48"/>
        <v>-4.9349070551432881</v>
      </c>
    </row>
    <row r="1525" spans="2:5" ht="15" x14ac:dyDescent="0.25">
      <c r="B1525" s="203">
        <f t="shared" si="47"/>
        <v>40770</v>
      </c>
      <c r="C1525" s="313">
        <v>6.2363957920168321E-2</v>
      </c>
      <c r="D1525" s="313">
        <v>82326.286666666681</v>
      </c>
      <c r="E1525" s="210">
        <f t="shared" si="48"/>
        <v>-2.7747677679136129</v>
      </c>
    </row>
    <row r="1526" spans="2:5" ht="15" x14ac:dyDescent="0.25">
      <c r="B1526" s="203">
        <f t="shared" si="47"/>
        <v>40771</v>
      </c>
      <c r="C1526" s="313">
        <v>5.7393337141142973E-3</v>
      </c>
      <c r="D1526" s="313">
        <v>7576.4599999999991</v>
      </c>
      <c r="E1526" s="210">
        <f t="shared" si="48"/>
        <v>-5.1604121530686333</v>
      </c>
    </row>
    <row r="1527" spans="2:5" ht="15" x14ac:dyDescent="0.25">
      <c r="B1527" s="203">
        <f t="shared" si="47"/>
        <v>40772</v>
      </c>
      <c r="C1527" s="313">
        <v>3.4749482486348189E-2</v>
      </c>
      <c r="D1527" s="313">
        <v>45872.583333333328</v>
      </c>
      <c r="E1527" s="210">
        <f t="shared" si="48"/>
        <v>-3.3595905995614186</v>
      </c>
    </row>
    <row r="1528" spans="2:5" ht="15" x14ac:dyDescent="0.25">
      <c r="B1528" s="203">
        <f t="shared" si="47"/>
        <v>40773</v>
      </c>
      <c r="C1528" s="313">
        <v>5.303638983284524E-2</v>
      </c>
      <c r="D1528" s="313">
        <v>70013.02</v>
      </c>
      <c r="E1528" s="210">
        <f t="shared" si="48"/>
        <v>-2.9367770004126621</v>
      </c>
    </row>
    <row r="1529" spans="2:5" ht="15" x14ac:dyDescent="0.25">
      <c r="B1529" s="203">
        <f t="shared" si="47"/>
        <v>40774</v>
      </c>
      <c r="C1529" s="313">
        <v>4.9213025739076155E-2</v>
      </c>
      <c r="D1529" s="313">
        <v>64965.82</v>
      </c>
      <c r="E1529" s="210">
        <f t="shared" si="48"/>
        <v>-3.0115969397299507</v>
      </c>
    </row>
    <row r="1530" spans="2:5" ht="15" x14ac:dyDescent="0.25">
      <c r="B1530" s="203">
        <f t="shared" si="47"/>
        <v>40775</v>
      </c>
      <c r="C1530" s="313">
        <v>0.28006520747764929</v>
      </c>
      <c r="D1530" s="313">
        <v>369712.39999999997</v>
      </c>
      <c r="E1530" s="210">
        <f t="shared" si="48"/>
        <v>-1.2727328190773741</v>
      </c>
    </row>
    <row r="1531" spans="2:5" ht="15" x14ac:dyDescent="0.25">
      <c r="B1531" s="203">
        <f t="shared" si="47"/>
        <v>40776</v>
      </c>
      <c r="C1531" s="313">
        <v>0.41676998491521572</v>
      </c>
      <c r="D1531" s="313">
        <v>550175.55646666675</v>
      </c>
      <c r="E1531" s="210">
        <f t="shared" si="48"/>
        <v>-0.87522080429532323</v>
      </c>
    </row>
    <row r="1532" spans="2:5" ht="15" x14ac:dyDescent="0.25">
      <c r="B1532" s="203">
        <f t="shared" si="47"/>
        <v>40777</v>
      </c>
      <c r="C1532" s="313">
        <v>0.79644712336141721</v>
      </c>
      <c r="D1532" s="313">
        <v>1051385.0688666666</v>
      </c>
      <c r="E1532" s="210">
        <f t="shared" si="48"/>
        <v>-0.22759453807371749</v>
      </c>
    </row>
    <row r="1533" spans="2:5" ht="15" x14ac:dyDescent="0.25">
      <c r="B1533" s="203">
        <f t="shared" si="47"/>
        <v>40778</v>
      </c>
      <c r="C1533" s="313">
        <v>0.53025132740547265</v>
      </c>
      <c r="D1533" s="313">
        <v>699981.59580000001</v>
      </c>
      <c r="E1533" s="210">
        <f t="shared" si="48"/>
        <v>-0.63440418218268013</v>
      </c>
    </row>
    <row r="1534" spans="2:5" ht="15" x14ac:dyDescent="0.25">
      <c r="B1534" s="203">
        <f t="shared" si="47"/>
        <v>40779</v>
      </c>
      <c r="C1534" s="313">
        <v>0.1638227017671974</v>
      </c>
      <c r="D1534" s="313">
        <v>216261.36566666668</v>
      </c>
      <c r="E1534" s="210">
        <f t="shared" si="48"/>
        <v>-1.8089705227391537</v>
      </c>
    </row>
    <row r="1535" spans="2:5" ht="15" x14ac:dyDescent="0.25">
      <c r="B1535" s="203">
        <f t="shared" si="47"/>
        <v>40780</v>
      </c>
      <c r="C1535" s="313">
        <v>0.11008916536751676</v>
      </c>
      <c r="D1535" s="313">
        <v>145328.04666666666</v>
      </c>
      <c r="E1535" s="210">
        <f t="shared" si="48"/>
        <v>-2.2064646472936582</v>
      </c>
    </row>
    <row r="1536" spans="2:5" ht="15" x14ac:dyDescent="0.25">
      <c r="B1536" s="203">
        <f t="shared" si="47"/>
        <v>40781</v>
      </c>
      <c r="C1536" s="313">
        <v>3.760669818462422E-2</v>
      </c>
      <c r="D1536" s="313">
        <v>49644.376633333326</v>
      </c>
      <c r="E1536" s="210">
        <f t="shared" si="48"/>
        <v>-3.2805731012438142</v>
      </c>
    </row>
    <row r="1537" spans="2:5" ht="15" x14ac:dyDescent="0.25">
      <c r="B1537" s="203">
        <f t="shared" si="47"/>
        <v>40782</v>
      </c>
      <c r="C1537" s="313">
        <v>0.20947600723887846</v>
      </c>
      <c r="D1537" s="313">
        <v>276528.02030000003</v>
      </c>
      <c r="E1537" s="210">
        <f t="shared" si="48"/>
        <v>-1.563146070097744</v>
      </c>
    </row>
    <row r="1538" spans="2:5" ht="15" x14ac:dyDescent="0.25">
      <c r="B1538" s="203">
        <f t="shared" si="47"/>
        <v>40783</v>
      </c>
      <c r="C1538" s="313">
        <v>0.1231049081858312</v>
      </c>
      <c r="D1538" s="313">
        <v>162510.05066666665</v>
      </c>
      <c r="E1538" s="210">
        <f t="shared" si="48"/>
        <v>-2.0947183750526119</v>
      </c>
    </row>
    <row r="1539" spans="2:5" ht="15" x14ac:dyDescent="0.25">
      <c r="B1539" s="203">
        <f t="shared" si="47"/>
        <v>40784</v>
      </c>
      <c r="C1539" s="313">
        <v>0.1387800457644178</v>
      </c>
      <c r="D1539" s="313">
        <v>183202.70573333334</v>
      </c>
      <c r="E1539" s="210">
        <f t="shared" si="48"/>
        <v>-1.9748650037484468</v>
      </c>
    </row>
    <row r="1540" spans="2:5" ht="15" x14ac:dyDescent="0.25">
      <c r="B1540" s="203">
        <f t="shared" si="47"/>
        <v>40785</v>
      </c>
      <c r="C1540" s="313">
        <v>0.47506639678689544</v>
      </c>
      <c r="D1540" s="313">
        <v>627132.29999999993</v>
      </c>
      <c r="E1540" s="210">
        <f t="shared" si="48"/>
        <v>-0.74430070200693488</v>
      </c>
    </row>
    <row r="1541" spans="2:5" ht="15" x14ac:dyDescent="0.25">
      <c r="B1541" s="203">
        <f t="shared" si="47"/>
        <v>40786</v>
      </c>
      <c r="C1541" s="313">
        <v>3.8811246269836341E-2</v>
      </c>
      <c r="D1541" s="313">
        <v>51234.493333333332</v>
      </c>
      <c r="E1541" s="210">
        <f t="shared" si="48"/>
        <v>-3.2490452220366066</v>
      </c>
    </row>
    <row r="1542" spans="2:5" ht="15" x14ac:dyDescent="0.25">
      <c r="B1542" s="203">
        <f t="shared" si="47"/>
        <v>40787</v>
      </c>
      <c r="C1542" s="313">
        <v>6.1464227625647051E-2</v>
      </c>
      <c r="D1542" s="313">
        <v>81134.44</v>
      </c>
      <c r="E1542" s="210">
        <f t="shared" si="48"/>
        <v>-2.7892999380257848</v>
      </c>
    </row>
    <row r="1543" spans="2:5" ht="15" x14ac:dyDescent="0.25">
      <c r="B1543" s="203">
        <f t="shared" si="47"/>
        <v>40788</v>
      </c>
      <c r="C1543" s="313">
        <v>2.3156069257169232E-2</v>
      </c>
      <c r="D1543" s="313">
        <v>30566.636633333332</v>
      </c>
      <c r="E1543" s="210">
        <f t="shared" si="48"/>
        <v>-3.7654983618746525</v>
      </c>
    </row>
    <row r="1544" spans="2:5" ht="15" x14ac:dyDescent="0.25">
      <c r="B1544" s="203">
        <f t="shared" si="47"/>
        <v>40789</v>
      </c>
      <c r="C1544" s="313">
        <v>0.13894219587932671</v>
      </c>
      <c r="D1544" s="313">
        <v>183407.45</v>
      </c>
      <c r="E1544" s="210">
        <f t="shared" si="48"/>
        <v>-1.9736972893272013</v>
      </c>
    </row>
    <row r="1545" spans="2:5" ht="15" x14ac:dyDescent="0.25">
      <c r="B1545" s="203">
        <f t="shared" si="47"/>
        <v>40790</v>
      </c>
      <c r="C1545" s="313">
        <v>5.9085799255116249E-2</v>
      </c>
      <c r="D1545" s="313">
        <v>77994.850333333336</v>
      </c>
      <c r="E1545" s="210">
        <f t="shared" si="48"/>
        <v>-2.8287646667741155</v>
      </c>
    </row>
    <row r="1546" spans="2:5" ht="15" x14ac:dyDescent="0.25">
      <c r="B1546" s="203">
        <f t="shared" si="47"/>
        <v>40791</v>
      </c>
      <c r="C1546" s="313">
        <v>0.25523093638741229</v>
      </c>
      <c r="D1546" s="313">
        <v>336911.72726666665</v>
      </c>
      <c r="E1546" s="210">
        <f t="shared" si="48"/>
        <v>-1.3655865107699421</v>
      </c>
    </row>
    <row r="1547" spans="2:5" ht="15" x14ac:dyDescent="0.25">
      <c r="B1547" s="203">
        <f t="shared" si="47"/>
        <v>40792</v>
      </c>
      <c r="C1547" s="313">
        <v>0.18473488799850304</v>
      </c>
      <c r="D1547" s="313">
        <v>243855.03999999998</v>
      </c>
      <c r="E1547" s="210">
        <f t="shared" si="48"/>
        <v>-1.6888335195304922</v>
      </c>
    </row>
    <row r="1548" spans="2:5" ht="15" x14ac:dyDescent="0.25">
      <c r="B1548" s="203">
        <f t="shared" si="47"/>
        <v>40793</v>
      </c>
      <c r="C1548" s="313">
        <v>1.003229822824331E-2</v>
      </c>
      <c r="D1548" s="313">
        <v>13242.904533333331</v>
      </c>
      <c r="E1548" s="210">
        <f t="shared" si="48"/>
        <v>-4.6019455678377268</v>
      </c>
    </row>
    <row r="1549" spans="2:5" ht="15" x14ac:dyDescent="0.25">
      <c r="B1549" s="203">
        <f t="shared" si="47"/>
        <v>40794</v>
      </c>
      <c r="C1549" s="313">
        <v>0.20710330420009085</v>
      </c>
      <c r="D1549" s="313">
        <v>273381.95333333331</v>
      </c>
      <c r="E1549" s="210">
        <f t="shared" si="48"/>
        <v>-1.5745375560961345</v>
      </c>
    </row>
    <row r="1550" spans="2:5" ht="15" x14ac:dyDescent="0.25">
      <c r="B1550" s="203">
        <f t="shared" si="47"/>
        <v>40795</v>
      </c>
      <c r="C1550" s="313">
        <v>0.32347102369875769</v>
      </c>
      <c r="D1550" s="313">
        <v>426990.48499999999</v>
      </c>
      <c r="E1550" s="210">
        <f t="shared" si="48"/>
        <v>-1.1286457403086985</v>
      </c>
    </row>
    <row r="1551" spans="2:5" ht="15" x14ac:dyDescent="0.25">
      <c r="B1551" s="203">
        <f t="shared" si="47"/>
        <v>40796</v>
      </c>
      <c r="C1551" s="313">
        <v>0.34314485420879015</v>
      </c>
      <c r="D1551" s="313">
        <v>452960.47246666666</v>
      </c>
      <c r="E1551" s="210">
        <f t="shared" si="48"/>
        <v>-1.0696026054887573</v>
      </c>
    </row>
    <row r="1552" spans="2:5" ht="15" x14ac:dyDescent="0.25">
      <c r="B1552" s="203">
        <f t="shared" si="47"/>
        <v>40797</v>
      </c>
      <c r="C1552" s="313">
        <v>0.32682013574974855</v>
      </c>
      <c r="D1552" s="313">
        <v>431411.40333333332</v>
      </c>
      <c r="E1552" s="210">
        <f t="shared" si="48"/>
        <v>-1.1183453029930979</v>
      </c>
    </row>
    <row r="1553" spans="2:5" ht="15" x14ac:dyDescent="0.25">
      <c r="B1553" s="203">
        <f t="shared" si="47"/>
        <v>40798</v>
      </c>
      <c r="C1553" s="313">
        <v>8.2792821661981167E-2</v>
      </c>
      <c r="D1553" s="313">
        <v>109288.76000000001</v>
      </c>
      <c r="E1553" s="210">
        <f t="shared" si="48"/>
        <v>-2.4914139162527524</v>
      </c>
    </row>
    <row r="1554" spans="2:5" ht="15" x14ac:dyDescent="0.25">
      <c r="B1554" s="203">
        <f t="shared" si="47"/>
        <v>40799</v>
      </c>
      <c r="C1554" s="313">
        <v>0.12908254149346945</v>
      </c>
      <c r="D1554" s="313">
        <v>170392.44</v>
      </c>
      <c r="E1554" s="210">
        <f t="shared" si="48"/>
        <v>-2.0473032227028565</v>
      </c>
    </row>
    <row r="1555" spans="2:5" ht="15" x14ac:dyDescent="0.25">
      <c r="B1555" s="203">
        <f t="shared" si="47"/>
        <v>40800</v>
      </c>
      <c r="C1555" s="313">
        <v>4.9347996164724912E-2</v>
      </c>
      <c r="D1555" s="313">
        <v>65140.687333333335</v>
      </c>
      <c r="E1555" s="210">
        <f t="shared" si="48"/>
        <v>-3.008858118491879</v>
      </c>
    </row>
    <row r="1556" spans="2:5" ht="15" x14ac:dyDescent="0.25">
      <c r="B1556" s="203">
        <f t="shared" si="47"/>
        <v>40801</v>
      </c>
      <c r="C1556" s="313">
        <v>0.15683080472343874</v>
      </c>
      <c r="D1556" s="313">
        <v>207020.89666666667</v>
      </c>
      <c r="E1556" s="210">
        <f t="shared" si="48"/>
        <v>-1.8525877316659118</v>
      </c>
    </row>
    <row r="1557" spans="2:5" ht="15" x14ac:dyDescent="0.25">
      <c r="B1557" s="203">
        <f t="shared" ref="B1557:B1620" si="49">B1556+1</f>
        <v>40802</v>
      </c>
      <c r="C1557" s="313">
        <v>0.18087193461446874</v>
      </c>
      <c r="D1557" s="313">
        <v>238755.83723333332</v>
      </c>
      <c r="E1557" s="210">
        <f t="shared" si="48"/>
        <v>-1.7099660417098639</v>
      </c>
    </row>
    <row r="1558" spans="2:5" ht="15" x14ac:dyDescent="0.25">
      <c r="B1558" s="203">
        <f t="shared" si="49"/>
        <v>40803</v>
      </c>
      <c r="C1558" s="313">
        <v>9.5670555728531829E-3</v>
      </c>
      <c r="D1558" s="313">
        <v>12628.771666666667</v>
      </c>
      <c r="E1558" s="210">
        <f t="shared" si="48"/>
        <v>-4.6494297934963313</v>
      </c>
    </row>
    <row r="1559" spans="2:5" ht="15" x14ac:dyDescent="0.25">
      <c r="B1559" s="203">
        <f t="shared" si="49"/>
        <v>40804</v>
      </c>
      <c r="C1559" s="313">
        <v>0.2821809216781172</v>
      </c>
      <c r="D1559" s="313">
        <v>372486.43550000002</v>
      </c>
      <c r="E1559" s="210">
        <f t="shared" si="48"/>
        <v>-1.2652068475251999</v>
      </c>
    </row>
    <row r="1560" spans="2:5" ht="15" x14ac:dyDescent="0.25">
      <c r="B1560" s="203">
        <f t="shared" si="49"/>
        <v>40805</v>
      </c>
      <c r="C1560" s="313">
        <v>0.24130658766828256</v>
      </c>
      <c r="D1560" s="313">
        <v>318531.21100000001</v>
      </c>
      <c r="E1560" s="210">
        <f t="shared" si="48"/>
        <v>-1.4216870059849676</v>
      </c>
    </row>
    <row r="1561" spans="2:5" ht="15" x14ac:dyDescent="0.25">
      <c r="B1561" s="203">
        <f t="shared" si="49"/>
        <v>40806</v>
      </c>
      <c r="C1561" s="313">
        <v>8.6219090064066861E-2</v>
      </c>
      <c r="D1561" s="313">
        <v>113811.52679999999</v>
      </c>
      <c r="E1561" s="210">
        <f t="shared" si="48"/>
        <v>-2.450863663371508</v>
      </c>
    </row>
    <row r="1562" spans="2:5" ht="15" x14ac:dyDescent="0.25">
      <c r="B1562" s="203">
        <f t="shared" si="49"/>
        <v>40807</v>
      </c>
      <c r="C1562" s="313">
        <v>0.14027446872930124</v>
      </c>
      <c r="D1562" s="313">
        <v>185166.08613333333</v>
      </c>
      <c r="E1562" s="210">
        <f t="shared" si="48"/>
        <v>-1.9641542847035389</v>
      </c>
    </row>
    <row r="1563" spans="2:5" ht="15" x14ac:dyDescent="0.25">
      <c r="B1563" s="203">
        <f t="shared" si="49"/>
        <v>40808</v>
      </c>
      <c r="C1563" s="313">
        <v>3.3441100674455902E-2</v>
      </c>
      <c r="D1563" s="313">
        <v>44143.1558</v>
      </c>
      <c r="E1563" s="210">
        <f t="shared" si="48"/>
        <v>-3.397969576401342</v>
      </c>
    </row>
    <row r="1564" spans="2:5" ht="15" x14ac:dyDescent="0.25">
      <c r="B1564" s="203">
        <f t="shared" si="49"/>
        <v>40809</v>
      </c>
      <c r="C1564" s="313">
        <v>7.8852421756019642E-2</v>
      </c>
      <c r="D1564" s="313">
        <v>104087.32573333333</v>
      </c>
      <c r="E1564" s="210">
        <f t="shared" si="48"/>
        <v>-2.5401772525885602</v>
      </c>
    </row>
    <row r="1565" spans="2:5" ht="15" x14ac:dyDescent="0.25">
      <c r="B1565" s="203">
        <f t="shared" si="49"/>
        <v>40810</v>
      </c>
      <c r="C1565" s="313">
        <v>4.2390983921793517E-2</v>
      </c>
      <c r="D1565" s="313">
        <v>55957.243333333332</v>
      </c>
      <c r="E1565" s="210">
        <f t="shared" si="48"/>
        <v>-3.160819582709955</v>
      </c>
    </row>
    <row r="1566" spans="2:5" ht="15" x14ac:dyDescent="0.25">
      <c r="B1566" s="203">
        <f t="shared" si="49"/>
        <v>40811</v>
      </c>
      <c r="C1566" s="313">
        <v>4.6801348255250334E-2</v>
      </c>
      <c r="D1566" s="313">
        <v>61779.043333333335</v>
      </c>
      <c r="E1566" s="210">
        <f t="shared" si="48"/>
        <v>-3.0618432676006333</v>
      </c>
    </row>
    <row r="1567" spans="2:5" ht="15" x14ac:dyDescent="0.25">
      <c r="B1567" s="203">
        <f t="shared" si="49"/>
        <v>40812</v>
      </c>
      <c r="C1567" s="313">
        <v>0.11163938490147045</v>
      </c>
      <c r="D1567" s="313">
        <v>147367.00233333334</v>
      </c>
      <c r="E1567" s="210">
        <f t="shared" ref="E1567:E1630" si="50">IF(C1567=0,"",LN(C1567))</f>
        <v>-2.1924813799899745</v>
      </c>
    </row>
    <row r="1568" spans="2:5" ht="15" x14ac:dyDescent="0.25">
      <c r="B1568" s="203">
        <f t="shared" si="49"/>
        <v>40813</v>
      </c>
      <c r="C1568" s="313">
        <v>1.3589368500290752E-3</v>
      </c>
      <c r="D1568" s="313">
        <v>1793.8333333333301</v>
      </c>
      <c r="E1568" s="210">
        <f t="shared" si="50"/>
        <v>-6.6010526128625751</v>
      </c>
    </row>
    <row r="1569" spans="2:5" ht="15" x14ac:dyDescent="0.25">
      <c r="B1569" s="203">
        <f t="shared" si="49"/>
        <v>40814</v>
      </c>
      <c r="C1569" s="313">
        <v>3.2753196209875497E-2</v>
      </c>
      <c r="D1569" s="313">
        <v>43235.103333333325</v>
      </c>
      <c r="E1569" s="210">
        <f t="shared" si="50"/>
        <v>-3.4187547274682082</v>
      </c>
    </row>
    <row r="1570" spans="2:5" ht="15" x14ac:dyDescent="0.25">
      <c r="B1570" s="203">
        <f t="shared" si="49"/>
        <v>40815</v>
      </c>
      <c r="C1570" s="313">
        <v>0.2053047955332227</v>
      </c>
      <c r="D1570" s="313">
        <v>271007.87333333335</v>
      </c>
      <c r="E1570" s="210">
        <f t="shared" si="50"/>
        <v>-1.5832595965684768</v>
      </c>
    </row>
    <row r="1571" spans="2:5" ht="15" x14ac:dyDescent="0.25">
      <c r="B1571" s="203">
        <f t="shared" si="49"/>
        <v>40816</v>
      </c>
      <c r="C1571" s="313">
        <v>3.4994867529224781E-2</v>
      </c>
      <c r="D1571" s="313">
        <v>46194.17</v>
      </c>
      <c r="E1571" s="210">
        <f t="shared" si="50"/>
        <v>-3.3525538702678652</v>
      </c>
    </row>
    <row r="1572" spans="2:5" ht="15" x14ac:dyDescent="0.25">
      <c r="B1572" s="203">
        <f t="shared" si="49"/>
        <v>40817</v>
      </c>
      <c r="C1572" s="313">
        <v>0.80300254090919299</v>
      </c>
      <c r="D1572" s="313">
        <v>1061122.0866666667</v>
      </c>
      <c r="E1572" s="210">
        <f t="shared" si="50"/>
        <v>-0.21939740076990472</v>
      </c>
    </row>
    <row r="1573" spans="2:5" ht="15" x14ac:dyDescent="0.25">
      <c r="B1573" s="203">
        <f t="shared" si="49"/>
        <v>40818</v>
      </c>
      <c r="C1573" s="313">
        <v>7.9480287836857136E-2</v>
      </c>
      <c r="D1573" s="313">
        <v>105028.67</v>
      </c>
      <c r="E1573" s="210">
        <f t="shared" si="50"/>
        <v>-2.5322462398046115</v>
      </c>
    </row>
    <row r="1574" spans="2:5" ht="15" x14ac:dyDescent="0.25">
      <c r="B1574" s="203">
        <f t="shared" si="49"/>
        <v>40819</v>
      </c>
      <c r="C1574" s="313">
        <v>0.12650982209095157</v>
      </c>
      <c r="D1574" s="313">
        <v>167175.51883333331</v>
      </c>
      <c r="E1574" s="210">
        <f t="shared" si="50"/>
        <v>-2.0674353288410185</v>
      </c>
    </row>
    <row r="1575" spans="2:5" ht="15" x14ac:dyDescent="0.25">
      <c r="B1575" s="203">
        <f t="shared" si="49"/>
        <v>40820</v>
      </c>
      <c r="C1575" s="313">
        <v>0.31292282250035253</v>
      </c>
      <c r="D1575" s="313">
        <v>413509.67333333334</v>
      </c>
      <c r="E1575" s="210">
        <f t="shared" si="50"/>
        <v>-1.1617986923275245</v>
      </c>
    </row>
    <row r="1576" spans="2:5" ht="15" x14ac:dyDescent="0.25">
      <c r="B1576" s="203">
        <f t="shared" si="49"/>
        <v>40821</v>
      </c>
      <c r="C1576" s="313">
        <v>8.0783835044972267E-3</v>
      </c>
      <c r="D1576" s="313">
        <v>10675.123333333329</v>
      </c>
      <c r="E1576" s="210">
        <f t="shared" si="50"/>
        <v>-4.8185634877886701</v>
      </c>
    </row>
    <row r="1577" spans="2:5" ht="15" x14ac:dyDescent="0.25">
      <c r="B1577" s="203">
        <f t="shared" si="49"/>
        <v>40822</v>
      </c>
      <c r="C1577" s="313">
        <v>0.19430206645311224</v>
      </c>
      <c r="D1577" s="313">
        <v>256759.10559999998</v>
      </c>
      <c r="E1577" s="210">
        <f t="shared" si="50"/>
        <v>-1.6383412872815859</v>
      </c>
    </row>
    <row r="1578" spans="2:5" ht="15" x14ac:dyDescent="0.25">
      <c r="B1578" s="203">
        <f t="shared" si="49"/>
        <v>40823</v>
      </c>
      <c r="C1578" s="313">
        <v>0.16341502433324781</v>
      </c>
      <c r="D1578" s="313">
        <v>215943.63999999998</v>
      </c>
      <c r="E1578" s="210">
        <f t="shared" si="50"/>
        <v>-1.8114621525993186</v>
      </c>
    </row>
    <row r="1579" spans="2:5" ht="15" x14ac:dyDescent="0.25">
      <c r="B1579" s="203">
        <f t="shared" si="49"/>
        <v>40824</v>
      </c>
      <c r="C1579" s="313">
        <v>1.5920514897224725</v>
      </c>
      <c r="D1579" s="313">
        <v>2103805.2967333333</v>
      </c>
      <c r="E1579" s="210">
        <f t="shared" si="50"/>
        <v>0.46502342968967225</v>
      </c>
    </row>
    <row r="1580" spans="2:5" ht="15" x14ac:dyDescent="0.25">
      <c r="B1580" s="203">
        <f t="shared" si="49"/>
        <v>40825</v>
      </c>
      <c r="C1580" s="313">
        <v>3.6634509673642124E-2</v>
      </c>
      <c r="D1580" s="313">
        <v>48410.416366666672</v>
      </c>
      <c r="E1580" s="210">
        <f t="shared" si="50"/>
        <v>-3.3067645955558027</v>
      </c>
    </row>
    <row r="1581" spans="2:5" ht="15" x14ac:dyDescent="0.25">
      <c r="B1581" s="203">
        <f t="shared" si="49"/>
        <v>40826</v>
      </c>
      <c r="C1581" s="313">
        <v>0.17899657727701207</v>
      </c>
      <c r="D1581" s="313">
        <v>236533.77406666667</v>
      </c>
      <c r="E1581" s="210">
        <f t="shared" si="50"/>
        <v>-1.7203885946816719</v>
      </c>
    </row>
    <row r="1582" spans="2:5" ht="15" x14ac:dyDescent="0.25">
      <c r="B1582" s="203">
        <f t="shared" si="49"/>
        <v>40827</v>
      </c>
      <c r="C1582" s="313">
        <v>0.2624602971650436</v>
      </c>
      <c r="D1582" s="313">
        <v>346826.32246666669</v>
      </c>
      <c r="E1582" s="210">
        <f t="shared" si="50"/>
        <v>-1.3376554572847983</v>
      </c>
    </row>
    <row r="1583" spans="2:5" ht="15" x14ac:dyDescent="0.25">
      <c r="B1583" s="203">
        <f t="shared" si="49"/>
        <v>40828</v>
      </c>
      <c r="C1583" s="313">
        <v>3.5110017357287956E-2</v>
      </c>
      <c r="D1583" s="313">
        <v>46395.886666666665</v>
      </c>
      <c r="E1583" s="210">
        <f t="shared" si="50"/>
        <v>-3.3492687944331356</v>
      </c>
    </row>
    <row r="1584" spans="2:5" ht="15" x14ac:dyDescent="0.25">
      <c r="B1584" s="203">
        <f t="shared" si="49"/>
        <v>40829</v>
      </c>
      <c r="C1584" s="313">
        <v>0.39604132151998483</v>
      </c>
      <c r="D1584" s="313">
        <v>523346.03203333332</v>
      </c>
      <c r="E1584" s="210">
        <f t="shared" si="50"/>
        <v>-0.92623672589876549</v>
      </c>
    </row>
    <row r="1585" spans="2:5" ht="15" x14ac:dyDescent="0.25">
      <c r="B1585" s="203">
        <f t="shared" si="49"/>
        <v>40830</v>
      </c>
      <c r="C1585" s="313">
        <v>0.1478995105602991</v>
      </c>
      <c r="D1585" s="313">
        <v>195440.77293333333</v>
      </c>
      <c r="E1585" s="210">
        <f t="shared" si="50"/>
        <v>-1.9112222185318519</v>
      </c>
    </row>
    <row r="1586" spans="2:5" ht="15" x14ac:dyDescent="0.25">
      <c r="B1586" s="203">
        <f t="shared" si="49"/>
        <v>40831</v>
      </c>
      <c r="C1586" s="313">
        <v>2.2520140584446953</v>
      </c>
      <c r="D1586" s="313">
        <v>2975908.2134333332</v>
      </c>
      <c r="E1586" s="210">
        <f t="shared" si="50"/>
        <v>0.81182495290658008</v>
      </c>
    </row>
    <row r="1587" spans="2:5" ht="15" x14ac:dyDescent="0.25">
      <c r="B1587" s="203">
        <f t="shared" si="49"/>
        <v>40832</v>
      </c>
      <c r="C1587" s="313">
        <v>0.16994378874709942</v>
      </c>
      <c r="D1587" s="313">
        <v>224571.03003333331</v>
      </c>
      <c r="E1587" s="210">
        <f t="shared" si="50"/>
        <v>-1.7722875510389313</v>
      </c>
    </row>
    <row r="1588" spans="2:5" ht="15" x14ac:dyDescent="0.25">
      <c r="B1588" s="203">
        <f t="shared" si="49"/>
        <v>40833</v>
      </c>
      <c r="C1588" s="313">
        <v>5.4991760396273862E-2</v>
      </c>
      <c r="D1588" s="313">
        <v>72668.47683333332</v>
      </c>
      <c r="E1588" s="210">
        <f t="shared" si="50"/>
        <v>-2.9005719159492904</v>
      </c>
    </row>
    <row r="1589" spans="2:5" ht="15" x14ac:dyDescent="0.25">
      <c r="B1589" s="203">
        <f t="shared" si="49"/>
        <v>40834</v>
      </c>
      <c r="C1589" s="313">
        <v>0.40072748250712797</v>
      </c>
      <c r="D1589" s="313">
        <v>529538.52666666673</v>
      </c>
      <c r="E1589" s="210">
        <f t="shared" si="50"/>
        <v>-0.91447367745007035</v>
      </c>
    </row>
    <row r="1590" spans="2:5" ht="15" x14ac:dyDescent="0.25">
      <c r="B1590" s="203">
        <f t="shared" si="49"/>
        <v>40835</v>
      </c>
      <c r="C1590" s="313">
        <v>5.3055596520874021E-2</v>
      </c>
      <c r="D1590" s="313">
        <v>70109.946633333326</v>
      </c>
      <c r="E1590" s="210">
        <f t="shared" si="50"/>
        <v>-2.9364149242766837</v>
      </c>
    </row>
    <row r="1591" spans="2:5" ht="15" x14ac:dyDescent="0.25">
      <c r="B1591" s="203">
        <f t="shared" si="49"/>
        <v>40836</v>
      </c>
      <c r="C1591" s="313">
        <v>6.0783544958049648E-2</v>
      </c>
      <c r="D1591" s="313">
        <v>80321.990000000005</v>
      </c>
      <c r="E1591" s="210">
        <f t="shared" si="50"/>
        <v>-2.8004361687775496</v>
      </c>
    </row>
    <row r="1592" spans="2:5" ht="15" x14ac:dyDescent="0.25">
      <c r="B1592" s="203">
        <f t="shared" si="49"/>
        <v>40837</v>
      </c>
      <c r="C1592" s="313">
        <v>0.17629294622116379</v>
      </c>
      <c r="D1592" s="313">
        <v>232961.07973333335</v>
      </c>
      <c r="E1592" s="210">
        <f t="shared" si="50"/>
        <v>-1.7356082004685629</v>
      </c>
    </row>
    <row r="1593" spans="2:5" ht="15" x14ac:dyDescent="0.25">
      <c r="B1593" s="203">
        <f t="shared" si="49"/>
        <v>40838</v>
      </c>
      <c r="C1593" s="313">
        <v>2.193895347737284E-2</v>
      </c>
      <c r="D1593" s="313">
        <v>28991.076499999999</v>
      </c>
      <c r="E1593" s="210">
        <f t="shared" si="50"/>
        <v>-3.8194915245720242</v>
      </c>
    </row>
    <row r="1594" spans="2:5" ht="15" x14ac:dyDescent="0.25">
      <c r="B1594" s="203">
        <f t="shared" si="49"/>
        <v>40839</v>
      </c>
      <c r="C1594" s="313">
        <v>1.2050544997652816E-2</v>
      </c>
      <c r="D1594" s="313">
        <v>15924.10833333333</v>
      </c>
      <c r="E1594" s="210">
        <f t="shared" si="50"/>
        <v>-4.4186453920472486</v>
      </c>
    </row>
    <row r="1595" spans="2:5" ht="15" x14ac:dyDescent="0.25">
      <c r="B1595" s="203">
        <f t="shared" si="49"/>
        <v>40840</v>
      </c>
      <c r="C1595" s="313">
        <v>0.11443732344111701</v>
      </c>
      <c r="D1595" s="313">
        <v>151222.39999999999</v>
      </c>
      <c r="E1595" s="210">
        <f t="shared" si="50"/>
        <v>-2.1677279993897378</v>
      </c>
    </row>
    <row r="1596" spans="2:5" ht="15" x14ac:dyDescent="0.25">
      <c r="B1596" s="203">
        <f t="shared" si="49"/>
        <v>40841</v>
      </c>
      <c r="C1596" s="313">
        <v>0.3037696007319271</v>
      </c>
      <c r="D1596" s="313">
        <v>401414.21249999997</v>
      </c>
      <c r="E1596" s="210">
        <f t="shared" si="50"/>
        <v>-1.1914857572506876</v>
      </c>
    </row>
    <row r="1597" spans="2:5" ht="15" x14ac:dyDescent="0.25">
      <c r="B1597" s="203">
        <f t="shared" si="49"/>
        <v>40842</v>
      </c>
      <c r="C1597" s="313">
        <v>8.9017271270875858E-2</v>
      </c>
      <c r="D1597" s="313">
        <v>117631.25</v>
      </c>
      <c r="E1597" s="210">
        <f t="shared" si="50"/>
        <v>-2.4189248688537281</v>
      </c>
    </row>
    <row r="1598" spans="2:5" ht="15" x14ac:dyDescent="0.25">
      <c r="B1598" s="203">
        <f t="shared" si="49"/>
        <v>40843</v>
      </c>
      <c r="C1598" s="313">
        <v>0.11284816257681941</v>
      </c>
      <c r="D1598" s="313">
        <v>149122.41449999998</v>
      </c>
      <c r="E1598" s="210">
        <f t="shared" si="50"/>
        <v>-2.1817120578465428</v>
      </c>
    </row>
    <row r="1599" spans="2:5" ht="15" x14ac:dyDescent="0.25">
      <c r="B1599" s="203">
        <f t="shared" si="49"/>
        <v>40844</v>
      </c>
      <c r="C1599" s="313">
        <v>8.6486672776149506E-2</v>
      </c>
      <c r="D1599" s="313">
        <v>114287.20833333333</v>
      </c>
      <c r="E1599" s="210">
        <f t="shared" si="50"/>
        <v>-2.4477649488666349</v>
      </c>
    </row>
    <row r="1600" spans="2:5" ht="15" x14ac:dyDescent="0.25">
      <c r="B1600" s="203">
        <f t="shared" si="49"/>
        <v>40845</v>
      </c>
      <c r="C1600" s="313">
        <v>1.9482716495023495E-2</v>
      </c>
      <c r="D1600" s="313">
        <v>25745.299333333332</v>
      </c>
      <c r="E1600" s="210">
        <f t="shared" si="50"/>
        <v>-3.9382275400268414</v>
      </c>
    </row>
    <row r="1601" spans="2:5" ht="15" x14ac:dyDescent="0.25">
      <c r="B1601" s="203">
        <f t="shared" si="49"/>
        <v>40846</v>
      </c>
      <c r="C1601" s="313">
        <v>2.2498270728791683</v>
      </c>
      <c r="D1601" s="313">
        <v>2973018.2366666668</v>
      </c>
      <c r="E1601" s="210">
        <f t="shared" si="50"/>
        <v>0.81085335676456938</v>
      </c>
    </row>
    <row r="1602" spans="2:5" ht="15" x14ac:dyDescent="0.25">
      <c r="B1602" s="203">
        <f t="shared" si="49"/>
        <v>40847</v>
      </c>
      <c r="C1602" s="313">
        <v>0.18289695257381514</v>
      </c>
      <c r="D1602" s="313">
        <v>241687.8977</v>
      </c>
      <c r="E1602" s="210">
        <f t="shared" si="50"/>
        <v>-1.6988323854309857</v>
      </c>
    </row>
    <row r="1603" spans="2:5" ht="15" x14ac:dyDescent="0.25">
      <c r="B1603" s="203">
        <f t="shared" si="49"/>
        <v>40848</v>
      </c>
      <c r="C1603" s="313">
        <v>0.17956427359526267</v>
      </c>
      <c r="D1603" s="313">
        <v>237490.99000000002</v>
      </c>
      <c r="E1603" s="210">
        <f t="shared" si="50"/>
        <v>-1.7172220649770329</v>
      </c>
    </row>
    <row r="1604" spans="2:5" ht="15" x14ac:dyDescent="0.25">
      <c r="B1604" s="203">
        <f t="shared" si="49"/>
        <v>40849</v>
      </c>
      <c r="C1604" s="313">
        <v>7.9277656719562634E-2</v>
      </c>
      <c r="D1604" s="313">
        <v>104852.31166666666</v>
      </c>
      <c r="E1604" s="210">
        <f t="shared" si="50"/>
        <v>-2.5347989464158567</v>
      </c>
    </row>
    <row r="1605" spans="2:5" ht="15" x14ac:dyDescent="0.25">
      <c r="B1605" s="203">
        <f t="shared" si="49"/>
        <v>40850</v>
      </c>
      <c r="C1605" s="313">
        <v>2.8386482972376552E-2</v>
      </c>
      <c r="D1605" s="313">
        <v>37543.848833333337</v>
      </c>
      <c r="E1605" s="210">
        <f t="shared" si="50"/>
        <v>-3.5618421987928102</v>
      </c>
    </row>
    <row r="1606" spans="2:5" ht="15" x14ac:dyDescent="0.25">
      <c r="B1606" s="203">
        <f t="shared" si="49"/>
        <v>40851</v>
      </c>
      <c r="C1606" s="313">
        <v>7.3272136868199611E-2</v>
      </c>
      <c r="D1606" s="313">
        <v>96909.435133333332</v>
      </c>
      <c r="E1606" s="210">
        <f t="shared" si="50"/>
        <v>-2.6135748669363723</v>
      </c>
    </row>
    <row r="1607" spans="2:5" ht="15" x14ac:dyDescent="0.25">
      <c r="B1607" s="203">
        <f t="shared" si="49"/>
        <v>40852</v>
      </c>
      <c r="C1607" s="313">
        <v>2.4546481314021817E-2</v>
      </c>
      <c r="D1607" s="313">
        <v>32465.078000000001</v>
      </c>
      <c r="E1607" s="210">
        <f t="shared" si="50"/>
        <v>-3.7071867623450379</v>
      </c>
    </row>
    <row r="1608" spans="2:5" ht="15" x14ac:dyDescent="0.25">
      <c r="B1608" s="203">
        <f t="shared" si="49"/>
        <v>40853</v>
      </c>
      <c r="C1608" s="313">
        <v>9.1450095115968896E-2</v>
      </c>
      <c r="D1608" s="313">
        <v>120951.53</v>
      </c>
      <c r="E1608" s="210">
        <f t="shared" si="50"/>
        <v>-2.391961864058664</v>
      </c>
    </row>
    <row r="1609" spans="2:5" ht="15" x14ac:dyDescent="0.25">
      <c r="B1609" s="203">
        <f t="shared" si="49"/>
        <v>40854</v>
      </c>
      <c r="C1609" s="313">
        <v>2.2400145572293678E-2</v>
      </c>
      <c r="D1609" s="313">
        <v>29626.34293333333</v>
      </c>
      <c r="E1609" s="210">
        <f t="shared" si="50"/>
        <v>-3.7986878213791493</v>
      </c>
    </row>
    <row r="1610" spans="2:5" ht="15" x14ac:dyDescent="0.25">
      <c r="B1610" s="203">
        <f t="shared" si="49"/>
        <v>40855</v>
      </c>
      <c r="C1610" s="313">
        <v>9.0549444677991836E-3</v>
      </c>
      <c r="D1610" s="313">
        <v>11976.033333333329</v>
      </c>
      <c r="E1610" s="210">
        <f t="shared" si="50"/>
        <v>-4.7044443204320832</v>
      </c>
    </row>
    <row r="1611" spans="2:5" ht="15" x14ac:dyDescent="0.25">
      <c r="B1611" s="203">
        <f t="shared" si="49"/>
        <v>40856</v>
      </c>
      <c r="C1611" s="313">
        <v>0.40076567850903316</v>
      </c>
      <c r="D1611" s="313">
        <v>530051.08333333326</v>
      </c>
      <c r="E1611" s="210">
        <f t="shared" si="50"/>
        <v>-0.91437836534064276</v>
      </c>
    </row>
    <row r="1612" spans="2:5" ht="15" x14ac:dyDescent="0.25">
      <c r="B1612" s="203">
        <f t="shared" si="49"/>
        <v>40857</v>
      </c>
      <c r="C1612" s="313">
        <v>6.2080106976481614E-2</v>
      </c>
      <c r="D1612" s="313">
        <v>82106.901166666677</v>
      </c>
      <c r="E1612" s="210">
        <f t="shared" si="50"/>
        <v>-2.779329679905024</v>
      </c>
    </row>
    <row r="1613" spans="2:5" ht="15" x14ac:dyDescent="0.25">
      <c r="B1613" s="203">
        <f t="shared" si="49"/>
        <v>40858</v>
      </c>
      <c r="C1613" s="313">
        <v>4.9463855452962717E-2</v>
      </c>
      <c r="D1613" s="313">
        <v>65420.697366666674</v>
      </c>
      <c r="E1613" s="210">
        <f t="shared" si="50"/>
        <v>-3.0065130689975921</v>
      </c>
    </row>
    <row r="1614" spans="2:5" ht="15" x14ac:dyDescent="0.25">
      <c r="B1614" s="203">
        <f t="shared" si="49"/>
        <v>40859</v>
      </c>
      <c r="C1614" s="313">
        <v>0.37199615503650901</v>
      </c>
      <c r="D1614" s="313">
        <v>492000.62666666671</v>
      </c>
      <c r="E1614" s="210">
        <f t="shared" si="50"/>
        <v>-0.98887176068576943</v>
      </c>
    </row>
    <row r="1615" spans="2:5" ht="15" x14ac:dyDescent="0.25">
      <c r="B1615" s="203">
        <f t="shared" si="49"/>
        <v>40860</v>
      </c>
      <c r="C1615" s="313">
        <v>4.3378358420359149E-2</v>
      </c>
      <c r="D1615" s="313">
        <v>57372.043333333328</v>
      </c>
      <c r="E1615" s="210">
        <f t="shared" si="50"/>
        <v>-3.13779461615376</v>
      </c>
    </row>
    <row r="1616" spans="2:5" ht="15" x14ac:dyDescent="0.25">
      <c r="B1616" s="203">
        <f t="shared" si="49"/>
        <v>40861</v>
      </c>
      <c r="C1616" s="313">
        <v>7.3959951993402884E-2</v>
      </c>
      <c r="D1616" s="313">
        <v>97819.136666666673</v>
      </c>
      <c r="E1616" s="210">
        <f t="shared" si="50"/>
        <v>-2.604231521552081</v>
      </c>
    </row>
    <row r="1617" spans="2:5" ht="15" x14ac:dyDescent="0.25">
      <c r="B1617" s="203">
        <f t="shared" si="49"/>
        <v>40862</v>
      </c>
      <c r="C1617" s="313">
        <v>5.5755695112742906E-2</v>
      </c>
      <c r="D1617" s="313">
        <v>73742.259333333321</v>
      </c>
      <c r="E1617" s="210">
        <f t="shared" si="50"/>
        <v>-2.8867757193706614</v>
      </c>
    </row>
    <row r="1618" spans="2:5" ht="15" x14ac:dyDescent="0.25">
      <c r="B1618" s="203">
        <f t="shared" si="49"/>
        <v>40863</v>
      </c>
      <c r="C1618" s="313">
        <v>0.16724499834668585</v>
      </c>
      <c r="D1618" s="313">
        <v>221197.56583333333</v>
      </c>
      <c r="E1618" s="210">
        <f t="shared" si="50"/>
        <v>-1.7882954856724749</v>
      </c>
    </row>
    <row r="1619" spans="2:5" ht="15" x14ac:dyDescent="0.25">
      <c r="B1619" s="203">
        <f t="shared" si="49"/>
        <v>40864</v>
      </c>
      <c r="C1619" s="313">
        <v>2.0541040751169165E-2</v>
      </c>
      <c r="D1619" s="313">
        <v>27167.498333333333</v>
      </c>
      <c r="E1619" s="210">
        <f t="shared" si="50"/>
        <v>-3.885330406282947</v>
      </c>
    </row>
    <row r="1620" spans="2:5" ht="15" x14ac:dyDescent="0.25">
      <c r="B1620" s="203">
        <f t="shared" si="49"/>
        <v>40865</v>
      </c>
      <c r="C1620" s="313">
        <v>2.6135245885112814E-2</v>
      </c>
      <c r="D1620" s="313">
        <v>34566.371666666666</v>
      </c>
      <c r="E1620" s="210">
        <f t="shared" si="50"/>
        <v>-3.6444704585924139</v>
      </c>
    </row>
    <row r="1621" spans="2:5" ht="15" x14ac:dyDescent="0.25">
      <c r="B1621" s="203">
        <f t="shared" ref="B1621:B1684" si="51">B1620+1</f>
        <v>40866</v>
      </c>
      <c r="C1621" s="313">
        <v>6.7079339924411303E-3</v>
      </c>
      <c r="D1621" s="313">
        <v>8871.886666666669</v>
      </c>
      <c r="E1621" s="210">
        <f t="shared" si="50"/>
        <v>-5.0044642751946444</v>
      </c>
    </row>
    <row r="1622" spans="2:5" ht="15" x14ac:dyDescent="0.25">
      <c r="B1622" s="203">
        <f t="shared" si="51"/>
        <v>40867</v>
      </c>
      <c r="C1622" s="313">
        <v>0.17513056645163502</v>
      </c>
      <c r="D1622" s="313">
        <v>231626.98666666666</v>
      </c>
      <c r="E1622" s="210">
        <f t="shared" si="50"/>
        <v>-1.7422234892390536</v>
      </c>
    </row>
    <row r="1623" spans="2:5" ht="15" x14ac:dyDescent="0.25">
      <c r="B1623" s="203">
        <f t="shared" si="51"/>
        <v>40868</v>
      </c>
      <c r="C1623" s="313">
        <v>3.7073429830424415E-2</v>
      </c>
      <c r="D1623" s="313">
        <v>49033.170000000006</v>
      </c>
      <c r="E1623" s="210">
        <f t="shared" si="50"/>
        <v>-3.2948547430235702</v>
      </c>
    </row>
    <row r="1624" spans="2:5" ht="15" x14ac:dyDescent="0.25">
      <c r="B1624" s="203">
        <f t="shared" si="51"/>
        <v>40869</v>
      </c>
      <c r="C1624" s="313">
        <v>6.5773609880366596E-2</v>
      </c>
      <c r="D1624" s="313">
        <v>86991.91333333333</v>
      </c>
      <c r="E1624" s="210">
        <f t="shared" si="50"/>
        <v>-2.7215365867471273</v>
      </c>
    </row>
    <row r="1625" spans="2:5" ht="15" x14ac:dyDescent="0.25">
      <c r="B1625" s="203">
        <f t="shared" si="51"/>
        <v>40870</v>
      </c>
      <c r="C1625" s="313">
        <v>0.27883065325062734</v>
      </c>
      <c r="D1625" s="313">
        <v>368780.3066666667</v>
      </c>
      <c r="E1625" s="210">
        <f t="shared" si="50"/>
        <v>-1.2771506590425656</v>
      </c>
    </row>
    <row r="1626" spans="2:5" ht="15" x14ac:dyDescent="0.25">
      <c r="B1626" s="203">
        <f t="shared" si="51"/>
        <v>40871</v>
      </c>
      <c r="C1626" s="313">
        <v>0.41488676910157507</v>
      </c>
      <c r="D1626" s="313">
        <v>548727.58126666676</v>
      </c>
      <c r="E1626" s="210">
        <f t="shared" si="50"/>
        <v>-0.87974964151892798</v>
      </c>
    </row>
    <row r="1627" spans="2:5" ht="15" x14ac:dyDescent="0.25">
      <c r="B1627" s="203">
        <f t="shared" si="51"/>
        <v>40872</v>
      </c>
      <c r="C1627" s="313">
        <v>0.30810621152138168</v>
      </c>
      <c r="D1627" s="313">
        <v>407500.04293333332</v>
      </c>
      <c r="E1627" s="210">
        <f t="shared" si="50"/>
        <v>-1.1773107128512184</v>
      </c>
    </row>
    <row r="1628" spans="2:5" ht="15" x14ac:dyDescent="0.25">
      <c r="B1628" s="203">
        <f t="shared" si="51"/>
        <v>40873</v>
      </c>
      <c r="C1628" s="313">
        <v>0.25512877956181124</v>
      </c>
      <c r="D1628" s="313">
        <v>337432.30333333329</v>
      </c>
      <c r="E1628" s="210">
        <f t="shared" si="50"/>
        <v>-1.3659868434128719</v>
      </c>
    </row>
    <row r="1629" spans="2:5" ht="15" x14ac:dyDescent="0.25">
      <c r="B1629" s="203">
        <f t="shared" si="51"/>
        <v>40874</v>
      </c>
      <c r="C1629" s="313">
        <v>0.10813265980944546</v>
      </c>
      <c r="D1629" s="313">
        <v>143015.82333333333</v>
      </c>
      <c r="E1629" s="210">
        <f t="shared" si="50"/>
        <v>-2.2243964740709998</v>
      </c>
    </row>
    <row r="1630" spans="2:5" ht="15" x14ac:dyDescent="0.25">
      <c r="B1630" s="203">
        <f t="shared" si="51"/>
        <v>40875</v>
      </c>
      <c r="C1630" s="313">
        <v>1.7531523155975066E-2</v>
      </c>
      <c r="D1630" s="313">
        <v>23187.1224</v>
      </c>
      <c r="E1630" s="210">
        <f t="shared" si="50"/>
        <v>-4.0437546952910646</v>
      </c>
    </row>
    <row r="1631" spans="2:5" ht="15" x14ac:dyDescent="0.25">
      <c r="B1631" s="203">
        <f t="shared" si="51"/>
        <v>40876</v>
      </c>
      <c r="C1631" s="313">
        <v>0.11354483102423818</v>
      </c>
      <c r="D1631" s="313">
        <v>150173.93933333331</v>
      </c>
      <c r="E1631" s="210">
        <f t="shared" ref="E1631:E1694" si="52">IF(C1631=0,"",LN(C1631))</f>
        <v>-2.1755575330498154</v>
      </c>
    </row>
    <row r="1632" spans="2:5" ht="15" x14ac:dyDescent="0.25">
      <c r="B1632" s="203">
        <f t="shared" si="51"/>
        <v>40877</v>
      </c>
      <c r="C1632" s="313">
        <v>3.9334510311538826E-2</v>
      </c>
      <c r="D1632" s="313">
        <v>52023.666000000005</v>
      </c>
      <c r="E1632" s="210">
        <f t="shared" si="52"/>
        <v>-3.2356530204575553</v>
      </c>
    </row>
    <row r="1633" spans="2:5" ht="15" x14ac:dyDescent="0.25">
      <c r="B1633" s="203">
        <f t="shared" si="51"/>
        <v>40878</v>
      </c>
      <c r="C1633" s="313">
        <v>0.54982187959859818</v>
      </c>
      <c r="D1633" s="313">
        <v>728088.42833333334</v>
      </c>
      <c r="E1633" s="210">
        <f t="shared" si="52"/>
        <v>-0.59816090848334114</v>
      </c>
    </row>
    <row r="1634" spans="2:5" ht="15" x14ac:dyDescent="0.25">
      <c r="B1634" s="203">
        <f t="shared" si="51"/>
        <v>40879</v>
      </c>
      <c r="C1634" s="313">
        <v>0.13508872183952489</v>
      </c>
      <c r="D1634" s="313">
        <v>178887.99776666667</v>
      </c>
      <c r="E1634" s="210">
        <f t="shared" si="52"/>
        <v>-2.0018235175929804</v>
      </c>
    </row>
    <row r="1635" spans="2:5" ht="15" x14ac:dyDescent="0.25">
      <c r="B1635" s="203">
        <f t="shared" si="51"/>
        <v>40880</v>
      </c>
      <c r="C1635" s="313">
        <v>9.1672456514220388E-2</v>
      </c>
      <c r="D1635" s="313">
        <v>121395.05040000001</v>
      </c>
      <c r="E1635" s="210">
        <f t="shared" si="52"/>
        <v>-2.3895333100049956</v>
      </c>
    </row>
    <row r="1636" spans="2:5" ht="15" x14ac:dyDescent="0.25">
      <c r="B1636" s="203">
        <f t="shared" si="51"/>
        <v>40881</v>
      </c>
      <c r="C1636" s="313">
        <v>0.14917939926165674</v>
      </c>
      <c r="D1636" s="313">
        <v>197547.23916666667</v>
      </c>
      <c r="E1636" s="210">
        <f t="shared" si="52"/>
        <v>-1.9026056753994343</v>
      </c>
    </row>
    <row r="1637" spans="2:5" ht="15" x14ac:dyDescent="0.25">
      <c r="B1637" s="203">
        <f t="shared" si="51"/>
        <v>40882</v>
      </c>
      <c r="C1637" s="313">
        <v>0.23188776752105253</v>
      </c>
      <c r="D1637" s="313">
        <v>307071.81083333329</v>
      </c>
      <c r="E1637" s="210">
        <f t="shared" si="52"/>
        <v>-1.4615017850508967</v>
      </c>
    </row>
    <row r="1638" spans="2:5" ht="15" x14ac:dyDescent="0.25">
      <c r="B1638" s="203">
        <f t="shared" si="51"/>
        <v>40883</v>
      </c>
      <c r="C1638" s="313">
        <v>7.9768216452478655E-2</v>
      </c>
      <c r="D1638" s="313">
        <v>105631.1462</v>
      </c>
      <c r="E1638" s="210">
        <f t="shared" si="52"/>
        <v>-2.5286301439341208</v>
      </c>
    </row>
    <row r="1639" spans="2:5" ht="15" x14ac:dyDescent="0.25">
      <c r="B1639" s="203">
        <f t="shared" si="51"/>
        <v>40884</v>
      </c>
      <c r="C1639" s="313">
        <v>0.25025732775221143</v>
      </c>
      <c r="D1639" s="313">
        <v>331397.26009999996</v>
      </c>
      <c r="E1639" s="210">
        <f t="shared" si="52"/>
        <v>-1.3852655794883899</v>
      </c>
    </row>
    <row r="1640" spans="2:5" ht="15" x14ac:dyDescent="0.25">
      <c r="B1640" s="203">
        <f t="shared" si="51"/>
        <v>40885</v>
      </c>
      <c r="C1640" s="313">
        <v>3.6248807982927379E-2</v>
      </c>
      <c r="D1640" s="313">
        <v>48001.613999999994</v>
      </c>
      <c r="E1640" s="210">
        <f t="shared" si="52"/>
        <v>-3.3173487814517082</v>
      </c>
    </row>
    <row r="1641" spans="2:5" ht="15" x14ac:dyDescent="0.25">
      <c r="B1641" s="203">
        <f t="shared" si="51"/>
        <v>40886</v>
      </c>
      <c r="C1641" s="313">
        <v>0.48452206473819426</v>
      </c>
      <c r="D1641" s="313">
        <v>641616.71570000006</v>
      </c>
      <c r="E1641" s="210">
        <f t="shared" si="52"/>
        <v>-0.72459230743298475</v>
      </c>
    </row>
    <row r="1642" spans="2:5" ht="15" x14ac:dyDescent="0.25">
      <c r="B1642" s="203">
        <f t="shared" si="51"/>
        <v>40887</v>
      </c>
      <c r="C1642" s="313">
        <v>0.54962882451082107</v>
      </c>
      <c r="D1642" s="313">
        <v>727832.77976666659</v>
      </c>
      <c r="E1642" s="210">
        <f t="shared" si="52"/>
        <v>-0.59851209310497022</v>
      </c>
    </row>
    <row r="1643" spans="2:5" ht="15" x14ac:dyDescent="0.25">
      <c r="B1643" s="203">
        <f t="shared" si="51"/>
        <v>40888</v>
      </c>
      <c r="C1643" s="313">
        <v>0.98736123287616051</v>
      </c>
      <c r="D1643" s="313">
        <v>1307489.4159666665</v>
      </c>
      <c r="E1643" s="210">
        <f t="shared" si="52"/>
        <v>-1.2719315750946935E-2</v>
      </c>
    </row>
    <row r="1644" spans="2:5" ht="15" x14ac:dyDescent="0.25">
      <c r="B1644" s="203">
        <f t="shared" si="51"/>
        <v>40889</v>
      </c>
      <c r="C1644" s="313">
        <v>0.10953577397916468</v>
      </c>
      <c r="D1644" s="313">
        <v>145050.11983333333</v>
      </c>
      <c r="E1644" s="210">
        <f t="shared" si="52"/>
        <v>-2.2115040800753176</v>
      </c>
    </row>
    <row r="1645" spans="2:5" ht="15" x14ac:dyDescent="0.25">
      <c r="B1645" s="203">
        <f t="shared" si="51"/>
        <v>40890</v>
      </c>
      <c r="C1645" s="313">
        <v>0.28736889825956197</v>
      </c>
      <c r="D1645" s="313">
        <v>380541.3666666667</v>
      </c>
      <c r="E1645" s="210">
        <f t="shared" si="52"/>
        <v>-1.2469885288008082</v>
      </c>
    </row>
    <row r="1646" spans="2:5" ht="15" x14ac:dyDescent="0.25">
      <c r="B1646" s="203">
        <f t="shared" si="51"/>
        <v>40891</v>
      </c>
      <c r="C1646" s="313">
        <v>3.2296423218795986E-2</v>
      </c>
      <c r="D1646" s="313">
        <v>42767.763333333329</v>
      </c>
      <c r="E1646" s="210">
        <f t="shared" si="52"/>
        <v>-3.4327987911454247</v>
      </c>
    </row>
    <row r="1647" spans="2:5" ht="15" x14ac:dyDescent="0.25">
      <c r="B1647" s="203">
        <f t="shared" si="51"/>
        <v>40892</v>
      </c>
      <c r="C1647" s="313">
        <v>4.9789087512252438E-2</v>
      </c>
      <c r="D1647" s="313">
        <v>65932.004199999996</v>
      </c>
      <c r="E1647" s="210">
        <f t="shared" si="52"/>
        <v>-2.9999594452231877</v>
      </c>
    </row>
    <row r="1648" spans="2:5" ht="15" x14ac:dyDescent="0.25">
      <c r="B1648" s="203">
        <f t="shared" si="51"/>
        <v>40893</v>
      </c>
      <c r="C1648" s="313">
        <v>0.28963004300877143</v>
      </c>
      <c r="D1648" s="313">
        <v>383535.63333333336</v>
      </c>
      <c r="E1648" s="210">
        <f t="shared" si="52"/>
        <v>-1.2391508841799912</v>
      </c>
    </row>
    <row r="1649" spans="2:5" ht="15" x14ac:dyDescent="0.25">
      <c r="B1649" s="203">
        <f t="shared" si="51"/>
        <v>40894</v>
      </c>
      <c r="C1649" s="313">
        <v>3.0980852211027417E-2</v>
      </c>
      <c r="D1649" s="313">
        <v>41025.649999999994</v>
      </c>
      <c r="E1649" s="210">
        <f t="shared" si="52"/>
        <v>-3.4743859359460889</v>
      </c>
    </row>
    <row r="1650" spans="2:5" ht="15" x14ac:dyDescent="0.25">
      <c r="B1650" s="203">
        <f t="shared" si="51"/>
        <v>40895</v>
      </c>
      <c r="C1650" s="313">
        <v>0.34106919941661518</v>
      </c>
      <c r="D1650" s="313">
        <v>451652.70166666666</v>
      </c>
      <c r="E1650" s="210">
        <f t="shared" si="52"/>
        <v>-1.0756698914457843</v>
      </c>
    </row>
    <row r="1651" spans="2:5" ht="15" x14ac:dyDescent="0.25">
      <c r="B1651" s="203">
        <f t="shared" si="51"/>
        <v>40896</v>
      </c>
      <c r="C1651" s="313">
        <v>0.32805457049375764</v>
      </c>
      <c r="D1651" s="313">
        <v>434418.39166666666</v>
      </c>
      <c r="E1651" s="210">
        <f t="shared" si="52"/>
        <v>-1.1145753109799439</v>
      </c>
    </row>
    <row r="1652" spans="2:5" ht="15" x14ac:dyDescent="0.25">
      <c r="B1652" s="203">
        <f t="shared" si="51"/>
        <v>40897</v>
      </c>
      <c r="C1652" s="313">
        <v>0.11374254596018102</v>
      </c>
      <c r="D1652" s="313">
        <v>150620.83666666667</v>
      </c>
      <c r="E1652" s="210">
        <f t="shared" si="52"/>
        <v>-2.1738177533186493</v>
      </c>
    </row>
    <row r="1653" spans="2:5" ht="15" x14ac:dyDescent="0.25">
      <c r="B1653" s="203">
        <f t="shared" si="51"/>
        <v>40898</v>
      </c>
      <c r="C1653" s="313">
        <v>1.0621746841802931E-2</v>
      </c>
      <c r="D1653" s="313">
        <v>14065.593333333329</v>
      </c>
      <c r="E1653" s="210">
        <f t="shared" si="52"/>
        <v>-4.5448517906492167</v>
      </c>
    </row>
    <row r="1654" spans="2:5" ht="15" x14ac:dyDescent="0.25">
      <c r="B1654" s="203">
        <f t="shared" si="51"/>
        <v>40899</v>
      </c>
      <c r="C1654" s="313">
        <v>0.17798449207310535</v>
      </c>
      <c r="D1654" s="313">
        <v>235691.69200000001</v>
      </c>
      <c r="E1654" s="210">
        <f t="shared" si="52"/>
        <v>-1.7260588556702985</v>
      </c>
    </row>
    <row r="1655" spans="2:5" ht="15" x14ac:dyDescent="0.25">
      <c r="B1655" s="203">
        <f t="shared" si="51"/>
        <v>40900</v>
      </c>
      <c r="C1655" s="313">
        <v>0.30049488503724692</v>
      </c>
      <c r="D1655" s="313">
        <v>397923.13963333337</v>
      </c>
      <c r="E1655" s="210">
        <f t="shared" si="52"/>
        <v>-1.202324546658408</v>
      </c>
    </row>
    <row r="1656" spans="2:5" ht="15" x14ac:dyDescent="0.25">
      <c r="B1656" s="203">
        <f t="shared" si="51"/>
        <v>40901</v>
      </c>
      <c r="C1656" s="313">
        <v>0.23004356630464387</v>
      </c>
      <c r="D1656" s="313">
        <v>304629.67163333332</v>
      </c>
      <c r="E1656" s="210">
        <f t="shared" si="52"/>
        <v>-1.4694865692805585</v>
      </c>
    </row>
    <row r="1657" spans="2:5" ht="15" x14ac:dyDescent="0.25">
      <c r="B1657" s="203">
        <f t="shared" si="51"/>
        <v>40902</v>
      </c>
      <c r="C1657" s="313">
        <v>8.687078967890173E-2</v>
      </c>
      <c r="D1657" s="313">
        <v>115036.55833333332</v>
      </c>
      <c r="E1657" s="210">
        <f t="shared" si="52"/>
        <v>-2.4433334403993543</v>
      </c>
    </row>
    <row r="1658" spans="2:5" ht="15" x14ac:dyDescent="0.25">
      <c r="B1658" s="203">
        <f t="shared" si="51"/>
        <v>40903</v>
      </c>
      <c r="C1658" s="313">
        <v>8.9211478000482316E-3</v>
      </c>
      <c r="D1658" s="313">
        <v>11813.615866666671</v>
      </c>
      <c r="E1658" s="210">
        <f t="shared" si="52"/>
        <v>-4.7193306635329595</v>
      </c>
    </row>
    <row r="1659" spans="2:5" ht="15" x14ac:dyDescent="0.25">
      <c r="B1659" s="203">
        <f t="shared" si="51"/>
        <v>40904</v>
      </c>
      <c r="C1659" s="313">
        <v>0.31703787218596624</v>
      </c>
      <c r="D1659" s="313">
        <v>419829.79333333333</v>
      </c>
      <c r="E1659" s="210">
        <f t="shared" si="52"/>
        <v>-1.1487340416227123</v>
      </c>
    </row>
    <row r="1660" spans="2:5" ht="15" x14ac:dyDescent="0.25">
      <c r="B1660" s="203">
        <f t="shared" si="51"/>
        <v>40905</v>
      </c>
      <c r="C1660" s="313">
        <v>3.0870580248386605E-2</v>
      </c>
      <c r="D1660" s="313">
        <v>40879.625</v>
      </c>
      <c r="E1660" s="210">
        <f t="shared" si="52"/>
        <v>-3.4779516441307399</v>
      </c>
    </row>
    <row r="1661" spans="2:5" ht="15" x14ac:dyDescent="0.25">
      <c r="B1661" s="203">
        <f t="shared" si="51"/>
        <v>40906</v>
      </c>
      <c r="C1661" s="313">
        <v>8.0072782138396317E-2</v>
      </c>
      <c r="D1661" s="313">
        <v>106034.46</v>
      </c>
      <c r="E1661" s="210">
        <f t="shared" si="52"/>
        <v>-2.5248192811743162</v>
      </c>
    </row>
    <row r="1662" spans="2:5" ht="15" x14ac:dyDescent="0.25">
      <c r="B1662" s="203">
        <f t="shared" si="51"/>
        <v>40907</v>
      </c>
      <c r="C1662" s="313">
        <v>8.216924772156213E-2</v>
      </c>
      <c r="D1662" s="313">
        <v>108810.65423333333</v>
      </c>
      <c r="E1662" s="210">
        <f t="shared" si="52"/>
        <v>-2.4989741622280572</v>
      </c>
    </row>
    <row r="1663" spans="2:5" ht="15" x14ac:dyDescent="0.25">
      <c r="B1663" s="203">
        <f t="shared" si="51"/>
        <v>40908</v>
      </c>
      <c r="C1663" s="313">
        <v>5.4372873915278307E-2</v>
      </c>
      <c r="D1663" s="313">
        <v>72001.973333333328</v>
      </c>
      <c r="E1663" s="210">
        <f t="shared" si="52"/>
        <v>-2.9118898907464046</v>
      </c>
    </row>
    <row r="1664" spans="2:5" ht="15" x14ac:dyDescent="0.25">
      <c r="B1664" s="203">
        <f t="shared" si="51"/>
        <v>40909</v>
      </c>
      <c r="C1664" s="313">
        <v>0.20095392081266686</v>
      </c>
      <c r="D1664" s="313">
        <v>266347.14</v>
      </c>
      <c r="E1664" s="210">
        <f t="shared" si="52"/>
        <v>-1.6046796468930125</v>
      </c>
    </row>
    <row r="1665" spans="2:5" ht="15" x14ac:dyDescent="0.25">
      <c r="B1665" s="203">
        <f t="shared" si="51"/>
        <v>40910</v>
      </c>
      <c r="C1665" s="313">
        <v>1.8501966555355534E-2</v>
      </c>
      <c r="D1665" s="313">
        <v>24522.765499999998</v>
      </c>
      <c r="E1665" s="210">
        <f t="shared" si="52"/>
        <v>-3.9898782522578449</v>
      </c>
    </row>
    <row r="1666" spans="2:5" ht="15" x14ac:dyDescent="0.25">
      <c r="B1666" s="203">
        <f t="shared" si="51"/>
        <v>40911</v>
      </c>
      <c r="C1666" s="313">
        <v>3.1785309395152513E-2</v>
      </c>
      <c r="D1666" s="313">
        <v>42128.694066666671</v>
      </c>
      <c r="E1666" s="210">
        <f t="shared" si="52"/>
        <v>-3.4487510646423196</v>
      </c>
    </row>
    <row r="1667" spans="2:5" ht="15" x14ac:dyDescent="0.25">
      <c r="B1667" s="203">
        <f t="shared" si="51"/>
        <v>40912</v>
      </c>
      <c r="C1667" s="313">
        <v>8.993113598216608E-2</v>
      </c>
      <c r="D1667" s="313">
        <v>119195.98666666668</v>
      </c>
      <c r="E1667" s="210">
        <f t="shared" si="52"/>
        <v>-2.4087110572866552</v>
      </c>
    </row>
    <row r="1668" spans="2:5" ht="15" x14ac:dyDescent="0.25">
      <c r="B1668" s="203">
        <f t="shared" si="51"/>
        <v>40913</v>
      </c>
      <c r="C1668" s="313">
        <v>9.0880255779200558E-2</v>
      </c>
      <c r="D1668" s="313">
        <v>120453.96333333333</v>
      </c>
      <c r="E1668" s="210">
        <f t="shared" si="52"/>
        <v>-2.3982125095414193</v>
      </c>
    </row>
    <row r="1669" spans="2:5" ht="15" x14ac:dyDescent="0.25">
      <c r="B1669" s="203">
        <f t="shared" si="51"/>
        <v>40914</v>
      </c>
      <c r="C1669" s="313">
        <v>0.60204067458670774</v>
      </c>
      <c r="D1669" s="313">
        <v>797953.13866666669</v>
      </c>
      <c r="E1669" s="210">
        <f t="shared" si="52"/>
        <v>-0.50743027019712839</v>
      </c>
    </row>
    <row r="1670" spans="2:5" ht="15" x14ac:dyDescent="0.25">
      <c r="B1670" s="203">
        <f t="shared" si="51"/>
        <v>40915</v>
      </c>
      <c r="C1670" s="313">
        <v>0.62642078409714497</v>
      </c>
      <c r="D1670" s="313">
        <v>830266.87713333324</v>
      </c>
      <c r="E1670" s="210">
        <f t="shared" si="52"/>
        <v>-0.46773295462428249</v>
      </c>
    </row>
    <row r="1671" spans="2:5" ht="15" x14ac:dyDescent="0.25">
      <c r="B1671" s="203">
        <f t="shared" si="51"/>
        <v>40916</v>
      </c>
      <c r="C1671" s="313">
        <v>3.0834760560348184E-2</v>
      </c>
      <c r="D1671" s="313">
        <v>40868.823333333326</v>
      </c>
      <c r="E1671" s="210">
        <f t="shared" si="52"/>
        <v>-3.4791126357594191</v>
      </c>
    </row>
    <row r="1672" spans="2:5" ht="15" x14ac:dyDescent="0.25">
      <c r="B1672" s="203">
        <f t="shared" si="51"/>
        <v>40917</v>
      </c>
      <c r="C1672" s="313">
        <v>0.11625327130491553</v>
      </c>
      <c r="D1672" s="313">
        <v>154083.71333333332</v>
      </c>
      <c r="E1672" s="210">
        <f t="shared" si="52"/>
        <v>-2.1519840946532631</v>
      </c>
    </row>
    <row r="1673" spans="2:5" ht="15" x14ac:dyDescent="0.25">
      <c r="B1673" s="203">
        <f t="shared" si="51"/>
        <v>40918</v>
      </c>
      <c r="C1673" s="313">
        <v>0.13915662613090451</v>
      </c>
      <c r="D1673" s="313">
        <v>184440.14046666666</v>
      </c>
      <c r="E1673" s="210">
        <f t="shared" si="52"/>
        <v>-1.97215517352446</v>
      </c>
    </row>
    <row r="1674" spans="2:5" ht="15" x14ac:dyDescent="0.25">
      <c r="B1674" s="203">
        <f t="shared" si="51"/>
        <v>40919</v>
      </c>
      <c r="C1674" s="313">
        <v>0.14897153191380202</v>
      </c>
      <c r="D1674" s="313">
        <v>197448.954</v>
      </c>
      <c r="E1674" s="210">
        <f t="shared" si="52"/>
        <v>-1.9040000522723468</v>
      </c>
    </row>
    <row r="1675" spans="2:5" ht="15" x14ac:dyDescent="0.25">
      <c r="B1675" s="203">
        <f t="shared" si="51"/>
        <v>40920</v>
      </c>
      <c r="C1675" s="313">
        <v>1.9918324790090741E-2</v>
      </c>
      <c r="D1675" s="313">
        <v>26400.02653333333</v>
      </c>
      <c r="E1675" s="210">
        <f t="shared" si="52"/>
        <v>-3.9161151272450208</v>
      </c>
    </row>
    <row r="1676" spans="2:5" ht="15" x14ac:dyDescent="0.25">
      <c r="B1676" s="203">
        <f t="shared" si="51"/>
        <v>40921</v>
      </c>
      <c r="C1676" s="313">
        <v>6.5818340709644929E-2</v>
      </c>
      <c r="D1676" s="313">
        <v>87236.550233333328</v>
      </c>
      <c r="E1676" s="210">
        <f t="shared" si="52"/>
        <v>-2.7208567453008898</v>
      </c>
    </row>
    <row r="1677" spans="2:5" ht="15" x14ac:dyDescent="0.25">
      <c r="B1677" s="203">
        <f t="shared" si="51"/>
        <v>40922</v>
      </c>
      <c r="C1677" s="313">
        <v>2.9386438149388287E-2</v>
      </c>
      <c r="D1677" s="313">
        <v>38949.196533333328</v>
      </c>
      <c r="E1677" s="210">
        <f t="shared" si="52"/>
        <v>-3.5272219984990527</v>
      </c>
    </row>
    <row r="1678" spans="2:5" ht="15" x14ac:dyDescent="0.25">
      <c r="B1678" s="203">
        <f t="shared" si="51"/>
        <v>40923</v>
      </c>
      <c r="C1678" s="313">
        <v>0.36013053531450046</v>
      </c>
      <c r="D1678" s="313">
        <v>477322.05333333329</v>
      </c>
      <c r="E1678" s="210">
        <f t="shared" si="52"/>
        <v>-1.0212887151589496</v>
      </c>
    </row>
    <row r="1679" spans="2:5" ht="15" x14ac:dyDescent="0.25">
      <c r="B1679" s="203">
        <f t="shared" si="51"/>
        <v>40924</v>
      </c>
      <c r="C1679" s="313">
        <v>0.39090045072709356</v>
      </c>
      <c r="D1679" s="313">
        <v>518104.93</v>
      </c>
      <c r="E1679" s="210">
        <f t="shared" si="52"/>
        <v>-0.93930235313428012</v>
      </c>
    </row>
    <row r="1680" spans="2:5" ht="15" x14ac:dyDescent="0.25">
      <c r="B1680" s="203">
        <f t="shared" si="51"/>
        <v>40925</v>
      </c>
      <c r="C1680" s="313">
        <v>0.14552827267555646</v>
      </c>
      <c r="D1680" s="313">
        <v>192885.21</v>
      </c>
      <c r="E1680" s="210">
        <f t="shared" si="52"/>
        <v>-1.9273848973257444</v>
      </c>
    </row>
    <row r="1681" spans="2:5" ht="15" x14ac:dyDescent="0.25">
      <c r="B1681" s="203">
        <f t="shared" si="51"/>
        <v>40926</v>
      </c>
      <c r="C1681" s="313">
        <v>9.6078304590112976E-2</v>
      </c>
      <c r="D1681" s="313">
        <v>127343.53</v>
      </c>
      <c r="E1681" s="210">
        <f t="shared" si="52"/>
        <v>-2.3425917471809088</v>
      </c>
    </row>
    <row r="1682" spans="2:5" ht="15" x14ac:dyDescent="0.25">
      <c r="B1682" s="203">
        <f t="shared" si="51"/>
        <v>40927</v>
      </c>
      <c r="C1682" s="313">
        <v>0.58095915995555603</v>
      </c>
      <c r="D1682" s="313">
        <v>770011.4040333333</v>
      </c>
      <c r="E1682" s="210">
        <f t="shared" si="52"/>
        <v>-0.54307481727633466</v>
      </c>
    </row>
    <row r="1683" spans="2:5" ht="15" x14ac:dyDescent="0.25">
      <c r="B1683" s="203">
        <f t="shared" si="51"/>
        <v>40928</v>
      </c>
      <c r="C1683" s="313">
        <v>8.7196222287275263E-2</v>
      </c>
      <c r="D1683" s="313">
        <v>115571.09376666666</v>
      </c>
      <c r="E1683" s="210">
        <f t="shared" si="52"/>
        <v>-2.4395942713992773</v>
      </c>
    </row>
    <row r="1684" spans="2:5" ht="15" x14ac:dyDescent="0.25">
      <c r="B1684" s="203">
        <f t="shared" si="51"/>
        <v>40929</v>
      </c>
      <c r="C1684" s="313">
        <v>4.1560322535700769E-3</v>
      </c>
      <c r="D1684" s="313">
        <v>5508.4633333333295</v>
      </c>
      <c r="E1684" s="210">
        <f t="shared" si="52"/>
        <v>-5.483194445050998</v>
      </c>
    </row>
    <row r="1685" spans="2:5" ht="15" x14ac:dyDescent="0.25">
      <c r="B1685" s="203">
        <f t="shared" ref="B1685:B1748" si="53">B1684+1</f>
        <v>40930</v>
      </c>
      <c r="C1685" s="313">
        <v>0.14645450266860016</v>
      </c>
      <c r="D1685" s="313">
        <v>194112.84820000001</v>
      </c>
      <c r="E1685" s="210">
        <f t="shared" si="52"/>
        <v>-1.9210404607484537</v>
      </c>
    </row>
    <row r="1686" spans="2:5" ht="15" x14ac:dyDescent="0.25">
      <c r="B1686" s="203">
        <f t="shared" si="53"/>
        <v>40931</v>
      </c>
      <c r="C1686" s="313">
        <v>0.38015597388187139</v>
      </c>
      <c r="D1686" s="313">
        <v>503864.04996666667</v>
      </c>
      <c r="E1686" s="210">
        <f t="shared" si="52"/>
        <v>-0.96717365289250401</v>
      </c>
    </row>
    <row r="1687" spans="2:5" ht="15" x14ac:dyDescent="0.25">
      <c r="B1687" s="203">
        <f t="shared" si="53"/>
        <v>40932</v>
      </c>
      <c r="C1687" s="313">
        <v>0.63750250143225684</v>
      </c>
      <c r="D1687" s="313">
        <v>844954.74043333333</v>
      </c>
      <c r="E1687" s="210">
        <f t="shared" si="52"/>
        <v>-0.45019707814194915</v>
      </c>
    </row>
    <row r="1688" spans="2:5" ht="15" x14ac:dyDescent="0.25">
      <c r="B1688" s="203">
        <f t="shared" si="53"/>
        <v>40933</v>
      </c>
      <c r="C1688" s="313">
        <v>0.41309025632745699</v>
      </c>
      <c r="D1688" s="313">
        <v>547515.60900000005</v>
      </c>
      <c r="E1688" s="210">
        <f t="shared" si="52"/>
        <v>-0.8840891715739847</v>
      </c>
    </row>
    <row r="1689" spans="2:5" ht="15" x14ac:dyDescent="0.25">
      <c r="B1689" s="203">
        <f t="shared" si="53"/>
        <v>40934</v>
      </c>
      <c r="C1689" s="313">
        <v>0.16215272360183308</v>
      </c>
      <c r="D1689" s="313">
        <v>214919.49</v>
      </c>
      <c r="E1689" s="210">
        <f t="shared" si="52"/>
        <v>-1.8192166495654771</v>
      </c>
    </row>
    <row r="1690" spans="2:5" ht="15" x14ac:dyDescent="0.25">
      <c r="B1690" s="203">
        <f t="shared" si="53"/>
        <v>40935</v>
      </c>
      <c r="C1690" s="313">
        <v>0.22805295776766102</v>
      </c>
      <c r="D1690" s="313">
        <v>302264.58296666667</v>
      </c>
      <c r="E1690" s="210">
        <f t="shared" si="52"/>
        <v>-1.4781774060876141</v>
      </c>
    </row>
    <row r="1691" spans="2:5" ht="15" x14ac:dyDescent="0.25">
      <c r="B1691" s="203">
        <f t="shared" si="53"/>
        <v>40936</v>
      </c>
      <c r="C1691" s="313">
        <v>0.18439643512643344</v>
      </c>
      <c r="D1691" s="313">
        <v>244401.61666666667</v>
      </c>
      <c r="E1691" s="210">
        <f t="shared" si="52"/>
        <v>-1.6906673003326673</v>
      </c>
    </row>
    <row r="1692" spans="2:5" ht="15" x14ac:dyDescent="0.25">
      <c r="B1692" s="203">
        <f t="shared" si="53"/>
        <v>40937</v>
      </c>
      <c r="C1692" s="313">
        <v>0.40869653305809861</v>
      </c>
      <c r="D1692" s="313">
        <v>541692.10666666669</v>
      </c>
      <c r="E1692" s="210">
        <f t="shared" si="52"/>
        <v>-0.89478237130059213</v>
      </c>
    </row>
    <row r="1693" spans="2:5" ht="15" x14ac:dyDescent="0.25">
      <c r="B1693" s="203">
        <f t="shared" si="53"/>
        <v>40938</v>
      </c>
      <c r="C1693" s="313">
        <v>7.1917286120915191E-2</v>
      </c>
      <c r="D1693" s="313">
        <v>95320.17786666668</v>
      </c>
      <c r="E1693" s="210">
        <f t="shared" si="52"/>
        <v>-2.6322386242232465</v>
      </c>
    </row>
    <row r="1694" spans="2:5" ht="15" x14ac:dyDescent="0.25">
      <c r="B1694" s="203">
        <f t="shared" si="53"/>
        <v>40939</v>
      </c>
      <c r="C1694" s="313">
        <v>6.515105267737728E-2</v>
      </c>
      <c r="D1694" s="313">
        <v>86352.117333333328</v>
      </c>
      <c r="E1694" s="210">
        <f t="shared" si="52"/>
        <v>-2.7310468177923584</v>
      </c>
    </row>
    <row r="1695" spans="2:5" ht="15" x14ac:dyDescent="0.25">
      <c r="B1695" s="203">
        <f t="shared" si="53"/>
        <v>40940</v>
      </c>
      <c r="C1695" s="313">
        <v>0.1241220694333417</v>
      </c>
      <c r="D1695" s="313">
        <v>164740.89253333333</v>
      </c>
      <c r="E1695" s="210">
        <f t="shared" ref="E1695:E1758" si="54">IF(C1695=0,"",LN(C1695))</f>
        <v>-2.0864897666973956</v>
      </c>
    </row>
    <row r="1696" spans="2:5" ht="15" x14ac:dyDescent="0.25">
      <c r="B1696" s="203">
        <f t="shared" si="53"/>
        <v>40941</v>
      </c>
      <c r="C1696" s="313">
        <v>0.26154719307881696</v>
      </c>
      <c r="D1696" s="313">
        <v>347138.25046666671</v>
      </c>
      <c r="E1696" s="210">
        <f t="shared" si="54"/>
        <v>-1.3411405410953388</v>
      </c>
    </row>
    <row r="1697" spans="2:5" ht="15" x14ac:dyDescent="0.25">
      <c r="B1697" s="203">
        <f t="shared" si="53"/>
        <v>40942</v>
      </c>
      <c r="C1697" s="313">
        <v>0.14360637428746728</v>
      </c>
      <c r="D1697" s="313">
        <v>190601.41666666666</v>
      </c>
      <c r="E1697" s="210">
        <f t="shared" si="54"/>
        <v>-1.9406792341646932</v>
      </c>
    </row>
    <row r="1698" spans="2:5" ht="15" x14ac:dyDescent="0.25">
      <c r="B1698" s="203">
        <f t="shared" si="53"/>
        <v>40943</v>
      </c>
      <c r="C1698" s="313">
        <v>3.6072462690371836E-2</v>
      </c>
      <c r="D1698" s="313">
        <v>47877.140033333329</v>
      </c>
      <c r="E1698" s="210">
        <f t="shared" si="54"/>
        <v>-3.3222255110890018</v>
      </c>
    </row>
    <row r="1699" spans="2:5" ht="15" x14ac:dyDescent="0.25">
      <c r="B1699" s="203">
        <f t="shared" si="53"/>
        <v>40944</v>
      </c>
      <c r="C1699" s="313">
        <v>0.22142538576659943</v>
      </c>
      <c r="D1699" s="313">
        <v>293886.62183333334</v>
      </c>
      <c r="E1699" s="210">
        <f t="shared" si="54"/>
        <v>-1.5076696050881686</v>
      </c>
    </row>
    <row r="1700" spans="2:5" ht="15" x14ac:dyDescent="0.25">
      <c r="B1700" s="203">
        <f t="shared" si="53"/>
        <v>40945</v>
      </c>
      <c r="C1700" s="313">
        <v>0.20841411455825801</v>
      </c>
      <c r="D1700" s="313">
        <v>276617.42513333337</v>
      </c>
      <c r="E1700" s="210">
        <f t="shared" si="54"/>
        <v>-1.5682282431897643</v>
      </c>
    </row>
    <row r="1701" spans="2:5" ht="15" x14ac:dyDescent="0.25">
      <c r="B1701" s="203">
        <f t="shared" si="53"/>
        <v>40946</v>
      </c>
      <c r="C1701" s="313">
        <v>5.4663588419856919E-2</v>
      </c>
      <c r="D1701" s="313">
        <v>72552.193066666674</v>
      </c>
      <c r="E1701" s="210">
        <f t="shared" si="54"/>
        <v>-2.906557450804343</v>
      </c>
    </row>
    <row r="1702" spans="2:5" ht="15" x14ac:dyDescent="0.25">
      <c r="B1702" s="203">
        <f t="shared" si="53"/>
        <v>40947</v>
      </c>
      <c r="C1702" s="313">
        <v>7.782286770103676E-2</v>
      </c>
      <c r="D1702" s="313">
        <v>103290.32333333333</v>
      </c>
      <c r="E1702" s="210">
        <f t="shared" si="54"/>
        <v>-2.5533199616673121</v>
      </c>
    </row>
    <row r="1703" spans="2:5" ht="15" x14ac:dyDescent="0.25">
      <c r="B1703" s="203">
        <f t="shared" si="53"/>
        <v>40948</v>
      </c>
      <c r="C1703" s="313">
        <v>0.21714406543158066</v>
      </c>
      <c r="D1703" s="313">
        <v>288204.24369999999</v>
      </c>
      <c r="E1703" s="210">
        <f t="shared" si="54"/>
        <v>-1.5271942497250675</v>
      </c>
    </row>
    <row r="1704" spans="2:5" ht="15" x14ac:dyDescent="0.25">
      <c r="B1704" s="203">
        <f t="shared" si="53"/>
        <v>40949</v>
      </c>
      <c r="C1704" s="313">
        <v>5.2324159219558644E-2</v>
      </c>
      <c r="D1704" s="313">
        <v>69447.187999999995</v>
      </c>
      <c r="E1704" s="210">
        <f t="shared" si="54"/>
        <v>-2.9502970792061451</v>
      </c>
    </row>
    <row r="1705" spans="2:5" ht="15" x14ac:dyDescent="0.25">
      <c r="B1705" s="203">
        <f t="shared" si="53"/>
        <v>40950</v>
      </c>
      <c r="C1705" s="313">
        <v>4.0576055686109641E-2</v>
      </c>
      <c r="D1705" s="313">
        <v>53854.529333333332</v>
      </c>
      <c r="E1705" s="210">
        <f t="shared" si="54"/>
        <v>-3.2045771477779978</v>
      </c>
    </row>
    <row r="1706" spans="2:5" ht="15" x14ac:dyDescent="0.25">
      <c r="B1706" s="203">
        <f t="shared" si="53"/>
        <v>40951</v>
      </c>
      <c r="C1706" s="313">
        <v>0.32248841023801861</v>
      </c>
      <c r="D1706" s="313">
        <v>428022.42</v>
      </c>
      <c r="E1706" s="210">
        <f t="shared" si="54"/>
        <v>-1.1316880806385221</v>
      </c>
    </row>
    <row r="1707" spans="2:5" ht="15" x14ac:dyDescent="0.25">
      <c r="B1707" s="203">
        <f t="shared" si="53"/>
        <v>40952</v>
      </c>
      <c r="C1707" s="313">
        <v>1.5445314067669291</v>
      </c>
      <c r="D1707" s="313">
        <v>2049977.7651</v>
      </c>
      <c r="E1707" s="210">
        <f t="shared" si="54"/>
        <v>0.43472056775501128</v>
      </c>
    </row>
    <row r="1708" spans="2:5" ht="15" x14ac:dyDescent="0.25">
      <c r="B1708" s="203">
        <f t="shared" si="53"/>
        <v>40953</v>
      </c>
      <c r="C1708" s="313">
        <v>9.559836353238918E-2</v>
      </c>
      <c r="D1708" s="313">
        <v>126882.8324</v>
      </c>
      <c r="E1708" s="210">
        <f t="shared" si="54"/>
        <v>-2.3475995769333315</v>
      </c>
    </row>
    <row r="1709" spans="2:5" ht="15" x14ac:dyDescent="0.25">
      <c r="B1709" s="203">
        <f t="shared" si="53"/>
        <v>40954</v>
      </c>
      <c r="C1709" s="313">
        <v>1.4881911130968392E-2</v>
      </c>
      <c r="D1709" s="313">
        <v>19752.001666666667</v>
      </c>
      <c r="E1709" s="210">
        <f t="shared" si="54"/>
        <v>-4.2076088216034222</v>
      </c>
    </row>
    <row r="1710" spans="2:5" ht="15" x14ac:dyDescent="0.25">
      <c r="B1710" s="203">
        <f t="shared" si="53"/>
        <v>40955</v>
      </c>
      <c r="C1710" s="313">
        <v>0.16571553391011531</v>
      </c>
      <c r="D1710" s="313">
        <v>219945.77666666664</v>
      </c>
      <c r="E1710" s="210">
        <f t="shared" si="54"/>
        <v>-1.797482611749194</v>
      </c>
    </row>
    <row r="1711" spans="2:5" ht="15" x14ac:dyDescent="0.25">
      <c r="B1711" s="203">
        <f t="shared" si="53"/>
        <v>40956</v>
      </c>
      <c r="C1711" s="313">
        <v>3.6789263607155349E-2</v>
      </c>
      <c r="D1711" s="313">
        <v>48828.513333333329</v>
      </c>
      <c r="E1711" s="210">
        <f t="shared" si="54"/>
        <v>-3.3025492261800671</v>
      </c>
    </row>
    <row r="1712" spans="2:5" ht="15" x14ac:dyDescent="0.25">
      <c r="B1712" s="203">
        <f t="shared" si="53"/>
        <v>40957</v>
      </c>
      <c r="C1712" s="313">
        <v>0.12968510784336626</v>
      </c>
      <c r="D1712" s="313">
        <v>172124.42970000001</v>
      </c>
      <c r="E1712" s="210">
        <f t="shared" si="54"/>
        <v>-2.0426460142723686</v>
      </c>
    </row>
    <row r="1713" spans="2:5" ht="15" x14ac:dyDescent="0.25">
      <c r="B1713" s="203">
        <f t="shared" si="53"/>
        <v>40958</v>
      </c>
      <c r="C1713" s="313">
        <v>0.11500039768975778</v>
      </c>
      <c r="D1713" s="313">
        <v>152634.16283333334</v>
      </c>
      <c r="E1713" s="210">
        <f t="shared" si="54"/>
        <v>-2.1628196924530596</v>
      </c>
    </row>
    <row r="1714" spans="2:5" ht="15" x14ac:dyDescent="0.25">
      <c r="B1714" s="203">
        <f t="shared" si="53"/>
        <v>40959</v>
      </c>
      <c r="C1714" s="313">
        <v>0.15762092611609929</v>
      </c>
      <c r="D1714" s="313">
        <v>209202.21656666667</v>
      </c>
      <c r="E1714" s="210">
        <f t="shared" si="54"/>
        <v>-1.8475623304483444</v>
      </c>
    </row>
    <row r="1715" spans="2:5" ht="15" x14ac:dyDescent="0.25">
      <c r="B1715" s="203">
        <f t="shared" si="53"/>
        <v>40960</v>
      </c>
      <c r="C1715" s="313">
        <v>3.5412853113972327</v>
      </c>
      <c r="D1715" s="313">
        <v>4700167.3882666659</v>
      </c>
      <c r="E1715" s="210">
        <f t="shared" si="54"/>
        <v>1.2644897435628522</v>
      </c>
    </row>
    <row r="1716" spans="2:5" ht="15" x14ac:dyDescent="0.25">
      <c r="B1716" s="203">
        <f t="shared" si="53"/>
        <v>40961</v>
      </c>
      <c r="C1716" s="313">
        <v>0.51617544886704259</v>
      </c>
      <c r="D1716" s="313">
        <v>685093.34833333339</v>
      </c>
      <c r="E1716" s="210">
        <f t="shared" si="54"/>
        <v>-0.66130855410912603</v>
      </c>
    </row>
    <row r="1717" spans="2:5" ht="15" x14ac:dyDescent="0.25">
      <c r="B1717" s="203">
        <f t="shared" si="53"/>
        <v>40962</v>
      </c>
      <c r="C1717" s="313">
        <v>5.8607215023958083E-2</v>
      </c>
      <c r="D1717" s="313">
        <v>77786.367533333338</v>
      </c>
      <c r="E1717" s="210">
        <f t="shared" si="54"/>
        <v>-2.8368974667024833</v>
      </c>
    </row>
    <row r="1718" spans="2:5" ht="15" x14ac:dyDescent="0.25">
      <c r="B1718" s="203">
        <f t="shared" si="53"/>
        <v>40963</v>
      </c>
      <c r="C1718" s="313">
        <v>0.88912876634301485</v>
      </c>
      <c r="D1718" s="313">
        <v>1180095.2660000001</v>
      </c>
      <c r="E1718" s="210">
        <f t="shared" si="54"/>
        <v>-0.11751320992672831</v>
      </c>
    </row>
    <row r="1719" spans="2:5" ht="15" x14ac:dyDescent="0.25">
      <c r="B1719" s="203">
        <f t="shared" si="53"/>
        <v>40964</v>
      </c>
      <c r="C1719" s="313">
        <v>0.66749129942208796</v>
      </c>
      <c r="D1719" s="313">
        <v>885927.15966666676</v>
      </c>
      <c r="E1719" s="210">
        <f t="shared" si="54"/>
        <v>-0.40422892336633426</v>
      </c>
    </row>
    <row r="1720" spans="2:5" ht="15" x14ac:dyDescent="0.25">
      <c r="B1720" s="203">
        <f t="shared" si="53"/>
        <v>40965</v>
      </c>
      <c r="C1720" s="313">
        <v>0.18703234359189572</v>
      </c>
      <c r="D1720" s="313">
        <v>248238.49100000001</v>
      </c>
      <c r="E1720" s="210">
        <f t="shared" si="54"/>
        <v>-1.6764737166990042</v>
      </c>
    </row>
    <row r="1721" spans="2:5" ht="15" x14ac:dyDescent="0.25">
      <c r="B1721" s="203">
        <f t="shared" si="53"/>
        <v>40966</v>
      </c>
      <c r="C1721" s="313">
        <v>7.0679853114725771E-2</v>
      </c>
      <c r="D1721" s="313">
        <v>93809.76436666667</v>
      </c>
      <c r="E1721" s="210">
        <f t="shared" si="54"/>
        <v>-2.6495947097058941</v>
      </c>
    </row>
    <row r="1722" spans="2:5" ht="15" x14ac:dyDescent="0.25">
      <c r="B1722" s="203">
        <f t="shared" si="53"/>
        <v>40967</v>
      </c>
      <c r="C1722" s="313">
        <v>9.9402271666180694E-2</v>
      </c>
      <c r="D1722" s="313">
        <v>131931.56566666666</v>
      </c>
      <c r="E1722" s="210">
        <f t="shared" si="54"/>
        <v>-2.3085803117962382</v>
      </c>
    </row>
    <row r="1723" spans="2:5" ht="15" x14ac:dyDescent="0.25">
      <c r="B1723" s="203">
        <f t="shared" si="53"/>
        <v>40968</v>
      </c>
      <c r="C1723" s="313">
        <v>0.38476447735127317</v>
      </c>
      <c r="D1723" s="313">
        <v>510678.26779999997</v>
      </c>
      <c r="E1723" s="210">
        <f t="shared" si="54"/>
        <v>-0.95512387902753171</v>
      </c>
    </row>
    <row r="1724" spans="2:5" ht="15" x14ac:dyDescent="0.25">
      <c r="B1724" s="203">
        <f t="shared" si="53"/>
        <v>40969</v>
      </c>
      <c r="C1724" s="313">
        <v>0.10649633239624826</v>
      </c>
      <c r="D1724" s="313">
        <v>141754.92513333334</v>
      </c>
      <c r="E1724" s="210">
        <f t="shared" si="54"/>
        <v>-2.239644732019558</v>
      </c>
    </row>
    <row r="1725" spans="2:5" ht="15" x14ac:dyDescent="0.25">
      <c r="B1725" s="203">
        <f t="shared" si="53"/>
        <v>40970</v>
      </c>
      <c r="C1725" s="313">
        <v>0.10230980035229591</v>
      </c>
      <c r="D1725" s="313">
        <v>136182.32443333333</v>
      </c>
      <c r="E1725" s="210">
        <f t="shared" si="54"/>
        <v>-2.2797498104929002</v>
      </c>
    </row>
    <row r="1726" spans="2:5" ht="15" x14ac:dyDescent="0.25">
      <c r="B1726" s="203">
        <f t="shared" si="53"/>
        <v>40971</v>
      </c>
      <c r="C1726" s="313">
        <v>0.70165184469530206</v>
      </c>
      <c r="D1726" s="313">
        <v>933953.33413333329</v>
      </c>
      <c r="E1726" s="210">
        <f t="shared" si="54"/>
        <v>-0.35431794570656699</v>
      </c>
    </row>
    <row r="1727" spans="2:5" ht="15" x14ac:dyDescent="0.25">
      <c r="B1727" s="203">
        <f t="shared" si="53"/>
        <v>40972</v>
      </c>
      <c r="C1727" s="313">
        <v>0.19516895829295253</v>
      </c>
      <c r="D1727" s="313">
        <v>259785.10666666666</v>
      </c>
      <c r="E1727" s="210">
        <f t="shared" si="54"/>
        <v>-1.6338896427875458</v>
      </c>
    </row>
    <row r="1728" spans="2:5" ht="15" x14ac:dyDescent="0.25">
      <c r="B1728" s="203">
        <f t="shared" si="53"/>
        <v>40973</v>
      </c>
      <c r="C1728" s="313">
        <v>0.78219585153286786</v>
      </c>
      <c r="D1728" s="313">
        <v>1041163.6896666667</v>
      </c>
      <c r="E1728" s="210">
        <f t="shared" si="54"/>
        <v>-0.2456501202635526</v>
      </c>
    </row>
    <row r="1729" spans="2:5" ht="15" x14ac:dyDescent="0.25">
      <c r="B1729" s="203">
        <f t="shared" si="53"/>
        <v>40974</v>
      </c>
      <c r="C1729" s="313">
        <v>2.524761634304426E-2</v>
      </c>
      <c r="D1729" s="313">
        <v>33606.546666666669</v>
      </c>
      <c r="E1729" s="210">
        <f t="shared" si="54"/>
        <v>-3.6790235299726146</v>
      </c>
    </row>
    <row r="1730" spans="2:5" ht="15" x14ac:dyDescent="0.25">
      <c r="B1730" s="203">
        <f t="shared" si="53"/>
        <v>40975</v>
      </c>
      <c r="C1730" s="313">
        <v>0.3189768755349674</v>
      </c>
      <c r="D1730" s="313">
        <v>424583.10153333331</v>
      </c>
      <c r="E1730" s="210">
        <f t="shared" si="54"/>
        <v>-1.1426366693108503</v>
      </c>
    </row>
    <row r="1731" spans="2:5" ht="15" x14ac:dyDescent="0.25">
      <c r="B1731" s="203">
        <f t="shared" si="53"/>
        <v>40976</v>
      </c>
      <c r="C1731" s="313">
        <v>6.0741151157182378E-2</v>
      </c>
      <c r="D1731" s="313">
        <v>80851.210000000006</v>
      </c>
      <c r="E1731" s="210">
        <f t="shared" si="54"/>
        <v>-2.8011338673349981</v>
      </c>
    </row>
    <row r="1732" spans="2:5" ht="15" x14ac:dyDescent="0.25">
      <c r="B1732" s="203">
        <f t="shared" si="53"/>
        <v>40977</v>
      </c>
      <c r="C1732" s="313">
        <v>6.8207615681925987E-2</v>
      </c>
      <c r="D1732" s="313">
        <v>90789.656666666677</v>
      </c>
      <c r="E1732" s="210">
        <f t="shared" si="54"/>
        <v>-2.6851990534765933</v>
      </c>
    </row>
    <row r="1733" spans="2:5" ht="15" x14ac:dyDescent="0.25">
      <c r="B1733" s="203">
        <f t="shared" si="53"/>
        <v>40978</v>
      </c>
      <c r="C1733" s="313">
        <v>4.0070724630712845E-2</v>
      </c>
      <c r="D1733" s="313">
        <v>53337.259999999995</v>
      </c>
      <c r="E1733" s="210">
        <f t="shared" si="54"/>
        <v>-3.2171092703769895</v>
      </c>
    </row>
    <row r="1734" spans="2:5" ht="15" x14ac:dyDescent="0.25">
      <c r="B1734" s="203">
        <f t="shared" si="53"/>
        <v>40979</v>
      </c>
      <c r="C1734" s="313">
        <v>8.7855399908945989E-2</v>
      </c>
      <c r="D1734" s="313">
        <v>116942.39</v>
      </c>
      <c r="E1734" s="210">
        <f t="shared" si="54"/>
        <v>-2.4320629988624778</v>
      </c>
    </row>
    <row r="1735" spans="2:5" ht="15" x14ac:dyDescent="0.25">
      <c r="B1735" s="203">
        <f t="shared" si="53"/>
        <v>40980</v>
      </c>
      <c r="C1735" s="313">
        <v>5.9061336150097891E-2</v>
      </c>
      <c r="D1735" s="313">
        <v>78615.245200000005</v>
      </c>
      <c r="E1735" s="210">
        <f t="shared" si="54"/>
        <v>-2.8291787793174974</v>
      </c>
    </row>
    <row r="1736" spans="2:5" ht="15" x14ac:dyDescent="0.25">
      <c r="B1736" s="203">
        <f t="shared" si="53"/>
        <v>40981</v>
      </c>
      <c r="C1736" s="313">
        <v>0.56472150299732005</v>
      </c>
      <c r="D1736" s="313">
        <v>751688.36876666674</v>
      </c>
      <c r="E1736" s="210">
        <f t="shared" si="54"/>
        <v>-0.57142258440724514</v>
      </c>
    </row>
    <row r="1737" spans="2:5" ht="15" x14ac:dyDescent="0.25">
      <c r="B1737" s="203">
        <f t="shared" si="53"/>
        <v>40982</v>
      </c>
      <c r="C1737" s="313">
        <v>0.1048695739843946</v>
      </c>
      <c r="D1737" s="313">
        <v>139589.5828</v>
      </c>
      <c r="E1737" s="210">
        <f t="shared" si="54"/>
        <v>-2.2550378534650948</v>
      </c>
    </row>
    <row r="1738" spans="2:5" ht="15" x14ac:dyDescent="0.25">
      <c r="B1738" s="203">
        <f t="shared" si="53"/>
        <v>40983</v>
      </c>
      <c r="C1738" s="313">
        <v>3.224502085277247E-2</v>
      </c>
      <c r="D1738" s="313">
        <v>42920.637866666671</v>
      </c>
      <c r="E1738" s="210">
        <f t="shared" si="54"/>
        <v>-3.4343916398221461</v>
      </c>
    </row>
    <row r="1739" spans="2:5" ht="15" x14ac:dyDescent="0.25">
      <c r="B1739" s="203">
        <f t="shared" si="53"/>
        <v>40984</v>
      </c>
      <c r="C1739" s="313">
        <v>2.534379350170814E-2</v>
      </c>
      <c r="D1739" s="313">
        <v>33734.565966666669</v>
      </c>
      <c r="E1739" s="210">
        <f t="shared" si="54"/>
        <v>-3.6752214112010182</v>
      </c>
    </row>
    <row r="1740" spans="2:5" ht="15" x14ac:dyDescent="0.25">
      <c r="B1740" s="203">
        <f t="shared" si="53"/>
        <v>40985</v>
      </c>
      <c r="C1740" s="313">
        <v>0.10963540741664526</v>
      </c>
      <c r="D1740" s="313">
        <v>145933.27883333334</v>
      </c>
      <c r="E1740" s="210">
        <f t="shared" si="54"/>
        <v>-2.2105948962701363</v>
      </c>
    </row>
    <row r="1741" spans="2:5" ht="15" x14ac:dyDescent="0.25">
      <c r="B1741" s="203">
        <f t="shared" si="53"/>
        <v>40986</v>
      </c>
      <c r="C1741" s="313">
        <v>4.8596250557818549E-2</v>
      </c>
      <c r="D1741" s="313">
        <v>64685.4</v>
      </c>
      <c r="E1741" s="210">
        <f t="shared" si="54"/>
        <v>-3.0242089000679067</v>
      </c>
    </row>
    <row r="1742" spans="2:5" ht="15" x14ac:dyDescent="0.25">
      <c r="B1742" s="203">
        <f t="shared" si="53"/>
        <v>40987</v>
      </c>
      <c r="C1742" s="313">
        <v>0.12956929521285254</v>
      </c>
      <c r="D1742" s="313">
        <v>172466.83833333332</v>
      </c>
      <c r="E1742" s="210">
        <f t="shared" si="54"/>
        <v>-2.0435394427877731</v>
      </c>
    </row>
    <row r="1743" spans="2:5" ht="15" x14ac:dyDescent="0.25">
      <c r="B1743" s="203">
        <f t="shared" si="53"/>
        <v>40988</v>
      </c>
      <c r="C1743" s="313">
        <v>0.20684888183362157</v>
      </c>
      <c r="D1743" s="313">
        <v>275331.99593333335</v>
      </c>
      <c r="E1743" s="210">
        <f t="shared" si="54"/>
        <v>-1.575766791776436</v>
      </c>
    </row>
    <row r="1744" spans="2:5" ht="15" x14ac:dyDescent="0.25">
      <c r="B1744" s="203">
        <f t="shared" si="53"/>
        <v>40989</v>
      </c>
      <c r="C1744" s="313">
        <v>6.5087092316653619E-2</v>
      </c>
      <c r="D1744" s="313">
        <v>86635.996666666673</v>
      </c>
      <c r="E1744" s="210">
        <f t="shared" si="54"/>
        <v>-2.732029024132423</v>
      </c>
    </row>
    <row r="1745" spans="2:5" ht="15" x14ac:dyDescent="0.25">
      <c r="B1745" s="203">
        <f t="shared" si="53"/>
        <v>40990</v>
      </c>
      <c r="C1745" s="313">
        <v>0.54270941297204223</v>
      </c>
      <c r="D1745" s="313">
        <v>722388.56</v>
      </c>
      <c r="E1745" s="210">
        <f t="shared" si="54"/>
        <v>-0.61118125335701867</v>
      </c>
    </row>
    <row r="1746" spans="2:5" ht="15" x14ac:dyDescent="0.25">
      <c r="B1746" s="203">
        <f t="shared" si="53"/>
        <v>40991</v>
      </c>
      <c r="C1746" s="313">
        <v>0.37436645360627502</v>
      </c>
      <c r="D1746" s="313">
        <v>498310.95033333334</v>
      </c>
      <c r="E1746" s="210">
        <f t="shared" si="54"/>
        <v>-0.98252013880364686</v>
      </c>
    </row>
    <row r="1747" spans="2:5" ht="15" x14ac:dyDescent="0.25">
      <c r="B1747" s="203">
        <f t="shared" si="53"/>
        <v>40992</v>
      </c>
      <c r="C1747" s="313">
        <v>0.10409525274501821</v>
      </c>
      <c r="D1747" s="313">
        <v>138558.90083333335</v>
      </c>
      <c r="E1747" s="210">
        <f t="shared" si="54"/>
        <v>-2.2624489072346932</v>
      </c>
    </row>
    <row r="1748" spans="2:5" ht="15" x14ac:dyDescent="0.25">
      <c r="B1748" s="203">
        <f t="shared" si="53"/>
        <v>40993</v>
      </c>
      <c r="C1748" s="313">
        <v>2.1001987361622183E-2</v>
      </c>
      <c r="D1748" s="313">
        <v>27955.283333333333</v>
      </c>
      <c r="E1748" s="210">
        <f t="shared" si="54"/>
        <v>-3.8631382094687203</v>
      </c>
    </row>
    <row r="1749" spans="2:5" ht="15" x14ac:dyDescent="0.25">
      <c r="B1749" s="203">
        <f t="shared" ref="B1749:B1812" si="55">B1748+1</f>
        <v>40994</v>
      </c>
      <c r="C1749" s="313">
        <v>0.13181235236903222</v>
      </c>
      <c r="D1749" s="313">
        <v>175452.52236666667</v>
      </c>
      <c r="E1749" s="210">
        <f t="shared" si="54"/>
        <v>-2.0263759407511128</v>
      </c>
    </row>
    <row r="1750" spans="2:5" ht="15" x14ac:dyDescent="0.25">
      <c r="B1750" s="203">
        <f t="shared" si="55"/>
        <v>40995</v>
      </c>
      <c r="C1750" s="313">
        <v>4.1590723959577629E-2</v>
      </c>
      <c r="D1750" s="313">
        <v>55360.49766666667</v>
      </c>
      <c r="E1750" s="210">
        <f t="shared" si="54"/>
        <v>-3.1798781183199663</v>
      </c>
    </row>
    <row r="1751" spans="2:5" ht="15" x14ac:dyDescent="0.25">
      <c r="B1751" s="203">
        <f t="shared" si="55"/>
        <v>40996</v>
      </c>
      <c r="C1751" s="313">
        <v>7.41516900837767E-2</v>
      </c>
      <c r="D1751" s="313">
        <v>98701.68333333332</v>
      </c>
      <c r="E1751" s="210">
        <f t="shared" si="54"/>
        <v>-2.6016424178895492</v>
      </c>
    </row>
    <row r="1752" spans="2:5" ht="15" x14ac:dyDescent="0.25">
      <c r="B1752" s="203">
        <f t="shared" si="55"/>
        <v>40997</v>
      </c>
      <c r="C1752" s="313">
        <v>0.33393694601919149</v>
      </c>
      <c r="D1752" s="313">
        <v>444496.12223333336</v>
      </c>
      <c r="E1752" s="210">
        <f t="shared" si="54"/>
        <v>-1.0968030882011277</v>
      </c>
    </row>
    <row r="1753" spans="2:5" ht="15" x14ac:dyDescent="0.25">
      <c r="B1753" s="203">
        <f t="shared" si="55"/>
        <v>40998</v>
      </c>
      <c r="C1753" s="313">
        <v>9.4683361906665126E-2</v>
      </c>
      <c r="D1753" s="313">
        <v>126030.94</v>
      </c>
      <c r="E1753" s="210">
        <f t="shared" si="54"/>
        <v>-2.3572169868693167</v>
      </c>
    </row>
    <row r="1754" spans="2:5" ht="15" x14ac:dyDescent="0.25">
      <c r="B1754" s="203">
        <f t="shared" si="55"/>
        <v>40999</v>
      </c>
      <c r="C1754" s="313">
        <v>7.8448793609390291E-2</v>
      </c>
      <c r="D1754" s="313">
        <v>104421.4633</v>
      </c>
      <c r="E1754" s="210">
        <f t="shared" si="54"/>
        <v>-2.5453091777493753</v>
      </c>
    </row>
    <row r="1755" spans="2:5" ht="15" x14ac:dyDescent="0.25">
      <c r="B1755" s="203">
        <f t="shared" si="55"/>
        <v>41000</v>
      </c>
      <c r="C1755" s="313">
        <v>2.0007375305617973E-2</v>
      </c>
      <c r="D1755" s="313">
        <v>26693.48</v>
      </c>
      <c r="E1755" s="210">
        <f t="shared" si="54"/>
        <v>-3.9116543081244526</v>
      </c>
    </row>
    <row r="1756" spans="2:5" ht="15" x14ac:dyDescent="0.25">
      <c r="B1756" s="203">
        <f t="shared" si="55"/>
        <v>41001</v>
      </c>
      <c r="C1756" s="313">
        <v>8.3832396679513529E-3</v>
      </c>
      <c r="D1756" s="313">
        <v>11184.767466666672</v>
      </c>
      <c r="E1756" s="210">
        <f t="shared" si="54"/>
        <v>-4.7815208439758985</v>
      </c>
    </row>
    <row r="1757" spans="2:5" ht="15" x14ac:dyDescent="0.25">
      <c r="B1757" s="203">
        <f t="shared" si="55"/>
        <v>41002</v>
      </c>
      <c r="C1757" s="313">
        <v>0.1155997299468888</v>
      </c>
      <c r="D1757" s="313">
        <v>154231.07889999999</v>
      </c>
      <c r="E1757" s="210">
        <f t="shared" si="54"/>
        <v>-2.1576216588461663</v>
      </c>
    </row>
    <row r="1758" spans="2:5" ht="15" x14ac:dyDescent="0.25">
      <c r="B1758" s="203">
        <f t="shared" si="55"/>
        <v>41003</v>
      </c>
      <c r="C1758" s="313">
        <v>6.5394900395898001E-2</v>
      </c>
      <c r="D1758" s="313">
        <v>87248.698999999993</v>
      </c>
      <c r="E1758" s="210">
        <f t="shared" si="54"/>
        <v>-2.7273109991571287</v>
      </c>
    </row>
    <row r="1759" spans="2:5" ht="15" x14ac:dyDescent="0.25">
      <c r="B1759" s="203">
        <f t="shared" si="55"/>
        <v>41004</v>
      </c>
      <c r="C1759" s="313">
        <v>5.8656742133631951E-2</v>
      </c>
      <c r="D1759" s="313">
        <v>78258.769533333339</v>
      </c>
      <c r="E1759" s="210">
        <f t="shared" ref="E1759:E1822" si="56">IF(C1759=0,"",LN(C1759))</f>
        <v>-2.8360527550993728</v>
      </c>
    </row>
    <row r="1760" spans="2:5" ht="15" x14ac:dyDescent="0.25">
      <c r="B1760" s="203">
        <f t="shared" si="55"/>
        <v>41005</v>
      </c>
      <c r="C1760" s="313">
        <v>0.15658242528630528</v>
      </c>
      <c r="D1760" s="313">
        <v>208909.45333333334</v>
      </c>
      <c r="E1760" s="210">
        <f t="shared" si="56"/>
        <v>-1.8541727285029903</v>
      </c>
    </row>
    <row r="1761" spans="2:5" ht="15" x14ac:dyDescent="0.25">
      <c r="B1761" s="203">
        <f t="shared" si="55"/>
        <v>41006</v>
      </c>
      <c r="C1761" s="313">
        <v>2.3202426030831377E-2</v>
      </c>
      <c r="D1761" s="313">
        <v>30956.25916666667</v>
      </c>
      <c r="E1761" s="210">
        <f t="shared" si="56"/>
        <v>-3.763498435482509</v>
      </c>
    </row>
    <row r="1762" spans="2:5" ht="15" x14ac:dyDescent="0.25">
      <c r="B1762" s="203">
        <f t="shared" si="55"/>
        <v>41007</v>
      </c>
      <c r="C1762" s="313">
        <v>0.11810498117947926</v>
      </c>
      <c r="D1762" s="313">
        <v>157573.54</v>
      </c>
      <c r="E1762" s="210">
        <f t="shared" si="56"/>
        <v>-2.1361813790266186</v>
      </c>
    </row>
    <row r="1763" spans="2:5" ht="15" x14ac:dyDescent="0.25">
      <c r="B1763" s="203">
        <f t="shared" si="55"/>
        <v>41008</v>
      </c>
      <c r="C1763" s="313">
        <v>0.10425395635677892</v>
      </c>
      <c r="D1763" s="313">
        <v>139093.75200000001</v>
      </c>
      <c r="E1763" s="210">
        <f t="shared" si="56"/>
        <v>-2.2609254683587885</v>
      </c>
    </row>
    <row r="1764" spans="2:5" ht="15" x14ac:dyDescent="0.25">
      <c r="B1764" s="203">
        <f t="shared" si="55"/>
        <v>41009</v>
      </c>
      <c r="C1764" s="313">
        <v>0.2073611802087971</v>
      </c>
      <c r="D1764" s="313">
        <v>276657.55413333332</v>
      </c>
      <c r="E1764" s="210">
        <f t="shared" si="56"/>
        <v>-1.5732931742410741</v>
      </c>
    </row>
    <row r="1765" spans="2:5" ht="15" x14ac:dyDescent="0.25">
      <c r="B1765" s="203">
        <f t="shared" si="55"/>
        <v>41010</v>
      </c>
      <c r="C1765" s="313">
        <v>6.603889251991106E-2</v>
      </c>
      <c r="D1765" s="313">
        <v>88107.901699999988</v>
      </c>
      <c r="E1765" s="210">
        <f t="shared" si="56"/>
        <v>-2.7175114299086345</v>
      </c>
    </row>
    <row r="1766" spans="2:5" ht="15" x14ac:dyDescent="0.25">
      <c r="B1766" s="203">
        <f t="shared" si="55"/>
        <v>41011</v>
      </c>
      <c r="C1766" s="313">
        <v>9.3140556011098927E-2</v>
      </c>
      <c r="D1766" s="313">
        <v>124266.45329999999</v>
      </c>
      <c r="E1766" s="210">
        <f t="shared" si="56"/>
        <v>-2.3736455718182929</v>
      </c>
    </row>
    <row r="1767" spans="2:5" ht="15" x14ac:dyDescent="0.25">
      <c r="B1767" s="203">
        <f t="shared" si="55"/>
        <v>41012</v>
      </c>
      <c r="C1767" s="313">
        <v>0.17860861314273463</v>
      </c>
      <c r="D1767" s="313">
        <v>238296.39669999998</v>
      </c>
      <c r="E1767" s="210">
        <f t="shared" si="56"/>
        <v>-1.7225583858193962</v>
      </c>
    </row>
    <row r="1768" spans="2:5" ht="15" x14ac:dyDescent="0.25">
      <c r="B1768" s="203">
        <f t="shared" si="55"/>
        <v>41013</v>
      </c>
      <c r="C1768" s="313">
        <v>0.19886221045304667</v>
      </c>
      <c r="D1768" s="313">
        <v>265318.38166666671</v>
      </c>
      <c r="E1768" s="210">
        <f t="shared" si="56"/>
        <v>-1.6151431038676958</v>
      </c>
    </row>
    <row r="1769" spans="2:5" ht="15" x14ac:dyDescent="0.25">
      <c r="B1769" s="203">
        <f t="shared" si="55"/>
        <v>41014</v>
      </c>
      <c r="C1769" s="313">
        <v>0.1347810443652615</v>
      </c>
      <c r="D1769" s="313">
        <v>179822.44333333333</v>
      </c>
      <c r="E1769" s="210">
        <f t="shared" si="56"/>
        <v>-2.0041037108276565</v>
      </c>
    </row>
    <row r="1770" spans="2:5" ht="15" x14ac:dyDescent="0.25">
      <c r="B1770" s="203">
        <f t="shared" si="55"/>
        <v>41015</v>
      </c>
      <c r="C1770" s="313">
        <v>4.6200968083814657E-3</v>
      </c>
      <c r="D1770" s="313">
        <v>6164.05</v>
      </c>
      <c r="E1770" s="210">
        <f t="shared" si="56"/>
        <v>-5.3773396199129033</v>
      </c>
    </row>
    <row r="1771" spans="2:5" ht="15" x14ac:dyDescent="0.25">
      <c r="B1771" s="203">
        <f t="shared" si="55"/>
        <v>41016</v>
      </c>
      <c r="C1771" s="313">
        <v>0.15279554813361296</v>
      </c>
      <c r="D1771" s="313">
        <v>203857.07</v>
      </c>
      <c r="E1771" s="210">
        <f t="shared" si="56"/>
        <v>-1.8786545379253807</v>
      </c>
    </row>
    <row r="1772" spans="2:5" ht="15" x14ac:dyDescent="0.25">
      <c r="B1772" s="203">
        <f t="shared" si="55"/>
        <v>41017</v>
      </c>
      <c r="C1772" s="313">
        <v>0.24975439232928243</v>
      </c>
      <c r="D1772" s="313">
        <v>333217.81466666667</v>
      </c>
      <c r="E1772" s="210">
        <f t="shared" si="56"/>
        <v>-1.3872772747040882</v>
      </c>
    </row>
    <row r="1773" spans="2:5" ht="15" x14ac:dyDescent="0.25">
      <c r="B1773" s="203">
        <f t="shared" si="55"/>
        <v>41018</v>
      </c>
      <c r="C1773" s="313">
        <v>0.10846278138964549</v>
      </c>
      <c r="D1773" s="313">
        <v>144709.0906</v>
      </c>
      <c r="E1773" s="210">
        <f t="shared" si="56"/>
        <v>-2.2213481935162758</v>
      </c>
    </row>
    <row r="1774" spans="2:5" ht="15" x14ac:dyDescent="0.25">
      <c r="B1774" s="203">
        <f t="shared" si="55"/>
        <v>41019</v>
      </c>
      <c r="C1774" s="313">
        <v>4.8916342248159043E-2</v>
      </c>
      <c r="D1774" s="313">
        <v>65263.30333333333</v>
      </c>
      <c r="E1774" s="210">
        <f t="shared" si="56"/>
        <v>-3.017643741028925</v>
      </c>
    </row>
    <row r="1775" spans="2:5" ht="15" x14ac:dyDescent="0.25">
      <c r="B1775" s="203">
        <f t="shared" si="55"/>
        <v>41020</v>
      </c>
      <c r="C1775" s="313">
        <v>6.3687103308743984E-2</v>
      </c>
      <c r="D1775" s="313">
        <v>84970.186866666671</v>
      </c>
      <c r="E1775" s="210">
        <f t="shared" si="56"/>
        <v>-2.7537731967331123</v>
      </c>
    </row>
    <row r="1776" spans="2:5" ht="15" x14ac:dyDescent="0.25">
      <c r="B1776" s="203">
        <f t="shared" si="55"/>
        <v>41021</v>
      </c>
      <c r="C1776" s="313">
        <v>0.14182040631138279</v>
      </c>
      <c r="D1776" s="313">
        <v>189214.23333333331</v>
      </c>
      <c r="E1776" s="210">
        <f t="shared" si="56"/>
        <v>-1.9531937661309602</v>
      </c>
    </row>
    <row r="1777" spans="2:5" ht="15" x14ac:dyDescent="0.25">
      <c r="B1777" s="203">
        <f t="shared" si="55"/>
        <v>41022</v>
      </c>
      <c r="C1777" s="313">
        <v>3.8175328903153144E-2</v>
      </c>
      <c r="D1777" s="313">
        <v>50932.83666666667</v>
      </c>
      <c r="E1777" s="210">
        <f t="shared" si="56"/>
        <v>-3.2655658122458417</v>
      </c>
    </row>
    <row r="1778" spans="2:5" ht="15" x14ac:dyDescent="0.25">
      <c r="B1778" s="203">
        <f t="shared" si="55"/>
        <v>41023</v>
      </c>
      <c r="C1778" s="313">
        <v>3.536520264851422E-2</v>
      </c>
      <c r="D1778" s="313">
        <v>47183.616799999996</v>
      </c>
      <c r="E1778" s="210">
        <f t="shared" si="56"/>
        <v>-3.3420269183108497</v>
      </c>
    </row>
    <row r="1779" spans="2:5" ht="15" x14ac:dyDescent="0.25">
      <c r="B1779" s="203">
        <f t="shared" si="55"/>
        <v>41024</v>
      </c>
      <c r="C1779" s="313">
        <v>3.2744932850240827E-2</v>
      </c>
      <c r="D1779" s="313">
        <v>43687.700000000004</v>
      </c>
      <c r="E1779" s="210">
        <f t="shared" si="56"/>
        <v>-3.4190070510016306</v>
      </c>
    </row>
    <row r="1780" spans="2:5" ht="15" x14ac:dyDescent="0.25">
      <c r="B1780" s="203">
        <f t="shared" si="55"/>
        <v>41025</v>
      </c>
      <c r="C1780" s="313">
        <v>0.12794710166978718</v>
      </c>
      <c r="D1780" s="313">
        <v>170704.72</v>
      </c>
      <c r="E1780" s="210">
        <f t="shared" si="56"/>
        <v>-2.0561383686861467</v>
      </c>
    </row>
    <row r="1781" spans="2:5" ht="15" x14ac:dyDescent="0.25">
      <c r="B1781" s="203">
        <f t="shared" si="55"/>
        <v>41026</v>
      </c>
      <c r="C1781" s="313">
        <v>9.1566632838198478E-2</v>
      </c>
      <c r="D1781" s="313">
        <v>122166.55333333333</v>
      </c>
      <c r="E1781" s="210">
        <f t="shared" si="56"/>
        <v>-2.390688343989948</v>
      </c>
    </row>
    <row r="1782" spans="2:5" ht="15" x14ac:dyDescent="0.25">
      <c r="B1782" s="203">
        <f t="shared" si="55"/>
        <v>41027</v>
      </c>
      <c r="C1782" s="313">
        <v>0.50994106801021144</v>
      </c>
      <c r="D1782" s="313">
        <v>680354.1939999999</v>
      </c>
      <c r="E1782" s="210">
        <f t="shared" si="56"/>
        <v>-0.67346011286167273</v>
      </c>
    </row>
    <row r="1783" spans="2:5" ht="15" x14ac:dyDescent="0.25">
      <c r="B1783" s="203">
        <f t="shared" si="55"/>
        <v>41028</v>
      </c>
      <c r="C1783" s="313">
        <v>0.37949385168840033</v>
      </c>
      <c r="D1783" s="313">
        <v>506313.8660333333</v>
      </c>
      <c r="E1783" s="210">
        <f t="shared" si="56"/>
        <v>-0.96891688336227555</v>
      </c>
    </row>
    <row r="1784" spans="2:5" ht="15" x14ac:dyDescent="0.25">
      <c r="B1784" s="203">
        <f t="shared" si="55"/>
        <v>41029</v>
      </c>
      <c r="C1784" s="313">
        <v>9.9852377711586573E-2</v>
      </c>
      <c r="D1784" s="313">
        <v>133221.245</v>
      </c>
      <c r="E1784" s="210">
        <f t="shared" si="56"/>
        <v>-2.3040624065687156</v>
      </c>
    </row>
    <row r="1785" spans="2:5" ht="15" x14ac:dyDescent="0.25">
      <c r="B1785" s="203">
        <f t="shared" si="55"/>
        <v>41030</v>
      </c>
      <c r="C1785" s="313">
        <v>2.060244643559779E-2</v>
      </c>
      <c r="D1785" s="313">
        <v>27541.391599999999</v>
      </c>
      <c r="E1785" s="210">
        <f t="shared" si="56"/>
        <v>-3.8823454512282929</v>
      </c>
    </row>
    <row r="1786" spans="2:5" ht="15" x14ac:dyDescent="0.25">
      <c r="B1786" s="203">
        <f t="shared" si="55"/>
        <v>41031</v>
      </c>
      <c r="C1786" s="313">
        <v>2.8817266880211127E-2</v>
      </c>
      <c r="D1786" s="313">
        <v>38522.979999999996</v>
      </c>
      <c r="E1786" s="210">
        <f t="shared" si="56"/>
        <v>-3.5467805270434325</v>
      </c>
    </row>
    <row r="1787" spans="2:5" ht="15" x14ac:dyDescent="0.25">
      <c r="B1787" s="203">
        <f t="shared" si="55"/>
        <v>41032</v>
      </c>
      <c r="C1787" s="313">
        <v>4.2286491691863647E-3</v>
      </c>
      <c r="D1787" s="313">
        <v>5652.8666666666704</v>
      </c>
      <c r="E1787" s="210">
        <f t="shared" si="56"/>
        <v>-5.4658726822715469</v>
      </c>
    </row>
    <row r="1788" spans="2:5" ht="15" x14ac:dyDescent="0.25">
      <c r="B1788" s="203">
        <f t="shared" si="55"/>
        <v>41033</v>
      </c>
      <c r="C1788" s="313">
        <v>0.12212693482904223</v>
      </c>
      <c r="D1788" s="313">
        <v>163259.53073333332</v>
      </c>
      <c r="E1788" s="210">
        <f t="shared" si="56"/>
        <v>-2.1026943257228492</v>
      </c>
    </row>
    <row r="1789" spans="2:5" ht="15" x14ac:dyDescent="0.25">
      <c r="B1789" s="203">
        <f t="shared" si="55"/>
        <v>41034</v>
      </c>
      <c r="C1789" s="313">
        <v>3.003349037478998E-2</v>
      </c>
      <c r="D1789" s="313">
        <v>40148.829999999994</v>
      </c>
      <c r="E1789" s="210">
        <f t="shared" si="56"/>
        <v>-3.5054421741442985</v>
      </c>
    </row>
    <row r="1790" spans="2:5" ht="15" x14ac:dyDescent="0.25">
      <c r="B1790" s="203">
        <f t="shared" si="55"/>
        <v>41035</v>
      </c>
      <c r="C1790" s="313">
        <v>0.16605931918115024</v>
      </c>
      <c r="D1790" s="313">
        <v>221988.43</v>
      </c>
      <c r="E1790" s="210">
        <f t="shared" si="56"/>
        <v>-1.7954102099931604</v>
      </c>
    </row>
    <row r="1791" spans="2:5" ht="15" x14ac:dyDescent="0.25">
      <c r="B1791" s="203">
        <f t="shared" si="55"/>
        <v>41036</v>
      </c>
      <c r="C1791" s="313">
        <v>9.7309788584996129E-3</v>
      </c>
      <c r="D1791" s="313">
        <v>13008.392</v>
      </c>
      <c r="E1791" s="210">
        <f t="shared" si="56"/>
        <v>-4.6324407857374297</v>
      </c>
    </row>
    <row r="1792" spans="2:5" ht="15" x14ac:dyDescent="0.25">
      <c r="B1792" s="203">
        <f t="shared" si="55"/>
        <v>41037</v>
      </c>
      <c r="C1792" s="313">
        <v>6.1191127481855942E-2</v>
      </c>
      <c r="D1792" s="313">
        <v>81800.421599999987</v>
      </c>
      <c r="E1792" s="210">
        <f t="shared" si="56"/>
        <v>-2.7937530757605296</v>
      </c>
    </row>
    <row r="1793" spans="2:5" ht="15" x14ac:dyDescent="0.25">
      <c r="B1793" s="203">
        <f t="shared" si="55"/>
        <v>41038</v>
      </c>
      <c r="C1793" s="313">
        <v>6.6800133203471168E-2</v>
      </c>
      <c r="D1793" s="313">
        <v>89298.551666666666</v>
      </c>
      <c r="E1793" s="210">
        <f t="shared" si="56"/>
        <v>-2.7060502043775854</v>
      </c>
    </row>
    <row r="1794" spans="2:5" ht="15" x14ac:dyDescent="0.25">
      <c r="B1794" s="203">
        <f t="shared" si="55"/>
        <v>41039</v>
      </c>
      <c r="C1794" s="313">
        <v>0.50164395101144377</v>
      </c>
      <c r="D1794" s="313">
        <v>670598.63699999999</v>
      </c>
      <c r="E1794" s="210">
        <f t="shared" si="56"/>
        <v>-0.68986467186831746</v>
      </c>
    </row>
    <row r="1795" spans="2:5" ht="15" x14ac:dyDescent="0.25">
      <c r="B1795" s="203">
        <f t="shared" si="55"/>
        <v>41040</v>
      </c>
      <c r="C1795" s="313">
        <v>1.2400790351899533</v>
      </c>
      <c r="D1795" s="313">
        <v>1657740.1344000001</v>
      </c>
      <c r="E1795" s="210">
        <f t="shared" si="56"/>
        <v>0.21517511564217587</v>
      </c>
    </row>
    <row r="1796" spans="2:5" ht="15" x14ac:dyDescent="0.25">
      <c r="B1796" s="203">
        <f t="shared" si="55"/>
        <v>41041</v>
      </c>
      <c r="C1796" s="313">
        <v>7.6503974909273541E-3</v>
      </c>
      <c r="D1796" s="313">
        <v>10227.066666666669</v>
      </c>
      <c r="E1796" s="210">
        <f t="shared" si="56"/>
        <v>-4.8729976728951989</v>
      </c>
    </row>
    <row r="1797" spans="2:5" ht="15" x14ac:dyDescent="0.25">
      <c r="B1797" s="203">
        <f t="shared" si="55"/>
        <v>41042</v>
      </c>
      <c r="C1797" s="313">
        <v>0.25784434792886307</v>
      </c>
      <c r="D1797" s="313">
        <v>344686.84</v>
      </c>
      <c r="E1797" s="210">
        <f t="shared" si="56"/>
        <v>-1.3553991787220685</v>
      </c>
    </row>
    <row r="1798" spans="2:5" ht="15" x14ac:dyDescent="0.25">
      <c r="B1798" s="203">
        <f t="shared" si="55"/>
        <v>41043</v>
      </c>
      <c r="C1798" s="313">
        <v>1.7925079231379565E-2</v>
      </c>
      <c r="D1798" s="313">
        <v>23962.281766666667</v>
      </c>
      <c r="E1798" s="210">
        <f t="shared" si="56"/>
        <v>-4.0215544723455769</v>
      </c>
    </row>
    <row r="1799" spans="2:5" ht="15" x14ac:dyDescent="0.25">
      <c r="B1799" s="203">
        <f t="shared" si="55"/>
        <v>41044</v>
      </c>
      <c r="C1799" s="313">
        <v>0.31899758151668434</v>
      </c>
      <c r="D1799" s="313">
        <v>426436.60496666667</v>
      </c>
      <c r="E1799" s="210">
        <f t="shared" si="56"/>
        <v>-1.142571757678432</v>
      </c>
    </row>
    <row r="1800" spans="2:5" ht="15" x14ac:dyDescent="0.25">
      <c r="B1800" s="203">
        <f t="shared" si="55"/>
        <v>41045</v>
      </c>
      <c r="C1800" s="313">
        <v>0.16854370355520115</v>
      </c>
      <c r="D1800" s="313">
        <v>225309.56</v>
      </c>
      <c r="E1800" s="210">
        <f t="shared" si="56"/>
        <v>-1.7805601945397325</v>
      </c>
    </row>
    <row r="1801" spans="2:5" ht="15" x14ac:dyDescent="0.25">
      <c r="B1801" s="203">
        <f t="shared" si="55"/>
        <v>41046</v>
      </c>
      <c r="C1801" s="313">
        <v>1.848928013772172E-2</v>
      </c>
      <c r="D1801" s="313">
        <v>24716.506666666672</v>
      </c>
      <c r="E1801" s="210">
        <f t="shared" si="56"/>
        <v>-3.9905641668601004</v>
      </c>
    </row>
    <row r="1802" spans="2:5" ht="15" x14ac:dyDescent="0.25">
      <c r="B1802" s="203">
        <f t="shared" si="55"/>
        <v>41047</v>
      </c>
      <c r="C1802" s="313">
        <v>4.11630435422249E-2</v>
      </c>
      <c r="D1802" s="313">
        <v>55026.838933333333</v>
      </c>
      <c r="E1802" s="210">
        <f t="shared" si="56"/>
        <v>-3.1902144265754635</v>
      </c>
    </row>
    <row r="1803" spans="2:5" ht="15" x14ac:dyDescent="0.25">
      <c r="B1803" s="203">
        <f t="shared" si="55"/>
        <v>41048</v>
      </c>
      <c r="C1803" s="313">
        <v>4.7933486036077139E-2</v>
      </c>
      <c r="D1803" s="313">
        <v>64077.579999999994</v>
      </c>
      <c r="E1803" s="210">
        <f t="shared" si="56"/>
        <v>-3.0379409366365846</v>
      </c>
    </row>
    <row r="1804" spans="2:5" ht="15" x14ac:dyDescent="0.25">
      <c r="B1804" s="203">
        <f t="shared" si="55"/>
        <v>41049</v>
      </c>
      <c r="C1804" s="313">
        <v>0.1401544422185684</v>
      </c>
      <c r="D1804" s="313">
        <v>187358.73866666667</v>
      </c>
      <c r="E1804" s="210">
        <f t="shared" si="56"/>
        <v>-1.9650103057012061</v>
      </c>
    </row>
    <row r="1805" spans="2:5" ht="15" x14ac:dyDescent="0.25">
      <c r="B1805" s="203">
        <f t="shared" si="55"/>
        <v>41050</v>
      </c>
      <c r="C1805" s="313">
        <v>1.0479038780612238E-2</v>
      </c>
      <c r="D1805" s="313">
        <v>14008.4</v>
      </c>
      <c r="E1805" s="210">
        <f t="shared" si="56"/>
        <v>-4.5583783237029518</v>
      </c>
    </row>
    <row r="1806" spans="2:5" ht="15" x14ac:dyDescent="0.25">
      <c r="B1806" s="203">
        <f t="shared" si="55"/>
        <v>41051</v>
      </c>
      <c r="C1806" s="313">
        <v>9.5953409604912818E-2</v>
      </c>
      <c r="D1806" s="313">
        <v>128270.70986666667</v>
      </c>
      <c r="E1806" s="210">
        <f t="shared" si="56"/>
        <v>-2.3438925219340172</v>
      </c>
    </row>
    <row r="1807" spans="2:5" ht="15" x14ac:dyDescent="0.25">
      <c r="B1807" s="203">
        <f t="shared" si="55"/>
        <v>41052</v>
      </c>
      <c r="C1807" s="313">
        <v>0.11723739940544674</v>
      </c>
      <c r="D1807" s="313">
        <v>156723.19</v>
      </c>
      <c r="E1807" s="210">
        <f t="shared" si="56"/>
        <v>-2.1435543451882055</v>
      </c>
    </row>
    <row r="1808" spans="2:5" ht="15" x14ac:dyDescent="0.25">
      <c r="B1808" s="203">
        <f t="shared" si="55"/>
        <v>41053</v>
      </c>
      <c r="C1808" s="313">
        <v>7.0469740470166853E-2</v>
      </c>
      <c r="D1808" s="313">
        <v>94204.09</v>
      </c>
      <c r="E1808" s="210">
        <f t="shared" si="56"/>
        <v>-2.6525718744913833</v>
      </c>
    </row>
    <row r="1809" spans="2:5" ht="15" x14ac:dyDescent="0.25">
      <c r="B1809" s="203">
        <f t="shared" si="55"/>
        <v>41054</v>
      </c>
      <c r="C1809" s="313">
        <v>4.4595612638720368E-2</v>
      </c>
      <c r="D1809" s="313">
        <v>59615.504166666666</v>
      </c>
      <c r="E1809" s="210">
        <f t="shared" si="56"/>
        <v>-3.1101197961240348</v>
      </c>
    </row>
    <row r="1810" spans="2:5" ht="15" x14ac:dyDescent="0.25">
      <c r="B1810" s="203">
        <f t="shared" si="55"/>
        <v>41055</v>
      </c>
      <c r="C1810" s="313">
        <v>2.662209492006545E-2</v>
      </c>
      <c r="D1810" s="313">
        <v>35588.469733333332</v>
      </c>
      <c r="E1810" s="210">
        <f t="shared" si="56"/>
        <v>-3.6260137718890415</v>
      </c>
    </row>
    <row r="1811" spans="2:5" ht="15" x14ac:dyDescent="0.25">
      <c r="B1811" s="203">
        <f t="shared" si="55"/>
        <v>41056</v>
      </c>
      <c r="C1811" s="313">
        <v>1.7638948076578783E-2</v>
      </c>
      <c r="D1811" s="313">
        <v>23579.78106666667</v>
      </c>
      <c r="E1811" s="210">
        <f t="shared" si="56"/>
        <v>-4.0376458630286081</v>
      </c>
    </row>
    <row r="1812" spans="2:5" ht="15" x14ac:dyDescent="0.25">
      <c r="B1812" s="203">
        <f t="shared" si="55"/>
        <v>41057</v>
      </c>
      <c r="C1812" s="313">
        <v>0.26291234104477201</v>
      </c>
      <c r="D1812" s="313">
        <v>351461.74333333335</v>
      </c>
      <c r="E1812" s="210">
        <f t="shared" si="56"/>
        <v>-1.3359346063747741</v>
      </c>
    </row>
    <row r="1813" spans="2:5" ht="15" x14ac:dyDescent="0.25">
      <c r="B1813" s="203">
        <f t="shared" ref="B1813:B1844" si="57">B1812+1</f>
        <v>41058</v>
      </c>
      <c r="C1813" s="313">
        <v>9.9057207649300344E-2</v>
      </c>
      <c r="D1813" s="313">
        <v>132419.87330000001</v>
      </c>
      <c r="E1813" s="210">
        <f t="shared" si="56"/>
        <v>-2.3120577406980445</v>
      </c>
    </row>
    <row r="1814" spans="2:5" ht="15" x14ac:dyDescent="0.25">
      <c r="B1814" s="203">
        <f t="shared" si="57"/>
        <v>41059</v>
      </c>
      <c r="C1814" s="313">
        <v>5.9320285776552309E-2</v>
      </c>
      <c r="D1814" s="313">
        <v>79299.476666666684</v>
      </c>
      <c r="E1814" s="210">
        <f t="shared" si="56"/>
        <v>-2.8248039441826696</v>
      </c>
    </row>
    <row r="1815" spans="2:5" ht="15" x14ac:dyDescent="0.25">
      <c r="B1815" s="203">
        <f t="shared" si="57"/>
        <v>41060</v>
      </c>
      <c r="C1815" s="313">
        <v>6.0479973848034337E-2</v>
      </c>
      <c r="D1815" s="313">
        <v>80849.75</v>
      </c>
      <c r="E1815" s="210">
        <f t="shared" si="56"/>
        <v>-2.8054429795177929</v>
      </c>
    </row>
    <row r="1816" spans="2:5" ht="15" x14ac:dyDescent="0.25">
      <c r="B1816" s="203">
        <f t="shared" si="57"/>
        <v>41061</v>
      </c>
      <c r="C1816" s="313">
        <v>0.26869373634903071</v>
      </c>
      <c r="D1816" s="313">
        <v>359791.12333333335</v>
      </c>
      <c r="E1816" s="210">
        <f t="shared" si="56"/>
        <v>-1.3141830745775738</v>
      </c>
    </row>
    <row r="1817" spans="2:5" ht="15" x14ac:dyDescent="0.25">
      <c r="B1817" s="203">
        <f t="shared" si="57"/>
        <v>41062</v>
      </c>
      <c r="C1817" s="313">
        <v>9.120787149680093E-2</v>
      </c>
      <c r="D1817" s="313">
        <v>122130.80583333333</v>
      </c>
      <c r="E1817" s="210">
        <f t="shared" si="56"/>
        <v>-2.3946140753544287</v>
      </c>
    </row>
    <row r="1818" spans="2:5" ht="15" x14ac:dyDescent="0.25">
      <c r="B1818" s="203">
        <f t="shared" si="57"/>
        <v>41063</v>
      </c>
      <c r="C1818" s="313">
        <v>0.25965241962264457</v>
      </c>
      <c r="D1818" s="313">
        <v>347684.45666666672</v>
      </c>
      <c r="E1818" s="210">
        <f t="shared" si="56"/>
        <v>-1.3484113899497692</v>
      </c>
    </row>
    <row r="1819" spans="2:5" ht="15" x14ac:dyDescent="0.25">
      <c r="B1819" s="203">
        <f t="shared" si="57"/>
        <v>41064</v>
      </c>
      <c r="C1819" s="313">
        <v>1.4507424732780798</v>
      </c>
      <c r="D1819" s="313">
        <v>1942599.2999333334</v>
      </c>
      <c r="E1819" s="210">
        <f t="shared" si="56"/>
        <v>0.37207547591594908</v>
      </c>
    </row>
    <row r="1820" spans="2:5" ht="15" x14ac:dyDescent="0.25">
      <c r="B1820" s="203">
        <f t="shared" si="57"/>
        <v>41065</v>
      </c>
      <c r="C1820" s="313">
        <v>0.45665321362550326</v>
      </c>
      <c r="D1820" s="313">
        <v>611476.00586666667</v>
      </c>
      <c r="E1820" s="210">
        <f t="shared" si="56"/>
        <v>-0.78383100847623377</v>
      </c>
    </row>
    <row r="1821" spans="2:5" ht="15" x14ac:dyDescent="0.25">
      <c r="B1821" s="203">
        <f t="shared" si="57"/>
        <v>41066</v>
      </c>
      <c r="C1821" s="313">
        <v>6.8819332734893754E-2</v>
      </c>
      <c r="D1821" s="313">
        <v>92151.70166666666</v>
      </c>
      <c r="E1821" s="210">
        <f t="shared" si="56"/>
        <v>-2.6762705744619906</v>
      </c>
    </row>
    <row r="1822" spans="2:5" ht="15" x14ac:dyDescent="0.25">
      <c r="B1822" s="203">
        <f t="shared" si="57"/>
        <v>41067</v>
      </c>
      <c r="C1822" s="313">
        <v>6.5660197818632984E-2</v>
      </c>
      <c r="D1822" s="313">
        <v>87921.49996666667</v>
      </c>
      <c r="E1822" s="210">
        <f t="shared" si="56"/>
        <v>-2.7232623541408714</v>
      </c>
    </row>
    <row r="1823" spans="2:5" ht="15" x14ac:dyDescent="0.25">
      <c r="B1823" s="203">
        <f t="shared" si="57"/>
        <v>41068</v>
      </c>
      <c r="C1823" s="313">
        <v>5.2215461149471981E-2</v>
      </c>
      <c r="D1823" s="313">
        <v>69918.486666666664</v>
      </c>
      <c r="E1823" s="210">
        <f t="shared" ref="E1823:E1845" si="58">IF(C1823=0,"",LN(C1823))</f>
        <v>-2.9523766373464095</v>
      </c>
    </row>
    <row r="1824" spans="2:5" ht="15" x14ac:dyDescent="0.25">
      <c r="B1824" s="203">
        <f t="shared" si="57"/>
        <v>41069</v>
      </c>
      <c r="C1824" s="313">
        <v>1.2222207286126309E-2</v>
      </c>
      <c r="D1824" s="313">
        <v>16366</v>
      </c>
      <c r="E1824" s="210">
        <f t="shared" si="58"/>
        <v>-4.4045007125708979</v>
      </c>
    </row>
    <row r="1825" spans="2:5" ht="15" x14ac:dyDescent="0.25">
      <c r="B1825" s="203">
        <f t="shared" si="57"/>
        <v>41070</v>
      </c>
      <c r="C1825" s="313">
        <v>9.7839595789414993E-2</v>
      </c>
      <c r="D1825" s="313">
        <v>131010.93666666668</v>
      </c>
      <c r="E1825" s="210">
        <f t="shared" si="58"/>
        <v>-2.3244259189546099</v>
      </c>
    </row>
    <row r="1826" spans="2:5" ht="15" x14ac:dyDescent="0.25">
      <c r="B1826" s="203">
        <f t="shared" si="57"/>
        <v>41071</v>
      </c>
      <c r="C1826" s="313">
        <v>0.85492028854545832</v>
      </c>
      <c r="D1826" s="313">
        <v>1144770.7533333334</v>
      </c>
      <c r="E1826" s="210">
        <f t="shared" si="58"/>
        <v>-0.15674704416293589</v>
      </c>
    </row>
    <row r="1827" spans="2:5" ht="15" x14ac:dyDescent="0.25">
      <c r="B1827" s="203">
        <f t="shared" si="57"/>
        <v>41072</v>
      </c>
      <c r="C1827" s="313">
        <v>0.15730382585607477</v>
      </c>
      <c r="D1827" s="313">
        <v>210635.80036666666</v>
      </c>
      <c r="E1827" s="210">
        <f t="shared" si="58"/>
        <v>-1.8495761471788761</v>
      </c>
    </row>
    <row r="1828" spans="2:5" ht="15" x14ac:dyDescent="0.25">
      <c r="B1828" s="203">
        <f t="shared" si="57"/>
        <v>41073</v>
      </c>
      <c r="C1828" s="313">
        <v>5.0308639485959331E-2</v>
      </c>
      <c r="D1828" s="313">
        <v>67365.180000000008</v>
      </c>
      <c r="E1828" s="210">
        <f t="shared" si="58"/>
        <v>-2.9895784574611586</v>
      </c>
    </row>
    <row r="1829" spans="2:5" ht="15" x14ac:dyDescent="0.25">
      <c r="B1829" s="203">
        <f t="shared" si="57"/>
        <v>41074</v>
      </c>
      <c r="C1829" s="313">
        <v>0.17292173786952525</v>
      </c>
      <c r="D1829" s="313">
        <v>231548.77803333334</v>
      </c>
      <c r="E1829" s="210">
        <f t="shared" si="58"/>
        <v>-1.7549161690971613</v>
      </c>
    </row>
    <row r="1830" spans="2:5" ht="15" x14ac:dyDescent="0.25">
      <c r="B1830" s="203">
        <f t="shared" si="57"/>
        <v>41075</v>
      </c>
      <c r="C1830" s="313">
        <v>0.2869149842399295</v>
      </c>
      <c r="D1830" s="313">
        <v>384190.06666666671</v>
      </c>
      <c r="E1830" s="210">
        <f t="shared" si="58"/>
        <v>-1.2485693292654907</v>
      </c>
    </row>
    <row r="1831" spans="2:5" ht="15" x14ac:dyDescent="0.25">
      <c r="B1831" s="203">
        <f t="shared" si="57"/>
        <v>41076</v>
      </c>
      <c r="C1831" s="313">
        <v>0.24231894340066026</v>
      </c>
      <c r="D1831" s="313">
        <v>324474.27333333332</v>
      </c>
      <c r="E1831" s="210">
        <f t="shared" si="58"/>
        <v>-1.4175004726198872</v>
      </c>
    </row>
    <row r="1832" spans="2:5" ht="15" x14ac:dyDescent="0.25">
      <c r="B1832" s="203">
        <f t="shared" si="57"/>
        <v>41077</v>
      </c>
      <c r="C1832" s="313">
        <v>0.1648075434254542</v>
      </c>
      <c r="D1832" s="313">
        <v>220683.56333333332</v>
      </c>
      <c r="E1832" s="210">
        <f t="shared" si="58"/>
        <v>-1.8029768893416198</v>
      </c>
    </row>
    <row r="1833" spans="2:5" ht="15" x14ac:dyDescent="0.25">
      <c r="B1833" s="203">
        <f t="shared" si="57"/>
        <v>41078</v>
      </c>
      <c r="C1833" s="313">
        <v>2.5394111294825092E-2</v>
      </c>
      <c r="D1833" s="313">
        <v>34003.68</v>
      </c>
      <c r="E1833" s="210">
        <f t="shared" si="58"/>
        <v>-3.6732379706228255</v>
      </c>
    </row>
    <row r="1834" spans="2:5" ht="15" x14ac:dyDescent="0.25">
      <c r="B1834" s="203">
        <f t="shared" si="57"/>
        <v>41079</v>
      </c>
      <c r="C1834" s="313">
        <v>7.1941448512539072E-3</v>
      </c>
      <c r="D1834" s="313">
        <v>9633.2333333333299</v>
      </c>
      <c r="E1834" s="210">
        <f t="shared" si="58"/>
        <v>-4.934487798902528</v>
      </c>
    </row>
    <row r="1835" spans="2:5" ht="15" x14ac:dyDescent="0.25">
      <c r="B1835" s="203">
        <f t="shared" si="57"/>
        <v>41080</v>
      </c>
      <c r="C1835" s="313">
        <v>6.4240417523625179E-2</v>
      </c>
      <c r="D1835" s="313">
        <v>86020.36020000001</v>
      </c>
      <c r="E1835" s="210">
        <f t="shared" si="58"/>
        <v>-2.7451227099309854</v>
      </c>
    </row>
    <row r="1836" spans="2:5" ht="15" x14ac:dyDescent="0.25">
      <c r="B1836" s="203">
        <f t="shared" si="57"/>
        <v>41081</v>
      </c>
      <c r="C1836" s="313">
        <v>1.2706089496090979E-2</v>
      </c>
      <c r="D1836" s="313">
        <v>17013.936666666672</v>
      </c>
      <c r="E1836" s="210">
        <f t="shared" si="58"/>
        <v>-4.3656739125539934</v>
      </c>
    </row>
    <row r="1837" spans="2:5" ht="15" x14ac:dyDescent="0.25">
      <c r="B1837" s="203">
        <f t="shared" si="57"/>
        <v>41082</v>
      </c>
      <c r="C1837" s="313">
        <v>4.5221046751473815E-2</v>
      </c>
      <c r="D1837" s="313">
        <v>60552.7</v>
      </c>
      <c r="E1837" s="210">
        <f t="shared" si="58"/>
        <v>-3.0961926644242435</v>
      </c>
    </row>
    <row r="1838" spans="2:5" ht="15" x14ac:dyDescent="0.25">
      <c r="B1838" s="203">
        <f t="shared" si="57"/>
        <v>41083</v>
      </c>
      <c r="C1838" s="313">
        <v>5.597317128665006E-2</v>
      </c>
      <c r="D1838" s="313">
        <v>74950.203333333324</v>
      </c>
      <c r="E1838" s="210">
        <f t="shared" si="58"/>
        <v>-2.8828827872114373</v>
      </c>
    </row>
    <row r="1839" spans="2:5" ht="15" x14ac:dyDescent="0.25">
      <c r="B1839" s="203">
        <f t="shared" si="57"/>
        <v>41084</v>
      </c>
      <c r="C1839" s="313">
        <v>3.7940574501993223E-2</v>
      </c>
      <c r="D1839" s="313">
        <v>50803.870999999999</v>
      </c>
      <c r="E1839" s="210">
        <f t="shared" si="58"/>
        <v>-3.2717341722073829</v>
      </c>
    </row>
    <row r="1840" spans="2:5" ht="15" x14ac:dyDescent="0.25">
      <c r="B1840" s="203">
        <f t="shared" si="57"/>
        <v>41085</v>
      </c>
      <c r="C1840" s="313">
        <v>4.242381221941921E-2</v>
      </c>
      <c r="D1840" s="313">
        <v>56807.096666666665</v>
      </c>
      <c r="E1840" s="210">
        <f t="shared" si="58"/>
        <v>-3.1600454654389445</v>
      </c>
    </row>
    <row r="1841" spans="2:5" ht="15" x14ac:dyDescent="0.25">
      <c r="B1841" s="203">
        <f t="shared" si="57"/>
        <v>41086</v>
      </c>
      <c r="C1841" s="313">
        <v>0.17445181291842851</v>
      </c>
      <c r="D1841" s="313">
        <v>233597.60666666666</v>
      </c>
      <c r="E1841" s="210">
        <f t="shared" si="58"/>
        <v>-1.7461067192082906</v>
      </c>
    </row>
    <row r="1842" spans="2:5" ht="15" x14ac:dyDescent="0.25">
      <c r="B1842" s="203">
        <f t="shared" si="57"/>
        <v>41087</v>
      </c>
      <c r="C1842" s="313">
        <v>0.11261492205598347</v>
      </c>
      <c r="D1842" s="313">
        <v>150795.66</v>
      </c>
      <c r="E1842" s="210">
        <f t="shared" si="58"/>
        <v>-2.1837810493572287</v>
      </c>
    </row>
    <row r="1843" spans="2:5" ht="15" x14ac:dyDescent="0.25">
      <c r="B1843" s="203">
        <f t="shared" si="57"/>
        <v>41088</v>
      </c>
      <c r="C1843" s="313">
        <v>3.4517559098397509E-2</v>
      </c>
      <c r="D1843" s="313">
        <v>46220.323300000004</v>
      </c>
      <c r="E1843" s="210">
        <f t="shared" si="58"/>
        <v>-3.366287125046874</v>
      </c>
    </row>
    <row r="1844" spans="2:5" ht="15" x14ac:dyDescent="0.25">
      <c r="B1844" s="203">
        <f t="shared" si="57"/>
        <v>41089</v>
      </c>
      <c r="C1844" s="313">
        <v>6.4157636527118728E-2</v>
      </c>
      <c r="D1844" s="313">
        <v>85909.513300000006</v>
      </c>
      <c r="E1844" s="210">
        <f t="shared" si="58"/>
        <v>-2.746412153273226</v>
      </c>
    </row>
    <row r="1845" spans="2:5" ht="15" x14ac:dyDescent="0.25">
      <c r="B1845" s="203">
        <f>IF(B1844=(DATE(2012,6,29)),B1844+1,"na")</f>
        <v>41090</v>
      </c>
      <c r="C1845" s="313">
        <v>3.8580996207725246E-2</v>
      </c>
      <c r="D1845" s="313">
        <v>51661.42</v>
      </c>
      <c r="E1845" s="210">
        <f t="shared" si="58"/>
        <v>-3.2549954499684346</v>
      </c>
    </row>
  </sheetData>
  <mergeCells count="1">
    <mergeCell ref="B6:E6"/>
  </mergeCells>
  <phoneticPr fontId="38" type="noConversion"/>
  <pageMargins left="0.35433070866141736" right="0.35433070866141736" top="0.94488188976377963" bottom="0.98425196850393704" header="0.51181102362204722" footer="0.51181102362204722"/>
  <pageSetup paperSize="9" fitToHeight="165" orientation="portrait" r:id="rId1"/>
  <headerFooter scaleWithDoc="0" alignWithMargins="0">
    <oddFooter>&amp;L&amp;8&amp;D&amp;C&amp;8&amp; Template: &amp;A
&amp;F&amp;R&amp;8&amp;P o&amp;Of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3"/>
  <sheetViews>
    <sheetView view="pageBreakPreview" zoomScaleNormal="100" zoomScaleSheetLayoutView="100" workbookViewId="0">
      <selection activeCell="B3" sqref="B3"/>
    </sheetView>
  </sheetViews>
  <sheetFormatPr defaultRowHeight="12.75" x14ac:dyDescent="0.2"/>
  <cols>
    <col min="1" max="1" width="11.85546875" style="72" customWidth="1"/>
    <col min="2" max="2" width="10" style="72" customWidth="1"/>
    <col min="3" max="9" width="15.5703125" style="72" customWidth="1"/>
    <col min="10" max="10" width="18.7109375" style="72" customWidth="1"/>
    <col min="11" max="11" width="17.85546875" style="72" customWidth="1"/>
    <col min="12" max="12" width="16.5703125" style="72" customWidth="1"/>
    <col min="13" max="13" width="16.42578125" style="72" customWidth="1"/>
    <col min="14" max="14" width="50.5703125" style="72" customWidth="1"/>
    <col min="15" max="15" width="2.5703125" style="72" customWidth="1"/>
    <col min="16" max="16384" width="9.140625" style="72"/>
  </cols>
  <sheetData>
    <row r="1" spans="2:22" ht="20.25" x14ac:dyDescent="0.3">
      <c r="B1" s="71" t="str">
        <f>Cover!C22</f>
        <v>Energex</v>
      </c>
      <c r="P1" s="140" t="s">
        <v>146</v>
      </c>
      <c r="Q1" s="141"/>
      <c r="R1" s="141"/>
      <c r="S1" s="141"/>
      <c r="T1" s="141"/>
      <c r="U1" s="141"/>
    </row>
    <row r="2" spans="2:22" ht="20.25" x14ac:dyDescent="0.3">
      <c r="B2" s="73" t="s">
        <v>21</v>
      </c>
      <c r="P2" s="140" t="s">
        <v>147</v>
      </c>
      <c r="Q2" s="141"/>
      <c r="R2" s="141"/>
      <c r="S2" s="141"/>
      <c r="T2" s="141"/>
      <c r="U2" s="141"/>
    </row>
    <row r="3" spans="2:22" ht="20.25" x14ac:dyDescent="0.3">
      <c r="B3" s="32" t="str">
        <f>Cover!C26</f>
        <v>2012-13</v>
      </c>
      <c r="P3" s="140" t="s">
        <v>148</v>
      </c>
      <c r="Q3" s="141"/>
      <c r="R3" s="141"/>
      <c r="S3" s="141"/>
      <c r="T3" s="141"/>
      <c r="U3" s="141"/>
    </row>
    <row r="4" spans="2:22" ht="18" x14ac:dyDescent="0.25">
      <c r="B4" s="74" t="s">
        <v>55</v>
      </c>
      <c r="P4" s="140" t="s">
        <v>149</v>
      </c>
      <c r="Q4" s="141"/>
      <c r="R4" s="141"/>
      <c r="S4" s="141"/>
      <c r="T4" s="141"/>
      <c r="U4" s="141"/>
    </row>
    <row r="5" spans="2:22" x14ac:dyDescent="0.2">
      <c r="P5" s="140" t="s">
        <v>150</v>
      </c>
      <c r="Q5" s="141"/>
      <c r="R5" s="141"/>
      <c r="S5" s="141"/>
      <c r="T5" s="141"/>
      <c r="U5" s="141"/>
    </row>
    <row r="6" spans="2:22" ht="45" customHeight="1" x14ac:dyDescent="0.2">
      <c r="B6" s="521" t="s">
        <v>459</v>
      </c>
      <c r="C6" s="522"/>
      <c r="D6" s="522"/>
      <c r="E6" s="531"/>
      <c r="F6" s="531"/>
      <c r="P6" s="140"/>
      <c r="Q6" s="141"/>
      <c r="R6" s="141"/>
      <c r="S6" s="141"/>
      <c r="T6" s="141"/>
      <c r="U6" s="141"/>
    </row>
    <row r="7" spans="2:22" x14ac:dyDescent="0.2">
      <c r="P7" s="140"/>
      <c r="Q7" s="141"/>
      <c r="R7" s="141"/>
      <c r="S7" s="141"/>
      <c r="T7" s="141"/>
      <c r="U7" s="141"/>
    </row>
    <row r="8" spans="2:22" ht="15.75" x14ac:dyDescent="0.25">
      <c r="B8" s="76" t="s">
        <v>74</v>
      </c>
      <c r="C8" s="75"/>
      <c r="D8" s="75"/>
      <c r="E8" s="75"/>
      <c r="F8" s="75"/>
      <c r="G8" s="75"/>
      <c r="H8" s="75"/>
      <c r="I8" s="75"/>
      <c r="J8" s="75"/>
      <c r="K8" s="75"/>
      <c r="L8" s="70"/>
      <c r="P8" s="140" t="s">
        <v>151</v>
      </c>
      <c r="Q8" s="141"/>
      <c r="R8" s="141"/>
      <c r="S8" s="141"/>
      <c r="T8" s="141"/>
      <c r="U8" s="141"/>
    </row>
    <row r="9" spans="2:22" x14ac:dyDescent="0.2">
      <c r="B9" s="69"/>
      <c r="C9" s="75"/>
      <c r="D9" s="75"/>
      <c r="E9" s="75"/>
      <c r="F9" s="75"/>
      <c r="G9" s="75"/>
      <c r="H9" s="75"/>
      <c r="I9" s="75"/>
      <c r="J9" s="75"/>
      <c r="K9" s="75"/>
      <c r="L9" s="70"/>
      <c r="P9" s="140" t="s">
        <v>152</v>
      </c>
      <c r="Q9" s="141"/>
      <c r="R9" s="141"/>
      <c r="S9" s="141"/>
      <c r="T9" s="141"/>
      <c r="U9" s="141"/>
    </row>
    <row r="10" spans="2:22" ht="111" customHeight="1" x14ac:dyDescent="0.2">
      <c r="B10" s="534" t="s">
        <v>465</v>
      </c>
      <c r="C10" s="535"/>
      <c r="D10" s="198" t="s">
        <v>446</v>
      </c>
      <c r="E10" s="42" t="s">
        <v>54</v>
      </c>
      <c r="F10" s="42" t="s">
        <v>75</v>
      </c>
      <c r="G10" s="42" t="s">
        <v>145</v>
      </c>
      <c r="H10" s="142" t="s">
        <v>159</v>
      </c>
      <c r="I10" s="123" t="s">
        <v>488</v>
      </c>
      <c r="J10" s="42" t="s">
        <v>474</v>
      </c>
      <c r="K10" s="77" t="s">
        <v>466</v>
      </c>
      <c r="L10" s="42" t="s">
        <v>479</v>
      </c>
      <c r="M10" s="42" t="s">
        <v>161</v>
      </c>
      <c r="N10" s="77" t="s">
        <v>467</v>
      </c>
      <c r="Q10" s="140" t="s">
        <v>153</v>
      </c>
      <c r="R10" s="141"/>
      <c r="S10" s="141"/>
      <c r="T10" s="141"/>
      <c r="U10" s="141"/>
      <c r="V10" s="141"/>
    </row>
    <row r="11" spans="2:22" x14ac:dyDescent="0.2">
      <c r="B11" s="532"/>
      <c r="C11" s="533"/>
      <c r="D11" s="197"/>
      <c r="E11" s="78"/>
      <c r="F11" s="78"/>
      <c r="G11" s="78"/>
      <c r="H11" s="78"/>
      <c r="I11" s="78"/>
      <c r="J11" s="78"/>
      <c r="K11" s="78"/>
      <c r="L11" s="78"/>
      <c r="M11" s="78"/>
      <c r="N11" s="79"/>
      <c r="Q11" s="140" t="s">
        <v>155</v>
      </c>
      <c r="R11" s="141"/>
      <c r="S11" s="141"/>
      <c r="T11" s="141"/>
      <c r="U11" s="141"/>
      <c r="V11" s="141"/>
    </row>
    <row r="12" spans="2:22" x14ac:dyDescent="0.2">
      <c r="B12" s="532"/>
      <c r="C12" s="533"/>
      <c r="D12" s="197"/>
      <c r="E12" s="78"/>
      <c r="F12" s="78"/>
      <c r="G12" s="78"/>
      <c r="H12" s="78"/>
      <c r="I12" s="78"/>
      <c r="J12" s="78"/>
      <c r="K12" s="78"/>
      <c r="L12" s="78"/>
      <c r="M12" s="78"/>
      <c r="N12" s="79"/>
      <c r="Q12" s="141"/>
      <c r="R12" s="141"/>
      <c r="S12" s="141"/>
      <c r="T12" s="141"/>
      <c r="U12" s="141"/>
      <c r="V12" s="141"/>
    </row>
    <row r="13" spans="2:22" x14ac:dyDescent="0.2">
      <c r="B13" s="532"/>
      <c r="C13" s="533"/>
      <c r="D13" s="197"/>
      <c r="E13" s="78"/>
      <c r="F13" s="78"/>
      <c r="G13" s="78"/>
      <c r="H13" s="78"/>
      <c r="I13" s="78"/>
      <c r="J13" s="78"/>
      <c r="K13" s="78"/>
      <c r="L13" s="78"/>
      <c r="M13" s="78"/>
      <c r="N13" s="79"/>
    </row>
    <row r="14" spans="2:22" x14ac:dyDescent="0.2">
      <c r="B14" s="532"/>
      <c r="C14" s="533"/>
      <c r="D14" s="197"/>
      <c r="E14" s="78"/>
      <c r="F14" s="78"/>
      <c r="G14" s="78"/>
      <c r="H14" s="78"/>
      <c r="I14" s="78"/>
      <c r="J14" s="78"/>
      <c r="K14" s="78"/>
      <c r="L14" s="78"/>
      <c r="M14" s="78"/>
      <c r="N14" s="79"/>
    </row>
    <row r="15" spans="2:22" x14ac:dyDescent="0.2">
      <c r="B15" s="532"/>
      <c r="C15" s="533"/>
      <c r="D15" s="197"/>
      <c r="E15" s="78"/>
      <c r="F15" s="78"/>
      <c r="G15" s="78"/>
      <c r="H15" s="78"/>
      <c r="I15" s="78"/>
      <c r="J15" s="78"/>
      <c r="K15" s="78"/>
      <c r="L15" s="78"/>
      <c r="M15" s="78"/>
      <c r="N15" s="79"/>
    </row>
    <row r="16" spans="2:22" x14ac:dyDescent="0.2">
      <c r="B16" s="532"/>
      <c r="C16" s="533"/>
      <c r="D16" s="197"/>
      <c r="E16" s="78"/>
      <c r="F16" s="78"/>
      <c r="G16" s="78"/>
      <c r="H16" s="78"/>
      <c r="I16" s="78"/>
      <c r="J16" s="78"/>
      <c r="K16" s="78"/>
      <c r="L16" s="78"/>
      <c r="M16" s="78"/>
      <c r="N16" s="79"/>
    </row>
    <row r="17" spans="2:14" x14ac:dyDescent="0.2">
      <c r="B17" s="532"/>
      <c r="C17" s="533"/>
      <c r="D17" s="197"/>
      <c r="E17" s="78"/>
      <c r="F17" s="78"/>
      <c r="G17" s="78"/>
      <c r="H17" s="78"/>
      <c r="I17" s="78"/>
      <c r="J17" s="78"/>
      <c r="K17" s="78"/>
      <c r="L17" s="78"/>
      <c r="M17" s="78"/>
      <c r="N17" s="79"/>
    </row>
    <row r="18" spans="2:14" x14ac:dyDescent="0.2">
      <c r="B18" s="532"/>
      <c r="C18" s="533"/>
      <c r="D18" s="197"/>
      <c r="E18" s="78"/>
      <c r="F18" s="78"/>
      <c r="G18" s="78"/>
      <c r="H18" s="78"/>
      <c r="I18" s="78"/>
      <c r="J18" s="78"/>
      <c r="K18" s="78"/>
      <c r="L18" s="78"/>
      <c r="M18" s="78"/>
      <c r="N18" s="79"/>
    </row>
    <row r="19" spans="2:14" x14ac:dyDescent="0.2">
      <c r="B19" s="532"/>
      <c r="C19" s="533"/>
      <c r="D19" s="197"/>
      <c r="E19" s="78"/>
      <c r="F19" s="78"/>
      <c r="G19" s="78"/>
      <c r="H19" s="78"/>
      <c r="I19" s="78"/>
      <c r="J19" s="78"/>
      <c r="K19" s="78"/>
      <c r="L19" s="78"/>
      <c r="M19" s="78"/>
      <c r="N19" s="79"/>
    </row>
    <row r="20" spans="2:14" x14ac:dyDescent="0.2">
      <c r="B20" s="532"/>
      <c r="C20" s="533"/>
      <c r="D20" s="197"/>
      <c r="E20" s="78"/>
      <c r="F20" s="78"/>
      <c r="G20" s="78"/>
      <c r="H20" s="78"/>
      <c r="I20" s="78"/>
      <c r="J20" s="78"/>
      <c r="K20" s="78"/>
      <c r="L20" s="78"/>
      <c r="M20" s="78"/>
      <c r="N20" s="79"/>
    </row>
    <row r="21" spans="2:14" x14ac:dyDescent="0.2">
      <c r="B21" s="532"/>
      <c r="C21" s="533"/>
      <c r="D21" s="197"/>
      <c r="E21" s="78"/>
      <c r="F21" s="78"/>
      <c r="G21" s="78"/>
      <c r="H21" s="78"/>
      <c r="I21" s="78"/>
      <c r="J21" s="78"/>
      <c r="K21" s="78"/>
      <c r="L21" s="78"/>
      <c r="M21" s="78"/>
      <c r="N21" s="79"/>
    </row>
    <row r="22" spans="2:14" x14ac:dyDescent="0.2">
      <c r="B22" s="532"/>
      <c r="C22" s="533"/>
      <c r="D22" s="197"/>
      <c r="E22" s="78"/>
      <c r="F22" s="78"/>
      <c r="G22" s="78"/>
      <c r="H22" s="78"/>
      <c r="I22" s="78"/>
      <c r="J22" s="78"/>
      <c r="K22" s="78"/>
      <c r="L22" s="78"/>
      <c r="M22" s="78"/>
      <c r="N22" s="79"/>
    </row>
    <row r="23" spans="2:14" x14ac:dyDescent="0.2">
      <c r="B23" s="532"/>
      <c r="C23" s="533"/>
      <c r="D23" s="197"/>
      <c r="E23" s="78"/>
      <c r="F23" s="78"/>
      <c r="G23" s="78"/>
      <c r="H23" s="78"/>
      <c r="I23" s="78"/>
      <c r="J23" s="78"/>
      <c r="K23" s="78"/>
      <c r="L23" s="78"/>
      <c r="M23" s="78"/>
      <c r="N23" s="79"/>
    </row>
  </sheetData>
  <mergeCells count="15">
    <mergeCell ref="B23:C23"/>
    <mergeCell ref="B18:C18"/>
    <mergeCell ref="B19:C19"/>
    <mergeCell ref="B22:C22"/>
    <mergeCell ref="B14:C14"/>
    <mergeCell ref="B20:C20"/>
    <mergeCell ref="B6:F6"/>
    <mergeCell ref="B21:C21"/>
    <mergeCell ref="B17:C17"/>
    <mergeCell ref="B15:C15"/>
    <mergeCell ref="B16:C16"/>
    <mergeCell ref="B10:C10"/>
    <mergeCell ref="B13:C13"/>
    <mergeCell ref="B11:C11"/>
    <mergeCell ref="B12:C12"/>
  </mergeCells>
  <phoneticPr fontId="21" type="noConversion"/>
  <dataValidations count="2">
    <dataValidation type="list" allowBlank="1" showInputMessage="1" showErrorMessage="1" sqref="G11:G23">
      <formula1>$P$1:$P$11</formula1>
    </dataValidation>
    <dataValidation type="list" allowBlank="1" showInputMessage="1" showErrorMessage="1" sqref="F11:F23">
      <formula1>"CBD,Urban,Rural short, Rural long"</formula1>
    </dataValidation>
  </dataValidations>
  <pageMargins left="0.35433070866141736" right="0.35433070866141736" top="0.94488188976377963" bottom="0.98425196850393704" header="0.51181102362204722" footer="0.51181102362204722"/>
  <pageSetup paperSize="8" scale="81" fitToHeight="14" orientation="landscape" verticalDpi="2" r:id="rId1"/>
  <headerFooter scaleWithDoc="0" alignWithMargins="0">
    <oddFooter>&amp;L&amp;8&amp;D&amp;C&amp;8&amp; Template: &amp;A
&amp;F&amp;R&amp;8&amp;P o&amp;Of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showGridLines="0" view="pageBreakPreview" zoomScaleNormal="100" zoomScaleSheetLayoutView="100" workbookViewId="0">
      <selection activeCell="B1" sqref="B1"/>
    </sheetView>
  </sheetViews>
  <sheetFormatPr defaultColWidth="8.85546875" defaultRowHeight="12.75" x14ac:dyDescent="0.2"/>
  <cols>
    <col min="1" max="1" width="12.85546875" style="125" customWidth="1"/>
    <col min="2" max="2" width="24.140625" style="125" customWidth="1"/>
    <col min="3" max="3" width="21.28515625" style="125" customWidth="1"/>
    <col min="4" max="4" width="15.28515625" style="125" customWidth="1"/>
    <col min="5" max="5" width="16.5703125" style="125" customWidth="1"/>
    <col min="6" max="6" width="14.28515625" style="125" customWidth="1"/>
    <col min="7" max="7" width="14.7109375" style="125" customWidth="1"/>
    <col min="8" max="8" width="16.140625" style="125" customWidth="1"/>
    <col min="9" max="9" width="5" style="125" customWidth="1"/>
    <col min="10" max="16384" width="8.85546875" style="125"/>
  </cols>
  <sheetData>
    <row r="1" spans="2:11" ht="20.25" x14ac:dyDescent="0.3">
      <c r="B1" s="124" t="str">
        <f>Cover!C22</f>
        <v>Energex</v>
      </c>
      <c r="E1" s="126"/>
    </row>
    <row r="2" spans="2:11" ht="20.25" x14ac:dyDescent="0.3">
      <c r="B2" s="124" t="s">
        <v>84</v>
      </c>
      <c r="E2" s="126"/>
      <c r="K2" s="127"/>
    </row>
    <row r="3" spans="2:11" ht="20.25" x14ac:dyDescent="0.3">
      <c r="B3" s="128" t="str">
        <f>Cover!C26</f>
        <v>2012-13</v>
      </c>
      <c r="E3" s="126"/>
      <c r="K3" s="127"/>
    </row>
    <row r="4" spans="2:11" ht="18" x14ac:dyDescent="0.25">
      <c r="B4" s="129" t="s">
        <v>85</v>
      </c>
      <c r="E4" s="126"/>
      <c r="H4" s="548"/>
      <c r="I4" s="548"/>
      <c r="J4" s="548"/>
    </row>
    <row r="6" spans="2:11" ht="48" customHeight="1" x14ac:dyDescent="0.2">
      <c r="B6" s="521" t="s">
        <v>459</v>
      </c>
      <c r="C6" s="522"/>
      <c r="D6" s="522"/>
    </row>
    <row r="8" spans="2:11" x14ac:dyDescent="0.2">
      <c r="B8" s="540" t="s">
        <v>86</v>
      </c>
      <c r="C8" s="541"/>
      <c r="D8" s="541"/>
      <c r="E8" s="541"/>
      <c r="F8" s="541"/>
      <c r="G8" s="542"/>
      <c r="H8" s="176" t="s">
        <v>87</v>
      </c>
      <c r="I8" s="130"/>
      <c r="J8" s="130"/>
      <c r="K8" s="130"/>
    </row>
    <row r="9" spans="2:11" ht="15.75" x14ac:dyDescent="0.25">
      <c r="B9" s="131"/>
      <c r="C9" s="130"/>
      <c r="D9" s="130"/>
      <c r="E9" s="130"/>
      <c r="F9" s="130"/>
      <c r="G9" s="130"/>
      <c r="H9" s="130"/>
      <c r="I9" s="130"/>
      <c r="J9" s="130"/>
      <c r="K9" s="130"/>
    </row>
    <row r="10" spans="2:11" x14ac:dyDescent="0.2">
      <c r="B10" s="549" t="s">
        <v>88</v>
      </c>
      <c r="C10" s="550"/>
      <c r="D10" s="550"/>
      <c r="E10" s="550"/>
      <c r="F10" s="550"/>
      <c r="G10" s="550"/>
      <c r="H10" s="551"/>
    </row>
    <row r="11" spans="2:11" x14ac:dyDescent="0.2">
      <c r="B11" s="552"/>
      <c r="C11" s="553"/>
      <c r="D11" s="553"/>
      <c r="E11" s="553"/>
      <c r="F11" s="553"/>
      <c r="G11" s="553"/>
      <c r="H11" s="554"/>
    </row>
    <row r="12" spans="2:11" x14ac:dyDescent="0.2">
      <c r="B12" s="132"/>
      <c r="C12" s="132"/>
      <c r="D12" s="132"/>
      <c r="E12" s="132"/>
      <c r="F12" s="132"/>
      <c r="G12" s="132"/>
      <c r="H12" s="133"/>
      <c r="I12" s="130"/>
      <c r="J12" s="130"/>
      <c r="K12" s="130"/>
    </row>
    <row r="13" spans="2:11" ht="15.75" x14ac:dyDescent="0.25">
      <c r="B13" s="131" t="s">
        <v>89</v>
      </c>
      <c r="C13" s="132"/>
      <c r="D13" s="132"/>
      <c r="E13" s="132"/>
      <c r="F13" s="132"/>
      <c r="G13" s="132"/>
      <c r="H13" s="133"/>
      <c r="I13" s="130"/>
      <c r="J13" s="130"/>
      <c r="K13" s="130"/>
    </row>
    <row r="14" spans="2:11" x14ac:dyDescent="0.2">
      <c r="B14" s="130"/>
      <c r="C14" s="130"/>
      <c r="D14" s="130"/>
      <c r="E14" s="130"/>
      <c r="F14" s="130"/>
      <c r="G14" s="130"/>
      <c r="H14" s="130"/>
      <c r="I14" s="130"/>
      <c r="J14" s="130"/>
      <c r="K14" s="130"/>
    </row>
    <row r="15" spans="2:11" x14ac:dyDescent="0.2">
      <c r="B15" s="540" t="s">
        <v>90</v>
      </c>
      <c r="C15" s="541"/>
      <c r="D15" s="541"/>
      <c r="E15" s="541"/>
      <c r="F15" s="541"/>
      <c r="G15" s="542"/>
      <c r="H15" s="211"/>
      <c r="I15" s="130"/>
      <c r="J15" s="130"/>
      <c r="K15" s="130"/>
    </row>
    <row r="16" spans="2:11" x14ac:dyDescent="0.2">
      <c r="B16" s="545" t="s">
        <v>91</v>
      </c>
      <c r="C16" s="543"/>
      <c r="D16" s="543"/>
      <c r="E16" s="543"/>
      <c r="F16" s="543"/>
      <c r="G16" s="544"/>
      <c r="H16" s="212"/>
      <c r="I16" s="130"/>
      <c r="J16" s="130"/>
      <c r="K16" s="130"/>
    </row>
    <row r="17" spans="2:11" x14ac:dyDescent="0.2">
      <c r="B17" s="545" t="s">
        <v>92</v>
      </c>
      <c r="C17" s="546"/>
      <c r="D17" s="546"/>
      <c r="E17" s="546"/>
      <c r="F17" s="546"/>
      <c r="G17" s="547"/>
      <c r="H17" s="212"/>
      <c r="I17" s="130"/>
      <c r="J17" s="130"/>
      <c r="K17" s="130"/>
    </row>
    <row r="18" spans="2:11" x14ac:dyDescent="0.2">
      <c r="B18" s="545" t="s">
        <v>93</v>
      </c>
      <c r="C18" s="543"/>
      <c r="D18" s="543"/>
      <c r="E18" s="543"/>
      <c r="F18" s="543"/>
      <c r="G18" s="544"/>
      <c r="H18" s="212"/>
      <c r="I18" s="130"/>
      <c r="J18" s="130"/>
      <c r="K18" s="130"/>
    </row>
    <row r="19" spans="2:11" x14ac:dyDescent="0.2">
      <c r="B19" s="545" t="s">
        <v>92</v>
      </c>
      <c r="C19" s="546"/>
      <c r="D19" s="546"/>
      <c r="E19" s="546"/>
      <c r="F19" s="546"/>
      <c r="G19" s="547"/>
      <c r="H19" s="212"/>
      <c r="I19" s="130"/>
      <c r="J19" s="130"/>
      <c r="K19" s="130"/>
    </row>
    <row r="20" spans="2:11" x14ac:dyDescent="0.2">
      <c r="B20" s="545" t="s">
        <v>94</v>
      </c>
      <c r="C20" s="546"/>
      <c r="D20" s="546"/>
      <c r="E20" s="546"/>
      <c r="F20" s="546"/>
      <c r="G20" s="547"/>
      <c r="H20" s="212"/>
      <c r="I20" s="130"/>
      <c r="J20" s="130"/>
      <c r="K20" s="130"/>
    </row>
    <row r="21" spans="2:11" x14ac:dyDescent="0.2">
      <c r="B21" s="545" t="s">
        <v>95</v>
      </c>
      <c r="C21" s="546"/>
      <c r="D21" s="546"/>
      <c r="E21" s="546"/>
      <c r="F21" s="546"/>
      <c r="G21" s="547"/>
      <c r="H21" s="212"/>
      <c r="I21" s="130"/>
      <c r="J21" s="130"/>
      <c r="K21" s="130"/>
    </row>
    <row r="22" spans="2:11" x14ac:dyDescent="0.2">
      <c r="B22" s="545" t="s">
        <v>96</v>
      </c>
      <c r="C22" s="546"/>
      <c r="D22" s="546"/>
      <c r="E22" s="546"/>
      <c r="F22" s="546"/>
      <c r="G22" s="547"/>
      <c r="H22" s="212"/>
      <c r="I22" s="130"/>
      <c r="J22" s="130"/>
      <c r="K22" s="130"/>
    </row>
    <row r="23" spans="2:11" x14ac:dyDescent="0.2">
      <c r="B23" s="545" t="s">
        <v>97</v>
      </c>
      <c r="C23" s="546"/>
      <c r="D23" s="546"/>
      <c r="E23" s="546"/>
      <c r="F23" s="546"/>
      <c r="G23" s="547"/>
      <c r="H23" s="212"/>
      <c r="I23" s="130"/>
      <c r="J23" s="130"/>
      <c r="K23" s="130"/>
    </row>
    <row r="24" spans="2:11" x14ac:dyDescent="0.2">
      <c r="B24" s="545" t="s">
        <v>98</v>
      </c>
      <c r="C24" s="546"/>
      <c r="D24" s="546"/>
      <c r="E24" s="546"/>
      <c r="F24" s="546"/>
      <c r="G24" s="547"/>
      <c r="H24" s="212"/>
      <c r="I24" s="130"/>
      <c r="J24" s="130"/>
      <c r="K24" s="130"/>
    </row>
    <row r="25" spans="2:11" x14ac:dyDescent="0.2">
      <c r="B25" s="545" t="s">
        <v>97</v>
      </c>
      <c r="C25" s="546"/>
      <c r="D25" s="546"/>
      <c r="E25" s="546"/>
      <c r="F25" s="546"/>
      <c r="G25" s="547"/>
      <c r="H25" s="212"/>
      <c r="I25" s="130"/>
      <c r="J25" s="130"/>
      <c r="K25" s="130"/>
    </row>
    <row r="26" spans="2:11" x14ac:dyDescent="0.2">
      <c r="B26" s="545" t="s">
        <v>99</v>
      </c>
      <c r="C26" s="543"/>
      <c r="D26" s="543"/>
      <c r="E26" s="543"/>
      <c r="F26" s="543"/>
      <c r="G26" s="544"/>
      <c r="H26" s="212"/>
      <c r="I26" s="130"/>
      <c r="J26" s="130"/>
      <c r="K26" s="130"/>
    </row>
    <row r="27" spans="2:11" x14ac:dyDescent="0.2">
      <c r="B27" s="545" t="s">
        <v>100</v>
      </c>
      <c r="C27" s="546"/>
      <c r="D27" s="546"/>
      <c r="E27" s="546"/>
      <c r="F27" s="546"/>
      <c r="G27" s="547"/>
      <c r="H27" s="212"/>
      <c r="I27" s="130"/>
      <c r="J27" s="130"/>
      <c r="K27" s="130"/>
    </row>
    <row r="28" spans="2:11" x14ac:dyDescent="0.2">
      <c r="B28" s="545" t="s">
        <v>101</v>
      </c>
      <c r="C28" s="546"/>
      <c r="D28" s="546"/>
      <c r="E28" s="546"/>
      <c r="F28" s="546"/>
      <c r="G28" s="547"/>
      <c r="H28" s="212"/>
      <c r="I28" s="130"/>
      <c r="J28" s="130"/>
      <c r="K28" s="130"/>
    </row>
    <row r="29" spans="2:11" x14ac:dyDescent="0.2">
      <c r="B29" s="545" t="s">
        <v>102</v>
      </c>
      <c r="C29" s="546"/>
      <c r="D29" s="546"/>
      <c r="E29" s="546"/>
      <c r="F29" s="546"/>
      <c r="G29" s="547"/>
      <c r="H29" s="212"/>
      <c r="I29" s="130"/>
      <c r="J29" s="130"/>
      <c r="K29" s="130"/>
    </row>
    <row r="30" spans="2:11" x14ac:dyDescent="0.2">
      <c r="B30" s="545" t="s">
        <v>103</v>
      </c>
      <c r="C30" s="546"/>
      <c r="D30" s="546"/>
      <c r="E30" s="546"/>
      <c r="F30" s="546"/>
      <c r="G30" s="547"/>
      <c r="H30" s="212"/>
      <c r="I30" s="130"/>
      <c r="J30" s="130"/>
      <c r="K30" s="130"/>
    </row>
    <row r="31" spans="2:11" x14ac:dyDescent="0.2">
      <c r="B31" s="545" t="s">
        <v>104</v>
      </c>
      <c r="C31" s="546"/>
      <c r="D31" s="546"/>
      <c r="E31" s="546"/>
      <c r="F31" s="546"/>
      <c r="G31" s="547"/>
      <c r="H31" s="212"/>
      <c r="I31" s="130"/>
      <c r="J31" s="130"/>
      <c r="K31" s="130"/>
    </row>
    <row r="32" spans="2:11" x14ac:dyDescent="0.2">
      <c r="B32" s="545" t="s">
        <v>105</v>
      </c>
      <c r="C32" s="546"/>
      <c r="D32" s="546"/>
      <c r="E32" s="546"/>
      <c r="F32" s="546"/>
      <c r="G32" s="547"/>
      <c r="H32" s="212"/>
      <c r="I32" s="130"/>
      <c r="J32" s="130"/>
      <c r="K32" s="130"/>
    </row>
    <row r="33" spans="2:11" x14ac:dyDescent="0.2">
      <c r="B33" s="545" t="s">
        <v>106</v>
      </c>
      <c r="C33" s="546"/>
      <c r="D33" s="546"/>
      <c r="E33" s="546"/>
      <c r="F33" s="546"/>
      <c r="G33" s="547"/>
      <c r="H33" s="212"/>
      <c r="I33" s="130"/>
      <c r="J33" s="130"/>
      <c r="K33" s="130"/>
    </row>
    <row r="34" spans="2:11" x14ac:dyDescent="0.2">
      <c r="B34" s="540" t="s">
        <v>107</v>
      </c>
      <c r="C34" s="541"/>
      <c r="D34" s="541"/>
      <c r="E34" s="541"/>
      <c r="F34" s="541"/>
      <c r="G34" s="542"/>
      <c r="H34" s="211"/>
      <c r="I34" s="130"/>
      <c r="J34" s="130"/>
      <c r="K34" s="130"/>
    </row>
    <row r="35" spans="2:11" x14ac:dyDescent="0.2">
      <c r="B35" s="545" t="s">
        <v>108</v>
      </c>
      <c r="C35" s="546"/>
      <c r="D35" s="546"/>
      <c r="E35" s="546"/>
      <c r="F35" s="546"/>
      <c r="G35" s="547"/>
      <c r="H35" s="212"/>
      <c r="I35" s="130"/>
      <c r="J35" s="130"/>
      <c r="K35" s="130"/>
    </row>
    <row r="36" spans="2:11" x14ac:dyDescent="0.2">
      <c r="B36" s="536" t="s">
        <v>109</v>
      </c>
      <c r="C36" s="537"/>
      <c r="D36" s="537"/>
      <c r="E36" s="537"/>
      <c r="F36" s="537"/>
      <c r="G36" s="538"/>
      <c r="H36" s="212"/>
      <c r="I36" s="130"/>
      <c r="J36" s="130"/>
      <c r="K36" s="130"/>
    </row>
    <row r="37" spans="2:11" x14ac:dyDescent="0.2">
      <c r="B37" s="540" t="s">
        <v>110</v>
      </c>
      <c r="C37" s="541"/>
      <c r="D37" s="541"/>
      <c r="E37" s="541"/>
      <c r="F37" s="541"/>
      <c r="G37" s="542"/>
      <c r="H37" s="211"/>
      <c r="I37" s="130"/>
      <c r="J37" s="130"/>
      <c r="K37" s="130"/>
    </row>
    <row r="38" spans="2:11" x14ac:dyDescent="0.2">
      <c r="B38" s="536" t="s">
        <v>46</v>
      </c>
      <c r="C38" s="537"/>
      <c r="D38" s="537"/>
      <c r="E38" s="537"/>
      <c r="F38" s="537"/>
      <c r="G38" s="538"/>
      <c r="H38" s="212"/>
      <c r="I38" s="130"/>
      <c r="J38" s="130"/>
      <c r="K38" s="130"/>
    </row>
    <row r="39" spans="2:11" x14ac:dyDescent="0.2">
      <c r="B39" s="545" t="s">
        <v>111</v>
      </c>
      <c r="C39" s="546"/>
      <c r="D39" s="546"/>
      <c r="E39" s="546"/>
      <c r="F39" s="546"/>
      <c r="G39" s="547"/>
      <c r="H39" s="212"/>
      <c r="I39" s="130"/>
      <c r="J39" s="130"/>
      <c r="K39" s="130"/>
    </row>
    <row r="40" spans="2:11" x14ac:dyDescent="0.2">
      <c r="B40" s="545" t="s">
        <v>112</v>
      </c>
      <c r="C40" s="543"/>
      <c r="D40" s="543"/>
      <c r="E40" s="543"/>
      <c r="F40" s="543"/>
      <c r="G40" s="544"/>
      <c r="H40" s="212"/>
      <c r="I40" s="130"/>
      <c r="J40" s="130"/>
      <c r="K40" s="130"/>
    </row>
    <row r="41" spans="2:11" x14ac:dyDescent="0.2">
      <c r="B41" s="536" t="s">
        <v>113</v>
      </c>
      <c r="C41" s="537"/>
      <c r="D41" s="537"/>
      <c r="E41" s="537"/>
      <c r="F41" s="537"/>
      <c r="G41" s="538"/>
      <c r="H41" s="212"/>
      <c r="I41" s="130"/>
      <c r="J41" s="130"/>
      <c r="K41" s="130"/>
    </row>
    <row r="42" spans="2:11" x14ac:dyDescent="0.2">
      <c r="B42" s="536" t="s">
        <v>114</v>
      </c>
      <c r="C42" s="537"/>
      <c r="D42" s="537"/>
      <c r="E42" s="537"/>
      <c r="F42" s="537"/>
      <c r="G42" s="538"/>
      <c r="H42" s="212"/>
      <c r="I42" s="130"/>
      <c r="J42" s="130"/>
      <c r="K42" s="130"/>
    </row>
    <row r="43" spans="2:11" x14ac:dyDescent="0.2">
      <c r="B43" s="536" t="s">
        <v>115</v>
      </c>
      <c r="C43" s="537"/>
      <c r="D43" s="537"/>
      <c r="E43" s="537"/>
      <c r="F43" s="537"/>
      <c r="G43" s="538"/>
      <c r="H43" s="212"/>
      <c r="I43" s="130"/>
      <c r="J43" s="130"/>
      <c r="K43" s="130"/>
    </row>
    <row r="44" spans="2:11" x14ac:dyDescent="0.2">
      <c r="B44" s="536" t="s">
        <v>116</v>
      </c>
      <c r="C44" s="537"/>
      <c r="D44" s="537"/>
      <c r="E44" s="537"/>
      <c r="F44" s="537"/>
      <c r="G44" s="538"/>
      <c r="H44" s="212"/>
      <c r="I44" s="130"/>
      <c r="J44" s="130"/>
      <c r="K44" s="130"/>
    </row>
    <row r="45" spans="2:11" x14ac:dyDescent="0.2">
      <c r="B45" s="540" t="s">
        <v>117</v>
      </c>
      <c r="C45" s="541"/>
      <c r="D45" s="541"/>
      <c r="E45" s="541"/>
      <c r="F45" s="541"/>
      <c r="G45" s="542"/>
      <c r="H45" s="211"/>
      <c r="I45" s="130"/>
      <c r="J45" s="130"/>
      <c r="K45" s="130"/>
    </row>
    <row r="46" spans="2:11" x14ac:dyDescent="0.2">
      <c r="B46" s="536" t="s">
        <v>118</v>
      </c>
      <c r="C46" s="543"/>
      <c r="D46" s="543"/>
      <c r="E46" s="543"/>
      <c r="F46" s="543"/>
      <c r="G46" s="544"/>
      <c r="H46" s="212"/>
      <c r="I46" s="130"/>
      <c r="J46" s="130"/>
      <c r="K46" s="130"/>
    </row>
    <row r="47" spans="2:11" x14ac:dyDescent="0.2">
      <c r="B47" s="536" t="s">
        <v>119</v>
      </c>
      <c r="C47" s="537"/>
      <c r="D47" s="537"/>
      <c r="E47" s="539"/>
      <c r="F47" s="539"/>
      <c r="G47" s="538"/>
      <c r="H47" s="212"/>
      <c r="I47" s="130"/>
      <c r="J47" s="130"/>
      <c r="K47" s="130"/>
    </row>
    <row r="48" spans="2:11" x14ac:dyDescent="0.2">
      <c r="B48" s="134" t="s">
        <v>120</v>
      </c>
      <c r="C48" s="134"/>
      <c r="D48" s="135"/>
      <c r="E48" s="136"/>
      <c r="F48" s="136"/>
      <c r="G48" s="137"/>
      <c r="H48" s="212">
        <f>SUM(H19,H21,H25,H27,H29,H31,H33,H36,H40,H47)</f>
        <v>0</v>
      </c>
      <c r="I48" s="130"/>
      <c r="J48" s="130"/>
      <c r="K48" s="130"/>
    </row>
  </sheetData>
  <mergeCells count="37">
    <mergeCell ref="H4:J4"/>
    <mergeCell ref="B8:G8"/>
    <mergeCell ref="B10:H11"/>
    <mergeCell ref="B15:G15"/>
    <mergeCell ref="B16:G16"/>
    <mergeCell ref="B17:G17"/>
    <mergeCell ref="B6:D6"/>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7:G47"/>
    <mergeCell ref="B43:G43"/>
    <mergeCell ref="B44:G44"/>
    <mergeCell ref="B45:G45"/>
    <mergeCell ref="B46:G46"/>
  </mergeCells>
  <phoneticPr fontId="66" type="noConversion"/>
  <conditionalFormatting sqref="H16:H33 H35:H36 H38:H44 H46:H47">
    <cfRule type="expression" dxfId="20" priority="1" stopIfTrue="1">
      <formula>$H$8="yes"</formula>
    </cfRule>
  </conditionalFormatting>
  <dataValidations count="2">
    <dataValidation type="list" allowBlank="1" showInputMessage="1" showErrorMessage="1" sqref="H12:H13">
      <formula1>$K$2:$K$3</formula1>
    </dataValidation>
    <dataValidation type="list" allowBlank="1" showInputMessage="1" showErrorMessage="1" sqref="H8">
      <formula1>"Yes, No"</formula1>
    </dataValidation>
  </dataValidations>
  <pageMargins left="0.35433070866141736" right="0.35433070866141736" top="0.94488188976377963" bottom="0.98425196850393704" header="0.51181102362204722" footer="0.51181102362204722"/>
  <pageSetup paperSize="9" scale="80" fitToHeight="13" orientation="portrait" r:id="rId1"/>
  <headerFooter scaleWithDoc="0" alignWithMargins="0">
    <oddFooter>&amp;L&amp;8&amp;D&amp;C&amp;8&amp; Template: &amp;A
&amp;F&amp;R&amp;8&amp;P o&amp;Of &amp;N</oddFooter>
  </headerFooter>
  <colBreaks count="1" manualBreakCount="1">
    <brk id="9"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0"/>
  <sheetViews>
    <sheetView showGridLines="0" view="pageBreakPreview" topLeftCell="C1065" zoomScale="80" zoomScaleNormal="100" zoomScaleSheetLayoutView="80" workbookViewId="0">
      <selection activeCell="B22" sqref="B22"/>
    </sheetView>
  </sheetViews>
  <sheetFormatPr defaultRowHeight="12.75" x14ac:dyDescent="0.2"/>
  <cols>
    <col min="1" max="1" width="11" style="263" customWidth="1"/>
    <col min="2" max="2" width="51.7109375" style="263" customWidth="1"/>
    <col min="3" max="3" width="16.28515625" style="263" customWidth="1"/>
    <col min="4" max="4" width="14" style="266" customWidth="1"/>
    <col min="5" max="5" width="13.7109375" style="266" customWidth="1"/>
    <col min="6" max="6" width="17.140625" style="263" customWidth="1"/>
    <col min="7" max="7" width="15.28515625" style="263" bestFit="1" customWidth="1"/>
    <col min="8" max="8" width="18.5703125" style="263" customWidth="1"/>
    <col min="9" max="9" width="12.42578125" style="263" customWidth="1"/>
    <col min="10" max="10" width="13.140625" style="263" bestFit="1" customWidth="1"/>
    <col min="11" max="11" width="13.5703125" style="263" bestFit="1" customWidth="1"/>
    <col min="12" max="12" width="14.85546875" style="263" customWidth="1"/>
    <col min="13" max="14" width="16.28515625" style="263" customWidth="1"/>
    <col min="15" max="15" width="15.28515625" style="263" customWidth="1"/>
    <col min="16" max="16" width="14.7109375" style="263" customWidth="1"/>
    <col min="17" max="17" width="14.42578125" style="263" customWidth="1"/>
    <col min="18" max="18" width="13.42578125" style="263" customWidth="1"/>
    <col min="19" max="19" width="26" style="263" customWidth="1"/>
    <col min="20" max="20" width="4.5703125" style="263" customWidth="1"/>
    <col min="21" max="256" width="9.140625" style="263"/>
    <col min="257" max="257" width="11" style="263" customWidth="1"/>
    <col min="258" max="258" width="51.7109375" style="263" customWidth="1"/>
    <col min="259" max="259" width="16.28515625" style="263" customWidth="1"/>
    <col min="260" max="260" width="14" style="263" customWidth="1"/>
    <col min="261" max="261" width="13.7109375" style="263" customWidth="1"/>
    <col min="262" max="262" width="17.140625" style="263" customWidth="1"/>
    <col min="263" max="263" width="15.28515625" style="263" bestFit="1" customWidth="1"/>
    <col min="264" max="264" width="18.5703125" style="263" customWidth="1"/>
    <col min="265" max="265" width="12.42578125" style="263" customWidth="1"/>
    <col min="266" max="266" width="13.140625" style="263" bestFit="1" customWidth="1"/>
    <col min="267" max="267" width="13.5703125" style="263" bestFit="1" customWidth="1"/>
    <col min="268" max="268" width="14.85546875" style="263" customWidth="1"/>
    <col min="269" max="270" width="16.28515625" style="263" customWidth="1"/>
    <col min="271" max="271" width="15.28515625" style="263" customWidth="1"/>
    <col min="272" max="272" width="14.7109375" style="263" customWidth="1"/>
    <col min="273" max="273" width="14.42578125" style="263" customWidth="1"/>
    <col min="274" max="274" width="13.42578125" style="263" customWidth="1"/>
    <col min="275" max="275" width="26" style="263" customWidth="1"/>
    <col min="276" max="276" width="4.5703125" style="263" customWidth="1"/>
    <col min="277" max="512" width="9.140625" style="263"/>
    <col min="513" max="513" width="11" style="263" customWidth="1"/>
    <col min="514" max="514" width="51.7109375" style="263" customWidth="1"/>
    <col min="515" max="515" width="16.28515625" style="263" customWidth="1"/>
    <col min="516" max="516" width="14" style="263" customWidth="1"/>
    <col min="517" max="517" width="13.7109375" style="263" customWidth="1"/>
    <col min="518" max="518" width="17.140625" style="263" customWidth="1"/>
    <col min="519" max="519" width="15.28515625" style="263" bestFit="1" customWidth="1"/>
    <col min="520" max="520" width="18.5703125" style="263" customWidth="1"/>
    <col min="521" max="521" width="12.42578125" style="263" customWidth="1"/>
    <col min="522" max="522" width="13.140625" style="263" bestFit="1" customWidth="1"/>
    <col min="523" max="523" width="13.5703125" style="263" bestFit="1" customWidth="1"/>
    <col min="524" max="524" width="14.85546875" style="263" customWidth="1"/>
    <col min="525" max="526" width="16.28515625" style="263" customWidth="1"/>
    <col min="527" max="527" width="15.28515625" style="263" customWidth="1"/>
    <col min="528" max="528" width="14.7109375" style="263" customWidth="1"/>
    <col min="529" max="529" width="14.42578125" style="263" customWidth="1"/>
    <col min="530" max="530" width="13.42578125" style="263" customWidth="1"/>
    <col min="531" max="531" width="26" style="263" customWidth="1"/>
    <col min="532" max="532" width="4.5703125" style="263" customWidth="1"/>
    <col min="533" max="768" width="9.140625" style="263"/>
    <col min="769" max="769" width="11" style="263" customWidth="1"/>
    <col min="770" max="770" width="51.7109375" style="263" customWidth="1"/>
    <col min="771" max="771" width="16.28515625" style="263" customWidth="1"/>
    <col min="772" max="772" width="14" style="263" customWidth="1"/>
    <col min="773" max="773" width="13.7109375" style="263" customWidth="1"/>
    <col min="774" max="774" width="17.140625" style="263" customWidth="1"/>
    <col min="775" max="775" width="15.28515625" style="263" bestFit="1" customWidth="1"/>
    <col min="776" max="776" width="18.5703125" style="263" customWidth="1"/>
    <col min="777" max="777" width="12.42578125" style="263" customWidth="1"/>
    <col min="778" max="778" width="13.140625" style="263" bestFit="1" customWidth="1"/>
    <col min="779" max="779" width="13.5703125" style="263" bestFit="1" customWidth="1"/>
    <col min="780" max="780" width="14.85546875" style="263" customWidth="1"/>
    <col min="781" max="782" width="16.28515625" style="263" customWidth="1"/>
    <col min="783" max="783" width="15.28515625" style="263" customWidth="1"/>
    <col min="784" max="784" width="14.7109375" style="263" customWidth="1"/>
    <col min="785" max="785" width="14.42578125" style="263" customWidth="1"/>
    <col min="786" max="786" width="13.42578125" style="263" customWidth="1"/>
    <col min="787" max="787" width="26" style="263" customWidth="1"/>
    <col min="788" max="788" width="4.5703125" style="263" customWidth="1"/>
    <col min="789" max="1024" width="9.140625" style="263"/>
    <col min="1025" max="1025" width="11" style="263" customWidth="1"/>
    <col min="1026" max="1026" width="51.7109375" style="263" customWidth="1"/>
    <col min="1027" max="1027" width="16.28515625" style="263" customWidth="1"/>
    <col min="1028" max="1028" width="14" style="263" customWidth="1"/>
    <col min="1029" max="1029" width="13.7109375" style="263" customWidth="1"/>
    <col min="1030" max="1030" width="17.140625" style="263" customWidth="1"/>
    <col min="1031" max="1031" width="15.28515625" style="263" bestFit="1" customWidth="1"/>
    <col min="1032" max="1032" width="18.5703125" style="263" customWidth="1"/>
    <col min="1033" max="1033" width="12.42578125" style="263" customWidth="1"/>
    <col min="1034" max="1034" width="13.140625" style="263" bestFit="1" customWidth="1"/>
    <col min="1035" max="1035" width="13.5703125" style="263" bestFit="1" customWidth="1"/>
    <col min="1036" max="1036" width="14.85546875" style="263" customWidth="1"/>
    <col min="1037" max="1038" width="16.28515625" style="263" customWidth="1"/>
    <col min="1039" max="1039" width="15.28515625" style="263" customWidth="1"/>
    <col min="1040" max="1040" width="14.7109375" style="263" customWidth="1"/>
    <col min="1041" max="1041" width="14.42578125" style="263" customWidth="1"/>
    <col min="1042" max="1042" width="13.42578125" style="263" customWidth="1"/>
    <col min="1043" max="1043" width="26" style="263" customWidth="1"/>
    <col min="1044" max="1044" width="4.5703125" style="263" customWidth="1"/>
    <col min="1045" max="1280" width="9.140625" style="263"/>
    <col min="1281" max="1281" width="11" style="263" customWidth="1"/>
    <col min="1282" max="1282" width="51.7109375" style="263" customWidth="1"/>
    <col min="1283" max="1283" width="16.28515625" style="263" customWidth="1"/>
    <col min="1284" max="1284" width="14" style="263" customWidth="1"/>
    <col min="1285" max="1285" width="13.7109375" style="263" customWidth="1"/>
    <col min="1286" max="1286" width="17.140625" style="263" customWidth="1"/>
    <col min="1287" max="1287" width="15.28515625" style="263" bestFit="1" customWidth="1"/>
    <col min="1288" max="1288" width="18.5703125" style="263" customWidth="1"/>
    <col min="1289" max="1289" width="12.42578125" style="263" customWidth="1"/>
    <col min="1290" max="1290" width="13.140625" style="263" bestFit="1" customWidth="1"/>
    <col min="1291" max="1291" width="13.5703125" style="263" bestFit="1" customWidth="1"/>
    <col min="1292" max="1292" width="14.85546875" style="263" customWidth="1"/>
    <col min="1293" max="1294" width="16.28515625" style="263" customWidth="1"/>
    <col min="1295" max="1295" width="15.28515625" style="263" customWidth="1"/>
    <col min="1296" max="1296" width="14.7109375" style="263" customWidth="1"/>
    <col min="1297" max="1297" width="14.42578125" style="263" customWidth="1"/>
    <col min="1298" max="1298" width="13.42578125" style="263" customWidth="1"/>
    <col min="1299" max="1299" width="26" style="263" customWidth="1"/>
    <col min="1300" max="1300" width="4.5703125" style="263" customWidth="1"/>
    <col min="1301" max="1536" width="9.140625" style="263"/>
    <col min="1537" max="1537" width="11" style="263" customWidth="1"/>
    <col min="1538" max="1538" width="51.7109375" style="263" customWidth="1"/>
    <col min="1539" max="1539" width="16.28515625" style="263" customWidth="1"/>
    <col min="1540" max="1540" width="14" style="263" customWidth="1"/>
    <col min="1541" max="1541" width="13.7109375" style="263" customWidth="1"/>
    <col min="1542" max="1542" width="17.140625" style="263" customWidth="1"/>
    <col min="1543" max="1543" width="15.28515625" style="263" bestFit="1" customWidth="1"/>
    <col min="1544" max="1544" width="18.5703125" style="263" customWidth="1"/>
    <col min="1545" max="1545" width="12.42578125" style="263" customWidth="1"/>
    <col min="1546" max="1546" width="13.140625" style="263" bestFit="1" customWidth="1"/>
    <col min="1547" max="1547" width="13.5703125" style="263" bestFit="1" customWidth="1"/>
    <col min="1548" max="1548" width="14.85546875" style="263" customWidth="1"/>
    <col min="1549" max="1550" width="16.28515625" style="263" customWidth="1"/>
    <col min="1551" max="1551" width="15.28515625" style="263" customWidth="1"/>
    <col min="1552" max="1552" width="14.7109375" style="263" customWidth="1"/>
    <col min="1553" max="1553" width="14.42578125" style="263" customWidth="1"/>
    <col min="1554" max="1554" width="13.42578125" style="263" customWidth="1"/>
    <col min="1555" max="1555" width="26" style="263" customWidth="1"/>
    <col min="1556" max="1556" width="4.5703125" style="263" customWidth="1"/>
    <col min="1557" max="1792" width="9.140625" style="263"/>
    <col min="1793" max="1793" width="11" style="263" customWidth="1"/>
    <col min="1794" max="1794" width="51.7109375" style="263" customWidth="1"/>
    <col min="1795" max="1795" width="16.28515625" style="263" customWidth="1"/>
    <col min="1796" max="1796" width="14" style="263" customWidth="1"/>
    <col min="1797" max="1797" width="13.7109375" style="263" customWidth="1"/>
    <col min="1798" max="1798" width="17.140625" style="263" customWidth="1"/>
    <col min="1799" max="1799" width="15.28515625" style="263" bestFit="1" customWidth="1"/>
    <col min="1800" max="1800" width="18.5703125" style="263" customWidth="1"/>
    <col min="1801" max="1801" width="12.42578125" style="263" customWidth="1"/>
    <col min="1802" max="1802" width="13.140625" style="263" bestFit="1" customWidth="1"/>
    <col min="1803" max="1803" width="13.5703125" style="263" bestFit="1" customWidth="1"/>
    <col min="1804" max="1804" width="14.85546875" style="263" customWidth="1"/>
    <col min="1805" max="1806" width="16.28515625" style="263" customWidth="1"/>
    <col min="1807" max="1807" width="15.28515625" style="263" customWidth="1"/>
    <col min="1808" max="1808" width="14.7109375" style="263" customWidth="1"/>
    <col min="1809" max="1809" width="14.42578125" style="263" customWidth="1"/>
    <col min="1810" max="1810" width="13.42578125" style="263" customWidth="1"/>
    <col min="1811" max="1811" width="26" style="263" customWidth="1"/>
    <col min="1812" max="1812" width="4.5703125" style="263" customWidth="1"/>
    <col min="1813" max="2048" width="9.140625" style="263"/>
    <col min="2049" max="2049" width="11" style="263" customWidth="1"/>
    <col min="2050" max="2050" width="51.7109375" style="263" customWidth="1"/>
    <col min="2051" max="2051" width="16.28515625" style="263" customWidth="1"/>
    <col min="2052" max="2052" width="14" style="263" customWidth="1"/>
    <col min="2053" max="2053" width="13.7109375" style="263" customWidth="1"/>
    <col min="2054" max="2054" width="17.140625" style="263" customWidth="1"/>
    <col min="2055" max="2055" width="15.28515625" style="263" bestFit="1" customWidth="1"/>
    <col min="2056" max="2056" width="18.5703125" style="263" customWidth="1"/>
    <col min="2057" max="2057" width="12.42578125" style="263" customWidth="1"/>
    <col min="2058" max="2058" width="13.140625" style="263" bestFit="1" customWidth="1"/>
    <col min="2059" max="2059" width="13.5703125" style="263" bestFit="1" customWidth="1"/>
    <col min="2060" max="2060" width="14.85546875" style="263" customWidth="1"/>
    <col min="2061" max="2062" width="16.28515625" style="263" customWidth="1"/>
    <col min="2063" max="2063" width="15.28515625" style="263" customWidth="1"/>
    <col min="2064" max="2064" width="14.7109375" style="263" customWidth="1"/>
    <col min="2065" max="2065" width="14.42578125" style="263" customWidth="1"/>
    <col min="2066" max="2066" width="13.42578125" style="263" customWidth="1"/>
    <col min="2067" max="2067" width="26" style="263" customWidth="1"/>
    <col min="2068" max="2068" width="4.5703125" style="263" customWidth="1"/>
    <col min="2069" max="2304" width="9.140625" style="263"/>
    <col min="2305" max="2305" width="11" style="263" customWidth="1"/>
    <col min="2306" max="2306" width="51.7109375" style="263" customWidth="1"/>
    <col min="2307" max="2307" width="16.28515625" style="263" customWidth="1"/>
    <col min="2308" max="2308" width="14" style="263" customWidth="1"/>
    <col min="2309" max="2309" width="13.7109375" style="263" customWidth="1"/>
    <col min="2310" max="2310" width="17.140625" style="263" customWidth="1"/>
    <col min="2311" max="2311" width="15.28515625" style="263" bestFit="1" customWidth="1"/>
    <col min="2312" max="2312" width="18.5703125" style="263" customWidth="1"/>
    <col min="2313" max="2313" width="12.42578125" style="263" customWidth="1"/>
    <col min="2314" max="2314" width="13.140625" style="263" bestFit="1" customWidth="1"/>
    <col min="2315" max="2315" width="13.5703125" style="263" bestFit="1" customWidth="1"/>
    <col min="2316" max="2316" width="14.85546875" style="263" customWidth="1"/>
    <col min="2317" max="2318" width="16.28515625" style="263" customWidth="1"/>
    <col min="2319" max="2319" width="15.28515625" style="263" customWidth="1"/>
    <col min="2320" max="2320" width="14.7109375" style="263" customWidth="1"/>
    <col min="2321" max="2321" width="14.42578125" style="263" customWidth="1"/>
    <col min="2322" max="2322" width="13.42578125" style="263" customWidth="1"/>
    <col min="2323" max="2323" width="26" style="263" customWidth="1"/>
    <col min="2324" max="2324" width="4.5703125" style="263" customWidth="1"/>
    <col min="2325" max="2560" width="9.140625" style="263"/>
    <col min="2561" max="2561" width="11" style="263" customWidth="1"/>
    <col min="2562" max="2562" width="51.7109375" style="263" customWidth="1"/>
    <col min="2563" max="2563" width="16.28515625" style="263" customWidth="1"/>
    <col min="2564" max="2564" width="14" style="263" customWidth="1"/>
    <col min="2565" max="2565" width="13.7109375" style="263" customWidth="1"/>
    <col min="2566" max="2566" width="17.140625" style="263" customWidth="1"/>
    <col min="2567" max="2567" width="15.28515625" style="263" bestFit="1" customWidth="1"/>
    <col min="2568" max="2568" width="18.5703125" style="263" customWidth="1"/>
    <col min="2569" max="2569" width="12.42578125" style="263" customWidth="1"/>
    <col min="2570" max="2570" width="13.140625" style="263" bestFit="1" customWidth="1"/>
    <col min="2571" max="2571" width="13.5703125" style="263" bestFit="1" customWidth="1"/>
    <col min="2572" max="2572" width="14.85546875" style="263" customWidth="1"/>
    <col min="2573" max="2574" width="16.28515625" style="263" customWidth="1"/>
    <col min="2575" max="2575" width="15.28515625" style="263" customWidth="1"/>
    <col min="2576" max="2576" width="14.7109375" style="263" customWidth="1"/>
    <col min="2577" max="2577" width="14.42578125" style="263" customWidth="1"/>
    <col min="2578" max="2578" width="13.42578125" style="263" customWidth="1"/>
    <col min="2579" max="2579" width="26" style="263" customWidth="1"/>
    <col min="2580" max="2580" width="4.5703125" style="263" customWidth="1"/>
    <col min="2581" max="2816" width="9.140625" style="263"/>
    <col min="2817" max="2817" width="11" style="263" customWidth="1"/>
    <col min="2818" max="2818" width="51.7109375" style="263" customWidth="1"/>
    <col min="2819" max="2819" width="16.28515625" style="263" customWidth="1"/>
    <col min="2820" max="2820" width="14" style="263" customWidth="1"/>
    <col min="2821" max="2821" width="13.7109375" style="263" customWidth="1"/>
    <col min="2822" max="2822" width="17.140625" style="263" customWidth="1"/>
    <col min="2823" max="2823" width="15.28515625" style="263" bestFit="1" customWidth="1"/>
    <col min="2824" max="2824" width="18.5703125" style="263" customWidth="1"/>
    <col min="2825" max="2825" width="12.42578125" style="263" customWidth="1"/>
    <col min="2826" max="2826" width="13.140625" style="263" bestFit="1" customWidth="1"/>
    <col min="2827" max="2827" width="13.5703125" style="263" bestFit="1" customWidth="1"/>
    <col min="2828" max="2828" width="14.85546875" style="263" customWidth="1"/>
    <col min="2829" max="2830" width="16.28515625" style="263" customWidth="1"/>
    <col min="2831" max="2831" width="15.28515625" style="263" customWidth="1"/>
    <col min="2832" max="2832" width="14.7109375" style="263" customWidth="1"/>
    <col min="2833" max="2833" width="14.42578125" style="263" customWidth="1"/>
    <col min="2834" max="2834" width="13.42578125" style="263" customWidth="1"/>
    <col min="2835" max="2835" width="26" style="263" customWidth="1"/>
    <col min="2836" max="2836" width="4.5703125" style="263" customWidth="1"/>
    <col min="2837" max="3072" width="9.140625" style="263"/>
    <col min="3073" max="3073" width="11" style="263" customWidth="1"/>
    <col min="3074" max="3074" width="51.7109375" style="263" customWidth="1"/>
    <col min="3075" max="3075" width="16.28515625" style="263" customWidth="1"/>
    <col min="3076" max="3076" width="14" style="263" customWidth="1"/>
    <col min="3077" max="3077" width="13.7109375" style="263" customWidth="1"/>
    <col min="3078" max="3078" width="17.140625" style="263" customWidth="1"/>
    <col min="3079" max="3079" width="15.28515625" style="263" bestFit="1" customWidth="1"/>
    <col min="3080" max="3080" width="18.5703125" style="263" customWidth="1"/>
    <col min="3081" max="3081" width="12.42578125" style="263" customWidth="1"/>
    <col min="3082" max="3082" width="13.140625" style="263" bestFit="1" customWidth="1"/>
    <col min="3083" max="3083" width="13.5703125" style="263" bestFit="1" customWidth="1"/>
    <col min="3084" max="3084" width="14.85546875" style="263" customWidth="1"/>
    <col min="3085" max="3086" width="16.28515625" style="263" customWidth="1"/>
    <col min="3087" max="3087" width="15.28515625" style="263" customWidth="1"/>
    <col min="3088" max="3088" width="14.7109375" style="263" customWidth="1"/>
    <col min="3089" max="3089" width="14.42578125" style="263" customWidth="1"/>
    <col min="3090" max="3090" width="13.42578125" style="263" customWidth="1"/>
    <col min="3091" max="3091" width="26" style="263" customWidth="1"/>
    <col min="3092" max="3092" width="4.5703125" style="263" customWidth="1"/>
    <col min="3093" max="3328" width="9.140625" style="263"/>
    <col min="3329" max="3329" width="11" style="263" customWidth="1"/>
    <col min="3330" max="3330" width="51.7109375" style="263" customWidth="1"/>
    <col min="3331" max="3331" width="16.28515625" style="263" customWidth="1"/>
    <col min="3332" max="3332" width="14" style="263" customWidth="1"/>
    <col min="3333" max="3333" width="13.7109375" style="263" customWidth="1"/>
    <col min="3334" max="3334" width="17.140625" style="263" customWidth="1"/>
    <col min="3335" max="3335" width="15.28515625" style="263" bestFit="1" customWidth="1"/>
    <col min="3336" max="3336" width="18.5703125" style="263" customWidth="1"/>
    <col min="3337" max="3337" width="12.42578125" style="263" customWidth="1"/>
    <col min="3338" max="3338" width="13.140625" style="263" bestFit="1" customWidth="1"/>
    <col min="3339" max="3339" width="13.5703125" style="263" bestFit="1" customWidth="1"/>
    <col min="3340" max="3340" width="14.85546875" style="263" customWidth="1"/>
    <col min="3341" max="3342" width="16.28515625" style="263" customWidth="1"/>
    <col min="3343" max="3343" width="15.28515625" style="263" customWidth="1"/>
    <col min="3344" max="3344" width="14.7109375" style="263" customWidth="1"/>
    <col min="3345" max="3345" width="14.42578125" style="263" customWidth="1"/>
    <col min="3346" max="3346" width="13.42578125" style="263" customWidth="1"/>
    <col min="3347" max="3347" width="26" style="263" customWidth="1"/>
    <col min="3348" max="3348" width="4.5703125" style="263" customWidth="1"/>
    <col min="3349" max="3584" width="9.140625" style="263"/>
    <col min="3585" max="3585" width="11" style="263" customWidth="1"/>
    <col min="3586" max="3586" width="51.7109375" style="263" customWidth="1"/>
    <col min="3587" max="3587" width="16.28515625" style="263" customWidth="1"/>
    <col min="3588" max="3588" width="14" style="263" customWidth="1"/>
    <col min="3589" max="3589" width="13.7109375" style="263" customWidth="1"/>
    <col min="3590" max="3590" width="17.140625" style="263" customWidth="1"/>
    <col min="3591" max="3591" width="15.28515625" style="263" bestFit="1" customWidth="1"/>
    <col min="3592" max="3592" width="18.5703125" style="263" customWidth="1"/>
    <col min="3593" max="3593" width="12.42578125" style="263" customWidth="1"/>
    <col min="3594" max="3594" width="13.140625" style="263" bestFit="1" customWidth="1"/>
    <col min="3595" max="3595" width="13.5703125" style="263" bestFit="1" customWidth="1"/>
    <col min="3596" max="3596" width="14.85546875" style="263" customWidth="1"/>
    <col min="3597" max="3598" width="16.28515625" style="263" customWidth="1"/>
    <col min="3599" max="3599" width="15.28515625" style="263" customWidth="1"/>
    <col min="3600" max="3600" width="14.7109375" style="263" customWidth="1"/>
    <col min="3601" max="3601" width="14.42578125" style="263" customWidth="1"/>
    <col min="3602" max="3602" width="13.42578125" style="263" customWidth="1"/>
    <col min="3603" max="3603" width="26" style="263" customWidth="1"/>
    <col min="3604" max="3604" width="4.5703125" style="263" customWidth="1"/>
    <col min="3605" max="3840" width="9.140625" style="263"/>
    <col min="3841" max="3841" width="11" style="263" customWidth="1"/>
    <col min="3842" max="3842" width="51.7109375" style="263" customWidth="1"/>
    <col min="3843" max="3843" width="16.28515625" style="263" customWidth="1"/>
    <col min="3844" max="3844" width="14" style="263" customWidth="1"/>
    <col min="3845" max="3845" width="13.7109375" style="263" customWidth="1"/>
    <col min="3846" max="3846" width="17.140625" style="263" customWidth="1"/>
    <col min="3847" max="3847" width="15.28515625" style="263" bestFit="1" customWidth="1"/>
    <col min="3848" max="3848" width="18.5703125" style="263" customWidth="1"/>
    <col min="3849" max="3849" width="12.42578125" style="263" customWidth="1"/>
    <col min="3850" max="3850" width="13.140625" style="263" bestFit="1" customWidth="1"/>
    <col min="3851" max="3851" width="13.5703125" style="263" bestFit="1" customWidth="1"/>
    <col min="3852" max="3852" width="14.85546875" style="263" customWidth="1"/>
    <col min="3853" max="3854" width="16.28515625" style="263" customWidth="1"/>
    <col min="3855" max="3855" width="15.28515625" style="263" customWidth="1"/>
    <col min="3856" max="3856" width="14.7109375" style="263" customWidth="1"/>
    <col min="3857" max="3857" width="14.42578125" style="263" customWidth="1"/>
    <col min="3858" max="3858" width="13.42578125" style="263" customWidth="1"/>
    <col min="3859" max="3859" width="26" style="263" customWidth="1"/>
    <col min="3860" max="3860" width="4.5703125" style="263" customWidth="1"/>
    <col min="3861" max="4096" width="9.140625" style="263"/>
    <col min="4097" max="4097" width="11" style="263" customWidth="1"/>
    <col min="4098" max="4098" width="51.7109375" style="263" customWidth="1"/>
    <col min="4099" max="4099" width="16.28515625" style="263" customWidth="1"/>
    <col min="4100" max="4100" width="14" style="263" customWidth="1"/>
    <col min="4101" max="4101" width="13.7109375" style="263" customWidth="1"/>
    <col min="4102" max="4102" width="17.140625" style="263" customWidth="1"/>
    <col min="4103" max="4103" width="15.28515625" style="263" bestFit="1" customWidth="1"/>
    <col min="4104" max="4104" width="18.5703125" style="263" customWidth="1"/>
    <col min="4105" max="4105" width="12.42578125" style="263" customWidth="1"/>
    <col min="4106" max="4106" width="13.140625" style="263" bestFit="1" customWidth="1"/>
    <col min="4107" max="4107" width="13.5703125" style="263" bestFit="1" customWidth="1"/>
    <col min="4108" max="4108" width="14.85546875" style="263" customWidth="1"/>
    <col min="4109" max="4110" width="16.28515625" style="263" customWidth="1"/>
    <col min="4111" max="4111" width="15.28515625" style="263" customWidth="1"/>
    <col min="4112" max="4112" width="14.7109375" style="263" customWidth="1"/>
    <col min="4113" max="4113" width="14.42578125" style="263" customWidth="1"/>
    <col min="4114" max="4114" width="13.42578125" style="263" customWidth="1"/>
    <col min="4115" max="4115" width="26" style="263" customWidth="1"/>
    <col min="4116" max="4116" width="4.5703125" style="263" customWidth="1"/>
    <col min="4117" max="4352" width="9.140625" style="263"/>
    <col min="4353" max="4353" width="11" style="263" customWidth="1"/>
    <col min="4354" max="4354" width="51.7109375" style="263" customWidth="1"/>
    <col min="4355" max="4355" width="16.28515625" style="263" customWidth="1"/>
    <col min="4356" max="4356" width="14" style="263" customWidth="1"/>
    <col min="4357" max="4357" width="13.7109375" style="263" customWidth="1"/>
    <col min="4358" max="4358" width="17.140625" style="263" customWidth="1"/>
    <col min="4359" max="4359" width="15.28515625" style="263" bestFit="1" customWidth="1"/>
    <col min="4360" max="4360" width="18.5703125" style="263" customWidth="1"/>
    <col min="4361" max="4361" width="12.42578125" style="263" customWidth="1"/>
    <col min="4362" max="4362" width="13.140625" style="263" bestFit="1" customWidth="1"/>
    <col min="4363" max="4363" width="13.5703125" style="263" bestFit="1" customWidth="1"/>
    <col min="4364" max="4364" width="14.85546875" style="263" customWidth="1"/>
    <col min="4365" max="4366" width="16.28515625" style="263" customWidth="1"/>
    <col min="4367" max="4367" width="15.28515625" style="263" customWidth="1"/>
    <col min="4368" max="4368" width="14.7109375" style="263" customWidth="1"/>
    <col min="4369" max="4369" width="14.42578125" style="263" customWidth="1"/>
    <col min="4370" max="4370" width="13.42578125" style="263" customWidth="1"/>
    <col min="4371" max="4371" width="26" style="263" customWidth="1"/>
    <col min="4372" max="4372" width="4.5703125" style="263" customWidth="1"/>
    <col min="4373" max="4608" width="9.140625" style="263"/>
    <col min="4609" max="4609" width="11" style="263" customWidth="1"/>
    <col min="4610" max="4610" width="51.7109375" style="263" customWidth="1"/>
    <col min="4611" max="4611" width="16.28515625" style="263" customWidth="1"/>
    <col min="4612" max="4612" width="14" style="263" customWidth="1"/>
    <col min="4613" max="4613" width="13.7109375" style="263" customWidth="1"/>
    <col min="4614" max="4614" width="17.140625" style="263" customWidth="1"/>
    <col min="4615" max="4615" width="15.28515625" style="263" bestFit="1" customWidth="1"/>
    <col min="4616" max="4616" width="18.5703125" style="263" customWidth="1"/>
    <col min="4617" max="4617" width="12.42578125" style="263" customWidth="1"/>
    <col min="4618" max="4618" width="13.140625" style="263" bestFit="1" customWidth="1"/>
    <col min="4619" max="4619" width="13.5703125" style="263" bestFit="1" customWidth="1"/>
    <col min="4620" max="4620" width="14.85546875" style="263" customWidth="1"/>
    <col min="4621" max="4622" width="16.28515625" style="263" customWidth="1"/>
    <col min="4623" max="4623" width="15.28515625" style="263" customWidth="1"/>
    <col min="4624" max="4624" width="14.7109375" style="263" customWidth="1"/>
    <col min="4625" max="4625" width="14.42578125" style="263" customWidth="1"/>
    <col min="4626" max="4626" width="13.42578125" style="263" customWidth="1"/>
    <col min="4627" max="4627" width="26" style="263" customWidth="1"/>
    <col min="4628" max="4628" width="4.5703125" style="263" customWidth="1"/>
    <col min="4629" max="4864" width="9.140625" style="263"/>
    <col min="4865" max="4865" width="11" style="263" customWidth="1"/>
    <col min="4866" max="4866" width="51.7109375" style="263" customWidth="1"/>
    <col min="4867" max="4867" width="16.28515625" style="263" customWidth="1"/>
    <col min="4868" max="4868" width="14" style="263" customWidth="1"/>
    <col min="4869" max="4869" width="13.7109375" style="263" customWidth="1"/>
    <col min="4870" max="4870" width="17.140625" style="263" customWidth="1"/>
    <col min="4871" max="4871" width="15.28515625" style="263" bestFit="1" customWidth="1"/>
    <col min="4872" max="4872" width="18.5703125" style="263" customWidth="1"/>
    <col min="4873" max="4873" width="12.42578125" style="263" customWidth="1"/>
    <col min="4874" max="4874" width="13.140625" style="263" bestFit="1" customWidth="1"/>
    <col min="4875" max="4875" width="13.5703125" style="263" bestFit="1" customWidth="1"/>
    <col min="4876" max="4876" width="14.85546875" style="263" customWidth="1"/>
    <col min="4877" max="4878" width="16.28515625" style="263" customWidth="1"/>
    <col min="4879" max="4879" width="15.28515625" style="263" customWidth="1"/>
    <col min="4880" max="4880" width="14.7109375" style="263" customWidth="1"/>
    <col min="4881" max="4881" width="14.42578125" style="263" customWidth="1"/>
    <col min="4882" max="4882" width="13.42578125" style="263" customWidth="1"/>
    <col min="4883" max="4883" width="26" style="263" customWidth="1"/>
    <col min="4884" max="4884" width="4.5703125" style="263" customWidth="1"/>
    <col min="4885" max="5120" width="9.140625" style="263"/>
    <col min="5121" max="5121" width="11" style="263" customWidth="1"/>
    <col min="5122" max="5122" width="51.7109375" style="263" customWidth="1"/>
    <col min="5123" max="5123" width="16.28515625" style="263" customWidth="1"/>
    <col min="5124" max="5124" width="14" style="263" customWidth="1"/>
    <col min="5125" max="5125" width="13.7109375" style="263" customWidth="1"/>
    <col min="5126" max="5126" width="17.140625" style="263" customWidth="1"/>
    <col min="5127" max="5127" width="15.28515625" style="263" bestFit="1" customWidth="1"/>
    <col min="5128" max="5128" width="18.5703125" style="263" customWidth="1"/>
    <col min="5129" max="5129" width="12.42578125" style="263" customWidth="1"/>
    <col min="5130" max="5130" width="13.140625" style="263" bestFit="1" customWidth="1"/>
    <col min="5131" max="5131" width="13.5703125" style="263" bestFit="1" customWidth="1"/>
    <col min="5132" max="5132" width="14.85546875" style="263" customWidth="1"/>
    <col min="5133" max="5134" width="16.28515625" style="263" customWidth="1"/>
    <col min="5135" max="5135" width="15.28515625" style="263" customWidth="1"/>
    <col min="5136" max="5136" width="14.7109375" style="263" customWidth="1"/>
    <col min="5137" max="5137" width="14.42578125" style="263" customWidth="1"/>
    <col min="5138" max="5138" width="13.42578125" style="263" customWidth="1"/>
    <col min="5139" max="5139" width="26" style="263" customWidth="1"/>
    <col min="5140" max="5140" width="4.5703125" style="263" customWidth="1"/>
    <col min="5141" max="5376" width="9.140625" style="263"/>
    <col min="5377" max="5377" width="11" style="263" customWidth="1"/>
    <col min="5378" max="5378" width="51.7109375" style="263" customWidth="1"/>
    <col min="5379" max="5379" width="16.28515625" style="263" customWidth="1"/>
    <col min="5380" max="5380" width="14" style="263" customWidth="1"/>
    <col min="5381" max="5381" width="13.7109375" style="263" customWidth="1"/>
    <col min="5382" max="5382" width="17.140625" style="263" customWidth="1"/>
    <col min="5383" max="5383" width="15.28515625" style="263" bestFit="1" customWidth="1"/>
    <col min="5384" max="5384" width="18.5703125" style="263" customWidth="1"/>
    <col min="5385" max="5385" width="12.42578125" style="263" customWidth="1"/>
    <col min="5386" max="5386" width="13.140625" style="263" bestFit="1" customWidth="1"/>
    <col min="5387" max="5387" width="13.5703125" style="263" bestFit="1" customWidth="1"/>
    <col min="5388" max="5388" width="14.85546875" style="263" customWidth="1"/>
    <col min="5389" max="5390" width="16.28515625" style="263" customWidth="1"/>
    <col min="5391" max="5391" width="15.28515625" style="263" customWidth="1"/>
    <col min="5392" max="5392" width="14.7109375" style="263" customWidth="1"/>
    <col min="5393" max="5393" width="14.42578125" style="263" customWidth="1"/>
    <col min="5394" max="5394" width="13.42578125" style="263" customWidth="1"/>
    <col min="5395" max="5395" width="26" style="263" customWidth="1"/>
    <col min="5396" max="5396" width="4.5703125" style="263" customWidth="1"/>
    <col min="5397" max="5632" width="9.140625" style="263"/>
    <col min="5633" max="5633" width="11" style="263" customWidth="1"/>
    <col min="5634" max="5634" width="51.7109375" style="263" customWidth="1"/>
    <col min="5635" max="5635" width="16.28515625" style="263" customWidth="1"/>
    <col min="5636" max="5636" width="14" style="263" customWidth="1"/>
    <col min="5637" max="5637" width="13.7109375" style="263" customWidth="1"/>
    <col min="5638" max="5638" width="17.140625" style="263" customWidth="1"/>
    <col min="5639" max="5639" width="15.28515625" style="263" bestFit="1" customWidth="1"/>
    <col min="5640" max="5640" width="18.5703125" style="263" customWidth="1"/>
    <col min="5641" max="5641" width="12.42578125" style="263" customWidth="1"/>
    <col min="5642" max="5642" width="13.140625" style="263" bestFit="1" customWidth="1"/>
    <col min="5643" max="5643" width="13.5703125" style="263" bestFit="1" customWidth="1"/>
    <col min="5644" max="5644" width="14.85546875" style="263" customWidth="1"/>
    <col min="5645" max="5646" width="16.28515625" style="263" customWidth="1"/>
    <col min="5647" max="5647" width="15.28515625" style="263" customWidth="1"/>
    <col min="5648" max="5648" width="14.7109375" style="263" customWidth="1"/>
    <col min="5649" max="5649" width="14.42578125" style="263" customWidth="1"/>
    <col min="5650" max="5650" width="13.42578125" style="263" customWidth="1"/>
    <col min="5651" max="5651" width="26" style="263" customWidth="1"/>
    <col min="5652" max="5652" width="4.5703125" style="263" customWidth="1"/>
    <col min="5653" max="5888" width="9.140625" style="263"/>
    <col min="5889" max="5889" width="11" style="263" customWidth="1"/>
    <col min="5890" max="5890" width="51.7109375" style="263" customWidth="1"/>
    <col min="5891" max="5891" width="16.28515625" style="263" customWidth="1"/>
    <col min="5892" max="5892" width="14" style="263" customWidth="1"/>
    <col min="5893" max="5893" width="13.7109375" style="263" customWidth="1"/>
    <col min="5894" max="5894" width="17.140625" style="263" customWidth="1"/>
    <col min="5895" max="5895" width="15.28515625" style="263" bestFit="1" customWidth="1"/>
    <col min="5896" max="5896" width="18.5703125" style="263" customWidth="1"/>
    <col min="5897" max="5897" width="12.42578125" style="263" customWidth="1"/>
    <col min="5898" max="5898" width="13.140625" style="263" bestFit="1" customWidth="1"/>
    <col min="5899" max="5899" width="13.5703125" style="263" bestFit="1" customWidth="1"/>
    <col min="5900" max="5900" width="14.85546875" style="263" customWidth="1"/>
    <col min="5901" max="5902" width="16.28515625" style="263" customWidth="1"/>
    <col min="5903" max="5903" width="15.28515625" style="263" customWidth="1"/>
    <col min="5904" max="5904" width="14.7109375" style="263" customWidth="1"/>
    <col min="5905" max="5905" width="14.42578125" style="263" customWidth="1"/>
    <col min="5906" max="5906" width="13.42578125" style="263" customWidth="1"/>
    <col min="5907" max="5907" width="26" style="263" customWidth="1"/>
    <col min="5908" max="5908" width="4.5703125" style="263" customWidth="1"/>
    <col min="5909" max="6144" width="9.140625" style="263"/>
    <col min="6145" max="6145" width="11" style="263" customWidth="1"/>
    <col min="6146" max="6146" width="51.7109375" style="263" customWidth="1"/>
    <col min="6147" max="6147" width="16.28515625" style="263" customWidth="1"/>
    <col min="6148" max="6148" width="14" style="263" customWidth="1"/>
    <col min="6149" max="6149" width="13.7109375" style="263" customWidth="1"/>
    <col min="6150" max="6150" width="17.140625" style="263" customWidth="1"/>
    <col min="6151" max="6151" width="15.28515625" style="263" bestFit="1" customWidth="1"/>
    <col min="6152" max="6152" width="18.5703125" style="263" customWidth="1"/>
    <col min="6153" max="6153" width="12.42578125" style="263" customWidth="1"/>
    <col min="6154" max="6154" width="13.140625" style="263" bestFit="1" customWidth="1"/>
    <col min="6155" max="6155" width="13.5703125" style="263" bestFit="1" customWidth="1"/>
    <col min="6156" max="6156" width="14.85546875" style="263" customWidth="1"/>
    <col min="6157" max="6158" width="16.28515625" style="263" customWidth="1"/>
    <col min="6159" max="6159" width="15.28515625" style="263" customWidth="1"/>
    <col min="6160" max="6160" width="14.7109375" style="263" customWidth="1"/>
    <col min="6161" max="6161" width="14.42578125" style="263" customWidth="1"/>
    <col min="6162" max="6162" width="13.42578125" style="263" customWidth="1"/>
    <col min="6163" max="6163" width="26" style="263" customWidth="1"/>
    <col min="6164" max="6164" width="4.5703125" style="263" customWidth="1"/>
    <col min="6165" max="6400" width="9.140625" style="263"/>
    <col min="6401" max="6401" width="11" style="263" customWidth="1"/>
    <col min="6402" max="6402" width="51.7109375" style="263" customWidth="1"/>
    <col min="6403" max="6403" width="16.28515625" style="263" customWidth="1"/>
    <col min="6404" max="6404" width="14" style="263" customWidth="1"/>
    <col min="6405" max="6405" width="13.7109375" style="263" customWidth="1"/>
    <col min="6406" max="6406" width="17.140625" style="263" customWidth="1"/>
    <col min="6407" max="6407" width="15.28515625" style="263" bestFit="1" customWidth="1"/>
    <col min="6408" max="6408" width="18.5703125" style="263" customWidth="1"/>
    <col min="6409" max="6409" width="12.42578125" style="263" customWidth="1"/>
    <col min="6410" max="6410" width="13.140625" style="263" bestFit="1" customWidth="1"/>
    <col min="6411" max="6411" width="13.5703125" style="263" bestFit="1" customWidth="1"/>
    <col min="6412" max="6412" width="14.85546875" style="263" customWidth="1"/>
    <col min="6413" max="6414" width="16.28515625" style="263" customWidth="1"/>
    <col min="6415" max="6415" width="15.28515625" style="263" customWidth="1"/>
    <col min="6416" max="6416" width="14.7109375" style="263" customWidth="1"/>
    <col min="6417" max="6417" width="14.42578125" style="263" customWidth="1"/>
    <col min="6418" max="6418" width="13.42578125" style="263" customWidth="1"/>
    <col min="6419" max="6419" width="26" style="263" customWidth="1"/>
    <col min="6420" max="6420" width="4.5703125" style="263" customWidth="1"/>
    <col min="6421" max="6656" width="9.140625" style="263"/>
    <col min="6657" max="6657" width="11" style="263" customWidth="1"/>
    <col min="6658" max="6658" width="51.7109375" style="263" customWidth="1"/>
    <col min="6659" max="6659" width="16.28515625" style="263" customWidth="1"/>
    <col min="6660" max="6660" width="14" style="263" customWidth="1"/>
    <col min="6661" max="6661" width="13.7109375" style="263" customWidth="1"/>
    <col min="6662" max="6662" width="17.140625" style="263" customWidth="1"/>
    <col min="6663" max="6663" width="15.28515625" style="263" bestFit="1" customWidth="1"/>
    <col min="6664" max="6664" width="18.5703125" style="263" customWidth="1"/>
    <col min="6665" max="6665" width="12.42578125" style="263" customWidth="1"/>
    <col min="6666" max="6666" width="13.140625" style="263" bestFit="1" customWidth="1"/>
    <col min="6667" max="6667" width="13.5703125" style="263" bestFit="1" customWidth="1"/>
    <col min="6668" max="6668" width="14.85546875" style="263" customWidth="1"/>
    <col min="6669" max="6670" width="16.28515625" style="263" customWidth="1"/>
    <col min="6671" max="6671" width="15.28515625" style="263" customWidth="1"/>
    <col min="6672" max="6672" width="14.7109375" style="263" customWidth="1"/>
    <col min="6673" max="6673" width="14.42578125" style="263" customWidth="1"/>
    <col min="6674" max="6674" width="13.42578125" style="263" customWidth="1"/>
    <col min="6675" max="6675" width="26" style="263" customWidth="1"/>
    <col min="6676" max="6676" width="4.5703125" style="263" customWidth="1"/>
    <col min="6677" max="6912" width="9.140625" style="263"/>
    <col min="6913" max="6913" width="11" style="263" customWidth="1"/>
    <col min="6914" max="6914" width="51.7109375" style="263" customWidth="1"/>
    <col min="6915" max="6915" width="16.28515625" style="263" customWidth="1"/>
    <col min="6916" max="6916" width="14" style="263" customWidth="1"/>
    <col min="6917" max="6917" width="13.7109375" style="263" customWidth="1"/>
    <col min="6918" max="6918" width="17.140625" style="263" customWidth="1"/>
    <col min="6919" max="6919" width="15.28515625" style="263" bestFit="1" customWidth="1"/>
    <col min="6920" max="6920" width="18.5703125" style="263" customWidth="1"/>
    <col min="6921" max="6921" width="12.42578125" style="263" customWidth="1"/>
    <col min="6922" max="6922" width="13.140625" style="263" bestFit="1" customWidth="1"/>
    <col min="6923" max="6923" width="13.5703125" style="263" bestFit="1" customWidth="1"/>
    <col min="6924" max="6924" width="14.85546875" style="263" customWidth="1"/>
    <col min="6925" max="6926" width="16.28515625" style="263" customWidth="1"/>
    <col min="6927" max="6927" width="15.28515625" style="263" customWidth="1"/>
    <col min="6928" max="6928" width="14.7109375" style="263" customWidth="1"/>
    <col min="6929" max="6929" width="14.42578125" style="263" customWidth="1"/>
    <col min="6930" max="6930" width="13.42578125" style="263" customWidth="1"/>
    <col min="6931" max="6931" width="26" style="263" customWidth="1"/>
    <col min="6932" max="6932" width="4.5703125" style="263" customWidth="1"/>
    <col min="6933" max="7168" width="9.140625" style="263"/>
    <col min="7169" max="7169" width="11" style="263" customWidth="1"/>
    <col min="7170" max="7170" width="51.7109375" style="263" customWidth="1"/>
    <col min="7171" max="7171" width="16.28515625" style="263" customWidth="1"/>
    <col min="7172" max="7172" width="14" style="263" customWidth="1"/>
    <col min="7173" max="7173" width="13.7109375" style="263" customWidth="1"/>
    <col min="7174" max="7174" width="17.140625" style="263" customWidth="1"/>
    <col min="7175" max="7175" width="15.28515625" style="263" bestFit="1" customWidth="1"/>
    <col min="7176" max="7176" width="18.5703125" style="263" customWidth="1"/>
    <col min="7177" max="7177" width="12.42578125" style="263" customWidth="1"/>
    <col min="7178" max="7178" width="13.140625" style="263" bestFit="1" customWidth="1"/>
    <col min="7179" max="7179" width="13.5703125" style="263" bestFit="1" customWidth="1"/>
    <col min="7180" max="7180" width="14.85546875" style="263" customWidth="1"/>
    <col min="7181" max="7182" width="16.28515625" style="263" customWidth="1"/>
    <col min="7183" max="7183" width="15.28515625" style="263" customWidth="1"/>
    <col min="7184" max="7184" width="14.7109375" style="263" customWidth="1"/>
    <col min="7185" max="7185" width="14.42578125" style="263" customWidth="1"/>
    <col min="7186" max="7186" width="13.42578125" style="263" customWidth="1"/>
    <col min="7187" max="7187" width="26" style="263" customWidth="1"/>
    <col min="7188" max="7188" width="4.5703125" style="263" customWidth="1"/>
    <col min="7189" max="7424" width="9.140625" style="263"/>
    <col min="7425" max="7425" width="11" style="263" customWidth="1"/>
    <col min="7426" max="7426" width="51.7109375" style="263" customWidth="1"/>
    <col min="7427" max="7427" width="16.28515625" style="263" customWidth="1"/>
    <col min="7428" max="7428" width="14" style="263" customWidth="1"/>
    <col min="7429" max="7429" width="13.7109375" style="263" customWidth="1"/>
    <col min="7430" max="7430" width="17.140625" style="263" customWidth="1"/>
    <col min="7431" max="7431" width="15.28515625" style="263" bestFit="1" customWidth="1"/>
    <col min="7432" max="7432" width="18.5703125" style="263" customWidth="1"/>
    <col min="7433" max="7433" width="12.42578125" style="263" customWidth="1"/>
    <col min="7434" max="7434" width="13.140625" style="263" bestFit="1" customWidth="1"/>
    <col min="7435" max="7435" width="13.5703125" style="263" bestFit="1" customWidth="1"/>
    <col min="7436" max="7436" width="14.85546875" style="263" customWidth="1"/>
    <col min="7437" max="7438" width="16.28515625" style="263" customWidth="1"/>
    <col min="7439" max="7439" width="15.28515625" style="263" customWidth="1"/>
    <col min="7440" max="7440" width="14.7109375" style="263" customWidth="1"/>
    <col min="7441" max="7441" width="14.42578125" style="263" customWidth="1"/>
    <col min="7442" max="7442" width="13.42578125" style="263" customWidth="1"/>
    <col min="7443" max="7443" width="26" style="263" customWidth="1"/>
    <col min="7444" max="7444" width="4.5703125" style="263" customWidth="1"/>
    <col min="7445" max="7680" width="9.140625" style="263"/>
    <col min="7681" max="7681" width="11" style="263" customWidth="1"/>
    <col min="7682" max="7682" width="51.7109375" style="263" customWidth="1"/>
    <col min="7683" max="7683" width="16.28515625" style="263" customWidth="1"/>
    <col min="7684" max="7684" width="14" style="263" customWidth="1"/>
    <col min="7685" max="7685" width="13.7109375" style="263" customWidth="1"/>
    <col min="7686" max="7686" width="17.140625" style="263" customWidth="1"/>
    <col min="7687" max="7687" width="15.28515625" style="263" bestFit="1" customWidth="1"/>
    <col min="7688" max="7688" width="18.5703125" style="263" customWidth="1"/>
    <col min="7689" max="7689" width="12.42578125" style="263" customWidth="1"/>
    <col min="7690" max="7690" width="13.140625" style="263" bestFit="1" customWidth="1"/>
    <col min="7691" max="7691" width="13.5703125" style="263" bestFit="1" customWidth="1"/>
    <col min="7692" max="7692" width="14.85546875" style="263" customWidth="1"/>
    <col min="7693" max="7694" width="16.28515625" style="263" customWidth="1"/>
    <col min="7695" max="7695" width="15.28515625" style="263" customWidth="1"/>
    <col min="7696" max="7696" width="14.7109375" style="263" customWidth="1"/>
    <col min="7697" max="7697" width="14.42578125" style="263" customWidth="1"/>
    <col min="7698" max="7698" width="13.42578125" style="263" customWidth="1"/>
    <col min="7699" max="7699" width="26" style="263" customWidth="1"/>
    <col min="7700" max="7700" width="4.5703125" style="263" customWidth="1"/>
    <col min="7701" max="7936" width="9.140625" style="263"/>
    <col min="7937" max="7937" width="11" style="263" customWidth="1"/>
    <col min="7938" max="7938" width="51.7109375" style="263" customWidth="1"/>
    <col min="7939" max="7939" width="16.28515625" style="263" customWidth="1"/>
    <col min="7940" max="7940" width="14" style="263" customWidth="1"/>
    <col min="7941" max="7941" width="13.7109375" style="263" customWidth="1"/>
    <col min="7942" max="7942" width="17.140625" style="263" customWidth="1"/>
    <col min="7943" max="7943" width="15.28515625" style="263" bestFit="1" customWidth="1"/>
    <col min="7944" max="7944" width="18.5703125" style="263" customWidth="1"/>
    <col min="7945" max="7945" width="12.42578125" style="263" customWidth="1"/>
    <col min="7946" max="7946" width="13.140625" style="263" bestFit="1" customWidth="1"/>
    <col min="7947" max="7947" width="13.5703125" style="263" bestFit="1" customWidth="1"/>
    <col min="7948" max="7948" width="14.85546875" style="263" customWidth="1"/>
    <col min="7949" max="7950" width="16.28515625" style="263" customWidth="1"/>
    <col min="7951" max="7951" width="15.28515625" style="263" customWidth="1"/>
    <col min="7952" max="7952" width="14.7109375" style="263" customWidth="1"/>
    <col min="7953" max="7953" width="14.42578125" style="263" customWidth="1"/>
    <col min="7954" max="7954" width="13.42578125" style="263" customWidth="1"/>
    <col min="7955" max="7955" width="26" style="263" customWidth="1"/>
    <col min="7956" max="7956" width="4.5703125" style="263" customWidth="1"/>
    <col min="7957" max="8192" width="9.140625" style="263"/>
    <col min="8193" max="8193" width="11" style="263" customWidth="1"/>
    <col min="8194" max="8194" width="51.7109375" style="263" customWidth="1"/>
    <col min="8195" max="8195" width="16.28515625" style="263" customWidth="1"/>
    <col min="8196" max="8196" width="14" style="263" customWidth="1"/>
    <col min="8197" max="8197" width="13.7109375" style="263" customWidth="1"/>
    <col min="8198" max="8198" width="17.140625" style="263" customWidth="1"/>
    <col min="8199" max="8199" width="15.28515625" style="263" bestFit="1" customWidth="1"/>
    <col min="8200" max="8200" width="18.5703125" style="263" customWidth="1"/>
    <col min="8201" max="8201" width="12.42578125" style="263" customWidth="1"/>
    <col min="8202" max="8202" width="13.140625" style="263" bestFit="1" customWidth="1"/>
    <col min="8203" max="8203" width="13.5703125" style="263" bestFit="1" customWidth="1"/>
    <col min="8204" max="8204" width="14.85546875" style="263" customWidth="1"/>
    <col min="8205" max="8206" width="16.28515625" style="263" customWidth="1"/>
    <col min="8207" max="8207" width="15.28515625" style="263" customWidth="1"/>
    <col min="8208" max="8208" width="14.7109375" style="263" customWidth="1"/>
    <col min="8209" max="8209" width="14.42578125" style="263" customWidth="1"/>
    <col min="8210" max="8210" width="13.42578125" style="263" customWidth="1"/>
    <col min="8211" max="8211" width="26" style="263" customWidth="1"/>
    <col min="8212" max="8212" width="4.5703125" style="263" customWidth="1"/>
    <col min="8213" max="8448" width="9.140625" style="263"/>
    <col min="8449" max="8449" width="11" style="263" customWidth="1"/>
    <col min="8450" max="8450" width="51.7109375" style="263" customWidth="1"/>
    <col min="8451" max="8451" width="16.28515625" style="263" customWidth="1"/>
    <col min="8452" max="8452" width="14" style="263" customWidth="1"/>
    <col min="8453" max="8453" width="13.7109375" style="263" customWidth="1"/>
    <col min="8454" max="8454" width="17.140625" style="263" customWidth="1"/>
    <col min="8455" max="8455" width="15.28515625" style="263" bestFit="1" customWidth="1"/>
    <col min="8456" max="8456" width="18.5703125" style="263" customWidth="1"/>
    <col min="8457" max="8457" width="12.42578125" style="263" customWidth="1"/>
    <col min="8458" max="8458" width="13.140625" style="263" bestFit="1" customWidth="1"/>
    <col min="8459" max="8459" width="13.5703125" style="263" bestFit="1" customWidth="1"/>
    <col min="8460" max="8460" width="14.85546875" style="263" customWidth="1"/>
    <col min="8461" max="8462" width="16.28515625" style="263" customWidth="1"/>
    <col min="8463" max="8463" width="15.28515625" style="263" customWidth="1"/>
    <col min="8464" max="8464" width="14.7109375" style="263" customWidth="1"/>
    <col min="8465" max="8465" width="14.42578125" style="263" customWidth="1"/>
    <col min="8466" max="8466" width="13.42578125" style="263" customWidth="1"/>
    <col min="8467" max="8467" width="26" style="263" customWidth="1"/>
    <col min="8468" max="8468" width="4.5703125" style="263" customWidth="1"/>
    <col min="8469" max="8704" width="9.140625" style="263"/>
    <col min="8705" max="8705" width="11" style="263" customWidth="1"/>
    <col min="8706" max="8706" width="51.7109375" style="263" customWidth="1"/>
    <col min="8707" max="8707" width="16.28515625" style="263" customWidth="1"/>
    <col min="8708" max="8708" width="14" style="263" customWidth="1"/>
    <col min="8709" max="8709" width="13.7109375" style="263" customWidth="1"/>
    <col min="8710" max="8710" width="17.140625" style="263" customWidth="1"/>
    <col min="8711" max="8711" width="15.28515625" style="263" bestFit="1" customWidth="1"/>
    <col min="8712" max="8712" width="18.5703125" style="263" customWidth="1"/>
    <col min="8713" max="8713" width="12.42578125" style="263" customWidth="1"/>
    <col min="8714" max="8714" width="13.140625" style="263" bestFit="1" customWidth="1"/>
    <col min="8715" max="8715" width="13.5703125" style="263" bestFit="1" customWidth="1"/>
    <col min="8716" max="8716" width="14.85546875" style="263" customWidth="1"/>
    <col min="8717" max="8718" width="16.28515625" style="263" customWidth="1"/>
    <col min="8719" max="8719" width="15.28515625" style="263" customWidth="1"/>
    <col min="8720" max="8720" width="14.7109375" style="263" customWidth="1"/>
    <col min="8721" max="8721" width="14.42578125" style="263" customWidth="1"/>
    <col min="8722" max="8722" width="13.42578125" style="263" customWidth="1"/>
    <col min="8723" max="8723" width="26" style="263" customWidth="1"/>
    <col min="8724" max="8724" width="4.5703125" style="263" customWidth="1"/>
    <col min="8725" max="8960" width="9.140625" style="263"/>
    <col min="8961" max="8961" width="11" style="263" customWidth="1"/>
    <col min="8962" max="8962" width="51.7109375" style="263" customWidth="1"/>
    <col min="8963" max="8963" width="16.28515625" style="263" customWidth="1"/>
    <col min="8964" max="8964" width="14" style="263" customWidth="1"/>
    <col min="8965" max="8965" width="13.7109375" style="263" customWidth="1"/>
    <col min="8966" max="8966" width="17.140625" style="263" customWidth="1"/>
    <col min="8967" max="8967" width="15.28515625" style="263" bestFit="1" customWidth="1"/>
    <col min="8968" max="8968" width="18.5703125" style="263" customWidth="1"/>
    <col min="8969" max="8969" width="12.42578125" style="263" customWidth="1"/>
    <col min="8970" max="8970" width="13.140625" style="263" bestFit="1" customWidth="1"/>
    <col min="8971" max="8971" width="13.5703125" style="263" bestFit="1" customWidth="1"/>
    <col min="8972" max="8972" width="14.85546875" style="263" customWidth="1"/>
    <col min="8973" max="8974" width="16.28515625" style="263" customWidth="1"/>
    <col min="8975" max="8975" width="15.28515625" style="263" customWidth="1"/>
    <col min="8976" max="8976" width="14.7109375" style="263" customWidth="1"/>
    <col min="8977" max="8977" width="14.42578125" style="263" customWidth="1"/>
    <col min="8978" max="8978" width="13.42578125" style="263" customWidth="1"/>
    <col min="8979" max="8979" width="26" style="263" customWidth="1"/>
    <col min="8980" max="8980" width="4.5703125" style="263" customWidth="1"/>
    <col min="8981" max="9216" width="9.140625" style="263"/>
    <col min="9217" max="9217" width="11" style="263" customWidth="1"/>
    <col min="9218" max="9218" width="51.7109375" style="263" customWidth="1"/>
    <col min="9219" max="9219" width="16.28515625" style="263" customWidth="1"/>
    <col min="9220" max="9220" width="14" style="263" customWidth="1"/>
    <col min="9221" max="9221" width="13.7109375" style="263" customWidth="1"/>
    <col min="9222" max="9222" width="17.140625" style="263" customWidth="1"/>
    <col min="9223" max="9223" width="15.28515625" style="263" bestFit="1" customWidth="1"/>
    <col min="9224" max="9224" width="18.5703125" style="263" customWidth="1"/>
    <col min="9225" max="9225" width="12.42578125" style="263" customWidth="1"/>
    <col min="9226" max="9226" width="13.140625" style="263" bestFit="1" customWidth="1"/>
    <col min="9227" max="9227" width="13.5703125" style="263" bestFit="1" customWidth="1"/>
    <col min="9228" max="9228" width="14.85546875" style="263" customWidth="1"/>
    <col min="9229" max="9230" width="16.28515625" style="263" customWidth="1"/>
    <col min="9231" max="9231" width="15.28515625" style="263" customWidth="1"/>
    <col min="9232" max="9232" width="14.7109375" style="263" customWidth="1"/>
    <col min="9233" max="9233" width="14.42578125" style="263" customWidth="1"/>
    <col min="9234" max="9234" width="13.42578125" style="263" customWidth="1"/>
    <col min="9235" max="9235" width="26" style="263" customWidth="1"/>
    <col min="9236" max="9236" width="4.5703125" style="263" customWidth="1"/>
    <col min="9237" max="9472" width="9.140625" style="263"/>
    <col min="9473" max="9473" width="11" style="263" customWidth="1"/>
    <col min="9474" max="9474" width="51.7109375" style="263" customWidth="1"/>
    <col min="9475" max="9475" width="16.28515625" style="263" customWidth="1"/>
    <col min="9476" max="9476" width="14" style="263" customWidth="1"/>
    <col min="9477" max="9477" width="13.7109375" style="263" customWidth="1"/>
    <col min="9478" max="9478" width="17.140625" style="263" customWidth="1"/>
    <col min="9479" max="9479" width="15.28515625" style="263" bestFit="1" customWidth="1"/>
    <col min="9480" max="9480" width="18.5703125" style="263" customWidth="1"/>
    <col min="9481" max="9481" width="12.42578125" style="263" customWidth="1"/>
    <col min="9482" max="9482" width="13.140625" style="263" bestFit="1" customWidth="1"/>
    <col min="9483" max="9483" width="13.5703125" style="263" bestFit="1" customWidth="1"/>
    <col min="9484" max="9484" width="14.85546875" style="263" customWidth="1"/>
    <col min="9485" max="9486" width="16.28515625" style="263" customWidth="1"/>
    <col min="9487" max="9487" width="15.28515625" style="263" customWidth="1"/>
    <col min="9488" max="9488" width="14.7109375" style="263" customWidth="1"/>
    <col min="9489" max="9489" width="14.42578125" style="263" customWidth="1"/>
    <col min="9490" max="9490" width="13.42578125" style="263" customWidth="1"/>
    <col min="9491" max="9491" width="26" style="263" customWidth="1"/>
    <col min="9492" max="9492" width="4.5703125" style="263" customWidth="1"/>
    <col min="9493" max="9728" width="9.140625" style="263"/>
    <col min="9729" max="9729" width="11" style="263" customWidth="1"/>
    <col min="9730" max="9730" width="51.7109375" style="263" customWidth="1"/>
    <col min="9731" max="9731" width="16.28515625" style="263" customWidth="1"/>
    <col min="9732" max="9732" width="14" style="263" customWidth="1"/>
    <col min="9733" max="9733" width="13.7109375" style="263" customWidth="1"/>
    <col min="9734" max="9734" width="17.140625" style="263" customWidth="1"/>
    <col min="9735" max="9735" width="15.28515625" style="263" bestFit="1" customWidth="1"/>
    <col min="9736" max="9736" width="18.5703125" style="263" customWidth="1"/>
    <col min="9737" max="9737" width="12.42578125" style="263" customWidth="1"/>
    <col min="9738" max="9738" width="13.140625" style="263" bestFit="1" customWidth="1"/>
    <col min="9739" max="9739" width="13.5703125" style="263" bestFit="1" customWidth="1"/>
    <col min="9740" max="9740" width="14.85546875" style="263" customWidth="1"/>
    <col min="9741" max="9742" width="16.28515625" style="263" customWidth="1"/>
    <col min="9743" max="9743" width="15.28515625" style="263" customWidth="1"/>
    <col min="9744" max="9744" width="14.7109375" style="263" customWidth="1"/>
    <col min="9745" max="9745" width="14.42578125" style="263" customWidth="1"/>
    <col min="9746" max="9746" width="13.42578125" style="263" customWidth="1"/>
    <col min="9747" max="9747" width="26" style="263" customWidth="1"/>
    <col min="9748" max="9748" width="4.5703125" style="263" customWidth="1"/>
    <col min="9749" max="9984" width="9.140625" style="263"/>
    <col min="9985" max="9985" width="11" style="263" customWidth="1"/>
    <col min="9986" max="9986" width="51.7109375" style="263" customWidth="1"/>
    <col min="9987" max="9987" width="16.28515625" style="263" customWidth="1"/>
    <col min="9988" max="9988" width="14" style="263" customWidth="1"/>
    <col min="9989" max="9989" width="13.7109375" style="263" customWidth="1"/>
    <col min="9990" max="9990" width="17.140625" style="263" customWidth="1"/>
    <col min="9991" max="9991" width="15.28515625" style="263" bestFit="1" customWidth="1"/>
    <col min="9992" max="9992" width="18.5703125" style="263" customWidth="1"/>
    <col min="9993" max="9993" width="12.42578125" style="263" customWidth="1"/>
    <col min="9994" max="9994" width="13.140625" style="263" bestFit="1" customWidth="1"/>
    <col min="9995" max="9995" width="13.5703125" style="263" bestFit="1" customWidth="1"/>
    <col min="9996" max="9996" width="14.85546875" style="263" customWidth="1"/>
    <col min="9997" max="9998" width="16.28515625" style="263" customWidth="1"/>
    <col min="9999" max="9999" width="15.28515625" style="263" customWidth="1"/>
    <col min="10000" max="10000" width="14.7109375" style="263" customWidth="1"/>
    <col min="10001" max="10001" width="14.42578125" style="263" customWidth="1"/>
    <col min="10002" max="10002" width="13.42578125" style="263" customWidth="1"/>
    <col min="10003" max="10003" width="26" style="263" customWidth="1"/>
    <col min="10004" max="10004" width="4.5703125" style="263" customWidth="1"/>
    <col min="10005" max="10240" width="9.140625" style="263"/>
    <col min="10241" max="10241" width="11" style="263" customWidth="1"/>
    <col min="10242" max="10242" width="51.7109375" style="263" customWidth="1"/>
    <col min="10243" max="10243" width="16.28515625" style="263" customWidth="1"/>
    <col min="10244" max="10244" width="14" style="263" customWidth="1"/>
    <col min="10245" max="10245" width="13.7109375" style="263" customWidth="1"/>
    <col min="10246" max="10246" width="17.140625" style="263" customWidth="1"/>
    <col min="10247" max="10247" width="15.28515625" style="263" bestFit="1" customWidth="1"/>
    <col min="10248" max="10248" width="18.5703125" style="263" customWidth="1"/>
    <col min="10249" max="10249" width="12.42578125" style="263" customWidth="1"/>
    <col min="10250" max="10250" width="13.140625" style="263" bestFit="1" customWidth="1"/>
    <col min="10251" max="10251" width="13.5703125" style="263" bestFit="1" customWidth="1"/>
    <col min="10252" max="10252" width="14.85546875" style="263" customWidth="1"/>
    <col min="10253" max="10254" width="16.28515625" style="263" customWidth="1"/>
    <col min="10255" max="10255" width="15.28515625" style="263" customWidth="1"/>
    <col min="10256" max="10256" width="14.7109375" style="263" customWidth="1"/>
    <col min="10257" max="10257" width="14.42578125" style="263" customWidth="1"/>
    <col min="10258" max="10258" width="13.42578125" style="263" customWidth="1"/>
    <col min="10259" max="10259" width="26" style="263" customWidth="1"/>
    <col min="10260" max="10260" width="4.5703125" style="263" customWidth="1"/>
    <col min="10261" max="10496" width="9.140625" style="263"/>
    <col min="10497" max="10497" width="11" style="263" customWidth="1"/>
    <col min="10498" max="10498" width="51.7109375" style="263" customWidth="1"/>
    <col min="10499" max="10499" width="16.28515625" style="263" customWidth="1"/>
    <col min="10500" max="10500" width="14" style="263" customWidth="1"/>
    <col min="10501" max="10501" width="13.7109375" style="263" customWidth="1"/>
    <col min="10502" max="10502" width="17.140625" style="263" customWidth="1"/>
    <col min="10503" max="10503" width="15.28515625" style="263" bestFit="1" customWidth="1"/>
    <col min="10504" max="10504" width="18.5703125" style="263" customWidth="1"/>
    <col min="10505" max="10505" width="12.42578125" style="263" customWidth="1"/>
    <col min="10506" max="10506" width="13.140625" style="263" bestFit="1" customWidth="1"/>
    <col min="10507" max="10507" width="13.5703125" style="263" bestFit="1" customWidth="1"/>
    <col min="10508" max="10508" width="14.85546875" style="263" customWidth="1"/>
    <col min="10509" max="10510" width="16.28515625" style="263" customWidth="1"/>
    <col min="10511" max="10511" width="15.28515625" style="263" customWidth="1"/>
    <col min="10512" max="10512" width="14.7109375" style="263" customWidth="1"/>
    <col min="10513" max="10513" width="14.42578125" style="263" customWidth="1"/>
    <col min="10514" max="10514" width="13.42578125" style="263" customWidth="1"/>
    <col min="10515" max="10515" width="26" style="263" customWidth="1"/>
    <col min="10516" max="10516" width="4.5703125" style="263" customWidth="1"/>
    <col min="10517" max="10752" width="9.140625" style="263"/>
    <col min="10753" max="10753" width="11" style="263" customWidth="1"/>
    <col min="10754" max="10754" width="51.7109375" style="263" customWidth="1"/>
    <col min="10755" max="10755" width="16.28515625" style="263" customWidth="1"/>
    <col min="10756" max="10756" width="14" style="263" customWidth="1"/>
    <col min="10757" max="10757" width="13.7109375" style="263" customWidth="1"/>
    <col min="10758" max="10758" width="17.140625" style="263" customWidth="1"/>
    <col min="10759" max="10759" width="15.28515625" style="263" bestFit="1" customWidth="1"/>
    <col min="10760" max="10760" width="18.5703125" style="263" customWidth="1"/>
    <col min="10761" max="10761" width="12.42578125" style="263" customWidth="1"/>
    <col min="10762" max="10762" width="13.140625" style="263" bestFit="1" customWidth="1"/>
    <col min="10763" max="10763" width="13.5703125" style="263" bestFit="1" customWidth="1"/>
    <col min="10764" max="10764" width="14.85546875" style="263" customWidth="1"/>
    <col min="10765" max="10766" width="16.28515625" style="263" customWidth="1"/>
    <col min="10767" max="10767" width="15.28515625" style="263" customWidth="1"/>
    <col min="10768" max="10768" width="14.7109375" style="263" customWidth="1"/>
    <col min="10769" max="10769" width="14.42578125" style="263" customWidth="1"/>
    <col min="10770" max="10770" width="13.42578125" style="263" customWidth="1"/>
    <col min="10771" max="10771" width="26" style="263" customWidth="1"/>
    <col min="10772" max="10772" width="4.5703125" style="263" customWidth="1"/>
    <col min="10773" max="11008" width="9.140625" style="263"/>
    <col min="11009" max="11009" width="11" style="263" customWidth="1"/>
    <col min="11010" max="11010" width="51.7109375" style="263" customWidth="1"/>
    <col min="11011" max="11011" width="16.28515625" style="263" customWidth="1"/>
    <col min="11012" max="11012" width="14" style="263" customWidth="1"/>
    <col min="11013" max="11013" width="13.7109375" style="263" customWidth="1"/>
    <col min="11014" max="11014" width="17.140625" style="263" customWidth="1"/>
    <col min="11015" max="11015" width="15.28515625" style="263" bestFit="1" customWidth="1"/>
    <col min="11016" max="11016" width="18.5703125" style="263" customWidth="1"/>
    <col min="11017" max="11017" width="12.42578125" style="263" customWidth="1"/>
    <col min="11018" max="11018" width="13.140625" style="263" bestFit="1" customWidth="1"/>
    <col min="11019" max="11019" width="13.5703125" style="263" bestFit="1" customWidth="1"/>
    <col min="11020" max="11020" width="14.85546875" style="263" customWidth="1"/>
    <col min="11021" max="11022" width="16.28515625" style="263" customWidth="1"/>
    <col min="11023" max="11023" width="15.28515625" style="263" customWidth="1"/>
    <col min="11024" max="11024" width="14.7109375" style="263" customWidth="1"/>
    <col min="11025" max="11025" width="14.42578125" style="263" customWidth="1"/>
    <col min="11026" max="11026" width="13.42578125" style="263" customWidth="1"/>
    <col min="11027" max="11027" width="26" style="263" customWidth="1"/>
    <col min="11028" max="11028" width="4.5703125" style="263" customWidth="1"/>
    <col min="11029" max="11264" width="9.140625" style="263"/>
    <col min="11265" max="11265" width="11" style="263" customWidth="1"/>
    <col min="11266" max="11266" width="51.7109375" style="263" customWidth="1"/>
    <col min="11267" max="11267" width="16.28515625" style="263" customWidth="1"/>
    <col min="11268" max="11268" width="14" style="263" customWidth="1"/>
    <col min="11269" max="11269" width="13.7109375" style="263" customWidth="1"/>
    <col min="11270" max="11270" width="17.140625" style="263" customWidth="1"/>
    <col min="11271" max="11271" width="15.28515625" style="263" bestFit="1" customWidth="1"/>
    <col min="11272" max="11272" width="18.5703125" style="263" customWidth="1"/>
    <col min="11273" max="11273" width="12.42578125" style="263" customWidth="1"/>
    <col min="11274" max="11274" width="13.140625" style="263" bestFit="1" customWidth="1"/>
    <col min="11275" max="11275" width="13.5703125" style="263" bestFit="1" customWidth="1"/>
    <col min="11276" max="11276" width="14.85546875" style="263" customWidth="1"/>
    <col min="11277" max="11278" width="16.28515625" style="263" customWidth="1"/>
    <col min="11279" max="11279" width="15.28515625" style="263" customWidth="1"/>
    <col min="11280" max="11280" width="14.7109375" style="263" customWidth="1"/>
    <col min="11281" max="11281" width="14.42578125" style="263" customWidth="1"/>
    <col min="11282" max="11282" width="13.42578125" style="263" customWidth="1"/>
    <col min="11283" max="11283" width="26" style="263" customWidth="1"/>
    <col min="11284" max="11284" width="4.5703125" style="263" customWidth="1"/>
    <col min="11285" max="11520" width="9.140625" style="263"/>
    <col min="11521" max="11521" width="11" style="263" customWidth="1"/>
    <col min="11522" max="11522" width="51.7109375" style="263" customWidth="1"/>
    <col min="11523" max="11523" width="16.28515625" style="263" customWidth="1"/>
    <col min="11524" max="11524" width="14" style="263" customWidth="1"/>
    <col min="11525" max="11525" width="13.7109375" style="263" customWidth="1"/>
    <col min="11526" max="11526" width="17.140625" style="263" customWidth="1"/>
    <col min="11527" max="11527" width="15.28515625" style="263" bestFit="1" customWidth="1"/>
    <col min="11528" max="11528" width="18.5703125" style="263" customWidth="1"/>
    <col min="11529" max="11529" width="12.42578125" style="263" customWidth="1"/>
    <col min="11530" max="11530" width="13.140625" style="263" bestFit="1" customWidth="1"/>
    <col min="11531" max="11531" width="13.5703125" style="263" bestFit="1" customWidth="1"/>
    <col min="11532" max="11532" width="14.85546875" style="263" customWidth="1"/>
    <col min="11533" max="11534" width="16.28515625" style="263" customWidth="1"/>
    <col min="11535" max="11535" width="15.28515625" style="263" customWidth="1"/>
    <col min="11536" max="11536" width="14.7109375" style="263" customWidth="1"/>
    <col min="11537" max="11537" width="14.42578125" style="263" customWidth="1"/>
    <col min="11538" max="11538" width="13.42578125" style="263" customWidth="1"/>
    <col min="11539" max="11539" width="26" style="263" customWidth="1"/>
    <col min="11540" max="11540" width="4.5703125" style="263" customWidth="1"/>
    <col min="11541" max="11776" width="9.140625" style="263"/>
    <col min="11777" max="11777" width="11" style="263" customWidth="1"/>
    <col min="11778" max="11778" width="51.7109375" style="263" customWidth="1"/>
    <col min="11779" max="11779" width="16.28515625" style="263" customWidth="1"/>
    <col min="11780" max="11780" width="14" style="263" customWidth="1"/>
    <col min="11781" max="11781" width="13.7109375" style="263" customWidth="1"/>
    <col min="11782" max="11782" width="17.140625" style="263" customWidth="1"/>
    <col min="11783" max="11783" width="15.28515625" style="263" bestFit="1" customWidth="1"/>
    <col min="11784" max="11784" width="18.5703125" style="263" customWidth="1"/>
    <col min="11785" max="11785" width="12.42578125" style="263" customWidth="1"/>
    <col min="11786" max="11786" width="13.140625" style="263" bestFit="1" customWidth="1"/>
    <col min="11787" max="11787" width="13.5703125" style="263" bestFit="1" customWidth="1"/>
    <col min="11788" max="11788" width="14.85546875" style="263" customWidth="1"/>
    <col min="11789" max="11790" width="16.28515625" style="263" customWidth="1"/>
    <col min="11791" max="11791" width="15.28515625" style="263" customWidth="1"/>
    <col min="11792" max="11792" width="14.7109375" style="263" customWidth="1"/>
    <col min="11793" max="11793" width="14.42578125" style="263" customWidth="1"/>
    <col min="11794" max="11794" width="13.42578125" style="263" customWidth="1"/>
    <col min="11795" max="11795" width="26" style="263" customWidth="1"/>
    <col min="11796" max="11796" width="4.5703125" style="263" customWidth="1"/>
    <col min="11797" max="12032" width="9.140625" style="263"/>
    <col min="12033" max="12033" width="11" style="263" customWidth="1"/>
    <col min="12034" max="12034" width="51.7109375" style="263" customWidth="1"/>
    <col min="12035" max="12035" width="16.28515625" style="263" customWidth="1"/>
    <col min="12036" max="12036" width="14" style="263" customWidth="1"/>
    <col min="12037" max="12037" width="13.7109375" style="263" customWidth="1"/>
    <col min="12038" max="12038" width="17.140625" style="263" customWidth="1"/>
    <col min="12039" max="12039" width="15.28515625" style="263" bestFit="1" customWidth="1"/>
    <col min="12040" max="12040" width="18.5703125" style="263" customWidth="1"/>
    <col min="12041" max="12041" width="12.42578125" style="263" customWidth="1"/>
    <col min="12042" max="12042" width="13.140625" style="263" bestFit="1" customWidth="1"/>
    <col min="12043" max="12043" width="13.5703125" style="263" bestFit="1" customWidth="1"/>
    <col min="12044" max="12044" width="14.85546875" style="263" customWidth="1"/>
    <col min="12045" max="12046" width="16.28515625" style="263" customWidth="1"/>
    <col min="12047" max="12047" width="15.28515625" style="263" customWidth="1"/>
    <col min="12048" max="12048" width="14.7109375" style="263" customWidth="1"/>
    <col min="12049" max="12049" width="14.42578125" style="263" customWidth="1"/>
    <col min="12050" max="12050" width="13.42578125" style="263" customWidth="1"/>
    <col min="12051" max="12051" width="26" style="263" customWidth="1"/>
    <col min="12052" max="12052" width="4.5703125" style="263" customWidth="1"/>
    <col min="12053" max="12288" width="9.140625" style="263"/>
    <col min="12289" max="12289" width="11" style="263" customWidth="1"/>
    <col min="12290" max="12290" width="51.7109375" style="263" customWidth="1"/>
    <col min="12291" max="12291" width="16.28515625" style="263" customWidth="1"/>
    <col min="12292" max="12292" width="14" style="263" customWidth="1"/>
    <col min="12293" max="12293" width="13.7109375" style="263" customWidth="1"/>
    <col min="12294" max="12294" width="17.140625" style="263" customWidth="1"/>
    <col min="12295" max="12295" width="15.28515625" style="263" bestFit="1" customWidth="1"/>
    <col min="12296" max="12296" width="18.5703125" style="263" customWidth="1"/>
    <col min="12297" max="12297" width="12.42578125" style="263" customWidth="1"/>
    <col min="12298" max="12298" width="13.140625" style="263" bestFit="1" customWidth="1"/>
    <col min="12299" max="12299" width="13.5703125" style="263" bestFit="1" customWidth="1"/>
    <col min="12300" max="12300" width="14.85546875" style="263" customWidth="1"/>
    <col min="12301" max="12302" width="16.28515625" style="263" customWidth="1"/>
    <col min="12303" max="12303" width="15.28515625" style="263" customWidth="1"/>
    <col min="12304" max="12304" width="14.7109375" style="263" customWidth="1"/>
    <col min="12305" max="12305" width="14.42578125" style="263" customWidth="1"/>
    <col min="12306" max="12306" width="13.42578125" style="263" customWidth="1"/>
    <col min="12307" max="12307" width="26" style="263" customWidth="1"/>
    <col min="12308" max="12308" width="4.5703125" style="263" customWidth="1"/>
    <col min="12309" max="12544" width="9.140625" style="263"/>
    <col min="12545" max="12545" width="11" style="263" customWidth="1"/>
    <col min="12546" max="12546" width="51.7109375" style="263" customWidth="1"/>
    <col min="12547" max="12547" width="16.28515625" style="263" customWidth="1"/>
    <col min="12548" max="12548" width="14" style="263" customWidth="1"/>
    <col min="12549" max="12549" width="13.7109375" style="263" customWidth="1"/>
    <col min="12550" max="12550" width="17.140625" style="263" customWidth="1"/>
    <col min="12551" max="12551" width="15.28515625" style="263" bestFit="1" customWidth="1"/>
    <col min="12552" max="12552" width="18.5703125" style="263" customWidth="1"/>
    <col min="12553" max="12553" width="12.42578125" style="263" customWidth="1"/>
    <col min="12554" max="12554" width="13.140625" style="263" bestFit="1" customWidth="1"/>
    <col min="12555" max="12555" width="13.5703125" style="263" bestFit="1" customWidth="1"/>
    <col min="12556" max="12556" width="14.85546875" style="263" customWidth="1"/>
    <col min="12557" max="12558" width="16.28515625" style="263" customWidth="1"/>
    <col min="12559" max="12559" width="15.28515625" style="263" customWidth="1"/>
    <col min="12560" max="12560" width="14.7109375" style="263" customWidth="1"/>
    <col min="12561" max="12561" width="14.42578125" style="263" customWidth="1"/>
    <col min="12562" max="12562" width="13.42578125" style="263" customWidth="1"/>
    <col min="12563" max="12563" width="26" style="263" customWidth="1"/>
    <col min="12564" max="12564" width="4.5703125" style="263" customWidth="1"/>
    <col min="12565" max="12800" width="9.140625" style="263"/>
    <col min="12801" max="12801" width="11" style="263" customWidth="1"/>
    <col min="12802" max="12802" width="51.7109375" style="263" customWidth="1"/>
    <col min="12803" max="12803" width="16.28515625" style="263" customWidth="1"/>
    <col min="12804" max="12804" width="14" style="263" customWidth="1"/>
    <col min="12805" max="12805" width="13.7109375" style="263" customWidth="1"/>
    <col min="12806" max="12806" width="17.140625" style="263" customWidth="1"/>
    <col min="12807" max="12807" width="15.28515625" style="263" bestFit="1" customWidth="1"/>
    <col min="12808" max="12808" width="18.5703125" style="263" customWidth="1"/>
    <col min="12809" max="12809" width="12.42578125" style="263" customWidth="1"/>
    <col min="12810" max="12810" width="13.140625" style="263" bestFit="1" customWidth="1"/>
    <col min="12811" max="12811" width="13.5703125" style="263" bestFit="1" customWidth="1"/>
    <col min="12812" max="12812" width="14.85546875" style="263" customWidth="1"/>
    <col min="12813" max="12814" width="16.28515625" style="263" customWidth="1"/>
    <col min="12815" max="12815" width="15.28515625" style="263" customWidth="1"/>
    <col min="12816" max="12816" width="14.7109375" style="263" customWidth="1"/>
    <col min="12817" max="12817" width="14.42578125" style="263" customWidth="1"/>
    <col min="12818" max="12818" width="13.42578125" style="263" customWidth="1"/>
    <col min="12819" max="12819" width="26" style="263" customWidth="1"/>
    <col min="12820" max="12820" width="4.5703125" style="263" customWidth="1"/>
    <col min="12821" max="13056" width="9.140625" style="263"/>
    <col min="13057" max="13057" width="11" style="263" customWidth="1"/>
    <col min="13058" max="13058" width="51.7109375" style="263" customWidth="1"/>
    <col min="13059" max="13059" width="16.28515625" style="263" customWidth="1"/>
    <col min="13060" max="13060" width="14" style="263" customWidth="1"/>
    <col min="13061" max="13061" width="13.7109375" style="263" customWidth="1"/>
    <col min="13062" max="13062" width="17.140625" style="263" customWidth="1"/>
    <col min="13063" max="13063" width="15.28515625" style="263" bestFit="1" customWidth="1"/>
    <col min="13064" max="13064" width="18.5703125" style="263" customWidth="1"/>
    <col min="13065" max="13065" width="12.42578125" style="263" customWidth="1"/>
    <col min="13066" max="13066" width="13.140625" style="263" bestFit="1" customWidth="1"/>
    <col min="13067" max="13067" width="13.5703125" style="263" bestFit="1" customWidth="1"/>
    <col min="13068" max="13068" width="14.85546875" style="263" customWidth="1"/>
    <col min="13069" max="13070" width="16.28515625" style="263" customWidth="1"/>
    <col min="13071" max="13071" width="15.28515625" style="263" customWidth="1"/>
    <col min="13072" max="13072" width="14.7109375" style="263" customWidth="1"/>
    <col min="13073" max="13073" width="14.42578125" style="263" customWidth="1"/>
    <col min="13074" max="13074" width="13.42578125" style="263" customWidth="1"/>
    <col min="13075" max="13075" width="26" style="263" customWidth="1"/>
    <col min="13076" max="13076" width="4.5703125" style="263" customWidth="1"/>
    <col min="13077" max="13312" width="9.140625" style="263"/>
    <col min="13313" max="13313" width="11" style="263" customWidth="1"/>
    <col min="13314" max="13314" width="51.7109375" style="263" customWidth="1"/>
    <col min="13315" max="13315" width="16.28515625" style="263" customWidth="1"/>
    <col min="13316" max="13316" width="14" style="263" customWidth="1"/>
    <col min="13317" max="13317" width="13.7109375" style="263" customWidth="1"/>
    <col min="13318" max="13318" width="17.140625" style="263" customWidth="1"/>
    <col min="13319" max="13319" width="15.28515625" style="263" bestFit="1" customWidth="1"/>
    <col min="13320" max="13320" width="18.5703125" style="263" customWidth="1"/>
    <col min="13321" max="13321" width="12.42578125" style="263" customWidth="1"/>
    <col min="13322" max="13322" width="13.140625" style="263" bestFit="1" customWidth="1"/>
    <col min="13323" max="13323" width="13.5703125" style="263" bestFit="1" customWidth="1"/>
    <col min="13324" max="13324" width="14.85546875" style="263" customWidth="1"/>
    <col min="13325" max="13326" width="16.28515625" style="263" customWidth="1"/>
    <col min="13327" max="13327" width="15.28515625" style="263" customWidth="1"/>
    <col min="13328" max="13328" width="14.7109375" style="263" customWidth="1"/>
    <col min="13329" max="13329" width="14.42578125" style="263" customWidth="1"/>
    <col min="13330" max="13330" width="13.42578125" style="263" customWidth="1"/>
    <col min="13331" max="13331" width="26" style="263" customWidth="1"/>
    <col min="13332" max="13332" width="4.5703125" style="263" customWidth="1"/>
    <col min="13333" max="13568" width="9.140625" style="263"/>
    <col min="13569" max="13569" width="11" style="263" customWidth="1"/>
    <col min="13570" max="13570" width="51.7109375" style="263" customWidth="1"/>
    <col min="13571" max="13571" width="16.28515625" style="263" customWidth="1"/>
    <col min="13572" max="13572" width="14" style="263" customWidth="1"/>
    <col min="13573" max="13573" width="13.7109375" style="263" customWidth="1"/>
    <col min="13574" max="13574" width="17.140625" style="263" customWidth="1"/>
    <col min="13575" max="13575" width="15.28515625" style="263" bestFit="1" customWidth="1"/>
    <col min="13576" max="13576" width="18.5703125" style="263" customWidth="1"/>
    <col min="13577" max="13577" width="12.42578125" style="263" customWidth="1"/>
    <col min="13578" max="13578" width="13.140625" style="263" bestFit="1" customWidth="1"/>
    <col min="13579" max="13579" width="13.5703125" style="263" bestFit="1" customWidth="1"/>
    <col min="13580" max="13580" width="14.85546875" style="263" customWidth="1"/>
    <col min="13581" max="13582" width="16.28515625" style="263" customWidth="1"/>
    <col min="13583" max="13583" width="15.28515625" style="263" customWidth="1"/>
    <col min="13584" max="13584" width="14.7109375" style="263" customWidth="1"/>
    <col min="13585" max="13585" width="14.42578125" style="263" customWidth="1"/>
    <col min="13586" max="13586" width="13.42578125" style="263" customWidth="1"/>
    <col min="13587" max="13587" width="26" style="263" customWidth="1"/>
    <col min="13588" max="13588" width="4.5703125" style="263" customWidth="1"/>
    <col min="13589" max="13824" width="9.140625" style="263"/>
    <col min="13825" max="13825" width="11" style="263" customWidth="1"/>
    <col min="13826" max="13826" width="51.7109375" style="263" customWidth="1"/>
    <col min="13827" max="13827" width="16.28515625" style="263" customWidth="1"/>
    <col min="13828" max="13828" width="14" style="263" customWidth="1"/>
    <col min="13829" max="13829" width="13.7109375" style="263" customWidth="1"/>
    <col min="13830" max="13830" width="17.140625" style="263" customWidth="1"/>
    <col min="13831" max="13831" width="15.28515625" style="263" bestFit="1" customWidth="1"/>
    <col min="13832" max="13832" width="18.5703125" style="263" customWidth="1"/>
    <col min="13833" max="13833" width="12.42578125" style="263" customWidth="1"/>
    <col min="13834" max="13834" width="13.140625" style="263" bestFit="1" customWidth="1"/>
    <col min="13835" max="13835" width="13.5703125" style="263" bestFit="1" customWidth="1"/>
    <col min="13836" max="13836" width="14.85546875" style="263" customWidth="1"/>
    <col min="13837" max="13838" width="16.28515625" style="263" customWidth="1"/>
    <col min="13839" max="13839" width="15.28515625" style="263" customWidth="1"/>
    <col min="13840" max="13840" width="14.7109375" style="263" customWidth="1"/>
    <col min="13841" max="13841" width="14.42578125" style="263" customWidth="1"/>
    <col min="13842" max="13842" width="13.42578125" style="263" customWidth="1"/>
    <col min="13843" max="13843" width="26" style="263" customWidth="1"/>
    <col min="13844" max="13844" width="4.5703125" style="263" customWidth="1"/>
    <col min="13845" max="14080" width="9.140625" style="263"/>
    <col min="14081" max="14081" width="11" style="263" customWidth="1"/>
    <col min="14082" max="14082" width="51.7109375" style="263" customWidth="1"/>
    <col min="14083" max="14083" width="16.28515625" style="263" customWidth="1"/>
    <col min="14084" max="14084" width="14" style="263" customWidth="1"/>
    <col min="14085" max="14085" width="13.7109375" style="263" customWidth="1"/>
    <col min="14086" max="14086" width="17.140625" style="263" customWidth="1"/>
    <col min="14087" max="14087" width="15.28515625" style="263" bestFit="1" customWidth="1"/>
    <col min="14088" max="14088" width="18.5703125" style="263" customWidth="1"/>
    <col min="14089" max="14089" width="12.42578125" style="263" customWidth="1"/>
    <col min="14090" max="14090" width="13.140625" style="263" bestFit="1" customWidth="1"/>
    <col min="14091" max="14091" width="13.5703125" style="263" bestFit="1" customWidth="1"/>
    <col min="14092" max="14092" width="14.85546875" style="263" customWidth="1"/>
    <col min="14093" max="14094" width="16.28515625" style="263" customWidth="1"/>
    <col min="14095" max="14095" width="15.28515625" style="263" customWidth="1"/>
    <col min="14096" max="14096" width="14.7109375" style="263" customWidth="1"/>
    <col min="14097" max="14097" width="14.42578125" style="263" customWidth="1"/>
    <col min="14098" max="14098" width="13.42578125" style="263" customWidth="1"/>
    <col min="14099" max="14099" width="26" style="263" customWidth="1"/>
    <col min="14100" max="14100" width="4.5703125" style="263" customWidth="1"/>
    <col min="14101" max="14336" width="9.140625" style="263"/>
    <col min="14337" max="14337" width="11" style="263" customWidth="1"/>
    <col min="14338" max="14338" width="51.7109375" style="263" customWidth="1"/>
    <col min="14339" max="14339" width="16.28515625" style="263" customWidth="1"/>
    <col min="14340" max="14340" width="14" style="263" customWidth="1"/>
    <col min="14341" max="14341" width="13.7109375" style="263" customWidth="1"/>
    <col min="14342" max="14342" width="17.140625" style="263" customWidth="1"/>
    <col min="14343" max="14343" width="15.28515625" style="263" bestFit="1" customWidth="1"/>
    <col min="14344" max="14344" width="18.5703125" style="263" customWidth="1"/>
    <col min="14345" max="14345" width="12.42578125" style="263" customWidth="1"/>
    <col min="14346" max="14346" width="13.140625" style="263" bestFit="1" customWidth="1"/>
    <col min="14347" max="14347" width="13.5703125" style="263" bestFit="1" customWidth="1"/>
    <col min="14348" max="14348" width="14.85546875" style="263" customWidth="1"/>
    <col min="14349" max="14350" width="16.28515625" style="263" customWidth="1"/>
    <col min="14351" max="14351" width="15.28515625" style="263" customWidth="1"/>
    <col min="14352" max="14352" width="14.7109375" style="263" customWidth="1"/>
    <col min="14353" max="14353" width="14.42578125" style="263" customWidth="1"/>
    <col min="14354" max="14354" width="13.42578125" style="263" customWidth="1"/>
    <col min="14355" max="14355" width="26" style="263" customWidth="1"/>
    <col min="14356" max="14356" width="4.5703125" style="263" customWidth="1"/>
    <col min="14357" max="14592" width="9.140625" style="263"/>
    <col min="14593" max="14593" width="11" style="263" customWidth="1"/>
    <col min="14594" max="14594" width="51.7109375" style="263" customWidth="1"/>
    <col min="14595" max="14595" width="16.28515625" style="263" customWidth="1"/>
    <col min="14596" max="14596" width="14" style="263" customWidth="1"/>
    <col min="14597" max="14597" width="13.7109375" style="263" customWidth="1"/>
    <col min="14598" max="14598" width="17.140625" style="263" customWidth="1"/>
    <col min="14599" max="14599" width="15.28515625" style="263" bestFit="1" customWidth="1"/>
    <col min="14600" max="14600" width="18.5703125" style="263" customWidth="1"/>
    <col min="14601" max="14601" width="12.42578125" style="263" customWidth="1"/>
    <col min="14602" max="14602" width="13.140625" style="263" bestFit="1" customWidth="1"/>
    <col min="14603" max="14603" width="13.5703125" style="263" bestFit="1" customWidth="1"/>
    <col min="14604" max="14604" width="14.85546875" style="263" customWidth="1"/>
    <col min="14605" max="14606" width="16.28515625" style="263" customWidth="1"/>
    <col min="14607" max="14607" width="15.28515625" style="263" customWidth="1"/>
    <col min="14608" max="14608" width="14.7109375" style="263" customWidth="1"/>
    <col min="14609" max="14609" width="14.42578125" style="263" customWidth="1"/>
    <col min="14610" max="14610" width="13.42578125" style="263" customWidth="1"/>
    <col min="14611" max="14611" width="26" style="263" customWidth="1"/>
    <col min="14612" max="14612" width="4.5703125" style="263" customWidth="1"/>
    <col min="14613" max="14848" width="9.140625" style="263"/>
    <col min="14849" max="14849" width="11" style="263" customWidth="1"/>
    <col min="14850" max="14850" width="51.7109375" style="263" customWidth="1"/>
    <col min="14851" max="14851" width="16.28515625" style="263" customWidth="1"/>
    <col min="14852" max="14852" width="14" style="263" customWidth="1"/>
    <col min="14853" max="14853" width="13.7109375" style="263" customWidth="1"/>
    <col min="14854" max="14854" width="17.140625" style="263" customWidth="1"/>
    <col min="14855" max="14855" width="15.28515625" style="263" bestFit="1" customWidth="1"/>
    <col min="14856" max="14856" width="18.5703125" style="263" customWidth="1"/>
    <col min="14857" max="14857" width="12.42578125" style="263" customWidth="1"/>
    <col min="14858" max="14858" width="13.140625" style="263" bestFit="1" customWidth="1"/>
    <col min="14859" max="14859" width="13.5703125" style="263" bestFit="1" customWidth="1"/>
    <col min="14860" max="14860" width="14.85546875" style="263" customWidth="1"/>
    <col min="14861" max="14862" width="16.28515625" style="263" customWidth="1"/>
    <col min="14863" max="14863" width="15.28515625" style="263" customWidth="1"/>
    <col min="14864" max="14864" width="14.7109375" style="263" customWidth="1"/>
    <col min="14865" max="14865" width="14.42578125" style="263" customWidth="1"/>
    <col min="14866" max="14866" width="13.42578125" style="263" customWidth="1"/>
    <col min="14867" max="14867" width="26" style="263" customWidth="1"/>
    <col min="14868" max="14868" width="4.5703125" style="263" customWidth="1"/>
    <col min="14869" max="15104" width="9.140625" style="263"/>
    <col min="15105" max="15105" width="11" style="263" customWidth="1"/>
    <col min="15106" max="15106" width="51.7109375" style="263" customWidth="1"/>
    <col min="15107" max="15107" width="16.28515625" style="263" customWidth="1"/>
    <col min="15108" max="15108" width="14" style="263" customWidth="1"/>
    <col min="15109" max="15109" width="13.7109375" style="263" customWidth="1"/>
    <col min="15110" max="15110" width="17.140625" style="263" customWidth="1"/>
    <col min="15111" max="15111" width="15.28515625" style="263" bestFit="1" customWidth="1"/>
    <col min="15112" max="15112" width="18.5703125" style="263" customWidth="1"/>
    <col min="15113" max="15113" width="12.42578125" style="263" customWidth="1"/>
    <col min="15114" max="15114" width="13.140625" style="263" bestFit="1" customWidth="1"/>
    <col min="15115" max="15115" width="13.5703125" style="263" bestFit="1" customWidth="1"/>
    <col min="15116" max="15116" width="14.85546875" style="263" customWidth="1"/>
    <col min="15117" max="15118" width="16.28515625" style="263" customWidth="1"/>
    <col min="15119" max="15119" width="15.28515625" style="263" customWidth="1"/>
    <col min="15120" max="15120" width="14.7109375" style="263" customWidth="1"/>
    <col min="15121" max="15121" width="14.42578125" style="263" customWidth="1"/>
    <col min="15122" max="15122" width="13.42578125" style="263" customWidth="1"/>
    <col min="15123" max="15123" width="26" style="263" customWidth="1"/>
    <col min="15124" max="15124" width="4.5703125" style="263" customWidth="1"/>
    <col min="15125" max="15360" width="9.140625" style="263"/>
    <col min="15361" max="15361" width="11" style="263" customWidth="1"/>
    <col min="15362" max="15362" width="51.7109375" style="263" customWidth="1"/>
    <col min="15363" max="15363" width="16.28515625" style="263" customWidth="1"/>
    <col min="15364" max="15364" width="14" style="263" customWidth="1"/>
    <col min="15365" max="15365" width="13.7109375" style="263" customWidth="1"/>
    <col min="15366" max="15366" width="17.140625" style="263" customWidth="1"/>
    <col min="15367" max="15367" width="15.28515625" style="263" bestFit="1" customWidth="1"/>
    <col min="15368" max="15368" width="18.5703125" style="263" customWidth="1"/>
    <col min="15369" max="15369" width="12.42578125" style="263" customWidth="1"/>
    <col min="15370" max="15370" width="13.140625" style="263" bestFit="1" customWidth="1"/>
    <col min="15371" max="15371" width="13.5703125" style="263" bestFit="1" customWidth="1"/>
    <col min="15372" max="15372" width="14.85546875" style="263" customWidth="1"/>
    <col min="15373" max="15374" width="16.28515625" style="263" customWidth="1"/>
    <col min="15375" max="15375" width="15.28515625" style="263" customWidth="1"/>
    <col min="15376" max="15376" width="14.7109375" style="263" customWidth="1"/>
    <col min="15377" max="15377" width="14.42578125" style="263" customWidth="1"/>
    <col min="15378" max="15378" width="13.42578125" style="263" customWidth="1"/>
    <col min="15379" max="15379" width="26" style="263" customWidth="1"/>
    <col min="15380" max="15380" width="4.5703125" style="263" customWidth="1"/>
    <col min="15381" max="15616" width="9.140625" style="263"/>
    <col min="15617" max="15617" width="11" style="263" customWidth="1"/>
    <col min="15618" max="15618" width="51.7109375" style="263" customWidth="1"/>
    <col min="15619" max="15619" width="16.28515625" style="263" customWidth="1"/>
    <col min="15620" max="15620" width="14" style="263" customWidth="1"/>
    <col min="15621" max="15621" width="13.7109375" style="263" customWidth="1"/>
    <col min="15622" max="15622" width="17.140625" style="263" customWidth="1"/>
    <col min="15623" max="15623" width="15.28515625" style="263" bestFit="1" customWidth="1"/>
    <col min="15624" max="15624" width="18.5703125" style="263" customWidth="1"/>
    <col min="15625" max="15625" width="12.42578125" style="263" customWidth="1"/>
    <col min="15626" max="15626" width="13.140625" style="263" bestFit="1" customWidth="1"/>
    <col min="15627" max="15627" width="13.5703125" style="263" bestFit="1" customWidth="1"/>
    <col min="15628" max="15628" width="14.85546875" style="263" customWidth="1"/>
    <col min="15629" max="15630" width="16.28515625" style="263" customWidth="1"/>
    <col min="15631" max="15631" width="15.28515625" style="263" customWidth="1"/>
    <col min="15632" max="15632" width="14.7109375" style="263" customWidth="1"/>
    <col min="15633" max="15633" width="14.42578125" style="263" customWidth="1"/>
    <col min="15634" max="15634" width="13.42578125" style="263" customWidth="1"/>
    <col min="15635" max="15635" width="26" style="263" customWidth="1"/>
    <col min="15636" max="15636" width="4.5703125" style="263" customWidth="1"/>
    <col min="15637" max="15872" width="9.140625" style="263"/>
    <col min="15873" max="15873" width="11" style="263" customWidth="1"/>
    <col min="15874" max="15874" width="51.7109375" style="263" customWidth="1"/>
    <col min="15875" max="15875" width="16.28515625" style="263" customWidth="1"/>
    <col min="15876" max="15876" width="14" style="263" customWidth="1"/>
    <col min="15877" max="15877" width="13.7109375" style="263" customWidth="1"/>
    <col min="15878" max="15878" width="17.140625" style="263" customWidth="1"/>
    <col min="15879" max="15879" width="15.28515625" style="263" bestFit="1" customWidth="1"/>
    <col min="15880" max="15880" width="18.5703125" style="263" customWidth="1"/>
    <col min="15881" max="15881" width="12.42578125" style="263" customWidth="1"/>
    <col min="15882" max="15882" width="13.140625" style="263" bestFit="1" customWidth="1"/>
    <col min="15883" max="15883" width="13.5703125" style="263" bestFit="1" customWidth="1"/>
    <col min="15884" max="15884" width="14.85546875" style="263" customWidth="1"/>
    <col min="15885" max="15886" width="16.28515625" style="263" customWidth="1"/>
    <col min="15887" max="15887" width="15.28515625" style="263" customWidth="1"/>
    <col min="15888" max="15888" width="14.7109375" style="263" customWidth="1"/>
    <col min="15889" max="15889" width="14.42578125" style="263" customWidth="1"/>
    <col min="15890" max="15890" width="13.42578125" style="263" customWidth="1"/>
    <col min="15891" max="15891" width="26" style="263" customWidth="1"/>
    <col min="15892" max="15892" width="4.5703125" style="263" customWidth="1"/>
    <col min="15893" max="16128" width="9.140625" style="263"/>
    <col min="16129" max="16129" width="11" style="263" customWidth="1"/>
    <col min="16130" max="16130" width="51.7109375" style="263" customWidth="1"/>
    <col min="16131" max="16131" width="16.28515625" style="263" customWidth="1"/>
    <col min="16132" max="16132" width="14" style="263" customWidth="1"/>
    <col min="16133" max="16133" width="13.7109375" style="263" customWidth="1"/>
    <col min="16134" max="16134" width="17.140625" style="263" customWidth="1"/>
    <col min="16135" max="16135" width="15.28515625" style="263" bestFit="1" customWidth="1"/>
    <col min="16136" max="16136" width="18.5703125" style="263" customWidth="1"/>
    <col min="16137" max="16137" width="12.42578125" style="263" customWidth="1"/>
    <col min="16138" max="16138" width="13.140625" style="263" bestFit="1" customWidth="1"/>
    <col min="16139" max="16139" width="13.5703125" style="263" bestFit="1" customWidth="1"/>
    <col min="16140" max="16140" width="14.85546875" style="263" customWidth="1"/>
    <col min="16141" max="16142" width="16.28515625" style="263" customWidth="1"/>
    <col min="16143" max="16143" width="15.28515625" style="263" customWidth="1"/>
    <col min="16144" max="16144" width="14.7109375" style="263" customWidth="1"/>
    <col min="16145" max="16145" width="14.42578125" style="263" customWidth="1"/>
    <col min="16146" max="16146" width="13.42578125" style="263" customWidth="1"/>
    <col min="16147" max="16147" width="26" style="263" customWidth="1"/>
    <col min="16148" max="16148" width="4.5703125" style="263" customWidth="1"/>
    <col min="16149" max="16384" width="9.140625" style="263"/>
  </cols>
  <sheetData>
    <row r="1" spans="1:9" ht="20.25" x14ac:dyDescent="0.3">
      <c r="B1" s="264" t="str">
        <f>[4]Cover!C22</f>
        <v>Energex</v>
      </c>
      <c r="C1" s="265"/>
    </row>
    <row r="2" spans="1:9" ht="20.25" x14ac:dyDescent="0.3">
      <c r="B2" s="264" t="s">
        <v>184</v>
      </c>
      <c r="C2" s="265"/>
    </row>
    <row r="3" spans="1:9" ht="20.25" x14ac:dyDescent="0.3">
      <c r="B3" s="267" t="str">
        <f>[5]Cover!C26</f>
        <v>2012-13</v>
      </c>
      <c r="C3" s="265"/>
    </row>
    <row r="4" spans="1:9" ht="20.25" x14ac:dyDescent="0.25">
      <c r="B4" s="268"/>
      <c r="C4" s="265"/>
      <c r="E4" s="269"/>
      <c r="G4" s="270"/>
    </row>
    <row r="5" spans="1:9" ht="33" customHeight="1" x14ac:dyDescent="0.2">
      <c r="B5" s="555" t="s">
        <v>460</v>
      </c>
      <c r="C5" s="556"/>
      <c r="D5" s="556"/>
      <c r="E5" s="556"/>
      <c r="F5" s="556"/>
      <c r="G5" s="270"/>
    </row>
    <row r="6" spans="1:9" ht="20.25" x14ac:dyDescent="0.25">
      <c r="B6" s="268"/>
      <c r="C6" s="265"/>
      <c r="E6" s="269"/>
      <c r="G6" s="270"/>
    </row>
    <row r="7" spans="1:9" x14ac:dyDescent="0.2">
      <c r="B7" s="271" t="s">
        <v>185</v>
      </c>
      <c r="C7" s="272"/>
      <c r="D7" s="272"/>
      <c r="E7" s="272"/>
      <c r="F7" s="273"/>
    </row>
    <row r="8" spans="1:9" x14ac:dyDescent="0.2">
      <c r="B8" s="274" t="s">
        <v>186</v>
      </c>
      <c r="C8" s="275"/>
      <c r="D8" s="275"/>
      <c r="E8" s="275"/>
      <c r="F8" s="276"/>
    </row>
    <row r="9" spans="1:9" x14ac:dyDescent="0.2">
      <c r="B9" s="277" t="s">
        <v>187</v>
      </c>
      <c r="C9" s="278"/>
      <c r="D9" s="278"/>
      <c r="E9" s="278"/>
      <c r="F9" s="279"/>
    </row>
    <row r="10" spans="1:9" s="284" customFormat="1" ht="15" x14ac:dyDescent="0.2">
      <c r="A10" s="280"/>
      <c r="B10" s="281"/>
      <c r="C10" s="281"/>
      <c r="D10" s="281"/>
      <c r="E10" s="281"/>
      <c r="F10" s="281"/>
      <c r="G10" s="282"/>
      <c r="H10" s="283"/>
      <c r="I10" s="283"/>
    </row>
    <row r="11" spans="1:9" ht="17.25" customHeight="1" x14ac:dyDescent="0.2">
      <c r="B11" s="285" t="s">
        <v>188</v>
      </c>
      <c r="C11" s="285"/>
      <c r="D11" s="286"/>
      <c r="E11" s="286"/>
      <c r="F11" s="287"/>
    </row>
    <row r="12" spans="1:9" ht="15.75" x14ac:dyDescent="0.2">
      <c r="B12" s="285"/>
      <c r="C12" s="285"/>
      <c r="D12" s="286"/>
      <c r="E12" s="286"/>
      <c r="F12" s="287"/>
    </row>
    <row r="13" spans="1:9" ht="38.25" x14ac:dyDescent="0.2">
      <c r="B13" s="288" t="s">
        <v>189</v>
      </c>
      <c r="C13" s="289" t="s">
        <v>190</v>
      </c>
      <c r="D13" s="289" t="s">
        <v>191</v>
      </c>
      <c r="E13" s="289" t="s">
        <v>192</v>
      </c>
      <c r="F13" s="289" t="s">
        <v>193</v>
      </c>
      <c r="G13" s="290" t="s">
        <v>194</v>
      </c>
    </row>
    <row r="14" spans="1:9" ht="16.5" customHeight="1" x14ac:dyDescent="0.2">
      <c r="B14" s="291" t="s">
        <v>195</v>
      </c>
      <c r="C14" s="292"/>
      <c r="D14" s="292"/>
      <c r="E14" s="292"/>
      <c r="F14" s="292"/>
      <c r="G14" s="293"/>
    </row>
    <row r="15" spans="1:9" ht="16.5" customHeight="1" x14ac:dyDescent="0.2">
      <c r="B15" s="294" t="s">
        <v>196</v>
      </c>
      <c r="C15" s="295"/>
      <c r="D15" s="296"/>
      <c r="E15" s="296"/>
      <c r="F15" s="297"/>
      <c r="G15" s="298"/>
    </row>
    <row r="16" spans="1:9" ht="16.5" customHeight="1" x14ac:dyDescent="0.2">
      <c r="B16" s="294" t="s">
        <v>197</v>
      </c>
      <c r="C16" s="297"/>
      <c r="D16" s="297"/>
      <c r="E16" s="297"/>
      <c r="F16" s="297"/>
      <c r="G16" s="297"/>
    </row>
    <row r="17" spans="2:19" ht="16.5" customHeight="1" x14ac:dyDescent="0.2">
      <c r="B17" s="291" t="s">
        <v>198</v>
      </c>
      <c r="C17" s="299"/>
      <c r="D17" s="300"/>
      <c r="E17" s="300"/>
      <c r="F17" s="301"/>
      <c r="G17" s="302"/>
    </row>
    <row r="18" spans="2:19" ht="16.5" customHeight="1" x14ac:dyDescent="0.2">
      <c r="B18" s="294" t="s">
        <v>196</v>
      </c>
      <c r="C18" s="303">
        <v>5328</v>
      </c>
      <c r="D18" s="304">
        <v>4475</v>
      </c>
      <c r="E18" s="304">
        <v>4590</v>
      </c>
      <c r="F18" s="297">
        <f>(D18/C18)-1</f>
        <v>-0.16009759759759756</v>
      </c>
      <c r="G18" s="305">
        <v>4710</v>
      </c>
    </row>
    <row r="19" spans="2:19" ht="16.5" customHeight="1" x14ac:dyDescent="0.2">
      <c r="B19" s="294" t="s">
        <v>197</v>
      </c>
      <c r="C19" s="297"/>
      <c r="D19" s="297"/>
      <c r="E19" s="297"/>
      <c r="F19" s="297"/>
      <c r="G19" s="297"/>
    </row>
    <row r="20" spans="2:19" ht="16.149999999999999" customHeight="1" x14ac:dyDescent="0.2">
      <c r="B20" s="291" t="s">
        <v>199</v>
      </c>
      <c r="C20" s="299"/>
      <c r="D20" s="300"/>
      <c r="E20" s="300"/>
      <c r="F20" s="301"/>
      <c r="G20" s="302"/>
    </row>
    <row r="21" spans="2:19" ht="15.6" customHeight="1" x14ac:dyDescent="0.2">
      <c r="B21" s="294" t="s">
        <v>196</v>
      </c>
      <c r="C21" s="297"/>
      <c r="D21" s="297"/>
      <c r="E21" s="297"/>
      <c r="F21" s="297" t="e">
        <f>(D21/C21)-1</f>
        <v>#DIV/0!</v>
      </c>
      <c r="G21" s="297"/>
    </row>
    <row r="22" spans="2:19" x14ac:dyDescent="0.2">
      <c r="B22" s="294" t="s">
        <v>197</v>
      </c>
      <c r="C22" s="297"/>
      <c r="D22" s="297"/>
      <c r="E22" s="297"/>
      <c r="F22" s="297"/>
      <c r="G22" s="297"/>
    </row>
    <row r="23" spans="2:19" ht="16.149999999999999" customHeight="1" x14ac:dyDescent="0.2"/>
    <row r="24" spans="2:19" ht="16.149999999999999" customHeight="1" x14ac:dyDescent="0.2">
      <c r="B24" s="557" t="s">
        <v>445</v>
      </c>
      <c r="C24" s="557"/>
      <c r="D24" s="557"/>
      <c r="E24" s="557"/>
      <c r="F24" s="557"/>
    </row>
    <row r="25" spans="2:19" ht="15.75" x14ac:dyDescent="0.2">
      <c r="B25" s="306"/>
      <c r="C25" s="306"/>
      <c r="D25" s="306"/>
      <c r="E25" s="306"/>
      <c r="F25" s="306"/>
    </row>
    <row r="26" spans="2:19" ht="25.5" customHeight="1" x14ac:dyDescent="0.2">
      <c r="B26" s="289" t="s">
        <v>200</v>
      </c>
      <c r="C26" s="558"/>
      <c r="D26" s="559"/>
      <c r="E26" s="559"/>
      <c r="F26" s="559"/>
      <c r="G26" s="559"/>
      <c r="H26" s="559"/>
      <c r="I26" s="559"/>
      <c r="J26" s="559"/>
      <c r="K26" s="559"/>
      <c r="L26" s="559"/>
      <c r="M26" s="559"/>
      <c r="N26" s="560"/>
      <c r="O26" s="561" t="s">
        <v>194</v>
      </c>
      <c r="P26" s="562"/>
      <c r="Q26" s="562"/>
      <c r="R26" s="563"/>
      <c r="S26" s="567" t="s">
        <v>201</v>
      </c>
    </row>
    <row r="27" spans="2:19" ht="16.149999999999999" customHeight="1" x14ac:dyDescent="0.2">
      <c r="B27" s="307" t="s">
        <v>202</v>
      </c>
      <c r="C27" s="558" t="s">
        <v>190</v>
      </c>
      <c r="D27" s="559"/>
      <c r="E27" s="559"/>
      <c r="F27" s="560"/>
      <c r="G27" s="570" t="s">
        <v>191</v>
      </c>
      <c r="H27" s="571"/>
      <c r="I27" s="571"/>
      <c r="J27" s="572"/>
      <c r="K27" s="558" t="s">
        <v>192</v>
      </c>
      <c r="L27" s="559"/>
      <c r="M27" s="559"/>
      <c r="N27" s="560"/>
      <c r="O27" s="564"/>
      <c r="P27" s="565"/>
      <c r="Q27" s="565"/>
      <c r="R27" s="566"/>
      <c r="S27" s="568"/>
    </row>
    <row r="28" spans="2:19" ht="12.75" customHeight="1" x14ac:dyDescent="0.2">
      <c r="B28" s="308" t="s">
        <v>203</v>
      </c>
      <c r="C28" s="292" t="s">
        <v>204</v>
      </c>
      <c r="D28" s="293" t="s">
        <v>205</v>
      </c>
      <c r="E28" s="293" t="s">
        <v>206</v>
      </c>
      <c r="F28" s="293" t="s">
        <v>207</v>
      </c>
      <c r="G28" s="292" t="s">
        <v>204</v>
      </c>
      <c r="H28" s="293" t="s">
        <v>205</v>
      </c>
      <c r="I28" s="293" t="s">
        <v>206</v>
      </c>
      <c r="J28" s="293" t="s">
        <v>207</v>
      </c>
      <c r="K28" s="292" t="s">
        <v>204</v>
      </c>
      <c r="L28" s="293" t="s">
        <v>205</v>
      </c>
      <c r="M28" s="293" t="s">
        <v>206</v>
      </c>
      <c r="N28" s="293" t="s">
        <v>207</v>
      </c>
      <c r="O28" s="293" t="s">
        <v>204</v>
      </c>
      <c r="P28" s="293" t="s">
        <v>205</v>
      </c>
      <c r="Q28" s="293" t="s">
        <v>206</v>
      </c>
      <c r="R28" s="293" t="s">
        <v>207</v>
      </c>
      <c r="S28" s="569"/>
    </row>
    <row r="29" spans="2:19" ht="16.149999999999999" customHeight="1" x14ac:dyDescent="0.2">
      <c r="B29" s="294" t="s">
        <v>8951</v>
      </c>
      <c r="C29" s="309">
        <v>21.81</v>
      </c>
      <c r="D29" s="309">
        <v>22.38</v>
      </c>
      <c r="E29" s="309">
        <v>5.0199999999999996</v>
      </c>
      <c r="F29" s="310">
        <v>0.97499999999999998</v>
      </c>
      <c r="G29" s="309">
        <v>15.87</v>
      </c>
      <c r="H29" s="309">
        <v>16.36</v>
      </c>
      <c r="I29" s="309">
        <v>4</v>
      </c>
      <c r="J29" s="310">
        <v>0.97</v>
      </c>
      <c r="K29" s="309">
        <v>17.72</v>
      </c>
      <c r="L29" s="309">
        <v>18.28</v>
      </c>
      <c r="M29" s="309">
        <v>4.47</v>
      </c>
      <c r="N29" s="310">
        <v>0.97</v>
      </c>
      <c r="O29" s="309">
        <v>16.170000000000002</v>
      </c>
      <c r="P29" s="309">
        <v>16.18</v>
      </c>
      <c r="Q29" s="309">
        <v>0.54</v>
      </c>
      <c r="R29" s="310">
        <v>0.999</v>
      </c>
      <c r="S29" s="311">
        <v>40</v>
      </c>
    </row>
    <row r="30" spans="2:19" ht="16.149999999999999" customHeight="1" x14ac:dyDescent="0.2">
      <c r="B30" s="294" t="s">
        <v>8952</v>
      </c>
      <c r="C30" s="309">
        <v>18.45</v>
      </c>
      <c r="D30" s="309">
        <v>18.579999999999998</v>
      </c>
      <c r="E30" s="309">
        <v>2.21</v>
      </c>
      <c r="F30" s="310">
        <v>0.99299999999999999</v>
      </c>
      <c r="G30" s="309">
        <v>15.12</v>
      </c>
      <c r="H30" s="309">
        <v>15.46</v>
      </c>
      <c r="I30" s="309">
        <v>3.23</v>
      </c>
      <c r="J30" s="310">
        <v>0.97799999999999998</v>
      </c>
      <c r="K30" s="309">
        <v>16.88</v>
      </c>
      <c r="L30" s="309">
        <v>17.260000000000002</v>
      </c>
      <c r="M30" s="309">
        <v>3.6</v>
      </c>
      <c r="N30" s="310">
        <v>0.97799999999999998</v>
      </c>
      <c r="O30" s="309">
        <v>15.41</v>
      </c>
      <c r="P30" s="309">
        <v>15.41</v>
      </c>
      <c r="Q30" s="309">
        <v>0.09</v>
      </c>
      <c r="R30" s="310">
        <v>1</v>
      </c>
      <c r="S30" s="311">
        <v>40</v>
      </c>
    </row>
    <row r="31" spans="2:19" ht="16.149999999999999" customHeight="1" x14ac:dyDescent="0.2">
      <c r="B31" s="294" t="s">
        <v>8953</v>
      </c>
      <c r="C31" s="309">
        <v>18.84</v>
      </c>
      <c r="D31" s="309">
        <v>18.899999999999999</v>
      </c>
      <c r="E31" s="309">
        <v>1.54</v>
      </c>
      <c r="F31" s="310">
        <v>0.997</v>
      </c>
      <c r="G31" s="309">
        <v>15.4</v>
      </c>
      <c r="H31" s="309">
        <v>15.69</v>
      </c>
      <c r="I31" s="309">
        <v>3</v>
      </c>
      <c r="J31" s="310">
        <v>0.98099999999999998</v>
      </c>
      <c r="K31" s="309">
        <v>17.309999999999999</v>
      </c>
      <c r="L31" s="309">
        <v>17.64</v>
      </c>
      <c r="M31" s="309">
        <v>3.38</v>
      </c>
      <c r="N31" s="310">
        <v>0.98099999999999998</v>
      </c>
      <c r="O31" s="309">
        <v>16.37</v>
      </c>
      <c r="P31" s="309">
        <v>16.98</v>
      </c>
      <c r="Q31" s="309">
        <v>4.5199999999999996</v>
      </c>
      <c r="R31" s="310">
        <v>0.96399999999999997</v>
      </c>
      <c r="S31" s="311">
        <v>40</v>
      </c>
    </row>
    <row r="32" spans="2:19" ht="16.149999999999999" customHeight="1" x14ac:dyDescent="0.2">
      <c r="B32" s="294" t="s">
        <v>8954</v>
      </c>
      <c r="C32" s="309">
        <v>16.760000000000002</v>
      </c>
      <c r="D32" s="309">
        <v>16.77</v>
      </c>
      <c r="E32" s="309">
        <v>0.52</v>
      </c>
      <c r="F32" s="310">
        <v>1</v>
      </c>
      <c r="G32" s="309">
        <v>15.14</v>
      </c>
      <c r="H32" s="309">
        <v>15.23</v>
      </c>
      <c r="I32" s="309">
        <v>1.66</v>
      </c>
      <c r="J32" s="310">
        <v>0.99399999999999999</v>
      </c>
      <c r="K32" s="309">
        <v>17.02</v>
      </c>
      <c r="L32" s="309">
        <v>17.13</v>
      </c>
      <c r="M32" s="309">
        <v>1.87</v>
      </c>
      <c r="N32" s="310">
        <v>0.99399999999999999</v>
      </c>
      <c r="O32" s="309">
        <v>17.170000000000002</v>
      </c>
      <c r="P32" s="309">
        <v>17.87</v>
      </c>
      <c r="Q32" s="309">
        <v>4.97</v>
      </c>
      <c r="R32" s="310">
        <v>0.96</v>
      </c>
      <c r="S32" s="311">
        <v>40</v>
      </c>
    </row>
    <row r="33" spans="1:20" ht="16.149999999999999" customHeight="1" x14ac:dyDescent="0.2">
      <c r="B33" s="294" t="s">
        <v>8955</v>
      </c>
      <c r="C33" s="309">
        <v>28.64</v>
      </c>
      <c r="D33" s="309">
        <v>30.7</v>
      </c>
      <c r="E33" s="309">
        <v>11.07</v>
      </c>
      <c r="F33" s="310">
        <v>0.93300000000000005</v>
      </c>
      <c r="G33" s="309">
        <v>22.73</v>
      </c>
      <c r="H33" s="309">
        <v>23.65</v>
      </c>
      <c r="I33" s="309">
        <v>6.53</v>
      </c>
      <c r="J33" s="310">
        <v>0.96099999999999997</v>
      </c>
      <c r="K33" s="309">
        <v>26.25</v>
      </c>
      <c r="L33" s="309">
        <v>27.31</v>
      </c>
      <c r="M33" s="309">
        <v>7.54</v>
      </c>
      <c r="N33" s="310">
        <v>0.96099999999999997</v>
      </c>
      <c r="O33" s="309">
        <v>23.91</v>
      </c>
      <c r="P33" s="309">
        <v>25.36</v>
      </c>
      <c r="Q33" s="309">
        <v>8.4499999999999993</v>
      </c>
      <c r="R33" s="310">
        <v>0.94299999999999995</v>
      </c>
      <c r="S33" s="311">
        <v>50</v>
      </c>
    </row>
    <row r="34" spans="1:20" ht="16.149999999999999" customHeight="1" x14ac:dyDescent="0.2">
      <c r="B34" s="294" t="s">
        <v>8956</v>
      </c>
      <c r="C34" s="309">
        <v>29.13</v>
      </c>
      <c r="D34" s="309">
        <v>31.17</v>
      </c>
      <c r="E34" s="309">
        <v>11.1</v>
      </c>
      <c r="F34" s="310">
        <v>0.93400000000000005</v>
      </c>
      <c r="G34" s="309">
        <v>23.77</v>
      </c>
      <c r="H34" s="309">
        <v>24.71</v>
      </c>
      <c r="I34" s="309">
        <v>6.75</v>
      </c>
      <c r="J34" s="310">
        <v>0.96199999999999997</v>
      </c>
      <c r="K34" s="309">
        <v>27.44</v>
      </c>
      <c r="L34" s="309">
        <v>28.52</v>
      </c>
      <c r="M34" s="309">
        <v>7.79</v>
      </c>
      <c r="N34" s="310">
        <v>0.96199999999999997</v>
      </c>
      <c r="O34" s="309">
        <v>25</v>
      </c>
      <c r="P34" s="309">
        <v>26.39</v>
      </c>
      <c r="Q34" s="309">
        <v>8.4700000000000006</v>
      </c>
      <c r="R34" s="310">
        <v>0.94699999999999995</v>
      </c>
      <c r="S34" s="311">
        <v>50</v>
      </c>
    </row>
    <row r="35" spans="1:20" ht="16.149999999999999" customHeight="1" x14ac:dyDescent="0.2">
      <c r="B35" s="294" t="s">
        <v>8957</v>
      </c>
      <c r="C35" s="309">
        <v>21.62</v>
      </c>
      <c r="D35" s="309">
        <v>22.25</v>
      </c>
      <c r="E35" s="309">
        <v>5.25</v>
      </c>
      <c r="F35" s="310">
        <v>0.97199999999999998</v>
      </c>
      <c r="G35" s="309">
        <v>16.91</v>
      </c>
      <c r="H35" s="309">
        <v>17.03</v>
      </c>
      <c r="I35" s="309">
        <v>2.06</v>
      </c>
      <c r="J35" s="310">
        <v>0.99299999999999999</v>
      </c>
      <c r="K35" s="309">
        <v>19.45</v>
      </c>
      <c r="L35" s="309">
        <v>19.600000000000001</v>
      </c>
      <c r="M35" s="309">
        <v>2.37</v>
      </c>
      <c r="N35" s="310">
        <v>0.99299999999999999</v>
      </c>
      <c r="O35" s="309">
        <v>19.5</v>
      </c>
      <c r="P35" s="309">
        <v>19.97</v>
      </c>
      <c r="Q35" s="309">
        <v>4.29</v>
      </c>
      <c r="R35" s="310">
        <v>0.97699999999999998</v>
      </c>
      <c r="S35" s="311">
        <v>50</v>
      </c>
    </row>
    <row r="36" spans="1:20" ht="16.149999999999999" customHeight="1" x14ac:dyDescent="0.2">
      <c r="B36" s="294" t="s">
        <v>8958</v>
      </c>
      <c r="C36" s="309">
        <v>24.84</v>
      </c>
      <c r="D36" s="309">
        <v>25.63</v>
      </c>
      <c r="E36" s="309">
        <v>6.32</v>
      </c>
      <c r="F36" s="310">
        <v>0.96899999999999997</v>
      </c>
      <c r="G36" s="309">
        <v>18.809999999999999</v>
      </c>
      <c r="H36" s="309">
        <v>19.05</v>
      </c>
      <c r="I36" s="309">
        <v>2.98</v>
      </c>
      <c r="J36" s="310">
        <v>0.98799999999999999</v>
      </c>
      <c r="K36" s="309">
        <v>21.65</v>
      </c>
      <c r="L36" s="309">
        <v>21.92</v>
      </c>
      <c r="M36" s="309">
        <v>3.43</v>
      </c>
      <c r="N36" s="310">
        <v>0.98799999999999999</v>
      </c>
      <c r="O36" s="309">
        <v>21.7</v>
      </c>
      <c r="P36" s="309">
        <v>22.22</v>
      </c>
      <c r="Q36" s="309">
        <v>4.78</v>
      </c>
      <c r="R36" s="310">
        <v>0.97699999999999998</v>
      </c>
      <c r="S36" s="311">
        <v>50</v>
      </c>
    </row>
    <row r="37" spans="1:20" ht="16.149999999999999" customHeight="1" x14ac:dyDescent="0.2">
      <c r="A37" s="312"/>
      <c r="B37" s="294" t="s">
        <v>8959</v>
      </c>
      <c r="C37" s="309">
        <v>90.49</v>
      </c>
      <c r="D37" s="309">
        <v>97.16</v>
      </c>
      <c r="E37" s="309">
        <v>35.369999999999997</v>
      </c>
      <c r="F37" s="310">
        <v>0.93100000000000005</v>
      </c>
      <c r="G37" s="309">
        <v>59.59</v>
      </c>
      <c r="H37" s="309">
        <v>61.64</v>
      </c>
      <c r="I37" s="309">
        <v>15.78</v>
      </c>
      <c r="J37" s="310">
        <v>0.96699999999999997</v>
      </c>
      <c r="K37" s="309">
        <v>68.41</v>
      </c>
      <c r="L37" s="309">
        <v>70.77</v>
      </c>
      <c r="M37" s="309">
        <v>18.12</v>
      </c>
      <c r="N37" s="310">
        <v>0.96699999999999997</v>
      </c>
      <c r="O37" s="309">
        <v>62</v>
      </c>
      <c r="P37" s="309">
        <v>64.89</v>
      </c>
      <c r="Q37" s="309">
        <v>19.16</v>
      </c>
      <c r="R37" s="310">
        <v>0.95499999999999996</v>
      </c>
      <c r="S37" s="311">
        <v>120</v>
      </c>
      <c r="T37" s="312"/>
    </row>
    <row r="38" spans="1:20" ht="14.25" customHeight="1" x14ac:dyDescent="0.2">
      <c r="A38" s="312"/>
      <c r="B38" s="294" t="s">
        <v>8960</v>
      </c>
      <c r="C38" s="309">
        <v>86.71</v>
      </c>
      <c r="D38" s="309">
        <v>90.9</v>
      </c>
      <c r="E38" s="309">
        <v>27.3</v>
      </c>
      <c r="F38" s="310">
        <v>0.95399999999999996</v>
      </c>
      <c r="G38" s="309">
        <v>57.23</v>
      </c>
      <c r="H38" s="309">
        <v>58.84</v>
      </c>
      <c r="I38" s="309">
        <v>13.68</v>
      </c>
      <c r="J38" s="310">
        <v>0.97299999999999998</v>
      </c>
      <c r="K38" s="309">
        <v>65.7</v>
      </c>
      <c r="L38" s="309">
        <v>67.55</v>
      </c>
      <c r="M38" s="309">
        <v>15.7</v>
      </c>
      <c r="N38" s="310">
        <v>0.97299999999999998</v>
      </c>
      <c r="O38" s="309">
        <v>59.54</v>
      </c>
      <c r="P38" s="309">
        <v>61.51</v>
      </c>
      <c r="Q38" s="309">
        <v>15.46</v>
      </c>
      <c r="R38" s="310">
        <v>0.96799999999999997</v>
      </c>
      <c r="S38" s="311">
        <v>120</v>
      </c>
      <c r="T38" s="312"/>
    </row>
    <row r="39" spans="1:20" x14ac:dyDescent="0.2">
      <c r="A39" s="312"/>
      <c r="B39" s="294" t="s">
        <v>8961</v>
      </c>
      <c r="C39" s="309">
        <v>64.290000000000006</v>
      </c>
      <c r="D39" s="309">
        <v>65</v>
      </c>
      <c r="E39" s="309">
        <v>9.5500000000000007</v>
      </c>
      <c r="F39" s="310">
        <v>0.98899999999999999</v>
      </c>
      <c r="G39" s="309">
        <v>49.71</v>
      </c>
      <c r="H39" s="309">
        <v>49.83</v>
      </c>
      <c r="I39" s="309">
        <v>3.46</v>
      </c>
      <c r="J39" s="310">
        <v>0.998</v>
      </c>
      <c r="K39" s="309">
        <v>51.94</v>
      </c>
      <c r="L39" s="309">
        <v>52.06</v>
      </c>
      <c r="M39" s="309">
        <v>3.62</v>
      </c>
      <c r="N39" s="310">
        <v>0.998</v>
      </c>
      <c r="O39" s="309">
        <v>53.64</v>
      </c>
      <c r="P39" s="309">
        <v>53.93</v>
      </c>
      <c r="Q39" s="309">
        <v>5.51</v>
      </c>
      <c r="R39" s="310">
        <v>0.995</v>
      </c>
      <c r="S39" s="311">
        <v>120</v>
      </c>
      <c r="T39" s="312"/>
    </row>
    <row r="40" spans="1:20" x14ac:dyDescent="0.2">
      <c r="A40" s="312"/>
      <c r="B40" s="294" t="s">
        <v>8962</v>
      </c>
      <c r="C40" s="309">
        <v>73.900000000000006</v>
      </c>
      <c r="D40" s="309">
        <v>75.010000000000005</v>
      </c>
      <c r="E40" s="309">
        <v>12.8</v>
      </c>
      <c r="F40" s="310">
        <v>0.98499999999999999</v>
      </c>
      <c r="G40" s="309">
        <v>51.97</v>
      </c>
      <c r="H40" s="309">
        <v>52.06</v>
      </c>
      <c r="I40" s="309">
        <v>3.05</v>
      </c>
      <c r="J40" s="310">
        <v>0.998</v>
      </c>
      <c r="K40" s="309">
        <v>54.3</v>
      </c>
      <c r="L40" s="309">
        <v>54.4</v>
      </c>
      <c r="M40" s="309">
        <v>3.19</v>
      </c>
      <c r="N40" s="310">
        <v>0.998</v>
      </c>
      <c r="O40" s="309">
        <v>56.21</v>
      </c>
      <c r="P40" s="309">
        <v>56.48</v>
      </c>
      <c r="Q40" s="309">
        <v>5.51</v>
      </c>
      <c r="R40" s="310">
        <v>0.995</v>
      </c>
      <c r="S40" s="311">
        <v>120</v>
      </c>
      <c r="T40" s="312"/>
    </row>
    <row r="41" spans="1:20" x14ac:dyDescent="0.2">
      <c r="A41" s="312"/>
      <c r="B41" s="294" t="s">
        <v>8963</v>
      </c>
      <c r="C41" s="309">
        <v>22.43</v>
      </c>
      <c r="D41" s="309">
        <v>22.68</v>
      </c>
      <c r="E41" s="309">
        <v>3.39</v>
      </c>
      <c r="F41" s="310">
        <v>0.98899999999999999</v>
      </c>
      <c r="G41" s="309">
        <v>18.899999999999999</v>
      </c>
      <c r="H41" s="309">
        <v>19.239999999999998</v>
      </c>
      <c r="I41" s="309">
        <v>3.59</v>
      </c>
      <c r="J41" s="310">
        <v>0.98199999999999998</v>
      </c>
      <c r="K41" s="309">
        <v>20.2</v>
      </c>
      <c r="L41" s="309">
        <v>20.56</v>
      </c>
      <c r="M41" s="309">
        <v>3.83</v>
      </c>
      <c r="N41" s="310">
        <v>0.98199999999999998</v>
      </c>
      <c r="O41" s="309">
        <v>19.87</v>
      </c>
      <c r="P41" s="309">
        <v>20.25</v>
      </c>
      <c r="Q41" s="309">
        <v>3.9</v>
      </c>
      <c r="R41" s="310">
        <v>0.98099999999999998</v>
      </c>
      <c r="S41" s="311">
        <v>50</v>
      </c>
      <c r="T41" s="312"/>
    </row>
    <row r="42" spans="1:20" x14ac:dyDescent="0.2">
      <c r="A42" s="312"/>
      <c r="B42" s="294" t="s">
        <v>8964</v>
      </c>
      <c r="C42" s="309">
        <v>19.57</v>
      </c>
      <c r="D42" s="309">
        <v>19.579999999999998</v>
      </c>
      <c r="E42" s="309">
        <v>0.53</v>
      </c>
      <c r="F42" s="310">
        <v>1</v>
      </c>
      <c r="G42" s="309">
        <v>17.010000000000002</v>
      </c>
      <c r="H42" s="309">
        <v>17.05</v>
      </c>
      <c r="I42" s="309">
        <v>1.0900000000000001</v>
      </c>
      <c r="J42" s="310">
        <v>0.998</v>
      </c>
      <c r="K42" s="309">
        <v>18.18</v>
      </c>
      <c r="L42" s="309">
        <v>18.22</v>
      </c>
      <c r="M42" s="309">
        <v>1.1599999999999999</v>
      </c>
      <c r="N42" s="310">
        <v>0.998</v>
      </c>
      <c r="O42" s="309">
        <v>17.88</v>
      </c>
      <c r="P42" s="309">
        <v>17.96</v>
      </c>
      <c r="Q42" s="309">
        <v>1.64</v>
      </c>
      <c r="R42" s="310">
        <v>0.996</v>
      </c>
      <c r="S42" s="311">
        <v>50</v>
      </c>
      <c r="T42" s="312"/>
    </row>
    <row r="43" spans="1:20" x14ac:dyDescent="0.2">
      <c r="A43" s="312"/>
      <c r="B43" s="294" t="s">
        <v>8965</v>
      </c>
      <c r="C43" s="309">
        <v>18.98</v>
      </c>
      <c r="D43" s="309">
        <v>18.98</v>
      </c>
      <c r="E43" s="309">
        <v>-0.01</v>
      </c>
      <c r="F43" s="310">
        <v>1</v>
      </c>
      <c r="G43" s="309">
        <v>15.88</v>
      </c>
      <c r="H43" s="309">
        <v>16.78</v>
      </c>
      <c r="I43" s="309">
        <v>5.41</v>
      </c>
      <c r="J43" s="310">
        <v>0.94699999999999995</v>
      </c>
      <c r="K43" s="309">
        <v>17.57</v>
      </c>
      <c r="L43" s="309">
        <v>18.559999999999999</v>
      </c>
      <c r="M43" s="309">
        <v>5.98</v>
      </c>
      <c r="N43" s="310">
        <v>0.94699999999999995</v>
      </c>
      <c r="O43" s="309">
        <v>17.97</v>
      </c>
      <c r="P43" s="309">
        <v>17.989999999999998</v>
      </c>
      <c r="Q43" s="309">
        <v>0.77</v>
      </c>
      <c r="R43" s="310">
        <v>0.999</v>
      </c>
      <c r="S43" s="311">
        <v>50</v>
      </c>
      <c r="T43" s="312"/>
    </row>
    <row r="44" spans="1:20" x14ac:dyDescent="0.2">
      <c r="A44" s="312"/>
      <c r="B44" s="294" t="s">
        <v>8966</v>
      </c>
      <c r="C44" s="309">
        <v>18.25</v>
      </c>
      <c r="D44" s="309">
        <v>18.29</v>
      </c>
      <c r="E44" s="309">
        <v>-1.22</v>
      </c>
      <c r="F44" s="310">
        <v>0.998</v>
      </c>
      <c r="G44" s="309">
        <v>15.43</v>
      </c>
      <c r="H44" s="309">
        <v>16.260000000000002</v>
      </c>
      <c r="I44" s="309">
        <v>5.13</v>
      </c>
      <c r="J44" s="310">
        <v>0.94899999999999995</v>
      </c>
      <c r="K44" s="309">
        <v>17.059999999999999</v>
      </c>
      <c r="L44" s="309">
        <v>17.98</v>
      </c>
      <c r="M44" s="309">
        <v>5.67</v>
      </c>
      <c r="N44" s="310">
        <v>0.94899999999999995</v>
      </c>
      <c r="O44" s="309">
        <v>17.46</v>
      </c>
      <c r="P44" s="309">
        <v>18.399999999999999</v>
      </c>
      <c r="Q44" s="309">
        <v>5.82</v>
      </c>
      <c r="R44" s="310">
        <v>0.94899999999999995</v>
      </c>
      <c r="S44" s="311">
        <v>50</v>
      </c>
      <c r="T44" s="312"/>
    </row>
    <row r="45" spans="1:20" x14ac:dyDescent="0.2">
      <c r="A45" s="312"/>
      <c r="B45" s="294" t="s">
        <v>8967</v>
      </c>
      <c r="C45" s="309">
        <v>4.16</v>
      </c>
      <c r="D45" s="309">
        <v>4.7300000000000004</v>
      </c>
      <c r="E45" s="309">
        <v>2.2400000000000002</v>
      </c>
      <c r="F45" s="310">
        <v>0.88100000000000001</v>
      </c>
      <c r="G45" s="309">
        <v>3.91</v>
      </c>
      <c r="H45" s="309">
        <v>4.45</v>
      </c>
      <c r="I45" s="309">
        <v>2.11</v>
      </c>
      <c r="J45" s="310">
        <v>0.88100000000000001</v>
      </c>
      <c r="K45" s="309">
        <v>3.91</v>
      </c>
      <c r="L45" s="309">
        <v>4.45</v>
      </c>
      <c r="M45" s="309">
        <v>2.11</v>
      </c>
      <c r="N45" s="310">
        <v>0.88100000000000001</v>
      </c>
      <c r="O45" s="309">
        <v>3.58</v>
      </c>
      <c r="P45" s="309">
        <v>4.07</v>
      </c>
      <c r="Q45" s="309">
        <v>1.9300000000000002</v>
      </c>
      <c r="R45" s="310">
        <v>0.88</v>
      </c>
      <c r="S45" s="311">
        <v>6</v>
      </c>
      <c r="T45" s="312"/>
    </row>
    <row r="46" spans="1:20" x14ac:dyDescent="0.2">
      <c r="A46" s="312"/>
      <c r="B46" s="294" t="s">
        <v>8968</v>
      </c>
      <c r="C46" s="309">
        <v>4.6899999999999995</v>
      </c>
      <c r="D46" s="309">
        <v>5.22</v>
      </c>
      <c r="E46" s="309">
        <v>2.31</v>
      </c>
      <c r="F46" s="310">
        <v>0.89700000000000002</v>
      </c>
      <c r="G46" s="309">
        <v>3.37</v>
      </c>
      <c r="H46" s="309">
        <v>3.79</v>
      </c>
      <c r="I46" s="309">
        <v>1.73</v>
      </c>
      <c r="J46" s="310">
        <v>0.88900000000000001</v>
      </c>
      <c r="K46" s="309">
        <v>3.37</v>
      </c>
      <c r="L46" s="309">
        <v>3.79</v>
      </c>
      <c r="M46" s="309">
        <v>1.73</v>
      </c>
      <c r="N46" s="310">
        <v>0.88900000000000001</v>
      </c>
      <c r="O46" s="309">
        <v>3.08</v>
      </c>
      <c r="P46" s="309">
        <v>3.46</v>
      </c>
      <c r="Q46" s="309">
        <v>1.5699999999999998</v>
      </c>
      <c r="R46" s="310">
        <v>0.89100000000000001</v>
      </c>
      <c r="S46" s="311">
        <v>6</v>
      </c>
      <c r="T46" s="312"/>
    </row>
    <row r="47" spans="1:20" x14ac:dyDescent="0.2">
      <c r="A47" s="312"/>
      <c r="B47" s="294" t="s">
        <v>8969</v>
      </c>
      <c r="C47" s="309">
        <v>4.54</v>
      </c>
      <c r="D47" s="309">
        <v>5.16</v>
      </c>
      <c r="E47" s="309">
        <v>2.4500000000000002</v>
      </c>
      <c r="F47" s="310">
        <v>0.88</v>
      </c>
      <c r="G47" s="309">
        <v>3.2</v>
      </c>
      <c r="H47" s="309">
        <v>3.67</v>
      </c>
      <c r="I47" s="309">
        <v>1.79</v>
      </c>
      <c r="J47" s="310">
        <v>0.873</v>
      </c>
      <c r="K47" s="309">
        <v>3.2</v>
      </c>
      <c r="L47" s="309">
        <v>3.67</v>
      </c>
      <c r="M47" s="309">
        <v>1.79</v>
      </c>
      <c r="N47" s="310">
        <v>0.873</v>
      </c>
      <c r="O47" s="309">
        <v>3.23</v>
      </c>
      <c r="P47" s="309">
        <v>3.67</v>
      </c>
      <c r="Q47" s="309">
        <v>1.75</v>
      </c>
      <c r="R47" s="310">
        <v>0.879</v>
      </c>
      <c r="S47" s="311">
        <v>6</v>
      </c>
      <c r="T47" s="312"/>
    </row>
    <row r="48" spans="1:20" x14ac:dyDescent="0.2">
      <c r="A48" s="312"/>
      <c r="B48" s="294" t="s">
        <v>8970</v>
      </c>
      <c r="C48" s="309">
        <v>5.32</v>
      </c>
      <c r="D48" s="309">
        <v>5.91</v>
      </c>
      <c r="E48" s="309">
        <v>2.57</v>
      </c>
      <c r="F48" s="310">
        <v>0.9</v>
      </c>
      <c r="G48" s="309">
        <v>3.35</v>
      </c>
      <c r="H48" s="309">
        <v>3.73</v>
      </c>
      <c r="I48" s="309">
        <v>1.63</v>
      </c>
      <c r="J48" s="310">
        <v>0.89900000000000002</v>
      </c>
      <c r="K48" s="309">
        <v>3.35</v>
      </c>
      <c r="L48" s="309">
        <v>3.73</v>
      </c>
      <c r="M48" s="309">
        <v>1.63</v>
      </c>
      <c r="N48" s="310">
        <v>0.89900000000000002</v>
      </c>
      <c r="O48" s="309">
        <v>3.38</v>
      </c>
      <c r="P48" s="309">
        <v>3.75</v>
      </c>
      <c r="Q48" s="309">
        <v>1.62</v>
      </c>
      <c r="R48" s="310">
        <v>0.90100000000000002</v>
      </c>
      <c r="S48" s="311">
        <v>6</v>
      </c>
      <c r="T48" s="312"/>
    </row>
    <row r="49" spans="1:20" x14ac:dyDescent="0.2">
      <c r="A49" s="312"/>
      <c r="B49" s="294" t="s">
        <v>8971</v>
      </c>
      <c r="C49" s="309">
        <v>6.04</v>
      </c>
      <c r="D49" s="309">
        <v>7.34</v>
      </c>
      <c r="E49" s="309">
        <v>4.17</v>
      </c>
      <c r="F49" s="310">
        <v>0.82299999999999995</v>
      </c>
      <c r="G49" s="309">
        <v>2.96</v>
      </c>
      <c r="H49" s="309">
        <v>3.3</v>
      </c>
      <c r="I49" s="309">
        <v>1.48</v>
      </c>
      <c r="J49" s="310">
        <v>0.89400000000000002</v>
      </c>
      <c r="K49" s="309">
        <v>3.14</v>
      </c>
      <c r="L49" s="309">
        <v>3.51</v>
      </c>
      <c r="M49" s="309">
        <v>1.5699999999999998</v>
      </c>
      <c r="N49" s="310">
        <v>0.89400000000000002</v>
      </c>
      <c r="O49" s="309">
        <v>2.83</v>
      </c>
      <c r="P49" s="309">
        <v>3.13</v>
      </c>
      <c r="Q49" s="309">
        <v>1.35</v>
      </c>
      <c r="R49" s="310">
        <v>0.90200000000000002</v>
      </c>
      <c r="S49" s="311">
        <v>25</v>
      </c>
      <c r="T49" s="312"/>
    </row>
    <row r="50" spans="1:20" x14ac:dyDescent="0.2">
      <c r="A50" s="312"/>
      <c r="B50" s="294" t="s">
        <v>8972</v>
      </c>
      <c r="C50" s="309">
        <v>4.95</v>
      </c>
      <c r="D50" s="309">
        <v>5.95</v>
      </c>
      <c r="E50" s="309">
        <v>3.3</v>
      </c>
      <c r="F50" s="310">
        <v>0.83199999999999996</v>
      </c>
      <c r="G50" s="309">
        <v>3.02</v>
      </c>
      <c r="H50" s="309">
        <v>3.31</v>
      </c>
      <c r="I50" s="309">
        <v>1.35</v>
      </c>
      <c r="J50" s="310">
        <v>0.91300000000000003</v>
      </c>
      <c r="K50" s="309">
        <v>3.21</v>
      </c>
      <c r="L50" s="309">
        <v>3.51</v>
      </c>
      <c r="M50" s="309">
        <v>1.43</v>
      </c>
      <c r="N50" s="310">
        <v>0.91300000000000003</v>
      </c>
      <c r="O50" s="309">
        <v>2.89</v>
      </c>
      <c r="P50" s="309">
        <v>3.17</v>
      </c>
      <c r="Q50" s="309">
        <v>1.31</v>
      </c>
      <c r="R50" s="310">
        <v>0.91</v>
      </c>
      <c r="S50" s="311">
        <v>25</v>
      </c>
      <c r="T50" s="312"/>
    </row>
    <row r="51" spans="1:20" x14ac:dyDescent="0.2">
      <c r="A51" s="312"/>
      <c r="B51" s="294" t="s">
        <v>8973</v>
      </c>
      <c r="C51" s="309">
        <v>3.9</v>
      </c>
      <c r="D51" s="309">
        <v>4.63</v>
      </c>
      <c r="E51" s="309">
        <v>2.5</v>
      </c>
      <c r="F51" s="310">
        <v>0.84199999999999997</v>
      </c>
      <c r="G51" s="309">
        <v>2.83</v>
      </c>
      <c r="H51" s="309">
        <v>3.08</v>
      </c>
      <c r="I51" s="309">
        <v>1.22</v>
      </c>
      <c r="J51" s="310">
        <v>0.91800000000000004</v>
      </c>
      <c r="K51" s="309">
        <v>3.27</v>
      </c>
      <c r="L51" s="309">
        <v>3.56</v>
      </c>
      <c r="M51" s="309">
        <v>1.41</v>
      </c>
      <c r="N51" s="310">
        <v>0.91800000000000004</v>
      </c>
      <c r="O51" s="309">
        <v>3.22</v>
      </c>
      <c r="P51" s="309">
        <v>3.54</v>
      </c>
      <c r="Q51" s="309">
        <v>1.46</v>
      </c>
      <c r="R51" s="310">
        <v>0.91</v>
      </c>
      <c r="S51" s="311">
        <v>25</v>
      </c>
      <c r="T51" s="312"/>
    </row>
    <row r="52" spans="1:20" x14ac:dyDescent="0.2">
      <c r="A52" s="312"/>
      <c r="B52" s="294" t="s">
        <v>8974</v>
      </c>
      <c r="C52" s="309">
        <v>3</v>
      </c>
      <c r="D52" s="309">
        <v>3.49</v>
      </c>
      <c r="E52" s="309">
        <v>1.78</v>
      </c>
      <c r="F52" s="310">
        <v>0.85899999999999999</v>
      </c>
      <c r="G52" s="309">
        <v>3.11</v>
      </c>
      <c r="H52" s="309">
        <v>3.39</v>
      </c>
      <c r="I52" s="309">
        <v>1.35</v>
      </c>
      <c r="J52" s="310">
        <v>0.91700000000000004</v>
      </c>
      <c r="K52" s="309">
        <v>3.6</v>
      </c>
      <c r="L52" s="309">
        <v>3.92</v>
      </c>
      <c r="M52" s="309">
        <v>1.56</v>
      </c>
      <c r="N52" s="310">
        <v>0.91700000000000004</v>
      </c>
      <c r="O52" s="309">
        <v>3.54</v>
      </c>
      <c r="P52" s="309">
        <v>3.87</v>
      </c>
      <c r="Q52" s="309">
        <v>1.56</v>
      </c>
      <c r="R52" s="310">
        <v>0.91500000000000004</v>
      </c>
      <c r="S52" s="311">
        <v>25</v>
      </c>
      <c r="T52" s="312"/>
    </row>
    <row r="53" spans="1:20" x14ac:dyDescent="0.2">
      <c r="A53" s="312"/>
      <c r="B53" s="294" t="s">
        <v>8975</v>
      </c>
      <c r="C53" s="309">
        <v>102.82</v>
      </c>
      <c r="D53" s="309">
        <v>108.03</v>
      </c>
      <c r="E53" s="309">
        <v>33.14</v>
      </c>
      <c r="F53" s="310">
        <v>0.95199999999999996</v>
      </c>
      <c r="G53" s="309">
        <v>46.83</v>
      </c>
      <c r="H53" s="309">
        <v>47.81</v>
      </c>
      <c r="I53" s="309">
        <v>9.65</v>
      </c>
      <c r="J53" s="310">
        <v>0.97899999999999998</v>
      </c>
      <c r="K53" s="309">
        <v>50.79</v>
      </c>
      <c r="L53" s="309">
        <v>51.86</v>
      </c>
      <c r="M53" s="309">
        <v>10.46</v>
      </c>
      <c r="N53" s="310">
        <v>0.97899999999999998</v>
      </c>
      <c r="O53" s="309">
        <v>45.68</v>
      </c>
      <c r="P53" s="309">
        <v>45.69</v>
      </c>
      <c r="Q53" s="309">
        <v>0.77</v>
      </c>
      <c r="R53" s="310">
        <v>1</v>
      </c>
      <c r="S53" s="311">
        <v>120</v>
      </c>
      <c r="T53" s="312"/>
    </row>
    <row r="54" spans="1:20" x14ac:dyDescent="0.2">
      <c r="A54" s="312"/>
      <c r="B54" s="294" t="s">
        <v>8976</v>
      </c>
      <c r="C54" s="309">
        <v>86.94</v>
      </c>
      <c r="D54" s="309">
        <v>90.13</v>
      </c>
      <c r="E54" s="309">
        <v>23.76</v>
      </c>
      <c r="F54" s="310">
        <v>0.96499999999999997</v>
      </c>
      <c r="G54" s="309">
        <v>40.89</v>
      </c>
      <c r="H54" s="309">
        <v>41.48</v>
      </c>
      <c r="I54" s="309">
        <v>6.96</v>
      </c>
      <c r="J54" s="310">
        <v>0.98599999999999999</v>
      </c>
      <c r="K54" s="309">
        <v>44.35</v>
      </c>
      <c r="L54" s="309">
        <v>44.99</v>
      </c>
      <c r="M54" s="309">
        <v>7.55</v>
      </c>
      <c r="N54" s="310">
        <v>0.98599999999999999</v>
      </c>
      <c r="O54" s="309">
        <v>39.89</v>
      </c>
      <c r="P54" s="309">
        <v>39.93</v>
      </c>
      <c r="Q54" s="309">
        <v>1.81</v>
      </c>
      <c r="R54" s="310">
        <v>0.999</v>
      </c>
      <c r="S54" s="311">
        <v>120</v>
      </c>
      <c r="T54" s="312"/>
    </row>
    <row r="55" spans="1:20" x14ac:dyDescent="0.2">
      <c r="A55" s="312"/>
      <c r="B55" s="294" t="s">
        <v>8977</v>
      </c>
      <c r="C55" s="309">
        <v>79.989999999999995</v>
      </c>
      <c r="D55" s="309">
        <v>81.290000000000006</v>
      </c>
      <c r="E55" s="309">
        <v>14.49</v>
      </c>
      <c r="F55" s="310">
        <v>0.98399999999999999</v>
      </c>
      <c r="G55" s="309">
        <v>37.18</v>
      </c>
      <c r="H55" s="309">
        <v>37.409999999999997</v>
      </c>
      <c r="I55" s="309">
        <v>4.17</v>
      </c>
      <c r="J55" s="310">
        <v>0.99399999999999999</v>
      </c>
      <c r="K55" s="309">
        <v>37.67</v>
      </c>
      <c r="L55" s="309">
        <v>37.9</v>
      </c>
      <c r="M55" s="309">
        <v>4.2300000000000004</v>
      </c>
      <c r="N55" s="310">
        <v>0.99399999999999999</v>
      </c>
      <c r="O55" s="309">
        <v>37.07</v>
      </c>
      <c r="P55" s="309">
        <v>37.21</v>
      </c>
      <c r="Q55" s="309">
        <v>3.14</v>
      </c>
      <c r="R55" s="310">
        <v>0.996</v>
      </c>
      <c r="S55" s="311">
        <v>120</v>
      </c>
      <c r="T55" s="312"/>
    </row>
    <row r="56" spans="1:20" x14ac:dyDescent="0.2">
      <c r="A56" s="312"/>
      <c r="B56" s="294" t="s">
        <v>8978</v>
      </c>
      <c r="C56" s="309">
        <v>69.52</v>
      </c>
      <c r="D56" s="309">
        <v>71.3</v>
      </c>
      <c r="E56" s="309">
        <v>15.8</v>
      </c>
      <c r="F56" s="310">
        <v>0.97499999999999998</v>
      </c>
      <c r="G56" s="309">
        <v>34.119999999999997</v>
      </c>
      <c r="H56" s="309">
        <v>34.28</v>
      </c>
      <c r="I56" s="309">
        <v>3.36</v>
      </c>
      <c r="J56" s="310">
        <v>0.995</v>
      </c>
      <c r="K56" s="309">
        <v>34.57</v>
      </c>
      <c r="L56" s="309">
        <v>34.729999999999997</v>
      </c>
      <c r="M56" s="309">
        <v>3.4</v>
      </c>
      <c r="N56" s="310">
        <v>0.995</v>
      </c>
      <c r="O56" s="309">
        <v>34.020000000000003</v>
      </c>
      <c r="P56" s="309">
        <v>34.14</v>
      </c>
      <c r="Q56" s="309">
        <v>2.86</v>
      </c>
      <c r="R56" s="310">
        <v>0.996</v>
      </c>
      <c r="S56" s="311">
        <v>120</v>
      </c>
      <c r="T56" s="312"/>
    </row>
    <row r="57" spans="1:20" x14ac:dyDescent="0.2">
      <c r="A57" s="312"/>
      <c r="B57" s="294" t="s">
        <v>8979</v>
      </c>
      <c r="C57" s="309">
        <v>13.78</v>
      </c>
      <c r="D57" s="309">
        <v>15.68</v>
      </c>
      <c r="E57" s="309">
        <v>7.47</v>
      </c>
      <c r="F57" s="310">
        <v>0.879</v>
      </c>
      <c r="G57" s="309">
        <v>17.73</v>
      </c>
      <c r="H57" s="309">
        <v>18.71</v>
      </c>
      <c r="I57" s="309">
        <v>5.98</v>
      </c>
      <c r="J57" s="310">
        <v>0.94799999999999995</v>
      </c>
      <c r="K57" s="309">
        <v>18.13</v>
      </c>
      <c r="L57" s="309">
        <v>19.13</v>
      </c>
      <c r="M57" s="309">
        <v>6.11</v>
      </c>
      <c r="N57" s="310">
        <v>0.94799999999999995</v>
      </c>
      <c r="O57" s="309">
        <v>14.84</v>
      </c>
      <c r="P57" s="309">
        <v>16.29</v>
      </c>
      <c r="Q57" s="309">
        <v>6.73</v>
      </c>
      <c r="R57" s="310">
        <v>0.91100000000000003</v>
      </c>
      <c r="S57" s="311">
        <v>50</v>
      </c>
      <c r="T57" s="312"/>
    </row>
    <row r="58" spans="1:20" x14ac:dyDescent="0.2">
      <c r="A58" s="312"/>
      <c r="B58" s="294" t="s">
        <v>8980</v>
      </c>
      <c r="C58" s="309">
        <v>13.75</v>
      </c>
      <c r="D58" s="309">
        <v>15.57</v>
      </c>
      <c r="E58" s="309">
        <v>7.31</v>
      </c>
      <c r="F58" s="310">
        <v>0.88300000000000001</v>
      </c>
      <c r="G58" s="309">
        <v>17.690000000000001</v>
      </c>
      <c r="H58" s="309">
        <v>18.59</v>
      </c>
      <c r="I58" s="309">
        <v>5.74</v>
      </c>
      <c r="J58" s="310">
        <v>0.95099999999999996</v>
      </c>
      <c r="K58" s="309">
        <v>18.09</v>
      </c>
      <c r="L58" s="309">
        <v>19.010000000000002</v>
      </c>
      <c r="M58" s="309">
        <v>5.87</v>
      </c>
      <c r="N58" s="310">
        <v>0.95099999999999996</v>
      </c>
      <c r="O58" s="309">
        <v>14.79</v>
      </c>
      <c r="P58" s="309">
        <v>16.18</v>
      </c>
      <c r="Q58" s="309">
        <v>6.56</v>
      </c>
      <c r="R58" s="310">
        <v>0.91400000000000003</v>
      </c>
      <c r="S58" s="311">
        <v>50</v>
      </c>
      <c r="T58" s="312"/>
    </row>
    <row r="59" spans="1:20" x14ac:dyDescent="0.2">
      <c r="A59" s="312"/>
      <c r="B59" s="294" t="s">
        <v>8981</v>
      </c>
      <c r="C59" s="309">
        <v>10.06</v>
      </c>
      <c r="D59" s="309">
        <v>10.75</v>
      </c>
      <c r="E59" s="309">
        <v>3.8</v>
      </c>
      <c r="F59" s="310">
        <v>0.93500000000000005</v>
      </c>
      <c r="G59" s="309">
        <v>12.3</v>
      </c>
      <c r="H59" s="309">
        <v>12.57</v>
      </c>
      <c r="I59" s="309">
        <v>2.61</v>
      </c>
      <c r="J59" s="310">
        <v>0.97799999999999998</v>
      </c>
      <c r="K59" s="309">
        <v>14.34</v>
      </c>
      <c r="L59" s="309">
        <v>14.66</v>
      </c>
      <c r="M59" s="309">
        <v>3.04</v>
      </c>
      <c r="N59" s="310">
        <v>0.97799999999999998</v>
      </c>
      <c r="O59" s="309">
        <v>17.54</v>
      </c>
      <c r="P59" s="309">
        <v>18.34</v>
      </c>
      <c r="Q59" s="309">
        <v>5.35</v>
      </c>
      <c r="R59" s="310">
        <v>0.95699999999999996</v>
      </c>
      <c r="S59" s="311">
        <v>50</v>
      </c>
      <c r="T59" s="312"/>
    </row>
    <row r="60" spans="1:20" x14ac:dyDescent="0.2">
      <c r="A60" s="312"/>
      <c r="B60" s="294" t="s">
        <v>8982</v>
      </c>
      <c r="C60" s="309">
        <v>11.26</v>
      </c>
      <c r="D60" s="309">
        <v>12.17</v>
      </c>
      <c r="E60" s="309">
        <v>4.6100000000000003</v>
      </c>
      <c r="F60" s="310">
        <v>0.92500000000000004</v>
      </c>
      <c r="G60" s="309">
        <v>13.99</v>
      </c>
      <c r="H60" s="309">
        <v>14.34</v>
      </c>
      <c r="I60" s="309">
        <v>3.15</v>
      </c>
      <c r="J60" s="310">
        <v>0.97599999999999998</v>
      </c>
      <c r="K60" s="309">
        <v>16.32</v>
      </c>
      <c r="L60" s="309">
        <v>16.72</v>
      </c>
      <c r="M60" s="309">
        <v>3.67</v>
      </c>
      <c r="N60" s="310">
        <v>0.97599999999999998</v>
      </c>
      <c r="O60" s="309">
        <v>20.239999999999998</v>
      </c>
      <c r="P60" s="309">
        <v>21.32</v>
      </c>
      <c r="Q60" s="309">
        <v>6.7</v>
      </c>
      <c r="R60" s="310">
        <v>0.94899999999999995</v>
      </c>
      <c r="S60" s="311">
        <v>50</v>
      </c>
      <c r="T60" s="312"/>
    </row>
    <row r="61" spans="1:20" x14ac:dyDescent="0.2">
      <c r="A61" s="312"/>
      <c r="B61" s="294" t="s">
        <v>8983</v>
      </c>
      <c r="C61" s="309">
        <v>31.43</v>
      </c>
      <c r="D61" s="309">
        <v>32.22</v>
      </c>
      <c r="E61" s="309">
        <v>7.12</v>
      </c>
      <c r="F61" s="310">
        <v>0.97499999999999998</v>
      </c>
      <c r="G61" s="309">
        <v>28.23</v>
      </c>
      <c r="H61" s="309">
        <v>28.89</v>
      </c>
      <c r="I61" s="309">
        <v>6.17</v>
      </c>
      <c r="J61" s="310">
        <v>0.97699999999999998</v>
      </c>
      <c r="K61" s="309">
        <v>31.21</v>
      </c>
      <c r="L61" s="309">
        <v>31.95</v>
      </c>
      <c r="M61" s="309">
        <v>6.82</v>
      </c>
      <c r="N61" s="310">
        <v>0.97699999999999998</v>
      </c>
      <c r="O61" s="309">
        <v>27.27</v>
      </c>
      <c r="P61" s="309">
        <v>27.48</v>
      </c>
      <c r="Q61" s="309">
        <v>3.42</v>
      </c>
      <c r="R61" s="310">
        <v>0.99199999999999999</v>
      </c>
      <c r="S61" s="311">
        <v>50</v>
      </c>
      <c r="T61" s="312"/>
    </row>
    <row r="62" spans="1:20" x14ac:dyDescent="0.2">
      <c r="A62" s="312"/>
      <c r="B62" s="294" t="s">
        <v>8984</v>
      </c>
      <c r="C62" s="309">
        <v>33.64</v>
      </c>
      <c r="D62" s="309">
        <v>34.479999999999997</v>
      </c>
      <c r="E62" s="309">
        <v>7.57</v>
      </c>
      <c r="F62" s="310">
        <v>0.97599999999999998</v>
      </c>
      <c r="G62" s="309">
        <v>30.03</v>
      </c>
      <c r="H62" s="309">
        <v>30.68</v>
      </c>
      <c r="I62" s="309">
        <v>6.3</v>
      </c>
      <c r="J62" s="310">
        <v>0.97899999999999998</v>
      </c>
      <c r="K62" s="309">
        <v>33.200000000000003</v>
      </c>
      <c r="L62" s="309">
        <v>33.93</v>
      </c>
      <c r="M62" s="309">
        <v>6.97</v>
      </c>
      <c r="N62" s="310">
        <v>0.97899999999999998</v>
      </c>
      <c r="O62" s="309">
        <v>28.99</v>
      </c>
      <c r="P62" s="309">
        <v>29.2</v>
      </c>
      <c r="Q62" s="309">
        <v>3.46</v>
      </c>
      <c r="R62" s="310">
        <v>0.99299999999999999</v>
      </c>
      <c r="S62" s="311">
        <v>50</v>
      </c>
      <c r="T62" s="312"/>
    </row>
    <row r="63" spans="1:20" x14ac:dyDescent="0.2">
      <c r="A63" s="312"/>
      <c r="B63" s="294" t="s">
        <v>8985</v>
      </c>
      <c r="C63" s="309">
        <v>25.73</v>
      </c>
      <c r="D63" s="309">
        <v>25.76</v>
      </c>
      <c r="E63" s="309">
        <v>1.26</v>
      </c>
      <c r="F63" s="310">
        <v>0.999</v>
      </c>
      <c r="G63" s="309">
        <v>24.44</v>
      </c>
      <c r="H63" s="309">
        <v>24.66</v>
      </c>
      <c r="I63" s="309">
        <v>3.28</v>
      </c>
      <c r="J63" s="310">
        <v>0.99099999999999999</v>
      </c>
      <c r="K63" s="309">
        <v>27.85</v>
      </c>
      <c r="L63" s="309">
        <v>28.1</v>
      </c>
      <c r="M63" s="309">
        <v>3.74</v>
      </c>
      <c r="N63" s="310">
        <v>0.99099999999999999</v>
      </c>
      <c r="O63" s="309">
        <v>26.66</v>
      </c>
      <c r="P63" s="309">
        <v>27.13</v>
      </c>
      <c r="Q63" s="309">
        <v>5.01</v>
      </c>
      <c r="R63" s="310">
        <v>0.98299999999999998</v>
      </c>
      <c r="S63" s="311">
        <v>50</v>
      </c>
      <c r="T63" s="312"/>
    </row>
    <row r="64" spans="1:20" x14ac:dyDescent="0.2">
      <c r="A64" s="312"/>
      <c r="B64" s="294" t="s">
        <v>8986</v>
      </c>
      <c r="C64" s="309">
        <v>31.6</v>
      </c>
      <c r="D64" s="309">
        <v>31.73</v>
      </c>
      <c r="E64" s="309">
        <v>2.92</v>
      </c>
      <c r="F64" s="310">
        <v>0.996</v>
      </c>
      <c r="G64" s="309">
        <v>29.14</v>
      </c>
      <c r="H64" s="309">
        <v>29.31</v>
      </c>
      <c r="I64" s="309">
        <v>3.22</v>
      </c>
      <c r="J64" s="310">
        <v>0.99399999999999999</v>
      </c>
      <c r="K64" s="309">
        <v>33.19</v>
      </c>
      <c r="L64" s="309">
        <v>33.4</v>
      </c>
      <c r="M64" s="309">
        <v>3.66</v>
      </c>
      <c r="N64" s="310">
        <v>0.99399999999999999</v>
      </c>
      <c r="O64" s="309">
        <v>31.7</v>
      </c>
      <c r="P64" s="309">
        <v>31.7</v>
      </c>
      <c r="Q64" s="309">
        <v>0.27</v>
      </c>
      <c r="R64" s="310">
        <v>1</v>
      </c>
      <c r="S64" s="311">
        <v>50</v>
      </c>
      <c r="T64" s="312"/>
    </row>
    <row r="65" spans="1:20" x14ac:dyDescent="0.2">
      <c r="A65" s="312"/>
      <c r="B65" s="294" t="s">
        <v>8987</v>
      </c>
      <c r="C65" s="309">
        <v>24.37</v>
      </c>
      <c r="D65" s="309">
        <v>24.96</v>
      </c>
      <c r="E65" s="309">
        <v>5.4</v>
      </c>
      <c r="F65" s="310">
        <v>0.97599999999999998</v>
      </c>
      <c r="G65" s="309">
        <v>20.440000000000001</v>
      </c>
      <c r="H65" s="309">
        <v>21.01</v>
      </c>
      <c r="I65" s="309">
        <v>4.8499999999999996</v>
      </c>
      <c r="J65" s="310">
        <v>0.97299999999999998</v>
      </c>
      <c r="K65" s="309">
        <v>21.15</v>
      </c>
      <c r="L65" s="309">
        <v>21.74</v>
      </c>
      <c r="M65" s="309">
        <v>5.0199999999999996</v>
      </c>
      <c r="N65" s="310">
        <v>0.97299999999999998</v>
      </c>
      <c r="O65" s="309">
        <v>18.96</v>
      </c>
      <c r="P65" s="309">
        <v>18.97</v>
      </c>
      <c r="Q65" s="309">
        <v>0.48</v>
      </c>
      <c r="R65" s="310">
        <v>1</v>
      </c>
      <c r="S65" s="311">
        <v>50</v>
      </c>
      <c r="T65" s="312"/>
    </row>
    <row r="66" spans="1:20" x14ac:dyDescent="0.2">
      <c r="A66" s="312"/>
      <c r="B66" s="294" t="s">
        <v>8988</v>
      </c>
      <c r="C66" s="309">
        <v>18.61</v>
      </c>
      <c r="D66" s="309">
        <v>18.690000000000001</v>
      </c>
      <c r="E66" s="309">
        <v>1.67</v>
      </c>
      <c r="F66" s="310">
        <v>0.996</v>
      </c>
      <c r="G66" s="309">
        <v>17.36</v>
      </c>
      <c r="H66" s="309">
        <v>17.54</v>
      </c>
      <c r="I66" s="309">
        <v>2.52</v>
      </c>
      <c r="J66" s="310">
        <v>0.99</v>
      </c>
      <c r="K66" s="309">
        <v>17.96</v>
      </c>
      <c r="L66" s="309">
        <v>18.149999999999999</v>
      </c>
      <c r="M66" s="309">
        <v>2.61</v>
      </c>
      <c r="N66" s="310">
        <v>0.99</v>
      </c>
      <c r="O66" s="309">
        <v>16.100000000000001</v>
      </c>
      <c r="P66" s="309">
        <v>16.559999999999999</v>
      </c>
      <c r="Q66" s="309">
        <v>3.88</v>
      </c>
      <c r="R66" s="310">
        <v>0.97199999999999998</v>
      </c>
      <c r="S66" s="311">
        <v>50</v>
      </c>
      <c r="T66" s="312"/>
    </row>
    <row r="67" spans="1:20" x14ac:dyDescent="0.2">
      <c r="A67" s="312"/>
      <c r="B67" s="294" t="s">
        <v>8989</v>
      </c>
      <c r="C67" s="309">
        <v>19.79</v>
      </c>
      <c r="D67" s="309">
        <v>19.940000000000001</v>
      </c>
      <c r="E67" s="309">
        <v>2.5</v>
      </c>
      <c r="F67" s="310">
        <v>0.99199999999999999</v>
      </c>
      <c r="G67" s="309">
        <v>19.16</v>
      </c>
      <c r="H67" s="309">
        <v>19.2</v>
      </c>
      <c r="I67" s="309">
        <v>-1.26</v>
      </c>
      <c r="J67" s="310">
        <v>0.998</v>
      </c>
      <c r="K67" s="309">
        <v>19.149999999999999</v>
      </c>
      <c r="L67" s="309">
        <v>19.190000000000001</v>
      </c>
      <c r="M67" s="309">
        <v>-1.26</v>
      </c>
      <c r="N67" s="310">
        <v>0.998</v>
      </c>
      <c r="O67" s="309">
        <v>17.98</v>
      </c>
      <c r="P67" s="309">
        <v>18.579999999999998</v>
      </c>
      <c r="Q67" s="309">
        <v>4.7</v>
      </c>
      <c r="R67" s="310">
        <v>0.96799999999999997</v>
      </c>
      <c r="S67" s="311">
        <v>50</v>
      </c>
      <c r="T67" s="312"/>
    </row>
    <row r="68" spans="1:20" x14ac:dyDescent="0.2">
      <c r="A68" s="312"/>
      <c r="B68" s="294" t="s">
        <v>8990</v>
      </c>
      <c r="C68" s="309">
        <v>15.98</v>
      </c>
      <c r="D68" s="309">
        <v>15.99</v>
      </c>
      <c r="E68" s="309">
        <v>-0.28000000000000003</v>
      </c>
      <c r="F68" s="310">
        <v>1</v>
      </c>
      <c r="G68" s="309">
        <v>18.100000000000001</v>
      </c>
      <c r="H68" s="309">
        <v>18.22</v>
      </c>
      <c r="I68" s="309">
        <v>-2.0099999999999998</v>
      </c>
      <c r="J68" s="310">
        <v>0.99399999999999999</v>
      </c>
      <c r="K68" s="309">
        <v>18.09</v>
      </c>
      <c r="L68" s="309">
        <v>18.2</v>
      </c>
      <c r="M68" s="309">
        <v>-2.0099999999999998</v>
      </c>
      <c r="N68" s="310">
        <v>0.99399999999999999</v>
      </c>
      <c r="O68" s="309">
        <v>17.03</v>
      </c>
      <c r="P68" s="309">
        <v>17.47</v>
      </c>
      <c r="Q68" s="309">
        <v>3.94</v>
      </c>
      <c r="R68" s="310">
        <v>0.97399999999999998</v>
      </c>
      <c r="S68" s="311">
        <v>50</v>
      </c>
      <c r="T68" s="312"/>
    </row>
    <row r="69" spans="1:20" x14ac:dyDescent="0.2">
      <c r="A69" s="312"/>
      <c r="B69" s="294" t="s">
        <v>8991</v>
      </c>
      <c r="C69" s="309">
        <v>26.14</v>
      </c>
      <c r="D69" s="309">
        <v>26.17</v>
      </c>
      <c r="E69" s="309">
        <v>1.26</v>
      </c>
      <c r="F69" s="310">
        <v>0.999</v>
      </c>
      <c r="G69" s="309">
        <v>22.47</v>
      </c>
      <c r="H69" s="309">
        <v>22.74</v>
      </c>
      <c r="I69" s="309">
        <v>3.5</v>
      </c>
      <c r="J69" s="310">
        <v>0.98799999999999999</v>
      </c>
      <c r="K69" s="309">
        <v>22.69</v>
      </c>
      <c r="L69" s="309">
        <v>22.96</v>
      </c>
      <c r="M69" s="309">
        <v>3.53</v>
      </c>
      <c r="N69" s="310">
        <v>0.98799999999999999</v>
      </c>
      <c r="O69" s="309">
        <v>15.81</v>
      </c>
      <c r="P69" s="309">
        <v>15.87</v>
      </c>
      <c r="Q69" s="309">
        <v>1.35</v>
      </c>
      <c r="R69" s="310">
        <v>0.996</v>
      </c>
      <c r="S69" s="311">
        <v>50</v>
      </c>
      <c r="T69" s="312"/>
    </row>
    <row r="70" spans="1:20" x14ac:dyDescent="0.2">
      <c r="A70" s="312"/>
      <c r="B70" s="294" t="s">
        <v>8992</v>
      </c>
      <c r="C70" s="309">
        <v>24.33</v>
      </c>
      <c r="D70" s="309">
        <v>24.33</v>
      </c>
      <c r="E70" s="309">
        <v>0.11</v>
      </c>
      <c r="F70" s="310">
        <v>1</v>
      </c>
      <c r="G70" s="309">
        <v>21.63</v>
      </c>
      <c r="H70" s="309">
        <v>21.74</v>
      </c>
      <c r="I70" s="309">
        <v>2.2800000000000002</v>
      </c>
      <c r="J70" s="310">
        <v>0.995</v>
      </c>
      <c r="K70" s="309">
        <v>21.84</v>
      </c>
      <c r="L70" s="309">
        <v>21.96</v>
      </c>
      <c r="M70" s="309">
        <v>2.2999999999999998</v>
      </c>
      <c r="N70" s="310">
        <v>0.995</v>
      </c>
      <c r="O70" s="309">
        <v>15.29</v>
      </c>
      <c r="P70" s="309">
        <v>15.3</v>
      </c>
      <c r="Q70" s="309">
        <v>0.73</v>
      </c>
      <c r="R70" s="310">
        <v>0.999</v>
      </c>
      <c r="S70" s="311">
        <v>50</v>
      </c>
      <c r="T70" s="312"/>
    </row>
    <row r="71" spans="1:20" x14ac:dyDescent="0.2">
      <c r="A71" s="312"/>
      <c r="B71" s="294" t="s">
        <v>8993</v>
      </c>
      <c r="C71" s="309">
        <v>22.02</v>
      </c>
      <c r="D71" s="309">
        <v>22.18</v>
      </c>
      <c r="E71" s="309">
        <v>-2.65</v>
      </c>
      <c r="F71" s="310">
        <v>0.99299999999999999</v>
      </c>
      <c r="G71" s="309">
        <v>19.72</v>
      </c>
      <c r="H71" s="309">
        <v>20.51</v>
      </c>
      <c r="I71" s="309">
        <v>5.62</v>
      </c>
      <c r="J71" s="310">
        <v>0.96199999999999997</v>
      </c>
      <c r="K71" s="309">
        <v>22.25</v>
      </c>
      <c r="L71" s="309">
        <v>23.13</v>
      </c>
      <c r="M71" s="309">
        <v>6.35</v>
      </c>
      <c r="N71" s="310">
        <v>0.96199999999999997</v>
      </c>
      <c r="O71" s="309">
        <v>16.22</v>
      </c>
      <c r="P71" s="309">
        <v>17</v>
      </c>
      <c r="Q71" s="309">
        <v>5.07</v>
      </c>
      <c r="R71" s="310">
        <v>0.95399999999999996</v>
      </c>
      <c r="S71" s="311">
        <v>50</v>
      </c>
      <c r="T71" s="312"/>
    </row>
    <row r="72" spans="1:20" x14ac:dyDescent="0.2">
      <c r="A72" s="312"/>
      <c r="B72" s="294" t="s">
        <v>8994</v>
      </c>
      <c r="C72" s="309">
        <v>21.39</v>
      </c>
      <c r="D72" s="309">
        <v>21.62</v>
      </c>
      <c r="E72" s="309">
        <v>-3.12</v>
      </c>
      <c r="F72" s="310">
        <v>0.99</v>
      </c>
      <c r="G72" s="309">
        <v>19.48</v>
      </c>
      <c r="H72" s="309">
        <v>20.13</v>
      </c>
      <c r="I72" s="309">
        <v>5.08</v>
      </c>
      <c r="J72" s="310">
        <v>0.96799999999999997</v>
      </c>
      <c r="K72" s="309">
        <v>21.97</v>
      </c>
      <c r="L72" s="309">
        <v>22.71</v>
      </c>
      <c r="M72" s="309">
        <v>5.73</v>
      </c>
      <c r="N72" s="310">
        <v>0.96799999999999997</v>
      </c>
      <c r="O72" s="309">
        <v>16.170000000000002</v>
      </c>
      <c r="P72" s="309">
        <v>16.850000000000001</v>
      </c>
      <c r="Q72" s="309">
        <v>4.72</v>
      </c>
      <c r="R72" s="310">
        <v>0.96</v>
      </c>
      <c r="S72" s="311">
        <v>50</v>
      </c>
      <c r="T72" s="312"/>
    </row>
    <row r="73" spans="1:20" x14ac:dyDescent="0.2">
      <c r="A73" s="312"/>
      <c r="B73" s="294" t="s">
        <v>8995</v>
      </c>
      <c r="C73" s="309">
        <v>30.02</v>
      </c>
      <c r="D73" s="309">
        <v>30.51</v>
      </c>
      <c r="E73" s="309">
        <v>5.46</v>
      </c>
      <c r="F73" s="310">
        <v>0.98399999999999999</v>
      </c>
      <c r="G73" s="309">
        <v>23.75</v>
      </c>
      <c r="H73" s="309">
        <v>24.11</v>
      </c>
      <c r="I73" s="309">
        <v>4.1399999999999997</v>
      </c>
      <c r="J73" s="310">
        <v>0.98499999999999999</v>
      </c>
      <c r="K73" s="309">
        <v>27.25</v>
      </c>
      <c r="L73" s="309">
        <v>27.66</v>
      </c>
      <c r="M73" s="309">
        <v>4.75</v>
      </c>
      <c r="N73" s="310">
        <v>0.98499999999999999</v>
      </c>
      <c r="O73" s="309">
        <v>24.83</v>
      </c>
      <c r="P73" s="309">
        <v>24.85</v>
      </c>
      <c r="Q73" s="309">
        <v>0.92</v>
      </c>
      <c r="R73" s="310">
        <v>0.999</v>
      </c>
      <c r="S73" s="311">
        <v>50</v>
      </c>
      <c r="T73" s="312"/>
    </row>
    <row r="74" spans="1:20" x14ac:dyDescent="0.2">
      <c r="A74" s="312"/>
      <c r="B74" s="294" t="s">
        <v>8996</v>
      </c>
      <c r="C74" s="309">
        <v>31.02</v>
      </c>
      <c r="D74" s="309">
        <v>31.48</v>
      </c>
      <c r="E74" s="309">
        <v>5.39</v>
      </c>
      <c r="F74" s="310">
        <v>0.98499999999999999</v>
      </c>
      <c r="G74" s="309">
        <v>24.14</v>
      </c>
      <c r="H74" s="309">
        <v>24.48</v>
      </c>
      <c r="I74" s="309">
        <v>4.08</v>
      </c>
      <c r="J74" s="310">
        <v>0.98599999999999999</v>
      </c>
      <c r="K74" s="309">
        <v>27.7</v>
      </c>
      <c r="L74" s="309">
        <v>28.09</v>
      </c>
      <c r="M74" s="309">
        <v>4.6899999999999995</v>
      </c>
      <c r="N74" s="310">
        <v>0.98599999999999999</v>
      </c>
      <c r="O74" s="309">
        <v>25.24</v>
      </c>
      <c r="P74" s="309">
        <v>25.25</v>
      </c>
      <c r="Q74" s="309">
        <v>0.8</v>
      </c>
      <c r="R74" s="310">
        <v>0.999</v>
      </c>
      <c r="S74" s="311">
        <v>50</v>
      </c>
      <c r="T74" s="312"/>
    </row>
    <row r="75" spans="1:20" x14ac:dyDescent="0.2">
      <c r="A75" s="312"/>
      <c r="B75" s="294" t="s">
        <v>8997</v>
      </c>
      <c r="C75" s="309">
        <v>24.29</v>
      </c>
      <c r="D75" s="309">
        <v>24.29</v>
      </c>
      <c r="E75" s="309">
        <v>-0.54</v>
      </c>
      <c r="F75" s="310">
        <v>1</v>
      </c>
      <c r="G75" s="309">
        <v>20.98</v>
      </c>
      <c r="H75" s="309">
        <v>21.78</v>
      </c>
      <c r="I75" s="309">
        <v>5.82</v>
      </c>
      <c r="J75" s="310">
        <v>0.96399999999999997</v>
      </c>
      <c r="K75" s="309">
        <v>24.84</v>
      </c>
      <c r="L75" s="309">
        <v>25.78</v>
      </c>
      <c r="M75" s="309">
        <v>6.89</v>
      </c>
      <c r="N75" s="310">
        <v>0.96399999999999997</v>
      </c>
      <c r="O75" s="309">
        <v>23.78</v>
      </c>
      <c r="P75" s="309">
        <v>23.93</v>
      </c>
      <c r="Q75" s="309">
        <v>2.66</v>
      </c>
      <c r="R75" s="310">
        <v>0.99399999999999999</v>
      </c>
      <c r="S75" s="311">
        <v>50</v>
      </c>
      <c r="T75" s="312"/>
    </row>
    <row r="76" spans="1:20" x14ac:dyDescent="0.2">
      <c r="A76" s="312"/>
      <c r="B76" s="294" t="s">
        <v>8998</v>
      </c>
      <c r="C76" s="309">
        <v>28.79</v>
      </c>
      <c r="D76" s="309">
        <v>28.85</v>
      </c>
      <c r="E76" s="309">
        <v>1.87</v>
      </c>
      <c r="F76" s="310">
        <v>0.998</v>
      </c>
      <c r="G76" s="309">
        <v>22.59</v>
      </c>
      <c r="H76" s="309">
        <v>22.63</v>
      </c>
      <c r="I76" s="309">
        <v>1.3</v>
      </c>
      <c r="J76" s="310">
        <v>0.998</v>
      </c>
      <c r="K76" s="309">
        <v>26.75</v>
      </c>
      <c r="L76" s="309">
        <v>26.79</v>
      </c>
      <c r="M76" s="309">
        <v>1.54</v>
      </c>
      <c r="N76" s="310">
        <v>0.998</v>
      </c>
      <c r="O76" s="309">
        <v>25.48</v>
      </c>
      <c r="P76" s="309">
        <v>25.79</v>
      </c>
      <c r="Q76" s="309">
        <v>3.98</v>
      </c>
      <c r="R76" s="310">
        <v>0.98799999999999999</v>
      </c>
      <c r="S76" s="311">
        <v>50</v>
      </c>
      <c r="T76" s="312"/>
    </row>
    <row r="77" spans="1:20" x14ac:dyDescent="0.2">
      <c r="A77" s="312"/>
      <c r="B77" s="294" t="s">
        <v>8999</v>
      </c>
      <c r="C77" s="309">
        <v>18.693549911572202</v>
      </c>
      <c r="D77" s="309">
        <v>19.225987555641165</v>
      </c>
      <c r="E77" s="309">
        <v>4.4933049299182803</v>
      </c>
      <c r="F77" s="309">
        <v>0.97230635656410069</v>
      </c>
      <c r="G77" s="309">
        <v>0</v>
      </c>
      <c r="H77" s="309">
        <v>0</v>
      </c>
      <c r="I77" s="309">
        <v>0</v>
      </c>
      <c r="J77" s="310"/>
      <c r="K77" s="309">
        <v>0</v>
      </c>
      <c r="L77" s="309">
        <v>0</v>
      </c>
      <c r="M77" s="309">
        <v>0</v>
      </c>
      <c r="N77" s="310"/>
      <c r="O77" s="309"/>
      <c r="P77" s="309"/>
      <c r="Q77" s="309"/>
      <c r="R77" s="310"/>
      <c r="S77" s="311"/>
      <c r="T77" s="312"/>
    </row>
    <row r="78" spans="1:20" x14ac:dyDescent="0.2">
      <c r="A78" s="312"/>
      <c r="B78" s="294" t="s">
        <v>9000</v>
      </c>
      <c r="C78" s="309">
        <v>17.626691309248201</v>
      </c>
      <c r="D78" s="309">
        <v>18.037908846234895</v>
      </c>
      <c r="E78" s="309">
        <v>3.8296095145005302</v>
      </c>
      <c r="F78" s="309">
        <v>0.97720259368798568</v>
      </c>
      <c r="G78" s="309">
        <v>0</v>
      </c>
      <c r="H78" s="309">
        <v>0</v>
      </c>
      <c r="I78" s="309">
        <v>0</v>
      </c>
      <c r="J78" s="310"/>
      <c r="K78" s="309">
        <v>0</v>
      </c>
      <c r="L78" s="309">
        <v>0</v>
      </c>
      <c r="M78" s="309">
        <v>0</v>
      </c>
      <c r="N78" s="310"/>
      <c r="O78" s="309"/>
      <c r="P78" s="309"/>
      <c r="Q78" s="309"/>
      <c r="R78" s="310"/>
      <c r="S78" s="311"/>
      <c r="T78" s="312"/>
    </row>
    <row r="79" spans="1:20" x14ac:dyDescent="0.2">
      <c r="A79" s="312"/>
      <c r="B79" s="294" t="s">
        <v>9001</v>
      </c>
      <c r="C79" s="309">
        <v>13.6130986506583</v>
      </c>
      <c r="D79" s="309">
        <v>13.615880735886265</v>
      </c>
      <c r="E79" s="309">
        <v>0.27523324894325402</v>
      </c>
      <c r="F79" s="309">
        <v>0.99979567350199883</v>
      </c>
      <c r="G79" s="309">
        <v>0</v>
      </c>
      <c r="H79" s="309">
        <v>0</v>
      </c>
      <c r="I79" s="309">
        <v>0</v>
      </c>
      <c r="J79" s="310"/>
      <c r="K79" s="309">
        <v>0</v>
      </c>
      <c r="L79" s="309">
        <v>0</v>
      </c>
      <c r="M79" s="309">
        <v>0</v>
      </c>
      <c r="N79" s="310"/>
      <c r="O79" s="309"/>
      <c r="P79" s="309"/>
      <c r="Q79" s="309"/>
      <c r="R79" s="310"/>
      <c r="S79" s="311"/>
      <c r="T79" s="312"/>
    </row>
    <row r="80" spans="1:20" x14ac:dyDescent="0.2">
      <c r="A80" s="312"/>
      <c r="B80" s="294" t="s">
        <v>9002</v>
      </c>
      <c r="C80" s="309">
        <v>15.1263807656082</v>
      </c>
      <c r="D80" s="309">
        <v>15.158437825783178</v>
      </c>
      <c r="E80" s="309">
        <v>0.98531327605616204</v>
      </c>
      <c r="F80" s="309">
        <v>0.9978852002730485</v>
      </c>
      <c r="G80" s="309">
        <v>0</v>
      </c>
      <c r="H80" s="309">
        <v>0</v>
      </c>
      <c r="I80" s="309">
        <v>0</v>
      </c>
      <c r="J80" s="310"/>
      <c r="K80" s="309">
        <v>0</v>
      </c>
      <c r="L80" s="309">
        <v>0</v>
      </c>
      <c r="M80" s="309">
        <v>0</v>
      </c>
      <c r="N80" s="310"/>
      <c r="O80" s="309"/>
      <c r="P80" s="309"/>
      <c r="Q80" s="309"/>
      <c r="R80" s="310"/>
      <c r="S80" s="311"/>
      <c r="T80" s="312"/>
    </row>
    <row r="81" spans="1:20" x14ac:dyDescent="0.2">
      <c r="A81" s="312"/>
      <c r="B81" s="294" t="s">
        <v>9003</v>
      </c>
      <c r="C81" s="309">
        <v>45.39</v>
      </c>
      <c r="D81" s="309">
        <v>45.4</v>
      </c>
      <c r="E81" s="309">
        <v>-0.79</v>
      </c>
      <c r="F81" s="310">
        <v>1</v>
      </c>
      <c r="G81" s="309">
        <v>24.76</v>
      </c>
      <c r="H81" s="309">
        <v>24.92</v>
      </c>
      <c r="I81" s="309">
        <v>2.9</v>
      </c>
      <c r="J81" s="310">
        <v>0.99299999999999999</v>
      </c>
      <c r="K81" s="309">
        <v>28.49</v>
      </c>
      <c r="L81" s="309">
        <v>28.69</v>
      </c>
      <c r="M81" s="309">
        <v>3.33</v>
      </c>
      <c r="N81" s="310">
        <v>0.99299999999999999</v>
      </c>
      <c r="O81" s="309">
        <v>26.19</v>
      </c>
      <c r="P81" s="309">
        <v>26.19</v>
      </c>
      <c r="Q81" s="309">
        <v>0.22</v>
      </c>
      <c r="R81" s="310">
        <v>1</v>
      </c>
      <c r="S81" s="311">
        <v>60</v>
      </c>
      <c r="T81" s="312"/>
    </row>
    <row r="82" spans="1:20" x14ac:dyDescent="0.2">
      <c r="A82" s="312"/>
      <c r="B82" s="294" t="s">
        <v>9004</v>
      </c>
      <c r="C82" s="309">
        <v>38</v>
      </c>
      <c r="D82" s="309">
        <v>38.340000000000003</v>
      </c>
      <c r="E82" s="309">
        <v>-5.04</v>
      </c>
      <c r="F82" s="310">
        <v>0.99099999999999999</v>
      </c>
      <c r="G82" s="309">
        <v>21.9</v>
      </c>
      <c r="H82" s="309">
        <v>21.97</v>
      </c>
      <c r="I82" s="309">
        <v>1.76</v>
      </c>
      <c r="J82" s="310">
        <v>0.997</v>
      </c>
      <c r="K82" s="309">
        <v>25.21</v>
      </c>
      <c r="L82" s="309">
        <v>25.29</v>
      </c>
      <c r="M82" s="309">
        <v>2.02</v>
      </c>
      <c r="N82" s="310">
        <v>0.997</v>
      </c>
      <c r="O82" s="309">
        <v>23.17</v>
      </c>
      <c r="P82" s="309">
        <v>23.48</v>
      </c>
      <c r="Q82" s="309">
        <v>3.81</v>
      </c>
      <c r="R82" s="310">
        <v>0.98699999999999999</v>
      </c>
      <c r="S82" s="311">
        <v>60</v>
      </c>
      <c r="T82" s="312"/>
    </row>
    <row r="83" spans="1:20" x14ac:dyDescent="0.2">
      <c r="A83" s="312"/>
      <c r="B83" s="294" t="s">
        <v>9005</v>
      </c>
      <c r="C83" s="309">
        <v>30.18</v>
      </c>
      <c r="D83" s="309">
        <v>31.57</v>
      </c>
      <c r="E83" s="309">
        <v>-9.26</v>
      </c>
      <c r="F83" s="310">
        <v>0.95599999999999996</v>
      </c>
      <c r="G83" s="309">
        <v>18.45</v>
      </c>
      <c r="H83" s="309">
        <v>19.239999999999998</v>
      </c>
      <c r="I83" s="309">
        <v>5.48</v>
      </c>
      <c r="J83" s="310">
        <v>0.95899999999999996</v>
      </c>
      <c r="K83" s="309">
        <v>18.47</v>
      </c>
      <c r="L83" s="309">
        <v>19.260000000000002</v>
      </c>
      <c r="M83" s="309">
        <v>5.49</v>
      </c>
      <c r="N83" s="310">
        <v>0.95899999999999996</v>
      </c>
      <c r="O83" s="309">
        <v>18.03</v>
      </c>
      <c r="P83" s="309">
        <v>18.03</v>
      </c>
      <c r="Q83" s="309">
        <v>0.25</v>
      </c>
      <c r="R83" s="310">
        <v>1</v>
      </c>
      <c r="S83" s="311">
        <v>60</v>
      </c>
      <c r="T83" s="312"/>
    </row>
    <row r="84" spans="1:20" x14ac:dyDescent="0.2">
      <c r="A84" s="312"/>
      <c r="B84" s="294" t="s">
        <v>9006</v>
      </c>
      <c r="C84" s="309">
        <v>26.87</v>
      </c>
      <c r="D84" s="309">
        <v>29.01</v>
      </c>
      <c r="E84" s="309">
        <v>-10.92</v>
      </c>
      <c r="F84" s="310">
        <v>0.92600000000000005</v>
      </c>
      <c r="G84" s="309">
        <v>15.92</v>
      </c>
      <c r="H84" s="309">
        <v>16.41</v>
      </c>
      <c r="I84" s="309">
        <v>3.97</v>
      </c>
      <c r="J84" s="310">
        <v>0.97</v>
      </c>
      <c r="K84" s="309">
        <v>15.93</v>
      </c>
      <c r="L84" s="309">
        <v>16.420000000000002</v>
      </c>
      <c r="M84" s="309">
        <v>3.98</v>
      </c>
      <c r="N84" s="310">
        <v>0.97</v>
      </c>
      <c r="O84" s="309">
        <v>15.54</v>
      </c>
      <c r="P84" s="309">
        <v>16.149999999999999</v>
      </c>
      <c r="Q84" s="309">
        <v>4.3600000000000003</v>
      </c>
      <c r="R84" s="310">
        <v>0.96299999999999997</v>
      </c>
      <c r="S84" s="311">
        <v>60</v>
      </c>
      <c r="T84" s="312"/>
    </row>
    <row r="85" spans="1:20" x14ac:dyDescent="0.2">
      <c r="A85" s="312"/>
      <c r="B85" s="294" t="s">
        <v>9007</v>
      </c>
      <c r="C85" s="309">
        <v>13.16</v>
      </c>
      <c r="D85" s="309">
        <v>13.96</v>
      </c>
      <c r="E85" s="309">
        <v>4.67</v>
      </c>
      <c r="F85" s="310">
        <v>0.94199999999999995</v>
      </c>
      <c r="G85" s="309">
        <v>8.3800000000000008</v>
      </c>
      <c r="H85" s="309">
        <v>8.64</v>
      </c>
      <c r="I85" s="309">
        <v>2.11</v>
      </c>
      <c r="J85" s="310">
        <v>0.97</v>
      </c>
      <c r="K85" s="309">
        <v>10.34</v>
      </c>
      <c r="L85" s="309">
        <v>10.66</v>
      </c>
      <c r="M85" s="309">
        <v>2.6</v>
      </c>
      <c r="N85" s="310">
        <v>0.97</v>
      </c>
      <c r="O85" s="309">
        <v>10.76</v>
      </c>
      <c r="P85" s="309">
        <v>11.17</v>
      </c>
      <c r="Q85" s="309">
        <v>2.98</v>
      </c>
      <c r="R85" s="310">
        <v>0.96399999999999997</v>
      </c>
      <c r="S85" s="311">
        <v>20</v>
      </c>
      <c r="T85" s="312"/>
    </row>
    <row r="86" spans="1:20" x14ac:dyDescent="0.2">
      <c r="A86" s="312"/>
      <c r="B86" s="294" t="s">
        <v>9008</v>
      </c>
      <c r="C86" s="309">
        <v>12.9</v>
      </c>
      <c r="D86" s="309">
        <v>13.73</v>
      </c>
      <c r="E86" s="309">
        <v>4.68</v>
      </c>
      <c r="F86" s="310">
        <v>0.94</v>
      </c>
      <c r="G86" s="309">
        <v>8.77</v>
      </c>
      <c r="H86" s="309">
        <v>9.0299999999999994</v>
      </c>
      <c r="I86" s="309">
        <v>2.14</v>
      </c>
      <c r="J86" s="310">
        <v>0.97099999999999997</v>
      </c>
      <c r="K86" s="309">
        <v>10.82</v>
      </c>
      <c r="L86" s="309">
        <v>11.14</v>
      </c>
      <c r="M86" s="309">
        <v>2.64</v>
      </c>
      <c r="N86" s="310">
        <v>0.97099999999999997</v>
      </c>
      <c r="O86" s="309">
        <v>11.23</v>
      </c>
      <c r="P86" s="309">
        <v>11.66</v>
      </c>
      <c r="Q86" s="309">
        <v>3.13</v>
      </c>
      <c r="R86" s="310">
        <v>0.96299999999999997</v>
      </c>
      <c r="S86" s="311">
        <v>20</v>
      </c>
      <c r="T86" s="312"/>
    </row>
    <row r="87" spans="1:20" x14ac:dyDescent="0.2">
      <c r="A87" s="312"/>
      <c r="B87" s="294" t="s">
        <v>9009</v>
      </c>
      <c r="C87" s="309">
        <v>11.92</v>
      </c>
      <c r="D87" s="309">
        <v>12.1</v>
      </c>
      <c r="E87" s="309">
        <v>2.0699999999999998</v>
      </c>
      <c r="F87" s="310">
        <v>0.98499999999999999</v>
      </c>
      <c r="G87" s="309">
        <v>7.05</v>
      </c>
      <c r="H87" s="309">
        <v>7.12</v>
      </c>
      <c r="I87" s="309">
        <v>1</v>
      </c>
      <c r="J87" s="310">
        <v>0.99</v>
      </c>
      <c r="K87" s="309">
        <v>8.02</v>
      </c>
      <c r="L87" s="309">
        <v>8.1</v>
      </c>
      <c r="M87" s="309">
        <v>1.1400000000000001</v>
      </c>
      <c r="N87" s="310">
        <v>0.99</v>
      </c>
      <c r="O87" s="309">
        <v>9.1300000000000008</v>
      </c>
      <c r="P87" s="309">
        <v>9.1999999999999993</v>
      </c>
      <c r="Q87" s="309">
        <v>1.1400000000000001</v>
      </c>
      <c r="R87" s="310">
        <v>0.99199999999999999</v>
      </c>
      <c r="S87" s="311">
        <v>20</v>
      </c>
      <c r="T87" s="312"/>
    </row>
    <row r="88" spans="1:20" x14ac:dyDescent="0.2">
      <c r="A88" s="312"/>
      <c r="B88" s="294" t="s">
        <v>9010</v>
      </c>
      <c r="C88" s="309">
        <v>13.91</v>
      </c>
      <c r="D88" s="309">
        <v>14.35</v>
      </c>
      <c r="E88" s="309">
        <v>3.51</v>
      </c>
      <c r="F88" s="310">
        <v>0.97</v>
      </c>
      <c r="G88" s="309">
        <v>7.82</v>
      </c>
      <c r="H88" s="309">
        <v>7.92</v>
      </c>
      <c r="I88" s="309">
        <v>1.28</v>
      </c>
      <c r="J88" s="310">
        <v>0.98699999999999999</v>
      </c>
      <c r="K88" s="309">
        <v>8.9</v>
      </c>
      <c r="L88" s="309">
        <v>9.01</v>
      </c>
      <c r="M88" s="309">
        <v>1.45</v>
      </c>
      <c r="N88" s="310">
        <v>0.98699999999999999</v>
      </c>
      <c r="O88" s="309">
        <v>10.220000000000001</v>
      </c>
      <c r="P88" s="309">
        <v>10.37</v>
      </c>
      <c r="Q88" s="309">
        <v>1.78</v>
      </c>
      <c r="R88" s="310">
        <v>0.98499999999999999</v>
      </c>
      <c r="S88" s="311">
        <v>20</v>
      </c>
      <c r="T88" s="312"/>
    </row>
    <row r="89" spans="1:20" x14ac:dyDescent="0.2">
      <c r="A89" s="312"/>
      <c r="B89" s="294" t="s">
        <v>9011</v>
      </c>
      <c r="C89" s="309">
        <v>11.92</v>
      </c>
      <c r="D89" s="309">
        <v>12.8</v>
      </c>
      <c r="E89" s="309">
        <v>4.6500000000000004</v>
      </c>
      <c r="F89" s="310">
        <v>0.93200000000000005</v>
      </c>
      <c r="G89" s="309">
        <v>11.17</v>
      </c>
      <c r="H89" s="309">
        <v>11.77</v>
      </c>
      <c r="I89" s="309">
        <v>3.7</v>
      </c>
      <c r="J89" s="310">
        <v>0.94899999999999995</v>
      </c>
      <c r="K89" s="309">
        <v>12.66</v>
      </c>
      <c r="L89" s="309">
        <v>13.33</v>
      </c>
      <c r="M89" s="309">
        <v>4.1900000000000004</v>
      </c>
      <c r="N89" s="310">
        <v>0.94899999999999995</v>
      </c>
      <c r="O89" s="309">
        <v>10.220000000000001</v>
      </c>
      <c r="P89" s="309">
        <v>10.93</v>
      </c>
      <c r="Q89" s="309">
        <v>3.87</v>
      </c>
      <c r="R89" s="310">
        <v>0.93500000000000005</v>
      </c>
      <c r="S89" s="311">
        <v>25</v>
      </c>
      <c r="T89" s="312"/>
    </row>
    <row r="90" spans="1:20" x14ac:dyDescent="0.2">
      <c r="A90" s="312"/>
      <c r="B90" s="294" t="s">
        <v>9012</v>
      </c>
      <c r="C90" s="309">
        <v>12.24</v>
      </c>
      <c r="D90" s="309">
        <v>13.09</v>
      </c>
      <c r="E90" s="309">
        <v>4.6500000000000004</v>
      </c>
      <c r="F90" s="310">
        <v>0.93500000000000005</v>
      </c>
      <c r="G90" s="309">
        <v>11.38</v>
      </c>
      <c r="H90" s="309">
        <v>12.02</v>
      </c>
      <c r="I90" s="309">
        <v>3.86</v>
      </c>
      <c r="J90" s="310">
        <v>0.94699999999999995</v>
      </c>
      <c r="K90" s="309">
        <v>12.9</v>
      </c>
      <c r="L90" s="309">
        <v>13.62</v>
      </c>
      <c r="M90" s="309">
        <v>4.37</v>
      </c>
      <c r="N90" s="310">
        <v>0.94699999999999995</v>
      </c>
      <c r="O90" s="309">
        <v>10.41</v>
      </c>
      <c r="P90" s="309">
        <v>11.09</v>
      </c>
      <c r="Q90" s="309">
        <v>3.81</v>
      </c>
      <c r="R90" s="310">
        <v>0.93899999999999995</v>
      </c>
      <c r="S90" s="311">
        <v>25</v>
      </c>
      <c r="T90" s="312"/>
    </row>
    <row r="91" spans="1:20" x14ac:dyDescent="0.2">
      <c r="A91" s="312"/>
      <c r="B91" s="294" t="s">
        <v>9013</v>
      </c>
      <c r="C91" s="309">
        <v>8.59</v>
      </c>
      <c r="D91" s="309">
        <v>8.83</v>
      </c>
      <c r="E91" s="309">
        <v>2.0299999999999998</v>
      </c>
      <c r="F91" s="310">
        <v>0.97299999999999998</v>
      </c>
      <c r="G91" s="309">
        <v>8.2100000000000009</v>
      </c>
      <c r="H91" s="309">
        <v>8.39</v>
      </c>
      <c r="I91" s="309">
        <v>1.7</v>
      </c>
      <c r="J91" s="310">
        <v>0.97899999999999998</v>
      </c>
      <c r="K91" s="309">
        <v>9.4600000000000009</v>
      </c>
      <c r="L91" s="309">
        <v>9.66</v>
      </c>
      <c r="M91" s="309">
        <v>1.96</v>
      </c>
      <c r="N91" s="310">
        <v>0.97899999999999998</v>
      </c>
      <c r="O91" s="309">
        <v>8.44</v>
      </c>
      <c r="P91" s="309">
        <v>8.66</v>
      </c>
      <c r="Q91" s="309">
        <v>1.96</v>
      </c>
      <c r="R91" s="310">
        <v>0.97399999999999998</v>
      </c>
      <c r="S91" s="311">
        <v>25</v>
      </c>
      <c r="T91" s="312"/>
    </row>
    <row r="92" spans="1:20" x14ac:dyDescent="0.2">
      <c r="A92" s="312"/>
      <c r="B92" s="294" t="s">
        <v>9014</v>
      </c>
      <c r="C92" s="309">
        <v>9.89</v>
      </c>
      <c r="D92" s="309">
        <v>10.24</v>
      </c>
      <c r="E92" s="309">
        <v>2.66</v>
      </c>
      <c r="F92" s="310">
        <v>0.96599999999999997</v>
      </c>
      <c r="G92" s="309">
        <v>9.4700000000000006</v>
      </c>
      <c r="H92" s="309">
        <v>9.65</v>
      </c>
      <c r="I92" s="309">
        <v>1.87</v>
      </c>
      <c r="J92" s="310">
        <v>0.98099999999999998</v>
      </c>
      <c r="K92" s="309">
        <v>10.92</v>
      </c>
      <c r="L92" s="309">
        <v>11.13</v>
      </c>
      <c r="M92" s="309">
        <v>2.15</v>
      </c>
      <c r="N92" s="310">
        <v>0.98099999999999998</v>
      </c>
      <c r="O92" s="309">
        <v>9.69</v>
      </c>
      <c r="P92" s="309">
        <v>9.9600000000000009</v>
      </c>
      <c r="Q92" s="309">
        <v>2.31</v>
      </c>
      <c r="R92" s="310">
        <v>0.97299999999999998</v>
      </c>
      <c r="S92" s="311">
        <v>25</v>
      </c>
      <c r="T92" s="312"/>
    </row>
    <row r="93" spans="1:20" x14ac:dyDescent="0.2">
      <c r="A93" s="312"/>
      <c r="B93" s="294" t="s">
        <v>9015</v>
      </c>
      <c r="C93" s="309">
        <v>16</v>
      </c>
      <c r="D93" s="309">
        <v>16.07</v>
      </c>
      <c r="E93" s="309">
        <v>1.5699999999999998</v>
      </c>
      <c r="F93" s="310">
        <v>0.995</v>
      </c>
      <c r="G93" s="309">
        <v>14.38</v>
      </c>
      <c r="H93" s="309">
        <v>16.059999999999999</v>
      </c>
      <c r="I93" s="309">
        <v>7.14</v>
      </c>
      <c r="J93" s="310">
        <v>0.89600000000000002</v>
      </c>
      <c r="K93" s="309">
        <v>15.72</v>
      </c>
      <c r="L93" s="309">
        <v>17.54</v>
      </c>
      <c r="M93" s="309">
        <v>7.8</v>
      </c>
      <c r="N93" s="310">
        <v>0.89600000000000002</v>
      </c>
      <c r="O93" s="309">
        <v>14.22</v>
      </c>
      <c r="P93" s="309">
        <v>14.47</v>
      </c>
      <c r="Q93" s="309">
        <v>2.68</v>
      </c>
      <c r="R93" s="310">
        <v>0.98299999999999998</v>
      </c>
      <c r="S93" s="311">
        <v>18</v>
      </c>
      <c r="T93" s="312"/>
    </row>
    <row r="94" spans="1:20" x14ac:dyDescent="0.2">
      <c r="A94" s="312"/>
      <c r="B94" s="294" t="s">
        <v>9016</v>
      </c>
      <c r="C94" s="309">
        <v>15.15</v>
      </c>
      <c r="D94" s="309">
        <v>15.15</v>
      </c>
      <c r="E94" s="309">
        <v>0.16</v>
      </c>
      <c r="F94" s="310">
        <v>1</v>
      </c>
      <c r="G94" s="309">
        <v>13.59</v>
      </c>
      <c r="H94" s="309">
        <v>14.96</v>
      </c>
      <c r="I94" s="309">
        <v>6.24</v>
      </c>
      <c r="J94" s="310">
        <v>0.90900000000000003</v>
      </c>
      <c r="K94" s="309">
        <v>14.85</v>
      </c>
      <c r="L94" s="309">
        <v>16.34</v>
      </c>
      <c r="M94" s="309">
        <v>6.82</v>
      </c>
      <c r="N94" s="310">
        <v>0.90900000000000003</v>
      </c>
      <c r="O94" s="309">
        <v>13.44</v>
      </c>
      <c r="P94" s="309">
        <v>13.56</v>
      </c>
      <c r="Q94" s="309">
        <v>1.8</v>
      </c>
      <c r="R94" s="310">
        <v>0.99099999999999999</v>
      </c>
      <c r="S94" s="311">
        <v>18</v>
      </c>
      <c r="T94" s="312"/>
    </row>
    <row r="95" spans="1:20" x14ac:dyDescent="0.2">
      <c r="A95" s="312"/>
      <c r="B95" s="294" t="s">
        <v>9017</v>
      </c>
      <c r="C95" s="309">
        <v>13.8</v>
      </c>
      <c r="D95" s="309">
        <v>13.97</v>
      </c>
      <c r="E95" s="309">
        <v>-2.15</v>
      </c>
      <c r="F95" s="310">
        <v>0.98799999999999999</v>
      </c>
      <c r="G95" s="309">
        <v>10.54</v>
      </c>
      <c r="H95" s="309">
        <v>10.99</v>
      </c>
      <c r="I95" s="309">
        <v>3.13</v>
      </c>
      <c r="J95" s="310">
        <v>0.95899999999999996</v>
      </c>
      <c r="K95" s="309">
        <v>12.86</v>
      </c>
      <c r="L95" s="309">
        <v>13.41</v>
      </c>
      <c r="M95" s="309">
        <v>3.81</v>
      </c>
      <c r="N95" s="310">
        <v>0.95899999999999996</v>
      </c>
      <c r="O95" s="309">
        <v>12.34</v>
      </c>
      <c r="P95" s="309">
        <v>12.36</v>
      </c>
      <c r="Q95" s="309">
        <v>0.56999999999999995</v>
      </c>
      <c r="R95" s="310">
        <v>0.999</v>
      </c>
      <c r="S95" s="311">
        <v>18</v>
      </c>
      <c r="T95" s="312"/>
    </row>
    <row r="96" spans="1:20" x14ac:dyDescent="0.2">
      <c r="A96" s="312"/>
      <c r="B96" s="294" t="s">
        <v>9018</v>
      </c>
      <c r="C96" s="309">
        <v>14.3</v>
      </c>
      <c r="D96" s="309">
        <v>14.66</v>
      </c>
      <c r="E96" s="309">
        <v>-3.24</v>
      </c>
      <c r="F96" s="310">
        <v>0.97499999999999998</v>
      </c>
      <c r="G96" s="309">
        <v>10.89</v>
      </c>
      <c r="H96" s="309">
        <v>11.29</v>
      </c>
      <c r="I96" s="309">
        <v>2.97</v>
      </c>
      <c r="J96" s="310">
        <v>0.96499999999999997</v>
      </c>
      <c r="K96" s="309">
        <v>13.29</v>
      </c>
      <c r="L96" s="309">
        <v>13.78</v>
      </c>
      <c r="M96" s="309">
        <v>3.62</v>
      </c>
      <c r="N96" s="310">
        <v>0.96499999999999997</v>
      </c>
      <c r="O96" s="309">
        <v>13.26</v>
      </c>
      <c r="P96" s="309">
        <v>14.09</v>
      </c>
      <c r="Q96" s="309">
        <v>4.7699999999999996</v>
      </c>
      <c r="R96" s="310">
        <v>0.94099999999999995</v>
      </c>
      <c r="S96" s="311">
        <v>18</v>
      </c>
      <c r="T96" s="312"/>
    </row>
    <row r="97" spans="1:20" x14ac:dyDescent="0.2">
      <c r="A97" s="312"/>
      <c r="B97" s="294" t="s">
        <v>9019</v>
      </c>
      <c r="C97" s="309">
        <v>38.92</v>
      </c>
      <c r="D97" s="309">
        <v>40.4</v>
      </c>
      <c r="E97" s="309">
        <v>10.83</v>
      </c>
      <c r="F97" s="310">
        <v>0.96299999999999997</v>
      </c>
      <c r="G97" s="309">
        <v>34.69</v>
      </c>
      <c r="H97" s="309">
        <v>35.21</v>
      </c>
      <c r="I97" s="309">
        <v>6.02</v>
      </c>
      <c r="J97" s="310">
        <v>0.98499999999999999</v>
      </c>
      <c r="K97" s="309">
        <v>37.9</v>
      </c>
      <c r="L97" s="309">
        <v>38.47</v>
      </c>
      <c r="M97" s="309">
        <v>6.58</v>
      </c>
      <c r="N97" s="310">
        <v>0.98499999999999999</v>
      </c>
      <c r="O97" s="309">
        <v>31.92</v>
      </c>
      <c r="P97" s="309">
        <v>32.49</v>
      </c>
      <c r="Q97" s="309">
        <v>6.04</v>
      </c>
      <c r="R97" s="310">
        <v>0.98299999999999998</v>
      </c>
      <c r="S97" s="311">
        <v>50</v>
      </c>
      <c r="T97" s="312"/>
    </row>
    <row r="98" spans="1:20" x14ac:dyDescent="0.2">
      <c r="A98" s="312"/>
      <c r="B98" s="294" t="s">
        <v>9020</v>
      </c>
      <c r="C98" s="309">
        <v>37.409999999999997</v>
      </c>
      <c r="D98" s="309">
        <v>38.369999999999997</v>
      </c>
      <c r="E98" s="309">
        <v>8.56</v>
      </c>
      <c r="F98" s="310">
        <v>0.97499999999999998</v>
      </c>
      <c r="G98" s="309">
        <v>33.22</v>
      </c>
      <c r="H98" s="309">
        <v>33.47</v>
      </c>
      <c r="I98" s="309">
        <v>4.0599999999999996</v>
      </c>
      <c r="J98" s="310">
        <v>0.99299999999999999</v>
      </c>
      <c r="K98" s="309">
        <v>36.299999999999997</v>
      </c>
      <c r="L98" s="309">
        <v>36.57</v>
      </c>
      <c r="M98" s="309">
        <v>4.4400000000000004</v>
      </c>
      <c r="N98" s="310">
        <v>0.99299999999999999</v>
      </c>
      <c r="O98" s="309">
        <v>31.34</v>
      </c>
      <c r="P98" s="309">
        <v>31.66</v>
      </c>
      <c r="Q98" s="309">
        <v>4.5</v>
      </c>
      <c r="R98" s="310">
        <v>0.99</v>
      </c>
      <c r="S98" s="311">
        <v>50</v>
      </c>
      <c r="T98" s="312"/>
    </row>
    <row r="99" spans="1:20" x14ac:dyDescent="0.2">
      <c r="A99" s="312"/>
      <c r="B99" s="294" t="s">
        <v>9021</v>
      </c>
      <c r="C99" s="309">
        <v>28.01</v>
      </c>
      <c r="D99" s="309">
        <v>28.01</v>
      </c>
      <c r="E99" s="309">
        <v>-0.09</v>
      </c>
      <c r="F99" s="310">
        <v>1</v>
      </c>
      <c r="G99" s="309">
        <v>26.07</v>
      </c>
      <c r="H99" s="309">
        <v>26.36</v>
      </c>
      <c r="I99" s="309">
        <v>3.89</v>
      </c>
      <c r="J99" s="310">
        <v>0.98899999999999999</v>
      </c>
      <c r="K99" s="309">
        <v>28.74</v>
      </c>
      <c r="L99" s="309">
        <v>29.05</v>
      </c>
      <c r="M99" s="309">
        <v>4.29</v>
      </c>
      <c r="N99" s="310">
        <v>0.98899999999999999</v>
      </c>
      <c r="O99" s="309">
        <v>29.46</v>
      </c>
      <c r="P99" s="309">
        <v>29.46</v>
      </c>
      <c r="Q99" s="309">
        <v>0.08</v>
      </c>
      <c r="R99" s="310">
        <v>1</v>
      </c>
      <c r="S99" s="311">
        <v>50</v>
      </c>
      <c r="T99" s="312"/>
    </row>
    <row r="100" spans="1:20" x14ac:dyDescent="0.2">
      <c r="A100" s="312"/>
      <c r="B100" s="294" t="s">
        <v>9022</v>
      </c>
      <c r="C100" s="309">
        <v>29.7</v>
      </c>
      <c r="D100" s="309">
        <v>29.7</v>
      </c>
      <c r="E100" s="309">
        <v>0.01</v>
      </c>
      <c r="F100" s="310">
        <v>1</v>
      </c>
      <c r="G100" s="309">
        <v>25.6</v>
      </c>
      <c r="H100" s="309">
        <v>25.68</v>
      </c>
      <c r="I100" s="309">
        <v>2.0299999999999998</v>
      </c>
      <c r="J100" s="310">
        <v>0.997</v>
      </c>
      <c r="K100" s="309">
        <v>28.21</v>
      </c>
      <c r="L100" s="309">
        <v>28.3</v>
      </c>
      <c r="M100" s="309">
        <v>2.2400000000000002</v>
      </c>
      <c r="N100" s="310">
        <v>0.997</v>
      </c>
      <c r="O100" s="309">
        <v>30.44</v>
      </c>
      <c r="P100" s="309">
        <v>30.71</v>
      </c>
      <c r="Q100" s="309">
        <v>4.01</v>
      </c>
      <c r="R100" s="310">
        <v>0.99099999999999999</v>
      </c>
      <c r="S100" s="311">
        <v>50</v>
      </c>
      <c r="T100" s="312"/>
    </row>
    <row r="101" spans="1:20" x14ac:dyDescent="0.2">
      <c r="A101" s="312"/>
      <c r="B101" s="294" t="s">
        <v>9023</v>
      </c>
      <c r="C101" s="309">
        <v>11.3</v>
      </c>
      <c r="D101" s="309">
        <v>11.36</v>
      </c>
      <c r="E101" s="309">
        <v>1.2</v>
      </c>
      <c r="F101" s="310">
        <v>0.99399999999999999</v>
      </c>
      <c r="G101" s="309">
        <v>8.8699999999999992</v>
      </c>
      <c r="H101" s="309">
        <v>9.7799999999999994</v>
      </c>
      <c r="I101" s="309">
        <v>4.13</v>
      </c>
      <c r="J101" s="310">
        <v>0.90700000000000003</v>
      </c>
      <c r="K101" s="309">
        <v>9.57</v>
      </c>
      <c r="L101" s="309">
        <v>10.56</v>
      </c>
      <c r="M101" s="309">
        <v>4.46</v>
      </c>
      <c r="N101" s="310">
        <v>0.90700000000000003</v>
      </c>
      <c r="O101" s="309">
        <v>8.61</v>
      </c>
      <c r="P101" s="309">
        <v>9.5500000000000007</v>
      </c>
      <c r="Q101" s="309">
        <v>4.12</v>
      </c>
      <c r="R101" s="310">
        <v>0.90200000000000002</v>
      </c>
      <c r="S101" s="311">
        <v>25</v>
      </c>
      <c r="T101" s="312"/>
    </row>
    <row r="102" spans="1:20" x14ac:dyDescent="0.2">
      <c r="A102" s="312"/>
      <c r="B102" s="294" t="s">
        <v>9024</v>
      </c>
      <c r="C102" s="309">
        <v>11.41</v>
      </c>
      <c r="D102" s="309">
        <v>11.42</v>
      </c>
      <c r="E102" s="309">
        <v>0.41</v>
      </c>
      <c r="F102" s="310">
        <v>0.999</v>
      </c>
      <c r="G102" s="309">
        <v>8.24</v>
      </c>
      <c r="H102" s="309">
        <v>8.99</v>
      </c>
      <c r="I102" s="309">
        <v>3.61</v>
      </c>
      <c r="J102" s="310">
        <v>0.91600000000000004</v>
      </c>
      <c r="K102" s="309">
        <v>8.89</v>
      </c>
      <c r="L102" s="309">
        <v>9.7100000000000009</v>
      </c>
      <c r="M102" s="309">
        <v>3.89</v>
      </c>
      <c r="N102" s="310">
        <v>0.91600000000000004</v>
      </c>
      <c r="O102" s="309">
        <v>8</v>
      </c>
      <c r="P102" s="309">
        <v>8.75</v>
      </c>
      <c r="Q102" s="309">
        <v>3.55</v>
      </c>
      <c r="R102" s="310">
        <v>0.91400000000000003</v>
      </c>
      <c r="S102" s="311">
        <v>25</v>
      </c>
      <c r="T102" s="312"/>
    </row>
    <row r="103" spans="1:20" x14ac:dyDescent="0.2">
      <c r="A103" s="312"/>
      <c r="B103" s="294" t="s">
        <v>9025</v>
      </c>
      <c r="C103" s="309">
        <v>9.09</v>
      </c>
      <c r="D103" s="309">
        <v>9.2200000000000006</v>
      </c>
      <c r="E103" s="309">
        <v>-1.5699999999999998</v>
      </c>
      <c r="F103" s="310">
        <v>0.98499999999999999</v>
      </c>
      <c r="G103" s="309">
        <v>8.19</v>
      </c>
      <c r="H103" s="309">
        <v>8.75</v>
      </c>
      <c r="I103" s="309">
        <v>3.06</v>
      </c>
      <c r="J103" s="310">
        <v>0.93700000000000006</v>
      </c>
      <c r="K103" s="309">
        <v>8.44</v>
      </c>
      <c r="L103" s="309">
        <v>9.01</v>
      </c>
      <c r="M103" s="309">
        <v>3.16</v>
      </c>
      <c r="N103" s="310">
        <v>0.93700000000000006</v>
      </c>
      <c r="O103" s="309">
        <v>8.31</v>
      </c>
      <c r="P103" s="309">
        <v>9.01</v>
      </c>
      <c r="Q103" s="309">
        <v>3.5</v>
      </c>
      <c r="R103" s="310">
        <v>0.92100000000000004</v>
      </c>
      <c r="S103" s="311">
        <v>25</v>
      </c>
      <c r="T103" s="312"/>
    </row>
    <row r="104" spans="1:20" x14ac:dyDescent="0.2">
      <c r="A104" s="312"/>
      <c r="B104" s="294" t="s">
        <v>9026</v>
      </c>
      <c r="C104" s="309">
        <v>10.08</v>
      </c>
      <c r="D104" s="309">
        <v>10.210000000000001</v>
      </c>
      <c r="E104" s="309">
        <v>-1.66</v>
      </c>
      <c r="F104" s="310">
        <v>0.98699999999999999</v>
      </c>
      <c r="G104" s="309">
        <v>7.89</v>
      </c>
      <c r="H104" s="309">
        <v>8.35</v>
      </c>
      <c r="I104" s="309">
        <v>2.74</v>
      </c>
      <c r="J104" s="310">
        <v>0.94499999999999995</v>
      </c>
      <c r="K104" s="309">
        <v>8.1199999999999992</v>
      </c>
      <c r="L104" s="309">
        <v>8.6</v>
      </c>
      <c r="M104" s="309">
        <v>2.82</v>
      </c>
      <c r="N104" s="310">
        <v>0.94499999999999995</v>
      </c>
      <c r="O104" s="309">
        <v>8</v>
      </c>
      <c r="P104" s="309">
        <v>8.5399999999999991</v>
      </c>
      <c r="Q104" s="309">
        <v>3.01</v>
      </c>
      <c r="R104" s="310">
        <v>0.93600000000000005</v>
      </c>
      <c r="S104" s="311">
        <v>25</v>
      </c>
      <c r="T104" s="312"/>
    </row>
    <row r="105" spans="1:20" x14ac:dyDescent="0.2">
      <c r="A105" s="312"/>
      <c r="B105" s="294" t="s">
        <v>9027</v>
      </c>
      <c r="C105" s="309">
        <v>15.7</v>
      </c>
      <c r="D105" s="309">
        <v>16.38</v>
      </c>
      <c r="E105" s="309">
        <v>4.66</v>
      </c>
      <c r="F105" s="310">
        <v>0.95899999999999996</v>
      </c>
      <c r="G105" s="309">
        <v>11.84</v>
      </c>
      <c r="H105" s="309">
        <v>12.31</v>
      </c>
      <c r="I105" s="309">
        <v>3.35</v>
      </c>
      <c r="J105" s="310">
        <v>0.96199999999999997</v>
      </c>
      <c r="K105" s="309">
        <v>13.06</v>
      </c>
      <c r="L105" s="309">
        <v>13.57</v>
      </c>
      <c r="M105" s="309">
        <v>3.69</v>
      </c>
      <c r="N105" s="310">
        <v>0.96199999999999997</v>
      </c>
      <c r="O105" s="309">
        <v>11.38</v>
      </c>
      <c r="P105" s="309">
        <v>12.59</v>
      </c>
      <c r="Q105" s="309">
        <v>5.38</v>
      </c>
      <c r="R105" s="310">
        <v>0.90400000000000003</v>
      </c>
      <c r="S105" s="311">
        <v>50</v>
      </c>
      <c r="T105" s="312"/>
    </row>
    <row r="106" spans="1:20" x14ac:dyDescent="0.2">
      <c r="A106" s="312"/>
      <c r="B106" s="294" t="s">
        <v>9028</v>
      </c>
      <c r="C106" s="309">
        <v>14.42</v>
      </c>
      <c r="D106" s="309">
        <v>14.81</v>
      </c>
      <c r="E106" s="309">
        <v>3.39</v>
      </c>
      <c r="F106" s="310">
        <v>0.97299999999999998</v>
      </c>
      <c r="G106" s="309">
        <v>11.89</v>
      </c>
      <c r="H106" s="309">
        <v>12.37</v>
      </c>
      <c r="I106" s="309">
        <v>3.41</v>
      </c>
      <c r="J106" s="310">
        <v>0.96099999999999997</v>
      </c>
      <c r="K106" s="309">
        <v>13.11</v>
      </c>
      <c r="L106" s="309">
        <v>13.64</v>
      </c>
      <c r="M106" s="309">
        <v>3.76</v>
      </c>
      <c r="N106" s="310">
        <v>0.96099999999999997</v>
      </c>
      <c r="O106" s="309">
        <v>11.46</v>
      </c>
      <c r="P106" s="309">
        <v>12.45</v>
      </c>
      <c r="Q106" s="309">
        <v>4.87</v>
      </c>
      <c r="R106" s="310">
        <v>0.92</v>
      </c>
      <c r="S106" s="311">
        <v>50</v>
      </c>
      <c r="T106" s="312"/>
    </row>
    <row r="107" spans="1:20" x14ac:dyDescent="0.2">
      <c r="A107" s="312"/>
      <c r="B107" s="294" t="s">
        <v>9029</v>
      </c>
      <c r="C107" s="309">
        <v>11.33</v>
      </c>
      <c r="D107" s="309">
        <v>11.44</v>
      </c>
      <c r="E107" s="309">
        <v>1.59</v>
      </c>
      <c r="F107" s="310">
        <v>0.99</v>
      </c>
      <c r="G107" s="309">
        <v>8.86</v>
      </c>
      <c r="H107" s="309">
        <v>9.08</v>
      </c>
      <c r="I107" s="309">
        <v>1.96</v>
      </c>
      <c r="J107" s="310">
        <v>0.97699999999999998</v>
      </c>
      <c r="K107" s="309">
        <v>9.86</v>
      </c>
      <c r="L107" s="309">
        <v>10.1</v>
      </c>
      <c r="M107" s="309">
        <v>2.1800000000000002</v>
      </c>
      <c r="N107" s="310">
        <v>0.97699999999999998</v>
      </c>
      <c r="O107" s="309">
        <v>11.51</v>
      </c>
      <c r="P107" s="309">
        <v>12.39</v>
      </c>
      <c r="Q107" s="309">
        <v>4.58</v>
      </c>
      <c r="R107" s="310">
        <v>0.92900000000000005</v>
      </c>
      <c r="S107" s="311">
        <v>50</v>
      </c>
      <c r="T107" s="312"/>
    </row>
    <row r="108" spans="1:20" x14ac:dyDescent="0.2">
      <c r="A108" s="312"/>
      <c r="B108" s="294" t="s">
        <v>9030</v>
      </c>
      <c r="C108" s="309">
        <v>11.8</v>
      </c>
      <c r="D108" s="309">
        <v>11.85</v>
      </c>
      <c r="E108" s="309">
        <v>1.02</v>
      </c>
      <c r="F108" s="310">
        <v>0.996</v>
      </c>
      <c r="G108" s="309">
        <v>9.7100000000000009</v>
      </c>
      <c r="H108" s="309">
        <v>9.81</v>
      </c>
      <c r="I108" s="309">
        <v>1.39</v>
      </c>
      <c r="J108" s="310">
        <v>0.99</v>
      </c>
      <c r="K108" s="309">
        <v>10.8</v>
      </c>
      <c r="L108" s="309">
        <v>10.91</v>
      </c>
      <c r="M108" s="309">
        <v>1.55</v>
      </c>
      <c r="N108" s="310">
        <v>0.99</v>
      </c>
      <c r="O108" s="309">
        <v>12.59</v>
      </c>
      <c r="P108" s="309">
        <v>13.24</v>
      </c>
      <c r="Q108" s="309">
        <v>4.12</v>
      </c>
      <c r="R108" s="310">
        <v>0.95</v>
      </c>
      <c r="S108" s="311">
        <v>50</v>
      </c>
      <c r="T108" s="312"/>
    </row>
    <row r="109" spans="1:20" x14ac:dyDescent="0.2">
      <c r="A109" s="312"/>
      <c r="B109" s="294" t="s">
        <v>9031</v>
      </c>
      <c r="C109" s="309">
        <v>16.54</v>
      </c>
      <c r="D109" s="309">
        <v>16.89</v>
      </c>
      <c r="E109" s="309">
        <v>3.42</v>
      </c>
      <c r="F109" s="310">
        <v>0.97899999999999998</v>
      </c>
      <c r="G109" s="309">
        <v>0</v>
      </c>
      <c r="H109" s="309">
        <v>0</v>
      </c>
      <c r="I109" s="309">
        <v>0</v>
      </c>
      <c r="J109" s="310"/>
      <c r="K109" s="309">
        <v>0</v>
      </c>
      <c r="L109" s="309">
        <v>0</v>
      </c>
      <c r="M109" s="309">
        <v>0</v>
      </c>
      <c r="N109" s="310"/>
      <c r="O109" s="309"/>
      <c r="P109" s="309"/>
      <c r="Q109" s="309"/>
      <c r="R109" s="310"/>
      <c r="S109" s="311"/>
      <c r="T109" s="312"/>
    </row>
    <row r="110" spans="1:20" x14ac:dyDescent="0.2">
      <c r="A110" s="312"/>
      <c r="B110" s="294" t="s">
        <v>9032</v>
      </c>
      <c r="C110" s="309">
        <v>16.05</v>
      </c>
      <c r="D110" s="309">
        <v>16.29</v>
      </c>
      <c r="E110" s="309">
        <v>2.75</v>
      </c>
      <c r="F110" s="310">
        <v>0.98599999999999999</v>
      </c>
      <c r="G110" s="309">
        <v>0</v>
      </c>
      <c r="H110" s="309">
        <v>0</v>
      </c>
      <c r="I110" s="309">
        <v>0</v>
      </c>
      <c r="J110" s="310"/>
      <c r="K110" s="309">
        <v>0</v>
      </c>
      <c r="L110" s="309">
        <v>0</v>
      </c>
      <c r="M110" s="309">
        <v>0</v>
      </c>
      <c r="N110" s="310"/>
      <c r="O110" s="309"/>
      <c r="P110" s="309"/>
      <c r="Q110" s="309"/>
      <c r="R110" s="310"/>
      <c r="S110" s="311"/>
      <c r="T110" s="312"/>
    </row>
    <row r="111" spans="1:20" x14ac:dyDescent="0.2">
      <c r="A111" s="312"/>
      <c r="B111" s="294" t="s">
        <v>9033</v>
      </c>
      <c r="C111" s="309">
        <v>12.02</v>
      </c>
      <c r="D111" s="309">
        <v>12.03</v>
      </c>
      <c r="E111" s="309">
        <v>-0.56999999999999995</v>
      </c>
      <c r="F111" s="310">
        <v>0.999</v>
      </c>
      <c r="G111" s="309">
        <v>0</v>
      </c>
      <c r="H111" s="309">
        <v>0</v>
      </c>
      <c r="I111" s="309">
        <v>0</v>
      </c>
      <c r="J111" s="310"/>
      <c r="K111" s="309">
        <v>0</v>
      </c>
      <c r="L111" s="309">
        <v>0</v>
      </c>
      <c r="M111" s="309">
        <v>0</v>
      </c>
      <c r="N111" s="310"/>
      <c r="O111" s="309"/>
      <c r="P111" s="309"/>
      <c r="Q111" s="309"/>
      <c r="R111" s="310"/>
      <c r="S111" s="311"/>
      <c r="T111" s="312"/>
    </row>
    <row r="112" spans="1:20" x14ac:dyDescent="0.2">
      <c r="A112" s="312"/>
      <c r="B112" s="294" t="s">
        <v>9034</v>
      </c>
      <c r="C112" s="309">
        <v>12.8</v>
      </c>
      <c r="D112" s="309">
        <v>12.81</v>
      </c>
      <c r="E112" s="309">
        <v>-0.47</v>
      </c>
      <c r="F112" s="310">
        <v>0.999</v>
      </c>
      <c r="G112" s="309">
        <v>0</v>
      </c>
      <c r="H112" s="309">
        <v>0</v>
      </c>
      <c r="I112" s="309">
        <v>0</v>
      </c>
      <c r="J112" s="310"/>
      <c r="K112" s="309">
        <v>0</v>
      </c>
      <c r="L112" s="309">
        <v>0</v>
      </c>
      <c r="M112" s="309">
        <v>0</v>
      </c>
      <c r="N112" s="310"/>
      <c r="O112" s="309"/>
      <c r="P112" s="309"/>
      <c r="Q112" s="309"/>
      <c r="R112" s="310"/>
      <c r="S112" s="311"/>
      <c r="T112" s="312"/>
    </row>
    <row r="113" spans="1:20" x14ac:dyDescent="0.2">
      <c r="A113" s="312"/>
      <c r="B113" s="294" t="s">
        <v>9035</v>
      </c>
      <c r="C113" s="309">
        <v>14.9</v>
      </c>
      <c r="D113" s="309">
        <v>15.1</v>
      </c>
      <c r="E113" s="309">
        <v>2.4699999999999998</v>
      </c>
      <c r="F113" s="310">
        <v>0.98699999999999999</v>
      </c>
      <c r="G113" s="309">
        <v>8.07</v>
      </c>
      <c r="H113" s="309">
        <v>9.7200000000000006</v>
      </c>
      <c r="I113" s="309">
        <v>5.43</v>
      </c>
      <c r="J113" s="310">
        <v>0.83</v>
      </c>
      <c r="K113" s="309">
        <v>9.92</v>
      </c>
      <c r="L113" s="309">
        <v>11.96</v>
      </c>
      <c r="M113" s="309">
        <v>6.68</v>
      </c>
      <c r="N113" s="310">
        <v>0.83</v>
      </c>
      <c r="O113" s="309">
        <v>14.13</v>
      </c>
      <c r="P113" s="309">
        <v>14.25</v>
      </c>
      <c r="Q113" s="309">
        <v>1.8</v>
      </c>
      <c r="R113" s="310">
        <v>0.99199999999999999</v>
      </c>
      <c r="S113" s="311">
        <v>42</v>
      </c>
      <c r="T113" s="312"/>
    </row>
    <row r="114" spans="1:20" x14ac:dyDescent="0.2">
      <c r="A114" s="312"/>
      <c r="B114" s="294" t="s">
        <v>9036</v>
      </c>
      <c r="C114" s="309">
        <v>15.02</v>
      </c>
      <c r="D114" s="309">
        <v>15.13</v>
      </c>
      <c r="E114" s="309">
        <v>1.84</v>
      </c>
      <c r="F114" s="310">
        <v>0.99299999999999999</v>
      </c>
      <c r="G114" s="309">
        <v>8.3000000000000007</v>
      </c>
      <c r="H114" s="309">
        <v>9.75</v>
      </c>
      <c r="I114" s="309">
        <v>5.1100000000000003</v>
      </c>
      <c r="J114" s="310">
        <v>0.85199999999999998</v>
      </c>
      <c r="K114" s="309">
        <v>10.210000000000001</v>
      </c>
      <c r="L114" s="309">
        <v>11.98</v>
      </c>
      <c r="M114" s="309">
        <v>6.28</v>
      </c>
      <c r="N114" s="310">
        <v>0.85199999999999998</v>
      </c>
      <c r="O114" s="309">
        <v>10.44</v>
      </c>
      <c r="P114" s="309">
        <v>11.54</v>
      </c>
      <c r="Q114" s="309">
        <v>4.9000000000000004</v>
      </c>
      <c r="R114" s="310">
        <v>0.90500000000000003</v>
      </c>
      <c r="S114" s="311">
        <v>42</v>
      </c>
      <c r="T114" s="312"/>
    </row>
    <row r="115" spans="1:20" x14ac:dyDescent="0.2">
      <c r="A115" s="312"/>
      <c r="B115" s="294" t="s">
        <v>9037</v>
      </c>
      <c r="C115" s="309">
        <v>12.29</v>
      </c>
      <c r="D115" s="309">
        <v>12.3</v>
      </c>
      <c r="E115" s="309">
        <v>-0.63</v>
      </c>
      <c r="F115" s="310">
        <v>0.999</v>
      </c>
      <c r="G115" s="309">
        <v>10.039999999999999</v>
      </c>
      <c r="H115" s="309">
        <v>10.55</v>
      </c>
      <c r="I115" s="309">
        <v>3.26</v>
      </c>
      <c r="J115" s="310">
        <v>0.95099999999999996</v>
      </c>
      <c r="K115" s="309">
        <v>11.66</v>
      </c>
      <c r="L115" s="309">
        <v>12.26</v>
      </c>
      <c r="M115" s="309">
        <v>3.79</v>
      </c>
      <c r="N115" s="310">
        <v>0.95099999999999996</v>
      </c>
      <c r="O115" s="309">
        <v>12.91</v>
      </c>
      <c r="P115" s="309">
        <v>13.69</v>
      </c>
      <c r="Q115" s="309">
        <v>4.54</v>
      </c>
      <c r="R115" s="310">
        <v>0.94299999999999995</v>
      </c>
      <c r="S115" s="311">
        <v>42</v>
      </c>
      <c r="T115" s="312"/>
    </row>
    <row r="116" spans="1:20" x14ac:dyDescent="0.2">
      <c r="A116" s="312"/>
      <c r="B116" s="294" t="s">
        <v>9038</v>
      </c>
      <c r="C116" s="309">
        <v>13.06</v>
      </c>
      <c r="D116" s="309">
        <v>13.06</v>
      </c>
      <c r="E116" s="309">
        <v>-0.27</v>
      </c>
      <c r="F116" s="310">
        <v>1</v>
      </c>
      <c r="G116" s="309">
        <v>10.36</v>
      </c>
      <c r="H116" s="309">
        <v>10.77</v>
      </c>
      <c r="I116" s="309">
        <v>2.95</v>
      </c>
      <c r="J116" s="310">
        <v>0.96199999999999997</v>
      </c>
      <c r="K116" s="309">
        <v>12.03</v>
      </c>
      <c r="L116" s="309">
        <v>12.51</v>
      </c>
      <c r="M116" s="309">
        <v>3.42</v>
      </c>
      <c r="N116" s="310">
        <v>0.96199999999999997</v>
      </c>
      <c r="O116" s="309">
        <v>13.46</v>
      </c>
      <c r="P116" s="309">
        <v>14.15</v>
      </c>
      <c r="Q116" s="309">
        <v>4.38</v>
      </c>
      <c r="R116" s="310">
        <v>0.95099999999999996</v>
      </c>
      <c r="S116" s="311">
        <v>42</v>
      </c>
      <c r="T116" s="312"/>
    </row>
    <row r="117" spans="1:20" x14ac:dyDescent="0.2">
      <c r="A117" s="312"/>
      <c r="B117" s="294" t="s">
        <v>9039</v>
      </c>
      <c r="C117" s="309">
        <v>15.64</v>
      </c>
      <c r="D117" s="309">
        <v>16</v>
      </c>
      <c r="E117" s="309">
        <v>-3.35</v>
      </c>
      <c r="F117" s="310">
        <v>0.97799999999999998</v>
      </c>
      <c r="G117" s="309">
        <v>14.49</v>
      </c>
      <c r="H117" s="309">
        <v>14.81</v>
      </c>
      <c r="I117" s="309">
        <v>3.07</v>
      </c>
      <c r="J117" s="310">
        <v>0.97799999999999998</v>
      </c>
      <c r="K117" s="309">
        <v>16.260000000000002</v>
      </c>
      <c r="L117" s="309">
        <v>16.62</v>
      </c>
      <c r="M117" s="309">
        <v>3.44</v>
      </c>
      <c r="N117" s="310">
        <v>0.97799999999999998</v>
      </c>
      <c r="O117" s="309">
        <v>15.36</v>
      </c>
      <c r="P117" s="309">
        <v>16.260000000000002</v>
      </c>
      <c r="Q117" s="309">
        <v>5.32</v>
      </c>
      <c r="R117" s="310">
        <v>0.94499999999999995</v>
      </c>
      <c r="S117" s="311">
        <v>45</v>
      </c>
      <c r="T117" s="312"/>
    </row>
    <row r="118" spans="1:20" x14ac:dyDescent="0.2">
      <c r="A118" s="312"/>
      <c r="B118" s="294" t="s">
        <v>9040</v>
      </c>
      <c r="C118" s="309">
        <v>16.07</v>
      </c>
      <c r="D118" s="309">
        <v>16.440000000000001</v>
      </c>
      <c r="E118" s="309">
        <v>-3.43</v>
      </c>
      <c r="F118" s="310">
        <v>0.97799999999999998</v>
      </c>
      <c r="G118" s="309">
        <v>15.57</v>
      </c>
      <c r="H118" s="309">
        <v>15.91</v>
      </c>
      <c r="I118" s="309">
        <v>3.25</v>
      </c>
      <c r="J118" s="310">
        <v>0.97899999999999998</v>
      </c>
      <c r="K118" s="309">
        <v>17.48</v>
      </c>
      <c r="L118" s="309">
        <v>17.850000000000001</v>
      </c>
      <c r="M118" s="309">
        <v>3.65</v>
      </c>
      <c r="N118" s="310">
        <v>0.97899999999999998</v>
      </c>
      <c r="O118" s="309">
        <v>16.5</v>
      </c>
      <c r="P118" s="309">
        <v>17.36</v>
      </c>
      <c r="Q118" s="309">
        <v>5.39</v>
      </c>
      <c r="R118" s="310">
        <v>0.95</v>
      </c>
      <c r="S118" s="311">
        <v>45</v>
      </c>
      <c r="T118" s="312"/>
    </row>
    <row r="119" spans="1:20" x14ac:dyDescent="0.2">
      <c r="A119" s="312"/>
      <c r="B119" s="294" t="s">
        <v>9041</v>
      </c>
      <c r="C119" s="309">
        <v>12.51</v>
      </c>
      <c r="D119" s="309">
        <v>13.13</v>
      </c>
      <c r="E119" s="309">
        <v>3.98</v>
      </c>
      <c r="F119" s="310">
        <v>0.95299999999999996</v>
      </c>
      <c r="G119" s="309">
        <v>12.21</v>
      </c>
      <c r="H119" s="309">
        <v>12.24</v>
      </c>
      <c r="I119" s="309">
        <v>0.9</v>
      </c>
      <c r="J119" s="310">
        <v>0.997</v>
      </c>
      <c r="K119" s="309">
        <v>13.79</v>
      </c>
      <c r="L119" s="309">
        <v>13.83</v>
      </c>
      <c r="M119" s="309">
        <v>1.02</v>
      </c>
      <c r="N119" s="310">
        <v>0.997</v>
      </c>
      <c r="O119" s="309">
        <v>13.68</v>
      </c>
      <c r="P119" s="309">
        <v>14.02</v>
      </c>
      <c r="Q119" s="309">
        <v>3.07</v>
      </c>
      <c r="R119" s="310">
        <v>0.97599999999999998</v>
      </c>
      <c r="S119" s="311">
        <v>45</v>
      </c>
      <c r="T119" s="312"/>
    </row>
    <row r="120" spans="1:20" x14ac:dyDescent="0.2">
      <c r="A120" s="312"/>
      <c r="B120" s="294" t="s">
        <v>9042</v>
      </c>
      <c r="C120" s="309">
        <v>13.81</v>
      </c>
      <c r="D120" s="309">
        <v>14.35</v>
      </c>
      <c r="E120" s="309">
        <v>3.9</v>
      </c>
      <c r="F120" s="310">
        <v>0.96199999999999997</v>
      </c>
      <c r="G120" s="309">
        <v>13.37</v>
      </c>
      <c r="H120" s="309">
        <v>13.41</v>
      </c>
      <c r="I120" s="309">
        <v>1.01</v>
      </c>
      <c r="J120" s="310">
        <v>0.997</v>
      </c>
      <c r="K120" s="309">
        <v>15.1</v>
      </c>
      <c r="L120" s="309">
        <v>15.15</v>
      </c>
      <c r="M120" s="309">
        <v>1.1400000000000001</v>
      </c>
      <c r="N120" s="310">
        <v>0.997</v>
      </c>
      <c r="O120" s="309">
        <v>14.96</v>
      </c>
      <c r="P120" s="309">
        <v>15.27</v>
      </c>
      <c r="Q120" s="309">
        <v>3.03</v>
      </c>
      <c r="R120" s="310">
        <v>0.98</v>
      </c>
      <c r="S120" s="311">
        <v>45</v>
      </c>
      <c r="T120" s="312"/>
    </row>
    <row r="121" spans="1:20" x14ac:dyDescent="0.2">
      <c r="A121" s="312"/>
      <c r="B121" s="294" t="s">
        <v>9043</v>
      </c>
      <c r="C121" s="309">
        <v>27.05</v>
      </c>
      <c r="D121" s="309">
        <v>30.5</v>
      </c>
      <c r="E121" s="309">
        <v>14.09</v>
      </c>
      <c r="F121" s="310">
        <v>0.88700000000000001</v>
      </c>
      <c r="G121" s="309">
        <v>22.25</v>
      </c>
      <c r="H121" s="309">
        <v>22.93</v>
      </c>
      <c r="I121" s="309">
        <v>5.54</v>
      </c>
      <c r="J121" s="310">
        <v>0.97</v>
      </c>
      <c r="K121" s="309">
        <v>26.31</v>
      </c>
      <c r="L121" s="309">
        <v>27.12</v>
      </c>
      <c r="M121" s="309">
        <v>6.55</v>
      </c>
      <c r="N121" s="310">
        <v>0.97</v>
      </c>
      <c r="O121" s="309">
        <v>24.62</v>
      </c>
      <c r="P121" s="309">
        <v>24.7</v>
      </c>
      <c r="Q121" s="309">
        <v>2</v>
      </c>
      <c r="R121" s="310">
        <v>0.997</v>
      </c>
      <c r="S121" s="311">
        <v>50</v>
      </c>
      <c r="T121" s="312"/>
    </row>
    <row r="122" spans="1:20" x14ac:dyDescent="0.2">
      <c r="A122" s="312"/>
      <c r="B122" s="294" t="s">
        <v>9044</v>
      </c>
      <c r="C122" s="309">
        <v>30.27</v>
      </c>
      <c r="D122" s="309">
        <v>33.43</v>
      </c>
      <c r="E122" s="309">
        <v>14.17</v>
      </c>
      <c r="F122" s="310">
        <v>0.90600000000000003</v>
      </c>
      <c r="G122" s="309">
        <v>24.08</v>
      </c>
      <c r="H122" s="309">
        <v>24.08</v>
      </c>
      <c r="I122" s="309">
        <v>0.37</v>
      </c>
      <c r="J122" s="310">
        <v>1</v>
      </c>
      <c r="K122" s="309">
        <v>28.47</v>
      </c>
      <c r="L122" s="309">
        <v>28.48</v>
      </c>
      <c r="M122" s="309">
        <v>0.44</v>
      </c>
      <c r="N122" s="310">
        <v>1</v>
      </c>
      <c r="O122" s="309">
        <v>26.63</v>
      </c>
      <c r="P122" s="309">
        <v>26.72</v>
      </c>
      <c r="Q122" s="309">
        <v>2.12</v>
      </c>
      <c r="R122" s="310">
        <v>0.997</v>
      </c>
      <c r="S122" s="311">
        <v>50</v>
      </c>
      <c r="T122" s="312"/>
    </row>
    <row r="123" spans="1:20" x14ac:dyDescent="0.2">
      <c r="A123" s="312"/>
      <c r="B123" s="294" t="s">
        <v>9045</v>
      </c>
      <c r="C123" s="309">
        <v>25</v>
      </c>
      <c r="D123" s="309">
        <v>26.56</v>
      </c>
      <c r="E123" s="309">
        <v>8.9600000000000009</v>
      </c>
      <c r="F123" s="310">
        <v>0.94099999999999995</v>
      </c>
      <c r="G123" s="309">
        <v>22.53</v>
      </c>
      <c r="H123" s="309">
        <v>22.63</v>
      </c>
      <c r="I123" s="309">
        <v>2.17</v>
      </c>
      <c r="J123" s="310">
        <v>0.995</v>
      </c>
      <c r="K123" s="309">
        <v>24.99</v>
      </c>
      <c r="L123" s="309">
        <v>25.1</v>
      </c>
      <c r="M123" s="309">
        <v>2.41</v>
      </c>
      <c r="N123" s="310">
        <v>0.995</v>
      </c>
      <c r="O123" s="309">
        <v>24.57</v>
      </c>
      <c r="P123" s="309">
        <v>24.83</v>
      </c>
      <c r="Q123" s="309">
        <v>3.6</v>
      </c>
      <c r="R123" s="310">
        <v>0.98899999999999999</v>
      </c>
      <c r="S123" s="311">
        <v>50</v>
      </c>
      <c r="T123" s="312"/>
    </row>
    <row r="124" spans="1:20" x14ac:dyDescent="0.2">
      <c r="A124" s="312"/>
      <c r="B124" s="294" t="s">
        <v>9046</v>
      </c>
      <c r="C124" s="309">
        <v>29.16</v>
      </c>
      <c r="D124" s="309">
        <v>30.84</v>
      </c>
      <c r="E124" s="309">
        <v>10.06</v>
      </c>
      <c r="F124" s="310">
        <v>0.94499999999999995</v>
      </c>
      <c r="G124" s="309">
        <v>24.85</v>
      </c>
      <c r="H124" s="309">
        <v>25.07</v>
      </c>
      <c r="I124" s="309">
        <v>3.28</v>
      </c>
      <c r="J124" s="310">
        <v>0.99099999999999999</v>
      </c>
      <c r="K124" s="309">
        <v>27.57</v>
      </c>
      <c r="L124" s="309">
        <v>27.81</v>
      </c>
      <c r="M124" s="309">
        <v>3.64</v>
      </c>
      <c r="N124" s="310">
        <v>0.99099999999999999</v>
      </c>
      <c r="O124" s="309">
        <v>27.07</v>
      </c>
      <c r="P124" s="309">
        <v>27.34</v>
      </c>
      <c r="Q124" s="309">
        <v>3.81</v>
      </c>
      <c r="R124" s="310">
        <v>0.99</v>
      </c>
      <c r="S124" s="311">
        <v>50</v>
      </c>
      <c r="T124" s="312"/>
    </row>
    <row r="125" spans="1:20" x14ac:dyDescent="0.2">
      <c r="A125" s="312"/>
      <c r="B125" s="294" t="s">
        <v>9047</v>
      </c>
      <c r="C125" s="309">
        <v>9.36</v>
      </c>
      <c r="D125" s="309">
        <v>9.41</v>
      </c>
      <c r="E125" s="309">
        <v>1.01</v>
      </c>
      <c r="F125" s="310">
        <v>0.99399999999999999</v>
      </c>
      <c r="G125" s="309">
        <v>8.5500000000000007</v>
      </c>
      <c r="H125" s="309">
        <v>8.73</v>
      </c>
      <c r="I125" s="309">
        <v>1.78</v>
      </c>
      <c r="J125" s="310">
        <v>0.97899999999999998</v>
      </c>
      <c r="K125" s="309">
        <v>8.91</v>
      </c>
      <c r="L125" s="309">
        <v>9.1</v>
      </c>
      <c r="M125" s="309">
        <v>1.85</v>
      </c>
      <c r="N125" s="310">
        <v>0.97899999999999998</v>
      </c>
      <c r="O125" s="309">
        <v>3.32</v>
      </c>
      <c r="P125" s="309">
        <v>3.35</v>
      </c>
      <c r="Q125" s="309">
        <v>0.41</v>
      </c>
      <c r="R125" s="310">
        <v>0.99199999999999999</v>
      </c>
      <c r="S125" s="311">
        <v>15</v>
      </c>
      <c r="T125" s="312"/>
    </row>
    <row r="126" spans="1:20" x14ac:dyDescent="0.2">
      <c r="A126" s="312"/>
      <c r="B126" s="294" t="s">
        <v>9048</v>
      </c>
      <c r="C126" s="309">
        <v>9.8699999999999992</v>
      </c>
      <c r="D126" s="309">
        <v>9.89</v>
      </c>
      <c r="E126" s="309">
        <v>0.67</v>
      </c>
      <c r="F126" s="310">
        <v>0.998</v>
      </c>
      <c r="G126" s="309">
        <v>8.5</v>
      </c>
      <c r="H126" s="309">
        <v>8.67</v>
      </c>
      <c r="I126" s="309">
        <v>1.67</v>
      </c>
      <c r="J126" s="310">
        <v>0.98099999999999998</v>
      </c>
      <c r="K126" s="309">
        <v>8.86</v>
      </c>
      <c r="L126" s="309">
        <v>9.0299999999999994</v>
      </c>
      <c r="M126" s="309">
        <v>1.74</v>
      </c>
      <c r="N126" s="310">
        <v>0.98099999999999998</v>
      </c>
      <c r="O126" s="309">
        <v>3.14</v>
      </c>
      <c r="P126" s="309">
        <v>3.15</v>
      </c>
      <c r="Q126" s="309">
        <v>0.16</v>
      </c>
      <c r="R126" s="310">
        <v>0.999</v>
      </c>
      <c r="S126" s="311">
        <v>15</v>
      </c>
      <c r="T126" s="312"/>
    </row>
    <row r="127" spans="1:20" x14ac:dyDescent="0.2">
      <c r="A127" s="312"/>
      <c r="B127" s="294" t="s">
        <v>9049</v>
      </c>
      <c r="C127" s="309">
        <v>10.64</v>
      </c>
      <c r="D127" s="309">
        <v>10.64</v>
      </c>
      <c r="E127" s="309">
        <v>-0.28999999999999998</v>
      </c>
      <c r="F127" s="310">
        <v>1</v>
      </c>
      <c r="G127" s="309">
        <v>9.41</v>
      </c>
      <c r="H127" s="309">
        <v>9.66</v>
      </c>
      <c r="I127" s="309">
        <v>-2.2200000000000002</v>
      </c>
      <c r="J127" s="310">
        <v>0.97299999999999998</v>
      </c>
      <c r="K127" s="309">
        <v>11.21</v>
      </c>
      <c r="L127" s="309">
        <v>11.52</v>
      </c>
      <c r="M127" s="309">
        <v>-2.64</v>
      </c>
      <c r="N127" s="310">
        <v>0.97299999999999998</v>
      </c>
      <c r="O127" s="309">
        <v>5.5</v>
      </c>
      <c r="P127" s="309">
        <v>5.55</v>
      </c>
      <c r="Q127" s="309">
        <v>0.72</v>
      </c>
      <c r="R127" s="310">
        <v>0.99199999999999999</v>
      </c>
      <c r="S127" s="311">
        <v>15</v>
      </c>
      <c r="T127" s="312"/>
    </row>
    <row r="128" spans="1:20" x14ac:dyDescent="0.2">
      <c r="A128" s="312"/>
      <c r="B128" s="294" t="s">
        <v>9050</v>
      </c>
      <c r="C128" s="309">
        <v>11.7</v>
      </c>
      <c r="D128" s="309">
        <v>11.71</v>
      </c>
      <c r="E128" s="309">
        <v>-0.34</v>
      </c>
      <c r="F128" s="310">
        <v>1</v>
      </c>
      <c r="G128" s="309">
        <v>10.97</v>
      </c>
      <c r="H128" s="309">
        <v>11.19</v>
      </c>
      <c r="I128" s="309">
        <v>-2.21</v>
      </c>
      <c r="J128" s="310">
        <v>0.98</v>
      </c>
      <c r="K128" s="309">
        <v>13.07</v>
      </c>
      <c r="L128" s="309">
        <v>13.34</v>
      </c>
      <c r="M128" s="309">
        <v>-2.63</v>
      </c>
      <c r="N128" s="310">
        <v>0.98</v>
      </c>
      <c r="O128" s="309">
        <v>6.53</v>
      </c>
      <c r="P128" s="309">
        <v>6.6</v>
      </c>
      <c r="Q128" s="309">
        <v>0.9</v>
      </c>
      <c r="R128" s="310">
        <v>0.99099999999999999</v>
      </c>
      <c r="S128" s="311">
        <v>15</v>
      </c>
      <c r="T128" s="312"/>
    </row>
    <row r="129" spans="1:20" x14ac:dyDescent="0.2">
      <c r="A129" s="312"/>
      <c r="B129" s="294" t="s">
        <v>9051</v>
      </c>
      <c r="C129" s="309">
        <v>8.17</v>
      </c>
      <c r="D129" s="309">
        <v>9.09</v>
      </c>
      <c r="E129" s="309">
        <v>3.97</v>
      </c>
      <c r="F129" s="310">
        <v>0.89900000000000002</v>
      </c>
      <c r="G129" s="309">
        <v>6.31</v>
      </c>
      <c r="H129" s="309">
        <v>6.35</v>
      </c>
      <c r="I129" s="309">
        <v>0.69</v>
      </c>
      <c r="J129" s="310">
        <v>0.99399999999999999</v>
      </c>
      <c r="K129" s="309">
        <v>7.2</v>
      </c>
      <c r="L129" s="309">
        <v>7.25</v>
      </c>
      <c r="M129" s="309">
        <v>0.78</v>
      </c>
      <c r="N129" s="310">
        <v>0.99399999999999999</v>
      </c>
      <c r="O129" s="309">
        <v>6.59</v>
      </c>
      <c r="P129" s="309">
        <v>6.69</v>
      </c>
      <c r="Q129" s="309">
        <v>1.1299999999999999</v>
      </c>
      <c r="R129" s="310">
        <v>0.98599999999999999</v>
      </c>
      <c r="S129" s="311">
        <v>15</v>
      </c>
      <c r="T129" s="312"/>
    </row>
    <row r="130" spans="1:20" x14ac:dyDescent="0.2">
      <c r="A130" s="312"/>
      <c r="B130" s="294" t="s">
        <v>9052</v>
      </c>
      <c r="C130" s="309">
        <v>7.58</v>
      </c>
      <c r="D130" s="309">
        <v>8.2899999999999991</v>
      </c>
      <c r="E130" s="309">
        <v>3.36</v>
      </c>
      <c r="F130" s="310">
        <v>0.91400000000000003</v>
      </c>
      <c r="G130" s="309">
        <v>5.99</v>
      </c>
      <c r="H130" s="309">
        <v>6.01</v>
      </c>
      <c r="I130" s="309">
        <v>0.52</v>
      </c>
      <c r="J130" s="310">
        <v>0.996</v>
      </c>
      <c r="K130" s="309">
        <v>6.83</v>
      </c>
      <c r="L130" s="309">
        <v>6.86</v>
      </c>
      <c r="M130" s="309">
        <v>0.6</v>
      </c>
      <c r="N130" s="310">
        <v>0.996</v>
      </c>
      <c r="O130" s="309">
        <v>6.25</v>
      </c>
      <c r="P130" s="309">
        <v>6.31</v>
      </c>
      <c r="Q130" s="309">
        <v>0.86</v>
      </c>
      <c r="R130" s="310">
        <v>0.99099999999999999</v>
      </c>
      <c r="S130" s="311">
        <v>15</v>
      </c>
      <c r="T130" s="312"/>
    </row>
    <row r="131" spans="1:20" x14ac:dyDescent="0.2">
      <c r="A131" s="312"/>
      <c r="B131" s="294" t="s">
        <v>9053</v>
      </c>
      <c r="C131" s="309">
        <v>7.73</v>
      </c>
      <c r="D131" s="309">
        <v>8.0500000000000007</v>
      </c>
      <c r="E131" s="309">
        <v>2.25</v>
      </c>
      <c r="F131" s="310">
        <v>0.96</v>
      </c>
      <c r="G131" s="309">
        <v>5.45</v>
      </c>
      <c r="H131" s="309">
        <v>5.45</v>
      </c>
      <c r="I131" s="309">
        <v>-0.25</v>
      </c>
      <c r="J131" s="310">
        <v>0.999</v>
      </c>
      <c r="K131" s="309">
        <v>6.03</v>
      </c>
      <c r="L131" s="309">
        <v>6.04</v>
      </c>
      <c r="M131" s="309">
        <v>-0.27</v>
      </c>
      <c r="N131" s="310">
        <v>0.999</v>
      </c>
      <c r="O131" s="309">
        <v>6.03</v>
      </c>
      <c r="P131" s="309">
        <v>6.28</v>
      </c>
      <c r="Q131" s="309">
        <v>1.75</v>
      </c>
      <c r="R131" s="310">
        <v>0.96</v>
      </c>
      <c r="S131" s="311">
        <v>15</v>
      </c>
      <c r="T131" s="312"/>
    </row>
    <row r="132" spans="1:20" x14ac:dyDescent="0.2">
      <c r="A132" s="312"/>
      <c r="B132" s="294" t="s">
        <v>9054</v>
      </c>
      <c r="C132" s="309">
        <v>7.53</v>
      </c>
      <c r="D132" s="309">
        <v>7.9</v>
      </c>
      <c r="E132" s="309">
        <v>2.37</v>
      </c>
      <c r="F132" s="310">
        <v>0.95399999999999996</v>
      </c>
      <c r="G132" s="309">
        <v>5.18</v>
      </c>
      <c r="H132" s="309">
        <v>5.2</v>
      </c>
      <c r="I132" s="309">
        <v>-0.44</v>
      </c>
      <c r="J132" s="310">
        <v>0.996</v>
      </c>
      <c r="K132" s="309">
        <v>5.74</v>
      </c>
      <c r="L132" s="309">
        <v>5.76</v>
      </c>
      <c r="M132" s="309">
        <v>-0.49</v>
      </c>
      <c r="N132" s="310">
        <v>0.996</v>
      </c>
      <c r="O132" s="309">
        <v>5.74</v>
      </c>
      <c r="P132" s="309">
        <v>5.96</v>
      </c>
      <c r="Q132" s="309">
        <v>1.58</v>
      </c>
      <c r="R132" s="310">
        <v>0.96399999999999997</v>
      </c>
      <c r="S132" s="311">
        <v>15</v>
      </c>
      <c r="T132" s="312"/>
    </row>
    <row r="133" spans="1:20" x14ac:dyDescent="0.2">
      <c r="A133" s="312"/>
      <c r="B133" s="294" t="s">
        <v>9055</v>
      </c>
      <c r="C133" s="309">
        <v>28.92</v>
      </c>
      <c r="D133" s="309">
        <v>29</v>
      </c>
      <c r="E133" s="309">
        <v>2.2200000000000002</v>
      </c>
      <c r="F133" s="310">
        <v>0.997</v>
      </c>
      <c r="G133" s="309">
        <v>21.99</v>
      </c>
      <c r="H133" s="309">
        <v>22.06</v>
      </c>
      <c r="I133" s="309">
        <v>1.74</v>
      </c>
      <c r="J133" s="310">
        <v>0.997</v>
      </c>
      <c r="K133" s="309">
        <v>24.37</v>
      </c>
      <c r="L133" s="309">
        <v>24.45</v>
      </c>
      <c r="M133" s="309">
        <v>1.9300000000000002</v>
      </c>
      <c r="N133" s="310">
        <v>0.997</v>
      </c>
      <c r="O133" s="309">
        <v>22.25</v>
      </c>
      <c r="P133" s="309">
        <v>22.42</v>
      </c>
      <c r="Q133" s="309">
        <v>2.79</v>
      </c>
      <c r="R133" s="310">
        <v>0.99199999999999999</v>
      </c>
      <c r="S133" s="311">
        <v>45</v>
      </c>
      <c r="T133" s="312"/>
    </row>
    <row r="134" spans="1:20" x14ac:dyDescent="0.2">
      <c r="A134" s="312"/>
      <c r="B134" s="294" t="s">
        <v>9056</v>
      </c>
      <c r="C134" s="309">
        <v>28.92</v>
      </c>
      <c r="D134" s="309">
        <v>29.01</v>
      </c>
      <c r="E134" s="309">
        <v>2.2400000000000002</v>
      </c>
      <c r="F134" s="310">
        <v>0.997</v>
      </c>
      <c r="G134" s="309">
        <v>21.12</v>
      </c>
      <c r="H134" s="309">
        <v>21.14</v>
      </c>
      <c r="I134" s="309">
        <v>0.89</v>
      </c>
      <c r="J134" s="310">
        <v>0.999</v>
      </c>
      <c r="K134" s="309">
        <v>23.41</v>
      </c>
      <c r="L134" s="309">
        <v>23.43</v>
      </c>
      <c r="M134" s="309">
        <v>0.99</v>
      </c>
      <c r="N134" s="310">
        <v>0.999</v>
      </c>
      <c r="O134" s="309">
        <v>21.37</v>
      </c>
      <c r="P134" s="309">
        <v>21.49</v>
      </c>
      <c r="Q134" s="309">
        <v>2.29</v>
      </c>
      <c r="R134" s="310">
        <v>0.99399999999999999</v>
      </c>
      <c r="S134" s="311">
        <v>45</v>
      </c>
      <c r="T134" s="312"/>
    </row>
    <row r="135" spans="1:20" x14ac:dyDescent="0.2">
      <c r="A135" s="312"/>
      <c r="B135" s="294" t="s">
        <v>9057</v>
      </c>
      <c r="C135" s="309">
        <v>24.23</v>
      </c>
      <c r="D135" s="309">
        <v>24.36</v>
      </c>
      <c r="E135" s="309">
        <v>-2.54</v>
      </c>
      <c r="F135" s="310">
        <v>0.995</v>
      </c>
      <c r="G135" s="309">
        <v>17.91</v>
      </c>
      <c r="H135" s="309">
        <v>18.39</v>
      </c>
      <c r="I135" s="309">
        <v>4.17</v>
      </c>
      <c r="J135" s="310">
        <v>0.97399999999999998</v>
      </c>
      <c r="K135" s="309">
        <v>21.18</v>
      </c>
      <c r="L135" s="309">
        <v>21.75</v>
      </c>
      <c r="M135" s="309">
        <v>4.93</v>
      </c>
      <c r="N135" s="310">
        <v>0.97399999999999998</v>
      </c>
      <c r="O135" s="309">
        <v>20.21</v>
      </c>
      <c r="P135" s="309">
        <v>20.87</v>
      </c>
      <c r="Q135" s="309">
        <v>5.22</v>
      </c>
      <c r="R135" s="310">
        <v>0.96799999999999997</v>
      </c>
      <c r="S135" s="311">
        <v>45</v>
      </c>
      <c r="T135" s="312"/>
    </row>
    <row r="136" spans="1:20" x14ac:dyDescent="0.2">
      <c r="A136" s="312"/>
      <c r="B136" s="294" t="s">
        <v>9058</v>
      </c>
      <c r="C136" s="309">
        <v>27.8</v>
      </c>
      <c r="D136" s="309">
        <v>27.86</v>
      </c>
      <c r="E136" s="309">
        <v>-1.83</v>
      </c>
      <c r="F136" s="310">
        <v>0.998</v>
      </c>
      <c r="G136" s="309">
        <v>19.61</v>
      </c>
      <c r="H136" s="309">
        <v>19.690000000000001</v>
      </c>
      <c r="I136" s="309">
        <v>-1.76</v>
      </c>
      <c r="J136" s="310">
        <v>0.996</v>
      </c>
      <c r="K136" s="309">
        <v>23.2</v>
      </c>
      <c r="L136" s="309">
        <v>23.29</v>
      </c>
      <c r="M136" s="309">
        <v>-2.08</v>
      </c>
      <c r="N136" s="310">
        <v>0.996</v>
      </c>
      <c r="O136" s="309">
        <v>22.09</v>
      </c>
      <c r="P136" s="309">
        <v>22.69</v>
      </c>
      <c r="Q136" s="309">
        <v>5.19</v>
      </c>
      <c r="R136" s="310">
        <v>0.97399999999999998</v>
      </c>
      <c r="S136" s="311">
        <v>45</v>
      </c>
      <c r="T136" s="312"/>
    </row>
    <row r="137" spans="1:20" x14ac:dyDescent="0.2">
      <c r="A137" s="312"/>
      <c r="B137" s="294" t="s">
        <v>9059</v>
      </c>
      <c r="C137" s="309">
        <v>7.2</v>
      </c>
      <c r="D137" s="309">
        <v>8.27</v>
      </c>
      <c r="E137" s="309">
        <v>4.0599999999999996</v>
      </c>
      <c r="F137" s="310">
        <v>0.871</v>
      </c>
      <c r="G137" s="309"/>
      <c r="H137" s="309"/>
      <c r="I137" s="309"/>
      <c r="J137" s="310"/>
      <c r="K137" s="309"/>
      <c r="L137" s="309"/>
      <c r="M137" s="309"/>
      <c r="N137" s="310"/>
      <c r="O137" s="309"/>
      <c r="P137" s="309"/>
      <c r="Q137" s="309"/>
      <c r="R137" s="310"/>
      <c r="S137" s="311"/>
      <c r="T137" s="312"/>
    </row>
    <row r="138" spans="1:20" x14ac:dyDescent="0.2">
      <c r="A138" s="312"/>
      <c r="B138" s="294" t="s">
        <v>9060</v>
      </c>
      <c r="C138" s="309">
        <v>7.35</v>
      </c>
      <c r="D138" s="309">
        <v>8.25</v>
      </c>
      <c r="E138" s="309">
        <v>3.76</v>
      </c>
      <c r="F138" s="310">
        <v>0.89</v>
      </c>
      <c r="G138" s="309"/>
      <c r="H138" s="309"/>
      <c r="I138" s="309"/>
      <c r="J138" s="310"/>
      <c r="K138" s="309"/>
      <c r="L138" s="309"/>
      <c r="M138" s="309"/>
      <c r="N138" s="310"/>
      <c r="O138" s="309"/>
      <c r="P138" s="309"/>
      <c r="Q138" s="309"/>
      <c r="R138" s="310"/>
      <c r="S138" s="311"/>
      <c r="T138" s="312"/>
    </row>
    <row r="139" spans="1:20" x14ac:dyDescent="0.2">
      <c r="A139" s="312"/>
      <c r="B139" s="294" t="s">
        <v>9061</v>
      </c>
      <c r="C139" s="309">
        <v>3.24</v>
      </c>
      <c r="D139" s="309">
        <v>3.46</v>
      </c>
      <c r="E139" s="309">
        <v>1.22</v>
      </c>
      <c r="F139" s="310">
        <v>0.93500000000000005</v>
      </c>
      <c r="G139" s="309"/>
      <c r="H139" s="309"/>
      <c r="I139" s="309"/>
      <c r="J139" s="310"/>
      <c r="K139" s="309"/>
      <c r="L139" s="309"/>
      <c r="M139" s="309"/>
      <c r="N139" s="310"/>
      <c r="O139" s="309"/>
      <c r="P139" s="309"/>
      <c r="Q139" s="309"/>
      <c r="R139" s="310"/>
      <c r="S139" s="311"/>
      <c r="T139" s="312"/>
    </row>
    <row r="140" spans="1:20" x14ac:dyDescent="0.2">
      <c r="A140" s="312"/>
      <c r="B140" s="294" t="s">
        <v>9062</v>
      </c>
      <c r="C140" s="309">
        <v>3.6</v>
      </c>
      <c r="D140" s="309">
        <v>3.83</v>
      </c>
      <c r="E140" s="309">
        <v>1.32</v>
      </c>
      <c r="F140" s="310">
        <v>0.93899999999999995</v>
      </c>
      <c r="G140" s="309"/>
      <c r="H140" s="309"/>
      <c r="I140" s="309"/>
      <c r="J140" s="310"/>
      <c r="K140" s="309"/>
      <c r="L140" s="309"/>
      <c r="M140" s="309"/>
      <c r="N140" s="310"/>
      <c r="O140" s="309"/>
      <c r="P140" s="309"/>
      <c r="Q140" s="309"/>
      <c r="R140" s="310"/>
      <c r="S140" s="311"/>
      <c r="T140" s="312"/>
    </row>
    <row r="141" spans="1:20" x14ac:dyDescent="0.2">
      <c r="A141" s="312"/>
      <c r="B141" s="294" t="s">
        <v>9063</v>
      </c>
      <c r="C141" s="309">
        <v>28.17</v>
      </c>
      <c r="D141" s="309">
        <v>28.17</v>
      </c>
      <c r="E141" s="309">
        <v>-0.69</v>
      </c>
      <c r="F141" s="310">
        <v>1</v>
      </c>
      <c r="G141" s="309">
        <v>28.09</v>
      </c>
      <c r="H141" s="309">
        <v>28.12</v>
      </c>
      <c r="I141" s="309">
        <v>1.2</v>
      </c>
      <c r="J141" s="310">
        <v>0.999</v>
      </c>
      <c r="K141" s="309">
        <v>32.89</v>
      </c>
      <c r="L141" s="309">
        <v>32.92</v>
      </c>
      <c r="M141" s="309">
        <v>1.4</v>
      </c>
      <c r="N141" s="310">
        <v>0.999</v>
      </c>
      <c r="O141" s="309">
        <v>30.35</v>
      </c>
      <c r="P141" s="309">
        <v>30.63</v>
      </c>
      <c r="Q141" s="309">
        <v>4.1100000000000003</v>
      </c>
      <c r="R141" s="310">
        <v>0.99099999999999999</v>
      </c>
      <c r="S141" s="311">
        <v>50</v>
      </c>
      <c r="T141" s="312"/>
    </row>
    <row r="142" spans="1:20" x14ac:dyDescent="0.2">
      <c r="A142" s="312"/>
      <c r="B142" s="294" t="s">
        <v>9064</v>
      </c>
      <c r="C142" s="309">
        <v>29.22</v>
      </c>
      <c r="D142" s="309">
        <v>29.22</v>
      </c>
      <c r="E142" s="309">
        <v>-0.06</v>
      </c>
      <c r="F142" s="310">
        <v>1</v>
      </c>
      <c r="G142" s="309">
        <v>31.33</v>
      </c>
      <c r="H142" s="309">
        <v>31.37</v>
      </c>
      <c r="I142" s="309">
        <v>1.56</v>
      </c>
      <c r="J142" s="310">
        <v>0.999</v>
      </c>
      <c r="K142" s="309">
        <v>36.68</v>
      </c>
      <c r="L142" s="309">
        <v>36.72</v>
      </c>
      <c r="M142" s="309">
        <v>1.83</v>
      </c>
      <c r="N142" s="310">
        <v>0.999</v>
      </c>
      <c r="O142" s="309">
        <v>30.78</v>
      </c>
      <c r="P142" s="309">
        <v>31.05</v>
      </c>
      <c r="Q142" s="309">
        <v>4.08</v>
      </c>
      <c r="R142" s="310">
        <v>0.99099999999999999</v>
      </c>
      <c r="S142" s="311">
        <v>50</v>
      </c>
      <c r="T142" s="312"/>
    </row>
    <row r="143" spans="1:20" x14ac:dyDescent="0.2">
      <c r="A143" s="312"/>
      <c r="B143" s="294" t="s">
        <v>9065</v>
      </c>
      <c r="C143" s="309">
        <v>26.81</v>
      </c>
      <c r="D143" s="309">
        <v>26.88</v>
      </c>
      <c r="E143" s="309">
        <v>-1.84</v>
      </c>
      <c r="F143" s="310">
        <v>0.998</v>
      </c>
      <c r="G143" s="309">
        <v>22.32</v>
      </c>
      <c r="H143" s="309">
        <v>22.46</v>
      </c>
      <c r="I143" s="309">
        <v>2.59</v>
      </c>
      <c r="J143" s="310">
        <v>0.99299999999999999</v>
      </c>
      <c r="K143" s="309">
        <v>24.38</v>
      </c>
      <c r="L143" s="309">
        <v>24.54</v>
      </c>
      <c r="M143" s="309">
        <v>2.82</v>
      </c>
      <c r="N143" s="310">
        <v>0.99299999999999999</v>
      </c>
      <c r="O143" s="309">
        <v>24.66</v>
      </c>
      <c r="P143" s="309">
        <v>24.68</v>
      </c>
      <c r="Q143" s="309">
        <v>0.89</v>
      </c>
      <c r="R143" s="310">
        <v>0.999</v>
      </c>
      <c r="S143" s="311">
        <v>50</v>
      </c>
      <c r="T143" s="312"/>
    </row>
    <row r="144" spans="1:20" x14ac:dyDescent="0.2">
      <c r="A144" s="312"/>
      <c r="B144" s="294" t="s">
        <v>9066</v>
      </c>
      <c r="C144" s="309">
        <v>31.84</v>
      </c>
      <c r="D144" s="309">
        <v>31.85</v>
      </c>
      <c r="E144" s="309">
        <v>-1.1000000000000001</v>
      </c>
      <c r="F144" s="310">
        <v>0.999</v>
      </c>
      <c r="G144" s="309">
        <v>26.73</v>
      </c>
      <c r="H144" s="309">
        <v>26.92</v>
      </c>
      <c r="I144" s="309">
        <v>3.24</v>
      </c>
      <c r="J144" s="310">
        <v>0.99299999999999999</v>
      </c>
      <c r="K144" s="309">
        <v>29.19</v>
      </c>
      <c r="L144" s="309">
        <v>29.41</v>
      </c>
      <c r="M144" s="309">
        <v>3.54</v>
      </c>
      <c r="N144" s="310">
        <v>0.99299999999999999</v>
      </c>
      <c r="O144" s="309">
        <v>29.54</v>
      </c>
      <c r="P144" s="309">
        <v>29.58</v>
      </c>
      <c r="Q144" s="309">
        <v>1.66</v>
      </c>
      <c r="R144" s="310">
        <v>0.998</v>
      </c>
      <c r="S144" s="311">
        <v>50</v>
      </c>
      <c r="T144" s="312"/>
    </row>
    <row r="145" spans="1:20" x14ac:dyDescent="0.2">
      <c r="A145" s="312"/>
      <c r="B145" s="294" t="s">
        <v>9067</v>
      </c>
      <c r="C145" s="309">
        <v>24.53</v>
      </c>
      <c r="D145" s="309">
        <v>24.53</v>
      </c>
      <c r="E145" s="309">
        <v>-0.14000000000000001</v>
      </c>
      <c r="F145" s="310">
        <v>1</v>
      </c>
      <c r="G145" s="309">
        <v>16.489999999999998</v>
      </c>
      <c r="H145" s="309">
        <v>17.28</v>
      </c>
      <c r="I145" s="309">
        <v>5.17</v>
      </c>
      <c r="J145" s="310">
        <v>0.95399999999999996</v>
      </c>
      <c r="K145" s="309">
        <v>19.57</v>
      </c>
      <c r="L145" s="309">
        <v>20.51</v>
      </c>
      <c r="M145" s="309">
        <v>6.13</v>
      </c>
      <c r="N145" s="310">
        <v>0.95399999999999996</v>
      </c>
      <c r="O145" s="309">
        <v>17.649999999999999</v>
      </c>
      <c r="P145" s="309">
        <v>17.66</v>
      </c>
      <c r="Q145" s="309">
        <v>0.61</v>
      </c>
      <c r="R145" s="310">
        <v>0.999</v>
      </c>
      <c r="S145" s="311">
        <v>36</v>
      </c>
      <c r="T145" s="312"/>
    </row>
    <row r="146" spans="1:20" x14ac:dyDescent="0.2">
      <c r="A146" s="312"/>
      <c r="B146" s="294" t="s">
        <v>9068</v>
      </c>
      <c r="C146" s="309">
        <v>24.3</v>
      </c>
      <c r="D146" s="309">
        <v>24.31</v>
      </c>
      <c r="E146" s="309">
        <v>-0.75</v>
      </c>
      <c r="F146" s="310">
        <v>1</v>
      </c>
      <c r="G146" s="309">
        <v>17.760000000000002</v>
      </c>
      <c r="H146" s="309">
        <v>18.34</v>
      </c>
      <c r="I146" s="309">
        <v>4.5600000000000005</v>
      </c>
      <c r="J146" s="310">
        <v>0.96899999999999997</v>
      </c>
      <c r="K146" s="309">
        <v>21.08</v>
      </c>
      <c r="L146" s="309">
        <v>21.77</v>
      </c>
      <c r="M146" s="309">
        <v>5.42</v>
      </c>
      <c r="N146" s="310">
        <v>0.96899999999999997</v>
      </c>
      <c r="O146" s="309">
        <v>19.02</v>
      </c>
      <c r="P146" s="309">
        <v>19.02</v>
      </c>
      <c r="Q146" s="309">
        <v>0.56999999999999995</v>
      </c>
      <c r="R146" s="310">
        <v>1</v>
      </c>
      <c r="S146" s="311">
        <v>36</v>
      </c>
      <c r="T146" s="312"/>
    </row>
    <row r="147" spans="1:20" x14ac:dyDescent="0.2">
      <c r="A147" s="312"/>
      <c r="B147" s="294" t="s">
        <v>9069</v>
      </c>
      <c r="C147" s="309">
        <v>21.22</v>
      </c>
      <c r="D147" s="309">
        <v>21.69</v>
      </c>
      <c r="E147" s="309">
        <v>-4.45</v>
      </c>
      <c r="F147" s="310">
        <v>0.97899999999999998</v>
      </c>
      <c r="G147" s="309">
        <v>16.39</v>
      </c>
      <c r="H147" s="309">
        <v>16.63</v>
      </c>
      <c r="I147" s="309">
        <v>2.81</v>
      </c>
      <c r="J147" s="310">
        <v>0.98599999999999999</v>
      </c>
      <c r="K147" s="309">
        <v>17.73</v>
      </c>
      <c r="L147" s="309">
        <v>17.989999999999998</v>
      </c>
      <c r="M147" s="309">
        <v>3.04</v>
      </c>
      <c r="N147" s="310">
        <v>0.98599999999999999</v>
      </c>
      <c r="O147" s="309">
        <v>17.46</v>
      </c>
      <c r="P147" s="309">
        <v>17.84</v>
      </c>
      <c r="Q147" s="309">
        <v>3.66</v>
      </c>
      <c r="R147" s="310">
        <v>0.97899999999999998</v>
      </c>
      <c r="S147" s="311">
        <v>36</v>
      </c>
      <c r="T147" s="312"/>
    </row>
    <row r="148" spans="1:20" x14ac:dyDescent="0.2">
      <c r="A148" s="312"/>
      <c r="B148" s="294" t="s">
        <v>9070</v>
      </c>
      <c r="C148" s="309">
        <v>24.65</v>
      </c>
      <c r="D148" s="309">
        <v>24.91</v>
      </c>
      <c r="E148" s="309">
        <v>-3.64</v>
      </c>
      <c r="F148" s="310">
        <v>0.98899999999999999</v>
      </c>
      <c r="G148" s="309">
        <v>18.350000000000001</v>
      </c>
      <c r="H148" s="309">
        <v>18.63</v>
      </c>
      <c r="I148" s="309">
        <v>3.19</v>
      </c>
      <c r="J148" s="310">
        <v>0.98499999999999999</v>
      </c>
      <c r="K148" s="309">
        <v>19.86</v>
      </c>
      <c r="L148" s="309">
        <v>20.149999999999999</v>
      </c>
      <c r="M148" s="309">
        <v>3.45</v>
      </c>
      <c r="N148" s="310">
        <v>0.98499999999999999</v>
      </c>
      <c r="O148" s="309">
        <v>19.55</v>
      </c>
      <c r="P148" s="309">
        <v>20</v>
      </c>
      <c r="Q148" s="309">
        <v>4.1900000000000004</v>
      </c>
      <c r="R148" s="310">
        <v>0.97799999999999998</v>
      </c>
      <c r="S148" s="311">
        <v>36</v>
      </c>
      <c r="T148" s="312"/>
    </row>
    <row r="149" spans="1:20" x14ac:dyDescent="0.2">
      <c r="A149" s="312"/>
      <c r="B149" s="294" t="s">
        <v>9071</v>
      </c>
      <c r="C149" s="309">
        <v>10.92</v>
      </c>
      <c r="D149" s="309">
        <v>12.37</v>
      </c>
      <c r="E149" s="309">
        <v>5.81</v>
      </c>
      <c r="F149" s="310">
        <v>0.88300000000000001</v>
      </c>
      <c r="G149" s="309">
        <v>7.51</v>
      </c>
      <c r="H149" s="309">
        <v>7.78</v>
      </c>
      <c r="I149" s="309">
        <v>2.06</v>
      </c>
      <c r="J149" s="310">
        <v>0.96399999999999997</v>
      </c>
      <c r="K149" s="309">
        <v>8.68</v>
      </c>
      <c r="L149" s="309">
        <v>9.01</v>
      </c>
      <c r="M149" s="309">
        <v>2.38</v>
      </c>
      <c r="N149" s="310">
        <v>0.96399999999999997</v>
      </c>
      <c r="O149" s="309">
        <v>7.8</v>
      </c>
      <c r="P149" s="309">
        <v>8.5399999999999991</v>
      </c>
      <c r="Q149" s="309">
        <v>3.46</v>
      </c>
      <c r="R149" s="310">
        <v>0.91400000000000003</v>
      </c>
      <c r="S149" s="311">
        <v>30</v>
      </c>
      <c r="T149" s="312"/>
    </row>
    <row r="150" spans="1:20" x14ac:dyDescent="0.2">
      <c r="A150" s="312"/>
      <c r="B150" s="294" t="s">
        <v>9072</v>
      </c>
      <c r="C150" s="309">
        <v>11.65</v>
      </c>
      <c r="D150" s="309">
        <v>13.33</v>
      </c>
      <c r="E150" s="309">
        <v>6.48</v>
      </c>
      <c r="F150" s="310">
        <v>0.874</v>
      </c>
      <c r="G150" s="309">
        <v>8.32</v>
      </c>
      <c r="H150" s="309">
        <v>8.68</v>
      </c>
      <c r="I150" s="309">
        <v>2.4699999999999998</v>
      </c>
      <c r="J150" s="310">
        <v>0.95899999999999996</v>
      </c>
      <c r="K150" s="309">
        <v>9.6300000000000008</v>
      </c>
      <c r="L150" s="309">
        <v>10.039999999999999</v>
      </c>
      <c r="M150" s="309">
        <v>2.85</v>
      </c>
      <c r="N150" s="310">
        <v>0.95899999999999996</v>
      </c>
      <c r="O150" s="309">
        <v>8.65</v>
      </c>
      <c r="P150" s="309">
        <v>9.5299999999999994</v>
      </c>
      <c r="Q150" s="309">
        <v>4.01</v>
      </c>
      <c r="R150" s="310">
        <v>0.90700000000000003</v>
      </c>
      <c r="S150" s="311">
        <v>30</v>
      </c>
      <c r="T150" s="312"/>
    </row>
    <row r="151" spans="1:20" x14ac:dyDescent="0.2">
      <c r="A151" s="312"/>
      <c r="B151" s="294" t="s">
        <v>9073</v>
      </c>
      <c r="C151" s="309">
        <v>10.09</v>
      </c>
      <c r="D151" s="309">
        <v>10.72</v>
      </c>
      <c r="E151" s="309">
        <v>3.61</v>
      </c>
      <c r="F151" s="310">
        <v>0.94199999999999995</v>
      </c>
      <c r="G151" s="309">
        <v>7.75</v>
      </c>
      <c r="H151" s="309">
        <v>7.91</v>
      </c>
      <c r="I151" s="309">
        <v>1.5699999999999998</v>
      </c>
      <c r="J151" s="310">
        <v>0.98</v>
      </c>
      <c r="K151" s="309">
        <v>8.8699999999999992</v>
      </c>
      <c r="L151" s="309">
        <v>9.0500000000000007</v>
      </c>
      <c r="M151" s="309">
        <v>1.8</v>
      </c>
      <c r="N151" s="310">
        <v>0.98</v>
      </c>
      <c r="O151" s="309">
        <v>8.7100000000000009</v>
      </c>
      <c r="P151" s="309">
        <v>9.09</v>
      </c>
      <c r="Q151" s="309">
        <v>2.59</v>
      </c>
      <c r="R151" s="310">
        <v>0.95899999999999996</v>
      </c>
      <c r="S151" s="311">
        <v>30</v>
      </c>
      <c r="T151" s="312"/>
    </row>
    <row r="152" spans="1:20" x14ac:dyDescent="0.2">
      <c r="A152" s="312"/>
      <c r="B152" s="294" t="s">
        <v>9074</v>
      </c>
      <c r="C152" s="309">
        <v>12.14</v>
      </c>
      <c r="D152" s="309">
        <v>13.06</v>
      </c>
      <c r="E152" s="309">
        <v>4.8</v>
      </c>
      <c r="F152" s="310">
        <v>0.93</v>
      </c>
      <c r="G152" s="309">
        <v>8.6199999999999992</v>
      </c>
      <c r="H152" s="309">
        <v>8.83</v>
      </c>
      <c r="I152" s="309">
        <v>1.92</v>
      </c>
      <c r="J152" s="310">
        <v>0.97599999999999998</v>
      </c>
      <c r="K152" s="309">
        <v>9.86</v>
      </c>
      <c r="L152" s="309">
        <v>10.1</v>
      </c>
      <c r="M152" s="309">
        <v>2.2000000000000002</v>
      </c>
      <c r="N152" s="310">
        <v>0.97599999999999998</v>
      </c>
      <c r="O152" s="309">
        <v>9.68</v>
      </c>
      <c r="P152" s="309">
        <v>10.23</v>
      </c>
      <c r="Q152" s="309">
        <v>3.3</v>
      </c>
      <c r="R152" s="310">
        <v>0.94699999999999995</v>
      </c>
      <c r="S152" s="311">
        <v>30</v>
      </c>
      <c r="T152" s="312"/>
    </row>
    <row r="153" spans="1:20" x14ac:dyDescent="0.2">
      <c r="A153" s="312"/>
      <c r="B153" s="294" t="s">
        <v>9075</v>
      </c>
      <c r="C153" s="309">
        <v>57.44</v>
      </c>
      <c r="D153" s="309">
        <v>58.36</v>
      </c>
      <c r="E153" s="309">
        <v>10.3</v>
      </c>
      <c r="F153" s="310">
        <v>0.98399999999999999</v>
      </c>
      <c r="G153" s="309">
        <v>48.45</v>
      </c>
      <c r="H153" s="309">
        <v>50.7</v>
      </c>
      <c r="I153" s="309">
        <v>14.93</v>
      </c>
      <c r="J153" s="310">
        <v>0.95599999999999996</v>
      </c>
      <c r="K153" s="309">
        <v>53.28</v>
      </c>
      <c r="L153" s="309">
        <v>55.75</v>
      </c>
      <c r="M153" s="309">
        <v>16.420000000000002</v>
      </c>
      <c r="N153" s="310">
        <v>0.95599999999999996</v>
      </c>
      <c r="O153" s="309">
        <v>49.29</v>
      </c>
      <c r="P153" s="309">
        <v>49.35</v>
      </c>
      <c r="Q153" s="309">
        <v>2.4300000000000002</v>
      </c>
      <c r="R153" s="310">
        <v>0.999</v>
      </c>
      <c r="S153" s="311">
        <v>120</v>
      </c>
      <c r="T153" s="312"/>
    </row>
    <row r="154" spans="1:20" x14ac:dyDescent="0.2">
      <c r="A154" s="312"/>
      <c r="B154" s="294" t="s">
        <v>9076</v>
      </c>
      <c r="C154" s="309">
        <v>56.89</v>
      </c>
      <c r="D154" s="309">
        <v>57.6</v>
      </c>
      <c r="E154" s="309">
        <v>8.99</v>
      </c>
      <c r="F154" s="310">
        <v>0.98799999999999999</v>
      </c>
      <c r="G154" s="309">
        <v>48.39</v>
      </c>
      <c r="H154" s="309">
        <v>50.57</v>
      </c>
      <c r="I154" s="309">
        <v>14.69</v>
      </c>
      <c r="J154" s="310">
        <v>0.95699999999999996</v>
      </c>
      <c r="K154" s="309">
        <v>53.21</v>
      </c>
      <c r="L154" s="309">
        <v>55.61</v>
      </c>
      <c r="M154" s="309">
        <v>16.149999999999999</v>
      </c>
      <c r="N154" s="310">
        <v>0.95699999999999996</v>
      </c>
      <c r="O154" s="309">
        <v>49.2</v>
      </c>
      <c r="P154" s="309">
        <v>49.24</v>
      </c>
      <c r="Q154" s="309">
        <v>2.02</v>
      </c>
      <c r="R154" s="310">
        <v>0.999</v>
      </c>
      <c r="S154" s="311">
        <v>120</v>
      </c>
      <c r="T154" s="312"/>
    </row>
    <row r="155" spans="1:20" x14ac:dyDescent="0.2">
      <c r="A155" s="312"/>
      <c r="B155" s="294" t="s">
        <v>9077</v>
      </c>
      <c r="C155" s="309">
        <v>41.42</v>
      </c>
      <c r="D155" s="309">
        <v>41.59</v>
      </c>
      <c r="E155" s="309">
        <v>-3.75</v>
      </c>
      <c r="F155" s="310">
        <v>0.996</v>
      </c>
      <c r="G155" s="309">
        <v>36.909999999999997</v>
      </c>
      <c r="H155" s="309">
        <v>38.54</v>
      </c>
      <c r="I155" s="309">
        <v>11.09</v>
      </c>
      <c r="J155" s="310">
        <v>0.95799999999999996</v>
      </c>
      <c r="K155" s="309">
        <v>39.79</v>
      </c>
      <c r="L155" s="309">
        <v>41.55</v>
      </c>
      <c r="M155" s="309">
        <v>11.96</v>
      </c>
      <c r="N155" s="310">
        <v>0.95799999999999996</v>
      </c>
      <c r="O155" s="309">
        <v>39.54</v>
      </c>
      <c r="P155" s="309">
        <v>39.770000000000003</v>
      </c>
      <c r="Q155" s="309">
        <v>4.32</v>
      </c>
      <c r="R155" s="310">
        <v>0.99399999999999999</v>
      </c>
      <c r="S155" s="311">
        <v>120</v>
      </c>
      <c r="T155" s="312"/>
    </row>
    <row r="156" spans="1:20" x14ac:dyDescent="0.2">
      <c r="A156" s="312"/>
      <c r="B156" s="294" t="s">
        <v>9078</v>
      </c>
      <c r="C156" s="309">
        <v>48</v>
      </c>
      <c r="D156" s="309">
        <v>48.03</v>
      </c>
      <c r="E156" s="309">
        <v>-1.72</v>
      </c>
      <c r="F156" s="310">
        <v>0.999</v>
      </c>
      <c r="G156" s="309">
        <v>40.159999999999997</v>
      </c>
      <c r="H156" s="309">
        <v>41.81</v>
      </c>
      <c r="I156" s="309">
        <v>11.66</v>
      </c>
      <c r="J156" s="310">
        <v>0.96</v>
      </c>
      <c r="K156" s="309">
        <v>43.29</v>
      </c>
      <c r="L156" s="309">
        <v>45.08</v>
      </c>
      <c r="M156" s="309">
        <v>12.57</v>
      </c>
      <c r="N156" s="310">
        <v>0.96</v>
      </c>
      <c r="O156" s="309">
        <v>43.03</v>
      </c>
      <c r="P156" s="309">
        <v>43.29</v>
      </c>
      <c r="Q156" s="309">
        <v>4.7699999999999996</v>
      </c>
      <c r="R156" s="310">
        <v>0.99399999999999999</v>
      </c>
      <c r="S156" s="311">
        <v>120</v>
      </c>
      <c r="T156" s="312"/>
    </row>
    <row r="157" spans="1:20" x14ac:dyDescent="0.2">
      <c r="A157" s="312"/>
      <c r="B157" s="294" t="s">
        <v>9079</v>
      </c>
      <c r="C157" s="309">
        <v>14.65</v>
      </c>
      <c r="D157" s="309">
        <v>15.05</v>
      </c>
      <c r="E157" s="309">
        <v>3.45</v>
      </c>
      <c r="F157" s="310">
        <v>0.97299999999999998</v>
      </c>
      <c r="G157" s="309">
        <v>7.61</v>
      </c>
      <c r="H157" s="309">
        <v>7.63</v>
      </c>
      <c r="I157" s="309">
        <v>0.62</v>
      </c>
      <c r="J157" s="310">
        <v>0.997</v>
      </c>
      <c r="K157" s="309">
        <v>8.2100000000000009</v>
      </c>
      <c r="L157" s="309">
        <v>8.24</v>
      </c>
      <c r="M157" s="309">
        <v>0.67</v>
      </c>
      <c r="N157" s="310">
        <v>0.997</v>
      </c>
      <c r="O157" s="309">
        <v>7.42</v>
      </c>
      <c r="P157" s="309">
        <v>7.52</v>
      </c>
      <c r="Q157" s="309">
        <v>1.18</v>
      </c>
      <c r="R157" s="310">
        <v>0.98799999999999999</v>
      </c>
      <c r="S157" s="311">
        <v>30</v>
      </c>
      <c r="T157" s="312"/>
    </row>
    <row r="158" spans="1:20" x14ac:dyDescent="0.2">
      <c r="A158" s="312"/>
      <c r="B158" s="294" t="s">
        <v>9080</v>
      </c>
      <c r="C158" s="309">
        <v>14.22</v>
      </c>
      <c r="D158" s="309">
        <v>14.5</v>
      </c>
      <c r="E158" s="309">
        <v>2.82</v>
      </c>
      <c r="F158" s="310">
        <v>0.98099999999999998</v>
      </c>
      <c r="G158" s="309">
        <v>7.35</v>
      </c>
      <c r="H158" s="309">
        <v>7.37</v>
      </c>
      <c r="I158" s="309">
        <v>0.54</v>
      </c>
      <c r="J158" s="310">
        <v>0.997</v>
      </c>
      <c r="K158" s="309">
        <v>7.93</v>
      </c>
      <c r="L158" s="309">
        <v>7.95</v>
      </c>
      <c r="M158" s="309">
        <v>0.57999999999999996</v>
      </c>
      <c r="N158" s="310">
        <v>0.997</v>
      </c>
      <c r="O158" s="309">
        <v>7.17</v>
      </c>
      <c r="P158" s="309">
        <v>7.19</v>
      </c>
      <c r="Q158" s="309">
        <v>0.48</v>
      </c>
      <c r="R158" s="310">
        <v>0.998</v>
      </c>
      <c r="S158" s="311">
        <v>30</v>
      </c>
      <c r="T158" s="312"/>
    </row>
    <row r="159" spans="1:20" x14ac:dyDescent="0.2">
      <c r="A159" s="312"/>
      <c r="B159" s="294" t="s">
        <v>9081</v>
      </c>
      <c r="C159" s="309">
        <v>9.2899999999999991</v>
      </c>
      <c r="D159" s="309">
        <v>9.3800000000000008</v>
      </c>
      <c r="E159" s="309">
        <v>1.34</v>
      </c>
      <c r="F159" s="310">
        <v>0.99</v>
      </c>
      <c r="G159" s="309">
        <v>6.75</v>
      </c>
      <c r="H159" s="309">
        <v>6.92</v>
      </c>
      <c r="I159" s="309">
        <v>1.54</v>
      </c>
      <c r="J159" s="310">
        <v>0.97499999999999998</v>
      </c>
      <c r="K159" s="309">
        <v>6.95</v>
      </c>
      <c r="L159" s="309">
        <v>7.13</v>
      </c>
      <c r="M159" s="309">
        <v>1.58</v>
      </c>
      <c r="N159" s="310">
        <v>0.97499999999999998</v>
      </c>
      <c r="O159" s="309">
        <v>7.92</v>
      </c>
      <c r="P159" s="309">
        <v>8.02</v>
      </c>
      <c r="Q159" s="309">
        <v>1.31</v>
      </c>
      <c r="R159" s="310">
        <v>0.98699999999999999</v>
      </c>
      <c r="S159" s="311">
        <v>30</v>
      </c>
      <c r="T159" s="312"/>
    </row>
    <row r="160" spans="1:20" x14ac:dyDescent="0.2">
      <c r="A160" s="312"/>
      <c r="B160" s="294" t="s">
        <v>9082</v>
      </c>
      <c r="C160" s="309">
        <v>9.5</v>
      </c>
      <c r="D160" s="309">
        <v>9.56</v>
      </c>
      <c r="E160" s="309">
        <v>1.0900000000000001</v>
      </c>
      <c r="F160" s="310">
        <v>0.99299999999999999</v>
      </c>
      <c r="G160" s="309">
        <v>6.67</v>
      </c>
      <c r="H160" s="309">
        <v>6.85</v>
      </c>
      <c r="I160" s="309">
        <v>1.54</v>
      </c>
      <c r="J160" s="310">
        <v>0.97499999999999998</v>
      </c>
      <c r="K160" s="309">
        <v>6.88</v>
      </c>
      <c r="L160" s="309">
        <v>7.06</v>
      </c>
      <c r="M160" s="309">
        <v>1.58</v>
      </c>
      <c r="N160" s="310">
        <v>0.97499999999999998</v>
      </c>
      <c r="O160" s="309">
        <v>7.83</v>
      </c>
      <c r="P160" s="309">
        <v>7.93</v>
      </c>
      <c r="Q160" s="309">
        <v>1.25</v>
      </c>
      <c r="R160" s="310">
        <v>0.98799999999999999</v>
      </c>
      <c r="S160" s="311">
        <v>30</v>
      </c>
      <c r="T160" s="312"/>
    </row>
    <row r="161" spans="1:20" x14ac:dyDescent="0.2">
      <c r="A161" s="312"/>
      <c r="B161" s="294" t="s">
        <v>9083</v>
      </c>
      <c r="C161" s="309">
        <v>65.400000000000006</v>
      </c>
      <c r="D161" s="309">
        <v>66.930000000000007</v>
      </c>
      <c r="E161" s="309">
        <v>14.24</v>
      </c>
      <c r="F161" s="310">
        <v>0.97699999999999998</v>
      </c>
      <c r="G161" s="309">
        <v>42.96</v>
      </c>
      <c r="H161" s="309">
        <v>43.74</v>
      </c>
      <c r="I161" s="309">
        <v>8.24</v>
      </c>
      <c r="J161" s="310">
        <v>0.98199999999999998</v>
      </c>
      <c r="K161" s="309">
        <v>50.63</v>
      </c>
      <c r="L161" s="309">
        <v>51.55</v>
      </c>
      <c r="M161" s="309">
        <v>9.7100000000000009</v>
      </c>
      <c r="N161" s="310">
        <v>0.98199999999999998</v>
      </c>
      <c r="O161" s="309">
        <v>45.63</v>
      </c>
      <c r="P161" s="309">
        <v>45.66</v>
      </c>
      <c r="Q161" s="309">
        <v>1.75</v>
      </c>
      <c r="R161" s="310">
        <v>0.999</v>
      </c>
      <c r="S161" s="311">
        <v>75</v>
      </c>
      <c r="T161" s="312"/>
    </row>
    <row r="162" spans="1:20" x14ac:dyDescent="0.2">
      <c r="A162" s="312"/>
      <c r="B162" s="294" t="s">
        <v>9084</v>
      </c>
      <c r="C162" s="309">
        <v>64.8</v>
      </c>
      <c r="D162" s="309">
        <v>65.97</v>
      </c>
      <c r="E162" s="309">
        <v>12.4</v>
      </c>
      <c r="F162" s="310">
        <v>0.98199999999999998</v>
      </c>
      <c r="G162" s="309">
        <v>42.46</v>
      </c>
      <c r="H162" s="309">
        <v>43.16</v>
      </c>
      <c r="I162" s="309">
        <v>7.74</v>
      </c>
      <c r="J162" s="310">
        <v>0.98399999999999999</v>
      </c>
      <c r="K162" s="309">
        <v>50.04</v>
      </c>
      <c r="L162" s="309">
        <v>50.87</v>
      </c>
      <c r="M162" s="309">
        <v>9.1199999999999992</v>
      </c>
      <c r="N162" s="310">
        <v>0.98399999999999999</v>
      </c>
      <c r="O162" s="309">
        <v>45.1</v>
      </c>
      <c r="P162" s="309">
        <v>45.11</v>
      </c>
      <c r="Q162" s="309">
        <v>0.88</v>
      </c>
      <c r="R162" s="310">
        <v>1</v>
      </c>
      <c r="S162" s="311">
        <v>75</v>
      </c>
      <c r="T162" s="312"/>
    </row>
    <row r="163" spans="1:20" x14ac:dyDescent="0.2">
      <c r="A163" s="312"/>
      <c r="B163" s="294" t="s">
        <v>9085</v>
      </c>
      <c r="C163" s="309">
        <v>49.51</v>
      </c>
      <c r="D163" s="309">
        <v>49.54</v>
      </c>
      <c r="E163" s="309">
        <v>-1.66</v>
      </c>
      <c r="F163" s="310">
        <v>0.999</v>
      </c>
      <c r="G163" s="309">
        <v>32.44</v>
      </c>
      <c r="H163" s="309">
        <v>32.94</v>
      </c>
      <c r="I163" s="309">
        <v>5.74</v>
      </c>
      <c r="J163" s="310">
        <v>0.98499999999999999</v>
      </c>
      <c r="K163" s="309">
        <v>36.200000000000003</v>
      </c>
      <c r="L163" s="309">
        <v>36.76</v>
      </c>
      <c r="M163" s="309">
        <v>6.4</v>
      </c>
      <c r="N163" s="310">
        <v>0.98499999999999999</v>
      </c>
      <c r="O163" s="309">
        <v>35.700000000000003</v>
      </c>
      <c r="P163" s="309">
        <v>35.83</v>
      </c>
      <c r="Q163" s="309">
        <v>3.07</v>
      </c>
      <c r="R163" s="310">
        <v>0.996</v>
      </c>
      <c r="S163" s="311">
        <v>75</v>
      </c>
      <c r="T163" s="312"/>
    </row>
    <row r="164" spans="1:20" x14ac:dyDescent="0.2">
      <c r="A164" s="312"/>
      <c r="B164" s="294" t="s">
        <v>9086</v>
      </c>
      <c r="C164" s="309">
        <v>58.65</v>
      </c>
      <c r="D164" s="309">
        <v>58.65</v>
      </c>
      <c r="E164" s="309">
        <v>0.28999999999999998</v>
      </c>
      <c r="F164" s="310">
        <v>1</v>
      </c>
      <c r="G164" s="309">
        <v>34.35</v>
      </c>
      <c r="H164" s="309">
        <v>34.93</v>
      </c>
      <c r="I164" s="309">
        <v>6.3</v>
      </c>
      <c r="J164" s="310">
        <v>0.98399999999999999</v>
      </c>
      <c r="K164" s="309">
        <v>38.33</v>
      </c>
      <c r="L164" s="309">
        <v>38.97</v>
      </c>
      <c r="M164" s="309">
        <v>7.03</v>
      </c>
      <c r="N164" s="310">
        <v>0.98399999999999999</v>
      </c>
      <c r="O164" s="309">
        <v>37.81</v>
      </c>
      <c r="P164" s="309">
        <v>37.92</v>
      </c>
      <c r="Q164" s="309">
        <v>2.95</v>
      </c>
      <c r="R164" s="310">
        <v>0.997</v>
      </c>
      <c r="S164" s="311">
        <v>75</v>
      </c>
      <c r="T164" s="312"/>
    </row>
    <row r="165" spans="1:20" x14ac:dyDescent="0.2">
      <c r="A165" s="312"/>
      <c r="B165" s="294" t="s">
        <v>9087</v>
      </c>
      <c r="C165" s="309">
        <v>26.65</v>
      </c>
      <c r="D165" s="309">
        <v>26.8</v>
      </c>
      <c r="E165" s="309">
        <v>2.8</v>
      </c>
      <c r="F165" s="310">
        <v>0.995</v>
      </c>
      <c r="G165" s="309">
        <v>21.41</v>
      </c>
      <c r="H165" s="309">
        <v>21.53</v>
      </c>
      <c r="I165" s="309">
        <v>2.2599999999999998</v>
      </c>
      <c r="J165" s="310">
        <v>0.99399999999999999</v>
      </c>
      <c r="K165" s="309">
        <v>24.65</v>
      </c>
      <c r="L165" s="309">
        <v>24.78</v>
      </c>
      <c r="M165" s="309">
        <v>2.6</v>
      </c>
      <c r="N165" s="310">
        <v>0.99399999999999999</v>
      </c>
      <c r="O165" s="309">
        <v>22.25</v>
      </c>
      <c r="P165" s="309">
        <v>22.68</v>
      </c>
      <c r="Q165" s="309">
        <v>4.3899999999999997</v>
      </c>
      <c r="R165" s="310">
        <v>0.98099999999999998</v>
      </c>
      <c r="S165" s="311">
        <v>34</v>
      </c>
      <c r="T165" s="312"/>
    </row>
    <row r="166" spans="1:20" x14ac:dyDescent="0.2">
      <c r="A166" s="312"/>
      <c r="B166" s="294" t="s">
        <v>9088</v>
      </c>
      <c r="C166" s="309">
        <v>27.27</v>
      </c>
      <c r="D166" s="309">
        <v>27.33</v>
      </c>
      <c r="E166" s="309">
        <v>1.84</v>
      </c>
      <c r="F166" s="310">
        <v>0.998</v>
      </c>
      <c r="G166" s="309">
        <v>22.85</v>
      </c>
      <c r="H166" s="309">
        <v>22.97</v>
      </c>
      <c r="I166" s="309">
        <v>2.34</v>
      </c>
      <c r="J166" s="310">
        <v>0.995</v>
      </c>
      <c r="K166" s="309">
        <v>26.3</v>
      </c>
      <c r="L166" s="309">
        <v>26.44</v>
      </c>
      <c r="M166" s="309">
        <v>2.69</v>
      </c>
      <c r="N166" s="310">
        <v>0.995</v>
      </c>
      <c r="O166" s="309">
        <v>23.74</v>
      </c>
      <c r="P166" s="309">
        <v>24.07</v>
      </c>
      <c r="Q166" s="309">
        <v>3.94</v>
      </c>
      <c r="R166" s="310">
        <v>0.98699999999999999</v>
      </c>
      <c r="S166" s="311">
        <v>34</v>
      </c>
      <c r="T166" s="312"/>
    </row>
    <row r="167" spans="1:20" x14ac:dyDescent="0.2">
      <c r="A167" s="312"/>
      <c r="B167" s="294" t="s">
        <v>9089</v>
      </c>
      <c r="C167" s="309">
        <v>22.49</v>
      </c>
      <c r="D167" s="309">
        <v>22.8</v>
      </c>
      <c r="E167" s="309">
        <v>3.79</v>
      </c>
      <c r="F167" s="310">
        <v>0.98599999999999999</v>
      </c>
      <c r="G167" s="309">
        <v>17.399999999999999</v>
      </c>
      <c r="H167" s="309">
        <v>18.059999999999999</v>
      </c>
      <c r="I167" s="309">
        <v>4.8100000000000005</v>
      </c>
      <c r="J167" s="310">
        <v>0.96399999999999997</v>
      </c>
      <c r="K167" s="309">
        <v>19.98</v>
      </c>
      <c r="L167" s="309">
        <v>20.73</v>
      </c>
      <c r="M167" s="309">
        <v>5.52</v>
      </c>
      <c r="N167" s="310">
        <v>0.96399999999999997</v>
      </c>
      <c r="O167" s="309">
        <v>19.809999999999999</v>
      </c>
      <c r="P167" s="309">
        <v>19.829999999999998</v>
      </c>
      <c r="Q167" s="309">
        <v>1</v>
      </c>
      <c r="R167" s="310">
        <v>0.999</v>
      </c>
      <c r="S167" s="311">
        <v>34</v>
      </c>
      <c r="T167" s="312"/>
    </row>
    <row r="168" spans="1:20" x14ac:dyDescent="0.2">
      <c r="A168" s="312"/>
      <c r="B168" s="294" t="s">
        <v>9090</v>
      </c>
      <c r="C168" s="309">
        <v>25.24</v>
      </c>
      <c r="D168" s="309">
        <v>25.58</v>
      </c>
      <c r="E168" s="309">
        <v>4.16</v>
      </c>
      <c r="F168" s="310">
        <v>0.98699999999999999</v>
      </c>
      <c r="G168" s="309">
        <v>19.3</v>
      </c>
      <c r="H168" s="309">
        <v>19.899999999999999</v>
      </c>
      <c r="I168" s="309">
        <v>4.8600000000000003</v>
      </c>
      <c r="J168" s="310">
        <v>0.97</v>
      </c>
      <c r="K168" s="309">
        <v>22.16</v>
      </c>
      <c r="L168" s="309">
        <v>22.85</v>
      </c>
      <c r="M168" s="309">
        <v>5.58</v>
      </c>
      <c r="N168" s="310">
        <v>0.97</v>
      </c>
      <c r="O168" s="309">
        <v>21.97</v>
      </c>
      <c r="P168" s="309">
        <v>22.01</v>
      </c>
      <c r="Q168" s="309">
        <v>1.3</v>
      </c>
      <c r="R168" s="310">
        <v>0.998</v>
      </c>
      <c r="S168" s="311">
        <v>34</v>
      </c>
      <c r="T168" s="312"/>
    </row>
    <row r="169" spans="1:20" x14ac:dyDescent="0.2">
      <c r="A169" s="312"/>
      <c r="B169" s="294" t="s">
        <v>9091</v>
      </c>
      <c r="C169" s="309">
        <v>28.19</v>
      </c>
      <c r="D169" s="309">
        <v>28.75</v>
      </c>
      <c r="E169" s="309">
        <v>5.62</v>
      </c>
      <c r="F169" s="310">
        <v>0.98099999999999998</v>
      </c>
      <c r="G169" s="309">
        <v>20.2</v>
      </c>
      <c r="H169" s="309">
        <v>20.21</v>
      </c>
      <c r="I169" s="309">
        <v>0.51</v>
      </c>
      <c r="J169" s="310">
        <v>1</v>
      </c>
      <c r="K169" s="309">
        <v>25.32</v>
      </c>
      <c r="L169" s="309">
        <v>25.32</v>
      </c>
      <c r="M169" s="309">
        <v>0.64</v>
      </c>
      <c r="N169" s="310">
        <v>1</v>
      </c>
      <c r="O169" s="309">
        <v>22.84</v>
      </c>
      <c r="P169" s="309">
        <v>22.94</v>
      </c>
      <c r="Q169" s="309">
        <v>2.19</v>
      </c>
      <c r="R169" s="310">
        <v>0.995</v>
      </c>
      <c r="S169" s="311">
        <v>42</v>
      </c>
      <c r="T169" s="312"/>
    </row>
    <row r="170" spans="1:20" x14ac:dyDescent="0.2">
      <c r="A170" s="312"/>
      <c r="B170" s="294" t="s">
        <v>9092</v>
      </c>
      <c r="C170" s="309">
        <v>25.17</v>
      </c>
      <c r="D170" s="309">
        <v>25.35</v>
      </c>
      <c r="E170" s="309">
        <v>3.01</v>
      </c>
      <c r="F170" s="310">
        <v>0.99299999999999999</v>
      </c>
      <c r="G170" s="309">
        <v>18.8</v>
      </c>
      <c r="H170" s="309">
        <v>18.84</v>
      </c>
      <c r="I170" s="309">
        <v>-1.24</v>
      </c>
      <c r="J170" s="310">
        <v>0.998</v>
      </c>
      <c r="K170" s="309">
        <v>23.55</v>
      </c>
      <c r="L170" s="309">
        <v>23.61</v>
      </c>
      <c r="M170" s="309">
        <v>-1.56</v>
      </c>
      <c r="N170" s="310">
        <v>0.998</v>
      </c>
      <c r="O170" s="309">
        <v>21.25</v>
      </c>
      <c r="P170" s="309">
        <v>21.26</v>
      </c>
      <c r="Q170" s="309">
        <v>0.53</v>
      </c>
      <c r="R170" s="310">
        <v>1</v>
      </c>
      <c r="S170" s="311">
        <v>42</v>
      </c>
      <c r="T170" s="312"/>
    </row>
    <row r="171" spans="1:20" x14ac:dyDescent="0.2">
      <c r="A171" s="312"/>
      <c r="B171" s="294" t="s">
        <v>9093</v>
      </c>
      <c r="C171" s="309">
        <v>18.87</v>
      </c>
      <c r="D171" s="309">
        <v>19.059999999999999</v>
      </c>
      <c r="E171" s="309">
        <v>-2.72</v>
      </c>
      <c r="F171" s="310">
        <v>0.99</v>
      </c>
      <c r="G171" s="309">
        <v>16.14</v>
      </c>
      <c r="H171" s="309">
        <v>17.21</v>
      </c>
      <c r="I171" s="309">
        <v>5.97</v>
      </c>
      <c r="J171" s="310">
        <v>0.93799999999999994</v>
      </c>
      <c r="K171" s="309">
        <v>17.21</v>
      </c>
      <c r="L171" s="309">
        <v>18.350000000000001</v>
      </c>
      <c r="M171" s="309">
        <v>6.36</v>
      </c>
      <c r="N171" s="310">
        <v>0.93799999999999994</v>
      </c>
      <c r="O171" s="309">
        <v>16.29</v>
      </c>
      <c r="P171" s="309">
        <v>16.3</v>
      </c>
      <c r="Q171" s="309">
        <v>0.68</v>
      </c>
      <c r="R171" s="310">
        <v>0.999</v>
      </c>
      <c r="S171" s="311">
        <v>42</v>
      </c>
      <c r="T171" s="312"/>
    </row>
    <row r="172" spans="1:20" x14ac:dyDescent="0.2">
      <c r="A172" s="312"/>
      <c r="B172" s="294" t="s">
        <v>9094</v>
      </c>
      <c r="C172" s="309">
        <v>19.149999999999999</v>
      </c>
      <c r="D172" s="309">
        <v>19.29</v>
      </c>
      <c r="E172" s="309">
        <v>-2.31</v>
      </c>
      <c r="F172" s="310">
        <v>0.99299999999999999</v>
      </c>
      <c r="G172" s="309">
        <v>15.72</v>
      </c>
      <c r="H172" s="309">
        <v>16.559999999999999</v>
      </c>
      <c r="I172" s="309">
        <v>5.21</v>
      </c>
      <c r="J172" s="310">
        <v>0.94899999999999995</v>
      </c>
      <c r="K172" s="309">
        <v>16.760000000000002</v>
      </c>
      <c r="L172" s="309">
        <v>17.649999999999999</v>
      </c>
      <c r="M172" s="309">
        <v>5.55</v>
      </c>
      <c r="N172" s="310">
        <v>0.94899999999999995</v>
      </c>
      <c r="O172" s="309">
        <v>15.86</v>
      </c>
      <c r="P172" s="309">
        <v>15.87</v>
      </c>
      <c r="Q172" s="309">
        <v>0.42</v>
      </c>
      <c r="R172" s="310">
        <v>1</v>
      </c>
      <c r="S172" s="311">
        <v>42</v>
      </c>
      <c r="T172" s="312"/>
    </row>
    <row r="173" spans="1:20" x14ac:dyDescent="0.2">
      <c r="A173" s="312"/>
      <c r="B173" s="294" t="s">
        <v>9095</v>
      </c>
      <c r="C173" s="309">
        <v>35.99</v>
      </c>
      <c r="D173" s="309">
        <v>36.28</v>
      </c>
      <c r="E173" s="309">
        <v>4.6100000000000003</v>
      </c>
      <c r="F173" s="310">
        <v>0.99199999999999999</v>
      </c>
      <c r="G173" s="309">
        <v>33.979999999999997</v>
      </c>
      <c r="H173" s="309">
        <v>35.31</v>
      </c>
      <c r="I173" s="309">
        <v>9.59</v>
      </c>
      <c r="J173" s="310">
        <v>0.96199999999999997</v>
      </c>
      <c r="K173" s="309">
        <v>37.47</v>
      </c>
      <c r="L173" s="309">
        <v>38.94</v>
      </c>
      <c r="M173" s="309">
        <v>10.58</v>
      </c>
      <c r="N173" s="310">
        <v>0.96199999999999997</v>
      </c>
      <c r="O173" s="309">
        <v>33.9</v>
      </c>
      <c r="P173" s="309">
        <v>34</v>
      </c>
      <c r="Q173" s="309">
        <v>2.68</v>
      </c>
      <c r="R173" s="310">
        <v>0.997</v>
      </c>
      <c r="S173" s="311">
        <v>120</v>
      </c>
      <c r="T173" s="312"/>
    </row>
    <row r="174" spans="1:20" x14ac:dyDescent="0.2">
      <c r="A174" s="312"/>
      <c r="B174" s="294" t="s">
        <v>9096</v>
      </c>
      <c r="C174" s="309">
        <v>35.29</v>
      </c>
      <c r="D174" s="309">
        <v>35.74</v>
      </c>
      <c r="E174" s="309">
        <v>5.67</v>
      </c>
      <c r="F174" s="310">
        <v>0.98699999999999999</v>
      </c>
      <c r="G174" s="309">
        <v>33.17</v>
      </c>
      <c r="H174" s="309">
        <v>34.28</v>
      </c>
      <c r="I174" s="309">
        <v>8.64</v>
      </c>
      <c r="J174" s="310">
        <v>0.96799999999999997</v>
      </c>
      <c r="K174" s="309">
        <v>36.58</v>
      </c>
      <c r="L174" s="309">
        <v>37.799999999999997</v>
      </c>
      <c r="M174" s="309">
        <v>9.5299999999999994</v>
      </c>
      <c r="N174" s="310">
        <v>0.96799999999999997</v>
      </c>
      <c r="O174" s="309">
        <v>33.090000000000003</v>
      </c>
      <c r="P174" s="309">
        <v>33.15</v>
      </c>
      <c r="Q174" s="309">
        <v>2.02</v>
      </c>
      <c r="R174" s="310">
        <v>0.998</v>
      </c>
      <c r="S174" s="311">
        <v>120</v>
      </c>
      <c r="T174" s="312"/>
    </row>
    <row r="175" spans="1:20" x14ac:dyDescent="0.2">
      <c r="A175" s="312"/>
      <c r="B175" s="294" t="s">
        <v>9097</v>
      </c>
      <c r="C175" s="309">
        <v>30.73</v>
      </c>
      <c r="D175" s="309">
        <v>30.9</v>
      </c>
      <c r="E175" s="309">
        <v>3.2</v>
      </c>
      <c r="F175" s="310">
        <v>0.995</v>
      </c>
      <c r="G175" s="309">
        <v>30.08</v>
      </c>
      <c r="H175" s="309">
        <v>30.89</v>
      </c>
      <c r="I175" s="309">
        <v>7.02</v>
      </c>
      <c r="J175" s="310">
        <v>0.97399999999999998</v>
      </c>
      <c r="K175" s="309">
        <v>31.28</v>
      </c>
      <c r="L175" s="309">
        <v>32.119999999999997</v>
      </c>
      <c r="M175" s="309">
        <v>7.3</v>
      </c>
      <c r="N175" s="310">
        <v>0.97399999999999998</v>
      </c>
      <c r="O175" s="309">
        <v>30.94</v>
      </c>
      <c r="P175" s="309">
        <v>30.94</v>
      </c>
      <c r="Q175" s="309">
        <v>0.26</v>
      </c>
      <c r="R175" s="310">
        <v>1</v>
      </c>
      <c r="S175" s="311">
        <v>120</v>
      </c>
      <c r="T175" s="312"/>
    </row>
    <row r="176" spans="1:20" x14ac:dyDescent="0.2">
      <c r="A176" s="312"/>
      <c r="B176" s="294" t="s">
        <v>9098</v>
      </c>
      <c r="C176" s="309">
        <v>30.48</v>
      </c>
      <c r="D176" s="309">
        <v>30.55</v>
      </c>
      <c r="E176" s="309">
        <v>2.0499999999999998</v>
      </c>
      <c r="F176" s="310">
        <v>0.998</v>
      </c>
      <c r="G176" s="309">
        <v>32.630000000000003</v>
      </c>
      <c r="H176" s="309">
        <v>33.450000000000003</v>
      </c>
      <c r="I176" s="309">
        <v>7.37</v>
      </c>
      <c r="J176" s="310">
        <v>0.97499999999999998</v>
      </c>
      <c r="K176" s="309">
        <v>33.93</v>
      </c>
      <c r="L176" s="309">
        <v>34.78</v>
      </c>
      <c r="M176" s="309">
        <v>7.66</v>
      </c>
      <c r="N176" s="310">
        <v>0.97499999999999998</v>
      </c>
      <c r="O176" s="309">
        <v>33.56</v>
      </c>
      <c r="P176" s="309">
        <v>33.57</v>
      </c>
      <c r="Q176" s="309">
        <v>0.86</v>
      </c>
      <c r="R176" s="310">
        <v>1</v>
      </c>
      <c r="S176" s="311">
        <v>120</v>
      </c>
      <c r="T176" s="312"/>
    </row>
    <row r="177" spans="1:20" x14ac:dyDescent="0.2">
      <c r="A177" s="312"/>
      <c r="B177" s="294" t="s">
        <v>9099</v>
      </c>
      <c r="C177" s="309">
        <v>22.204927819018199</v>
      </c>
      <c r="D177" s="309">
        <v>22.244237863139372</v>
      </c>
      <c r="E177" s="309">
        <v>-1.3218542522210699</v>
      </c>
      <c r="F177" s="310">
        <v>0.99823279878757665</v>
      </c>
      <c r="G177" s="309">
        <v>0</v>
      </c>
      <c r="H177" s="309">
        <v>0</v>
      </c>
      <c r="I177" s="309">
        <v>0</v>
      </c>
      <c r="J177" s="310"/>
      <c r="K177" s="309">
        <v>0</v>
      </c>
      <c r="L177" s="309">
        <v>0</v>
      </c>
      <c r="M177" s="309">
        <v>0</v>
      </c>
      <c r="N177" s="310"/>
      <c r="O177" s="309"/>
      <c r="P177" s="309"/>
      <c r="Q177" s="309"/>
      <c r="R177" s="310"/>
      <c r="S177" s="311"/>
      <c r="T177" s="312"/>
    </row>
    <row r="178" spans="1:20" x14ac:dyDescent="0.2">
      <c r="A178" s="312"/>
      <c r="B178" s="294" t="s">
        <v>9100</v>
      </c>
      <c r="C178" s="309">
        <v>23.069525711369401</v>
      </c>
      <c r="D178" s="309">
        <v>23.098054685245913</v>
      </c>
      <c r="E178" s="309">
        <v>-1.1476557389203501</v>
      </c>
      <c r="F178" s="310">
        <v>0.99876487547262005</v>
      </c>
      <c r="G178" s="309">
        <v>0</v>
      </c>
      <c r="H178" s="309">
        <v>0</v>
      </c>
      <c r="I178" s="309">
        <v>0</v>
      </c>
      <c r="J178" s="310"/>
      <c r="K178" s="309">
        <v>0</v>
      </c>
      <c r="L178" s="309">
        <v>0</v>
      </c>
      <c r="M178" s="309">
        <v>0</v>
      </c>
      <c r="N178" s="310"/>
      <c r="O178" s="309"/>
      <c r="P178" s="309"/>
      <c r="Q178" s="309"/>
      <c r="R178" s="310"/>
      <c r="S178" s="311"/>
      <c r="T178" s="312"/>
    </row>
    <row r="179" spans="1:20" x14ac:dyDescent="0.2">
      <c r="A179" s="312"/>
      <c r="B179" s="294" t="s">
        <v>9101</v>
      </c>
      <c r="C179" s="309">
        <v>17.453957476760301</v>
      </c>
      <c r="D179" s="309">
        <v>18.167968592949826</v>
      </c>
      <c r="E179" s="309">
        <v>-5.0432579939811104</v>
      </c>
      <c r="F179" s="310">
        <v>0.9606994523060437</v>
      </c>
      <c r="G179" s="309">
        <v>0</v>
      </c>
      <c r="H179" s="309">
        <v>0</v>
      </c>
      <c r="I179" s="309">
        <v>0</v>
      </c>
      <c r="J179" s="310"/>
      <c r="K179" s="309">
        <v>0</v>
      </c>
      <c r="L179" s="309">
        <v>0</v>
      </c>
      <c r="M179" s="309">
        <v>0</v>
      </c>
      <c r="N179" s="310"/>
      <c r="O179" s="309"/>
      <c r="P179" s="309"/>
      <c r="Q179" s="309"/>
      <c r="R179" s="310"/>
      <c r="S179" s="311"/>
      <c r="T179" s="312"/>
    </row>
    <row r="180" spans="1:20" x14ac:dyDescent="0.2">
      <c r="A180" s="312"/>
      <c r="B180" s="294" t="s">
        <v>9102</v>
      </c>
      <c r="C180" s="309">
        <v>21.143247612331798</v>
      </c>
      <c r="D180" s="309">
        <v>21.505018404481199</v>
      </c>
      <c r="E180" s="309">
        <v>-3.9279634647869202</v>
      </c>
      <c r="F180" s="310">
        <v>0.9831773781661115</v>
      </c>
      <c r="G180" s="309">
        <v>0</v>
      </c>
      <c r="H180" s="309">
        <v>0</v>
      </c>
      <c r="I180" s="309">
        <v>0</v>
      </c>
      <c r="J180" s="310"/>
      <c r="K180" s="309">
        <v>0</v>
      </c>
      <c r="L180" s="309">
        <v>0</v>
      </c>
      <c r="M180" s="309">
        <v>0</v>
      </c>
      <c r="N180" s="310"/>
      <c r="O180" s="309"/>
      <c r="P180" s="309"/>
      <c r="Q180" s="309"/>
      <c r="R180" s="310"/>
      <c r="S180" s="311"/>
      <c r="T180" s="312"/>
    </row>
    <row r="181" spans="1:20" x14ac:dyDescent="0.2">
      <c r="A181" s="312"/>
      <c r="B181" s="294" t="s">
        <v>9103</v>
      </c>
      <c r="C181" s="309">
        <v>31.9</v>
      </c>
      <c r="D181" s="309">
        <v>34.450000000000003</v>
      </c>
      <c r="E181" s="309">
        <v>13</v>
      </c>
      <c r="F181" s="310">
        <v>0.92600000000000005</v>
      </c>
      <c r="G181" s="309">
        <v>17.059999999999999</v>
      </c>
      <c r="H181" s="309">
        <v>17.7</v>
      </c>
      <c r="I181" s="309">
        <v>4.74</v>
      </c>
      <c r="J181" s="310">
        <v>0.96399999999999997</v>
      </c>
      <c r="K181" s="309">
        <v>17.89</v>
      </c>
      <c r="L181" s="309">
        <v>18.57</v>
      </c>
      <c r="M181" s="309">
        <v>4.97</v>
      </c>
      <c r="N181" s="310">
        <v>0.96399999999999997</v>
      </c>
      <c r="O181" s="309">
        <v>17.03</v>
      </c>
      <c r="P181" s="309">
        <v>17.670000000000002</v>
      </c>
      <c r="Q181" s="309">
        <v>4.7300000000000004</v>
      </c>
      <c r="R181" s="310">
        <v>0.96399999999999997</v>
      </c>
      <c r="S181" s="311">
        <v>50</v>
      </c>
      <c r="T181" s="312"/>
    </row>
    <row r="182" spans="1:20" x14ac:dyDescent="0.2">
      <c r="A182" s="312"/>
      <c r="B182" s="294" t="s">
        <v>9104</v>
      </c>
      <c r="C182" s="309">
        <v>30.7</v>
      </c>
      <c r="D182" s="309">
        <v>32.799999999999997</v>
      </c>
      <c r="E182" s="309">
        <v>11.55</v>
      </c>
      <c r="F182" s="310">
        <v>0.93600000000000005</v>
      </c>
      <c r="G182" s="309">
        <v>14.1</v>
      </c>
      <c r="H182" s="309">
        <v>14.54</v>
      </c>
      <c r="I182" s="309">
        <v>3.54</v>
      </c>
      <c r="J182" s="310">
        <v>0.97</v>
      </c>
      <c r="K182" s="309">
        <v>14.79</v>
      </c>
      <c r="L182" s="309">
        <v>15.25</v>
      </c>
      <c r="M182" s="309">
        <v>3.72</v>
      </c>
      <c r="N182" s="310">
        <v>0.97</v>
      </c>
      <c r="O182" s="309">
        <v>14.57</v>
      </c>
      <c r="P182" s="309">
        <v>15.02</v>
      </c>
      <c r="Q182" s="309">
        <v>3.66</v>
      </c>
      <c r="R182" s="310">
        <v>0.97</v>
      </c>
      <c r="S182" s="311">
        <v>50</v>
      </c>
      <c r="T182" s="312"/>
    </row>
    <row r="183" spans="1:20" x14ac:dyDescent="0.2">
      <c r="A183" s="312"/>
      <c r="B183" s="294" t="s">
        <v>9105</v>
      </c>
      <c r="C183" s="309">
        <v>23.09</v>
      </c>
      <c r="D183" s="309">
        <v>23.65</v>
      </c>
      <c r="E183" s="309">
        <v>5.13</v>
      </c>
      <c r="F183" s="310">
        <v>0.97599999999999998</v>
      </c>
      <c r="G183" s="309">
        <v>11.08</v>
      </c>
      <c r="H183" s="309">
        <v>11.1</v>
      </c>
      <c r="I183" s="309">
        <v>0.59</v>
      </c>
      <c r="J183" s="310">
        <v>0.999</v>
      </c>
      <c r="K183" s="309">
        <v>12.62</v>
      </c>
      <c r="L183" s="309">
        <v>12.64</v>
      </c>
      <c r="M183" s="309">
        <v>0.67</v>
      </c>
      <c r="N183" s="310">
        <v>0.999</v>
      </c>
      <c r="O183" s="309">
        <v>15.7</v>
      </c>
      <c r="P183" s="309">
        <v>15.72</v>
      </c>
      <c r="Q183" s="309">
        <v>0.84</v>
      </c>
      <c r="R183" s="310">
        <v>0.999</v>
      </c>
      <c r="S183" s="311">
        <v>50</v>
      </c>
      <c r="T183" s="312"/>
    </row>
    <row r="184" spans="1:20" x14ac:dyDescent="0.2">
      <c r="A184" s="312"/>
      <c r="B184" s="294" t="s">
        <v>9106</v>
      </c>
      <c r="C184" s="309">
        <v>24.75</v>
      </c>
      <c r="D184" s="309">
        <v>25.44</v>
      </c>
      <c r="E184" s="309">
        <v>5.87</v>
      </c>
      <c r="F184" s="310">
        <v>0.97299999999999998</v>
      </c>
      <c r="G184" s="309">
        <v>10.52</v>
      </c>
      <c r="H184" s="309">
        <v>10.52</v>
      </c>
      <c r="I184" s="309">
        <v>0</v>
      </c>
      <c r="J184" s="310">
        <v>1</v>
      </c>
      <c r="K184" s="309">
        <v>11.98</v>
      </c>
      <c r="L184" s="309">
        <v>11.98</v>
      </c>
      <c r="M184" s="309">
        <v>0</v>
      </c>
      <c r="N184" s="310">
        <v>1</v>
      </c>
      <c r="O184" s="309">
        <v>15.19</v>
      </c>
      <c r="P184" s="309">
        <v>15.19</v>
      </c>
      <c r="Q184" s="309">
        <v>0</v>
      </c>
      <c r="R184" s="310">
        <v>1</v>
      </c>
      <c r="S184" s="311">
        <v>50</v>
      </c>
      <c r="T184" s="312"/>
    </row>
    <row r="185" spans="1:20" x14ac:dyDescent="0.2">
      <c r="A185" s="312"/>
      <c r="B185" s="294" t="s">
        <v>9107</v>
      </c>
      <c r="C185" s="309">
        <v>58.73</v>
      </c>
      <c r="D185" s="309">
        <v>59.98</v>
      </c>
      <c r="E185" s="309">
        <v>12.18</v>
      </c>
      <c r="F185" s="310">
        <v>0.97899999999999998</v>
      </c>
      <c r="G185" s="309">
        <v>46.02</v>
      </c>
      <c r="H185" s="309">
        <v>46.33</v>
      </c>
      <c r="I185" s="309">
        <v>5.39</v>
      </c>
      <c r="J185" s="310">
        <v>0.99299999999999999</v>
      </c>
      <c r="K185" s="309">
        <v>50.75</v>
      </c>
      <c r="L185" s="309">
        <v>51.1</v>
      </c>
      <c r="M185" s="309">
        <v>5.95</v>
      </c>
      <c r="N185" s="310">
        <v>0.99299999999999999</v>
      </c>
      <c r="O185" s="309">
        <v>44.77</v>
      </c>
      <c r="P185" s="309">
        <v>44.78</v>
      </c>
      <c r="Q185" s="309">
        <v>0.81</v>
      </c>
      <c r="R185" s="310">
        <v>1</v>
      </c>
      <c r="S185" s="311">
        <v>120</v>
      </c>
      <c r="T185" s="312"/>
    </row>
    <row r="186" spans="1:20" x14ac:dyDescent="0.2">
      <c r="A186" s="312"/>
      <c r="B186" s="294" t="s">
        <v>9108</v>
      </c>
      <c r="C186" s="309">
        <v>56.56</v>
      </c>
      <c r="D186" s="309">
        <v>57.04</v>
      </c>
      <c r="E186" s="309">
        <v>7.42</v>
      </c>
      <c r="F186" s="310">
        <v>0.99099999999999999</v>
      </c>
      <c r="G186" s="309">
        <v>45.64</v>
      </c>
      <c r="H186" s="309">
        <v>45.72</v>
      </c>
      <c r="I186" s="309">
        <v>2.71</v>
      </c>
      <c r="J186" s="310">
        <v>0.998</v>
      </c>
      <c r="K186" s="309">
        <v>50.33</v>
      </c>
      <c r="L186" s="309">
        <v>50.42</v>
      </c>
      <c r="M186" s="309">
        <v>2.99</v>
      </c>
      <c r="N186" s="310">
        <v>0.998</v>
      </c>
      <c r="O186" s="309">
        <v>44.45</v>
      </c>
      <c r="P186" s="309">
        <v>44.57</v>
      </c>
      <c r="Q186" s="309">
        <v>3.18</v>
      </c>
      <c r="R186" s="310">
        <v>0.997</v>
      </c>
      <c r="S186" s="311">
        <v>120</v>
      </c>
      <c r="T186" s="312"/>
    </row>
    <row r="187" spans="1:20" x14ac:dyDescent="0.2">
      <c r="A187" s="312"/>
      <c r="B187" s="294" t="s">
        <v>9109</v>
      </c>
      <c r="C187" s="309">
        <v>59.69</v>
      </c>
      <c r="D187" s="309">
        <v>59.7</v>
      </c>
      <c r="E187" s="309">
        <v>1.04</v>
      </c>
      <c r="F187" s="310">
        <v>1</v>
      </c>
      <c r="G187" s="309">
        <v>44.33</v>
      </c>
      <c r="H187" s="309">
        <v>44.85</v>
      </c>
      <c r="I187" s="309">
        <v>6.8</v>
      </c>
      <c r="J187" s="310">
        <v>0.98799999999999999</v>
      </c>
      <c r="K187" s="309">
        <v>47.57</v>
      </c>
      <c r="L187" s="309">
        <v>48.13</v>
      </c>
      <c r="M187" s="309">
        <v>7.3</v>
      </c>
      <c r="N187" s="310">
        <v>0.98799999999999999</v>
      </c>
      <c r="O187" s="309">
        <v>45.42</v>
      </c>
      <c r="P187" s="309">
        <v>45.59</v>
      </c>
      <c r="Q187" s="309">
        <v>3.85</v>
      </c>
      <c r="R187" s="310">
        <v>0.996</v>
      </c>
      <c r="S187" s="311">
        <v>120</v>
      </c>
      <c r="T187" s="312"/>
    </row>
    <row r="188" spans="1:20" x14ac:dyDescent="0.2">
      <c r="A188" s="312"/>
      <c r="B188" s="294" t="s">
        <v>9110</v>
      </c>
      <c r="C188" s="309">
        <v>62.9</v>
      </c>
      <c r="D188" s="309">
        <v>62.9</v>
      </c>
      <c r="E188" s="309">
        <v>0.19</v>
      </c>
      <c r="F188" s="310">
        <v>1</v>
      </c>
      <c r="G188" s="309">
        <v>48.67</v>
      </c>
      <c r="H188" s="309">
        <v>49.08</v>
      </c>
      <c r="I188" s="309">
        <v>6.31</v>
      </c>
      <c r="J188" s="310">
        <v>0.99199999999999999</v>
      </c>
      <c r="K188" s="309">
        <v>52.23</v>
      </c>
      <c r="L188" s="309">
        <v>52.66</v>
      </c>
      <c r="M188" s="309">
        <v>6.78</v>
      </c>
      <c r="N188" s="310">
        <v>0.99199999999999999</v>
      </c>
      <c r="O188" s="309">
        <v>49.91</v>
      </c>
      <c r="P188" s="309">
        <v>50</v>
      </c>
      <c r="Q188" s="309">
        <v>2.85</v>
      </c>
      <c r="R188" s="310">
        <v>0.998</v>
      </c>
      <c r="S188" s="311">
        <v>120</v>
      </c>
      <c r="T188" s="312"/>
    </row>
    <row r="189" spans="1:20" x14ac:dyDescent="0.2">
      <c r="A189" s="312"/>
      <c r="B189" s="294" t="s">
        <v>9111</v>
      </c>
      <c r="C189" s="309">
        <v>30.97</v>
      </c>
      <c r="D189" s="309">
        <v>31.11</v>
      </c>
      <c r="E189" s="309">
        <v>2.96</v>
      </c>
      <c r="F189" s="310">
        <v>0.995</v>
      </c>
      <c r="G189" s="309">
        <v>20.36</v>
      </c>
      <c r="H189" s="309">
        <v>21.09</v>
      </c>
      <c r="I189" s="309">
        <v>5.52</v>
      </c>
      <c r="J189" s="310">
        <v>0.96499999999999997</v>
      </c>
      <c r="K189" s="309">
        <v>24.4</v>
      </c>
      <c r="L189" s="309">
        <v>25.28</v>
      </c>
      <c r="M189" s="309">
        <v>6.62</v>
      </c>
      <c r="N189" s="310">
        <v>0.96499999999999997</v>
      </c>
      <c r="O189" s="309">
        <v>22.55</v>
      </c>
      <c r="P189" s="309">
        <v>22.58</v>
      </c>
      <c r="Q189" s="309">
        <v>1</v>
      </c>
      <c r="R189" s="310">
        <v>0.999</v>
      </c>
      <c r="S189" s="311">
        <v>50</v>
      </c>
      <c r="T189" s="312"/>
    </row>
    <row r="190" spans="1:20" x14ac:dyDescent="0.2">
      <c r="A190" s="312"/>
      <c r="B190" s="294" t="s">
        <v>9112</v>
      </c>
      <c r="C190" s="309">
        <v>31.83</v>
      </c>
      <c r="D190" s="309">
        <v>31.9</v>
      </c>
      <c r="E190" s="309">
        <v>2.0099999999999998</v>
      </c>
      <c r="F190" s="310">
        <v>0.998</v>
      </c>
      <c r="G190" s="309">
        <v>20.86</v>
      </c>
      <c r="H190" s="309">
        <v>21.54</v>
      </c>
      <c r="I190" s="309">
        <v>5.39</v>
      </c>
      <c r="J190" s="310">
        <v>0.96799999999999997</v>
      </c>
      <c r="K190" s="309">
        <v>25</v>
      </c>
      <c r="L190" s="309">
        <v>25.82</v>
      </c>
      <c r="M190" s="309">
        <v>6.46</v>
      </c>
      <c r="N190" s="310">
        <v>0.96799999999999997</v>
      </c>
      <c r="O190" s="309">
        <v>23.11</v>
      </c>
      <c r="P190" s="309">
        <v>23.11</v>
      </c>
      <c r="Q190" s="309">
        <v>0.34</v>
      </c>
      <c r="R190" s="310">
        <v>1</v>
      </c>
      <c r="S190" s="311">
        <v>50</v>
      </c>
      <c r="T190" s="312"/>
    </row>
    <row r="191" spans="1:20" x14ac:dyDescent="0.2">
      <c r="A191" s="312"/>
      <c r="B191" s="294" t="s">
        <v>9113</v>
      </c>
      <c r="C191" s="309">
        <v>23.51</v>
      </c>
      <c r="D191" s="309">
        <v>23.63</v>
      </c>
      <c r="E191" s="309">
        <v>-2.4500000000000002</v>
      </c>
      <c r="F191" s="310">
        <v>0.995</v>
      </c>
      <c r="G191" s="309">
        <v>14.04</v>
      </c>
      <c r="H191" s="309">
        <v>14.11</v>
      </c>
      <c r="I191" s="309">
        <v>1.46</v>
      </c>
      <c r="J191" s="310">
        <v>0.995</v>
      </c>
      <c r="K191" s="309">
        <v>15.21</v>
      </c>
      <c r="L191" s="309">
        <v>15.29</v>
      </c>
      <c r="M191" s="309">
        <v>1.58</v>
      </c>
      <c r="N191" s="310">
        <v>0.995</v>
      </c>
      <c r="O191" s="309">
        <v>15.57</v>
      </c>
      <c r="P191" s="309">
        <v>15.68</v>
      </c>
      <c r="Q191" s="309">
        <v>1.87</v>
      </c>
      <c r="R191" s="310">
        <v>0.99299999999999999</v>
      </c>
      <c r="S191" s="311">
        <v>50</v>
      </c>
      <c r="T191" s="312"/>
    </row>
    <row r="192" spans="1:20" x14ac:dyDescent="0.2">
      <c r="A192" s="312"/>
      <c r="B192" s="294" t="s">
        <v>9114</v>
      </c>
      <c r="C192" s="309">
        <v>26.29</v>
      </c>
      <c r="D192" s="309">
        <v>26.42</v>
      </c>
      <c r="E192" s="309">
        <v>-2.59</v>
      </c>
      <c r="F192" s="310">
        <v>0.995</v>
      </c>
      <c r="G192" s="309">
        <v>15.9</v>
      </c>
      <c r="H192" s="309">
        <v>16.059999999999999</v>
      </c>
      <c r="I192" s="309">
        <v>2.2400000000000002</v>
      </c>
      <c r="J192" s="310">
        <v>0.99</v>
      </c>
      <c r="K192" s="309">
        <v>17.23</v>
      </c>
      <c r="L192" s="309">
        <v>17.399999999999999</v>
      </c>
      <c r="M192" s="309">
        <v>2.42</v>
      </c>
      <c r="N192" s="310">
        <v>0.99</v>
      </c>
      <c r="O192" s="309">
        <v>17.64</v>
      </c>
      <c r="P192" s="309">
        <v>17.82</v>
      </c>
      <c r="Q192" s="309">
        <v>2.5499999999999998</v>
      </c>
      <c r="R192" s="310">
        <v>0.99</v>
      </c>
      <c r="S192" s="311">
        <v>50</v>
      </c>
      <c r="T192" s="312"/>
    </row>
    <row r="193" spans="1:20" x14ac:dyDescent="0.2">
      <c r="A193" s="312"/>
      <c r="B193" s="294" t="s">
        <v>9115</v>
      </c>
      <c r="C193" s="309">
        <v>16.239999999999998</v>
      </c>
      <c r="D193" s="309">
        <v>17.22</v>
      </c>
      <c r="E193" s="309">
        <v>5.72</v>
      </c>
      <c r="F193" s="310">
        <v>0.94299999999999995</v>
      </c>
      <c r="G193" s="309">
        <v>16.190000000000001</v>
      </c>
      <c r="H193" s="309">
        <v>17.170000000000002</v>
      </c>
      <c r="I193" s="309">
        <v>5.74</v>
      </c>
      <c r="J193" s="310">
        <v>0.94299999999999995</v>
      </c>
      <c r="K193" s="309">
        <v>18.02</v>
      </c>
      <c r="L193" s="309">
        <v>19.12</v>
      </c>
      <c r="M193" s="309">
        <v>6.39</v>
      </c>
      <c r="N193" s="310">
        <v>0.94299999999999995</v>
      </c>
      <c r="O193" s="309">
        <v>19.28</v>
      </c>
      <c r="P193" s="309">
        <v>19.45</v>
      </c>
      <c r="Q193" s="309">
        <v>2.56</v>
      </c>
      <c r="R193" s="310">
        <v>0.99099999999999999</v>
      </c>
      <c r="S193" s="311">
        <v>25</v>
      </c>
      <c r="T193" s="312"/>
    </row>
    <row r="194" spans="1:20" x14ac:dyDescent="0.2">
      <c r="A194" s="312"/>
      <c r="B194" s="294" t="s">
        <v>9116</v>
      </c>
      <c r="C194" s="309">
        <v>16.23</v>
      </c>
      <c r="D194" s="309">
        <v>16.89</v>
      </c>
      <c r="E194" s="309">
        <v>4.6500000000000004</v>
      </c>
      <c r="F194" s="310">
        <v>0.96099999999999997</v>
      </c>
      <c r="G194" s="309">
        <v>15.88</v>
      </c>
      <c r="H194" s="309">
        <v>16.54</v>
      </c>
      <c r="I194" s="309">
        <v>4.63</v>
      </c>
      <c r="J194" s="310">
        <v>0.96</v>
      </c>
      <c r="K194" s="309">
        <v>17.68</v>
      </c>
      <c r="L194" s="309">
        <v>18.420000000000002</v>
      </c>
      <c r="M194" s="309">
        <v>5.15</v>
      </c>
      <c r="N194" s="310">
        <v>0.96</v>
      </c>
      <c r="O194" s="309">
        <v>18.86</v>
      </c>
      <c r="P194" s="309">
        <v>18.87</v>
      </c>
      <c r="Q194" s="309">
        <v>0.69</v>
      </c>
      <c r="R194" s="310">
        <v>0.999</v>
      </c>
      <c r="S194" s="311">
        <v>25</v>
      </c>
      <c r="T194" s="312"/>
    </row>
    <row r="195" spans="1:20" x14ac:dyDescent="0.2">
      <c r="A195" s="312"/>
      <c r="B195" s="294" t="s">
        <v>9117</v>
      </c>
      <c r="C195" s="309">
        <v>13.21</v>
      </c>
      <c r="D195" s="309">
        <v>13.26</v>
      </c>
      <c r="E195" s="309">
        <v>1.19</v>
      </c>
      <c r="F195" s="310">
        <v>0.996</v>
      </c>
      <c r="G195" s="309">
        <v>11.63</v>
      </c>
      <c r="H195" s="309">
        <v>11.82</v>
      </c>
      <c r="I195" s="309">
        <v>2.13</v>
      </c>
      <c r="J195" s="310">
        <v>0.98399999999999999</v>
      </c>
      <c r="K195" s="309">
        <v>12.58</v>
      </c>
      <c r="L195" s="309">
        <v>12.79</v>
      </c>
      <c r="M195" s="309">
        <v>2.2999999999999998</v>
      </c>
      <c r="N195" s="310">
        <v>0.98399999999999999</v>
      </c>
      <c r="O195" s="309">
        <v>14.71</v>
      </c>
      <c r="P195" s="309">
        <v>15.1</v>
      </c>
      <c r="Q195" s="309">
        <v>3.44</v>
      </c>
      <c r="R195" s="310">
        <v>0.97399999999999998</v>
      </c>
      <c r="S195" s="311">
        <v>25</v>
      </c>
      <c r="T195" s="312"/>
    </row>
    <row r="196" spans="1:20" x14ac:dyDescent="0.2">
      <c r="A196" s="312"/>
      <c r="B196" s="294" t="s">
        <v>9118</v>
      </c>
      <c r="C196" s="309">
        <v>14.54</v>
      </c>
      <c r="D196" s="309">
        <v>14.6</v>
      </c>
      <c r="E196" s="309">
        <v>1.36</v>
      </c>
      <c r="F196" s="310">
        <v>0.996</v>
      </c>
      <c r="G196" s="309">
        <v>12.56</v>
      </c>
      <c r="H196" s="309">
        <v>12.77</v>
      </c>
      <c r="I196" s="309">
        <v>2.2999999999999998</v>
      </c>
      <c r="J196" s="310">
        <v>0.98399999999999999</v>
      </c>
      <c r="K196" s="309">
        <v>13.59</v>
      </c>
      <c r="L196" s="309">
        <v>13.82</v>
      </c>
      <c r="M196" s="309">
        <v>2.4900000000000002</v>
      </c>
      <c r="N196" s="310">
        <v>0.98399999999999999</v>
      </c>
      <c r="O196" s="309">
        <v>16.05</v>
      </c>
      <c r="P196" s="309">
        <v>16.34</v>
      </c>
      <c r="Q196" s="309">
        <v>3.1</v>
      </c>
      <c r="R196" s="310">
        <v>0.98199999999999998</v>
      </c>
      <c r="S196" s="311">
        <v>25</v>
      </c>
      <c r="T196" s="312"/>
    </row>
    <row r="197" spans="1:20" x14ac:dyDescent="0.2">
      <c r="A197" s="312"/>
      <c r="B197" s="294" t="s">
        <v>9119</v>
      </c>
      <c r="C197" s="309">
        <v>31.1</v>
      </c>
      <c r="D197" s="309">
        <v>31.99</v>
      </c>
      <c r="E197" s="309">
        <v>7.49</v>
      </c>
      <c r="F197" s="310">
        <v>0.97199999999999998</v>
      </c>
      <c r="G197" s="309">
        <v>23.95</v>
      </c>
      <c r="H197" s="309">
        <v>23.97</v>
      </c>
      <c r="I197" s="309">
        <v>0.87</v>
      </c>
      <c r="J197" s="310">
        <v>0.999</v>
      </c>
      <c r="K197" s="309">
        <v>27.96</v>
      </c>
      <c r="L197" s="309">
        <v>27.98</v>
      </c>
      <c r="M197" s="309">
        <v>1.02</v>
      </c>
      <c r="N197" s="310">
        <v>0.999</v>
      </c>
      <c r="O197" s="309">
        <v>22.58</v>
      </c>
      <c r="P197" s="309">
        <v>22.64</v>
      </c>
      <c r="Q197" s="309">
        <v>1.66</v>
      </c>
      <c r="R197" s="310">
        <v>0.997</v>
      </c>
      <c r="S197" s="311">
        <v>37</v>
      </c>
      <c r="T197" s="312"/>
    </row>
    <row r="198" spans="1:20" x14ac:dyDescent="0.2">
      <c r="A198" s="312"/>
      <c r="B198" s="294" t="s">
        <v>9120</v>
      </c>
      <c r="C198" s="309">
        <v>29.9</v>
      </c>
      <c r="D198" s="309">
        <v>30.59</v>
      </c>
      <c r="E198" s="309">
        <v>6.48</v>
      </c>
      <c r="F198" s="310">
        <v>0.97699999999999998</v>
      </c>
      <c r="G198" s="309">
        <v>24.04</v>
      </c>
      <c r="H198" s="309">
        <v>24.04</v>
      </c>
      <c r="I198" s="309">
        <v>0.2</v>
      </c>
      <c r="J198" s="310">
        <v>1</v>
      </c>
      <c r="K198" s="309">
        <v>28.06</v>
      </c>
      <c r="L198" s="309">
        <v>28.06</v>
      </c>
      <c r="M198" s="309">
        <v>0.24</v>
      </c>
      <c r="N198" s="310">
        <v>1</v>
      </c>
      <c r="O198" s="309">
        <v>22.84</v>
      </c>
      <c r="P198" s="309">
        <v>22.86</v>
      </c>
      <c r="Q198" s="309">
        <v>0.91</v>
      </c>
      <c r="R198" s="310">
        <v>0.999</v>
      </c>
      <c r="S198" s="311">
        <v>37</v>
      </c>
      <c r="T198" s="312"/>
    </row>
    <row r="199" spans="1:20" x14ac:dyDescent="0.2">
      <c r="A199" s="312"/>
      <c r="B199" s="294" t="s">
        <v>9121</v>
      </c>
      <c r="C199" s="309">
        <v>24.17</v>
      </c>
      <c r="D199" s="309">
        <v>24.18</v>
      </c>
      <c r="E199" s="309">
        <v>0.72</v>
      </c>
      <c r="F199" s="310">
        <v>1</v>
      </c>
      <c r="G199" s="309">
        <v>19.829999999999998</v>
      </c>
      <c r="H199" s="309">
        <v>20.059999999999999</v>
      </c>
      <c r="I199" s="309">
        <v>-3.05</v>
      </c>
      <c r="J199" s="310">
        <v>0.98799999999999999</v>
      </c>
      <c r="K199" s="309">
        <v>21.48</v>
      </c>
      <c r="L199" s="309">
        <v>21.73</v>
      </c>
      <c r="M199" s="309">
        <v>-3.3</v>
      </c>
      <c r="N199" s="310">
        <v>0.98799999999999999</v>
      </c>
      <c r="O199" s="309">
        <v>18.350000000000001</v>
      </c>
      <c r="P199" s="309">
        <v>18.48</v>
      </c>
      <c r="Q199" s="309">
        <v>2.15</v>
      </c>
      <c r="R199" s="310">
        <v>0.99299999999999999</v>
      </c>
      <c r="S199" s="311">
        <v>37</v>
      </c>
      <c r="T199" s="312"/>
    </row>
    <row r="200" spans="1:20" x14ac:dyDescent="0.2">
      <c r="A200" s="312"/>
      <c r="B200" s="294" t="s">
        <v>9122</v>
      </c>
      <c r="C200" s="309">
        <v>26.36</v>
      </c>
      <c r="D200" s="309">
        <v>26.39</v>
      </c>
      <c r="E200" s="309">
        <v>1.1599999999999999</v>
      </c>
      <c r="F200" s="310">
        <v>0.999</v>
      </c>
      <c r="G200" s="309">
        <v>21.04</v>
      </c>
      <c r="H200" s="309">
        <v>21.13</v>
      </c>
      <c r="I200" s="309">
        <v>2.0499999999999998</v>
      </c>
      <c r="J200" s="310">
        <v>0.995</v>
      </c>
      <c r="K200" s="309">
        <v>22.79</v>
      </c>
      <c r="L200" s="309">
        <v>22.9</v>
      </c>
      <c r="M200" s="309">
        <v>2.2200000000000002</v>
      </c>
      <c r="N200" s="310">
        <v>0.995</v>
      </c>
      <c r="O200" s="309">
        <v>18.600000000000001</v>
      </c>
      <c r="P200" s="309">
        <v>18.68</v>
      </c>
      <c r="Q200" s="309">
        <v>1.75</v>
      </c>
      <c r="R200" s="310">
        <v>0.996</v>
      </c>
      <c r="S200" s="311">
        <v>37</v>
      </c>
      <c r="T200" s="312"/>
    </row>
    <row r="201" spans="1:20" x14ac:dyDescent="0.2">
      <c r="A201" s="312"/>
      <c r="B201" s="294" t="s">
        <v>9123</v>
      </c>
      <c r="C201" s="309">
        <v>72</v>
      </c>
      <c r="D201" s="309">
        <v>73.42</v>
      </c>
      <c r="E201" s="309">
        <v>14.4</v>
      </c>
      <c r="F201" s="310">
        <v>0.98099999999999998</v>
      </c>
      <c r="G201" s="309">
        <v>55.28</v>
      </c>
      <c r="H201" s="309">
        <v>55.82</v>
      </c>
      <c r="I201" s="309">
        <v>7.75</v>
      </c>
      <c r="J201" s="310">
        <v>0.99</v>
      </c>
      <c r="K201" s="309">
        <v>62.98</v>
      </c>
      <c r="L201" s="309">
        <v>63.59</v>
      </c>
      <c r="M201" s="309">
        <v>8.83</v>
      </c>
      <c r="N201" s="310">
        <v>0.99</v>
      </c>
      <c r="O201" s="309">
        <v>57.73</v>
      </c>
      <c r="P201" s="309">
        <v>57.82</v>
      </c>
      <c r="Q201" s="309">
        <v>3.31</v>
      </c>
      <c r="R201" s="310">
        <v>0.998</v>
      </c>
      <c r="S201" s="311">
        <v>120</v>
      </c>
      <c r="T201" s="312"/>
    </row>
    <row r="202" spans="1:20" x14ac:dyDescent="0.2">
      <c r="A202" s="312"/>
      <c r="B202" s="294" t="s">
        <v>9124</v>
      </c>
      <c r="C202" s="309">
        <v>68.760000000000005</v>
      </c>
      <c r="D202" s="309">
        <v>69.540000000000006</v>
      </c>
      <c r="E202" s="309">
        <v>10.35</v>
      </c>
      <c r="F202" s="310">
        <v>0.98899999999999999</v>
      </c>
      <c r="G202" s="309">
        <v>52.46</v>
      </c>
      <c r="H202" s="309">
        <v>52.81</v>
      </c>
      <c r="I202" s="309">
        <v>5.99</v>
      </c>
      <c r="J202" s="310">
        <v>0.99399999999999999</v>
      </c>
      <c r="K202" s="309">
        <v>59.77</v>
      </c>
      <c r="L202" s="309">
        <v>60.15</v>
      </c>
      <c r="M202" s="309">
        <v>6.82</v>
      </c>
      <c r="N202" s="310">
        <v>0.99399999999999999</v>
      </c>
      <c r="O202" s="309">
        <v>54.83</v>
      </c>
      <c r="P202" s="309">
        <v>54.84</v>
      </c>
      <c r="Q202" s="309">
        <v>0.94</v>
      </c>
      <c r="R202" s="310">
        <v>1</v>
      </c>
      <c r="S202" s="311">
        <v>120</v>
      </c>
      <c r="T202" s="312"/>
    </row>
    <row r="203" spans="1:20" x14ac:dyDescent="0.2">
      <c r="A203" s="312"/>
      <c r="B203" s="294" t="s">
        <v>9125</v>
      </c>
      <c r="C203" s="309">
        <v>54.99</v>
      </c>
      <c r="D203" s="309">
        <v>54.99</v>
      </c>
      <c r="E203" s="309">
        <v>-0.92</v>
      </c>
      <c r="F203" s="310">
        <v>1</v>
      </c>
      <c r="G203" s="309">
        <v>37.21</v>
      </c>
      <c r="H203" s="309">
        <v>37.700000000000003</v>
      </c>
      <c r="I203" s="309">
        <v>6.07</v>
      </c>
      <c r="J203" s="310">
        <v>0.98699999999999999</v>
      </c>
      <c r="K203" s="309">
        <v>40.049999999999997</v>
      </c>
      <c r="L203" s="309">
        <v>40.58</v>
      </c>
      <c r="M203" s="309">
        <v>6.53</v>
      </c>
      <c r="N203" s="310">
        <v>0.98699999999999999</v>
      </c>
      <c r="O203" s="309">
        <v>40.85</v>
      </c>
      <c r="P203" s="309">
        <v>40.880000000000003</v>
      </c>
      <c r="Q203" s="309">
        <v>1.7</v>
      </c>
      <c r="R203" s="310">
        <v>0.999</v>
      </c>
      <c r="S203" s="311">
        <v>120</v>
      </c>
      <c r="T203" s="312"/>
    </row>
    <row r="204" spans="1:20" x14ac:dyDescent="0.2">
      <c r="A204" s="312"/>
      <c r="B204" s="294" t="s">
        <v>9126</v>
      </c>
      <c r="C204" s="309">
        <v>61.06</v>
      </c>
      <c r="D204" s="309">
        <v>61.08</v>
      </c>
      <c r="E204" s="309">
        <v>-1.53</v>
      </c>
      <c r="F204" s="310">
        <v>1</v>
      </c>
      <c r="G204" s="309">
        <v>41.79</v>
      </c>
      <c r="H204" s="309">
        <v>42.39</v>
      </c>
      <c r="I204" s="309">
        <v>7.13</v>
      </c>
      <c r="J204" s="310">
        <v>0.98599999999999999</v>
      </c>
      <c r="K204" s="309">
        <v>44.98</v>
      </c>
      <c r="L204" s="309">
        <v>45.63</v>
      </c>
      <c r="M204" s="309">
        <v>7.67</v>
      </c>
      <c r="N204" s="310">
        <v>0.98599999999999999</v>
      </c>
      <c r="O204" s="309">
        <v>45.92</v>
      </c>
      <c r="P204" s="309">
        <v>45.94</v>
      </c>
      <c r="Q204" s="309">
        <v>1.06</v>
      </c>
      <c r="R204" s="310">
        <v>1</v>
      </c>
      <c r="S204" s="311">
        <v>120</v>
      </c>
      <c r="T204" s="312"/>
    </row>
    <row r="205" spans="1:20" x14ac:dyDescent="0.2">
      <c r="A205" s="312"/>
      <c r="B205" s="294" t="s">
        <v>9127</v>
      </c>
      <c r="C205" s="309">
        <v>27.06</v>
      </c>
      <c r="D205" s="309">
        <v>27.06</v>
      </c>
      <c r="E205" s="309">
        <v>0.45</v>
      </c>
      <c r="F205" s="310">
        <v>1</v>
      </c>
      <c r="G205" s="309">
        <v>33.4</v>
      </c>
      <c r="H205" s="309">
        <v>33.53</v>
      </c>
      <c r="I205" s="309">
        <v>2.93</v>
      </c>
      <c r="J205" s="310">
        <v>0.996</v>
      </c>
      <c r="K205" s="309">
        <v>36.619999999999997</v>
      </c>
      <c r="L205" s="309">
        <v>36.76</v>
      </c>
      <c r="M205" s="309">
        <v>3.22</v>
      </c>
      <c r="N205" s="310">
        <v>0.996</v>
      </c>
      <c r="O205" s="309">
        <v>34.049999999999997</v>
      </c>
      <c r="P205" s="309">
        <v>34.06</v>
      </c>
      <c r="Q205" s="309">
        <v>0.5</v>
      </c>
      <c r="R205" s="310">
        <v>1</v>
      </c>
      <c r="S205" s="311">
        <v>50</v>
      </c>
      <c r="T205" s="312"/>
    </row>
    <row r="206" spans="1:20" x14ac:dyDescent="0.2">
      <c r="A206" s="312"/>
      <c r="B206" s="294" t="s">
        <v>9128</v>
      </c>
      <c r="C206" s="309">
        <v>26.84</v>
      </c>
      <c r="D206" s="309">
        <v>26.84</v>
      </c>
      <c r="E206" s="309">
        <v>0.16</v>
      </c>
      <c r="F206" s="310">
        <v>1</v>
      </c>
      <c r="G206" s="309">
        <v>32.79</v>
      </c>
      <c r="H206" s="309">
        <v>32.93</v>
      </c>
      <c r="I206" s="309">
        <v>3.02</v>
      </c>
      <c r="J206" s="310">
        <v>0.996</v>
      </c>
      <c r="K206" s="309">
        <v>35.950000000000003</v>
      </c>
      <c r="L206" s="309">
        <v>36.1</v>
      </c>
      <c r="M206" s="309">
        <v>3.31</v>
      </c>
      <c r="N206" s="310">
        <v>0.996</v>
      </c>
      <c r="O206" s="309">
        <v>33.43</v>
      </c>
      <c r="P206" s="309">
        <v>33.43</v>
      </c>
      <c r="Q206" s="309">
        <v>0.05</v>
      </c>
      <c r="R206" s="310">
        <v>1</v>
      </c>
      <c r="S206" s="311">
        <v>50</v>
      </c>
      <c r="T206" s="312"/>
    </row>
    <row r="207" spans="1:20" x14ac:dyDescent="0.2">
      <c r="A207" s="312"/>
      <c r="B207" s="294" t="s">
        <v>9129</v>
      </c>
      <c r="C207" s="309">
        <v>21.56</v>
      </c>
      <c r="D207" s="309">
        <v>21.98</v>
      </c>
      <c r="E207" s="309">
        <v>-4.3</v>
      </c>
      <c r="F207" s="310">
        <v>0.98099999999999998</v>
      </c>
      <c r="G207" s="309">
        <v>25.27</v>
      </c>
      <c r="H207" s="309">
        <v>25.47</v>
      </c>
      <c r="I207" s="309">
        <v>3.17</v>
      </c>
      <c r="J207" s="310">
        <v>0.99199999999999999</v>
      </c>
      <c r="K207" s="309">
        <v>27.26</v>
      </c>
      <c r="L207" s="309">
        <v>27.47</v>
      </c>
      <c r="M207" s="309">
        <v>3.42</v>
      </c>
      <c r="N207" s="310">
        <v>0.99199999999999999</v>
      </c>
      <c r="O207" s="309">
        <v>27.82</v>
      </c>
      <c r="P207" s="309">
        <v>28.31</v>
      </c>
      <c r="Q207" s="309">
        <v>5.24</v>
      </c>
      <c r="R207" s="310">
        <v>0.98299999999999998</v>
      </c>
      <c r="S207" s="311">
        <v>50</v>
      </c>
      <c r="T207" s="312"/>
    </row>
    <row r="208" spans="1:20" x14ac:dyDescent="0.2">
      <c r="A208" s="312"/>
      <c r="B208" s="294" t="s">
        <v>9130</v>
      </c>
      <c r="C208" s="309">
        <v>23.75</v>
      </c>
      <c r="D208" s="309">
        <v>23.98</v>
      </c>
      <c r="E208" s="309">
        <v>-3.28</v>
      </c>
      <c r="F208" s="310">
        <v>0.99099999999999999</v>
      </c>
      <c r="G208" s="309">
        <v>29.83</v>
      </c>
      <c r="H208" s="309">
        <v>30.06</v>
      </c>
      <c r="I208" s="309">
        <v>3.67</v>
      </c>
      <c r="J208" s="310">
        <v>0.99299999999999999</v>
      </c>
      <c r="K208" s="309">
        <v>32.18</v>
      </c>
      <c r="L208" s="309">
        <v>32.42</v>
      </c>
      <c r="M208" s="309">
        <v>3.96</v>
      </c>
      <c r="N208" s="310">
        <v>0.99299999999999999</v>
      </c>
      <c r="O208" s="309">
        <v>32.840000000000003</v>
      </c>
      <c r="P208" s="309">
        <v>32.86</v>
      </c>
      <c r="Q208" s="309">
        <v>1.1100000000000001</v>
      </c>
      <c r="R208" s="310">
        <v>0.999</v>
      </c>
      <c r="S208" s="311">
        <v>50</v>
      </c>
      <c r="T208" s="312"/>
    </row>
    <row r="209" spans="1:20" x14ac:dyDescent="0.2">
      <c r="A209" s="312"/>
      <c r="B209" s="294" t="s">
        <v>9131</v>
      </c>
      <c r="C209" s="309">
        <v>58.91</v>
      </c>
      <c r="D209" s="309">
        <v>61.55</v>
      </c>
      <c r="E209" s="309">
        <v>17.84</v>
      </c>
      <c r="F209" s="310">
        <v>0.95699999999999996</v>
      </c>
      <c r="G209" s="309">
        <v>38.67</v>
      </c>
      <c r="H209" s="309">
        <v>40.75</v>
      </c>
      <c r="I209" s="309">
        <v>12.85</v>
      </c>
      <c r="J209" s="310">
        <v>0.94899999999999995</v>
      </c>
      <c r="K209" s="309">
        <v>42.01</v>
      </c>
      <c r="L209" s="309">
        <v>44.27</v>
      </c>
      <c r="M209" s="309">
        <v>13.95</v>
      </c>
      <c r="N209" s="310">
        <v>0.94899999999999995</v>
      </c>
      <c r="O209" s="309">
        <v>38.61</v>
      </c>
      <c r="P209" s="309">
        <v>38.97</v>
      </c>
      <c r="Q209" s="309">
        <v>5.31</v>
      </c>
      <c r="R209" s="310">
        <v>0.99099999999999999</v>
      </c>
      <c r="S209" s="311">
        <v>120</v>
      </c>
      <c r="T209" s="312"/>
    </row>
    <row r="210" spans="1:20" x14ac:dyDescent="0.2">
      <c r="A210" s="312"/>
      <c r="B210" s="294" t="s">
        <v>9132</v>
      </c>
      <c r="C210" s="309">
        <v>58.12</v>
      </c>
      <c r="D210" s="309">
        <v>60.21</v>
      </c>
      <c r="E210" s="309">
        <v>15.75</v>
      </c>
      <c r="F210" s="310">
        <v>0.96499999999999997</v>
      </c>
      <c r="G210" s="309">
        <v>40.409999999999997</v>
      </c>
      <c r="H210" s="309">
        <v>41.76</v>
      </c>
      <c r="I210" s="309">
        <v>10.54</v>
      </c>
      <c r="J210" s="310">
        <v>0.96799999999999997</v>
      </c>
      <c r="K210" s="309">
        <v>43.9</v>
      </c>
      <c r="L210" s="309">
        <v>45.36</v>
      </c>
      <c r="M210" s="309">
        <v>11.45</v>
      </c>
      <c r="N210" s="310">
        <v>0.96799999999999997</v>
      </c>
      <c r="O210" s="309">
        <v>40.369999999999997</v>
      </c>
      <c r="P210" s="309">
        <v>40.590000000000003</v>
      </c>
      <c r="Q210" s="309">
        <v>4.2300000000000004</v>
      </c>
      <c r="R210" s="310">
        <v>0.995</v>
      </c>
      <c r="S210" s="311">
        <v>120</v>
      </c>
      <c r="T210" s="312"/>
    </row>
    <row r="211" spans="1:20" x14ac:dyDescent="0.2">
      <c r="A211" s="312"/>
      <c r="B211" s="294" t="s">
        <v>9133</v>
      </c>
      <c r="C211" s="309">
        <v>49.52</v>
      </c>
      <c r="D211" s="309">
        <v>49.72</v>
      </c>
      <c r="E211" s="309">
        <v>4.47</v>
      </c>
      <c r="F211" s="310">
        <v>0.996</v>
      </c>
      <c r="G211" s="309">
        <v>37.99</v>
      </c>
      <c r="H211" s="309">
        <v>38.72</v>
      </c>
      <c r="I211" s="309">
        <v>7.45</v>
      </c>
      <c r="J211" s="310">
        <v>0.98099999999999998</v>
      </c>
      <c r="K211" s="309">
        <v>40.47</v>
      </c>
      <c r="L211" s="309">
        <v>41.25</v>
      </c>
      <c r="M211" s="309">
        <v>7.94</v>
      </c>
      <c r="N211" s="310">
        <v>0.98099999999999998</v>
      </c>
      <c r="O211" s="309">
        <v>40.409999999999997</v>
      </c>
      <c r="P211" s="309">
        <v>40.659999999999997</v>
      </c>
      <c r="Q211" s="309">
        <v>4.5</v>
      </c>
      <c r="R211" s="310">
        <v>0.99399999999999999</v>
      </c>
      <c r="S211" s="311">
        <v>120</v>
      </c>
      <c r="T211" s="312"/>
    </row>
    <row r="212" spans="1:20" x14ac:dyDescent="0.2">
      <c r="A212" s="312"/>
      <c r="B212" s="294" t="s">
        <v>9134</v>
      </c>
      <c r="C212" s="309">
        <v>54.48</v>
      </c>
      <c r="D212" s="309">
        <v>54.77</v>
      </c>
      <c r="E212" s="309">
        <v>5.56</v>
      </c>
      <c r="F212" s="310">
        <v>0.995</v>
      </c>
      <c r="G212" s="309">
        <v>44.28</v>
      </c>
      <c r="H212" s="309">
        <v>44.94</v>
      </c>
      <c r="I212" s="309">
        <v>7.64</v>
      </c>
      <c r="J212" s="310">
        <v>0.98499999999999999</v>
      </c>
      <c r="K212" s="309">
        <v>47.17</v>
      </c>
      <c r="L212" s="309">
        <v>47.87</v>
      </c>
      <c r="M212" s="309">
        <v>8.14</v>
      </c>
      <c r="N212" s="310">
        <v>0.98499999999999999</v>
      </c>
      <c r="O212" s="309">
        <v>47.1</v>
      </c>
      <c r="P212" s="309">
        <v>47.1</v>
      </c>
      <c r="Q212" s="309">
        <v>0.37</v>
      </c>
      <c r="R212" s="310">
        <v>1</v>
      </c>
      <c r="S212" s="311">
        <v>120</v>
      </c>
      <c r="T212" s="312"/>
    </row>
    <row r="213" spans="1:20" x14ac:dyDescent="0.2">
      <c r="A213" s="312"/>
      <c r="B213" s="294" t="s">
        <v>9135</v>
      </c>
      <c r="C213" s="309">
        <v>40.64</v>
      </c>
      <c r="D213" s="309">
        <v>41.85</v>
      </c>
      <c r="E213" s="309">
        <v>10</v>
      </c>
      <c r="F213" s="310">
        <v>0.97099999999999997</v>
      </c>
      <c r="G213" s="309">
        <v>24.97</v>
      </c>
      <c r="H213" s="309">
        <v>26.37</v>
      </c>
      <c r="I213" s="309">
        <v>8.49</v>
      </c>
      <c r="J213" s="310">
        <v>0.94699999999999995</v>
      </c>
      <c r="K213" s="309">
        <v>30.71</v>
      </c>
      <c r="L213" s="309">
        <v>32.44</v>
      </c>
      <c r="M213" s="309">
        <v>10.45</v>
      </c>
      <c r="N213" s="310">
        <v>0.94699999999999995</v>
      </c>
      <c r="O213" s="309">
        <v>28.14</v>
      </c>
      <c r="P213" s="309">
        <v>28.18</v>
      </c>
      <c r="Q213" s="309">
        <v>1.38</v>
      </c>
      <c r="R213" s="310">
        <v>0.999</v>
      </c>
      <c r="S213" s="311">
        <v>50</v>
      </c>
      <c r="T213" s="312"/>
    </row>
    <row r="214" spans="1:20" x14ac:dyDescent="0.2">
      <c r="A214" s="312"/>
      <c r="B214" s="294" t="s">
        <v>9136</v>
      </c>
      <c r="C214" s="309">
        <v>42.71</v>
      </c>
      <c r="D214" s="309">
        <v>44.16</v>
      </c>
      <c r="E214" s="309">
        <v>11.22</v>
      </c>
      <c r="F214" s="310">
        <v>0.96699999999999997</v>
      </c>
      <c r="G214" s="309">
        <v>27.14</v>
      </c>
      <c r="H214" s="309">
        <v>28.7</v>
      </c>
      <c r="I214" s="309">
        <v>9.33</v>
      </c>
      <c r="J214" s="310">
        <v>0.94599999999999995</v>
      </c>
      <c r="K214" s="309">
        <v>33.380000000000003</v>
      </c>
      <c r="L214" s="309">
        <v>35.299999999999997</v>
      </c>
      <c r="M214" s="309">
        <v>11.48</v>
      </c>
      <c r="N214" s="310">
        <v>0.94599999999999995</v>
      </c>
      <c r="O214" s="309">
        <v>30.59</v>
      </c>
      <c r="P214" s="309">
        <v>30.71</v>
      </c>
      <c r="Q214" s="309">
        <v>2.67</v>
      </c>
      <c r="R214" s="310">
        <v>0.996</v>
      </c>
      <c r="S214" s="311">
        <v>50</v>
      </c>
      <c r="T214" s="312"/>
    </row>
    <row r="215" spans="1:20" x14ac:dyDescent="0.2">
      <c r="A215" s="312"/>
      <c r="B215" s="294" t="s">
        <v>9137</v>
      </c>
      <c r="C215" s="309">
        <v>35.08</v>
      </c>
      <c r="D215" s="309">
        <v>35.25</v>
      </c>
      <c r="E215" s="309">
        <v>3.49</v>
      </c>
      <c r="F215" s="310">
        <v>0.995</v>
      </c>
      <c r="G215" s="309">
        <v>23.58</v>
      </c>
      <c r="H215" s="309">
        <v>24.25</v>
      </c>
      <c r="I215" s="309">
        <v>5.65</v>
      </c>
      <c r="J215" s="310">
        <v>0.97199999999999998</v>
      </c>
      <c r="K215" s="309">
        <v>26.94</v>
      </c>
      <c r="L215" s="309">
        <v>27.7</v>
      </c>
      <c r="M215" s="309">
        <v>6.46</v>
      </c>
      <c r="N215" s="310">
        <v>0.97199999999999998</v>
      </c>
      <c r="O215" s="309">
        <v>27.03</v>
      </c>
      <c r="P215" s="309">
        <v>27.21</v>
      </c>
      <c r="Q215" s="309">
        <v>3.19</v>
      </c>
      <c r="R215" s="310">
        <v>0.99299999999999999</v>
      </c>
      <c r="S215" s="311">
        <v>50</v>
      </c>
      <c r="T215" s="312"/>
    </row>
    <row r="216" spans="1:20" x14ac:dyDescent="0.2">
      <c r="A216" s="312"/>
      <c r="B216" s="294" t="s">
        <v>9138</v>
      </c>
      <c r="C216" s="309">
        <v>43.62</v>
      </c>
      <c r="D216" s="309">
        <v>44.28</v>
      </c>
      <c r="E216" s="309">
        <v>7.62</v>
      </c>
      <c r="F216" s="310">
        <v>0.98499999999999999</v>
      </c>
      <c r="G216" s="309">
        <v>28.06</v>
      </c>
      <c r="H216" s="309">
        <v>29.08</v>
      </c>
      <c r="I216" s="309">
        <v>7.63</v>
      </c>
      <c r="J216" s="310">
        <v>0.96499999999999997</v>
      </c>
      <c r="K216" s="309">
        <v>32.06</v>
      </c>
      <c r="L216" s="309">
        <v>33.229999999999997</v>
      </c>
      <c r="M216" s="309">
        <v>8.7200000000000006</v>
      </c>
      <c r="N216" s="310">
        <v>0.96499999999999997</v>
      </c>
      <c r="O216" s="309">
        <v>32.17</v>
      </c>
      <c r="P216" s="309">
        <v>32.17</v>
      </c>
      <c r="Q216" s="309">
        <v>0.05</v>
      </c>
      <c r="R216" s="310">
        <v>1</v>
      </c>
      <c r="S216" s="311">
        <v>50</v>
      </c>
      <c r="T216" s="312"/>
    </row>
    <row r="217" spans="1:20" x14ac:dyDescent="0.2">
      <c r="A217" s="312"/>
      <c r="B217" s="294" t="s">
        <v>9139</v>
      </c>
      <c r="C217" s="309">
        <v>4.6100000000000003</v>
      </c>
      <c r="D217" s="309">
        <v>4.67</v>
      </c>
      <c r="E217" s="309">
        <v>-0.69</v>
      </c>
      <c r="F217" s="310">
        <v>0.98899999999999999</v>
      </c>
      <c r="G217" s="309">
        <v>0</v>
      </c>
      <c r="H217" s="309">
        <v>0</v>
      </c>
      <c r="I217" s="309">
        <v>0</v>
      </c>
      <c r="J217" s="310"/>
      <c r="K217" s="309">
        <v>0</v>
      </c>
      <c r="L217" s="309">
        <v>0</v>
      </c>
      <c r="M217" s="309">
        <v>0</v>
      </c>
      <c r="N217" s="310"/>
      <c r="O217" s="309"/>
      <c r="P217" s="309"/>
      <c r="Q217" s="309"/>
      <c r="R217" s="310"/>
      <c r="S217" s="311"/>
      <c r="T217" s="312"/>
    </row>
    <row r="218" spans="1:20" x14ac:dyDescent="0.2">
      <c r="A218" s="312"/>
      <c r="B218" s="294" t="s">
        <v>9140</v>
      </c>
      <c r="C218" s="309">
        <v>5.24</v>
      </c>
      <c r="D218" s="309">
        <v>5.32</v>
      </c>
      <c r="E218" s="309">
        <v>-0.89</v>
      </c>
      <c r="F218" s="310">
        <v>0.98599999999999999</v>
      </c>
      <c r="G218" s="309">
        <v>0</v>
      </c>
      <c r="H218" s="309">
        <v>0</v>
      </c>
      <c r="I218" s="309">
        <v>0</v>
      </c>
      <c r="J218" s="310"/>
      <c r="K218" s="309">
        <v>0</v>
      </c>
      <c r="L218" s="309">
        <v>0</v>
      </c>
      <c r="M218" s="309">
        <v>0</v>
      </c>
      <c r="N218" s="310"/>
      <c r="O218" s="309"/>
      <c r="P218" s="309"/>
      <c r="Q218" s="309"/>
      <c r="R218" s="310"/>
      <c r="S218" s="311"/>
      <c r="T218" s="312"/>
    </row>
    <row r="219" spans="1:20" x14ac:dyDescent="0.2">
      <c r="A219" s="312"/>
      <c r="B219" s="294" t="s">
        <v>9141</v>
      </c>
      <c r="C219" s="309"/>
      <c r="D219" s="309"/>
      <c r="E219" s="309"/>
      <c r="F219" s="310"/>
      <c r="G219" s="309">
        <v>0</v>
      </c>
      <c r="H219" s="309">
        <v>0</v>
      </c>
      <c r="I219" s="309">
        <v>0</v>
      </c>
      <c r="J219" s="310"/>
      <c r="K219" s="309">
        <v>0</v>
      </c>
      <c r="L219" s="309">
        <v>0</v>
      </c>
      <c r="M219" s="309">
        <v>0</v>
      </c>
      <c r="N219" s="310"/>
      <c r="O219" s="309"/>
      <c r="P219" s="309"/>
      <c r="Q219" s="309"/>
      <c r="R219" s="310"/>
      <c r="S219" s="311"/>
      <c r="T219" s="312"/>
    </row>
    <row r="220" spans="1:20" x14ac:dyDescent="0.2">
      <c r="A220" s="312"/>
      <c r="B220" s="294" t="s">
        <v>9142</v>
      </c>
      <c r="C220" s="309"/>
      <c r="D220" s="309"/>
      <c r="E220" s="309"/>
      <c r="F220" s="310"/>
      <c r="G220" s="309">
        <v>0</v>
      </c>
      <c r="H220" s="309">
        <v>0</v>
      </c>
      <c r="I220" s="309">
        <v>0</v>
      </c>
      <c r="J220" s="310"/>
      <c r="K220" s="309">
        <v>0</v>
      </c>
      <c r="L220" s="309">
        <v>0</v>
      </c>
      <c r="M220" s="309">
        <v>0</v>
      </c>
      <c r="N220" s="310"/>
      <c r="O220" s="309"/>
      <c r="P220" s="309"/>
      <c r="Q220" s="309"/>
      <c r="R220" s="310"/>
      <c r="S220" s="311"/>
      <c r="T220" s="312"/>
    </row>
    <row r="221" spans="1:20" x14ac:dyDescent="0.2">
      <c r="A221" s="312"/>
      <c r="B221" s="294" t="s">
        <v>9143</v>
      </c>
      <c r="C221" s="309">
        <v>36.29</v>
      </c>
      <c r="D221" s="309">
        <v>36.700000000000003</v>
      </c>
      <c r="E221" s="309">
        <v>5.52</v>
      </c>
      <c r="F221" s="310">
        <v>0.98899999999999999</v>
      </c>
      <c r="G221" s="309">
        <v>28.5</v>
      </c>
      <c r="H221" s="309">
        <v>28.67</v>
      </c>
      <c r="I221" s="309">
        <v>3.13</v>
      </c>
      <c r="J221" s="310">
        <v>0.99399999999999999</v>
      </c>
      <c r="K221" s="309">
        <v>31.62</v>
      </c>
      <c r="L221" s="309">
        <v>31.81</v>
      </c>
      <c r="M221" s="309">
        <v>3.47</v>
      </c>
      <c r="N221" s="310">
        <v>0.99399999999999999</v>
      </c>
      <c r="O221" s="309">
        <v>13.05</v>
      </c>
      <c r="P221" s="309">
        <v>13.14</v>
      </c>
      <c r="Q221" s="309">
        <v>1.54</v>
      </c>
      <c r="R221" s="310">
        <v>0.99299999999999999</v>
      </c>
      <c r="S221" s="311">
        <v>37</v>
      </c>
      <c r="T221" s="312"/>
    </row>
    <row r="222" spans="1:20" x14ac:dyDescent="0.2">
      <c r="A222" s="312"/>
      <c r="B222" s="294" t="s">
        <v>9144</v>
      </c>
      <c r="C222" s="309">
        <v>34.83</v>
      </c>
      <c r="D222" s="309">
        <v>35.04</v>
      </c>
      <c r="E222" s="309">
        <v>3.8</v>
      </c>
      <c r="F222" s="310">
        <v>0.99399999999999999</v>
      </c>
      <c r="G222" s="309">
        <v>27.25</v>
      </c>
      <c r="H222" s="309">
        <v>27.29</v>
      </c>
      <c r="I222" s="309">
        <v>1.46</v>
      </c>
      <c r="J222" s="310">
        <v>0.999</v>
      </c>
      <c r="K222" s="309">
        <v>30.24</v>
      </c>
      <c r="L222" s="309">
        <v>30.28</v>
      </c>
      <c r="M222" s="309">
        <v>1.62</v>
      </c>
      <c r="N222" s="310">
        <v>0.999</v>
      </c>
      <c r="O222" s="309">
        <v>12.81</v>
      </c>
      <c r="P222" s="309">
        <v>12.86</v>
      </c>
      <c r="Q222" s="309">
        <v>1.1100000000000001</v>
      </c>
      <c r="R222" s="310">
        <v>0.996</v>
      </c>
      <c r="S222" s="311">
        <v>37</v>
      </c>
      <c r="T222" s="312"/>
    </row>
    <row r="223" spans="1:20" x14ac:dyDescent="0.2">
      <c r="A223" s="312"/>
      <c r="B223" s="294" t="s">
        <v>9145</v>
      </c>
      <c r="C223" s="309">
        <v>27.98</v>
      </c>
      <c r="D223" s="309">
        <v>28.1</v>
      </c>
      <c r="E223" s="309">
        <v>-2.52</v>
      </c>
      <c r="F223" s="310">
        <v>0.996</v>
      </c>
      <c r="G223" s="309">
        <v>21.34</v>
      </c>
      <c r="H223" s="309">
        <v>21.37</v>
      </c>
      <c r="I223" s="309">
        <v>-1.1100000000000001</v>
      </c>
      <c r="J223" s="310">
        <v>0.999</v>
      </c>
      <c r="K223" s="309">
        <v>22.81</v>
      </c>
      <c r="L223" s="309">
        <v>22.85</v>
      </c>
      <c r="M223" s="309">
        <v>-1.19</v>
      </c>
      <c r="N223" s="310">
        <v>0.999</v>
      </c>
      <c r="O223" s="309">
        <v>22.63</v>
      </c>
      <c r="P223" s="309">
        <v>23.09</v>
      </c>
      <c r="Q223" s="309">
        <v>4.6100000000000003</v>
      </c>
      <c r="R223" s="310">
        <v>0.98</v>
      </c>
      <c r="S223" s="311">
        <v>37</v>
      </c>
      <c r="T223" s="312"/>
    </row>
    <row r="224" spans="1:20" x14ac:dyDescent="0.2">
      <c r="A224" s="312"/>
      <c r="B224" s="294" t="s">
        <v>9146</v>
      </c>
      <c r="C224" s="309">
        <v>31.35</v>
      </c>
      <c r="D224" s="309">
        <v>31.42</v>
      </c>
      <c r="E224" s="309">
        <v>-2.12</v>
      </c>
      <c r="F224" s="310">
        <v>0.998</v>
      </c>
      <c r="G224" s="309">
        <v>21.66</v>
      </c>
      <c r="H224" s="309">
        <v>21.75</v>
      </c>
      <c r="I224" s="309">
        <v>1.92</v>
      </c>
      <c r="J224" s="310">
        <v>0.996</v>
      </c>
      <c r="K224" s="309">
        <v>23.16</v>
      </c>
      <c r="L224" s="309">
        <v>23.25</v>
      </c>
      <c r="M224" s="309">
        <v>2.0499999999999998</v>
      </c>
      <c r="N224" s="310">
        <v>0.996</v>
      </c>
      <c r="O224" s="309">
        <v>22.97</v>
      </c>
      <c r="P224" s="309">
        <v>23.17</v>
      </c>
      <c r="Q224" s="309">
        <v>3.09</v>
      </c>
      <c r="R224" s="310">
        <v>0.99099999999999999</v>
      </c>
      <c r="S224" s="311">
        <v>37</v>
      </c>
      <c r="T224" s="312"/>
    </row>
    <row r="225" spans="1:20" x14ac:dyDescent="0.2">
      <c r="A225" s="312"/>
      <c r="B225" s="294" t="s">
        <v>9147</v>
      </c>
      <c r="C225" s="309"/>
      <c r="D225" s="309"/>
      <c r="E225" s="309"/>
      <c r="F225" s="310"/>
      <c r="G225" s="309">
        <v>0</v>
      </c>
      <c r="H225" s="309">
        <v>0</v>
      </c>
      <c r="I225" s="309">
        <v>0</v>
      </c>
      <c r="J225" s="310"/>
      <c r="K225" s="309">
        <v>0</v>
      </c>
      <c r="L225" s="309">
        <v>0</v>
      </c>
      <c r="M225" s="309">
        <v>0</v>
      </c>
      <c r="N225" s="310"/>
      <c r="O225" s="309">
        <v>19.47</v>
      </c>
      <c r="P225" s="309">
        <v>20.13</v>
      </c>
      <c r="Q225" s="309">
        <v>5.13</v>
      </c>
      <c r="R225" s="310">
        <v>0.96699999999999997</v>
      </c>
      <c r="S225" s="311">
        <v>50</v>
      </c>
      <c r="T225" s="312"/>
    </row>
    <row r="226" spans="1:20" x14ac:dyDescent="0.2">
      <c r="A226" s="312"/>
      <c r="B226" s="294" t="s">
        <v>9148</v>
      </c>
      <c r="C226" s="309"/>
      <c r="D226" s="309"/>
      <c r="E226" s="309"/>
      <c r="F226" s="310"/>
      <c r="G226" s="309">
        <v>0</v>
      </c>
      <c r="H226" s="309">
        <v>0</v>
      </c>
      <c r="I226" s="309">
        <v>0</v>
      </c>
      <c r="J226" s="310"/>
      <c r="K226" s="309">
        <v>0</v>
      </c>
      <c r="L226" s="309">
        <v>0</v>
      </c>
      <c r="M226" s="309">
        <v>0</v>
      </c>
      <c r="N226" s="310"/>
      <c r="O226" s="309">
        <v>18.72</v>
      </c>
      <c r="P226" s="309">
        <v>19.190000000000001</v>
      </c>
      <c r="Q226" s="309">
        <v>4.21</v>
      </c>
      <c r="R226" s="310">
        <v>0.97599999999999998</v>
      </c>
      <c r="S226" s="311">
        <v>50</v>
      </c>
      <c r="T226" s="312"/>
    </row>
    <row r="227" spans="1:20" x14ac:dyDescent="0.2">
      <c r="A227" s="312"/>
      <c r="B227" s="294" t="s">
        <v>9149</v>
      </c>
      <c r="C227" s="309"/>
      <c r="D227" s="309"/>
      <c r="E227" s="309"/>
      <c r="F227" s="310"/>
      <c r="G227" s="309">
        <v>0</v>
      </c>
      <c r="H227" s="309">
        <v>0</v>
      </c>
      <c r="I227" s="309">
        <v>0</v>
      </c>
      <c r="J227" s="310"/>
      <c r="K227" s="309">
        <v>0</v>
      </c>
      <c r="L227" s="309">
        <v>0</v>
      </c>
      <c r="M227" s="309">
        <v>0</v>
      </c>
      <c r="N227" s="310"/>
      <c r="O227" s="309"/>
      <c r="P227" s="309"/>
      <c r="Q227" s="309"/>
      <c r="R227" s="310"/>
      <c r="S227" s="311">
        <v>50</v>
      </c>
      <c r="T227" s="312"/>
    </row>
    <row r="228" spans="1:20" x14ac:dyDescent="0.2">
      <c r="A228" s="312"/>
      <c r="B228" s="294" t="s">
        <v>9150</v>
      </c>
      <c r="C228" s="309"/>
      <c r="D228" s="309"/>
      <c r="E228" s="309"/>
      <c r="F228" s="310"/>
      <c r="G228" s="309">
        <v>0</v>
      </c>
      <c r="H228" s="309">
        <v>0</v>
      </c>
      <c r="I228" s="309">
        <v>0</v>
      </c>
      <c r="J228" s="310"/>
      <c r="K228" s="309">
        <v>0</v>
      </c>
      <c r="L228" s="309">
        <v>0</v>
      </c>
      <c r="M228" s="309">
        <v>0</v>
      </c>
      <c r="N228" s="310"/>
      <c r="O228" s="309"/>
      <c r="P228" s="309"/>
      <c r="Q228" s="309"/>
      <c r="R228" s="310"/>
      <c r="S228" s="311">
        <v>50</v>
      </c>
      <c r="T228" s="312"/>
    </row>
    <row r="229" spans="1:20" x14ac:dyDescent="0.2">
      <c r="A229" s="312"/>
      <c r="B229" s="294" t="s">
        <v>9151</v>
      </c>
      <c r="C229" s="309">
        <v>21.57</v>
      </c>
      <c r="D229" s="309">
        <v>21.78</v>
      </c>
      <c r="E229" s="309">
        <v>-3.04</v>
      </c>
      <c r="F229" s="310">
        <v>0.99</v>
      </c>
      <c r="G229" s="309">
        <v>20.34</v>
      </c>
      <c r="H229" s="309">
        <v>21.23</v>
      </c>
      <c r="I229" s="309">
        <v>6.09</v>
      </c>
      <c r="J229" s="310">
        <v>0.95799999999999996</v>
      </c>
      <c r="K229" s="309">
        <v>24.26</v>
      </c>
      <c r="L229" s="309">
        <v>25.33</v>
      </c>
      <c r="M229" s="309">
        <v>7.26</v>
      </c>
      <c r="N229" s="310">
        <v>0.95799999999999996</v>
      </c>
      <c r="O229" s="309">
        <v>19.440000000000001</v>
      </c>
      <c r="P229" s="309">
        <v>19.440000000000001</v>
      </c>
      <c r="Q229" s="309">
        <v>0.25</v>
      </c>
      <c r="R229" s="310">
        <v>1</v>
      </c>
      <c r="S229" s="311">
        <v>50</v>
      </c>
      <c r="T229" s="312"/>
    </row>
    <row r="230" spans="1:20" x14ac:dyDescent="0.2">
      <c r="A230" s="312"/>
      <c r="B230" s="294" t="s">
        <v>9152</v>
      </c>
      <c r="C230" s="309">
        <v>21.24</v>
      </c>
      <c r="D230" s="309">
        <v>21.57</v>
      </c>
      <c r="E230" s="309">
        <v>-3.77</v>
      </c>
      <c r="F230" s="310">
        <v>0.98499999999999999</v>
      </c>
      <c r="G230" s="309">
        <v>19.55</v>
      </c>
      <c r="H230" s="309">
        <v>20.11</v>
      </c>
      <c r="I230" s="309">
        <v>4.7300000000000004</v>
      </c>
      <c r="J230" s="310">
        <v>0.97199999999999998</v>
      </c>
      <c r="K230" s="309">
        <v>23.31</v>
      </c>
      <c r="L230" s="309">
        <v>23.99</v>
      </c>
      <c r="M230" s="309">
        <v>5.65</v>
      </c>
      <c r="N230" s="310">
        <v>0.97199999999999998</v>
      </c>
      <c r="O230" s="309">
        <v>18.62</v>
      </c>
      <c r="P230" s="309">
        <v>19.170000000000002</v>
      </c>
      <c r="Q230" s="309">
        <v>4.53</v>
      </c>
      <c r="R230" s="310">
        <v>0.97199999999999998</v>
      </c>
      <c r="S230" s="311">
        <v>50</v>
      </c>
      <c r="T230" s="312"/>
    </row>
    <row r="231" spans="1:20" x14ac:dyDescent="0.2">
      <c r="A231" s="312"/>
      <c r="B231" s="294" t="s">
        <v>9153</v>
      </c>
      <c r="C231" s="309">
        <v>21.39</v>
      </c>
      <c r="D231" s="309">
        <v>22.08</v>
      </c>
      <c r="E231" s="309">
        <v>-5.44</v>
      </c>
      <c r="F231" s="310">
        <v>0.96899999999999997</v>
      </c>
      <c r="G231" s="309">
        <v>18.329999999999998</v>
      </c>
      <c r="H231" s="309">
        <v>18.53</v>
      </c>
      <c r="I231" s="309">
        <v>-2.73</v>
      </c>
      <c r="J231" s="310">
        <v>0.98899999999999999</v>
      </c>
      <c r="K231" s="309">
        <v>19.760000000000002</v>
      </c>
      <c r="L231" s="309">
        <v>19.98</v>
      </c>
      <c r="M231" s="309">
        <v>-2.95</v>
      </c>
      <c r="N231" s="310">
        <v>0.98899999999999999</v>
      </c>
      <c r="O231" s="309">
        <v>19.54</v>
      </c>
      <c r="P231" s="309">
        <v>19.86</v>
      </c>
      <c r="Q231" s="309">
        <v>3.55</v>
      </c>
      <c r="R231" s="310">
        <v>0.98399999999999999</v>
      </c>
      <c r="S231" s="311">
        <v>50</v>
      </c>
      <c r="T231" s="312"/>
    </row>
    <row r="232" spans="1:20" x14ac:dyDescent="0.2">
      <c r="A232" s="312"/>
      <c r="B232" s="294" t="s">
        <v>9154</v>
      </c>
      <c r="C232" s="309">
        <v>22.42</v>
      </c>
      <c r="D232" s="309">
        <v>23.17</v>
      </c>
      <c r="E232" s="309">
        <v>-5.86</v>
      </c>
      <c r="F232" s="310">
        <v>0.96799999999999997</v>
      </c>
      <c r="G232" s="309">
        <v>18.829999999999998</v>
      </c>
      <c r="H232" s="309">
        <v>19.010000000000002</v>
      </c>
      <c r="I232" s="309">
        <v>-2.62</v>
      </c>
      <c r="J232" s="310">
        <v>0.99</v>
      </c>
      <c r="K232" s="309">
        <v>20.3</v>
      </c>
      <c r="L232" s="309">
        <v>20.5</v>
      </c>
      <c r="M232" s="309">
        <v>-2.83</v>
      </c>
      <c r="N232" s="310">
        <v>0.99</v>
      </c>
      <c r="O232" s="309">
        <v>20.07</v>
      </c>
      <c r="P232" s="309">
        <v>20.37</v>
      </c>
      <c r="Q232" s="309">
        <v>3.46</v>
      </c>
      <c r="R232" s="310">
        <v>0.98499999999999999</v>
      </c>
      <c r="S232" s="311">
        <v>50</v>
      </c>
      <c r="T232" s="312"/>
    </row>
    <row r="233" spans="1:20" x14ac:dyDescent="0.2">
      <c r="A233" s="312"/>
      <c r="B233" s="294" t="s">
        <v>9155</v>
      </c>
      <c r="C233" s="309">
        <v>29.25</v>
      </c>
      <c r="D233" s="309">
        <v>33.450000000000003</v>
      </c>
      <c r="E233" s="309">
        <v>16.22</v>
      </c>
      <c r="F233" s="310">
        <v>0.875</v>
      </c>
      <c r="G233" s="309">
        <v>20.54</v>
      </c>
      <c r="H233" s="309">
        <v>21.73</v>
      </c>
      <c r="I233" s="309">
        <v>7.1</v>
      </c>
      <c r="J233" s="310">
        <v>0.94499999999999995</v>
      </c>
      <c r="K233" s="309">
        <v>21.98</v>
      </c>
      <c r="L233" s="309">
        <v>23.26</v>
      </c>
      <c r="M233" s="309">
        <v>7.6</v>
      </c>
      <c r="N233" s="310">
        <v>0.94499999999999995</v>
      </c>
      <c r="O233" s="309">
        <v>19.75</v>
      </c>
      <c r="P233" s="309">
        <v>21.58</v>
      </c>
      <c r="Q233" s="309">
        <v>8.69</v>
      </c>
      <c r="R233" s="310">
        <v>0.91500000000000004</v>
      </c>
      <c r="S233" s="311">
        <v>50</v>
      </c>
      <c r="T233" s="312"/>
    </row>
    <row r="234" spans="1:20" x14ac:dyDescent="0.2">
      <c r="A234" s="312"/>
      <c r="B234" s="294" t="s">
        <v>9156</v>
      </c>
      <c r="C234" s="309">
        <v>27.04</v>
      </c>
      <c r="D234" s="309">
        <v>30.53</v>
      </c>
      <c r="E234" s="309">
        <v>14.18</v>
      </c>
      <c r="F234" s="310">
        <v>0.88600000000000001</v>
      </c>
      <c r="G234" s="309">
        <v>19.920000000000002</v>
      </c>
      <c r="H234" s="309">
        <v>20.41</v>
      </c>
      <c r="I234" s="309">
        <v>4.4400000000000004</v>
      </c>
      <c r="J234" s="310">
        <v>0.97599999999999998</v>
      </c>
      <c r="K234" s="309">
        <v>21.32</v>
      </c>
      <c r="L234" s="309">
        <v>21.84</v>
      </c>
      <c r="M234" s="309">
        <v>4.76</v>
      </c>
      <c r="N234" s="310">
        <v>0.97599999999999998</v>
      </c>
      <c r="O234" s="309">
        <v>19.149999999999999</v>
      </c>
      <c r="P234" s="309">
        <v>20.420000000000002</v>
      </c>
      <c r="Q234" s="309">
        <v>7.09</v>
      </c>
      <c r="R234" s="310">
        <v>0.93799999999999994</v>
      </c>
      <c r="S234" s="311">
        <v>50</v>
      </c>
      <c r="T234" s="312"/>
    </row>
    <row r="235" spans="1:20" x14ac:dyDescent="0.2">
      <c r="A235" s="312"/>
      <c r="B235" s="294" t="s">
        <v>9157</v>
      </c>
      <c r="C235" s="309">
        <v>26.9</v>
      </c>
      <c r="D235" s="309">
        <v>29.67</v>
      </c>
      <c r="E235" s="309">
        <v>12.53</v>
      </c>
      <c r="F235" s="310">
        <v>0.90700000000000003</v>
      </c>
      <c r="G235" s="309">
        <v>20.22</v>
      </c>
      <c r="H235" s="309">
        <v>22.91</v>
      </c>
      <c r="I235" s="309">
        <v>10.79</v>
      </c>
      <c r="J235" s="310">
        <v>0.88200000000000001</v>
      </c>
      <c r="K235" s="309">
        <v>19.95</v>
      </c>
      <c r="L235" s="309">
        <v>22.61</v>
      </c>
      <c r="M235" s="309">
        <v>10.64</v>
      </c>
      <c r="N235" s="310">
        <v>0.88200000000000001</v>
      </c>
      <c r="O235" s="309">
        <v>19.62</v>
      </c>
      <c r="P235" s="309">
        <v>20.85</v>
      </c>
      <c r="Q235" s="309">
        <v>7.07</v>
      </c>
      <c r="R235" s="310">
        <v>0.94099999999999995</v>
      </c>
      <c r="S235" s="311">
        <v>50</v>
      </c>
      <c r="T235" s="312"/>
    </row>
    <row r="236" spans="1:20" x14ac:dyDescent="0.2">
      <c r="A236" s="312"/>
      <c r="B236" s="294" t="s">
        <v>9158</v>
      </c>
      <c r="C236" s="309">
        <v>25.54</v>
      </c>
      <c r="D236" s="309">
        <v>27.85</v>
      </c>
      <c r="E236" s="309">
        <v>11.11</v>
      </c>
      <c r="F236" s="310">
        <v>0.91700000000000004</v>
      </c>
      <c r="G236" s="309">
        <v>20.57</v>
      </c>
      <c r="H236" s="309">
        <v>22.94</v>
      </c>
      <c r="I236" s="309">
        <v>10.16</v>
      </c>
      <c r="J236" s="310">
        <v>0.89700000000000002</v>
      </c>
      <c r="K236" s="309">
        <v>20.3</v>
      </c>
      <c r="L236" s="309">
        <v>22.64</v>
      </c>
      <c r="M236" s="309">
        <v>10.029999999999999</v>
      </c>
      <c r="N236" s="310">
        <v>0.89700000000000002</v>
      </c>
      <c r="O236" s="309">
        <v>19.96</v>
      </c>
      <c r="P236" s="309">
        <v>21.15</v>
      </c>
      <c r="Q236" s="309">
        <v>6.99</v>
      </c>
      <c r="R236" s="310">
        <v>0.94399999999999995</v>
      </c>
      <c r="S236" s="311">
        <v>50</v>
      </c>
      <c r="T236" s="312"/>
    </row>
    <row r="237" spans="1:20" x14ac:dyDescent="0.2">
      <c r="A237" s="312"/>
      <c r="B237" s="294" t="s">
        <v>9159</v>
      </c>
      <c r="C237" s="309">
        <v>0.94</v>
      </c>
      <c r="D237" s="309">
        <v>0.97</v>
      </c>
      <c r="E237" s="309">
        <v>-0.28000000000000003</v>
      </c>
      <c r="F237" s="310">
        <v>0.95899999999999996</v>
      </c>
      <c r="G237" s="309">
        <v>1.41</v>
      </c>
      <c r="H237" s="309">
        <v>1.45</v>
      </c>
      <c r="I237" s="309">
        <v>0.34</v>
      </c>
      <c r="J237" s="310">
        <v>0.97199999999999998</v>
      </c>
      <c r="K237" s="309">
        <v>1.52</v>
      </c>
      <c r="L237" s="309">
        <v>1.5699999999999998</v>
      </c>
      <c r="M237" s="309">
        <v>0.37</v>
      </c>
      <c r="N237" s="310">
        <v>0.97199999999999998</v>
      </c>
      <c r="O237" s="309">
        <v>1.38</v>
      </c>
      <c r="P237" s="309">
        <v>1.45</v>
      </c>
      <c r="Q237" s="309">
        <v>0.44</v>
      </c>
      <c r="R237" s="310">
        <v>0.95199999999999996</v>
      </c>
      <c r="S237" s="311">
        <v>8</v>
      </c>
      <c r="T237" s="312"/>
    </row>
    <row r="238" spans="1:20" x14ac:dyDescent="0.2">
      <c r="A238" s="312"/>
      <c r="B238" s="294" t="s">
        <v>9160</v>
      </c>
      <c r="C238" s="309">
        <v>0.96</v>
      </c>
      <c r="D238" s="309">
        <v>1.01</v>
      </c>
      <c r="E238" s="309">
        <v>-0.3</v>
      </c>
      <c r="F238" s="310">
        <v>0.95499999999999996</v>
      </c>
      <c r="G238" s="309">
        <v>1.49</v>
      </c>
      <c r="H238" s="309">
        <v>1.52</v>
      </c>
      <c r="I238" s="309">
        <v>0.32</v>
      </c>
      <c r="J238" s="310">
        <v>0.97699999999999998</v>
      </c>
      <c r="K238" s="309">
        <v>1.61</v>
      </c>
      <c r="L238" s="309">
        <v>1.64</v>
      </c>
      <c r="M238" s="309">
        <v>0.35</v>
      </c>
      <c r="N238" s="310">
        <v>0.97699999999999998</v>
      </c>
      <c r="O238" s="309">
        <v>1.45</v>
      </c>
      <c r="P238" s="309">
        <v>1.51</v>
      </c>
      <c r="Q238" s="309">
        <v>0.43</v>
      </c>
      <c r="R238" s="310">
        <v>0.95899999999999996</v>
      </c>
      <c r="S238" s="311">
        <v>8</v>
      </c>
      <c r="T238" s="312"/>
    </row>
    <row r="239" spans="1:20" x14ac:dyDescent="0.2">
      <c r="A239" s="312"/>
      <c r="B239" s="294" t="s">
        <v>9161</v>
      </c>
      <c r="C239" s="309">
        <v>0.8</v>
      </c>
      <c r="D239" s="309">
        <v>0.93</v>
      </c>
      <c r="E239" s="309">
        <v>-0.47</v>
      </c>
      <c r="F239" s="310">
        <v>0.86199999999999999</v>
      </c>
      <c r="G239" s="309">
        <v>0.94</v>
      </c>
      <c r="H239" s="309">
        <v>0.95</v>
      </c>
      <c r="I239" s="309">
        <v>0</v>
      </c>
      <c r="J239" s="310">
        <v>1</v>
      </c>
      <c r="K239" s="309">
        <v>1.1100000000000001</v>
      </c>
      <c r="L239" s="309">
        <v>1.1100000000000001</v>
      </c>
      <c r="M239" s="309">
        <v>-0.01</v>
      </c>
      <c r="N239" s="310">
        <v>1</v>
      </c>
      <c r="O239" s="309">
        <v>1.0900000000000001</v>
      </c>
      <c r="P239" s="309">
        <v>1.1299999999999999</v>
      </c>
      <c r="Q239" s="309">
        <v>0.28000000000000003</v>
      </c>
      <c r="R239" s="310">
        <v>0.97</v>
      </c>
      <c r="S239" s="311">
        <v>8</v>
      </c>
      <c r="T239" s="312"/>
    </row>
    <row r="240" spans="1:20" x14ac:dyDescent="0.2">
      <c r="A240" s="312"/>
      <c r="B240" s="294" t="s">
        <v>9162</v>
      </c>
      <c r="C240" s="309">
        <v>0.96</v>
      </c>
      <c r="D240" s="309">
        <v>1.04</v>
      </c>
      <c r="E240" s="309">
        <v>-0.4</v>
      </c>
      <c r="F240" s="310">
        <v>0.92200000000000004</v>
      </c>
      <c r="G240" s="309">
        <v>1.1299999999999999</v>
      </c>
      <c r="H240" s="309">
        <v>1.1299999999999999</v>
      </c>
      <c r="I240" s="309">
        <v>0.04</v>
      </c>
      <c r="J240" s="310">
        <v>0.999</v>
      </c>
      <c r="K240" s="309">
        <v>1.32</v>
      </c>
      <c r="L240" s="309">
        <v>1.32</v>
      </c>
      <c r="M240" s="309">
        <v>0.04</v>
      </c>
      <c r="N240" s="310">
        <v>0.999</v>
      </c>
      <c r="O240" s="309">
        <v>1.31</v>
      </c>
      <c r="P240" s="309">
        <v>1.33</v>
      </c>
      <c r="Q240" s="309">
        <v>0.26</v>
      </c>
      <c r="R240" s="310">
        <v>0.98</v>
      </c>
      <c r="S240" s="311">
        <v>8</v>
      </c>
      <c r="T240" s="312"/>
    </row>
    <row r="241" spans="1:20" x14ac:dyDescent="0.2">
      <c r="A241" s="312"/>
      <c r="B241" s="294" t="s">
        <v>9163</v>
      </c>
      <c r="C241" s="309">
        <v>18.16</v>
      </c>
      <c r="D241" s="309">
        <v>18.64</v>
      </c>
      <c r="E241" s="309">
        <v>4.21</v>
      </c>
      <c r="F241" s="310">
        <v>0.97399999999999998</v>
      </c>
      <c r="G241" s="309">
        <v>0</v>
      </c>
      <c r="H241" s="309">
        <v>0</v>
      </c>
      <c r="I241" s="309">
        <v>0</v>
      </c>
      <c r="J241" s="310"/>
      <c r="K241" s="309">
        <v>0</v>
      </c>
      <c r="L241" s="309">
        <v>0</v>
      </c>
      <c r="M241" s="309">
        <v>0</v>
      </c>
      <c r="N241" s="310"/>
      <c r="O241" s="309"/>
      <c r="P241" s="309"/>
      <c r="Q241" s="309"/>
      <c r="R241" s="310"/>
      <c r="S241" s="311"/>
      <c r="T241" s="312"/>
    </row>
    <row r="242" spans="1:20" x14ac:dyDescent="0.2">
      <c r="A242" s="312"/>
      <c r="B242" s="294" t="s">
        <v>9164</v>
      </c>
      <c r="C242" s="309">
        <v>17.12</v>
      </c>
      <c r="D242" s="309">
        <v>17.489999999999998</v>
      </c>
      <c r="E242" s="309">
        <v>3.57</v>
      </c>
      <c r="F242" s="310">
        <v>0.97899999999999998</v>
      </c>
      <c r="G242" s="309">
        <v>0</v>
      </c>
      <c r="H242" s="309">
        <v>0</v>
      </c>
      <c r="I242" s="309">
        <v>0</v>
      </c>
      <c r="J242" s="310"/>
      <c r="K242" s="309">
        <v>0</v>
      </c>
      <c r="L242" s="309">
        <v>0</v>
      </c>
      <c r="M242" s="309">
        <v>0</v>
      </c>
      <c r="N242" s="310"/>
      <c r="O242" s="309"/>
      <c r="P242" s="309"/>
      <c r="Q242" s="309"/>
      <c r="R242" s="310"/>
      <c r="S242" s="311"/>
      <c r="T242" s="312"/>
    </row>
    <row r="243" spans="1:20" x14ac:dyDescent="0.2">
      <c r="A243" s="312"/>
      <c r="B243" s="294" t="s">
        <v>9165</v>
      </c>
      <c r="C243" s="309"/>
      <c r="D243" s="309"/>
      <c r="E243" s="309"/>
      <c r="F243" s="310"/>
      <c r="G243" s="309">
        <v>0</v>
      </c>
      <c r="H243" s="309">
        <v>0</v>
      </c>
      <c r="I243" s="309">
        <v>0</v>
      </c>
      <c r="J243" s="310"/>
      <c r="K243" s="309">
        <v>0</v>
      </c>
      <c r="L243" s="309">
        <v>0</v>
      </c>
      <c r="M243" s="309">
        <v>0</v>
      </c>
      <c r="N243" s="310"/>
      <c r="O243" s="309"/>
      <c r="P243" s="309"/>
      <c r="Q243" s="309"/>
      <c r="R243" s="310"/>
      <c r="S243" s="311"/>
      <c r="T243" s="312"/>
    </row>
    <row r="244" spans="1:20" x14ac:dyDescent="0.2">
      <c r="A244" s="312"/>
      <c r="B244" s="294" t="s">
        <v>9166</v>
      </c>
      <c r="C244" s="309"/>
      <c r="D244" s="309"/>
      <c r="E244" s="309"/>
      <c r="F244" s="310"/>
      <c r="G244" s="309">
        <v>0</v>
      </c>
      <c r="H244" s="309">
        <v>0</v>
      </c>
      <c r="I244" s="309">
        <v>0</v>
      </c>
      <c r="J244" s="310"/>
      <c r="K244" s="309">
        <v>0</v>
      </c>
      <c r="L244" s="309">
        <v>0</v>
      </c>
      <c r="M244" s="309">
        <v>0</v>
      </c>
      <c r="N244" s="310"/>
      <c r="O244" s="309"/>
      <c r="P244" s="309"/>
      <c r="Q244" s="309"/>
      <c r="R244" s="310"/>
      <c r="S244" s="311"/>
      <c r="T244" s="312"/>
    </row>
    <row r="245" spans="1:20" x14ac:dyDescent="0.2">
      <c r="A245" s="312"/>
      <c r="B245" s="294" t="s">
        <v>9167</v>
      </c>
      <c r="C245" s="309">
        <v>2.67</v>
      </c>
      <c r="D245" s="309">
        <v>3.09</v>
      </c>
      <c r="E245" s="309">
        <v>1.56</v>
      </c>
      <c r="F245" s="310">
        <v>0.86399999999999999</v>
      </c>
      <c r="G245" s="309">
        <v>0</v>
      </c>
      <c r="H245" s="309">
        <v>0</v>
      </c>
      <c r="I245" s="309">
        <v>0</v>
      </c>
      <c r="J245" s="310"/>
      <c r="K245" s="309">
        <v>0</v>
      </c>
      <c r="L245" s="309">
        <v>0</v>
      </c>
      <c r="M245" s="309">
        <v>0</v>
      </c>
      <c r="N245" s="310"/>
      <c r="O245" s="309"/>
      <c r="P245" s="309"/>
      <c r="Q245" s="309"/>
      <c r="R245" s="310"/>
      <c r="S245" s="311"/>
      <c r="T245" s="312"/>
    </row>
    <row r="246" spans="1:20" x14ac:dyDescent="0.2">
      <c r="A246" s="312"/>
      <c r="B246" s="294" t="s">
        <v>9168</v>
      </c>
      <c r="C246" s="309">
        <v>2.63</v>
      </c>
      <c r="D246" s="309">
        <v>2.97</v>
      </c>
      <c r="E246" s="309">
        <v>1.39</v>
      </c>
      <c r="F246" s="310">
        <v>0.88500000000000001</v>
      </c>
      <c r="G246" s="309">
        <v>0</v>
      </c>
      <c r="H246" s="309">
        <v>0</v>
      </c>
      <c r="I246" s="309">
        <v>0</v>
      </c>
      <c r="J246" s="310"/>
      <c r="K246" s="309">
        <v>0</v>
      </c>
      <c r="L246" s="309">
        <v>0</v>
      </c>
      <c r="M246" s="309">
        <v>0</v>
      </c>
      <c r="N246" s="310"/>
      <c r="O246" s="309"/>
      <c r="P246" s="309"/>
      <c r="Q246" s="309"/>
      <c r="R246" s="310"/>
      <c r="S246" s="311"/>
      <c r="T246" s="312"/>
    </row>
    <row r="247" spans="1:20" x14ac:dyDescent="0.2">
      <c r="A247" s="312"/>
      <c r="B247" s="294" t="s">
        <v>9169</v>
      </c>
      <c r="C247" s="309">
        <v>2.2999999999999998</v>
      </c>
      <c r="D247" s="309">
        <v>2.52</v>
      </c>
      <c r="E247" s="309">
        <v>1.04</v>
      </c>
      <c r="F247" s="310">
        <v>0.91200000000000003</v>
      </c>
      <c r="G247" s="309">
        <v>0</v>
      </c>
      <c r="H247" s="309">
        <v>0</v>
      </c>
      <c r="I247" s="309">
        <v>0</v>
      </c>
      <c r="J247" s="310"/>
      <c r="K247" s="309">
        <v>0</v>
      </c>
      <c r="L247" s="309">
        <v>0</v>
      </c>
      <c r="M247" s="309">
        <v>0</v>
      </c>
      <c r="N247" s="310"/>
      <c r="O247" s="309"/>
      <c r="P247" s="309"/>
      <c r="Q247" s="309"/>
      <c r="R247" s="310"/>
      <c r="S247" s="311"/>
      <c r="T247" s="312"/>
    </row>
    <row r="248" spans="1:20" x14ac:dyDescent="0.2">
      <c r="A248" s="312"/>
      <c r="B248" s="294" t="s">
        <v>9170</v>
      </c>
      <c r="C248" s="309">
        <v>2.4300000000000002</v>
      </c>
      <c r="D248" s="309">
        <v>2.64</v>
      </c>
      <c r="E248" s="309">
        <v>1.02</v>
      </c>
      <c r="F248" s="310">
        <v>0.92200000000000004</v>
      </c>
      <c r="G248" s="309">
        <v>0</v>
      </c>
      <c r="H248" s="309">
        <v>0</v>
      </c>
      <c r="I248" s="309">
        <v>0</v>
      </c>
      <c r="J248" s="310"/>
      <c r="K248" s="309">
        <v>0</v>
      </c>
      <c r="L248" s="309">
        <v>0</v>
      </c>
      <c r="M248" s="309">
        <v>0</v>
      </c>
      <c r="N248" s="310"/>
      <c r="O248" s="309"/>
      <c r="P248" s="309"/>
      <c r="Q248" s="309"/>
      <c r="R248" s="310"/>
      <c r="S248" s="311"/>
      <c r="T248" s="312"/>
    </row>
    <row r="249" spans="1:20" x14ac:dyDescent="0.2">
      <c r="A249" s="312"/>
      <c r="B249" s="294" t="s">
        <v>9171</v>
      </c>
      <c r="C249" s="309">
        <v>142.41</v>
      </c>
      <c r="D249" s="309">
        <v>143.12</v>
      </c>
      <c r="E249" s="309">
        <v>14.29</v>
      </c>
      <c r="F249" s="310">
        <v>0.995</v>
      </c>
      <c r="G249" s="309">
        <v>90.12</v>
      </c>
      <c r="H249" s="309">
        <v>91.28</v>
      </c>
      <c r="I249" s="309">
        <v>14.52</v>
      </c>
      <c r="J249" s="310">
        <v>0.98699999999999999</v>
      </c>
      <c r="K249" s="309">
        <v>102.75</v>
      </c>
      <c r="L249" s="309">
        <v>104.07</v>
      </c>
      <c r="M249" s="309">
        <v>16.55</v>
      </c>
      <c r="N249" s="310">
        <v>0.98699999999999999</v>
      </c>
      <c r="O249" s="309">
        <v>92.93</v>
      </c>
      <c r="P249" s="309">
        <v>92.93</v>
      </c>
      <c r="Q249" s="309">
        <v>0.98</v>
      </c>
      <c r="R249" s="310">
        <v>1</v>
      </c>
      <c r="S249" s="311">
        <v>180</v>
      </c>
      <c r="T249" s="312"/>
    </row>
    <row r="250" spans="1:20" x14ac:dyDescent="0.2">
      <c r="A250" s="312"/>
      <c r="B250" s="294" t="s">
        <v>9172</v>
      </c>
      <c r="C250" s="309">
        <v>119.42</v>
      </c>
      <c r="D250" s="309">
        <v>119.49</v>
      </c>
      <c r="E250" s="309">
        <v>3.97</v>
      </c>
      <c r="F250" s="310">
        <v>0.999</v>
      </c>
      <c r="G250" s="309">
        <v>81</v>
      </c>
      <c r="H250" s="309">
        <v>81.650000000000006</v>
      </c>
      <c r="I250" s="309">
        <v>10.32</v>
      </c>
      <c r="J250" s="310">
        <v>0.99199999999999999</v>
      </c>
      <c r="K250" s="309">
        <v>92.35</v>
      </c>
      <c r="L250" s="309">
        <v>93.09</v>
      </c>
      <c r="M250" s="309">
        <v>11.77</v>
      </c>
      <c r="N250" s="310">
        <v>0.99199999999999999</v>
      </c>
      <c r="O250" s="309">
        <v>83.53</v>
      </c>
      <c r="P250" s="309">
        <v>83.57</v>
      </c>
      <c r="Q250" s="309">
        <v>2.72</v>
      </c>
      <c r="R250" s="310">
        <v>0.999</v>
      </c>
      <c r="S250" s="311">
        <v>180</v>
      </c>
      <c r="T250" s="312"/>
    </row>
    <row r="251" spans="1:20" x14ac:dyDescent="0.2">
      <c r="A251" s="312"/>
      <c r="B251" s="294" t="s">
        <v>9173</v>
      </c>
      <c r="C251" s="309">
        <v>98.94</v>
      </c>
      <c r="D251" s="309">
        <v>99.41</v>
      </c>
      <c r="E251" s="309">
        <v>-9.66</v>
      </c>
      <c r="F251" s="310">
        <v>0.995</v>
      </c>
      <c r="G251" s="309">
        <v>67.66</v>
      </c>
      <c r="H251" s="309">
        <v>68.56</v>
      </c>
      <c r="I251" s="309">
        <v>11.1</v>
      </c>
      <c r="J251" s="310">
        <v>0.98699999999999999</v>
      </c>
      <c r="K251" s="309">
        <v>69.5</v>
      </c>
      <c r="L251" s="309">
        <v>70.430000000000007</v>
      </c>
      <c r="M251" s="309">
        <v>11.4</v>
      </c>
      <c r="N251" s="310">
        <v>0.98699999999999999</v>
      </c>
      <c r="O251" s="309">
        <v>68.36</v>
      </c>
      <c r="P251" s="309">
        <v>68.39</v>
      </c>
      <c r="Q251" s="309">
        <v>2.0299999999999998</v>
      </c>
      <c r="R251" s="310">
        <v>1</v>
      </c>
      <c r="S251" s="311">
        <v>180</v>
      </c>
      <c r="T251" s="312"/>
    </row>
    <row r="252" spans="1:20" x14ac:dyDescent="0.2">
      <c r="A252" s="312"/>
      <c r="B252" s="294" t="s">
        <v>9174</v>
      </c>
      <c r="C252" s="309">
        <v>90.57</v>
      </c>
      <c r="D252" s="309">
        <v>91.71</v>
      </c>
      <c r="E252" s="309">
        <v>-14.38</v>
      </c>
      <c r="F252" s="310">
        <v>0.98799999999999999</v>
      </c>
      <c r="G252" s="309">
        <v>63.09</v>
      </c>
      <c r="H252" s="309">
        <v>63.86</v>
      </c>
      <c r="I252" s="309">
        <v>9.8800000000000008</v>
      </c>
      <c r="J252" s="310">
        <v>0.98799999999999999</v>
      </c>
      <c r="K252" s="309">
        <v>64.81</v>
      </c>
      <c r="L252" s="309">
        <v>65.599999999999994</v>
      </c>
      <c r="M252" s="309">
        <v>10.15</v>
      </c>
      <c r="N252" s="310">
        <v>0.98799999999999999</v>
      </c>
      <c r="O252" s="309">
        <v>63.75</v>
      </c>
      <c r="P252" s="309">
        <v>63.95</v>
      </c>
      <c r="Q252" s="309">
        <v>5.01</v>
      </c>
      <c r="R252" s="310">
        <v>0.997</v>
      </c>
      <c r="S252" s="311">
        <v>180</v>
      </c>
      <c r="T252" s="312"/>
    </row>
    <row r="253" spans="1:20" x14ac:dyDescent="0.2">
      <c r="A253" s="312"/>
      <c r="B253" s="294" t="s">
        <v>9175</v>
      </c>
      <c r="C253" s="309">
        <v>47.33</v>
      </c>
      <c r="D253" s="309">
        <v>48.26</v>
      </c>
      <c r="E253" s="309">
        <v>9.43</v>
      </c>
      <c r="F253" s="310">
        <v>0.98099999999999998</v>
      </c>
      <c r="G253" s="309">
        <v>36.86</v>
      </c>
      <c r="H253" s="309">
        <v>37.299999999999997</v>
      </c>
      <c r="I253" s="309">
        <v>5.75</v>
      </c>
      <c r="J253" s="310">
        <v>0.98799999999999999</v>
      </c>
      <c r="K253" s="309">
        <v>42.78</v>
      </c>
      <c r="L253" s="309">
        <v>43.29</v>
      </c>
      <c r="M253" s="309">
        <v>6.67</v>
      </c>
      <c r="N253" s="310">
        <v>0.98799999999999999</v>
      </c>
      <c r="O253" s="309">
        <v>38.53</v>
      </c>
      <c r="P253" s="309">
        <v>38.57</v>
      </c>
      <c r="Q253" s="309">
        <v>1.71</v>
      </c>
      <c r="R253" s="310">
        <v>0.999</v>
      </c>
      <c r="S253" s="311">
        <v>65</v>
      </c>
      <c r="T253" s="312"/>
    </row>
    <row r="254" spans="1:20" x14ac:dyDescent="0.2">
      <c r="A254" s="312"/>
      <c r="B254" s="294" t="s">
        <v>9176</v>
      </c>
      <c r="C254" s="309">
        <v>44.51</v>
      </c>
      <c r="D254" s="309">
        <v>45.14</v>
      </c>
      <c r="E254" s="309">
        <v>7.51</v>
      </c>
      <c r="F254" s="310">
        <v>0.98599999999999999</v>
      </c>
      <c r="G254" s="309">
        <v>35.18</v>
      </c>
      <c r="H254" s="309">
        <v>35.479999999999997</v>
      </c>
      <c r="I254" s="309">
        <v>4.66</v>
      </c>
      <c r="J254" s="310">
        <v>0.99099999999999999</v>
      </c>
      <c r="K254" s="309">
        <v>40.83</v>
      </c>
      <c r="L254" s="309">
        <v>41.18</v>
      </c>
      <c r="M254" s="309">
        <v>5.41</v>
      </c>
      <c r="N254" s="310">
        <v>0.99099999999999999</v>
      </c>
      <c r="O254" s="309">
        <v>36.770000000000003</v>
      </c>
      <c r="P254" s="309">
        <v>36.78</v>
      </c>
      <c r="Q254" s="309">
        <v>0.53</v>
      </c>
      <c r="R254" s="310">
        <v>1</v>
      </c>
      <c r="S254" s="311">
        <v>65</v>
      </c>
      <c r="T254" s="312"/>
    </row>
    <row r="255" spans="1:20" x14ac:dyDescent="0.2">
      <c r="A255" s="312"/>
      <c r="B255" s="294" t="s">
        <v>9177</v>
      </c>
      <c r="C255" s="309">
        <v>32.36</v>
      </c>
      <c r="D255" s="309">
        <v>32.47</v>
      </c>
      <c r="E255" s="309">
        <v>-2.61</v>
      </c>
      <c r="F255" s="310">
        <v>0.997</v>
      </c>
      <c r="G255" s="309">
        <v>28.48</v>
      </c>
      <c r="H255" s="309">
        <v>29.19</v>
      </c>
      <c r="I255" s="309">
        <v>6.4</v>
      </c>
      <c r="J255" s="310">
        <v>0.97599999999999998</v>
      </c>
      <c r="K255" s="309">
        <v>31.49</v>
      </c>
      <c r="L255" s="309">
        <v>32.270000000000003</v>
      </c>
      <c r="M255" s="309">
        <v>7.07</v>
      </c>
      <c r="N255" s="310">
        <v>0.97599999999999998</v>
      </c>
      <c r="O255" s="309">
        <v>31.02</v>
      </c>
      <c r="P255" s="309">
        <v>31.08</v>
      </c>
      <c r="Q255" s="309">
        <v>1.99</v>
      </c>
      <c r="R255" s="310">
        <v>0.998</v>
      </c>
      <c r="S255" s="311">
        <v>65</v>
      </c>
      <c r="T255" s="312"/>
    </row>
    <row r="256" spans="1:20" x14ac:dyDescent="0.2">
      <c r="A256" s="312"/>
      <c r="B256" s="294" t="s">
        <v>9178</v>
      </c>
      <c r="C256" s="309">
        <v>35.32</v>
      </c>
      <c r="D256" s="309">
        <v>35.39</v>
      </c>
      <c r="E256" s="309">
        <v>-2.23</v>
      </c>
      <c r="F256" s="310">
        <v>0.998</v>
      </c>
      <c r="G256" s="309">
        <v>29.16</v>
      </c>
      <c r="H256" s="309">
        <v>29.86</v>
      </c>
      <c r="I256" s="309">
        <v>6.45</v>
      </c>
      <c r="J256" s="310">
        <v>0.97599999999999998</v>
      </c>
      <c r="K256" s="309">
        <v>32.24</v>
      </c>
      <c r="L256" s="309">
        <v>33.020000000000003</v>
      </c>
      <c r="M256" s="309">
        <v>7.13</v>
      </c>
      <c r="N256" s="310">
        <v>0.97599999999999998</v>
      </c>
      <c r="O256" s="309">
        <v>31.75</v>
      </c>
      <c r="P256" s="309">
        <v>31.76</v>
      </c>
      <c r="Q256" s="309">
        <v>0.83</v>
      </c>
      <c r="R256" s="310">
        <v>1</v>
      </c>
      <c r="S256" s="311">
        <v>65</v>
      </c>
      <c r="T256" s="312"/>
    </row>
    <row r="257" spans="1:20" x14ac:dyDescent="0.2">
      <c r="A257" s="312"/>
      <c r="B257" s="294" t="s">
        <v>9179</v>
      </c>
      <c r="C257" s="309">
        <v>20.81</v>
      </c>
      <c r="D257" s="309">
        <v>21.72</v>
      </c>
      <c r="E257" s="309">
        <v>6.24</v>
      </c>
      <c r="F257" s="310">
        <v>0.95799999999999996</v>
      </c>
      <c r="G257" s="309">
        <v>16.829999999999998</v>
      </c>
      <c r="H257" s="309">
        <v>16.89</v>
      </c>
      <c r="I257" s="309">
        <v>1.44</v>
      </c>
      <c r="J257" s="310">
        <v>0.996</v>
      </c>
      <c r="K257" s="309">
        <v>20.09</v>
      </c>
      <c r="L257" s="309">
        <v>20.16</v>
      </c>
      <c r="M257" s="309">
        <v>1.72</v>
      </c>
      <c r="N257" s="310">
        <v>0.996</v>
      </c>
      <c r="O257" s="309">
        <v>18.260000000000002</v>
      </c>
      <c r="P257" s="309">
        <v>18.670000000000002</v>
      </c>
      <c r="Q257" s="309">
        <v>3.88</v>
      </c>
      <c r="R257" s="310">
        <v>0.97799999999999998</v>
      </c>
      <c r="S257" s="311">
        <v>34</v>
      </c>
      <c r="T257" s="312"/>
    </row>
    <row r="258" spans="1:20" x14ac:dyDescent="0.2">
      <c r="A258" s="312"/>
      <c r="B258" s="294" t="s">
        <v>9180</v>
      </c>
      <c r="C258" s="309">
        <v>18.71</v>
      </c>
      <c r="D258" s="309">
        <v>19.27</v>
      </c>
      <c r="E258" s="309">
        <v>4.6100000000000003</v>
      </c>
      <c r="F258" s="310">
        <v>0.97099999999999997</v>
      </c>
      <c r="G258" s="309">
        <v>15.32</v>
      </c>
      <c r="H258" s="309">
        <v>15.32</v>
      </c>
      <c r="I258" s="309">
        <v>0.32</v>
      </c>
      <c r="J258" s="310">
        <v>1</v>
      </c>
      <c r="K258" s="309">
        <v>18.28</v>
      </c>
      <c r="L258" s="309">
        <v>18.28</v>
      </c>
      <c r="M258" s="309">
        <v>0.38</v>
      </c>
      <c r="N258" s="310">
        <v>1</v>
      </c>
      <c r="O258" s="309">
        <v>16.62</v>
      </c>
      <c r="P258" s="309">
        <v>16.82</v>
      </c>
      <c r="Q258" s="309">
        <v>2.61</v>
      </c>
      <c r="R258" s="310">
        <v>0.98799999999999999</v>
      </c>
      <c r="S258" s="311">
        <v>34</v>
      </c>
      <c r="T258" s="312"/>
    </row>
    <row r="259" spans="1:20" x14ac:dyDescent="0.2">
      <c r="A259" s="312"/>
      <c r="B259" s="294" t="s">
        <v>9181</v>
      </c>
      <c r="C259" s="309">
        <v>14.7</v>
      </c>
      <c r="D259" s="309">
        <v>14.72</v>
      </c>
      <c r="E259" s="309">
        <v>0.76</v>
      </c>
      <c r="F259" s="310">
        <v>0.999</v>
      </c>
      <c r="G259" s="309">
        <v>13.89</v>
      </c>
      <c r="H259" s="309">
        <v>14.4</v>
      </c>
      <c r="I259" s="309">
        <v>3.81</v>
      </c>
      <c r="J259" s="310">
        <v>0.96399999999999997</v>
      </c>
      <c r="K259" s="309">
        <v>15.44</v>
      </c>
      <c r="L259" s="309">
        <v>16.010000000000002</v>
      </c>
      <c r="M259" s="309">
        <v>4.24</v>
      </c>
      <c r="N259" s="310">
        <v>0.96399999999999997</v>
      </c>
      <c r="O259" s="309">
        <v>14.77</v>
      </c>
      <c r="P259" s="309">
        <v>15.58</v>
      </c>
      <c r="Q259" s="309">
        <v>4.9399999999999995</v>
      </c>
      <c r="R259" s="310">
        <v>0.94799999999999995</v>
      </c>
      <c r="S259" s="311">
        <v>34</v>
      </c>
      <c r="T259" s="312"/>
    </row>
    <row r="260" spans="1:20" x14ac:dyDescent="0.2">
      <c r="A260" s="312"/>
      <c r="B260" s="294" t="s">
        <v>9182</v>
      </c>
      <c r="C260" s="309">
        <v>15.65</v>
      </c>
      <c r="D260" s="309">
        <v>15.71</v>
      </c>
      <c r="E260" s="309">
        <v>1.35</v>
      </c>
      <c r="F260" s="310">
        <v>0.996</v>
      </c>
      <c r="G260" s="309">
        <v>14.61</v>
      </c>
      <c r="H260" s="309">
        <v>15.19</v>
      </c>
      <c r="I260" s="309">
        <v>4.18</v>
      </c>
      <c r="J260" s="310">
        <v>0.96099999999999997</v>
      </c>
      <c r="K260" s="309">
        <v>16.239999999999998</v>
      </c>
      <c r="L260" s="309">
        <v>16.89</v>
      </c>
      <c r="M260" s="309">
        <v>4.6500000000000004</v>
      </c>
      <c r="N260" s="310">
        <v>0.96099999999999997</v>
      </c>
      <c r="O260" s="309">
        <v>15.53</v>
      </c>
      <c r="P260" s="309">
        <v>15.53</v>
      </c>
      <c r="Q260" s="309">
        <v>0.28000000000000003</v>
      </c>
      <c r="R260" s="310">
        <v>1</v>
      </c>
      <c r="S260" s="311">
        <v>34</v>
      </c>
      <c r="T260" s="312"/>
    </row>
    <row r="261" spans="1:20" x14ac:dyDescent="0.2">
      <c r="A261" s="312"/>
      <c r="B261" s="294" t="s">
        <v>9183</v>
      </c>
      <c r="C261" s="309">
        <v>31.65</v>
      </c>
      <c r="D261" s="309">
        <v>32.08</v>
      </c>
      <c r="E261" s="309">
        <v>5.23</v>
      </c>
      <c r="F261" s="310">
        <v>0.98699999999999999</v>
      </c>
      <c r="G261" s="309">
        <v>25.01</v>
      </c>
      <c r="H261" s="309">
        <v>26.69</v>
      </c>
      <c r="I261" s="309">
        <v>9.32</v>
      </c>
      <c r="J261" s="310">
        <v>0.93700000000000006</v>
      </c>
      <c r="K261" s="309">
        <v>27.52</v>
      </c>
      <c r="L261" s="309">
        <v>29.37</v>
      </c>
      <c r="M261" s="309">
        <v>10.25</v>
      </c>
      <c r="N261" s="310">
        <v>0.93700000000000006</v>
      </c>
      <c r="O261" s="309">
        <v>17.739999999999998</v>
      </c>
      <c r="P261" s="309">
        <v>17.91</v>
      </c>
      <c r="Q261" s="309">
        <v>2.46</v>
      </c>
      <c r="R261" s="310">
        <v>0.99099999999999999</v>
      </c>
      <c r="S261" s="311">
        <v>55</v>
      </c>
      <c r="T261" s="312"/>
    </row>
    <row r="262" spans="1:20" x14ac:dyDescent="0.2">
      <c r="A262" s="312"/>
      <c r="B262" s="294" t="s">
        <v>9184</v>
      </c>
      <c r="C262" s="309">
        <v>34.53</v>
      </c>
      <c r="D262" s="309">
        <v>34.93</v>
      </c>
      <c r="E262" s="309">
        <v>5.3</v>
      </c>
      <c r="F262" s="310">
        <v>0.98799999999999999</v>
      </c>
      <c r="G262" s="309">
        <v>26.24</v>
      </c>
      <c r="H262" s="309">
        <v>27.74</v>
      </c>
      <c r="I262" s="309">
        <v>9.01</v>
      </c>
      <c r="J262" s="310">
        <v>0.94599999999999995</v>
      </c>
      <c r="K262" s="309">
        <v>28.88</v>
      </c>
      <c r="L262" s="309">
        <v>30.53</v>
      </c>
      <c r="M262" s="309">
        <v>9.92</v>
      </c>
      <c r="N262" s="310">
        <v>0.94599999999999995</v>
      </c>
      <c r="O262" s="309">
        <v>18.47</v>
      </c>
      <c r="P262" s="309">
        <v>18.59</v>
      </c>
      <c r="Q262" s="309">
        <v>2.0499999999999998</v>
      </c>
      <c r="R262" s="310">
        <v>0.99399999999999999</v>
      </c>
      <c r="S262" s="311">
        <v>55</v>
      </c>
      <c r="T262" s="312"/>
    </row>
    <row r="263" spans="1:20" x14ac:dyDescent="0.2">
      <c r="A263" s="312"/>
      <c r="B263" s="294" t="s">
        <v>9185</v>
      </c>
      <c r="C263" s="309">
        <v>30.1</v>
      </c>
      <c r="D263" s="309">
        <v>30.1</v>
      </c>
      <c r="E263" s="309">
        <v>0.62</v>
      </c>
      <c r="F263" s="310">
        <v>1</v>
      </c>
      <c r="G263" s="309">
        <v>22.53</v>
      </c>
      <c r="H263" s="309">
        <v>23.08</v>
      </c>
      <c r="I263" s="309">
        <v>4.99</v>
      </c>
      <c r="J263" s="310">
        <v>0.97599999999999998</v>
      </c>
      <c r="K263" s="309">
        <v>25.17</v>
      </c>
      <c r="L263" s="309">
        <v>25.78</v>
      </c>
      <c r="M263" s="309">
        <v>5.58</v>
      </c>
      <c r="N263" s="310">
        <v>0.97599999999999998</v>
      </c>
      <c r="O263" s="309">
        <v>22.08</v>
      </c>
      <c r="P263" s="309">
        <v>22.11</v>
      </c>
      <c r="Q263" s="309">
        <v>1.1100000000000001</v>
      </c>
      <c r="R263" s="310">
        <v>0.999</v>
      </c>
      <c r="S263" s="311">
        <v>55</v>
      </c>
      <c r="T263" s="312"/>
    </row>
    <row r="264" spans="1:20" x14ac:dyDescent="0.2">
      <c r="A264" s="312"/>
      <c r="B264" s="294" t="s">
        <v>9186</v>
      </c>
      <c r="C264" s="309">
        <v>33.21</v>
      </c>
      <c r="D264" s="309">
        <v>33.22</v>
      </c>
      <c r="E264" s="309">
        <v>0.8</v>
      </c>
      <c r="F264" s="310">
        <v>1</v>
      </c>
      <c r="G264" s="309">
        <v>24.88</v>
      </c>
      <c r="H264" s="309">
        <v>25.43</v>
      </c>
      <c r="I264" s="309">
        <v>5.28</v>
      </c>
      <c r="J264" s="310">
        <v>0.97799999999999998</v>
      </c>
      <c r="K264" s="309">
        <v>27.78</v>
      </c>
      <c r="L264" s="309">
        <v>28.4</v>
      </c>
      <c r="M264" s="309">
        <v>5.89</v>
      </c>
      <c r="N264" s="310">
        <v>0.97799999999999998</v>
      </c>
      <c r="O264" s="309">
        <v>24.26</v>
      </c>
      <c r="P264" s="309">
        <v>24.29</v>
      </c>
      <c r="Q264" s="309">
        <v>1.27</v>
      </c>
      <c r="R264" s="310">
        <v>0.999</v>
      </c>
      <c r="S264" s="311">
        <v>55</v>
      </c>
      <c r="T264" s="312"/>
    </row>
    <row r="265" spans="1:20" x14ac:dyDescent="0.2">
      <c r="A265" s="312"/>
      <c r="B265" s="294" t="s">
        <v>9187</v>
      </c>
      <c r="C265" s="309">
        <v>33.369999999999997</v>
      </c>
      <c r="D265" s="309">
        <v>33.630000000000003</v>
      </c>
      <c r="E265" s="309">
        <v>4.1900000000000004</v>
      </c>
      <c r="F265" s="310">
        <v>0.99199999999999999</v>
      </c>
      <c r="G265" s="309">
        <v>17.28</v>
      </c>
      <c r="H265" s="309">
        <v>17.89</v>
      </c>
      <c r="I265" s="309">
        <v>4.63</v>
      </c>
      <c r="J265" s="310">
        <v>0.96599999999999997</v>
      </c>
      <c r="K265" s="309">
        <v>19.309999999999999</v>
      </c>
      <c r="L265" s="309">
        <v>19.989999999999998</v>
      </c>
      <c r="M265" s="309">
        <v>5.17</v>
      </c>
      <c r="N265" s="310">
        <v>0.96599999999999997</v>
      </c>
      <c r="O265" s="309">
        <v>17.55</v>
      </c>
      <c r="P265" s="309">
        <v>17.579999999999998</v>
      </c>
      <c r="Q265" s="309">
        <v>0.92</v>
      </c>
      <c r="R265" s="310">
        <v>0.999</v>
      </c>
      <c r="S265" s="311">
        <v>50</v>
      </c>
      <c r="T265" s="312"/>
    </row>
    <row r="266" spans="1:20" x14ac:dyDescent="0.2">
      <c r="A266" s="312"/>
      <c r="B266" s="294" t="s">
        <v>9188</v>
      </c>
      <c r="C266" s="309">
        <v>36.79</v>
      </c>
      <c r="D266" s="309">
        <v>36.94</v>
      </c>
      <c r="E266" s="309">
        <v>3.33</v>
      </c>
      <c r="F266" s="310">
        <v>0.996</v>
      </c>
      <c r="G266" s="309">
        <v>17.95</v>
      </c>
      <c r="H266" s="309">
        <v>18.41</v>
      </c>
      <c r="I266" s="309">
        <v>4.0599999999999996</v>
      </c>
      <c r="J266" s="310">
        <v>0.97499999999999998</v>
      </c>
      <c r="K266" s="309">
        <v>20.059999999999999</v>
      </c>
      <c r="L266" s="309">
        <v>20.56</v>
      </c>
      <c r="M266" s="309">
        <v>4.53</v>
      </c>
      <c r="N266" s="310">
        <v>0.97499999999999998</v>
      </c>
      <c r="O266" s="309">
        <v>18.239999999999998</v>
      </c>
      <c r="P266" s="309">
        <v>18.239999999999998</v>
      </c>
      <c r="Q266" s="309">
        <v>0.12</v>
      </c>
      <c r="R266" s="310">
        <v>1</v>
      </c>
      <c r="S266" s="311">
        <v>50</v>
      </c>
      <c r="T266" s="312"/>
    </row>
    <row r="267" spans="1:20" x14ac:dyDescent="0.2">
      <c r="A267" s="312"/>
      <c r="B267" s="294" t="s">
        <v>9189</v>
      </c>
      <c r="C267" s="309">
        <v>31.32</v>
      </c>
      <c r="D267" s="309">
        <v>31.37</v>
      </c>
      <c r="E267" s="309">
        <v>-1.79</v>
      </c>
      <c r="F267" s="310">
        <v>0.998</v>
      </c>
      <c r="G267" s="309">
        <v>18.11</v>
      </c>
      <c r="H267" s="309">
        <v>18.309999999999999</v>
      </c>
      <c r="I267" s="309">
        <v>2.73</v>
      </c>
      <c r="J267" s="310">
        <v>0.98899999999999999</v>
      </c>
      <c r="K267" s="309">
        <v>20.39</v>
      </c>
      <c r="L267" s="309">
        <v>20.62</v>
      </c>
      <c r="M267" s="309">
        <v>3.08</v>
      </c>
      <c r="N267" s="310">
        <v>0.98899999999999999</v>
      </c>
      <c r="O267" s="309">
        <v>20.27</v>
      </c>
      <c r="P267" s="309">
        <v>20.65</v>
      </c>
      <c r="Q267" s="309">
        <v>3.94</v>
      </c>
      <c r="R267" s="310">
        <v>0.98199999999999998</v>
      </c>
      <c r="S267" s="311">
        <v>50</v>
      </c>
      <c r="T267" s="312"/>
    </row>
    <row r="268" spans="1:20" x14ac:dyDescent="0.2">
      <c r="A268" s="312"/>
      <c r="B268" s="294" t="s">
        <v>9190</v>
      </c>
      <c r="C268" s="309">
        <v>36.61</v>
      </c>
      <c r="D268" s="309">
        <v>36.619999999999997</v>
      </c>
      <c r="E268" s="309">
        <v>-1.19</v>
      </c>
      <c r="F268" s="310">
        <v>0.999</v>
      </c>
      <c r="G268" s="309">
        <v>20.420000000000002</v>
      </c>
      <c r="H268" s="309">
        <v>20.6</v>
      </c>
      <c r="I268" s="309">
        <v>2.73</v>
      </c>
      <c r="J268" s="310">
        <v>0.99099999999999999</v>
      </c>
      <c r="K268" s="309">
        <v>22.99</v>
      </c>
      <c r="L268" s="309">
        <v>23.2</v>
      </c>
      <c r="M268" s="309">
        <v>3.08</v>
      </c>
      <c r="N268" s="310">
        <v>0.99099999999999999</v>
      </c>
      <c r="O268" s="309">
        <v>22.86</v>
      </c>
      <c r="P268" s="309">
        <v>23.21</v>
      </c>
      <c r="Q268" s="309">
        <v>4.05</v>
      </c>
      <c r="R268" s="310">
        <v>0.98499999999999999</v>
      </c>
      <c r="S268" s="311">
        <v>50</v>
      </c>
      <c r="T268" s="312"/>
    </row>
    <row r="269" spans="1:20" x14ac:dyDescent="0.2">
      <c r="A269" s="312"/>
      <c r="B269" s="294" t="s">
        <v>9191</v>
      </c>
      <c r="C269" s="309">
        <v>33.31</v>
      </c>
      <c r="D269" s="309">
        <v>33.51</v>
      </c>
      <c r="E269" s="309">
        <v>3.63</v>
      </c>
      <c r="F269" s="310">
        <v>0.99399999999999999</v>
      </c>
      <c r="G269" s="309">
        <v>23.08</v>
      </c>
      <c r="H269" s="309">
        <v>23.08</v>
      </c>
      <c r="I269" s="309">
        <v>0.22</v>
      </c>
      <c r="J269" s="310">
        <v>1</v>
      </c>
      <c r="K269" s="309">
        <v>28.04</v>
      </c>
      <c r="L269" s="309">
        <v>28.04</v>
      </c>
      <c r="M269" s="309">
        <v>0.26</v>
      </c>
      <c r="N269" s="310">
        <v>1</v>
      </c>
      <c r="O269" s="309">
        <v>27.33</v>
      </c>
      <c r="P269" s="309">
        <v>27.55</v>
      </c>
      <c r="Q269" s="309">
        <v>3.5</v>
      </c>
      <c r="R269" s="310">
        <v>0.99199999999999999</v>
      </c>
      <c r="S269" s="311">
        <v>50</v>
      </c>
      <c r="T269" s="312"/>
    </row>
    <row r="270" spans="1:20" x14ac:dyDescent="0.2">
      <c r="A270" s="312"/>
      <c r="B270" s="294" t="s">
        <v>9192</v>
      </c>
      <c r="C270" s="309">
        <v>30.07</v>
      </c>
      <c r="D270" s="309">
        <v>30.12</v>
      </c>
      <c r="E270" s="309">
        <v>1.61</v>
      </c>
      <c r="F270" s="310">
        <v>0.999</v>
      </c>
      <c r="G270" s="309">
        <v>22.36</v>
      </c>
      <c r="H270" s="309">
        <v>22.36</v>
      </c>
      <c r="I270" s="309">
        <v>-0.04</v>
      </c>
      <c r="J270" s="310">
        <v>1</v>
      </c>
      <c r="K270" s="309">
        <v>27.17</v>
      </c>
      <c r="L270" s="309">
        <v>27.17</v>
      </c>
      <c r="M270" s="309">
        <v>-0.05</v>
      </c>
      <c r="N270" s="310">
        <v>1</v>
      </c>
      <c r="O270" s="309">
        <v>26.63</v>
      </c>
      <c r="P270" s="309">
        <v>26.74</v>
      </c>
      <c r="Q270" s="309">
        <v>2.41</v>
      </c>
      <c r="R270" s="310">
        <v>0.996</v>
      </c>
      <c r="S270" s="311">
        <v>50</v>
      </c>
      <c r="T270" s="312"/>
    </row>
    <row r="271" spans="1:20" x14ac:dyDescent="0.2">
      <c r="A271" s="312"/>
      <c r="B271" s="294" t="s">
        <v>9193</v>
      </c>
      <c r="C271" s="309">
        <v>21.34</v>
      </c>
      <c r="D271" s="309">
        <v>21.75</v>
      </c>
      <c r="E271" s="309">
        <v>-4.21</v>
      </c>
      <c r="F271" s="310">
        <v>0.98099999999999998</v>
      </c>
      <c r="G271" s="309">
        <v>17.190000000000001</v>
      </c>
      <c r="H271" s="309">
        <v>17.3</v>
      </c>
      <c r="I271" s="309">
        <v>2</v>
      </c>
      <c r="J271" s="310">
        <v>0.99299999999999999</v>
      </c>
      <c r="K271" s="309">
        <v>19.170000000000002</v>
      </c>
      <c r="L271" s="309">
        <v>19.3</v>
      </c>
      <c r="M271" s="309">
        <v>2.23</v>
      </c>
      <c r="N271" s="310">
        <v>0.99299999999999999</v>
      </c>
      <c r="O271" s="309">
        <v>18.93</v>
      </c>
      <c r="P271" s="309">
        <v>19.600000000000001</v>
      </c>
      <c r="Q271" s="309">
        <v>5.05</v>
      </c>
      <c r="R271" s="310">
        <v>0.96599999999999997</v>
      </c>
      <c r="S271" s="311">
        <v>50</v>
      </c>
      <c r="T271" s="312"/>
    </row>
    <row r="272" spans="1:20" x14ac:dyDescent="0.2">
      <c r="A272" s="312"/>
      <c r="B272" s="294" t="s">
        <v>9194</v>
      </c>
      <c r="C272" s="309">
        <v>21.75</v>
      </c>
      <c r="D272" s="309">
        <v>22.25</v>
      </c>
      <c r="E272" s="309">
        <v>-4.7</v>
      </c>
      <c r="F272" s="310">
        <v>0.97699999999999998</v>
      </c>
      <c r="G272" s="309">
        <v>18.47</v>
      </c>
      <c r="H272" s="309">
        <v>18.57</v>
      </c>
      <c r="I272" s="309">
        <v>1.98</v>
      </c>
      <c r="J272" s="310">
        <v>0.99399999999999999</v>
      </c>
      <c r="K272" s="309">
        <v>20.6</v>
      </c>
      <c r="L272" s="309">
        <v>20.71</v>
      </c>
      <c r="M272" s="309">
        <v>2.2000000000000002</v>
      </c>
      <c r="N272" s="310">
        <v>0.99399999999999999</v>
      </c>
      <c r="O272" s="309">
        <v>20.85</v>
      </c>
      <c r="P272" s="309">
        <v>21.47</v>
      </c>
      <c r="Q272" s="309">
        <v>5.1100000000000003</v>
      </c>
      <c r="R272" s="310">
        <v>0.97099999999999997</v>
      </c>
      <c r="S272" s="311">
        <v>50</v>
      </c>
      <c r="T272" s="312"/>
    </row>
    <row r="273" spans="1:20" x14ac:dyDescent="0.2">
      <c r="A273" s="312"/>
      <c r="B273" s="294" t="s">
        <v>9195</v>
      </c>
      <c r="C273" s="309">
        <v>5.63</v>
      </c>
      <c r="D273" s="309">
        <v>5.7</v>
      </c>
      <c r="E273" s="309">
        <v>0.89</v>
      </c>
      <c r="F273" s="310">
        <v>0.98799999999999999</v>
      </c>
      <c r="G273" s="309">
        <v>6.05</v>
      </c>
      <c r="H273" s="309">
        <v>6.13</v>
      </c>
      <c r="I273" s="309">
        <v>-0.94</v>
      </c>
      <c r="J273" s="310">
        <v>0.98799999999999999</v>
      </c>
      <c r="K273" s="309">
        <v>6.05</v>
      </c>
      <c r="L273" s="309">
        <v>6.13</v>
      </c>
      <c r="M273" s="309">
        <v>-0.94</v>
      </c>
      <c r="N273" s="310">
        <v>0.98799999999999999</v>
      </c>
      <c r="O273" s="309">
        <v>5.45</v>
      </c>
      <c r="P273" s="309">
        <v>5.49</v>
      </c>
      <c r="Q273" s="309">
        <v>0.59</v>
      </c>
      <c r="R273" s="310">
        <v>0.99399999999999999</v>
      </c>
      <c r="S273" s="311">
        <v>10</v>
      </c>
      <c r="T273" s="312"/>
    </row>
    <row r="274" spans="1:20" x14ac:dyDescent="0.2">
      <c r="A274" s="312"/>
      <c r="B274" s="294" t="s">
        <v>9196</v>
      </c>
      <c r="C274" s="309">
        <v>4.7</v>
      </c>
      <c r="D274" s="309">
        <v>4.8</v>
      </c>
      <c r="E274" s="309">
        <v>1.02</v>
      </c>
      <c r="F274" s="310">
        <v>0.97699999999999998</v>
      </c>
      <c r="G274" s="309">
        <v>6.02</v>
      </c>
      <c r="H274" s="309">
        <v>6.09</v>
      </c>
      <c r="I274" s="309">
        <v>-0.94</v>
      </c>
      <c r="J274" s="310">
        <v>0.98799999999999999</v>
      </c>
      <c r="K274" s="309">
        <v>6.02</v>
      </c>
      <c r="L274" s="309">
        <v>6.09</v>
      </c>
      <c r="M274" s="309">
        <v>-0.94</v>
      </c>
      <c r="N274" s="310">
        <v>0.98799999999999999</v>
      </c>
      <c r="O274" s="309">
        <v>5.42</v>
      </c>
      <c r="P274" s="309">
        <v>5.49</v>
      </c>
      <c r="Q274" s="309">
        <v>0.86</v>
      </c>
      <c r="R274" s="310">
        <v>0.98799999999999999</v>
      </c>
      <c r="S274" s="311">
        <v>10</v>
      </c>
      <c r="T274" s="312"/>
    </row>
    <row r="275" spans="1:20" x14ac:dyDescent="0.2">
      <c r="A275" s="312"/>
      <c r="B275" s="294" t="s">
        <v>9197</v>
      </c>
      <c r="C275" s="309">
        <v>4.59</v>
      </c>
      <c r="D275" s="309">
        <v>4.5999999999999996</v>
      </c>
      <c r="E275" s="309">
        <v>0.28999999999999998</v>
      </c>
      <c r="F275" s="310">
        <v>0.998</v>
      </c>
      <c r="G275" s="309">
        <v>3.96</v>
      </c>
      <c r="H275" s="309">
        <v>3.98</v>
      </c>
      <c r="I275" s="309">
        <v>0.4</v>
      </c>
      <c r="J275" s="310">
        <v>0.995</v>
      </c>
      <c r="K275" s="309">
        <v>3.93</v>
      </c>
      <c r="L275" s="309">
        <v>3.95</v>
      </c>
      <c r="M275" s="309">
        <v>0.4</v>
      </c>
      <c r="N275" s="310">
        <v>0.995</v>
      </c>
      <c r="O275" s="309">
        <v>3.87</v>
      </c>
      <c r="P275" s="309">
        <v>3.88</v>
      </c>
      <c r="Q275" s="309">
        <v>0.27</v>
      </c>
      <c r="R275" s="310">
        <v>0.998</v>
      </c>
      <c r="S275" s="311">
        <v>10</v>
      </c>
      <c r="T275" s="312"/>
    </row>
    <row r="276" spans="1:20" x14ac:dyDescent="0.2">
      <c r="A276" s="312"/>
      <c r="B276" s="294" t="s">
        <v>9198</v>
      </c>
      <c r="C276" s="309">
        <v>3.94</v>
      </c>
      <c r="D276" s="309">
        <v>3.95</v>
      </c>
      <c r="E276" s="309">
        <v>0.33</v>
      </c>
      <c r="F276" s="310">
        <v>0.997</v>
      </c>
      <c r="G276" s="309">
        <v>3.69</v>
      </c>
      <c r="H276" s="309">
        <v>3.7</v>
      </c>
      <c r="I276" s="309">
        <v>0.27</v>
      </c>
      <c r="J276" s="310">
        <v>0.997</v>
      </c>
      <c r="K276" s="309">
        <v>3.66</v>
      </c>
      <c r="L276" s="309">
        <v>3.67</v>
      </c>
      <c r="M276" s="309">
        <v>0.27</v>
      </c>
      <c r="N276" s="310">
        <v>0.997</v>
      </c>
      <c r="O276" s="309">
        <v>3.61</v>
      </c>
      <c r="P276" s="309">
        <v>3.61</v>
      </c>
      <c r="Q276" s="309">
        <v>0.24</v>
      </c>
      <c r="R276" s="310">
        <v>0.998</v>
      </c>
      <c r="S276" s="311">
        <v>10</v>
      </c>
      <c r="T276" s="312"/>
    </row>
    <row r="277" spans="1:20" x14ac:dyDescent="0.2">
      <c r="A277" s="312"/>
      <c r="B277" s="294" t="s">
        <v>9199</v>
      </c>
      <c r="C277" s="309">
        <v>10.23</v>
      </c>
      <c r="D277" s="309">
        <v>12</v>
      </c>
      <c r="E277" s="309">
        <v>6.27</v>
      </c>
      <c r="F277" s="310">
        <v>0.85299999999999998</v>
      </c>
      <c r="G277" s="309">
        <v>2.34</v>
      </c>
      <c r="H277" s="309">
        <v>2.4</v>
      </c>
      <c r="I277" s="309">
        <v>0.56000000000000005</v>
      </c>
      <c r="J277" s="310">
        <v>0.97299999999999998</v>
      </c>
      <c r="K277" s="309">
        <v>2.78</v>
      </c>
      <c r="L277" s="309">
        <v>2.86</v>
      </c>
      <c r="M277" s="309">
        <v>0.66</v>
      </c>
      <c r="N277" s="310">
        <v>0.97299999999999998</v>
      </c>
      <c r="O277" s="309">
        <v>3.85</v>
      </c>
      <c r="P277" s="309">
        <v>4.3899999999999997</v>
      </c>
      <c r="Q277" s="309">
        <v>2.12</v>
      </c>
      <c r="R277" s="310">
        <v>0.876</v>
      </c>
      <c r="S277" s="311">
        <v>30</v>
      </c>
      <c r="T277" s="312"/>
    </row>
    <row r="278" spans="1:20" x14ac:dyDescent="0.2">
      <c r="A278" s="312"/>
      <c r="B278" s="294" t="s">
        <v>9200</v>
      </c>
      <c r="C278" s="309">
        <v>6.69</v>
      </c>
      <c r="D278" s="309">
        <v>7.64</v>
      </c>
      <c r="E278" s="309">
        <v>3.7</v>
      </c>
      <c r="F278" s="310">
        <v>0.875</v>
      </c>
      <c r="G278" s="309">
        <v>2.31</v>
      </c>
      <c r="H278" s="309">
        <v>2.38</v>
      </c>
      <c r="I278" s="309">
        <v>0.56999999999999995</v>
      </c>
      <c r="J278" s="310">
        <v>0.97099999999999997</v>
      </c>
      <c r="K278" s="309">
        <v>2.74</v>
      </c>
      <c r="L278" s="309">
        <v>2.82</v>
      </c>
      <c r="M278" s="309">
        <v>0.68</v>
      </c>
      <c r="N278" s="310">
        <v>0.97099999999999997</v>
      </c>
      <c r="O278" s="309">
        <v>3.64</v>
      </c>
      <c r="P278" s="309">
        <v>4.1399999999999997</v>
      </c>
      <c r="Q278" s="309">
        <v>1.99</v>
      </c>
      <c r="R278" s="310">
        <v>0.878</v>
      </c>
      <c r="S278" s="311">
        <v>30</v>
      </c>
      <c r="T278" s="312"/>
    </row>
    <row r="279" spans="1:20" x14ac:dyDescent="0.2">
      <c r="A279" s="312"/>
      <c r="B279" s="294" t="s">
        <v>9201</v>
      </c>
      <c r="C279" s="309">
        <v>7.94</v>
      </c>
      <c r="D279" s="309">
        <v>9.14</v>
      </c>
      <c r="E279" s="309">
        <v>4.53</v>
      </c>
      <c r="F279" s="310">
        <v>0.86899999999999999</v>
      </c>
      <c r="G279" s="309">
        <v>1.95</v>
      </c>
      <c r="H279" s="309">
        <v>2.09</v>
      </c>
      <c r="I279" s="309">
        <v>0.75</v>
      </c>
      <c r="J279" s="310">
        <v>0.93300000000000005</v>
      </c>
      <c r="K279" s="309">
        <v>1.9300000000000002</v>
      </c>
      <c r="L279" s="309">
        <v>2.0699999999999998</v>
      </c>
      <c r="M279" s="309">
        <v>0.75</v>
      </c>
      <c r="N279" s="310">
        <v>0.93300000000000005</v>
      </c>
      <c r="O279" s="309">
        <v>3.73</v>
      </c>
      <c r="P279" s="309">
        <v>4.24</v>
      </c>
      <c r="Q279" s="309">
        <v>2.02</v>
      </c>
      <c r="R279" s="310">
        <v>0.88</v>
      </c>
      <c r="S279" s="311">
        <v>30</v>
      </c>
      <c r="T279" s="312"/>
    </row>
    <row r="280" spans="1:20" x14ac:dyDescent="0.2">
      <c r="A280" s="312"/>
      <c r="B280" s="294" t="s">
        <v>9202</v>
      </c>
      <c r="C280" s="309">
        <v>5.68</v>
      </c>
      <c r="D280" s="309">
        <v>6.25</v>
      </c>
      <c r="E280" s="309">
        <v>2.61</v>
      </c>
      <c r="F280" s="310">
        <v>0.90900000000000003</v>
      </c>
      <c r="G280" s="309">
        <v>2</v>
      </c>
      <c r="H280" s="309">
        <v>2.09</v>
      </c>
      <c r="I280" s="309">
        <v>0.61</v>
      </c>
      <c r="J280" s="310">
        <v>0.95699999999999996</v>
      </c>
      <c r="K280" s="309">
        <v>1.98</v>
      </c>
      <c r="L280" s="309">
        <v>2.0699999999999998</v>
      </c>
      <c r="M280" s="309">
        <v>0.6</v>
      </c>
      <c r="N280" s="310">
        <v>0.95699999999999996</v>
      </c>
      <c r="O280" s="309">
        <v>3.56</v>
      </c>
      <c r="P280" s="309">
        <v>3.98</v>
      </c>
      <c r="Q280" s="309">
        <v>1.78</v>
      </c>
      <c r="R280" s="310">
        <v>0.89400000000000002</v>
      </c>
      <c r="S280" s="311">
        <v>30</v>
      </c>
      <c r="T280" s="312"/>
    </row>
    <row r="281" spans="1:20" x14ac:dyDescent="0.2">
      <c r="A281" s="312"/>
      <c r="B281" s="294" t="s">
        <v>9203</v>
      </c>
      <c r="C281" s="309">
        <v>21.23</v>
      </c>
      <c r="D281" s="309">
        <v>21.54</v>
      </c>
      <c r="E281" s="309">
        <v>3.65</v>
      </c>
      <c r="F281" s="310">
        <v>0.98599999999999999</v>
      </c>
      <c r="G281" s="309">
        <v>21.26</v>
      </c>
      <c r="H281" s="309">
        <v>22.56</v>
      </c>
      <c r="I281" s="309">
        <v>7.56</v>
      </c>
      <c r="J281" s="310">
        <v>0.94199999999999995</v>
      </c>
      <c r="K281" s="309">
        <v>22.55</v>
      </c>
      <c r="L281" s="309">
        <v>23.93</v>
      </c>
      <c r="M281" s="309">
        <v>8.02</v>
      </c>
      <c r="N281" s="310">
        <v>0.94199999999999995</v>
      </c>
      <c r="O281" s="309">
        <v>24.91</v>
      </c>
      <c r="P281" s="309">
        <v>25.41</v>
      </c>
      <c r="Q281" s="309">
        <v>5.01</v>
      </c>
      <c r="R281" s="310">
        <v>0.98</v>
      </c>
      <c r="S281" s="311">
        <v>40</v>
      </c>
      <c r="T281" s="312"/>
    </row>
    <row r="282" spans="1:20" x14ac:dyDescent="0.2">
      <c r="A282" s="312"/>
      <c r="B282" s="294" t="s">
        <v>9204</v>
      </c>
      <c r="C282" s="309">
        <v>15.49</v>
      </c>
      <c r="D282" s="309">
        <v>15.49</v>
      </c>
      <c r="E282" s="309">
        <v>-0.39</v>
      </c>
      <c r="F282" s="310">
        <v>1</v>
      </c>
      <c r="G282" s="309">
        <v>15.55</v>
      </c>
      <c r="H282" s="309">
        <v>16.11</v>
      </c>
      <c r="I282" s="309">
        <v>4.18</v>
      </c>
      <c r="J282" s="310">
        <v>0.96599999999999997</v>
      </c>
      <c r="K282" s="309">
        <v>16.5</v>
      </c>
      <c r="L282" s="309">
        <v>17.09</v>
      </c>
      <c r="M282" s="309">
        <v>4.43</v>
      </c>
      <c r="N282" s="310">
        <v>0.96599999999999997</v>
      </c>
      <c r="O282" s="309">
        <v>16.13</v>
      </c>
      <c r="P282" s="309">
        <v>16.8</v>
      </c>
      <c r="Q282" s="309">
        <v>4.67</v>
      </c>
      <c r="R282" s="310">
        <v>0.96099999999999997</v>
      </c>
      <c r="S282" s="311">
        <v>40</v>
      </c>
      <c r="T282" s="312"/>
    </row>
    <row r="283" spans="1:20" x14ac:dyDescent="0.2">
      <c r="A283" s="312"/>
      <c r="B283" s="294" t="s">
        <v>9205</v>
      </c>
      <c r="C283" s="309">
        <v>15.04</v>
      </c>
      <c r="D283" s="309">
        <v>15.15</v>
      </c>
      <c r="E283" s="309">
        <v>-1.77</v>
      </c>
      <c r="F283" s="310">
        <v>0.99299999999999999</v>
      </c>
      <c r="G283" s="309">
        <v>17.350000000000001</v>
      </c>
      <c r="H283" s="309">
        <v>17.97</v>
      </c>
      <c r="I283" s="309">
        <v>4.6899999999999995</v>
      </c>
      <c r="J283" s="310">
        <v>0.96499999999999997</v>
      </c>
      <c r="K283" s="309">
        <v>18.190000000000001</v>
      </c>
      <c r="L283" s="309">
        <v>18.84</v>
      </c>
      <c r="M283" s="309">
        <v>4.91</v>
      </c>
      <c r="N283" s="310">
        <v>0.96499999999999997</v>
      </c>
      <c r="O283" s="309">
        <v>17.940000000000001</v>
      </c>
      <c r="P283" s="309">
        <v>18.46</v>
      </c>
      <c r="Q283" s="309">
        <v>4.33</v>
      </c>
      <c r="R283" s="310">
        <v>0.97199999999999998</v>
      </c>
      <c r="S283" s="311">
        <v>40</v>
      </c>
      <c r="T283" s="312"/>
    </row>
    <row r="284" spans="1:20" x14ac:dyDescent="0.2">
      <c r="A284" s="312"/>
      <c r="B284" s="294" t="s">
        <v>9206</v>
      </c>
      <c r="C284" s="309">
        <v>13.35</v>
      </c>
      <c r="D284" s="309">
        <v>13.64</v>
      </c>
      <c r="E284" s="309">
        <v>-2.79</v>
      </c>
      <c r="F284" s="310">
        <v>0.97899999999999998</v>
      </c>
      <c r="G284" s="309">
        <v>15.34</v>
      </c>
      <c r="H284" s="309">
        <v>15.76</v>
      </c>
      <c r="I284" s="309">
        <v>3.65</v>
      </c>
      <c r="J284" s="310">
        <v>0.97299999999999998</v>
      </c>
      <c r="K284" s="309">
        <v>16.07</v>
      </c>
      <c r="L284" s="309">
        <v>16.52</v>
      </c>
      <c r="M284" s="309">
        <v>3.83</v>
      </c>
      <c r="N284" s="310">
        <v>0.97299999999999998</v>
      </c>
      <c r="O284" s="309">
        <v>15.86</v>
      </c>
      <c r="P284" s="309">
        <v>16.18</v>
      </c>
      <c r="Q284" s="309">
        <v>3.22</v>
      </c>
      <c r="R284" s="310">
        <v>0.98</v>
      </c>
      <c r="S284" s="311">
        <v>40</v>
      </c>
      <c r="T284" s="312"/>
    </row>
    <row r="285" spans="1:20" x14ac:dyDescent="0.2">
      <c r="A285" s="312"/>
      <c r="B285" s="294" t="s">
        <v>9207</v>
      </c>
      <c r="C285" s="309">
        <v>8.65</v>
      </c>
      <c r="D285" s="309">
        <v>8.65</v>
      </c>
      <c r="E285" s="309">
        <v>0.17</v>
      </c>
      <c r="F285" s="310">
        <v>1</v>
      </c>
      <c r="G285" s="309">
        <v>0</v>
      </c>
      <c r="H285" s="309">
        <v>0</v>
      </c>
      <c r="I285" s="309">
        <v>0</v>
      </c>
      <c r="J285" s="310"/>
      <c r="K285" s="309">
        <v>0</v>
      </c>
      <c r="L285" s="309">
        <v>0</v>
      </c>
      <c r="M285" s="309">
        <v>0</v>
      </c>
      <c r="N285" s="310"/>
      <c r="O285" s="309">
        <v>5.38</v>
      </c>
      <c r="P285" s="309">
        <v>5.97</v>
      </c>
      <c r="Q285" s="309">
        <v>2.58</v>
      </c>
      <c r="R285" s="310">
        <v>0.90200000000000002</v>
      </c>
      <c r="S285" s="311">
        <v>30</v>
      </c>
      <c r="T285" s="312"/>
    </row>
    <row r="286" spans="1:20" x14ac:dyDescent="0.2">
      <c r="A286" s="312"/>
      <c r="B286" s="294" t="s">
        <v>9208</v>
      </c>
      <c r="C286" s="309">
        <v>8.89</v>
      </c>
      <c r="D286" s="309">
        <v>8.89</v>
      </c>
      <c r="E286" s="309">
        <v>-0.21</v>
      </c>
      <c r="F286" s="310">
        <v>1</v>
      </c>
      <c r="G286" s="309">
        <v>0</v>
      </c>
      <c r="H286" s="309">
        <v>0</v>
      </c>
      <c r="I286" s="309">
        <v>0</v>
      </c>
      <c r="J286" s="310"/>
      <c r="K286" s="309">
        <v>0</v>
      </c>
      <c r="L286" s="309">
        <v>0</v>
      </c>
      <c r="M286" s="309">
        <v>0</v>
      </c>
      <c r="N286" s="310"/>
      <c r="O286" s="309">
        <v>5.52</v>
      </c>
      <c r="P286" s="309">
        <v>6.02</v>
      </c>
      <c r="Q286" s="309">
        <v>2.4</v>
      </c>
      <c r="R286" s="310">
        <v>0.91700000000000004</v>
      </c>
      <c r="S286" s="311">
        <v>30</v>
      </c>
      <c r="T286" s="312"/>
    </row>
    <row r="287" spans="1:20" x14ac:dyDescent="0.2">
      <c r="A287" s="312"/>
      <c r="B287" s="294" t="s">
        <v>9209</v>
      </c>
      <c r="C287" s="309">
        <v>6.97</v>
      </c>
      <c r="D287" s="309">
        <v>7.24</v>
      </c>
      <c r="E287" s="309">
        <v>-1.94</v>
      </c>
      <c r="F287" s="310">
        <v>0.96399999999999997</v>
      </c>
      <c r="G287" s="309">
        <v>0</v>
      </c>
      <c r="H287" s="309">
        <v>0</v>
      </c>
      <c r="I287" s="309">
        <v>0</v>
      </c>
      <c r="J287" s="310"/>
      <c r="K287" s="309">
        <v>0</v>
      </c>
      <c r="L287" s="309">
        <v>0</v>
      </c>
      <c r="M287" s="309">
        <v>0</v>
      </c>
      <c r="N287" s="310"/>
      <c r="O287" s="309">
        <v>6.41</v>
      </c>
      <c r="P287" s="309">
        <v>6.73</v>
      </c>
      <c r="Q287" s="309">
        <v>2.0499999999999998</v>
      </c>
      <c r="R287" s="310">
        <v>0.95199999999999996</v>
      </c>
      <c r="S287" s="311">
        <v>30</v>
      </c>
      <c r="T287" s="312"/>
    </row>
    <row r="288" spans="1:20" x14ac:dyDescent="0.2">
      <c r="A288" s="312"/>
      <c r="B288" s="294" t="s">
        <v>9210</v>
      </c>
      <c r="C288" s="309">
        <v>7.59</v>
      </c>
      <c r="D288" s="309">
        <v>7.84</v>
      </c>
      <c r="E288" s="309">
        <v>-1.98</v>
      </c>
      <c r="F288" s="310">
        <v>0.96799999999999997</v>
      </c>
      <c r="G288" s="309">
        <v>0</v>
      </c>
      <c r="H288" s="309">
        <v>0</v>
      </c>
      <c r="I288" s="309">
        <v>0</v>
      </c>
      <c r="J288" s="310"/>
      <c r="K288" s="309">
        <v>0</v>
      </c>
      <c r="L288" s="309">
        <v>0</v>
      </c>
      <c r="M288" s="309">
        <v>0</v>
      </c>
      <c r="N288" s="310"/>
      <c r="O288" s="309">
        <v>7.29</v>
      </c>
      <c r="P288" s="309">
        <v>7.6</v>
      </c>
      <c r="Q288" s="309">
        <v>2.14</v>
      </c>
      <c r="R288" s="310">
        <v>0.96</v>
      </c>
      <c r="S288" s="311">
        <v>30</v>
      </c>
      <c r="T288" s="312"/>
    </row>
    <row r="289" spans="1:20" x14ac:dyDescent="0.2">
      <c r="A289" s="312"/>
      <c r="B289" s="294" t="s">
        <v>9211</v>
      </c>
      <c r="C289" s="309">
        <v>7.01</v>
      </c>
      <c r="D289" s="309">
        <v>7.29</v>
      </c>
      <c r="E289" s="309">
        <v>2.02</v>
      </c>
      <c r="F289" s="310">
        <v>0.96099999999999997</v>
      </c>
      <c r="G289" s="309">
        <v>4.76</v>
      </c>
      <c r="H289" s="309">
        <v>4.83</v>
      </c>
      <c r="I289" s="309">
        <v>-0.85</v>
      </c>
      <c r="J289" s="310">
        <v>0.98499999999999999</v>
      </c>
      <c r="K289" s="309">
        <v>5.17</v>
      </c>
      <c r="L289" s="309">
        <v>5.25</v>
      </c>
      <c r="M289" s="309">
        <v>-0.92</v>
      </c>
      <c r="N289" s="310">
        <v>0.98499999999999999</v>
      </c>
      <c r="O289" s="309">
        <v>4.7300000000000004</v>
      </c>
      <c r="P289" s="309">
        <v>4.87</v>
      </c>
      <c r="Q289" s="309">
        <v>1.1499999999999999</v>
      </c>
      <c r="R289" s="310">
        <v>0.97199999999999998</v>
      </c>
      <c r="S289" s="311">
        <v>25</v>
      </c>
      <c r="T289" s="312"/>
    </row>
    <row r="290" spans="1:20" x14ac:dyDescent="0.2">
      <c r="A290" s="312"/>
      <c r="B290" s="294" t="s">
        <v>9212</v>
      </c>
      <c r="C290" s="309">
        <v>7.19</v>
      </c>
      <c r="D290" s="309">
        <v>7.45</v>
      </c>
      <c r="E290" s="309">
        <v>1.94</v>
      </c>
      <c r="F290" s="310">
        <v>0.96599999999999997</v>
      </c>
      <c r="G290" s="309">
        <v>4.8</v>
      </c>
      <c r="H290" s="309">
        <v>4.9000000000000004</v>
      </c>
      <c r="I290" s="309">
        <v>-0.98</v>
      </c>
      <c r="J290" s="310">
        <v>0.98</v>
      </c>
      <c r="K290" s="309">
        <v>5.22</v>
      </c>
      <c r="L290" s="309">
        <v>5.33</v>
      </c>
      <c r="M290" s="309">
        <v>-1.06</v>
      </c>
      <c r="N290" s="310">
        <v>0.98</v>
      </c>
      <c r="O290" s="309">
        <v>4.7699999999999996</v>
      </c>
      <c r="P290" s="309">
        <v>4.91</v>
      </c>
      <c r="Q290" s="309">
        <v>1.1299999999999999</v>
      </c>
      <c r="R290" s="310">
        <v>0.97299999999999998</v>
      </c>
      <c r="S290" s="311">
        <v>25</v>
      </c>
      <c r="T290" s="312"/>
    </row>
    <row r="291" spans="1:20" x14ac:dyDescent="0.2">
      <c r="A291" s="312"/>
      <c r="B291" s="294" t="s">
        <v>9213</v>
      </c>
      <c r="C291" s="309">
        <v>6.09</v>
      </c>
      <c r="D291" s="309">
        <v>6.2</v>
      </c>
      <c r="E291" s="309">
        <v>1.18</v>
      </c>
      <c r="F291" s="310">
        <v>0.98199999999999998</v>
      </c>
      <c r="G291" s="309">
        <v>4.43</v>
      </c>
      <c r="H291" s="309">
        <v>4.46</v>
      </c>
      <c r="I291" s="309">
        <v>0.52</v>
      </c>
      <c r="J291" s="310">
        <v>0.99299999999999999</v>
      </c>
      <c r="K291" s="309">
        <v>4.93</v>
      </c>
      <c r="L291" s="309">
        <v>4.96</v>
      </c>
      <c r="M291" s="309">
        <v>0.57999999999999996</v>
      </c>
      <c r="N291" s="310">
        <v>0.99299999999999999</v>
      </c>
      <c r="O291" s="309">
        <v>4.9800000000000004</v>
      </c>
      <c r="P291" s="309">
        <v>5.0199999999999996</v>
      </c>
      <c r="Q291" s="309">
        <v>0.67</v>
      </c>
      <c r="R291" s="310">
        <v>0.99099999999999999</v>
      </c>
      <c r="S291" s="311">
        <v>25</v>
      </c>
      <c r="T291" s="312"/>
    </row>
    <row r="292" spans="1:20" x14ac:dyDescent="0.2">
      <c r="A292" s="312"/>
      <c r="B292" s="294" t="s">
        <v>9214</v>
      </c>
      <c r="C292" s="309">
        <v>6.91</v>
      </c>
      <c r="D292" s="309">
        <v>7.06</v>
      </c>
      <c r="E292" s="309">
        <v>1.44</v>
      </c>
      <c r="F292" s="310">
        <v>0.97899999999999998</v>
      </c>
      <c r="G292" s="309">
        <v>5.45</v>
      </c>
      <c r="H292" s="309">
        <v>5.49</v>
      </c>
      <c r="I292" s="309">
        <v>0.61</v>
      </c>
      <c r="J292" s="310">
        <v>0.99399999999999999</v>
      </c>
      <c r="K292" s="309">
        <v>6.06</v>
      </c>
      <c r="L292" s="309">
        <v>6.1</v>
      </c>
      <c r="M292" s="309">
        <v>0.68</v>
      </c>
      <c r="N292" s="310">
        <v>0.99399999999999999</v>
      </c>
      <c r="O292" s="309">
        <v>6.12</v>
      </c>
      <c r="P292" s="309">
        <v>6.19</v>
      </c>
      <c r="Q292" s="309">
        <v>0.91</v>
      </c>
      <c r="R292" s="310">
        <v>0.98899999999999999</v>
      </c>
      <c r="S292" s="311">
        <v>25</v>
      </c>
      <c r="T292" s="312"/>
    </row>
    <row r="293" spans="1:20" x14ac:dyDescent="0.2">
      <c r="A293" s="312"/>
      <c r="B293" s="294" t="s">
        <v>9215</v>
      </c>
      <c r="C293" s="309">
        <v>18.489999999999998</v>
      </c>
      <c r="D293" s="309">
        <v>18.53</v>
      </c>
      <c r="E293" s="309">
        <v>1.35</v>
      </c>
      <c r="F293" s="310">
        <v>0.997</v>
      </c>
      <c r="G293" s="309">
        <v>18.78</v>
      </c>
      <c r="H293" s="309">
        <v>19.100000000000001</v>
      </c>
      <c r="I293" s="309">
        <v>3.49</v>
      </c>
      <c r="J293" s="310">
        <v>0.98299999999999998</v>
      </c>
      <c r="K293" s="309">
        <v>20.92</v>
      </c>
      <c r="L293" s="309">
        <v>21.28</v>
      </c>
      <c r="M293" s="309">
        <v>3.89</v>
      </c>
      <c r="N293" s="310">
        <v>0.98299999999999998</v>
      </c>
      <c r="O293" s="309">
        <v>20.03</v>
      </c>
      <c r="P293" s="309">
        <v>20.03</v>
      </c>
      <c r="Q293" s="309">
        <v>0.52</v>
      </c>
      <c r="R293" s="310">
        <v>1</v>
      </c>
      <c r="S293" s="311">
        <v>26</v>
      </c>
      <c r="T293" s="312"/>
    </row>
    <row r="294" spans="1:20" x14ac:dyDescent="0.2">
      <c r="A294" s="312"/>
      <c r="B294" s="294" t="s">
        <v>9216</v>
      </c>
      <c r="C294" s="309">
        <v>16.66</v>
      </c>
      <c r="D294" s="309">
        <v>16.66</v>
      </c>
      <c r="E294" s="309">
        <v>-0.52</v>
      </c>
      <c r="F294" s="310">
        <v>1</v>
      </c>
      <c r="G294" s="309">
        <v>17.84</v>
      </c>
      <c r="H294" s="309">
        <v>18.05</v>
      </c>
      <c r="I294" s="309">
        <v>2.75</v>
      </c>
      <c r="J294" s="310">
        <v>0.98799999999999999</v>
      </c>
      <c r="K294" s="309">
        <v>19.86</v>
      </c>
      <c r="L294" s="309">
        <v>20.100000000000001</v>
      </c>
      <c r="M294" s="309">
        <v>3.06</v>
      </c>
      <c r="N294" s="310">
        <v>0.98799999999999999</v>
      </c>
      <c r="O294" s="309">
        <v>19.11</v>
      </c>
      <c r="P294" s="309">
        <v>19.64</v>
      </c>
      <c r="Q294" s="309">
        <v>4.51</v>
      </c>
      <c r="R294" s="310">
        <v>0.97299999999999998</v>
      </c>
      <c r="S294" s="311">
        <v>26</v>
      </c>
      <c r="T294" s="312"/>
    </row>
    <row r="295" spans="1:20" x14ac:dyDescent="0.2">
      <c r="A295" s="312"/>
      <c r="B295" s="294" t="s">
        <v>9217</v>
      </c>
      <c r="C295" s="309">
        <v>13.21</v>
      </c>
      <c r="D295" s="309">
        <v>13.86</v>
      </c>
      <c r="E295" s="309">
        <v>-4.2</v>
      </c>
      <c r="F295" s="310">
        <v>0.95299999999999996</v>
      </c>
      <c r="G295" s="309">
        <v>12.54</v>
      </c>
      <c r="H295" s="309">
        <v>13.1</v>
      </c>
      <c r="I295" s="309">
        <v>3.79</v>
      </c>
      <c r="J295" s="310">
        <v>0.95699999999999996</v>
      </c>
      <c r="K295" s="309">
        <v>13.78</v>
      </c>
      <c r="L295" s="309">
        <v>14.39</v>
      </c>
      <c r="M295" s="309">
        <v>4.16</v>
      </c>
      <c r="N295" s="310">
        <v>0.95699999999999996</v>
      </c>
      <c r="O295" s="309">
        <v>17.84</v>
      </c>
      <c r="P295" s="309">
        <v>17.899999999999999</v>
      </c>
      <c r="Q295" s="309">
        <v>1.41</v>
      </c>
      <c r="R295" s="310">
        <v>0.997</v>
      </c>
      <c r="S295" s="311">
        <v>26</v>
      </c>
      <c r="T295" s="312"/>
    </row>
    <row r="296" spans="1:20" x14ac:dyDescent="0.2">
      <c r="A296" s="312"/>
      <c r="B296" s="294" t="s">
        <v>9218</v>
      </c>
      <c r="C296" s="309">
        <v>14.75</v>
      </c>
      <c r="D296" s="309">
        <v>15.17</v>
      </c>
      <c r="E296" s="309">
        <v>-3.53</v>
      </c>
      <c r="F296" s="310">
        <v>0.97299999999999998</v>
      </c>
      <c r="G296" s="309">
        <v>13.55</v>
      </c>
      <c r="H296" s="309">
        <v>14.19</v>
      </c>
      <c r="I296" s="309">
        <v>4.21</v>
      </c>
      <c r="J296" s="310">
        <v>0.95499999999999996</v>
      </c>
      <c r="K296" s="309">
        <v>14.89</v>
      </c>
      <c r="L296" s="309">
        <v>15.59</v>
      </c>
      <c r="M296" s="309">
        <v>4.62</v>
      </c>
      <c r="N296" s="310">
        <v>0.95499999999999996</v>
      </c>
      <c r="O296" s="309">
        <v>19.36</v>
      </c>
      <c r="P296" s="309">
        <v>19.440000000000001</v>
      </c>
      <c r="Q296" s="309">
        <v>1.69</v>
      </c>
      <c r="R296" s="310">
        <v>0.996</v>
      </c>
      <c r="S296" s="311">
        <v>26</v>
      </c>
      <c r="T296" s="312"/>
    </row>
    <row r="297" spans="1:20" x14ac:dyDescent="0.2">
      <c r="A297" s="312"/>
      <c r="B297" s="294" t="s">
        <v>9219</v>
      </c>
      <c r="C297" s="309">
        <v>15.23</v>
      </c>
      <c r="D297" s="309">
        <v>15.57</v>
      </c>
      <c r="E297" s="309">
        <v>3.25</v>
      </c>
      <c r="F297" s="310">
        <v>0.97799999999999998</v>
      </c>
      <c r="G297" s="309">
        <v>9.6300000000000008</v>
      </c>
      <c r="H297" s="309">
        <v>9.93</v>
      </c>
      <c r="I297" s="309">
        <v>2.4300000000000002</v>
      </c>
      <c r="J297" s="310">
        <v>0.96899999999999997</v>
      </c>
      <c r="K297" s="309">
        <v>11.87</v>
      </c>
      <c r="L297" s="309">
        <v>12.24</v>
      </c>
      <c r="M297" s="309">
        <v>3</v>
      </c>
      <c r="N297" s="310">
        <v>0.96899999999999997</v>
      </c>
      <c r="O297" s="309">
        <v>10.7</v>
      </c>
      <c r="P297" s="309">
        <v>11.03</v>
      </c>
      <c r="Q297" s="309">
        <v>2.66</v>
      </c>
      <c r="R297" s="310">
        <v>0.97</v>
      </c>
      <c r="S297" s="311">
        <v>25</v>
      </c>
      <c r="T297" s="312"/>
    </row>
    <row r="298" spans="1:20" x14ac:dyDescent="0.2">
      <c r="A298" s="312"/>
      <c r="B298" s="294" t="s">
        <v>9220</v>
      </c>
      <c r="C298" s="309">
        <v>15.95</v>
      </c>
      <c r="D298" s="309">
        <v>16.170000000000002</v>
      </c>
      <c r="E298" s="309">
        <v>2.67</v>
      </c>
      <c r="F298" s="310">
        <v>0.98599999999999999</v>
      </c>
      <c r="G298" s="309">
        <v>9.9499999999999993</v>
      </c>
      <c r="H298" s="309">
        <v>10.17</v>
      </c>
      <c r="I298" s="309">
        <v>2.09</v>
      </c>
      <c r="J298" s="310">
        <v>0.97899999999999998</v>
      </c>
      <c r="K298" s="309">
        <v>12.27</v>
      </c>
      <c r="L298" s="309">
        <v>12.53</v>
      </c>
      <c r="M298" s="309">
        <v>2.57</v>
      </c>
      <c r="N298" s="310">
        <v>0.97899999999999998</v>
      </c>
      <c r="O298" s="309">
        <v>11.07</v>
      </c>
      <c r="P298" s="309">
        <v>11.29</v>
      </c>
      <c r="Q298" s="309">
        <v>2.2400000000000002</v>
      </c>
      <c r="R298" s="310">
        <v>0.98</v>
      </c>
      <c r="S298" s="311">
        <v>25</v>
      </c>
      <c r="T298" s="312"/>
    </row>
    <row r="299" spans="1:20" x14ac:dyDescent="0.2">
      <c r="A299" s="312"/>
      <c r="B299" s="294" t="s">
        <v>9221</v>
      </c>
      <c r="C299" s="309">
        <v>12.4</v>
      </c>
      <c r="D299" s="309">
        <v>12.43</v>
      </c>
      <c r="E299" s="309">
        <v>-0.82</v>
      </c>
      <c r="F299" s="310">
        <v>0.998</v>
      </c>
      <c r="G299" s="309">
        <v>8.84</v>
      </c>
      <c r="H299" s="309">
        <v>8.91</v>
      </c>
      <c r="I299" s="309">
        <v>1.1100000000000001</v>
      </c>
      <c r="J299" s="310">
        <v>0.99199999999999999</v>
      </c>
      <c r="K299" s="309">
        <v>10.14</v>
      </c>
      <c r="L299" s="309">
        <v>10.220000000000001</v>
      </c>
      <c r="M299" s="309">
        <v>1.27</v>
      </c>
      <c r="N299" s="310">
        <v>0.99199999999999999</v>
      </c>
      <c r="O299" s="309">
        <v>10.01</v>
      </c>
      <c r="P299" s="309">
        <v>10.130000000000001</v>
      </c>
      <c r="Q299" s="309">
        <v>1.56</v>
      </c>
      <c r="R299" s="310">
        <v>0.98799999999999999</v>
      </c>
      <c r="S299" s="311">
        <v>25</v>
      </c>
      <c r="T299" s="312"/>
    </row>
    <row r="300" spans="1:20" x14ac:dyDescent="0.2">
      <c r="A300" s="312"/>
      <c r="B300" s="294" t="s">
        <v>9222</v>
      </c>
      <c r="C300" s="309">
        <v>14.37</v>
      </c>
      <c r="D300" s="309">
        <v>14.37</v>
      </c>
      <c r="E300" s="309">
        <v>-0.36</v>
      </c>
      <c r="F300" s="310">
        <v>1</v>
      </c>
      <c r="G300" s="309">
        <v>9.69</v>
      </c>
      <c r="H300" s="309">
        <v>9.7200000000000006</v>
      </c>
      <c r="I300" s="309">
        <v>0.76</v>
      </c>
      <c r="J300" s="310">
        <v>0.997</v>
      </c>
      <c r="K300" s="309">
        <v>11.11</v>
      </c>
      <c r="L300" s="309">
        <v>11.14</v>
      </c>
      <c r="M300" s="309">
        <v>0.87</v>
      </c>
      <c r="N300" s="310">
        <v>0.997</v>
      </c>
      <c r="O300" s="309">
        <v>10.97</v>
      </c>
      <c r="P300" s="309">
        <v>11.04</v>
      </c>
      <c r="Q300" s="309">
        <v>1.29</v>
      </c>
      <c r="R300" s="310">
        <v>0.99299999999999999</v>
      </c>
      <c r="S300" s="311">
        <v>25</v>
      </c>
      <c r="T300" s="312"/>
    </row>
    <row r="301" spans="1:20" x14ac:dyDescent="0.2">
      <c r="A301" s="312"/>
      <c r="B301" s="294" t="s">
        <v>9223</v>
      </c>
      <c r="C301" s="309">
        <v>34.619999999999997</v>
      </c>
      <c r="D301" s="309">
        <v>34.67</v>
      </c>
      <c r="E301" s="309">
        <v>1.95</v>
      </c>
      <c r="F301" s="310">
        <v>0.998</v>
      </c>
      <c r="G301" s="309">
        <v>24.17</v>
      </c>
      <c r="H301" s="309">
        <v>24.17</v>
      </c>
      <c r="I301" s="309">
        <v>0.16</v>
      </c>
      <c r="J301" s="310">
        <v>1</v>
      </c>
      <c r="K301" s="309">
        <v>27.01</v>
      </c>
      <c r="L301" s="309">
        <v>27.01</v>
      </c>
      <c r="M301" s="309">
        <v>0.18</v>
      </c>
      <c r="N301" s="310">
        <v>1</v>
      </c>
      <c r="O301" s="309">
        <v>26.38</v>
      </c>
      <c r="P301" s="309">
        <v>26.82</v>
      </c>
      <c r="Q301" s="309">
        <v>4.87</v>
      </c>
      <c r="R301" s="310">
        <v>0.98299999999999998</v>
      </c>
      <c r="S301" s="311">
        <v>50</v>
      </c>
      <c r="T301" s="312"/>
    </row>
    <row r="302" spans="1:20" x14ac:dyDescent="0.2">
      <c r="A302" s="312"/>
      <c r="B302" s="294" t="s">
        <v>9224</v>
      </c>
      <c r="C302" s="309">
        <v>32.26</v>
      </c>
      <c r="D302" s="309">
        <v>32.32</v>
      </c>
      <c r="E302" s="309">
        <v>-1.89</v>
      </c>
      <c r="F302" s="310">
        <v>0.998</v>
      </c>
      <c r="G302" s="309">
        <v>23.85</v>
      </c>
      <c r="H302" s="309">
        <v>23.85</v>
      </c>
      <c r="I302" s="309">
        <v>-0.43</v>
      </c>
      <c r="J302" s="310">
        <v>1</v>
      </c>
      <c r="K302" s="309">
        <v>26.65</v>
      </c>
      <c r="L302" s="309">
        <v>26.65</v>
      </c>
      <c r="M302" s="309">
        <v>-0.48</v>
      </c>
      <c r="N302" s="310">
        <v>1</v>
      </c>
      <c r="O302" s="309">
        <v>26.05</v>
      </c>
      <c r="P302" s="309">
        <v>26.21</v>
      </c>
      <c r="Q302" s="309">
        <v>2.88</v>
      </c>
      <c r="R302" s="310">
        <v>0.99399999999999999</v>
      </c>
      <c r="S302" s="311">
        <v>50</v>
      </c>
      <c r="T302" s="312"/>
    </row>
    <row r="303" spans="1:20" x14ac:dyDescent="0.2">
      <c r="A303" s="312"/>
      <c r="B303" s="294" t="s">
        <v>9225</v>
      </c>
      <c r="C303" s="309">
        <v>32.78</v>
      </c>
      <c r="D303" s="309">
        <v>32.89</v>
      </c>
      <c r="E303" s="309">
        <v>-2.65</v>
      </c>
      <c r="F303" s="310">
        <v>0.997</v>
      </c>
      <c r="G303" s="309">
        <v>22.04</v>
      </c>
      <c r="H303" s="309">
        <v>22.21</v>
      </c>
      <c r="I303" s="309">
        <v>2.72</v>
      </c>
      <c r="J303" s="310">
        <v>0.99199999999999999</v>
      </c>
      <c r="K303" s="309">
        <v>23.14</v>
      </c>
      <c r="L303" s="309">
        <v>23.32</v>
      </c>
      <c r="M303" s="309">
        <v>2.85</v>
      </c>
      <c r="N303" s="310">
        <v>0.99199999999999999</v>
      </c>
      <c r="O303" s="309">
        <v>22.94</v>
      </c>
      <c r="P303" s="309">
        <v>22.94</v>
      </c>
      <c r="Q303" s="309">
        <v>0.64</v>
      </c>
      <c r="R303" s="310">
        <v>1</v>
      </c>
      <c r="S303" s="311">
        <v>50</v>
      </c>
      <c r="T303" s="312"/>
    </row>
    <row r="304" spans="1:20" x14ac:dyDescent="0.2">
      <c r="A304" s="312"/>
      <c r="B304" s="294" t="s">
        <v>9226</v>
      </c>
      <c r="C304" s="309">
        <v>31.08</v>
      </c>
      <c r="D304" s="309">
        <v>31.6</v>
      </c>
      <c r="E304" s="309">
        <v>-5.73</v>
      </c>
      <c r="F304" s="310">
        <v>0.98299999999999998</v>
      </c>
      <c r="G304" s="309">
        <v>22.41</v>
      </c>
      <c r="H304" s="309">
        <v>22.45</v>
      </c>
      <c r="I304" s="309">
        <v>1.31</v>
      </c>
      <c r="J304" s="310">
        <v>0.998</v>
      </c>
      <c r="K304" s="309">
        <v>23.53</v>
      </c>
      <c r="L304" s="309">
        <v>23.57</v>
      </c>
      <c r="M304" s="309">
        <v>1.37</v>
      </c>
      <c r="N304" s="310">
        <v>0.998</v>
      </c>
      <c r="O304" s="309">
        <v>23.33</v>
      </c>
      <c r="P304" s="309">
        <v>23.86</v>
      </c>
      <c r="Q304" s="309">
        <v>4.99</v>
      </c>
      <c r="R304" s="310">
        <v>0.97799999999999998</v>
      </c>
      <c r="S304" s="311">
        <v>50</v>
      </c>
      <c r="T304" s="312"/>
    </row>
    <row r="305" spans="1:20" x14ac:dyDescent="0.2">
      <c r="A305" s="312"/>
      <c r="B305" s="294" t="s">
        <v>9227</v>
      </c>
      <c r="C305" s="309">
        <v>16.32</v>
      </c>
      <c r="D305" s="309">
        <v>16.739999999999998</v>
      </c>
      <c r="E305" s="309">
        <v>3.69</v>
      </c>
      <c r="F305" s="310">
        <v>0.97499999999999998</v>
      </c>
      <c r="G305" s="309">
        <v>15.53</v>
      </c>
      <c r="H305" s="309">
        <v>15.67</v>
      </c>
      <c r="I305" s="309">
        <v>2.11</v>
      </c>
      <c r="J305" s="310">
        <v>0.99099999999999999</v>
      </c>
      <c r="K305" s="309">
        <v>17.25</v>
      </c>
      <c r="L305" s="309">
        <v>17.41</v>
      </c>
      <c r="M305" s="309">
        <v>2.35</v>
      </c>
      <c r="N305" s="310">
        <v>0.99099999999999999</v>
      </c>
      <c r="O305" s="309">
        <v>18.46</v>
      </c>
      <c r="P305" s="309">
        <v>18.760000000000002</v>
      </c>
      <c r="Q305" s="309">
        <v>3.38</v>
      </c>
      <c r="R305" s="310">
        <v>0.98399999999999999</v>
      </c>
      <c r="S305" s="311">
        <v>60</v>
      </c>
      <c r="T305" s="312"/>
    </row>
    <row r="306" spans="1:20" x14ac:dyDescent="0.2">
      <c r="A306" s="312"/>
      <c r="B306" s="294" t="s">
        <v>9228</v>
      </c>
      <c r="C306" s="309">
        <v>16.82</v>
      </c>
      <c r="D306" s="309">
        <v>17.09</v>
      </c>
      <c r="E306" s="309">
        <v>3</v>
      </c>
      <c r="F306" s="310">
        <v>0.98399999999999999</v>
      </c>
      <c r="G306" s="309">
        <v>18.829999999999998</v>
      </c>
      <c r="H306" s="309">
        <v>19.02</v>
      </c>
      <c r="I306" s="309">
        <v>2.63</v>
      </c>
      <c r="J306" s="310">
        <v>0.99</v>
      </c>
      <c r="K306" s="309">
        <v>20.93</v>
      </c>
      <c r="L306" s="309">
        <v>21.13</v>
      </c>
      <c r="M306" s="309">
        <v>2.92</v>
      </c>
      <c r="N306" s="310">
        <v>0.99</v>
      </c>
      <c r="O306" s="309">
        <v>22.16</v>
      </c>
      <c r="P306" s="309">
        <v>22.48</v>
      </c>
      <c r="Q306" s="309">
        <v>3.8</v>
      </c>
      <c r="R306" s="310">
        <v>0.98599999999999999</v>
      </c>
      <c r="S306" s="311">
        <v>60</v>
      </c>
      <c r="T306" s="312"/>
    </row>
    <row r="307" spans="1:20" x14ac:dyDescent="0.2">
      <c r="A307" s="312"/>
      <c r="B307" s="294" t="s">
        <v>9229</v>
      </c>
      <c r="C307" s="309">
        <v>16.260000000000002</v>
      </c>
      <c r="D307" s="309">
        <v>16.260000000000002</v>
      </c>
      <c r="E307" s="309">
        <v>0.3</v>
      </c>
      <c r="F307" s="310">
        <v>1</v>
      </c>
      <c r="G307" s="309">
        <v>16.12</v>
      </c>
      <c r="H307" s="309">
        <v>16.149999999999999</v>
      </c>
      <c r="I307" s="309">
        <v>0.98</v>
      </c>
      <c r="J307" s="310">
        <v>0.998</v>
      </c>
      <c r="K307" s="309">
        <v>17.38</v>
      </c>
      <c r="L307" s="309">
        <v>17.420000000000002</v>
      </c>
      <c r="M307" s="309">
        <v>1.05</v>
      </c>
      <c r="N307" s="310">
        <v>0.998</v>
      </c>
      <c r="O307" s="309">
        <v>17.66</v>
      </c>
      <c r="P307" s="309">
        <v>17.72</v>
      </c>
      <c r="Q307" s="309">
        <v>1.39</v>
      </c>
      <c r="R307" s="310">
        <v>0.997</v>
      </c>
      <c r="S307" s="311">
        <v>60</v>
      </c>
      <c r="T307" s="312"/>
    </row>
    <row r="308" spans="1:20" x14ac:dyDescent="0.2">
      <c r="A308" s="312"/>
      <c r="B308" s="294" t="s">
        <v>9230</v>
      </c>
      <c r="C308" s="309">
        <v>18</v>
      </c>
      <c r="D308" s="309">
        <v>18.02</v>
      </c>
      <c r="E308" s="309">
        <v>0.93</v>
      </c>
      <c r="F308" s="310">
        <v>0.999</v>
      </c>
      <c r="G308" s="309">
        <v>19.079999999999998</v>
      </c>
      <c r="H308" s="309">
        <v>19.14</v>
      </c>
      <c r="I308" s="309">
        <v>1.49</v>
      </c>
      <c r="J308" s="310">
        <v>0.997</v>
      </c>
      <c r="K308" s="309">
        <v>20.57</v>
      </c>
      <c r="L308" s="309">
        <v>20.63</v>
      </c>
      <c r="M308" s="309">
        <v>1.61</v>
      </c>
      <c r="N308" s="310">
        <v>0.997</v>
      </c>
      <c r="O308" s="309">
        <v>20.9</v>
      </c>
      <c r="P308" s="309">
        <v>21</v>
      </c>
      <c r="Q308" s="309">
        <v>2.06</v>
      </c>
      <c r="R308" s="310">
        <v>0.995</v>
      </c>
      <c r="S308" s="311">
        <v>60</v>
      </c>
      <c r="T308" s="312"/>
    </row>
    <row r="309" spans="1:20" x14ac:dyDescent="0.2">
      <c r="A309" s="312"/>
      <c r="B309" s="294" t="s">
        <v>9231</v>
      </c>
      <c r="C309" s="309"/>
      <c r="D309" s="309"/>
      <c r="E309" s="309"/>
      <c r="F309" s="310"/>
      <c r="G309" s="309">
        <v>17.84</v>
      </c>
      <c r="H309" s="309">
        <v>18.71</v>
      </c>
      <c r="I309" s="309">
        <v>5.63</v>
      </c>
      <c r="J309" s="310">
        <v>0.95399999999999996</v>
      </c>
      <c r="K309" s="309">
        <v>20.88</v>
      </c>
      <c r="L309" s="309">
        <v>21.89</v>
      </c>
      <c r="M309" s="309">
        <v>6.59</v>
      </c>
      <c r="N309" s="310">
        <v>0.95399999999999996</v>
      </c>
      <c r="O309" s="309">
        <v>18.98</v>
      </c>
      <c r="P309" s="309">
        <v>19.07</v>
      </c>
      <c r="Q309" s="309">
        <v>1.92</v>
      </c>
      <c r="R309" s="310">
        <v>0.995</v>
      </c>
      <c r="S309" s="311">
        <v>40</v>
      </c>
      <c r="T309" s="312"/>
    </row>
    <row r="310" spans="1:20" x14ac:dyDescent="0.2">
      <c r="A310" s="312"/>
      <c r="B310" s="294" t="s">
        <v>9232</v>
      </c>
      <c r="C310" s="309"/>
      <c r="D310" s="309"/>
      <c r="E310" s="309"/>
      <c r="F310" s="310"/>
      <c r="G310" s="309">
        <v>17.27</v>
      </c>
      <c r="H310" s="309">
        <v>17.28</v>
      </c>
      <c r="I310" s="309">
        <v>-0.26</v>
      </c>
      <c r="J310" s="310">
        <v>1</v>
      </c>
      <c r="K310" s="309">
        <v>20.21</v>
      </c>
      <c r="L310" s="309">
        <v>20.22</v>
      </c>
      <c r="M310" s="309">
        <v>-0.31</v>
      </c>
      <c r="N310" s="310">
        <v>1</v>
      </c>
      <c r="O310" s="309">
        <v>18.38</v>
      </c>
      <c r="P310" s="309">
        <v>19.11</v>
      </c>
      <c r="Q310" s="309">
        <v>5.24</v>
      </c>
      <c r="R310" s="310">
        <v>0.96199999999999997</v>
      </c>
      <c r="S310" s="311">
        <v>40</v>
      </c>
      <c r="T310" s="312"/>
    </row>
    <row r="311" spans="1:20" x14ac:dyDescent="0.2">
      <c r="A311" s="312"/>
      <c r="B311" s="294" t="s">
        <v>9233</v>
      </c>
      <c r="C311" s="309"/>
      <c r="D311" s="309"/>
      <c r="E311" s="309"/>
      <c r="F311" s="310"/>
      <c r="G311" s="309">
        <v>19.88</v>
      </c>
      <c r="H311" s="309">
        <v>20.28</v>
      </c>
      <c r="I311" s="309">
        <v>3.98</v>
      </c>
      <c r="J311" s="310">
        <v>0.98099999999999998</v>
      </c>
      <c r="K311" s="309">
        <v>21.58</v>
      </c>
      <c r="L311" s="309">
        <v>22.01</v>
      </c>
      <c r="M311" s="309">
        <v>4.32</v>
      </c>
      <c r="N311" s="310">
        <v>0.98099999999999998</v>
      </c>
      <c r="O311" s="309">
        <v>20.47</v>
      </c>
      <c r="P311" s="309">
        <v>20.47</v>
      </c>
      <c r="Q311" s="309">
        <v>0.31</v>
      </c>
      <c r="R311" s="310">
        <v>1</v>
      </c>
      <c r="S311" s="311">
        <v>40</v>
      </c>
      <c r="T311" s="312"/>
    </row>
    <row r="312" spans="1:20" x14ac:dyDescent="0.2">
      <c r="A312" s="312"/>
      <c r="B312" s="294" t="s">
        <v>9234</v>
      </c>
      <c r="C312" s="309"/>
      <c r="D312" s="309"/>
      <c r="E312" s="309"/>
      <c r="F312" s="310"/>
      <c r="G312" s="309">
        <v>22.62</v>
      </c>
      <c r="H312" s="309">
        <v>23.06</v>
      </c>
      <c r="I312" s="309">
        <v>4.5</v>
      </c>
      <c r="J312" s="310">
        <v>0.98099999999999998</v>
      </c>
      <c r="K312" s="309">
        <v>24.55</v>
      </c>
      <c r="L312" s="309">
        <v>25.03</v>
      </c>
      <c r="M312" s="309">
        <v>4.88</v>
      </c>
      <c r="N312" s="310">
        <v>0.98099999999999998</v>
      </c>
      <c r="O312" s="309">
        <v>23.34</v>
      </c>
      <c r="P312" s="309">
        <v>23.84</v>
      </c>
      <c r="Q312" s="309">
        <v>4.8899999999999997</v>
      </c>
      <c r="R312" s="310">
        <v>0.97899999999999998</v>
      </c>
      <c r="S312" s="311">
        <v>40</v>
      </c>
      <c r="T312" s="312"/>
    </row>
    <row r="313" spans="1:20" x14ac:dyDescent="0.2">
      <c r="A313" s="312"/>
      <c r="B313" s="294" t="s">
        <v>9235</v>
      </c>
      <c r="C313" s="309">
        <v>20.25</v>
      </c>
      <c r="D313" s="309">
        <v>20.25</v>
      </c>
      <c r="E313" s="309">
        <v>0.56999999999999995</v>
      </c>
      <c r="F313" s="310">
        <v>1</v>
      </c>
      <c r="G313" s="309">
        <v>0</v>
      </c>
      <c r="H313" s="309">
        <v>0</v>
      </c>
      <c r="I313" s="309">
        <v>0</v>
      </c>
      <c r="J313" s="310"/>
      <c r="K313" s="309">
        <v>0</v>
      </c>
      <c r="L313" s="309">
        <v>0</v>
      </c>
      <c r="M313" s="309">
        <v>0</v>
      </c>
      <c r="N313" s="310"/>
      <c r="O313" s="309"/>
      <c r="P313" s="309"/>
      <c r="Q313" s="309"/>
      <c r="R313" s="310"/>
      <c r="S313" s="311"/>
      <c r="T313" s="312"/>
    </row>
    <row r="314" spans="1:20" x14ac:dyDescent="0.2">
      <c r="A314" s="312"/>
      <c r="B314" s="294" t="s">
        <v>9236</v>
      </c>
      <c r="C314" s="309">
        <v>20.55</v>
      </c>
      <c r="D314" s="309">
        <v>20.61</v>
      </c>
      <c r="E314" s="309">
        <v>-1.54</v>
      </c>
      <c r="F314" s="310">
        <v>0.997</v>
      </c>
      <c r="G314" s="309">
        <v>0</v>
      </c>
      <c r="H314" s="309">
        <v>0</v>
      </c>
      <c r="I314" s="309">
        <v>0</v>
      </c>
      <c r="J314" s="310"/>
      <c r="K314" s="309">
        <v>0</v>
      </c>
      <c r="L314" s="309">
        <v>0</v>
      </c>
      <c r="M314" s="309">
        <v>0</v>
      </c>
      <c r="N314" s="310"/>
      <c r="O314" s="309"/>
      <c r="P314" s="309"/>
      <c r="Q314" s="309"/>
      <c r="R314" s="310"/>
      <c r="S314" s="311"/>
      <c r="T314" s="312"/>
    </row>
    <row r="315" spans="1:20" x14ac:dyDescent="0.2">
      <c r="A315" s="312"/>
      <c r="B315" s="294" t="s">
        <v>9237</v>
      </c>
      <c r="C315" s="309">
        <v>20.65</v>
      </c>
      <c r="D315" s="309">
        <v>20.8</v>
      </c>
      <c r="E315" s="309">
        <v>-2.4500000000000002</v>
      </c>
      <c r="F315" s="310">
        <v>0.99299999999999999</v>
      </c>
      <c r="G315" s="309">
        <v>0</v>
      </c>
      <c r="H315" s="309">
        <v>0</v>
      </c>
      <c r="I315" s="309">
        <v>0</v>
      </c>
      <c r="J315" s="310"/>
      <c r="K315" s="309">
        <v>0</v>
      </c>
      <c r="L315" s="309">
        <v>0</v>
      </c>
      <c r="M315" s="309">
        <v>0</v>
      </c>
      <c r="N315" s="310"/>
      <c r="O315" s="309"/>
      <c r="P315" s="309"/>
      <c r="Q315" s="309"/>
      <c r="R315" s="310"/>
      <c r="S315" s="311"/>
      <c r="T315" s="312"/>
    </row>
    <row r="316" spans="1:20" x14ac:dyDescent="0.2">
      <c r="A316" s="312"/>
      <c r="B316" s="294" t="s">
        <v>9238</v>
      </c>
      <c r="C316" s="309">
        <v>21.9</v>
      </c>
      <c r="D316" s="309">
        <v>22.12</v>
      </c>
      <c r="E316" s="309">
        <v>-3.09</v>
      </c>
      <c r="F316" s="310">
        <v>0.99</v>
      </c>
      <c r="G316" s="309">
        <v>0</v>
      </c>
      <c r="H316" s="309">
        <v>0</v>
      </c>
      <c r="I316" s="309">
        <v>0</v>
      </c>
      <c r="J316" s="310"/>
      <c r="K316" s="309">
        <v>0</v>
      </c>
      <c r="L316" s="309">
        <v>0</v>
      </c>
      <c r="M316" s="309">
        <v>0</v>
      </c>
      <c r="N316" s="310"/>
      <c r="O316" s="309"/>
      <c r="P316" s="309"/>
      <c r="Q316" s="309"/>
      <c r="R316" s="310"/>
      <c r="S316" s="311"/>
      <c r="T316" s="312"/>
    </row>
    <row r="317" spans="1:20" x14ac:dyDescent="0.2">
      <c r="A317" s="312"/>
      <c r="B317" s="294" t="s">
        <v>9239</v>
      </c>
      <c r="C317" s="309">
        <v>27.19</v>
      </c>
      <c r="D317" s="309">
        <v>27.39</v>
      </c>
      <c r="E317" s="309">
        <v>3.31</v>
      </c>
      <c r="F317" s="310">
        <v>0.99299999999999999</v>
      </c>
      <c r="G317" s="309">
        <v>18.46</v>
      </c>
      <c r="H317" s="309">
        <v>21.48</v>
      </c>
      <c r="I317" s="309">
        <v>10.97</v>
      </c>
      <c r="J317" s="310">
        <v>0.86</v>
      </c>
      <c r="K317" s="309">
        <v>20.239999999999998</v>
      </c>
      <c r="L317" s="309">
        <v>23.55</v>
      </c>
      <c r="M317" s="309">
        <v>12.03</v>
      </c>
      <c r="N317" s="310">
        <v>0.86</v>
      </c>
      <c r="O317" s="309">
        <v>20.47</v>
      </c>
      <c r="P317" s="309">
        <v>21.99</v>
      </c>
      <c r="Q317" s="309">
        <v>8.01</v>
      </c>
      <c r="R317" s="310">
        <v>0.93100000000000005</v>
      </c>
      <c r="S317" s="311">
        <v>50</v>
      </c>
      <c r="T317" s="312"/>
    </row>
    <row r="318" spans="1:20" x14ac:dyDescent="0.2">
      <c r="A318" s="312"/>
      <c r="B318" s="294" t="s">
        <v>9240</v>
      </c>
      <c r="C318" s="309">
        <v>20.49</v>
      </c>
      <c r="D318" s="309">
        <v>20.61</v>
      </c>
      <c r="E318" s="309">
        <v>-2.17</v>
      </c>
      <c r="F318" s="310">
        <v>0.99399999999999999</v>
      </c>
      <c r="G318" s="309">
        <v>14.56</v>
      </c>
      <c r="H318" s="309">
        <v>16.79</v>
      </c>
      <c r="I318" s="309">
        <v>8.36</v>
      </c>
      <c r="J318" s="310">
        <v>0.86699999999999999</v>
      </c>
      <c r="K318" s="309">
        <v>15.97</v>
      </c>
      <c r="L318" s="309">
        <v>18.41</v>
      </c>
      <c r="M318" s="309">
        <v>9.17</v>
      </c>
      <c r="N318" s="310">
        <v>0.86699999999999999</v>
      </c>
      <c r="O318" s="309">
        <v>16.690000000000001</v>
      </c>
      <c r="P318" s="309">
        <v>17.53</v>
      </c>
      <c r="Q318" s="309">
        <v>5.37</v>
      </c>
      <c r="R318" s="310">
        <v>0.95199999999999996</v>
      </c>
      <c r="S318" s="311">
        <v>50</v>
      </c>
      <c r="T318" s="312"/>
    </row>
    <row r="319" spans="1:20" x14ac:dyDescent="0.2">
      <c r="A319" s="312"/>
      <c r="B319" s="294" t="s">
        <v>9241</v>
      </c>
      <c r="C319" s="309">
        <v>22.19</v>
      </c>
      <c r="D319" s="309">
        <v>22.21</v>
      </c>
      <c r="E319" s="309">
        <v>-0.77</v>
      </c>
      <c r="F319" s="310">
        <v>0.999</v>
      </c>
      <c r="G319" s="309">
        <v>18.03</v>
      </c>
      <c r="H319" s="309">
        <v>18.64</v>
      </c>
      <c r="I319" s="309">
        <v>4.71</v>
      </c>
      <c r="J319" s="310">
        <v>0.96799999999999997</v>
      </c>
      <c r="K319" s="309">
        <v>19.010000000000002</v>
      </c>
      <c r="L319" s="309">
        <v>19.649999999999999</v>
      </c>
      <c r="M319" s="309">
        <v>4.97</v>
      </c>
      <c r="N319" s="310">
        <v>0.96799999999999997</v>
      </c>
      <c r="O319" s="309">
        <v>18</v>
      </c>
      <c r="P319" s="309">
        <v>18.940000000000001</v>
      </c>
      <c r="Q319" s="309">
        <v>5.9</v>
      </c>
      <c r="R319" s="310">
        <v>0.95</v>
      </c>
      <c r="S319" s="311">
        <v>50</v>
      </c>
      <c r="T319" s="312"/>
    </row>
    <row r="320" spans="1:20" x14ac:dyDescent="0.2">
      <c r="A320" s="312"/>
      <c r="B320" s="294" t="s">
        <v>9242</v>
      </c>
      <c r="C320" s="309">
        <v>19.350000000000001</v>
      </c>
      <c r="D320" s="309">
        <v>19.72</v>
      </c>
      <c r="E320" s="309">
        <v>-3.82</v>
      </c>
      <c r="F320" s="310">
        <v>0.98099999999999998</v>
      </c>
      <c r="G320" s="309">
        <v>16.72</v>
      </c>
      <c r="H320" s="309">
        <v>17.14</v>
      </c>
      <c r="I320" s="309">
        <v>3.78</v>
      </c>
      <c r="J320" s="310">
        <v>0.97499999999999998</v>
      </c>
      <c r="K320" s="309">
        <v>17.63</v>
      </c>
      <c r="L320" s="309">
        <v>18.07</v>
      </c>
      <c r="M320" s="309">
        <v>3.98</v>
      </c>
      <c r="N320" s="310">
        <v>0.97499999999999998</v>
      </c>
      <c r="O320" s="309">
        <v>16.89</v>
      </c>
      <c r="P320" s="309">
        <v>17.46</v>
      </c>
      <c r="Q320" s="309">
        <v>4.43</v>
      </c>
      <c r="R320" s="310">
        <v>0.96699999999999997</v>
      </c>
      <c r="S320" s="311">
        <v>50</v>
      </c>
      <c r="T320" s="312"/>
    </row>
    <row r="321" spans="1:20" x14ac:dyDescent="0.2">
      <c r="A321" s="312"/>
      <c r="B321" s="294" t="s">
        <v>9243</v>
      </c>
      <c r="C321" s="309">
        <v>24.12</v>
      </c>
      <c r="D321" s="309">
        <v>24.16</v>
      </c>
      <c r="E321" s="309">
        <v>1.36</v>
      </c>
      <c r="F321" s="310">
        <v>0.998</v>
      </c>
      <c r="G321" s="309">
        <v>19.96</v>
      </c>
      <c r="H321" s="309">
        <v>20.059999999999999</v>
      </c>
      <c r="I321" s="309">
        <v>2.0299999999999998</v>
      </c>
      <c r="J321" s="310">
        <v>0.995</v>
      </c>
      <c r="K321" s="309">
        <v>23.33</v>
      </c>
      <c r="L321" s="309">
        <v>23.45</v>
      </c>
      <c r="M321" s="309">
        <v>2.38</v>
      </c>
      <c r="N321" s="310">
        <v>0.995</v>
      </c>
      <c r="O321" s="309">
        <v>22.36</v>
      </c>
      <c r="P321" s="309">
        <v>22.82</v>
      </c>
      <c r="Q321" s="309">
        <v>4.55</v>
      </c>
      <c r="R321" s="310">
        <v>0.98</v>
      </c>
      <c r="S321" s="311">
        <v>36</v>
      </c>
      <c r="T321" s="312"/>
    </row>
    <row r="322" spans="1:20" x14ac:dyDescent="0.2">
      <c r="A322" s="312"/>
      <c r="B322" s="294" t="s">
        <v>9244</v>
      </c>
      <c r="C322" s="309">
        <v>23.61</v>
      </c>
      <c r="D322" s="309">
        <v>23.62</v>
      </c>
      <c r="E322" s="309">
        <v>0.86</v>
      </c>
      <c r="F322" s="310">
        <v>0.999</v>
      </c>
      <c r="G322" s="309">
        <v>20.260000000000002</v>
      </c>
      <c r="H322" s="309">
        <v>20.3</v>
      </c>
      <c r="I322" s="309">
        <v>1.28</v>
      </c>
      <c r="J322" s="310">
        <v>0.998</v>
      </c>
      <c r="K322" s="309">
        <v>23.68</v>
      </c>
      <c r="L322" s="309">
        <v>23.73</v>
      </c>
      <c r="M322" s="309">
        <v>1.49</v>
      </c>
      <c r="N322" s="310">
        <v>0.998</v>
      </c>
      <c r="O322" s="309">
        <v>22.59</v>
      </c>
      <c r="P322" s="309">
        <v>22.87</v>
      </c>
      <c r="Q322" s="309">
        <v>3.59</v>
      </c>
      <c r="R322" s="310">
        <v>0.98799999999999999</v>
      </c>
      <c r="S322" s="311">
        <v>36</v>
      </c>
      <c r="T322" s="312"/>
    </row>
    <row r="323" spans="1:20" x14ac:dyDescent="0.2">
      <c r="A323" s="312"/>
      <c r="B323" s="294" t="s">
        <v>9245</v>
      </c>
      <c r="C323" s="309">
        <v>21.78</v>
      </c>
      <c r="D323" s="309">
        <v>21.84</v>
      </c>
      <c r="E323" s="309">
        <v>-1.65</v>
      </c>
      <c r="F323" s="310">
        <v>0.997</v>
      </c>
      <c r="G323" s="309">
        <v>17.27</v>
      </c>
      <c r="H323" s="309">
        <v>17.3</v>
      </c>
      <c r="I323" s="309">
        <v>-1.01</v>
      </c>
      <c r="J323" s="310">
        <v>0.998</v>
      </c>
      <c r="K323" s="309">
        <v>19.45</v>
      </c>
      <c r="L323" s="309">
        <v>19.48</v>
      </c>
      <c r="M323" s="309">
        <v>-1.1400000000000001</v>
      </c>
      <c r="N323" s="310">
        <v>0.998</v>
      </c>
      <c r="O323" s="309">
        <v>19.32</v>
      </c>
      <c r="P323" s="309">
        <v>19.329999999999998</v>
      </c>
      <c r="Q323" s="309">
        <v>0.7</v>
      </c>
      <c r="R323" s="310">
        <v>0.999</v>
      </c>
      <c r="S323" s="311">
        <v>36</v>
      </c>
      <c r="T323" s="312"/>
    </row>
    <row r="324" spans="1:20" x14ac:dyDescent="0.2">
      <c r="A324" s="312"/>
      <c r="B324" s="294" t="s">
        <v>9246</v>
      </c>
      <c r="C324" s="309">
        <v>25.23</v>
      </c>
      <c r="D324" s="309">
        <v>25.26</v>
      </c>
      <c r="E324" s="309">
        <v>-1.41</v>
      </c>
      <c r="F324" s="310">
        <v>0.998</v>
      </c>
      <c r="G324" s="309">
        <v>18.05</v>
      </c>
      <c r="H324" s="309">
        <v>18.45</v>
      </c>
      <c r="I324" s="309">
        <v>3.84</v>
      </c>
      <c r="J324" s="310">
        <v>0.97799999999999998</v>
      </c>
      <c r="K324" s="309">
        <v>20.32</v>
      </c>
      <c r="L324" s="309">
        <v>20.78</v>
      </c>
      <c r="M324" s="309">
        <v>4.33</v>
      </c>
      <c r="N324" s="310">
        <v>0.97799999999999998</v>
      </c>
      <c r="O324" s="309">
        <v>20.190000000000001</v>
      </c>
      <c r="P324" s="309">
        <v>20.190000000000001</v>
      </c>
      <c r="Q324" s="309">
        <v>0.33</v>
      </c>
      <c r="R324" s="310">
        <v>1</v>
      </c>
      <c r="S324" s="311">
        <v>36</v>
      </c>
      <c r="T324" s="312"/>
    </row>
    <row r="325" spans="1:20" x14ac:dyDescent="0.2">
      <c r="A325" s="312"/>
      <c r="B325" s="294" t="s">
        <v>9247</v>
      </c>
      <c r="C325" s="309">
        <v>21.78</v>
      </c>
      <c r="D325" s="309">
        <v>22.85</v>
      </c>
      <c r="E325" s="309">
        <v>6.91</v>
      </c>
      <c r="F325" s="310">
        <v>0.95299999999999996</v>
      </c>
      <c r="G325" s="309">
        <v>14.71</v>
      </c>
      <c r="H325" s="309">
        <v>14.87</v>
      </c>
      <c r="I325" s="309">
        <v>2.15</v>
      </c>
      <c r="J325" s="310">
        <v>0.98899999999999999</v>
      </c>
      <c r="K325" s="309">
        <v>17.690000000000001</v>
      </c>
      <c r="L325" s="309">
        <v>17.87</v>
      </c>
      <c r="M325" s="309">
        <v>2.59</v>
      </c>
      <c r="N325" s="310">
        <v>0.98899999999999999</v>
      </c>
      <c r="O325" s="309">
        <v>15.99</v>
      </c>
      <c r="P325" s="309">
        <v>15.99</v>
      </c>
      <c r="Q325" s="309">
        <v>0.24</v>
      </c>
      <c r="R325" s="310">
        <v>1</v>
      </c>
      <c r="S325" s="311">
        <v>50</v>
      </c>
      <c r="T325" s="312"/>
    </row>
    <row r="326" spans="1:20" x14ac:dyDescent="0.2">
      <c r="A326" s="312"/>
      <c r="B326" s="294" t="s">
        <v>9248</v>
      </c>
      <c r="C326" s="309">
        <v>19.43</v>
      </c>
      <c r="D326" s="309">
        <v>20.04</v>
      </c>
      <c r="E326" s="309">
        <v>4.93</v>
      </c>
      <c r="F326" s="310">
        <v>0.96899999999999997</v>
      </c>
      <c r="G326" s="309">
        <v>11.91</v>
      </c>
      <c r="H326" s="309">
        <v>13.06</v>
      </c>
      <c r="I326" s="309">
        <v>5.37</v>
      </c>
      <c r="J326" s="310">
        <v>0.91200000000000003</v>
      </c>
      <c r="K326" s="309">
        <v>14.32</v>
      </c>
      <c r="L326" s="309">
        <v>15.7</v>
      </c>
      <c r="M326" s="309">
        <v>6.45</v>
      </c>
      <c r="N326" s="310">
        <v>0.91200000000000003</v>
      </c>
      <c r="O326" s="309">
        <v>12.94</v>
      </c>
      <c r="P326" s="309">
        <v>12.96</v>
      </c>
      <c r="Q326" s="309">
        <v>0.72</v>
      </c>
      <c r="R326" s="310">
        <v>0.998</v>
      </c>
      <c r="S326" s="311">
        <v>50</v>
      </c>
      <c r="T326" s="312"/>
    </row>
    <row r="327" spans="1:20" x14ac:dyDescent="0.2">
      <c r="A327" s="312"/>
      <c r="B327" s="294" t="s">
        <v>9249</v>
      </c>
      <c r="C327" s="309">
        <v>16.47</v>
      </c>
      <c r="D327" s="309">
        <v>16.86</v>
      </c>
      <c r="E327" s="309">
        <v>3.59</v>
      </c>
      <c r="F327" s="310">
        <v>0.97699999999999998</v>
      </c>
      <c r="G327" s="309">
        <v>10.28</v>
      </c>
      <c r="H327" s="309">
        <v>11.38</v>
      </c>
      <c r="I327" s="309">
        <v>4.8899999999999997</v>
      </c>
      <c r="J327" s="310">
        <v>0.90300000000000002</v>
      </c>
      <c r="K327" s="309">
        <v>11.65</v>
      </c>
      <c r="L327" s="309">
        <v>12.9</v>
      </c>
      <c r="M327" s="309">
        <v>5.54</v>
      </c>
      <c r="N327" s="310">
        <v>0.90300000000000002</v>
      </c>
      <c r="O327" s="309">
        <v>11.29</v>
      </c>
      <c r="P327" s="309">
        <v>12.5</v>
      </c>
      <c r="Q327" s="309">
        <v>5.37</v>
      </c>
      <c r="R327" s="310">
        <v>0.90300000000000002</v>
      </c>
      <c r="S327" s="311">
        <v>50</v>
      </c>
      <c r="T327" s="312"/>
    </row>
    <row r="328" spans="1:20" x14ac:dyDescent="0.2">
      <c r="A328" s="312"/>
      <c r="B328" s="294" t="s">
        <v>9250</v>
      </c>
      <c r="C328" s="309">
        <v>15.38</v>
      </c>
      <c r="D328" s="309">
        <v>15.56</v>
      </c>
      <c r="E328" s="309">
        <v>2.38</v>
      </c>
      <c r="F328" s="310">
        <v>0.98799999999999999</v>
      </c>
      <c r="G328" s="309">
        <v>9.0399999999999991</v>
      </c>
      <c r="H328" s="309">
        <v>9.9600000000000009</v>
      </c>
      <c r="I328" s="309">
        <v>4.17</v>
      </c>
      <c r="J328" s="310">
        <v>0.90800000000000003</v>
      </c>
      <c r="K328" s="309">
        <v>10.24</v>
      </c>
      <c r="L328" s="309">
        <v>11.28</v>
      </c>
      <c r="M328" s="309">
        <v>4.7300000000000004</v>
      </c>
      <c r="N328" s="310">
        <v>0.90800000000000003</v>
      </c>
      <c r="O328" s="309">
        <v>9.93</v>
      </c>
      <c r="P328" s="309">
        <v>10.94</v>
      </c>
      <c r="Q328" s="309">
        <v>4.58</v>
      </c>
      <c r="R328" s="310">
        <v>0.90800000000000003</v>
      </c>
      <c r="S328" s="311">
        <v>50</v>
      </c>
      <c r="T328" s="312"/>
    </row>
    <row r="329" spans="1:20" x14ac:dyDescent="0.2">
      <c r="A329" s="312"/>
      <c r="B329" s="294" t="s">
        <v>9251</v>
      </c>
      <c r="C329" s="309">
        <v>21.93</v>
      </c>
      <c r="D329" s="309">
        <v>23.1</v>
      </c>
      <c r="E329" s="309">
        <v>7.25</v>
      </c>
      <c r="F329" s="310">
        <v>0.95</v>
      </c>
      <c r="G329" s="309">
        <v>18.03</v>
      </c>
      <c r="H329" s="309">
        <v>18.059999999999999</v>
      </c>
      <c r="I329" s="309">
        <v>0.89</v>
      </c>
      <c r="J329" s="310">
        <v>0.999</v>
      </c>
      <c r="K329" s="309">
        <v>22</v>
      </c>
      <c r="L329" s="309">
        <v>22.02</v>
      </c>
      <c r="M329" s="309">
        <v>1.0900000000000001</v>
      </c>
      <c r="N329" s="310">
        <v>0.999</v>
      </c>
      <c r="O329" s="309">
        <v>22.49</v>
      </c>
      <c r="P329" s="309">
        <v>22.98</v>
      </c>
      <c r="Q329" s="309">
        <v>4.6899999999999995</v>
      </c>
      <c r="R329" s="310">
        <v>0.97899999999999998</v>
      </c>
      <c r="S329" s="311">
        <v>50</v>
      </c>
      <c r="T329" s="312"/>
    </row>
    <row r="330" spans="1:20" x14ac:dyDescent="0.2">
      <c r="A330" s="312"/>
      <c r="B330" s="294" t="s">
        <v>9252</v>
      </c>
      <c r="C330" s="309">
        <v>21.8</v>
      </c>
      <c r="D330" s="309">
        <v>22.76</v>
      </c>
      <c r="E330" s="309">
        <v>6.56</v>
      </c>
      <c r="F330" s="310">
        <v>0.95799999999999996</v>
      </c>
      <c r="G330" s="309">
        <v>18.25</v>
      </c>
      <c r="H330" s="309">
        <v>18.28</v>
      </c>
      <c r="I330" s="309">
        <v>-1</v>
      </c>
      <c r="J330" s="310">
        <v>0.999</v>
      </c>
      <c r="K330" s="309">
        <v>22.26</v>
      </c>
      <c r="L330" s="309">
        <v>22.29</v>
      </c>
      <c r="M330" s="309">
        <v>-1.22</v>
      </c>
      <c r="N330" s="310">
        <v>0.999</v>
      </c>
      <c r="O330" s="309">
        <v>22.54</v>
      </c>
      <c r="P330" s="309">
        <v>22.83</v>
      </c>
      <c r="Q330" s="309">
        <v>3.59</v>
      </c>
      <c r="R330" s="310">
        <v>0.98799999999999999</v>
      </c>
      <c r="S330" s="311">
        <v>50</v>
      </c>
      <c r="T330" s="312"/>
    </row>
    <row r="331" spans="1:20" x14ac:dyDescent="0.2">
      <c r="A331" s="312"/>
      <c r="B331" s="294" t="s">
        <v>9253</v>
      </c>
      <c r="C331" s="309">
        <v>20.09</v>
      </c>
      <c r="D331" s="309">
        <v>20.32</v>
      </c>
      <c r="E331" s="309">
        <v>3.04</v>
      </c>
      <c r="F331" s="310">
        <v>0.98899999999999999</v>
      </c>
      <c r="G331" s="309">
        <v>17.579999999999998</v>
      </c>
      <c r="H331" s="309">
        <v>17.78</v>
      </c>
      <c r="I331" s="309">
        <v>2.67</v>
      </c>
      <c r="J331" s="310">
        <v>0.98899999999999999</v>
      </c>
      <c r="K331" s="309">
        <v>18.84</v>
      </c>
      <c r="L331" s="309">
        <v>19.059999999999999</v>
      </c>
      <c r="M331" s="309">
        <v>2.86</v>
      </c>
      <c r="N331" s="310">
        <v>0.98899999999999999</v>
      </c>
      <c r="O331" s="309">
        <v>19.82</v>
      </c>
      <c r="P331" s="309">
        <v>19.82</v>
      </c>
      <c r="Q331" s="309">
        <v>0.3</v>
      </c>
      <c r="R331" s="310">
        <v>1</v>
      </c>
      <c r="S331" s="311">
        <v>50</v>
      </c>
      <c r="T331" s="312"/>
    </row>
    <row r="332" spans="1:20" x14ac:dyDescent="0.2">
      <c r="A332" s="312"/>
      <c r="B332" s="294" t="s">
        <v>9254</v>
      </c>
      <c r="C332" s="309">
        <v>21.68</v>
      </c>
      <c r="D332" s="309">
        <v>22.03</v>
      </c>
      <c r="E332" s="309">
        <v>3.9</v>
      </c>
      <c r="F332" s="310">
        <v>0.98399999999999999</v>
      </c>
      <c r="G332" s="309">
        <v>18.989999999999998</v>
      </c>
      <c r="H332" s="309">
        <v>19.18</v>
      </c>
      <c r="I332" s="309">
        <v>2.65</v>
      </c>
      <c r="J332" s="310">
        <v>0.99</v>
      </c>
      <c r="K332" s="309">
        <v>20.350000000000001</v>
      </c>
      <c r="L332" s="309">
        <v>20.55</v>
      </c>
      <c r="M332" s="309">
        <v>2.84</v>
      </c>
      <c r="N332" s="310">
        <v>0.99</v>
      </c>
      <c r="O332" s="309">
        <v>21.46</v>
      </c>
      <c r="P332" s="309">
        <v>21.47</v>
      </c>
      <c r="Q332" s="309">
        <v>0.43</v>
      </c>
      <c r="R332" s="310">
        <v>1</v>
      </c>
      <c r="S332" s="311">
        <v>50</v>
      </c>
      <c r="T332" s="312"/>
    </row>
    <row r="333" spans="1:20" x14ac:dyDescent="0.2">
      <c r="A333" s="312"/>
      <c r="B333" s="294" t="s">
        <v>9255</v>
      </c>
      <c r="C333" s="309">
        <v>1.41</v>
      </c>
      <c r="D333" s="309">
        <v>2.04</v>
      </c>
      <c r="E333" s="309">
        <v>1.47</v>
      </c>
      <c r="F333" s="310">
        <v>0.69399999999999995</v>
      </c>
      <c r="G333" s="309"/>
      <c r="H333" s="309"/>
      <c r="I333" s="309"/>
      <c r="J333" s="310"/>
      <c r="K333" s="309"/>
      <c r="L333" s="309"/>
      <c r="M333" s="309"/>
      <c r="N333" s="310"/>
      <c r="O333" s="309"/>
      <c r="P333" s="309"/>
      <c r="Q333" s="309"/>
      <c r="R333" s="310"/>
      <c r="S333" s="311">
        <v>6</v>
      </c>
      <c r="T333" s="312"/>
    </row>
    <row r="334" spans="1:20" x14ac:dyDescent="0.2">
      <c r="A334" s="312"/>
      <c r="B334" s="294" t="s">
        <v>9256</v>
      </c>
      <c r="C334" s="309">
        <v>1.29</v>
      </c>
      <c r="D334" s="309">
        <v>1.84</v>
      </c>
      <c r="E334" s="309">
        <v>1.31</v>
      </c>
      <c r="F334" s="310">
        <v>0.70199999999999996</v>
      </c>
      <c r="G334" s="309"/>
      <c r="H334" s="309"/>
      <c r="I334" s="309"/>
      <c r="J334" s="310"/>
      <c r="K334" s="309"/>
      <c r="L334" s="309"/>
      <c r="M334" s="309"/>
      <c r="N334" s="310"/>
      <c r="O334" s="309"/>
      <c r="P334" s="309"/>
      <c r="Q334" s="309"/>
      <c r="R334" s="310"/>
      <c r="S334" s="311">
        <v>6</v>
      </c>
      <c r="T334" s="312"/>
    </row>
    <row r="335" spans="1:20" x14ac:dyDescent="0.2">
      <c r="A335" s="312"/>
      <c r="B335" s="294" t="s">
        <v>9257</v>
      </c>
      <c r="C335" s="309">
        <v>1.33</v>
      </c>
      <c r="D335" s="309">
        <v>1.9</v>
      </c>
      <c r="E335" s="309">
        <v>1.35</v>
      </c>
      <c r="F335" s="310">
        <v>0.69899999999999995</v>
      </c>
      <c r="G335" s="309"/>
      <c r="H335" s="309"/>
      <c r="I335" s="309"/>
      <c r="J335" s="310"/>
      <c r="K335" s="309"/>
      <c r="L335" s="309"/>
      <c r="M335" s="309"/>
      <c r="N335" s="310"/>
      <c r="O335" s="309"/>
      <c r="P335" s="309"/>
      <c r="Q335" s="309"/>
      <c r="R335" s="310"/>
      <c r="S335" s="311">
        <v>6</v>
      </c>
      <c r="T335" s="312"/>
    </row>
    <row r="336" spans="1:20" x14ac:dyDescent="0.2">
      <c r="A336" s="312"/>
      <c r="B336" s="294" t="s">
        <v>9258</v>
      </c>
      <c r="C336" s="309">
        <v>1.25</v>
      </c>
      <c r="D336" s="309">
        <v>1.72</v>
      </c>
      <c r="E336" s="309">
        <v>1.18</v>
      </c>
      <c r="F336" s="310">
        <v>0.72799999999999998</v>
      </c>
      <c r="G336" s="309"/>
      <c r="H336" s="309"/>
      <c r="I336" s="309"/>
      <c r="J336" s="310"/>
      <c r="K336" s="309"/>
      <c r="L336" s="309"/>
      <c r="M336" s="309"/>
      <c r="N336" s="310"/>
      <c r="O336" s="309"/>
      <c r="P336" s="309"/>
      <c r="Q336" s="309"/>
      <c r="R336" s="310"/>
      <c r="S336" s="311">
        <v>6</v>
      </c>
      <c r="T336" s="312"/>
    </row>
    <row r="337" spans="1:20" x14ac:dyDescent="0.2">
      <c r="A337" s="312"/>
      <c r="B337" s="294" t="s">
        <v>9259</v>
      </c>
      <c r="C337" s="309">
        <v>15.41</v>
      </c>
      <c r="D337" s="309">
        <v>15.99</v>
      </c>
      <c r="E337" s="309">
        <v>4.2699999999999996</v>
      </c>
      <c r="F337" s="310">
        <v>0.96399999999999997</v>
      </c>
      <c r="G337" s="309">
        <v>14.94</v>
      </c>
      <c r="H337" s="309">
        <v>15.88</v>
      </c>
      <c r="I337" s="309">
        <v>5.37</v>
      </c>
      <c r="J337" s="310">
        <v>0.94099999999999995</v>
      </c>
      <c r="K337" s="309">
        <v>17.649999999999999</v>
      </c>
      <c r="L337" s="309">
        <v>18.75</v>
      </c>
      <c r="M337" s="309">
        <v>6.34</v>
      </c>
      <c r="N337" s="310">
        <v>0.94099999999999995</v>
      </c>
      <c r="O337" s="309">
        <v>15.97</v>
      </c>
      <c r="P337" s="309">
        <v>16.23</v>
      </c>
      <c r="Q337" s="309">
        <v>2.89</v>
      </c>
      <c r="R337" s="310">
        <v>0.98399999999999999</v>
      </c>
      <c r="S337" s="311">
        <v>24</v>
      </c>
      <c r="T337" s="312"/>
    </row>
    <row r="338" spans="1:20" x14ac:dyDescent="0.2">
      <c r="A338" s="312"/>
      <c r="B338" s="294" t="s">
        <v>9260</v>
      </c>
      <c r="C338" s="309">
        <v>14.53</v>
      </c>
      <c r="D338" s="309">
        <v>14.9</v>
      </c>
      <c r="E338" s="309">
        <v>3.31</v>
      </c>
      <c r="F338" s="310">
        <v>0.97499999999999998</v>
      </c>
      <c r="G338" s="309">
        <v>14.62</v>
      </c>
      <c r="H338" s="309">
        <v>15.01</v>
      </c>
      <c r="I338" s="309">
        <v>3.39</v>
      </c>
      <c r="J338" s="310">
        <v>0.97399999999999998</v>
      </c>
      <c r="K338" s="309">
        <v>17.27</v>
      </c>
      <c r="L338" s="309">
        <v>17.72</v>
      </c>
      <c r="M338" s="309">
        <v>4.01</v>
      </c>
      <c r="N338" s="310">
        <v>0.97399999999999998</v>
      </c>
      <c r="O338" s="309">
        <v>15.62</v>
      </c>
      <c r="P338" s="309">
        <v>15.77</v>
      </c>
      <c r="Q338" s="309">
        <v>2.1800000000000002</v>
      </c>
      <c r="R338" s="310">
        <v>0.99</v>
      </c>
      <c r="S338" s="311">
        <v>24</v>
      </c>
      <c r="T338" s="312"/>
    </row>
    <row r="339" spans="1:20" x14ac:dyDescent="0.2">
      <c r="A339" s="312"/>
      <c r="B339" s="294" t="s">
        <v>9261</v>
      </c>
      <c r="C339" s="309">
        <v>11.17</v>
      </c>
      <c r="D339" s="309">
        <v>11.19</v>
      </c>
      <c r="E339" s="309">
        <v>-0.71</v>
      </c>
      <c r="F339" s="310">
        <v>0.998</v>
      </c>
      <c r="G339" s="309">
        <v>11.81</v>
      </c>
      <c r="H339" s="309">
        <v>11.98</v>
      </c>
      <c r="I339" s="309">
        <v>2.04</v>
      </c>
      <c r="J339" s="310">
        <v>0.98499999999999999</v>
      </c>
      <c r="K339" s="309">
        <v>13.11</v>
      </c>
      <c r="L339" s="309">
        <v>13.31</v>
      </c>
      <c r="M339" s="309">
        <v>2.27</v>
      </c>
      <c r="N339" s="310">
        <v>0.98499999999999999</v>
      </c>
      <c r="O339" s="309">
        <v>13.05</v>
      </c>
      <c r="P339" s="309">
        <v>13.74</v>
      </c>
      <c r="Q339" s="309">
        <v>4.28</v>
      </c>
      <c r="R339" s="310">
        <v>0.95</v>
      </c>
      <c r="S339" s="311">
        <v>24</v>
      </c>
      <c r="T339" s="312"/>
    </row>
    <row r="340" spans="1:20" x14ac:dyDescent="0.2">
      <c r="A340" s="312"/>
      <c r="B340" s="294" t="s">
        <v>9262</v>
      </c>
      <c r="C340" s="309">
        <v>11.69</v>
      </c>
      <c r="D340" s="309">
        <v>11.69</v>
      </c>
      <c r="E340" s="309">
        <v>0</v>
      </c>
      <c r="F340" s="310">
        <v>1</v>
      </c>
      <c r="G340" s="309">
        <v>11.98</v>
      </c>
      <c r="H340" s="309">
        <v>12.22</v>
      </c>
      <c r="I340" s="309">
        <v>2.4300000000000002</v>
      </c>
      <c r="J340" s="310">
        <v>0.98</v>
      </c>
      <c r="K340" s="309">
        <v>13.3</v>
      </c>
      <c r="L340" s="309">
        <v>13.57</v>
      </c>
      <c r="M340" s="309">
        <v>2.7</v>
      </c>
      <c r="N340" s="310">
        <v>0.98</v>
      </c>
      <c r="O340" s="309">
        <v>13.24</v>
      </c>
      <c r="P340" s="309">
        <v>14.01</v>
      </c>
      <c r="Q340" s="309">
        <v>4.5600000000000005</v>
      </c>
      <c r="R340" s="310">
        <v>0.94599999999999995</v>
      </c>
      <c r="S340" s="311">
        <v>24</v>
      </c>
      <c r="T340" s="312"/>
    </row>
    <row r="341" spans="1:20" x14ac:dyDescent="0.2">
      <c r="A341" s="312"/>
      <c r="B341" s="294" t="s">
        <v>9263</v>
      </c>
      <c r="C341" s="309">
        <v>9.91</v>
      </c>
      <c r="D341" s="309">
        <v>9.91</v>
      </c>
      <c r="E341" s="309">
        <v>0.05</v>
      </c>
      <c r="F341" s="310">
        <v>1</v>
      </c>
      <c r="G341" s="309">
        <v>11.97</v>
      </c>
      <c r="H341" s="309">
        <v>12.59</v>
      </c>
      <c r="I341" s="309">
        <v>3.89</v>
      </c>
      <c r="J341" s="310">
        <v>0.95099999999999996</v>
      </c>
      <c r="K341" s="309">
        <v>14.1</v>
      </c>
      <c r="L341" s="309">
        <v>14.82</v>
      </c>
      <c r="M341" s="309">
        <v>4.58</v>
      </c>
      <c r="N341" s="310">
        <v>0.95099999999999996</v>
      </c>
      <c r="O341" s="309">
        <v>12.97</v>
      </c>
      <c r="P341" s="309">
        <v>12.97</v>
      </c>
      <c r="Q341" s="309">
        <v>0.21</v>
      </c>
      <c r="R341" s="310">
        <v>1</v>
      </c>
      <c r="S341" s="311">
        <v>25</v>
      </c>
      <c r="T341" s="312"/>
    </row>
    <row r="342" spans="1:20" x14ac:dyDescent="0.2">
      <c r="A342" s="312"/>
      <c r="B342" s="294" t="s">
        <v>9264</v>
      </c>
      <c r="C342" s="309">
        <v>10.029999999999999</v>
      </c>
      <c r="D342" s="309">
        <v>10.029999999999999</v>
      </c>
      <c r="E342" s="309">
        <v>-0.11</v>
      </c>
      <c r="F342" s="310">
        <v>1</v>
      </c>
      <c r="G342" s="309">
        <v>11.71</v>
      </c>
      <c r="H342" s="309">
        <v>12.24</v>
      </c>
      <c r="I342" s="309">
        <v>3.54</v>
      </c>
      <c r="J342" s="310">
        <v>0.95699999999999996</v>
      </c>
      <c r="K342" s="309">
        <v>13.79</v>
      </c>
      <c r="L342" s="309">
        <v>14.41</v>
      </c>
      <c r="M342" s="309">
        <v>4.17</v>
      </c>
      <c r="N342" s="310">
        <v>0.95699999999999996</v>
      </c>
      <c r="O342" s="309">
        <v>12.68</v>
      </c>
      <c r="P342" s="309">
        <v>13.77</v>
      </c>
      <c r="Q342" s="309">
        <v>5.35</v>
      </c>
      <c r="R342" s="310">
        <v>0.92100000000000004</v>
      </c>
      <c r="S342" s="311">
        <v>25</v>
      </c>
      <c r="T342" s="312"/>
    </row>
    <row r="343" spans="1:20" x14ac:dyDescent="0.2">
      <c r="A343" s="312"/>
      <c r="B343" s="294" t="s">
        <v>9265</v>
      </c>
      <c r="C343" s="309">
        <v>8.18</v>
      </c>
      <c r="D343" s="309">
        <v>8.4600000000000009</v>
      </c>
      <c r="E343" s="309">
        <v>-2.1800000000000002</v>
      </c>
      <c r="F343" s="310">
        <v>0.96599999999999997</v>
      </c>
      <c r="G343" s="309">
        <v>9.99</v>
      </c>
      <c r="H343" s="309">
        <v>10.119999999999999</v>
      </c>
      <c r="I343" s="309">
        <v>1.59</v>
      </c>
      <c r="J343" s="310">
        <v>0.98799999999999999</v>
      </c>
      <c r="K343" s="309">
        <v>11.12</v>
      </c>
      <c r="L343" s="309">
        <v>11.26</v>
      </c>
      <c r="M343" s="309">
        <v>1.76</v>
      </c>
      <c r="N343" s="310">
        <v>0.98799999999999999</v>
      </c>
      <c r="O343" s="309">
        <v>11.27</v>
      </c>
      <c r="P343" s="309">
        <v>11.71</v>
      </c>
      <c r="Q343" s="309">
        <v>3.19</v>
      </c>
      <c r="R343" s="310">
        <v>0.96199999999999997</v>
      </c>
      <c r="S343" s="311">
        <v>25</v>
      </c>
      <c r="T343" s="312"/>
    </row>
    <row r="344" spans="1:20" x14ac:dyDescent="0.2">
      <c r="A344" s="312"/>
      <c r="B344" s="294" t="s">
        <v>9266</v>
      </c>
      <c r="C344" s="309">
        <v>9.5</v>
      </c>
      <c r="D344" s="309">
        <v>9.6199999999999992</v>
      </c>
      <c r="E344" s="309">
        <v>-1.5</v>
      </c>
      <c r="F344" s="310">
        <v>0.98799999999999999</v>
      </c>
      <c r="G344" s="309">
        <v>10.34</v>
      </c>
      <c r="H344" s="309">
        <v>10.49</v>
      </c>
      <c r="I344" s="309">
        <v>1.76</v>
      </c>
      <c r="J344" s="310">
        <v>0.98599999999999999</v>
      </c>
      <c r="K344" s="309">
        <v>11.51</v>
      </c>
      <c r="L344" s="309">
        <v>11.67</v>
      </c>
      <c r="M344" s="309">
        <v>1.96</v>
      </c>
      <c r="N344" s="310">
        <v>0.98599999999999999</v>
      </c>
      <c r="O344" s="309">
        <v>11.66</v>
      </c>
      <c r="P344" s="309">
        <v>12.12</v>
      </c>
      <c r="Q344" s="309">
        <v>3.32</v>
      </c>
      <c r="R344" s="310">
        <v>0.96199999999999997</v>
      </c>
      <c r="S344" s="311">
        <v>25</v>
      </c>
      <c r="T344" s="312"/>
    </row>
    <row r="345" spans="1:20" x14ac:dyDescent="0.2">
      <c r="A345" s="312"/>
      <c r="B345" s="294" t="s">
        <v>9267</v>
      </c>
      <c r="C345" s="309">
        <v>29.82</v>
      </c>
      <c r="D345" s="309">
        <v>32.729999999999997</v>
      </c>
      <c r="E345" s="309">
        <v>13.5</v>
      </c>
      <c r="F345" s="310">
        <v>0.91100000000000003</v>
      </c>
      <c r="G345" s="309">
        <v>23.74</v>
      </c>
      <c r="H345" s="309">
        <v>24.41</v>
      </c>
      <c r="I345" s="309">
        <v>5.68</v>
      </c>
      <c r="J345" s="310">
        <v>0.97299999999999998</v>
      </c>
      <c r="K345" s="309">
        <v>25.94</v>
      </c>
      <c r="L345" s="309">
        <v>26.67</v>
      </c>
      <c r="M345" s="309">
        <v>6.21</v>
      </c>
      <c r="N345" s="310">
        <v>0.97299999999999998</v>
      </c>
      <c r="O345" s="309">
        <v>18.079999999999998</v>
      </c>
      <c r="P345" s="309">
        <v>18.809999999999999</v>
      </c>
      <c r="Q345" s="309">
        <v>5.2</v>
      </c>
      <c r="R345" s="310">
        <v>0.96099999999999997</v>
      </c>
      <c r="S345" s="311">
        <v>50</v>
      </c>
      <c r="T345" s="312"/>
    </row>
    <row r="346" spans="1:20" x14ac:dyDescent="0.2">
      <c r="A346" s="312"/>
      <c r="B346" s="294" t="s">
        <v>9268</v>
      </c>
      <c r="C346" s="309">
        <v>27.55</v>
      </c>
      <c r="D346" s="309">
        <v>29.83</v>
      </c>
      <c r="E346" s="309">
        <v>11.44</v>
      </c>
      <c r="F346" s="310">
        <v>0.92300000000000004</v>
      </c>
      <c r="G346" s="309">
        <v>21.37</v>
      </c>
      <c r="H346" s="309">
        <v>21.74</v>
      </c>
      <c r="I346" s="309">
        <v>3.99</v>
      </c>
      <c r="J346" s="310">
        <v>0.98299999999999998</v>
      </c>
      <c r="K346" s="309">
        <v>23.34</v>
      </c>
      <c r="L346" s="309">
        <v>23.75</v>
      </c>
      <c r="M346" s="309">
        <v>4.3600000000000003</v>
      </c>
      <c r="N346" s="310">
        <v>0.98299999999999998</v>
      </c>
      <c r="O346" s="309">
        <v>16.329999999999998</v>
      </c>
      <c r="P346" s="309">
        <v>16.739999999999998</v>
      </c>
      <c r="Q346" s="309">
        <v>3.69</v>
      </c>
      <c r="R346" s="310">
        <v>0.97499999999999998</v>
      </c>
      <c r="S346" s="311">
        <v>50</v>
      </c>
      <c r="T346" s="312"/>
    </row>
    <row r="347" spans="1:20" x14ac:dyDescent="0.2">
      <c r="A347" s="312"/>
      <c r="B347" s="294" t="s">
        <v>9269</v>
      </c>
      <c r="C347" s="309">
        <v>24.85</v>
      </c>
      <c r="D347" s="309">
        <v>25.61</v>
      </c>
      <c r="E347" s="309">
        <v>6.21</v>
      </c>
      <c r="F347" s="310">
        <v>0.97</v>
      </c>
      <c r="G347" s="309">
        <v>18.22</v>
      </c>
      <c r="H347" s="309">
        <v>19.05</v>
      </c>
      <c r="I347" s="309">
        <v>5.57</v>
      </c>
      <c r="J347" s="310">
        <v>0.95599999999999996</v>
      </c>
      <c r="K347" s="309">
        <v>20.93</v>
      </c>
      <c r="L347" s="309">
        <v>21.89</v>
      </c>
      <c r="M347" s="309">
        <v>6.39</v>
      </c>
      <c r="N347" s="310">
        <v>0.95599999999999996</v>
      </c>
      <c r="O347" s="309">
        <v>21.61</v>
      </c>
      <c r="P347" s="309">
        <v>21.88</v>
      </c>
      <c r="Q347" s="309">
        <v>3.4</v>
      </c>
      <c r="R347" s="310">
        <v>0.98799999999999999</v>
      </c>
      <c r="S347" s="311">
        <v>50</v>
      </c>
      <c r="T347" s="312"/>
    </row>
    <row r="348" spans="1:20" x14ac:dyDescent="0.2">
      <c r="A348" s="312"/>
      <c r="B348" s="294" t="s">
        <v>9270</v>
      </c>
      <c r="C348" s="309">
        <v>26.18</v>
      </c>
      <c r="D348" s="309">
        <v>27.31</v>
      </c>
      <c r="E348" s="309">
        <v>7.78</v>
      </c>
      <c r="F348" s="310">
        <v>0.95899999999999996</v>
      </c>
      <c r="G348" s="309">
        <v>18.18</v>
      </c>
      <c r="H348" s="309">
        <v>19</v>
      </c>
      <c r="I348" s="309">
        <v>5.51</v>
      </c>
      <c r="J348" s="310">
        <v>0.95699999999999996</v>
      </c>
      <c r="K348" s="309">
        <v>20.89</v>
      </c>
      <c r="L348" s="309">
        <v>21.83</v>
      </c>
      <c r="M348" s="309">
        <v>6.33</v>
      </c>
      <c r="N348" s="310">
        <v>0.95699999999999996</v>
      </c>
      <c r="O348" s="309">
        <v>21.69</v>
      </c>
      <c r="P348" s="309">
        <v>22.01</v>
      </c>
      <c r="Q348" s="309">
        <v>3.76</v>
      </c>
      <c r="R348" s="310">
        <v>0.98499999999999999</v>
      </c>
      <c r="S348" s="311">
        <v>50</v>
      </c>
      <c r="T348" s="312"/>
    </row>
    <row r="349" spans="1:20" x14ac:dyDescent="0.2">
      <c r="A349" s="312"/>
      <c r="B349" s="294" t="s">
        <v>9271</v>
      </c>
      <c r="C349" s="309">
        <v>13.12</v>
      </c>
      <c r="D349" s="309">
        <v>14.36</v>
      </c>
      <c r="E349" s="309">
        <v>5.84</v>
      </c>
      <c r="F349" s="310">
        <v>0.91400000000000003</v>
      </c>
      <c r="G349" s="309">
        <v>7.27</v>
      </c>
      <c r="H349" s="309">
        <v>7.99</v>
      </c>
      <c r="I349" s="309">
        <v>3.31</v>
      </c>
      <c r="J349" s="310">
        <v>0.91</v>
      </c>
      <c r="K349" s="309">
        <v>9.66</v>
      </c>
      <c r="L349" s="309">
        <v>10.62</v>
      </c>
      <c r="M349" s="309">
        <v>4.4000000000000004</v>
      </c>
      <c r="N349" s="310">
        <v>0.91</v>
      </c>
      <c r="O349" s="309">
        <v>8.64</v>
      </c>
      <c r="P349" s="309">
        <v>9.51</v>
      </c>
      <c r="Q349" s="309">
        <v>3.96</v>
      </c>
      <c r="R349" s="310">
        <v>0.90900000000000003</v>
      </c>
      <c r="S349" s="311"/>
      <c r="T349" s="312"/>
    </row>
    <row r="350" spans="1:20" x14ac:dyDescent="0.2">
      <c r="A350" s="312"/>
      <c r="B350" s="294" t="s">
        <v>9272</v>
      </c>
      <c r="C350" s="309">
        <v>13.98</v>
      </c>
      <c r="D350" s="309">
        <v>15.3</v>
      </c>
      <c r="E350" s="309">
        <v>6.22</v>
      </c>
      <c r="F350" s="310">
        <v>0.91400000000000003</v>
      </c>
      <c r="G350" s="309">
        <v>9.41</v>
      </c>
      <c r="H350" s="309">
        <v>10.49</v>
      </c>
      <c r="I350" s="309">
        <v>4.6399999999999997</v>
      </c>
      <c r="J350" s="310">
        <v>0.89700000000000002</v>
      </c>
      <c r="K350" s="309">
        <v>12.49</v>
      </c>
      <c r="L350" s="309">
        <v>13.93</v>
      </c>
      <c r="M350" s="309">
        <v>6.16</v>
      </c>
      <c r="N350" s="310">
        <v>0.89700000000000002</v>
      </c>
      <c r="O350" s="309">
        <v>11.18</v>
      </c>
      <c r="P350" s="309">
        <v>12.17</v>
      </c>
      <c r="Q350" s="309">
        <v>4.82</v>
      </c>
      <c r="R350" s="310">
        <v>0.91800000000000004</v>
      </c>
      <c r="S350" s="311"/>
      <c r="T350" s="312"/>
    </row>
    <row r="351" spans="1:20" x14ac:dyDescent="0.2">
      <c r="A351" s="312"/>
      <c r="B351" s="294" t="s">
        <v>9273</v>
      </c>
      <c r="C351" s="309">
        <v>13.71</v>
      </c>
      <c r="D351" s="309">
        <v>14.59</v>
      </c>
      <c r="E351" s="309">
        <v>4.99</v>
      </c>
      <c r="F351" s="310">
        <v>0.94</v>
      </c>
      <c r="G351" s="309">
        <v>12.37</v>
      </c>
      <c r="H351" s="309">
        <v>13.37</v>
      </c>
      <c r="I351" s="309">
        <v>5.0599999999999996</v>
      </c>
      <c r="J351" s="310">
        <v>0.92600000000000005</v>
      </c>
      <c r="K351" s="309">
        <v>13.56</v>
      </c>
      <c r="L351" s="309">
        <v>14.64</v>
      </c>
      <c r="M351" s="309">
        <v>5.54</v>
      </c>
      <c r="N351" s="310">
        <v>0.92600000000000005</v>
      </c>
      <c r="O351" s="309">
        <v>13.28</v>
      </c>
      <c r="P351" s="309">
        <v>14.35</v>
      </c>
      <c r="Q351" s="309">
        <v>5.45</v>
      </c>
      <c r="R351" s="310">
        <v>0.92500000000000004</v>
      </c>
      <c r="S351" s="311"/>
      <c r="T351" s="312"/>
    </row>
    <row r="352" spans="1:20" x14ac:dyDescent="0.2">
      <c r="A352" s="312"/>
      <c r="B352" s="294" t="s">
        <v>9274</v>
      </c>
      <c r="C352" s="309">
        <v>14.34</v>
      </c>
      <c r="D352" s="309">
        <v>15.37</v>
      </c>
      <c r="E352" s="309">
        <v>5.54</v>
      </c>
      <c r="F352" s="310">
        <v>0.93300000000000005</v>
      </c>
      <c r="G352" s="309">
        <v>9.2100000000000009</v>
      </c>
      <c r="H352" s="309">
        <v>9.43</v>
      </c>
      <c r="I352" s="309">
        <v>2.04</v>
      </c>
      <c r="J352" s="310">
        <v>0.97599999999999998</v>
      </c>
      <c r="K352" s="309">
        <v>10.09</v>
      </c>
      <c r="L352" s="309">
        <v>10.33</v>
      </c>
      <c r="M352" s="309">
        <v>2.23</v>
      </c>
      <c r="N352" s="310">
        <v>0.97599999999999998</v>
      </c>
      <c r="O352" s="309">
        <v>9.8800000000000008</v>
      </c>
      <c r="P352" s="309">
        <v>10.59</v>
      </c>
      <c r="Q352" s="309">
        <v>3.81</v>
      </c>
      <c r="R352" s="310">
        <v>0.93300000000000005</v>
      </c>
      <c r="S352" s="311"/>
      <c r="T352" s="312"/>
    </row>
    <row r="353" spans="1:20" x14ac:dyDescent="0.2">
      <c r="A353" s="312"/>
      <c r="B353" s="294" t="s">
        <v>9275</v>
      </c>
      <c r="C353" s="309">
        <v>3.28</v>
      </c>
      <c r="D353" s="309">
        <v>3.51</v>
      </c>
      <c r="E353" s="309">
        <v>1.26</v>
      </c>
      <c r="F353" s="310">
        <v>0.93400000000000005</v>
      </c>
      <c r="G353" s="309">
        <v>2.5099999999999998</v>
      </c>
      <c r="H353" s="309">
        <v>2.72</v>
      </c>
      <c r="I353" s="309">
        <v>1.04</v>
      </c>
      <c r="J353" s="310">
        <v>0.92400000000000004</v>
      </c>
      <c r="K353" s="309">
        <v>3.17</v>
      </c>
      <c r="L353" s="309">
        <v>3.43</v>
      </c>
      <c r="M353" s="309">
        <v>1.31</v>
      </c>
      <c r="N353" s="310">
        <v>0.92400000000000004</v>
      </c>
      <c r="O353" s="309">
        <v>2.87</v>
      </c>
      <c r="P353" s="309">
        <v>2.99</v>
      </c>
      <c r="Q353" s="309">
        <v>0.84</v>
      </c>
      <c r="R353" s="310">
        <v>0.96</v>
      </c>
      <c r="S353" s="311">
        <v>8</v>
      </c>
      <c r="T353" s="312"/>
    </row>
    <row r="354" spans="1:20" x14ac:dyDescent="0.2">
      <c r="A354" s="312"/>
      <c r="B354" s="294" t="s">
        <v>9276</v>
      </c>
      <c r="C354" s="309">
        <v>3.35</v>
      </c>
      <c r="D354" s="309">
        <v>3.54</v>
      </c>
      <c r="E354" s="309">
        <v>1.1499999999999999</v>
      </c>
      <c r="F354" s="310">
        <v>0.94599999999999995</v>
      </c>
      <c r="G354" s="309">
        <v>2.52</v>
      </c>
      <c r="H354" s="309">
        <v>2.64</v>
      </c>
      <c r="I354" s="309">
        <v>0.76</v>
      </c>
      <c r="J354" s="310">
        <v>0.95699999999999996</v>
      </c>
      <c r="K354" s="309">
        <v>3.18</v>
      </c>
      <c r="L354" s="309">
        <v>3.32</v>
      </c>
      <c r="M354" s="309">
        <v>0.96</v>
      </c>
      <c r="N354" s="310">
        <v>0.95699999999999996</v>
      </c>
      <c r="O354" s="309">
        <v>2.88</v>
      </c>
      <c r="P354" s="309">
        <v>2.97</v>
      </c>
      <c r="Q354" s="309">
        <v>0.71</v>
      </c>
      <c r="R354" s="310">
        <v>0.97099999999999997</v>
      </c>
      <c r="S354" s="311">
        <v>8</v>
      </c>
      <c r="T354" s="312"/>
    </row>
    <row r="355" spans="1:20" x14ac:dyDescent="0.2">
      <c r="A355" s="312"/>
      <c r="B355" s="294" t="s">
        <v>9277</v>
      </c>
      <c r="C355" s="309">
        <v>2.62</v>
      </c>
      <c r="D355" s="309">
        <v>2.68</v>
      </c>
      <c r="E355" s="309">
        <v>0.56999999999999995</v>
      </c>
      <c r="F355" s="310">
        <v>0.97699999999999998</v>
      </c>
      <c r="G355" s="309">
        <v>1.96</v>
      </c>
      <c r="H355" s="309">
        <v>1.96</v>
      </c>
      <c r="I355" s="309">
        <v>0.02</v>
      </c>
      <c r="J355" s="310">
        <v>1</v>
      </c>
      <c r="K355" s="309">
        <v>2.2400000000000002</v>
      </c>
      <c r="L355" s="309">
        <v>2.2400000000000002</v>
      </c>
      <c r="M355" s="309">
        <v>0.02</v>
      </c>
      <c r="N355" s="310">
        <v>1</v>
      </c>
      <c r="O355" s="309">
        <v>2.23</v>
      </c>
      <c r="P355" s="309">
        <v>2.25</v>
      </c>
      <c r="Q355" s="309">
        <v>0.3</v>
      </c>
      <c r="R355" s="310">
        <v>0.99099999999999999</v>
      </c>
      <c r="S355" s="311">
        <v>8</v>
      </c>
      <c r="T355" s="312"/>
    </row>
    <row r="356" spans="1:20" x14ac:dyDescent="0.2">
      <c r="A356" s="312"/>
      <c r="B356" s="294" t="s">
        <v>9278</v>
      </c>
      <c r="C356" s="309">
        <v>2.87</v>
      </c>
      <c r="D356" s="309">
        <v>2.9</v>
      </c>
      <c r="E356" s="309">
        <v>0.46</v>
      </c>
      <c r="F356" s="310">
        <v>0.98699999999999999</v>
      </c>
      <c r="G356" s="309">
        <v>2.0499999999999998</v>
      </c>
      <c r="H356" s="309">
        <v>2.0499999999999998</v>
      </c>
      <c r="I356" s="309">
        <v>-0.06</v>
      </c>
      <c r="J356" s="310">
        <v>1</v>
      </c>
      <c r="K356" s="309">
        <v>2.35</v>
      </c>
      <c r="L356" s="309">
        <v>2.35</v>
      </c>
      <c r="M356" s="309">
        <v>-7.0000000000000007E-2</v>
      </c>
      <c r="N356" s="310">
        <v>1</v>
      </c>
      <c r="O356" s="309">
        <v>2.34</v>
      </c>
      <c r="P356" s="309">
        <v>2.34</v>
      </c>
      <c r="Q356" s="309">
        <v>0.13</v>
      </c>
      <c r="R356" s="310">
        <v>0.998</v>
      </c>
      <c r="S356" s="311">
        <v>8</v>
      </c>
      <c r="T356" s="312"/>
    </row>
    <row r="357" spans="1:20" x14ac:dyDescent="0.2">
      <c r="A357" s="312"/>
      <c r="B357" s="294" t="s">
        <v>9279</v>
      </c>
      <c r="C357" s="309">
        <v>5.38</v>
      </c>
      <c r="D357" s="309">
        <v>6.2</v>
      </c>
      <c r="E357" s="309">
        <v>3.08</v>
      </c>
      <c r="F357" s="310">
        <v>0.86799999999999999</v>
      </c>
      <c r="G357" s="309">
        <v>0</v>
      </c>
      <c r="H357" s="309">
        <v>0</v>
      </c>
      <c r="I357" s="309">
        <v>0</v>
      </c>
      <c r="J357" s="310"/>
      <c r="K357" s="309">
        <v>0</v>
      </c>
      <c r="L357" s="309">
        <v>0</v>
      </c>
      <c r="M357" s="309">
        <v>0</v>
      </c>
      <c r="N357" s="310"/>
      <c r="O357" s="309"/>
      <c r="P357" s="309"/>
      <c r="Q357" s="309"/>
      <c r="R357" s="310"/>
      <c r="S357" s="311"/>
      <c r="T357" s="312"/>
    </row>
    <row r="358" spans="1:20" x14ac:dyDescent="0.2">
      <c r="A358" s="312"/>
      <c r="B358" s="294" t="s">
        <v>9280</v>
      </c>
      <c r="C358" s="309">
        <v>5.26</v>
      </c>
      <c r="D358" s="309">
        <v>6.04</v>
      </c>
      <c r="E358" s="309">
        <v>2.98</v>
      </c>
      <c r="F358" s="310">
        <v>0.87</v>
      </c>
      <c r="G358" s="309">
        <v>0</v>
      </c>
      <c r="H358" s="309">
        <v>0</v>
      </c>
      <c r="I358" s="309">
        <v>0</v>
      </c>
      <c r="J358" s="310"/>
      <c r="K358" s="309">
        <v>0</v>
      </c>
      <c r="L358" s="309">
        <v>0</v>
      </c>
      <c r="M358" s="309">
        <v>0</v>
      </c>
      <c r="N358" s="310"/>
      <c r="O358" s="309"/>
      <c r="P358" s="309"/>
      <c r="Q358" s="309"/>
      <c r="R358" s="310"/>
      <c r="S358" s="311"/>
      <c r="T358" s="312"/>
    </row>
    <row r="359" spans="1:20" x14ac:dyDescent="0.2">
      <c r="A359" s="312"/>
      <c r="B359" s="294" t="s">
        <v>9281</v>
      </c>
      <c r="C359" s="309">
        <v>2.44</v>
      </c>
      <c r="D359" s="309">
        <v>2.79</v>
      </c>
      <c r="E359" s="309">
        <v>1.35</v>
      </c>
      <c r="F359" s="310">
        <v>0.874</v>
      </c>
      <c r="G359" s="309">
        <v>0</v>
      </c>
      <c r="H359" s="309">
        <v>0</v>
      </c>
      <c r="I359" s="309">
        <v>0</v>
      </c>
      <c r="J359" s="310"/>
      <c r="K359" s="309">
        <v>0</v>
      </c>
      <c r="L359" s="309">
        <v>0</v>
      </c>
      <c r="M359" s="309">
        <v>0</v>
      </c>
      <c r="N359" s="310"/>
      <c r="O359" s="309"/>
      <c r="P359" s="309"/>
      <c r="Q359" s="309"/>
      <c r="R359" s="310"/>
      <c r="S359" s="311"/>
      <c r="T359" s="312"/>
    </row>
    <row r="360" spans="1:20" x14ac:dyDescent="0.2">
      <c r="A360" s="312"/>
      <c r="B360" s="294" t="s">
        <v>9282</v>
      </c>
      <c r="C360" s="309">
        <v>2.4699999999999998</v>
      </c>
      <c r="D360" s="309">
        <v>2.81</v>
      </c>
      <c r="E360" s="309">
        <v>1.34</v>
      </c>
      <c r="F360" s="310">
        <v>0.878</v>
      </c>
      <c r="G360" s="309">
        <v>0</v>
      </c>
      <c r="H360" s="309">
        <v>0</v>
      </c>
      <c r="I360" s="309">
        <v>0</v>
      </c>
      <c r="J360" s="310"/>
      <c r="K360" s="309">
        <v>0</v>
      </c>
      <c r="L360" s="309">
        <v>0</v>
      </c>
      <c r="M360" s="309">
        <v>0</v>
      </c>
      <c r="N360" s="310"/>
      <c r="O360" s="309"/>
      <c r="P360" s="309"/>
      <c r="Q360" s="309"/>
      <c r="R360" s="310"/>
      <c r="S360" s="311"/>
      <c r="T360" s="312"/>
    </row>
    <row r="361" spans="1:20" x14ac:dyDescent="0.2">
      <c r="A361" s="312"/>
      <c r="B361" s="294" t="s">
        <v>9283</v>
      </c>
      <c r="C361" s="309">
        <v>5.21</v>
      </c>
      <c r="D361" s="309">
        <v>5.61</v>
      </c>
      <c r="E361" s="309">
        <v>2.08</v>
      </c>
      <c r="F361" s="310">
        <v>0.92900000000000005</v>
      </c>
      <c r="G361" s="309">
        <v>2.29</v>
      </c>
      <c r="H361" s="309">
        <v>2.91</v>
      </c>
      <c r="I361" s="309">
        <v>-1.78</v>
      </c>
      <c r="J361" s="310">
        <v>0.78900000000000003</v>
      </c>
      <c r="K361" s="309">
        <v>2.64</v>
      </c>
      <c r="L361" s="309">
        <v>3.35</v>
      </c>
      <c r="M361" s="309">
        <v>-2.0499999999999998</v>
      </c>
      <c r="N361" s="310">
        <v>0.78900000000000003</v>
      </c>
      <c r="O361" s="309">
        <v>2.41</v>
      </c>
      <c r="P361" s="309">
        <v>3.06</v>
      </c>
      <c r="Q361" s="309">
        <v>1.88</v>
      </c>
      <c r="R361" s="310">
        <v>0.78900000000000003</v>
      </c>
      <c r="S361" s="311">
        <v>8</v>
      </c>
      <c r="T361" s="312"/>
    </row>
    <row r="362" spans="1:20" x14ac:dyDescent="0.2">
      <c r="A362" s="312"/>
      <c r="B362" s="294" t="s">
        <v>9284</v>
      </c>
      <c r="C362" s="309">
        <v>5.1100000000000003</v>
      </c>
      <c r="D362" s="309">
        <v>5.45</v>
      </c>
      <c r="E362" s="309">
        <v>1.9</v>
      </c>
      <c r="F362" s="310">
        <v>0.93700000000000006</v>
      </c>
      <c r="G362" s="309">
        <v>2.29</v>
      </c>
      <c r="H362" s="309">
        <v>3.42</v>
      </c>
      <c r="I362" s="309">
        <v>-2.54</v>
      </c>
      <c r="J362" s="310">
        <v>0.67</v>
      </c>
      <c r="K362" s="309">
        <v>2.64</v>
      </c>
      <c r="L362" s="309">
        <v>3.94</v>
      </c>
      <c r="M362" s="309">
        <v>-2.93</v>
      </c>
      <c r="N362" s="310">
        <v>0.67</v>
      </c>
      <c r="O362" s="309">
        <v>2.41</v>
      </c>
      <c r="P362" s="309">
        <v>3.6</v>
      </c>
      <c r="Q362" s="309">
        <v>2.67</v>
      </c>
      <c r="R362" s="310">
        <v>0.67</v>
      </c>
      <c r="S362" s="311">
        <v>8</v>
      </c>
      <c r="T362" s="312"/>
    </row>
    <row r="363" spans="1:20" x14ac:dyDescent="0.2">
      <c r="A363" s="312"/>
      <c r="B363" s="294" t="s">
        <v>9285</v>
      </c>
      <c r="C363" s="309">
        <v>4.66</v>
      </c>
      <c r="D363" s="309">
        <v>4.79</v>
      </c>
      <c r="E363" s="309">
        <v>1.1000000000000001</v>
      </c>
      <c r="F363" s="310">
        <v>0.97299999999999998</v>
      </c>
      <c r="G363" s="309">
        <v>2.0099999999999998</v>
      </c>
      <c r="H363" s="309">
        <v>2.39</v>
      </c>
      <c r="I363" s="309">
        <v>1.28</v>
      </c>
      <c r="J363" s="310">
        <v>0.84299999999999997</v>
      </c>
      <c r="K363" s="309">
        <v>2.2999999999999998</v>
      </c>
      <c r="L363" s="309">
        <v>2.72</v>
      </c>
      <c r="M363" s="309">
        <v>1.46</v>
      </c>
      <c r="N363" s="310">
        <v>0.84299999999999997</v>
      </c>
      <c r="O363" s="309">
        <v>2.29</v>
      </c>
      <c r="P363" s="309">
        <v>2.72</v>
      </c>
      <c r="Q363" s="309">
        <v>1.46</v>
      </c>
      <c r="R363" s="310">
        <v>0.84299999999999997</v>
      </c>
      <c r="S363" s="311">
        <v>8</v>
      </c>
      <c r="T363" s="312"/>
    </row>
    <row r="364" spans="1:20" x14ac:dyDescent="0.2">
      <c r="A364" s="312"/>
      <c r="B364" s="294" t="s">
        <v>9286</v>
      </c>
      <c r="C364" s="309">
        <v>5.04</v>
      </c>
      <c r="D364" s="309">
        <v>5.19</v>
      </c>
      <c r="E364" s="309">
        <v>1.25</v>
      </c>
      <c r="F364" s="310">
        <v>0.97</v>
      </c>
      <c r="G364" s="309">
        <v>2.34</v>
      </c>
      <c r="H364" s="309">
        <v>2.86</v>
      </c>
      <c r="I364" s="309">
        <v>1.66</v>
      </c>
      <c r="J364" s="310">
        <v>0.81599999999999995</v>
      </c>
      <c r="K364" s="309">
        <v>2.66</v>
      </c>
      <c r="L364" s="309">
        <v>3.26</v>
      </c>
      <c r="M364" s="309">
        <v>1.89</v>
      </c>
      <c r="N364" s="310">
        <v>0.81599999999999995</v>
      </c>
      <c r="O364" s="309">
        <v>2.66</v>
      </c>
      <c r="P364" s="309">
        <v>3.26</v>
      </c>
      <c r="Q364" s="309">
        <v>1.89</v>
      </c>
      <c r="R364" s="310">
        <v>0.81599999999999995</v>
      </c>
      <c r="S364" s="311">
        <v>8</v>
      </c>
      <c r="T364" s="312"/>
    </row>
    <row r="365" spans="1:20" x14ac:dyDescent="0.2">
      <c r="A365" s="312"/>
      <c r="B365" s="294" t="s">
        <v>9287</v>
      </c>
      <c r="C365" s="309">
        <v>18.29</v>
      </c>
      <c r="D365" s="309">
        <v>19.170000000000002</v>
      </c>
      <c r="E365" s="309">
        <v>5.74</v>
      </c>
      <c r="F365" s="310">
        <v>0.95399999999999996</v>
      </c>
      <c r="G365" s="309">
        <v>10.53</v>
      </c>
      <c r="H365" s="309">
        <v>12.09</v>
      </c>
      <c r="I365" s="309">
        <v>5.94</v>
      </c>
      <c r="J365" s="310">
        <v>0.871</v>
      </c>
      <c r="K365" s="309">
        <v>10.53</v>
      </c>
      <c r="L365" s="309">
        <v>12.09</v>
      </c>
      <c r="M365" s="309">
        <v>5.94</v>
      </c>
      <c r="N365" s="310">
        <v>0.871</v>
      </c>
      <c r="O365" s="309">
        <v>17.93</v>
      </c>
      <c r="P365" s="309">
        <v>19</v>
      </c>
      <c r="Q365" s="309">
        <v>6.3</v>
      </c>
      <c r="R365" s="310">
        <v>0.94299999999999995</v>
      </c>
      <c r="S365" s="311">
        <v>36</v>
      </c>
      <c r="T365" s="312"/>
    </row>
    <row r="366" spans="1:20" x14ac:dyDescent="0.2">
      <c r="A366" s="312"/>
      <c r="B366" s="294" t="s">
        <v>9288</v>
      </c>
      <c r="C366" s="309">
        <v>17.3</v>
      </c>
      <c r="D366" s="309">
        <v>17.91</v>
      </c>
      <c r="E366" s="309">
        <v>4.6100000000000003</v>
      </c>
      <c r="F366" s="310">
        <v>0.96599999999999997</v>
      </c>
      <c r="G366" s="309">
        <v>11.11</v>
      </c>
      <c r="H366" s="309">
        <v>11.81</v>
      </c>
      <c r="I366" s="309">
        <v>4.0199999999999996</v>
      </c>
      <c r="J366" s="310">
        <v>0.94</v>
      </c>
      <c r="K366" s="309">
        <v>11.11</v>
      </c>
      <c r="L366" s="309">
        <v>11.81</v>
      </c>
      <c r="M366" s="309">
        <v>4.0199999999999996</v>
      </c>
      <c r="N366" s="310">
        <v>0.94</v>
      </c>
      <c r="O366" s="309">
        <v>17.78</v>
      </c>
      <c r="P366" s="309">
        <v>18.47</v>
      </c>
      <c r="Q366" s="309">
        <v>4.9800000000000004</v>
      </c>
      <c r="R366" s="310">
        <v>0.96299999999999997</v>
      </c>
      <c r="S366" s="311">
        <v>36</v>
      </c>
      <c r="T366" s="312"/>
    </row>
    <row r="367" spans="1:20" x14ac:dyDescent="0.2">
      <c r="A367" s="312"/>
      <c r="B367" s="294" t="s">
        <v>9289</v>
      </c>
      <c r="C367" s="309">
        <v>20.68</v>
      </c>
      <c r="D367" s="309">
        <v>23.82</v>
      </c>
      <c r="E367" s="309">
        <v>11.82</v>
      </c>
      <c r="F367" s="310">
        <v>0.86799999999999999</v>
      </c>
      <c r="G367" s="309">
        <v>10.08</v>
      </c>
      <c r="H367" s="309">
        <v>12.02</v>
      </c>
      <c r="I367" s="309">
        <v>6.56</v>
      </c>
      <c r="J367" s="310">
        <v>0.83799999999999997</v>
      </c>
      <c r="K367" s="309">
        <v>9.8800000000000008</v>
      </c>
      <c r="L367" s="309">
        <v>11.78</v>
      </c>
      <c r="M367" s="309">
        <v>6.43</v>
      </c>
      <c r="N367" s="310">
        <v>0.83799999999999997</v>
      </c>
      <c r="O367" s="309">
        <v>13.07</v>
      </c>
      <c r="P367" s="309">
        <v>13.79</v>
      </c>
      <c r="Q367" s="309">
        <v>4.4000000000000004</v>
      </c>
      <c r="R367" s="310">
        <v>0.94799999999999995</v>
      </c>
      <c r="S367" s="311">
        <v>36</v>
      </c>
      <c r="T367" s="312"/>
    </row>
    <row r="368" spans="1:20" x14ac:dyDescent="0.2">
      <c r="A368" s="312"/>
      <c r="B368" s="294" t="s">
        <v>9290</v>
      </c>
      <c r="C368" s="309">
        <v>19.39</v>
      </c>
      <c r="D368" s="309">
        <v>21.51</v>
      </c>
      <c r="E368" s="309">
        <v>9.2899999999999991</v>
      </c>
      <c r="F368" s="310">
        <v>0.90200000000000002</v>
      </c>
      <c r="G368" s="309">
        <v>9.49</v>
      </c>
      <c r="H368" s="309">
        <v>11.44</v>
      </c>
      <c r="I368" s="309">
        <v>6.4</v>
      </c>
      <c r="J368" s="310">
        <v>0.82899999999999996</v>
      </c>
      <c r="K368" s="309">
        <v>9.3000000000000007</v>
      </c>
      <c r="L368" s="309">
        <v>11.22</v>
      </c>
      <c r="M368" s="309">
        <v>6.27</v>
      </c>
      <c r="N368" s="310">
        <v>0.82899999999999996</v>
      </c>
      <c r="O368" s="309">
        <v>12.3</v>
      </c>
      <c r="P368" s="309">
        <v>12.82</v>
      </c>
      <c r="Q368" s="309">
        <v>3.61</v>
      </c>
      <c r="R368" s="310">
        <v>0.96</v>
      </c>
      <c r="S368" s="311">
        <v>36</v>
      </c>
      <c r="T368" s="312"/>
    </row>
    <row r="369" spans="1:20" x14ac:dyDescent="0.2">
      <c r="A369" s="312"/>
      <c r="B369" s="294" t="s">
        <v>9291</v>
      </c>
      <c r="C369" s="309">
        <v>12.87</v>
      </c>
      <c r="D369" s="309">
        <v>13.2</v>
      </c>
      <c r="E369" s="309">
        <v>2.97</v>
      </c>
      <c r="F369" s="310">
        <v>0.97399999999999998</v>
      </c>
      <c r="G369" s="309">
        <v>0</v>
      </c>
      <c r="H369" s="309">
        <v>0</v>
      </c>
      <c r="I369" s="309">
        <v>0</v>
      </c>
      <c r="J369" s="310"/>
      <c r="K369" s="309">
        <v>0</v>
      </c>
      <c r="L369" s="309">
        <v>0</v>
      </c>
      <c r="M369" s="309">
        <v>0</v>
      </c>
      <c r="N369" s="310"/>
      <c r="O369" s="309"/>
      <c r="P369" s="309"/>
      <c r="Q369" s="309"/>
      <c r="R369" s="310"/>
      <c r="S369" s="311"/>
      <c r="T369" s="312"/>
    </row>
    <row r="370" spans="1:20" x14ac:dyDescent="0.2">
      <c r="A370" s="312"/>
      <c r="B370" s="294" t="s">
        <v>9292</v>
      </c>
      <c r="C370" s="309">
        <v>12.36</v>
      </c>
      <c r="D370" s="309">
        <v>12.5</v>
      </c>
      <c r="E370" s="309">
        <v>1.88</v>
      </c>
      <c r="F370" s="310">
        <v>0.98899999999999999</v>
      </c>
      <c r="G370" s="309">
        <v>0</v>
      </c>
      <c r="H370" s="309">
        <v>0</v>
      </c>
      <c r="I370" s="309">
        <v>0</v>
      </c>
      <c r="J370" s="310"/>
      <c r="K370" s="309">
        <v>0</v>
      </c>
      <c r="L370" s="309">
        <v>0</v>
      </c>
      <c r="M370" s="309">
        <v>0</v>
      </c>
      <c r="N370" s="310"/>
      <c r="O370" s="309"/>
      <c r="P370" s="309"/>
      <c r="Q370" s="309"/>
      <c r="R370" s="310"/>
      <c r="S370" s="311"/>
      <c r="T370" s="312"/>
    </row>
    <row r="371" spans="1:20" x14ac:dyDescent="0.2">
      <c r="A371" s="312"/>
      <c r="B371" s="294" t="s">
        <v>9293</v>
      </c>
      <c r="C371" s="309"/>
      <c r="D371" s="309"/>
      <c r="E371" s="309"/>
      <c r="F371" s="310"/>
      <c r="G371" s="309">
        <v>0</v>
      </c>
      <c r="H371" s="309">
        <v>0</v>
      </c>
      <c r="I371" s="309">
        <v>0</v>
      </c>
      <c r="J371" s="310"/>
      <c r="K371" s="309">
        <v>0</v>
      </c>
      <c r="L371" s="309">
        <v>0</v>
      </c>
      <c r="M371" s="309">
        <v>0</v>
      </c>
      <c r="N371" s="310"/>
      <c r="O371" s="309"/>
      <c r="P371" s="309"/>
      <c r="Q371" s="309"/>
      <c r="R371" s="310"/>
      <c r="S371" s="311"/>
      <c r="T371" s="312"/>
    </row>
    <row r="372" spans="1:20" x14ac:dyDescent="0.2">
      <c r="A372" s="312"/>
      <c r="B372" s="294" t="s">
        <v>9294</v>
      </c>
      <c r="C372" s="309"/>
      <c r="D372" s="309"/>
      <c r="E372" s="309"/>
      <c r="F372" s="310"/>
      <c r="G372" s="309">
        <v>0</v>
      </c>
      <c r="H372" s="309">
        <v>0</v>
      </c>
      <c r="I372" s="309">
        <v>0</v>
      </c>
      <c r="J372" s="310"/>
      <c r="K372" s="309">
        <v>0</v>
      </c>
      <c r="L372" s="309">
        <v>0</v>
      </c>
      <c r="M372" s="309">
        <v>0</v>
      </c>
      <c r="N372" s="310"/>
      <c r="O372" s="309"/>
      <c r="P372" s="309"/>
      <c r="Q372" s="309"/>
      <c r="R372" s="310"/>
      <c r="S372" s="311"/>
      <c r="T372" s="312"/>
    </row>
    <row r="373" spans="1:20" x14ac:dyDescent="0.2">
      <c r="A373" s="312"/>
      <c r="B373" s="294" t="s">
        <v>9295</v>
      </c>
      <c r="C373" s="309">
        <v>7.45</v>
      </c>
      <c r="D373" s="309">
        <v>7.7</v>
      </c>
      <c r="E373" s="309">
        <v>-1.95</v>
      </c>
      <c r="F373" s="310">
        <v>0.96799999999999997</v>
      </c>
      <c r="G373" s="309">
        <v>0</v>
      </c>
      <c r="H373" s="309">
        <v>0</v>
      </c>
      <c r="I373" s="309">
        <v>0</v>
      </c>
      <c r="J373" s="310"/>
      <c r="K373" s="309">
        <v>0</v>
      </c>
      <c r="L373" s="309">
        <v>0</v>
      </c>
      <c r="M373" s="309">
        <v>0</v>
      </c>
      <c r="N373" s="310"/>
      <c r="O373" s="309"/>
      <c r="P373" s="309"/>
      <c r="Q373" s="309"/>
      <c r="R373" s="310"/>
      <c r="S373" s="311"/>
      <c r="T373" s="312"/>
    </row>
    <row r="374" spans="1:20" x14ac:dyDescent="0.2">
      <c r="A374" s="312"/>
      <c r="B374" s="294" t="s">
        <v>9296</v>
      </c>
      <c r="C374" s="309">
        <v>7.52</v>
      </c>
      <c r="D374" s="309">
        <v>7.81</v>
      </c>
      <c r="E374" s="309">
        <v>-2.12</v>
      </c>
      <c r="F374" s="310">
        <v>0.96299999999999997</v>
      </c>
      <c r="G374" s="309">
        <v>0</v>
      </c>
      <c r="H374" s="309">
        <v>0</v>
      </c>
      <c r="I374" s="309">
        <v>0</v>
      </c>
      <c r="J374" s="310"/>
      <c r="K374" s="309">
        <v>0</v>
      </c>
      <c r="L374" s="309">
        <v>0</v>
      </c>
      <c r="M374" s="309">
        <v>0</v>
      </c>
      <c r="N374" s="310"/>
      <c r="O374" s="309"/>
      <c r="P374" s="309"/>
      <c r="Q374" s="309"/>
      <c r="R374" s="310"/>
      <c r="S374" s="311"/>
      <c r="T374" s="312"/>
    </row>
    <row r="375" spans="1:20" x14ac:dyDescent="0.2">
      <c r="A375" s="312"/>
      <c r="B375" s="294" t="s">
        <v>9297</v>
      </c>
      <c r="C375" s="309"/>
      <c r="D375" s="309"/>
      <c r="E375" s="309"/>
      <c r="F375" s="310"/>
      <c r="G375" s="309">
        <v>0</v>
      </c>
      <c r="H375" s="309">
        <v>0</v>
      </c>
      <c r="I375" s="309">
        <v>0</v>
      </c>
      <c r="J375" s="310"/>
      <c r="K375" s="309">
        <v>0</v>
      </c>
      <c r="L375" s="309">
        <v>0</v>
      </c>
      <c r="M375" s="309">
        <v>0</v>
      </c>
      <c r="N375" s="310"/>
      <c r="O375" s="309"/>
      <c r="P375" s="309"/>
      <c r="Q375" s="309"/>
      <c r="R375" s="310"/>
      <c r="S375" s="311"/>
      <c r="T375" s="312"/>
    </row>
    <row r="376" spans="1:20" x14ac:dyDescent="0.2">
      <c r="A376" s="312"/>
      <c r="B376" s="294" t="s">
        <v>9298</v>
      </c>
      <c r="C376" s="309"/>
      <c r="D376" s="309"/>
      <c r="E376" s="309"/>
      <c r="F376" s="310"/>
      <c r="G376" s="309">
        <v>0</v>
      </c>
      <c r="H376" s="309">
        <v>0</v>
      </c>
      <c r="I376" s="309">
        <v>0</v>
      </c>
      <c r="J376" s="310"/>
      <c r="K376" s="309">
        <v>0</v>
      </c>
      <c r="L376" s="309">
        <v>0</v>
      </c>
      <c r="M376" s="309">
        <v>0</v>
      </c>
      <c r="N376" s="310"/>
      <c r="O376" s="309"/>
      <c r="P376" s="309"/>
      <c r="Q376" s="309"/>
      <c r="R376" s="310"/>
      <c r="S376" s="311"/>
      <c r="T376" s="312"/>
    </row>
    <row r="377" spans="1:20" x14ac:dyDescent="0.2">
      <c r="A377" s="312"/>
      <c r="B377" s="294" t="s">
        <v>9299</v>
      </c>
      <c r="C377" s="309">
        <v>5.03</v>
      </c>
      <c r="D377" s="309">
        <v>5.13</v>
      </c>
      <c r="E377" s="309">
        <v>1.03</v>
      </c>
      <c r="F377" s="310">
        <v>0.98</v>
      </c>
      <c r="G377" s="309">
        <v>4.5199999999999996</v>
      </c>
      <c r="H377" s="309">
        <v>4.6100000000000003</v>
      </c>
      <c r="I377" s="309">
        <v>0.9</v>
      </c>
      <c r="J377" s="310">
        <v>0.98099999999999998</v>
      </c>
      <c r="K377" s="309">
        <v>5.49</v>
      </c>
      <c r="L377" s="309">
        <v>5.59</v>
      </c>
      <c r="M377" s="309">
        <v>1.1000000000000001</v>
      </c>
      <c r="N377" s="310">
        <v>0.98099999999999998</v>
      </c>
      <c r="O377" s="309">
        <v>4.75</v>
      </c>
      <c r="P377" s="309">
        <v>4.83</v>
      </c>
      <c r="Q377" s="309">
        <v>0.87</v>
      </c>
      <c r="R377" s="310">
        <v>0.98399999999999999</v>
      </c>
      <c r="S377" s="311">
        <v>10</v>
      </c>
      <c r="T377" s="312"/>
    </row>
    <row r="378" spans="1:20" x14ac:dyDescent="0.2">
      <c r="A378" s="312"/>
      <c r="B378" s="294" t="s">
        <v>9300</v>
      </c>
      <c r="C378" s="309">
        <v>5.03</v>
      </c>
      <c r="D378" s="309">
        <v>5.12</v>
      </c>
      <c r="E378" s="309">
        <v>0.98</v>
      </c>
      <c r="F378" s="310">
        <v>0.98199999999999998</v>
      </c>
      <c r="G378" s="309">
        <v>4.32</v>
      </c>
      <c r="H378" s="309">
        <v>4.38</v>
      </c>
      <c r="I378" s="309">
        <v>0.71</v>
      </c>
      <c r="J378" s="310">
        <v>0.98699999999999999</v>
      </c>
      <c r="K378" s="309">
        <v>5.24</v>
      </c>
      <c r="L378" s="309">
        <v>5.31</v>
      </c>
      <c r="M378" s="309">
        <v>0.86</v>
      </c>
      <c r="N378" s="310">
        <v>0.98699999999999999</v>
      </c>
      <c r="O378" s="309">
        <v>4.54</v>
      </c>
      <c r="P378" s="309">
        <v>4.58</v>
      </c>
      <c r="Q378" s="309">
        <v>0.62</v>
      </c>
      <c r="R378" s="310">
        <v>0.99099999999999999</v>
      </c>
      <c r="S378" s="311">
        <v>10</v>
      </c>
      <c r="T378" s="312"/>
    </row>
    <row r="379" spans="1:20" x14ac:dyDescent="0.2">
      <c r="A379" s="312"/>
      <c r="B379" s="294" t="s">
        <v>9301</v>
      </c>
      <c r="C379" s="309">
        <v>4.87</v>
      </c>
      <c r="D379" s="309">
        <v>5.14</v>
      </c>
      <c r="E379" s="309">
        <v>1.64</v>
      </c>
      <c r="F379" s="310">
        <v>0.94799999999999995</v>
      </c>
      <c r="G379" s="309">
        <v>3.38</v>
      </c>
      <c r="H379" s="309">
        <v>3.38</v>
      </c>
      <c r="I379" s="309">
        <v>-0.16</v>
      </c>
      <c r="J379" s="310">
        <v>0.999</v>
      </c>
      <c r="K379" s="309">
        <v>3.91</v>
      </c>
      <c r="L379" s="309">
        <v>3.91</v>
      </c>
      <c r="M379" s="309">
        <v>-0.18</v>
      </c>
      <c r="N379" s="310">
        <v>0.999</v>
      </c>
      <c r="O379" s="309">
        <v>4.33</v>
      </c>
      <c r="P379" s="309">
        <v>4.41</v>
      </c>
      <c r="Q379" s="309">
        <v>0.83</v>
      </c>
      <c r="R379" s="310">
        <v>0.98199999999999998</v>
      </c>
      <c r="S379" s="311">
        <v>10</v>
      </c>
      <c r="T379" s="312"/>
    </row>
    <row r="380" spans="1:20" x14ac:dyDescent="0.2">
      <c r="A380" s="312"/>
      <c r="B380" s="294" t="s">
        <v>9302</v>
      </c>
      <c r="C380" s="309">
        <v>5.07</v>
      </c>
      <c r="D380" s="309">
        <v>5.27</v>
      </c>
      <c r="E380" s="309">
        <v>1.42</v>
      </c>
      <c r="F380" s="310">
        <v>0.96299999999999997</v>
      </c>
      <c r="G380" s="309">
        <v>3.45</v>
      </c>
      <c r="H380" s="309">
        <v>3.46</v>
      </c>
      <c r="I380" s="309">
        <v>-0.14000000000000001</v>
      </c>
      <c r="J380" s="310">
        <v>0.999</v>
      </c>
      <c r="K380" s="309">
        <v>3.99</v>
      </c>
      <c r="L380" s="309">
        <v>4</v>
      </c>
      <c r="M380" s="309">
        <v>-0.16</v>
      </c>
      <c r="N380" s="310">
        <v>0.999</v>
      </c>
      <c r="O380" s="309">
        <v>4.42</v>
      </c>
      <c r="P380" s="309">
        <v>4.47</v>
      </c>
      <c r="Q380" s="309">
        <v>0.67</v>
      </c>
      <c r="R380" s="310">
        <v>0.98899999999999999</v>
      </c>
      <c r="S380" s="311">
        <v>10</v>
      </c>
      <c r="T380" s="312"/>
    </row>
    <row r="381" spans="1:20" x14ac:dyDescent="0.2">
      <c r="A381" s="312"/>
      <c r="B381" s="294" t="s">
        <v>9303</v>
      </c>
      <c r="C381" s="309">
        <v>21.32</v>
      </c>
      <c r="D381" s="309">
        <v>21.61</v>
      </c>
      <c r="E381" s="309">
        <v>3.52</v>
      </c>
      <c r="F381" s="310">
        <v>0.98699999999999999</v>
      </c>
      <c r="G381" s="309">
        <v>17.47</v>
      </c>
      <c r="H381" s="309">
        <v>17.600000000000001</v>
      </c>
      <c r="I381" s="309">
        <v>2.11</v>
      </c>
      <c r="J381" s="310">
        <v>0.99299999999999999</v>
      </c>
      <c r="K381" s="309">
        <v>20.95</v>
      </c>
      <c r="L381" s="309">
        <v>21.1</v>
      </c>
      <c r="M381" s="309">
        <v>2.5300000000000002</v>
      </c>
      <c r="N381" s="310">
        <v>0.99299999999999999</v>
      </c>
      <c r="O381" s="309">
        <v>19.059999999999999</v>
      </c>
      <c r="P381" s="309">
        <v>19.28</v>
      </c>
      <c r="Q381" s="309">
        <v>2.91</v>
      </c>
      <c r="R381" s="310">
        <v>0.98899999999999999</v>
      </c>
      <c r="S381" s="311">
        <v>50</v>
      </c>
      <c r="T381" s="312"/>
    </row>
    <row r="382" spans="1:20" x14ac:dyDescent="0.2">
      <c r="A382" s="312"/>
      <c r="B382" s="294" t="s">
        <v>9304</v>
      </c>
      <c r="C382" s="309">
        <v>20.11</v>
      </c>
      <c r="D382" s="309">
        <v>20.29</v>
      </c>
      <c r="E382" s="309">
        <v>2.65</v>
      </c>
      <c r="F382" s="310">
        <v>0.99099999999999999</v>
      </c>
      <c r="G382" s="309">
        <v>15.95</v>
      </c>
      <c r="H382" s="309">
        <v>16</v>
      </c>
      <c r="I382" s="309">
        <v>1.33</v>
      </c>
      <c r="J382" s="310">
        <v>0.997</v>
      </c>
      <c r="K382" s="309">
        <v>19.13</v>
      </c>
      <c r="L382" s="309">
        <v>19.190000000000001</v>
      </c>
      <c r="M382" s="309">
        <v>1.59</v>
      </c>
      <c r="N382" s="310">
        <v>0.997</v>
      </c>
      <c r="O382" s="309">
        <v>17.399999999999999</v>
      </c>
      <c r="P382" s="309">
        <v>17.52</v>
      </c>
      <c r="Q382" s="309">
        <v>2.0299999999999998</v>
      </c>
      <c r="R382" s="310">
        <v>0.99299999999999999</v>
      </c>
      <c r="S382" s="311">
        <v>50</v>
      </c>
      <c r="T382" s="312"/>
    </row>
    <row r="383" spans="1:20" x14ac:dyDescent="0.2">
      <c r="A383" s="312"/>
      <c r="B383" s="294" t="s">
        <v>9305</v>
      </c>
      <c r="C383" s="309">
        <v>18.27</v>
      </c>
      <c r="D383" s="309">
        <v>18.27</v>
      </c>
      <c r="E383" s="309">
        <v>-0.5</v>
      </c>
      <c r="F383" s="310">
        <v>1</v>
      </c>
      <c r="G383" s="309">
        <v>13.86</v>
      </c>
      <c r="H383" s="309">
        <v>14.55</v>
      </c>
      <c r="I383" s="309">
        <v>4.43</v>
      </c>
      <c r="J383" s="310">
        <v>0.95199999999999996</v>
      </c>
      <c r="K383" s="309">
        <v>15.12</v>
      </c>
      <c r="L383" s="309">
        <v>15.87</v>
      </c>
      <c r="M383" s="309">
        <v>4.83</v>
      </c>
      <c r="N383" s="310">
        <v>0.95199999999999996</v>
      </c>
      <c r="O383" s="309">
        <v>15.08</v>
      </c>
      <c r="P383" s="309">
        <v>15.81</v>
      </c>
      <c r="Q383" s="309">
        <v>4.72</v>
      </c>
      <c r="R383" s="310">
        <v>0.95399999999999996</v>
      </c>
      <c r="S383" s="311">
        <v>50</v>
      </c>
      <c r="T383" s="312"/>
    </row>
    <row r="384" spans="1:20" x14ac:dyDescent="0.2">
      <c r="A384" s="312"/>
      <c r="B384" s="294" t="s">
        <v>9306</v>
      </c>
      <c r="C384" s="309">
        <v>19.34</v>
      </c>
      <c r="D384" s="309">
        <v>19.350000000000001</v>
      </c>
      <c r="E384" s="309">
        <v>-0.36</v>
      </c>
      <c r="F384" s="310">
        <v>1</v>
      </c>
      <c r="G384" s="309">
        <v>12.91</v>
      </c>
      <c r="H384" s="309">
        <v>13.51</v>
      </c>
      <c r="I384" s="309">
        <v>3.98</v>
      </c>
      <c r="J384" s="310">
        <v>0.95599999999999996</v>
      </c>
      <c r="K384" s="309">
        <v>14.08</v>
      </c>
      <c r="L384" s="309">
        <v>14.73</v>
      </c>
      <c r="M384" s="309">
        <v>4.34</v>
      </c>
      <c r="N384" s="310">
        <v>0.95599999999999996</v>
      </c>
      <c r="O384" s="309">
        <v>14.04</v>
      </c>
      <c r="P384" s="309">
        <v>14.65</v>
      </c>
      <c r="Q384" s="309">
        <v>4.16</v>
      </c>
      <c r="R384" s="310">
        <v>0.95899999999999996</v>
      </c>
      <c r="S384" s="311">
        <v>50</v>
      </c>
      <c r="T384" s="312"/>
    </row>
    <row r="385" spans="1:20" x14ac:dyDescent="0.2">
      <c r="A385" s="312"/>
      <c r="B385" s="294" t="s">
        <v>9307</v>
      </c>
      <c r="C385" s="309">
        <v>30.31</v>
      </c>
      <c r="D385" s="309">
        <v>31.83</v>
      </c>
      <c r="E385" s="309">
        <v>9.7200000000000006</v>
      </c>
      <c r="F385" s="310">
        <v>0.95199999999999996</v>
      </c>
      <c r="G385" s="309">
        <v>0</v>
      </c>
      <c r="H385" s="309">
        <v>0</v>
      </c>
      <c r="I385" s="309">
        <v>0</v>
      </c>
      <c r="J385" s="310"/>
      <c r="K385" s="309">
        <v>0</v>
      </c>
      <c r="L385" s="309">
        <v>0</v>
      </c>
      <c r="M385" s="309">
        <v>0</v>
      </c>
      <c r="N385" s="310"/>
      <c r="O385" s="309"/>
      <c r="P385" s="309"/>
      <c r="Q385" s="309"/>
      <c r="R385" s="310"/>
      <c r="S385" s="311"/>
      <c r="T385" s="312"/>
    </row>
    <row r="386" spans="1:20" x14ac:dyDescent="0.2">
      <c r="A386" s="312"/>
      <c r="B386" s="294" t="s">
        <v>9308</v>
      </c>
      <c r="C386" s="309">
        <v>28.24</v>
      </c>
      <c r="D386" s="309">
        <v>29.25</v>
      </c>
      <c r="E386" s="309">
        <v>7.61</v>
      </c>
      <c r="F386" s="310">
        <v>0.96599999999999997</v>
      </c>
      <c r="G386" s="309">
        <v>0</v>
      </c>
      <c r="H386" s="309">
        <v>0</v>
      </c>
      <c r="I386" s="309">
        <v>0</v>
      </c>
      <c r="J386" s="310"/>
      <c r="K386" s="309">
        <v>0</v>
      </c>
      <c r="L386" s="309">
        <v>0</v>
      </c>
      <c r="M386" s="309">
        <v>0</v>
      </c>
      <c r="N386" s="310"/>
      <c r="O386" s="309"/>
      <c r="P386" s="309"/>
      <c r="Q386" s="309"/>
      <c r="R386" s="310"/>
      <c r="S386" s="311"/>
      <c r="T386" s="312"/>
    </row>
    <row r="387" spans="1:20" x14ac:dyDescent="0.2">
      <c r="A387" s="312"/>
      <c r="B387" s="294" t="s">
        <v>9309</v>
      </c>
      <c r="C387" s="309">
        <v>26.05</v>
      </c>
      <c r="D387" s="309">
        <v>26.07</v>
      </c>
      <c r="E387" s="309">
        <v>1.03</v>
      </c>
      <c r="F387" s="310">
        <v>0.999</v>
      </c>
      <c r="G387" s="309">
        <v>0</v>
      </c>
      <c r="H387" s="309">
        <v>0</v>
      </c>
      <c r="I387" s="309">
        <v>0</v>
      </c>
      <c r="J387" s="310"/>
      <c r="K387" s="309">
        <v>0</v>
      </c>
      <c r="L387" s="309">
        <v>0</v>
      </c>
      <c r="M387" s="309">
        <v>0</v>
      </c>
      <c r="N387" s="310"/>
      <c r="O387" s="309"/>
      <c r="P387" s="309"/>
      <c r="Q387" s="309"/>
      <c r="R387" s="310"/>
      <c r="S387" s="311"/>
      <c r="T387" s="312"/>
    </row>
    <row r="388" spans="1:20" x14ac:dyDescent="0.2">
      <c r="A388" s="312"/>
      <c r="B388" s="294" t="s">
        <v>9310</v>
      </c>
      <c r="C388" s="309">
        <v>27.43</v>
      </c>
      <c r="D388" s="309">
        <v>27.45</v>
      </c>
      <c r="E388" s="309">
        <v>1.04</v>
      </c>
      <c r="F388" s="310">
        <v>0.999</v>
      </c>
      <c r="G388" s="309">
        <v>0</v>
      </c>
      <c r="H388" s="309">
        <v>0</v>
      </c>
      <c r="I388" s="309">
        <v>0</v>
      </c>
      <c r="J388" s="310"/>
      <c r="K388" s="309">
        <v>0</v>
      </c>
      <c r="L388" s="309">
        <v>0</v>
      </c>
      <c r="M388" s="309">
        <v>0</v>
      </c>
      <c r="N388" s="310"/>
      <c r="O388" s="309"/>
      <c r="P388" s="309"/>
      <c r="Q388" s="309"/>
      <c r="R388" s="310"/>
      <c r="S388" s="311"/>
      <c r="T388" s="312"/>
    </row>
    <row r="389" spans="1:20" x14ac:dyDescent="0.2">
      <c r="A389" s="312"/>
      <c r="B389" s="294" t="s">
        <v>9311</v>
      </c>
      <c r="C389" s="309">
        <v>26.79</v>
      </c>
      <c r="D389" s="309">
        <v>26.83</v>
      </c>
      <c r="E389" s="309">
        <v>1.35</v>
      </c>
      <c r="F389" s="310">
        <v>0.999</v>
      </c>
      <c r="G389" s="309">
        <v>19.899999999999999</v>
      </c>
      <c r="H389" s="309">
        <v>19.91</v>
      </c>
      <c r="I389" s="309">
        <v>0.41</v>
      </c>
      <c r="J389" s="310">
        <v>1</v>
      </c>
      <c r="K389" s="309">
        <v>23.07</v>
      </c>
      <c r="L389" s="309">
        <v>23.07</v>
      </c>
      <c r="M389" s="309">
        <v>0.48</v>
      </c>
      <c r="N389" s="310">
        <v>1</v>
      </c>
      <c r="O389" s="309">
        <v>20.76</v>
      </c>
      <c r="P389" s="309">
        <v>20.92</v>
      </c>
      <c r="Q389" s="309">
        <v>2.57</v>
      </c>
      <c r="R389" s="310">
        <v>0.99199999999999999</v>
      </c>
      <c r="S389" s="311">
        <v>50</v>
      </c>
      <c r="T389" s="312"/>
    </row>
    <row r="390" spans="1:20" x14ac:dyDescent="0.2">
      <c r="A390" s="312"/>
      <c r="B390" s="294" t="s">
        <v>9312</v>
      </c>
      <c r="C390" s="309">
        <v>26.48</v>
      </c>
      <c r="D390" s="309">
        <v>26.48</v>
      </c>
      <c r="E390" s="309">
        <v>-0.36</v>
      </c>
      <c r="F390" s="310">
        <v>1</v>
      </c>
      <c r="G390" s="309">
        <v>19.79</v>
      </c>
      <c r="H390" s="309">
        <v>19.8</v>
      </c>
      <c r="I390" s="309">
        <v>-0.17</v>
      </c>
      <c r="J390" s="310">
        <v>1</v>
      </c>
      <c r="K390" s="309">
        <v>22.94</v>
      </c>
      <c r="L390" s="309">
        <v>22.94</v>
      </c>
      <c r="M390" s="309">
        <v>-0.2</v>
      </c>
      <c r="N390" s="310">
        <v>1</v>
      </c>
      <c r="O390" s="309">
        <v>20.65</v>
      </c>
      <c r="P390" s="309">
        <v>20.74</v>
      </c>
      <c r="Q390" s="309">
        <v>1.9300000000000002</v>
      </c>
      <c r="R390" s="310">
        <v>0.996</v>
      </c>
      <c r="S390" s="311">
        <v>50</v>
      </c>
      <c r="T390" s="312"/>
    </row>
    <row r="391" spans="1:20" x14ac:dyDescent="0.2">
      <c r="A391" s="312"/>
      <c r="B391" s="294" t="s">
        <v>9313</v>
      </c>
      <c r="C391" s="309">
        <v>23.27</v>
      </c>
      <c r="D391" s="309">
        <v>23.54</v>
      </c>
      <c r="E391" s="309">
        <v>-3.55</v>
      </c>
      <c r="F391" s="310">
        <v>0.98899999999999999</v>
      </c>
      <c r="G391" s="309">
        <v>16.93</v>
      </c>
      <c r="H391" s="309">
        <v>17.14</v>
      </c>
      <c r="I391" s="309">
        <v>2.69</v>
      </c>
      <c r="J391" s="310">
        <v>0.98799999999999999</v>
      </c>
      <c r="K391" s="309">
        <v>18.739999999999998</v>
      </c>
      <c r="L391" s="309">
        <v>18.98</v>
      </c>
      <c r="M391" s="309">
        <v>2.98</v>
      </c>
      <c r="N391" s="310">
        <v>0.98799999999999999</v>
      </c>
      <c r="O391" s="309">
        <v>18.71</v>
      </c>
      <c r="P391" s="309">
        <v>19.21</v>
      </c>
      <c r="Q391" s="309">
        <v>4.3499999999999996</v>
      </c>
      <c r="R391" s="310">
        <v>0.97399999999999998</v>
      </c>
      <c r="S391" s="311">
        <v>50</v>
      </c>
      <c r="T391" s="312"/>
    </row>
    <row r="392" spans="1:20" x14ac:dyDescent="0.2">
      <c r="A392" s="312"/>
      <c r="B392" s="294" t="s">
        <v>9314</v>
      </c>
      <c r="C392" s="309">
        <v>23.7</v>
      </c>
      <c r="D392" s="309">
        <v>24.05</v>
      </c>
      <c r="E392" s="309">
        <v>-4.05</v>
      </c>
      <c r="F392" s="310">
        <v>0.98599999999999999</v>
      </c>
      <c r="G392" s="309">
        <v>18.170000000000002</v>
      </c>
      <c r="H392" s="309">
        <v>18.329999999999998</v>
      </c>
      <c r="I392" s="309">
        <v>2.4300000000000002</v>
      </c>
      <c r="J392" s="310">
        <v>0.99099999999999999</v>
      </c>
      <c r="K392" s="309">
        <v>20.11</v>
      </c>
      <c r="L392" s="309">
        <v>20.29</v>
      </c>
      <c r="M392" s="309">
        <v>2.69</v>
      </c>
      <c r="N392" s="310">
        <v>0.99099999999999999</v>
      </c>
      <c r="O392" s="309">
        <v>20.079999999999998</v>
      </c>
      <c r="P392" s="309">
        <v>20.48</v>
      </c>
      <c r="Q392" s="309">
        <v>4.03</v>
      </c>
      <c r="R392" s="310">
        <v>0.98</v>
      </c>
      <c r="S392" s="311">
        <v>50</v>
      </c>
      <c r="T392" s="312"/>
    </row>
    <row r="393" spans="1:20" x14ac:dyDescent="0.2">
      <c r="A393" s="312"/>
      <c r="B393" s="294" t="s">
        <v>9315</v>
      </c>
      <c r="C393" s="309">
        <v>37.56</v>
      </c>
      <c r="D393" s="309">
        <v>38.03</v>
      </c>
      <c r="E393" s="309">
        <v>6</v>
      </c>
      <c r="F393" s="310">
        <v>0.98699999999999999</v>
      </c>
      <c r="G393" s="309">
        <v>32.18</v>
      </c>
      <c r="H393" s="309">
        <v>32.29</v>
      </c>
      <c r="I393" s="309">
        <v>2.69</v>
      </c>
      <c r="J393" s="310">
        <v>0.997</v>
      </c>
      <c r="K393" s="309">
        <v>37.35</v>
      </c>
      <c r="L393" s="309">
        <v>37.479999999999997</v>
      </c>
      <c r="M393" s="309">
        <v>3.13</v>
      </c>
      <c r="N393" s="310">
        <v>0.997</v>
      </c>
      <c r="O393" s="309">
        <v>38.85</v>
      </c>
      <c r="P393" s="309">
        <v>39.049999999999997</v>
      </c>
      <c r="Q393" s="309">
        <v>3.98</v>
      </c>
      <c r="R393" s="310">
        <v>0.995</v>
      </c>
      <c r="S393" s="311">
        <v>50</v>
      </c>
      <c r="T393" s="312"/>
    </row>
    <row r="394" spans="1:20" x14ac:dyDescent="0.2">
      <c r="A394" s="312"/>
      <c r="B394" s="294" t="s">
        <v>9316</v>
      </c>
      <c r="C394" s="309">
        <v>28.73</v>
      </c>
      <c r="D394" s="309">
        <v>28.73</v>
      </c>
      <c r="E394" s="309">
        <v>0.16</v>
      </c>
      <c r="F394" s="310">
        <v>1</v>
      </c>
      <c r="G394" s="309">
        <v>25.73</v>
      </c>
      <c r="H394" s="309">
        <v>25.73</v>
      </c>
      <c r="I394" s="309">
        <v>0.65</v>
      </c>
      <c r="J394" s="310">
        <v>1</v>
      </c>
      <c r="K394" s="309">
        <v>29.86</v>
      </c>
      <c r="L394" s="309">
        <v>29.87</v>
      </c>
      <c r="M394" s="309">
        <v>0.76</v>
      </c>
      <c r="N394" s="310">
        <v>1</v>
      </c>
      <c r="O394" s="309">
        <v>31.83</v>
      </c>
      <c r="P394" s="309">
        <v>31.83</v>
      </c>
      <c r="Q394" s="309">
        <v>0.43</v>
      </c>
      <c r="R394" s="310">
        <v>1</v>
      </c>
      <c r="S394" s="311">
        <v>50</v>
      </c>
      <c r="T394" s="312"/>
    </row>
    <row r="395" spans="1:20" x14ac:dyDescent="0.2">
      <c r="A395" s="312"/>
      <c r="B395" s="294" t="s">
        <v>9317</v>
      </c>
      <c r="C395" s="309">
        <v>26.48</v>
      </c>
      <c r="D395" s="309">
        <v>26.49</v>
      </c>
      <c r="E395" s="309">
        <v>-0.59</v>
      </c>
      <c r="F395" s="310">
        <v>1</v>
      </c>
      <c r="G395" s="309">
        <v>25.73</v>
      </c>
      <c r="H395" s="309">
        <v>27.58</v>
      </c>
      <c r="I395" s="309">
        <v>9.93</v>
      </c>
      <c r="J395" s="310">
        <v>0.93300000000000005</v>
      </c>
      <c r="K395" s="309">
        <v>25.47</v>
      </c>
      <c r="L395" s="309">
        <v>27.3</v>
      </c>
      <c r="M395" s="309">
        <v>9.83</v>
      </c>
      <c r="N395" s="310">
        <v>0.93300000000000005</v>
      </c>
      <c r="O395" s="309">
        <v>23.98</v>
      </c>
      <c r="P395" s="309">
        <v>23.98</v>
      </c>
      <c r="Q395" s="309">
        <v>7.0000000000000007E-2</v>
      </c>
      <c r="R395" s="310">
        <v>1</v>
      </c>
      <c r="S395" s="311">
        <v>50</v>
      </c>
      <c r="T395" s="312"/>
    </row>
    <row r="396" spans="1:20" x14ac:dyDescent="0.2">
      <c r="A396" s="312"/>
      <c r="B396" s="294" t="s">
        <v>9318</v>
      </c>
      <c r="C396" s="309">
        <v>22.26</v>
      </c>
      <c r="D396" s="309">
        <v>22.92</v>
      </c>
      <c r="E396" s="309">
        <v>-5.5</v>
      </c>
      <c r="F396" s="310">
        <v>0.97099999999999997</v>
      </c>
      <c r="G396" s="309">
        <v>23.66</v>
      </c>
      <c r="H396" s="309">
        <v>23.67</v>
      </c>
      <c r="I396" s="309">
        <v>-0.78</v>
      </c>
      <c r="J396" s="310">
        <v>0.999</v>
      </c>
      <c r="K396" s="309">
        <v>23.42</v>
      </c>
      <c r="L396" s="309">
        <v>23.44</v>
      </c>
      <c r="M396" s="309">
        <v>-0.77</v>
      </c>
      <c r="N396" s="310">
        <v>0.999</v>
      </c>
      <c r="O396" s="309">
        <v>22.06</v>
      </c>
      <c r="P396" s="309">
        <v>22.24</v>
      </c>
      <c r="Q396" s="309">
        <v>2.85</v>
      </c>
      <c r="R396" s="310">
        <v>0.99199999999999999</v>
      </c>
      <c r="S396" s="311">
        <v>50</v>
      </c>
      <c r="T396" s="312"/>
    </row>
    <row r="397" spans="1:20" x14ac:dyDescent="0.2">
      <c r="A397" s="312"/>
      <c r="B397" s="294" t="s">
        <v>9319</v>
      </c>
      <c r="C397" s="309">
        <v>21.54</v>
      </c>
      <c r="D397" s="309">
        <v>21.55</v>
      </c>
      <c r="E397" s="309">
        <v>-0.86</v>
      </c>
      <c r="F397" s="310">
        <v>0.999</v>
      </c>
      <c r="G397" s="309">
        <v>19.010000000000002</v>
      </c>
      <c r="H397" s="309">
        <v>19.04</v>
      </c>
      <c r="I397" s="309">
        <v>0.98</v>
      </c>
      <c r="J397" s="310">
        <v>0.999</v>
      </c>
      <c r="K397" s="309">
        <v>20.170000000000002</v>
      </c>
      <c r="L397" s="309">
        <v>20.2</v>
      </c>
      <c r="M397" s="309">
        <v>1.04</v>
      </c>
      <c r="N397" s="310">
        <v>0.999</v>
      </c>
      <c r="O397" s="309">
        <v>20.170000000000002</v>
      </c>
      <c r="P397" s="309">
        <v>20.32</v>
      </c>
      <c r="Q397" s="309">
        <v>2.41</v>
      </c>
      <c r="R397" s="310">
        <v>0.99299999999999999</v>
      </c>
      <c r="S397" s="311">
        <v>40</v>
      </c>
      <c r="T397" s="312"/>
    </row>
    <row r="398" spans="1:20" x14ac:dyDescent="0.2">
      <c r="A398" s="312"/>
      <c r="B398" s="294" t="s">
        <v>9320</v>
      </c>
      <c r="C398" s="309">
        <v>20.79</v>
      </c>
      <c r="D398" s="309">
        <v>20.84</v>
      </c>
      <c r="E398" s="309">
        <v>-1.39</v>
      </c>
      <c r="F398" s="310">
        <v>0.998</v>
      </c>
      <c r="G398" s="309">
        <v>18.95</v>
      </c>
      <c r="H398" s="309">
        <v>18.98</v>
      </c>
      <c r="I398" s="309">
        <v>1.1499999999999999</v>
      </c>
      <c r="J398" s="310">
        <v>0.998</v>
      </c>
      <c r="K398" s="309">
        <v>20.11</v>
      </c>
      <c r="L398" s="309">
        <v>20.14</v>
      </c>
      <c r="M398" s="309">
        <v>1.22</v>
      </c>
      <c r="N398" s="310">
        <v>0.998</v>
      </c>
      <c r="O398" s="309">
        <v>20.11</v>
      </c>
      <c r="P398" s="309">
        <v>20.22</v>
      </c>
      <c r="Q398" s="309">
        <v>2.15</v>
      </c>
      <c r="R398" s="310">
        <v>0.99399999999999999</v>
      </c>
      <c r="S398" s="311">
        <v>40</v>
      </c>
      <c r="T398" s="312"/>
    </row>
    <row r="399" spans="1:20" x14ac:dyDescent="0.2">
      <c r="A399" s="312"/>
      <c r="B399" s="294" t="s">
        <v>9321</v>
      </c>
      <c r="C399" s="309">
        <v>20.84</v>
      </c>
      <c r="D399" s="309">
        <v>20.88</v>
      </c>
      <c r="E399" s="309">
        <v>-1.27</v>
      </c>
      <c r="F399" s="310">
        <v>0.998</v>
      </c>
      <c r="G399" s="309">
        <v>22.14</v>
      </c>
      <c r="H399" s="309">
        <v>22.38</v>
      </c>
      <c r="I399" s="309">
        <v>3.24</v>
      </c>
      <c r="J399" s="310">
        <v>0.98899999999999999</v>
      </c>
      <c r="K399" s="309">
        <v>23.77</v>
      </c>
      <c r="L399" s="309">
        <v>24.02</v>
      </c>
      <c r="M399" s="309">
        <v>3.48</v>
      </c>
      <c r="N399" s="310">
        <v>0.98899999999999999</v>
      </c>
      <c r="O399" s="309">
        <v>19.13</v>
      </c>
      <c r="P399" s="309">
        <v>19.23</v>
      </c>
      <c r="Q399" s="309">
        <v>2</v>
      </c>
      <c r="R399" s="310">
        <v>0.995</v>
      </c>
      <c r="S399" s="311">
        <v>40</v>
      </c>
      <c r="T399" s="312"/>
    </row>
    <row r="400" spans="1:20" x14ac:dyDescent="0.2">
      <c r="A400" s="312"/>
      <c r="B400" s="294" t="s">
        <v>9322</v>
      </c>
      <c r="C400" s="309">
        <v>20.52</v>
      </c>
      <c r="D400" s="309">
        <v>20.59</v>
      </c>
      <c r="E400" s="309">
        <v>-1.7</v>
      </c>
      <c r="F400" s="310">
        <v>0.997</v>
      </c>
      <c r="G400" s="309">
        <v>21.79</v>
      </c>
      <c r="H400" s="309">
        <v>21.96</v>
      </c>
      <c r="I400" s="309">
        <v>2.69</v>
      </c>
      <c r="J400" s="310">
        <v>0.99199999999999999</v>
      </c>
      <c r="K400" s="309">
        <v>23.39</v>
      </c>
      <c r="L400" s="309">
        <v>23.57</v>
      </c>
      <c r="M400" s="309">
        <v>2.89</v>
      </c>
      <c r="N400" s="310">
        <v>0.99199999999999999</v>
      </c>
      <c r="O400" s="309">
        <v>18.95</v>
      </c>
      <c r="P400" s="309">
        <v>19.04</v>
      </c>
      <c r="Q400" s="309">
        <v>1.77</v>
      </c>
      <c r="R400" s="310">
        <v>0.996</v>
      </c>
      <c r="S400" s="311">
        <v>40</v>
      </c>
      <c r="T400" s="312"/>
    </row>
    <row r="401" spans="1:20" x14ac:dyDescent="0.2">
      <c r="A401" s="312"/>
      <c r="B401" s="294" t="s">
        <v>9323</v>
      </c>
      <c r="C401" s="309">
        <v>7.03</v>
      </c>
      <c r="D401" s="309">
        <v>8.09</v>
      </c>
      <c r="E401" s="309">
        <v>4</v>
      </c>
      <c r="F401" s="310">
        <v>0.87</v>
      </c>
      <c r="G401" s="309"/>
      <c r="H401" s="309"/>
      <c r="I401" s="309"/>
      <c r="J401" s="310"/>
      <c r="K401" s="309"/>
      <c r="L401" s="309"/>
      <c r="M401" s="309"/>
      <c r="N401" s="310"/>
      <c r="O401" s="309"/>
      <c r="P401" s="309"/>
      <c r="Q401" s="309"/>
      <c r="R401" s="310"/>
      <c r="S401" s="311"/>
      <c r="T401" s="312"/>
    </row>
    <row r="402" spans="1:20" x14ac:dyDescent="0.2">
      <c r="A402" s="312"/>
      <c r="B402" s="294" t="s">
        <v>9324</v>
      </c>
      <c r="C402" s="309">
        <v>6.57</v>
      </c>
      <c r="D402" s="309">
        <v>7.34</v>
      </c>
      <c r="E402" s="309">
        <v>3.27</v>
      </c>
      <c r="F402" s="310">
        <v>0.89500000000000002</v>
      </c>
      <c r="G402" s="309"/>
      <c r="H402" s="309"/>
      <c r="I402" s="309"/>
      <c r="J402" s="310"/>
      <c r="K402" s="309"/>
      <c r="L402" s="309"/>
      <c r="M402" s="309"/>
      <c r="N402" s="310"/>
      <c r="O402" s="309"/>
      <c r="P402" s="309"/>
      <c r="Q402" s="309"/>
      <c r="R402" s="310"/>
      <c r="S402" s="311"/>
      <c r="T402" s="312"/>
    </row>
    <row r="403" spans="1:20" x14ac:dyDescent="0.2">
      <c r="A403" s="312"/>
      <c r="B403" s="294" t="s">
        <v>9325</v>
      </c>
      <c r="C403" s="309">
        <v>6.08</v>
      </c>
      <c r="D403" s="309">
        <v>6.84</v>
      </c>
      <c r="E403" s="309">
        <v>3.13</v>
      </c>
      <c r="F403" s="310">
        <v>0.88900000000000001</v>
      </c>
      <c r="G403" s="309"/>
      <c r="H403" s="309"/>
      <c r="I403" s="309"/>
      <c r="J403" s="310"/>
      <c r="K403" s="309"/>
      <c r="L403" s="309"/>
      <c r="M403" s="309"/>
      <c r="N403" s="310"/>
      <c r="O403" s="309"/>
      <c r="P403" s="309"/>
      <c r="Q403" s="309"/>
      <c r="R403" s="310"/>
      <c r="S403" s="311"/>
      <c r="T403" s="312"/>
    </row>
    <row r="404" spans="1:20" x14ac:dyDescent="0.2">
      <c r="A404" s="312"/>
      <c r="B404" s="294" t="s">
        <v>9326</v>
      </c>
      <c r="C404" s="309">
        <v>6.47</v>
      </c>
      <c r="D404" s="309">
        <v>7.03</v>
      </c>
      <c r="E404" s="309">
        <v>2.77</v>
      </c>
      <c r="F404" s="310">
        <v>0.91900000000000004</v>
      </c>
      <c r="G404" s="309"/>
      <c r="H404" s="309"/>
      <c r="I404" s="309"/>
      <c r="J404" s="310"/>
      <c r="K404" s="309"/>
      <c r="L404" s="309"/>
      <c r="M404" s="309"/>
      <c r="N404" s="310"/>
      <c r="O404" s="309"/>
      <c r="P404" s="309"/>
      <c r="Q404" s="309"/>
      <c r="R404" s="310"/>
      <c r="S404" s="311"/>
      <c r="T404" s="312"/>
    </row>
    <row r="405" spans="1:20" x14ac:dyDescent="0.2">
      <c r="A405" s="312"/>
      <c r="B405" s="294" t="s">
        <v>9327</v>
      </c>
      <c r="C405" s="309">
        <v>8.68</v>
      </c>
      <c r="D405" s="309">
        <v>8.68</v>
      </c>
      <c r="E405" s="309">
        <v>-0.1</v>
      </c>
      <c r="F405" s="310">
        <v>1</v>
      </c>
      <c r="G405" s="309">
        <v>7.14</v>
      </c>
      <c r="H405" s="309">
        <v>7.19</v>
      </c>
      <c r="I405" s="309">
        <v>0.77</v>
      </c>
      <c r="J405" s="310">
        <v>0.99399999999999999</v>
      </c>
      <c r="K405" s="309">
        <v>8.32</v>
      </c>
      <c r="L405" s="309">
        <v>8.3699999999999992</v>
      </c>
      <c r="M405" s="309">
        <v>0.9</v>
      </c>
      <c r="N405" s="310">
        <v>0.99399999999999999</v>
      </c>
      <c r="O405" s="309">
        <v>7.33</v>
      </c>
      <c r="P405" s="309">
        <v>7.4</v>
      </c>
      <c r="Q405" s="309">
        <v>1.02</v>
      </c>
      <c r="R405" s="310">
        <v>0.99099999999999999</v>
      </c>
      <c r="S405" s="311">
        <v>14</v>
      </c>
      <c r="T405" s="312"/>
    </row>
    <row r="406" spans="1:20" x14ac:dyDescent="0.2">
      <c r="A406" s="312"/>
      <c r="B406" s="294" t="s">
        <v>9328</v>
      </c>
      <c r="C406" s="309">
        <v>9.0399999999999991</v>
      </c>
      <c r="D406" s="309">
        <v>9.0500000000000007</v>
      </c>
      <c r="E406" s="309">
        <v>-0.16</v>
      </c>
      <c r="F406" s="310">
        <v>1</v>
      </c>
      <c r="G406" s="309">
        <v>7.37</v>
      </c>
      <c r="H406" s="309">
        <v>7.44</v>
      </c>
      <c r="I406" s="309">
        <v>1.02</v>
      </c>
      <c r="J406" s="310">
        <v>0.99099999999999999</v>
      </c>
      <c r="K406" s="309">
        <v>8.58</v>
      </c>
      <c r="L406" s="309">
        <v>8.66</v>
      </c>
      <c r="M406" s="309">
        <v>1.18</v>
      </c>
      <c r="N406" s="310">
        <v>0.99099999999999999</v>
      </c>
      <c r="O406" s="309">
        <v>7.54</v>
      </c>
      <c r="P406" s="309">
        <v>7.6</v>
      </c>
      <c r="Q406" s="309">
        <v>0.96</v>
      </c>
      <c r="R406" s="310">
        <v>0.99199999999999999</v>
      </c>
      <c r="S406" s="311">
        <v>14</v>
      </c>
      <c r="T406" s="312"/>
    </row>
    <row r="407" spans="1:20" x14ac:dyDescent="0.2">
      <c r="A407" s="312"/>
      <c r="B407" s="294" t="s">
        <v>9329</v>
      </c>
      <c r="C407" s="309">
        <v>6.16</v>
      </c>
      <c r="D407" s="309">
        <v>6.36</v>
      </c>
      <c r="E407" s="309">
        <v>-1.59</v>
      </c>
      <c r="F407" s="310">
        <v>0.96799999999999997</v>
      </c>
      <c r="G407" s="309">
        <v>5.65</v>
      </c>
      <c r="H407" s="309">
        <v>5.66</v>
      </c>
      <c r="I407" s="309">
        <v>-0.38</v>
      </c>
      <c r="J407" s="310">
        <v>0.998</v>
      </c>
      <c r="K407" s="309">
        <v>6.46</v>
      </c>
      <c r="L407" s="309">
        <v>6.48</v>
      </c>
      <c r="M407" s="309">
        <v>-0.44</v>
      </c>
      <c r="N407" s="310">
        <v>0.998</v>
      </c>
      <c r="O407" s="309">
        <v>6.54</v>
      </c>
      <c r="P407" s="309">
        <v>6.54</v>
      </c>
      <c r="Q407" s="309">
        <v>0.03</v>
      </c>
      <c r="R407" s="310">
        <v>1</v>
      </c>
      <c r="S407" s="311">
        <v>14</v>
      </c>
      <c r="T407" s="312"/>
    </row>
    <row r="408" spans="1:20" x14ac:dyDescent="0.2">
      <c r="A408" s="312"/>
      <c r="B408" s="294" t="s">
        <v>9330</v>
      </c>
      <c r="C408" s="309">
        <v>7.36</v>
      </c>
      <c r="D408" s="309">
        <v>7.48</v>
      </c>
      <c r="E408" s="309">
        <v>-1.37</v>
      </c>
      <c r="F408" s="310">
        <v>0.98299999999999998</v>
      </c>
      <c r="G408" s="309">
        <v>5.45</v>
      </c>
      <c r="H408" s="309">
        <v>5.5</v>
      </c>
      <c r="I408" s="309">
        <v>-0.74</v>
      </c>
      <c r="J408" s="310">
        <v>0.99099999999999999</v>
      </c>
      <c r="K408" s="309">
        <v>6.23</v>
      </c>
      <c r="L408" s="309">
        <v>6.29</v>
      </c>
      <c r="M408" s="309">
        <v>-0.85</v>
      </c>
      <c r="N408" s="310">
        <v>0.99099999999999999</v>
      </c>
      <c r="O408" s="309">
        <v>6.31</v>
      </c>
      <c r="P408" s="309">
        <v>6.51</v>
      </c>
      <c r="Q408" s="309">
        <v>1.58</v>
      </c>
      <c r="R408" s="310">
        <v>0.97</v>
      </c>
      <c r="S408" s="311">
        <v>14</v>
      </c>
      <c r="T408" s="312"/>
    </row>
    <row r="409" spans="1:20" x14ac:dyDescent="0.2">
      <c r="A409" s="312"/>
      <c r="B409" s="294" t="s">
        <v>9331</v>
      </c>
      <c r="C409" s="309">
        <v>11.03</v>
      </c>
      <c r="D409" s="309">
        <v>11.04</v>
      </c>
      <c r="E409" s="309">
        <v>-0.57999999999999996</v>
      </c>
      <c r="F409" s="310">
        <v>0.999</v>
      </c>
      <c r="G409" s="309">
        <v>0</v>
      </c>
      <c r="H409" s="309">
        <v>0</v>
      </c>
      <c r="I409" s="309">
        <v>0</v>
      </c>
      <c r="J409" s="310"/>
      <c r="K409" s="309">
        <v>0</v>
      </c>
      <c r="L409" s="309">
        <v>0</v>
      </c>
      <c r="M409" s="309">
        <v>0</v>
      </c>
      <c r="N409" s="310"/>
      <c r="O409" s="309">
        <v>9.2799999999999994</v>
      </c>
      <c r="P409" s="309">
        <v>10.08</v>
      </c>
      <c r="Q409" s="309">
        <v>3.93</v>
      </c>
      <c r="R409" s="310">
        <v>0.92100000000000004</v>
      </c>
      <c r="S409" s="311">
        <v>25</v>
      </c>
      <c r="T409" s="312"/>
    </row>
    <row r="410" spans="1:20" x14ac:dyDescent="0.2">
      <c r="A410" s="312"/>
      <c r="B410" s="294" t="s">
        <v>9332</v>
      </c>
      <c r="C410" s="309">
        <v>11.12</v>
      </c>
      <c r="D410" s="309">
        <v>11.13</v>
      </c>
      <c r="E410" s="309">
        <v>-0.45</v>
      </c>
      <c r="F410" s="310">
        <v>0.999</v>
      </c>
      <c r="G410" s="309">
        <v>0</v>
      </c>
      <c r="H410" s="309">
        <v>0</v>
      </c>
      <c r="I410" s="309">
        <v>0</v>
      </c>
      <c r="J410" s="310"/>
      <c r="K410" s="309">
        <v>0</v>
      </c>
      <c r="L410" s="309">
        <v>0</v>
      </c>
      <c r="M410" s="309">
        <v>0</v>
      </c>
      <c r="N410" s="310"/>
      <c r="O410" s="309">
        <v>9.5399999999999991</v>
      </c>
      <c r="P410" s="309">
        <v>10.31</v>
      </c>
      <c r="Q410" s="309">
        <v>3.92</v>
      </c>
      <c r="R410" s="310">
        <v>0.92500000000000004</v>
      </c>
      <c r="S410" s="311">
        <v>25</v>
      </c>
      <c r="T410" s="312"/>
    </row>
    <row r="411" spans="1:20" x14ac:dyDescent="0.2">
      <c r="A411" s="312"/>
      <c r="B411" s="294" t="s">
        <v>9333</v>
      </c>
      <c r="C411" s="309"/>
      <c r="D411" s="309"/>
      <c r="E411" s="309"/>
      <c r="F411" s="310"/>
      <c r="G411" s="309">
        <v>0</v>
      </c>
      <c r="H411" s="309">
        <v>0</v>
      </c>
      <c r="I411" s="309">
        <v>0</v>
      </c>
      <c r="J411" s="310"/>
      <c r="K411" s="309">
        <v>0</v>
      </c>
      <c r="L411" s="309">
        <v>0</v>
      </c>
      <c r="M411" s="309">
        <v>0</v>
      </c>
      <c r="N411" s="310"/>
      <c r="O411" s="309"/>
      <c r="P411" s="309"/>
      <c r="Q411" s="309"/>
      <c r="R411" s="310"/>
      <c r="S411" s="311">
        <v>25</v>
      </c>
      <c r="T411" s="312"/>
    </row>
    <row r="412" spans="1:20" x14ac:dyDescent="0.2">
      <c r="A412" s="312"/>
      <c r="B412" s="294" t="s">
        <v>9334</v>
      </c>
      <c r="C412" s="309"/>
      <c r="D412" s="309"/>
      <c r="E412" s="309"/>
      <c r="F412" s="310"/>
      <c r="G412" s="309">
        <v>0</v>
      </c>
      <c r="H412" s="309">
        <v>0</v>
      </c>
      <c r="I412" s="309">
        <v>0</v>
      </c>
      <c r="J412" s="310"/>
      <c r="K412" s="309">
        <v>0</v>
      </c>
      <c r="L412" s="309">
        <v>0</v>
      </c>
      <c r="M412" s="309">
        <v>0</v>
      </c>
      <c r="N412" s="310"/>
      <c r="O412" s="309"/>
      <c r="P412" s="309"/>
      <c r="Q412" s="309"/>
      <c r="R412" s="310"/>
      <c r="S412" s="311">
        <v>25</v>
      </c>
      <c r="T412" s="312"/>
    </row>
    <row r="413" spans="1:20" x14ac:dyDescent="0.2">
      <c r="A413" s="312"/>
      <c r="B413" s="294" t="s">
        <v>9335</v>
      </c>
      <c r="C413" s="309">
        <v>2.06</v>
      </c>
      <c r="D413" s="309">
        <v>2.42</v>
      </c>
      <c r="E413" s="309">
        <v>1.28</v>
      </c>
      <c r="F413" s="310">
        <v>0.85</v>
      </c>
      <c r="G413" s="309">
        <v>2.04</v>
      </c>
      <c r="H413" s="309">
        <v>2.11</v>
      </c>
      <c r="I413" s="309">
        <v>0.55000000000000004</v>
      </c>
      <c r="J413" s="310">
        <v>0.96499999999999997</v>
      </c>
      <c r="K413" s="309">
        <v>1.98</v>
      </c>
      <c r="L413" s="309">
        <v>2.0499999999999998</v>
      </c>
      <c r="M413" s="309">
        <v>0.54</v>
      </c>
      <c r="N413" s="310">
        <v>0.96499999999999997</v>
      </c>
      <c r="O413" s="309">
        <v>1.81</v>
      </c>
      <c r="P413" s="309">
        <v>1.87</v>
      </c>
      <c r="Q413" s="309">
        <v>0.49</v>
      </c>
      <c r="R413" s="310">
        <v>0.96499999999999997</v>
      </c>
      <c r="S413" s="311">
        <v>8</v>
      </c>
      <c r="T413" s="312"/>
    </row>
    <row r="414" spans="1:20" x14ac:dyDescent="0.2">
      <c r="A414" s="312"/>
      <c r="B414" s="294" t="s">
        <v>9336</v>
      </c>
      <c r="C414" s="309">
        <v>1.97</v>
      </c>
      <c r="D414" s="309">
        <v>2.27</v>
      </c>
      <c r="E414" s="309">
        <v>1.1299999999999999</v>
      </c>
      <c r="F414" s="310">
        <v>0.86799999999999999</v>
      </c>
      <c r="G414" s="309">
        <v>2.48</v>
      </c>
      <c r="H414" s="309">
        <v>2.56</v>
      </c>
      <c r="I414" s="309">
        <v>0.66</v>
      </c>
      <c r="J414" s="310">
        <v>0.96599999999999997</v>
      </c>
      <c r="K414" s="309">
        <v>2.4</v>
      </c>
      <c r="L414" s="309">
        <v>2.48</v>
      </c>
      <c r="M414" s="309">
        <v>0.64</v>
      </c>
      <c r="N414" s="310">
        <v>0.96599999999999997</v>
      </c>
      <c r="O414" s="309">
        <v>2.19</v>
      </c>
      <c r="P414" s="309">
        <v>2.27</v>
      </c>
      <c r="Q414" s="309">
        <v>0.57999999999999996</v>
      </c>
      <c r="R414" s="310">
        <v>0.96599999999999997</v>
      </c>
      <c r="S414" s="311">
        <v>8</v>
      </c>
      <c r="T414" s="312"/>
    </row>
    <row r="415" spans="1:20" x14ac:dyDescent="0.2">
      <c r="A415" s="312"/>
      <c r="B415" s="294" t="s">
        <v>9337</v>
      </c>
      <c r="C415" s="309">
        <v>1.71</v>
      </c>
      <c r="D415" s="309">
        <v>1.86</v>
      </c>
      <c r="E415" s="309">
        <v>0.75</v>
      </c>
      <c r="F415" s="310">
        <v>0.91600000000000004</v>
      </c>
      <c r="G415" s="309">
        <v>1.72</v>
      </c>
      <c r="H415" s="309">
        <v>1.73</v>
      </c>
      <c r="I415" s="309">
        <v>0.19</v>
      </c>
      <c r="J415" s="310">
        <v>0.99399999999999999</v>
      </c>
      <c r="K415" s="309">
        <v>1.92</v>
      </c>
      <c r="L415" s="309">
        <v>1.9300000000000002</v>
      </c>
      <c r="M415" s="309">
        <v>0.21</v>
      </c>
      <c r="N415" s="310">
        <v>0.99399999999999999</v>
      </c>
      <c r="O415" s="309">
        <v>2.21</v>
      </c>
      <c r="P415" s="309">
        <v>2.2200000000000002</v>
      </c>
      <c r="Q415" s="309">
        <v>0.25</v>
      </c>
      <c r="R415" s="310">
        <v>0.99399999999999999</v>
      </c>
      <c r="S415" s="311">
        <v>8</v>
      </c>
      <c r="T415" s="312"/>
    </row>
    <row r="416" spans="1:20" x14ac:dyDescent="0.2">
      <c r="A416" s="312"/>
      <c r="B416" s="294" t="s">
        <v>9338</v>
      </c>
      <c r="C416" s="309">
        <v>1.7</v>
      </c>
      <c r="D416" s="309">
        <v>1.85</v>
      </c>
      <c r="E416" s="309">
        <v>0.73</v>
      </c>
      <c r="F416" s="310">
        <v>0.91800000000000004</v>
      </c>
      <c r="G416" s="309">
        <v>2.11</v>
      </c>
      <c r="H416" s="309">
        <v>2.12</v>
      </c>
      <c r="I416" s="309">
        <v>0.26</v>
      </c>
      <c r="J416" s="310">
        <v>0.99299999999999999</v>
      </c>
      <c r="K416" s="309">
        <v>2.34</v>
      </c>
      <c r="L416" s="309">
        <v>2.36</v>
      </c>
      <c r="M416" s="309">
        <v>0.28999999999999998</v>
      </c>
      <c r="N416" s="310">
        <v>0.99299999999999999</v>
      </c>
      <c r="O416" s="309">
        <v>2.37</v>
      </c>
      <c r="P416" s="309">
        <v>2.39</v>
      </c>
      <c r="Q416" s="309">
        <v>0.28999999999999998</v>
      </c>
      <c r="R416" s="310">
        <v>0.99299999999999999</v>
      </c>
      <c r="S416" s="311">
        <v>8</v>
      </c>
      <c r="T416" s="312"/>
    </row>
    <row r="417" spans="1:20" x14ac:dyDescent="0.2">
      <c r="A417" s="312"/>
      <c r="B417" s="294" t="s">
        <v>9339</v>
      </c>
      <c r="C417" s="309">
        <v>25.33</v>
      </c>
      <c r="D417" s="309">
        <v>26.38</v>
      </c>
      <c r="E417" s="309">
        <v>7.36</v>
      </c>
      <c r="F417" s="310">
        <v>0.96</v>
      </c>
      <c r="G417" s="309">
        <v>18.079999999999998</v>
      </c>
      <c r="H417" s="309">
        <v>19.57</v>
      </c>
      <c r="I417" s="309">
        <v>7.48</v>
      </c>
      <c r="J417" s="310">
        <v>0.92400000000000004</v>
      </c>
      <c r="K417" s="309">
        <v>20.82</v>
      </c>
      <c r="L417" s="309">
        <v>22.53</v>
      </c>
      <c r="M417" s="309">
        <v>8.6199999999999992</v>
      </c>
      <c r="N417" s="310">
        <v>0.92400000000000004</v>
      </c>
      <c r="O417" s="309">
        <v>18.829999999999998</v>
      </c>
      <c r="P417" s="309">
        <v>19.07</v>
      </c>
      <c r="Q417" s="309">
        <v>3.02</v>
      </c>
      <c r="R417" s="310">
        <v>0.98699999999999999</v>
      </c>
      <c r="S417" s="311">
        <v>50</v>
      </c>
      <c r="T417" s="312"/>
    </row>
    <row r="418" spans="1:20" x14ac:dyDescent="0.2">
      <c r="A418" s="312"/>
      <c r="B418" s="294" t="s">
        <v>9340</v>
      </c>
      <c r="C418" s="309">
        <v>24.25</v>
      </c>
      <c r="D418" s="309">
        <v>25.18</v>
      </c>
      <c r="E418" s="309">
        <v>6.8</v>
      </c>
      <c r="F418" s="310">
        <v>0.96299999999999997</v>
      </c>
      <c r="G418" s="309">
        <v>17.5</v>
      </c>
      <c r="H418" s="309">
        <v>18.829999999999998</v>
      </c>
      <c r="I418" s="309">
        <v>6.95</v>
      </c>
      <c r="J418" s="310">
        <v>0.92900000000000005</v>
      </c>
      <c r="K418" s="309">
        <v>20.149999999999999</v>
      </c>
      <c r="L418" s="309">
        <v>21.68</v>
      </c>
      <c r="M418" s="309">
        <v>8.01</v>
      </c>
      <c r="N418" s="310">
        <v>0.92900000000000005</v>
      </c>
      <c r="O418" s="309">
        <v>18.23</v>
      </c>
      <c r="P418" s="309">
        <v>18.43</v>
      </c>
      <c r="Q418" s="309">
        <v>2.71</v>
      </c>
      <c r="R418" s="310">
        <v>0.98899999999999999</v>
      </c>
      <c r="S418" s="311">
        <v>50</v>
      </c>
      <c r="T418" s="312"/>
    </row>
    <row r="419" spans="1:20" x14ac:dyDescent="0.2">
      <c r="A419" s="312"/>
      <c r="B419" s="294" t="s">
        <v>9341</v>
      </c>
      <c r="C419" s="309">
        <v>18.96</v>
      </c>
      <c r="D419" s="309">
        <v>19.079999999999998</v>
      </c>
      <c r="E419" s="309">
        <v>2.12</v>
      </c>
      <c r="F419" s="310">
        <v>0.99399999999999999</v>
      </c>
      <c r="G419" s="309">
        <v>13.34</v>
      </c>
      <c r="H419" s="309">
        <v>13.7</v>
      </c>
      <c r="I419" s="309">
        <v>3.14</v>
      </c>
      <c r="J419" s="310">
        <v>0.97299999999999998</v>
      </c>
      <c r="K419" s="309">
        <v>15.27</v>
      </c>
      <c r="L419" s="309">
        <v>15.68</v>
      </c>
      <c r="M419" s="309">
        <v>3.59</v>
      </c>
      <c r="N419" s="310">
        <v>0.97299999999999998</v>
      </c>
      <c r="O419" s="309">
        <v>15.11</v>
      </c>
      <c r="P419" s="309">
        <v>15.92</v>
      </c>
      <c r="Q419" s="309">
        <v>5.0199999999999996</v>
      </c>
      <c r="R419" s="310">
        <v>0.94899999999999995</v>
      </c>
      <c r="S419" s="311">
        <v>50</v>
      </c>
      <c r="T419" s="312"/>
    </row>
    <row r="420" spans="1:20" x14ac:dyDescent="0.2">
      <c r="A420" s="312"/>
      <c r="B420" s="294" t="s">
        <v>9342</v>
      </c>
      <c r="C420" s="309">
        <v>21.91</v>
      </c>
      <c r="D420" s="309">
        <v>22.23</v>
      </c>
      <c r="E420" s="309">
        <v>3.77</v>
      </c>
      <c r="F420" s="310">
        <v>0.98599999999999999</v>
      </c>
      <c r="G420" s="309">
        <v>14.76</v>
      </c>
      <c r="H420" s="309">
        <v>15.38</v>
      </c>
      <c r="I420" s="309">
        <v>4.34</v>
      </c>
      <c r="J420" s="310">
        <v>0.95899999999999996</v>
      </c>
      <c r="K420" s="309">
        <v>16.89</v>
      </c>
      <c r="L420" s="309">
        <v>17.61</v>
      </c>
      <c r="M420" s="309">
        <v>4.97</v>
      </c>
      <c r="N420" s="310">
        <v>0.95899999999999996</v>
      </c>
      <c r="O420" s="309">
        <v>16.72</v>
      </c>
      <c r="P420" s="309">
        <v>16.72</v>
      </c>
      <c r="Q420" s="309">
        <v>0.17</v>
      </c>
      <c r="R420" s="310">
        <v>1</v>
      </c>
      <c r="S420" s="311">
        <v>50</v>
      </c>
      <c r="T420" s="312"/>
    </row>
    <row r="421" spans="1:20" x14ac:dyDescent="0.2">
      <c r="A421" s="312"/>
      <c r="B421" s="294" t="s">
        <v>9343</v>
      </c>
      <c r="C421" s="309">
        <v>23.37</v>
      </c>
      <c r="D421" s="309">
        <v>23.76</v>
      </c>
      <c r="E421" s="309">
        <v>4.3099999999999996</v>
      </c>
      <c r="F421" s="310">
        <v>0.98299999999999998</v>
      </c>
      <c r="G421" s="309">
        <v>23.16</v>
      </c>
      <c r="H421" s="309">
        <v>25.48</v>
      </c>
      <c r="I421" s="309">
        <v>10.63</v>
      </c>
      <c r="J421" s="310">
        <v>0.90900000000000003</v>
      </c>
      <c r="K421" s="309">
        <v>26.95</v>
      </c>
      <c r="L421" s="309">
        <v>29.66</v>
      </c>
      <c r="M421" s="309">
        <v>12.37</v>
      </c>
      <c r="N421" s="310">
        <v>0.90900000000000003</v>
      </c>
      <c r="O421" s="309">
        <v>21.75</v>
      </c>
      <c r="P421" s="309">
        <v>21.85</v>
      </c>
      <c r="Q421" s="309">
        <v>2.1</v>
      </c>
      <c r="R421" s="310">
        <v>0.995</v>
      </c>
      <c r="S421" s="311">
        <v>50</v>
      </c>
      <c r="T421" s="312"/>
    </row>
    <row r="422" spans="1:20" x14ac:dyDescent="0.2">
      <c r="A422" s="312"/>
      <c r="B422" s="294" t="s">
        <v>9344</v>
      </c>
      <c r="C422" s="309">
        <v>22.39</v>
      </c>
      <c r="D422" s="309">
        <v>22.54</v>
      </c>
      <c r="E422" s="309">
        <v>2.62</v>
      </c>
      <c r="F422" s="310">
        <v>0.99299999999999999</v>
      </c>
      <c r="G422" s="309">
        <v>22.11</v>
      </c>
      <c r="H422" s="309">
        <v>24.21</v>
      </c>
      <c r="I422" s="309">
        <v>9.8699999999999992</v>
      </c>
      <c r="J422" s="310">
        <v>0.91300000000000003</v>
      </c>
      <c r="K422" s="309">
        <v>25.73</v>
      </c>
      <c r="L422" s="309">
        <v>28.18</v>
      </c>
      <c r="M422" s="309">
        <v>11.49</v>
      </c>
      <c r="N422" s="310">
        <v>0.91300000000000003</v>
      </c>
      <c r="O422" s="309">
        <v>20.89</v>
      </c>
      <c r="P422" s="309">
        <v>20.92</v>
      </c>
      <c r="Q422" s="309">
        <v>1</v>
      </c>
      <c r="R422" s="310">
        <v>0.999</v>
      </c>
      <c r="S422" s="311">
        <v>50</v>
      </c>
      <c r="T422" s="312"/>
    </row>
    <row r="423" spans="1:20" x14ac:dyDescent="0.2">
      <c r="A423" s="312"/>
      <c r="B423" s="294" t="s">
        <v>9345</v>
      </c>
      <c r="C423" s="309">
        <v>17.53</v>
      </c>
      <c r="D423" s="309">
        <v>17.66</v>
      </c>
      <c r="E423" s="309">
        <v>-2.11</v>
      </c>
      <c r="F423" s="310">
        <v>0.99299999999999999</v>
      </c>
      <c r="G423" s="309">
        <v>17.420000000000002</v>
      </c>
      <c r="H423" s="309">
        <v>18.16</v>
      </c>
      <c r="I423" s="309">
        <v>5.1100000000000003</v>
      </c>
      <c r="J423" s="310">
        <v>0.96</v>
      </c>
      <c r="K423" s="309">
        <v>19.3</v>
      </c>
      <c r="L423" s="309">
        <v>20.12</v>
      </c>
      <c r="M423" s="309">
        <v>5.66</v>
      </c>
      <c r="N423" s="310">
        <v>0.96</v>
      </c>
      <c r="O423" s="309">
        <v>17.72</v>
      </c>
      <c r="P423" s="309">
        <v>17.809999999999999</v>
      </c>
      <c r="Q423" s="309">
        <v>1.73</v>
      </c>
      <c r="R423" s="310">
        <v>0.995</v>
      </c>
      <c r="S423" s="311">
        <v>50</v>
      </c>
      <c r="T423" s="312"/>
    </row>
    <row r="424" spans="1:20" x14ac:dyDescent="0.2">
      <c r="A424" s="312"/>
      <c r="B424" s="294" t="s">
        <v>9346</v>
      </c>
      <c r="C424" s="309">
        <v>17.43</v>
      </c>
      <c r="D424" s="309">
        <v>17.579999999999998</v>
      </c>
      <c r="E424" s="309">
        <v>-2.2400000000000002</v>
      </c>
      <c r="F424" s="310">
        <v>0.99199999999999999</v>
      </c>
      <c r="G424" s="309">
        <v>17.059999999999999</v>
      </c>
      <c r="H424" s="309">
        <v>17.88</v>
      </c>
      <c r="I424" s="309">
        <v>5.33</v>
      </c>
      <c r="J424" s="310">
        <v>0.95499999999999996</v>
      </c>
      <c r="K424" s="309">
        <v>18.91</v>
      </c>
      <c r="L424" s="309">
        <v>19.809999999999999</v>
      </c>
      <c r="M424" s="309">
        <v>5.9</v>
      </c>
      <c r="N424" s="310">
        <v>0.95499999999999996</v>
      </c>
      <c r="O424" s="309">
        <v>17.55</v>
      </c>
      <c r="P424" s="309">
        <v>17.600000000000001</v>
      </c>
      <c r="Q424" s="309">
        <v>1.35</v>
      </c>
      <c r="R424" s="310">
        <v>0.997</v>
      </c>
      <c r="S424" s="311">
        <v>50</v>
      </c>
      <c r="T424" s="312"/>
    </row>
    <row r="425" spans="1:20" x14ac:dyDescent="0.2">
      <c r="A425" s="312"/>
      <c r="B425" s="294" t="s">
        <v>9347</v>
      </c>
      <c r="C425" s="309">
        <v>15.99</v>
      </c>
      <c r="D425" s="309">
        <v>16.7</v>
      </c>
      <c r="E425" s="309">
        <v>4.82</v>
      </c>
      <c r="F425" s="310">
        <v>0.95699999999999996</v>
      </c>
      <c r="G425" s="309">
        <v>13.19</v>
      </c>
      <c r="H425" s="309">
        <v>14.41</v>
      </c>
      <c r="I425" s="309">
        <v>5.8</v>
      </c>
      <c r="J425" s="310">
        <v>0.91500000000000004</v>
      </c>
      <c r="K425" s="309">
        <v>13.88</v>
      </c>
      <c r="L425" s="309">
        <v>15.16</v>
      </c>
      <c r="M425" s="309">
        <v>6.1</v>
      </c>
      <c r="N425" s="310">
        <v>0.91500000000000004</v>
      </c>
      <c r="O425" s="309">
        <v>14.8</v>
      </c>
      <c r="P425" s="309">
        <v>14.84</v>
      </c>
      <c r="Q425" s="309">
        <v>1.1100000000000001</v>
      </c>
      <c r="R425" s="310">
        <v>0.997</v>
      </c>
      <c r="S425" s="311">
        <v>25</v>
      </c>
      <c r="T425" s="312"/>
    </row>
    <row r="426" spans="1:20" x14ac:dyDescent="0.2">
      <c r="A426" s="312"/>
      <c r="B426" s="294" t="s">
        <v>9348</v>
      </c>
      <c r="C426" s="309">
        <v>15.32</v>
      </c>
      <c r="D426" s="309">
        <v>15.75</v>
      </c>
      <c r="E426" s="309">
        <v>3.66</v>
      </c>
      <c r="F426" s="310">
        <v>0.97299999999999998</v>
      </c>
      <c r="G426" s="309">
        <v>13.02</v>
      </c>
      <c r="H426" s="309">
        <v>14.11</v>
      </c>
      <c r="I426" s="309">
        <v>5.45</v>
      </c>
      <c r="J426" s="310">
        <v>0.92200000000000004</v>
      </c>
      <c r="K426" s="309">
        <v>13.7</v>
      </c>
      <c r="L426" s="309">
        <v>14.85</v>
      </c>
      <c r="M426" s="309">
        <v>5.74</v>
      </c>
      <c r="N426" s="310">
        <v>0.92200000000000004</v>
      </c>
      <c r="O426" s="309">
        <v>14.42</v>
      </c>
      <c r="P426" s="309">
        <v>14.44</v>
      </c>
      <c r="Q426" s="309">
        <v>0.64</v>
      </c>
      <c r="R426" s="310">
        <v>0.999</v>
      </c>
      <c r="S426" s="311">
        <v>25</v>
      </c>
      <c r="T426" s="312"/>
    </row>
    <row r="427" spans="1:20" x14ac:dyDescent="0.2">
      <c r="A427" s="312"/>
      <c r="B427" s="294" t="s">
        <v>9349</v>
      </c>
      <c r="C427" s="309">
        <v>13.24</v>
      </c>
      <c r="D427" s="309">
        <v>13.27</v>
      </c>
      <c r="E427" s="309">
        <v>0.89</v>
      </c>
      <c r="F427" s="310">
        <v>0.998</v>
      </c>
      <c r="G427" s="309">
        <v>10.93</v>
      </c>
      <c r="H427" s="309">
        <v>11.36</v>
      </c>
      <c r="I427" s="309">
        <v>3.11</v>
      </c>
      <c r="J427" s="310">
        <v>0.96199999999999997</v>
      </c>
      <c r="K427" s="309">
        <v>12.72</v>
      </c>
      <c r="L427" s="309">
        <v>13.22</v>
      </c>
      <c r="M427" s="309">
        <v>3.62</v>
      </c>
      <c r="N427" s="310">
        <v>0.96199999999999997</v>
      </c>
      <c r="O427" s="309">
        <v>14.4</v>
      </c>
      <c r="P427" s="309">
        <v>14.97</v>
      </c>
      <c r="Q427" s="309">
        <v>4.09</v>
      </c>
      <c r="R427" s="310">
        <v>0.96199999999999997</v>
      </c>
      <c r="S427" s="311">
        <v>25</v>
      </c>
      <c r="T427" s="312"/>
    </row>
    <row r="428" spans="1:20" x14ac:dyDescent="0.2">
      <c r="A428" s="312"/>
      <c r="B428" s="294" t="s">
        <v>9350</v>
      </c>
      <c r="C428" s="309">
        <v>13.17</v>
      </c>
      <c r="D428" s="309">
        <v>13.19</v>
      </c>
      <c r="E428" s="309">
        <v>0.79</v>
      </c>
      <c r="F428" s="310">
        <v>0.998</v>
      </c>
      <c r="G428" s="309">
        <v>10.93</v>
      </c>
      <c r="H428" s="309">
        <v>11.41</v>
      </c>
      <c r="I428" s="309">
        <v>3.28</v>
      </c>
      <c r="J428" s="310">
        <v>0.95799999999999996</v>
      </c>
      <c r="K428" s="309">
        <v>12.72</v>
      </c>
      <c r="L428" s="309">
        <v>13.28</v>
      </c>
      <c r="M428" s="309">
        <v>3.82</v>
      </c>
      <c r="N428" s="310">
        <v>0.95799999999999996</v>
      </c>
      <c r="O428" s="309">
        <v>14.18</v>
      </c>
      <c r="P428" s="309">
        <v>14.8</v>
      </c>
      <c r="Q428" s="309">
        <v>4.26</v>
      </c>
      <c r="R428" s="310">
        <v>0.95799999999999996</v>
      </c>
      <c r="S428" s="311">
        <v>25</v>
      </c>
      <c r="T428" s="312"/>
    </row>
    <row r="429" spans="1:20" x14ac:dyDescent="0.2">
      <c r="A429" s="312"/>
      <c r="B429" s="294" t="s">
        <v>9351</v>
      </c>
      <c r="C429" s="309">
        <v>9.16</v>
      </c>
      <c r="D429" s="309">
        <v>11.4</v>
      </c>
      <c r="E429" s="309">
        <v>6.79</v>
      </c>
      <c r="F429" s="310">
        <v>0.80400000000000005</v>
      </c>
      <c r="G429" s="309">
        <v>6.99</v>
      </c>
      <c r="H429" s="309">
        <v>7.43</v>
      </c>
      <c r="I429" s="309">
        <v>2.5099999999999998</v>
      </c>
      <c r="J429" s="310">
        <v>0.94099999999999995</v>
      </c>
      <c r="K429" s="309">
        <v>6.83</v>
      </c>
      <c r="L429" s="309">
        <v>7.26</v>
      </c>
      <c r="M429" s="309">
        <v>2.4500000000000002</v>
      </c>
      <c r="N429" s="310">
        <v>0.94099999999999995</v>
      </c>
      <c r="O429" s="309">
        <v>7.48</v>
      </c>
      <c r="P429" s="309">
        <v>9.06</v>
      </c>
      <c r="Q429" s="309">
        <v>5.12</v>
      </c>
      <c r="R429" s="310">
        <v>0.82499999999999996</v>
      </c>
      <c r="S429" s="311">
        <v>15</v>
      </c>
      <c r="T429" s="312"/>
    </row>
    <row r="430" spans="1:20" x14ac:dyDescent="0.2">
      <c r="A430" s="312"/>
      <c r="B430" s="294" t="s">
        <v>9352</v>
      </c>
      <c r="C430" s="309">
        <v>9</v>
      </c>
      <c r="D430" s="309">
        <v>10.83</v>
      </c>
      <c r="E430" s="309">
        <v>6.02</v>
      </c>
      <c r="F430" s="310">
        <v>0.83099999999999996</v>
      </c>
      <c r="G430" s="309">
        <v>6.31</v>
      </c>
      <c r="H430" s="309">
        <v>7.55</v>
      </c>
      <c r="I430" s="309">
        <v>4.16</v>
      </c>
      <c r="J430" s="310">
        <v>0.83499999999999996</v>
      </c>
      <c r="K430" s="309">
        <v>6.16</v>
      </c>
      <c r="L430" s="309">
        <v>7.37</v>
      </c>
      <c r="M430" s="309">
        <v>4.0599999999999996</v>
      </c>
      <c r="N430" s="310">
        <v>0.83499999999999996</v>
      </c>
      <c r="O430" s="309">
        <v>6</v>
      </c>
      <c r="P430" s="309">
        <v>7.18</v>
      </c>
      <c r="Q430" s="309">
        <v>3.95</v>
      </c>
      <c r="R430" s="310">
        <v>0.83499999999999996</v>
      </c>
      <c r="S430" s="311">
        <v>15</v>
      </c>
      <c r="T430" s="312"/>
    </row>
    <row r="431" spans="1:20" x14ac:dyDescent="0.2">
      <c r="A431" s="312"/>
      <c r="B431" s="294" t="s">
        <v>9353</v>
      </c>
      <c r="C431" s="309">
        <v>9.68</v>
      </c>
      <c r="D431" s="309">
        <v>11.09</v>
      </c>
      <c r="E431" s="309">
        <v>5.41</v>
      </c>
      <c r="F431" s="310">
        <v>0.873</v>
      </c>
      <c r="G431" s="309">
        <v>6.93</v>
      </c>
      <c r="H431" s="309">
        <v>8.0299999999999994</v>
      </c>
      <c r="I431" s="309">
        <v>4.05</v>
      </c>
      <c r="J431" s="310">
        <v>0.86299999999999999</v>
      </c>
      <c r="K431" s="309">
        <v>6.89</v>
      </c>
      <c r="L431" s="309">
        <v>7.98</v>
      </c>
      <c r="M431" s="309">
        <v>4.03</v>
      </c>
      <c r="N431" s="310">
        <v>0.86299999999999999</v>
      </c>
      <c r="O431" s="309">
        <v>7.34</v>
      </c>
      <c r="P431" s="309">
        <v>8.67</v>
      </c>
      <c r="Q431" s="309">
        <v>4.6100000000000003</v>
      </c>
      <c r="R431" s="310">
        <v>0.84699999999999998</v>
      </c>
      <c r="S431" s="311">
        <v>15</v>
      </c>
      <c r="T431" s="312"/>
    </row>
    <row r="432" spans="1:20" x14ac:dyDescent="0.2">
      <c r="A432" s="312"/>
      <c r="B432" s="294" t="s">
        <v>9354</v>
      </c>
      <c r="C432" s="309">
        <v>9.67</v>
      </c>
      <c r="D432" s="309">
        <v>10.93</v>
      </c>
      <c r="E432" s="309">
        <v>5.0999999999999996</v>
      </c>
      <c r="F432" s="310">
        <v>0.88500000000000001</v>
      </c>
      <c r="G432" s="309">
        <v>7.23</v>
      </c>
      <c r="H432" s="309">
        <v>8.25</v>
      </c>
      <c r="I432" s="309">
        <v>3.97</v>
      </c>
      <c r="J432" s="310">
        <v>0.876</v>
      </c>
      <c r="K432" s="309">
        <v>7.19</v>
      </c>
      <c r="L432" s="309">
        <v>8.1999999999999993</v>
      </c>
      <c r="M432" s="309">
        <v>3.95</v>
      </c>
      <c r="N432" s="310">
        <v>0.876</v>
      </c>
      <c r="O432" s="309">
        <v>7.64</v>
      </c>
      <c r="P432" s="309">
        <v>8.86</v>
      </c>
      <c r="Q432" s="309">
        <v>4.49</v>
      </c>
      <c r="R432" s="310">
        <v>0.86199999999999999</v>
      </c>
      <c r="S432" s="311">
        <v>15</v>
      </c>
      <c r="T432" s="312"/>
    </row>
    <row r="433" spans="1:20" x14ac:dyDescent="0.2">
      <c r="A433" s="312"/>
      <c r="B433" s="294" t="s">
        <v>9355</v>
      </c>
      <c r="C433" s="309">
        <v>22.25</v>
      </c>
      <c r="D433" s="309">
        <v>23.39</v>
      </c>
      <c r="E433" s="309">
        <v>7.23</v>
      </c>
      <c r="F433" s="310">
        <v>0.95099999999999996</v>
      </c>
      <c r="G433" s="309">
        <v>19.16</v>
      </c>
      <c r="H433" s="309">
        <v>19.350000000000001</v>
      </c>
      <c r="I433" s="309">
        <v>2.74</v>
      </c>
      <c r="J433" s="310">
        <v>0.99</v>
      </c>
      <c r="K433" s="309">
        <v>23.69</v>
      </c>
      <c r="L433" s="309">
        <v>23.93</v>
      </c>
      <c r="M433" s="309">
        <v>3.38</v>
      </c>
      <c r="N433" s="310">
        <v>0.99</v>
      </c>
      <c r="O433" s="309">
        <v>20.69</v>
      </c>
      <c r="P433" s="309">
        <v>20.7</v>
      </c>
      <c r="Q433" s="309">
        <v>0.61</v>
      </c>
      <c r="R433" s="310">
        <v>1</v>
      </c>
      <c r="S433" s="311">
        <v>50</v>
      </c>
      <c r="T433" s="312"/>
    </row>
    <row r="434" spans="1:20" x14ac:dyDescent="0.2">
      <c r="A434" s="312"/>
      <c r="B434" s="294" t="s">
        <v>9356</v>
      </c>
      <c r="C434" s="309">
        <v>20.81</v>
      </c>
      <c r="D434" s="309">
        <v>21.66</v>
      </c>
      <c r="E434" s="309">
        <v>6</v>
      </c>
      <c r="F434" s="310">
        <v>0.96099999999999997</v>
      </c>
      <c r="G434" s="309">
        <v>18.43</v>
      </c>
      <c r="H434" s="309">
        <v>18.52</v>
      </c>
      <c r="I434" s="309">
        <v>1.8199999999999998</v>
      </c>
      <c r="J434" s="310">
        <v>0.995</v>
      </c>
      <c r="K434" s="309">
        <v>22.79</v>
      </c>
      <c r="L434" s="309">
        <v>22.9</v>
      </c>
      <c r="M434" s="309">
        <v>2.25</v>
      </c>
      <c r="N434" s="310">
        <v>0.995</v>
      </c>
      <c r="O434" s="309">
        <v>19.93</v>
      </c>
      <c r="P434" s="309">
        <v>20.45</v>
      </c>
      <c r="Q434" s="309">
        <v>4.57</v>
      </c>
      <c r="R434" s="310">
        <v>0.97499999999999998</v>
      </c>
      <c r="S434" s="311">
        <v>50</v>
      </c>
      <c r="T434" s="312"/>
    </row>
    <row r="435" spans="1:20" x14ac:dyDescent="0.2">
      <c r="A435" s="312"/>
      <c r="B435" s="294" t="s">
        <v>9357</v>
      </c>
      <c r="C435" s="309">
        <v>14.92</v>
      </c>
      <c r="D435" s="309">
        <v>14.99</v>
      </c>
      <c r="E435" s="309">
        <v>1.42</v>
      </c>
      <c r="F435" s="310">
        <v>0.996</v>
      </c>
      <c r="G435" s="309">
        <v>14.32</v>
      </c>
      <c r="H435" s="309">
        <v>14.49</v>
      </c>
      <c r="I435" s="309">
        <v>2.23</v>
      </c>
      <c r="J435" s="310">
        <v>0.98799999999999999</v>
      </c>
      <c r="K435" s="309">
        <v>16.14</v>
      </c>
      <c r="L435" s="309">
        <v>16.34</v>
      </c>
      <c r="M435" s="309">
        <v>2.52</v>
      </c>
      <c r="N435" s="310">
        <v>0.98799999999999999</v>
      </c>
      <c r="O435" s="309">
        <v>13.62</v>
      </c>
      <c r="P435" s="309">
        <v>13.63</v>
      </c>
      <c r="Q435" s="309">
        <v>0.46</v>
      </c>
      <c r="R435" s="310">
        <v>0.999</v>
      </c>
      <c r="S435" s="311">
        <v>50</v>
      </c>
      <c r="T435" s="312"/>
    </row>
    <row r="436" spans="1:20" x14ac:dyDescent="0.2">
      <c r="A436" s="312"/>
      <c r="B436" s="294" t="s">
        <v>9358</v>
      </c>
      <c r="C436" s="309">
        <v>16.079999999999998</v>
      </c>
      <c r="D436" s="309">
        <v>16.21</v>
      </c>
      <c r="E436" s="309">
        <v>2.09</v>
      </c>
      <c r="F436" s="310">
        <v>0.99199999999999999</v>
      </c>
      <c r="G436" s="309">
        <v>15.25</v>
      </c>
      <c r="H436" s="309">
        <v>15.25</v>
      </c>
      <c r="I436" s="309">
        <v>-0.3</v>
      </c>
      <c r="J436" s="310">
        <v>1</v>
      </c>
      <c r="K436" s="309">
        <v>17.18</v>
      </c>
      <c r="L436" s="309">
        <v>17.190000000000001</v>
      </c>
      <c r="M436" s="309">
        <v>-0.34</v>
      </c>
      <c r="N436" s="310">
        <v>1</v>
      </c>
      <c r="O436" s="309">
        <v>14.4</v>
      </c>
      <c r="P436" s="309">
        <v>14.4</v>
      </c>
      <c r="Q436" s="309">
        <v>0.24</v>
      </c>
      <c r="R436" s="310">
        <v>1</v>
      </c>
      <c r="S436" s="311">
        <v>50</v>
      </c>
      <c r="T436" s="312"/>
    </row>
    <row r="437" spans="1:20" x14ac:dyDescent="0.2">
      <c r="A437" s="312"/>
      <c r="B437" s="294" t="s">
        <v>9359</v>
      </c>
      <c r="C437" s="309">
        <v>27.26</v>
      </c>
      <c r="D437" s="309">
        <v>30.6</v>
      </c>
      <c r="E437" s="309">
        <v>13.91</v>
      </c>
      <c r="F437" s="310">
        <v>0.89100000000000001</v>
      </c>
      <c r="G437" s="309">
        <v>20.190000000000001</v>
      </c>
      <c r="H437" s="309">
        <v>20.21</v>
      </c>
      <c r="I437" s="309">
        <v>0.96</v>
      </c>
      <c r="J437" s="310">
        <v>0.999</v>
      </c>
      <c r="K437" s="309">
        <v>22.81</v>
      </c>
      <c r="L437" s="309">
        <v>22.83</v>
      </c>
      <c r="M437" s="309">
        <v>1.08</v>
      </c>
      <c r="N437" s="310">
        <v>0.999</v>
      </c>
      <c r="O437" s="309">
        <v>29.75</v>
      </c>
      <c r="P437" s="309">
        <v>30.57</v>
      </c>
      <c r="Q437" s="309">
        <v>7.04</v>
      </c>
      <c r="R437" s="310">
        <v>0.97299999999999998</v>
      </c>
      <c r="S437" s="311">
        <v>50</v>
      </c>
      <c r="T437" s="312"/>
    </row>
    <row r="438" spans="1:20" x14ac:dyDescent="0.2">
      <c r="A438" s="312"/>
      <c r="B438" s="294" t="s">
        <v>9360</v>
      </c>
      <c r="C438" s="309">
        <v>19.21</v>
      </c>
      <c r="D438" s="309">
        <v>20.98</v>
      </c>
      <c r="E438" s="309">
        <v>8.43</v>
      </c>
      <c r="F438" s="310">
        <v>0.91600000000000004</v>
      </c>
      <c r="G438" s="309">
        <v>15.82</v>
      </c>
      <c r="H438" s="309">
        <v>16.190000000000001</v>
      </c>
      <c r="I438" s="309">
        <v>3.45</v>
      </c>
      <c r="J438" s="310">
        <v>0.97699999999999998</v>
      </c>
      <c r="K438" s="309">
        <v>17.87</v>
      </c>
      <c r="L438" s="309">
        <v>18.29</v>
      </c>
      <c r="M438" s="309">
        <v>3.9</v>
      </c>
      <c r="N438" s="310">
        <v>0.97699999999999998</v>
      </c>
      <c r="O438" s="309">
        <v>23.32</v>
      </c>
      <c r="P438" s="309">
        <v>23.63</v>
      </c>
      <c r="Q438" s="309">
        <v>3.81</v>
      </c>
      <c r="R438" s="310">
        <v>0.98699999999999999</v>
      </c>
      <c r="S438" s="311">
        <v>50</v>
      </c>
      <c r="T438" s="312"/>
    </row>
    <row r="439" spans="1:20" x14ac:dyDescent="0.2">
      <c r="A439" s="312"/>
      <c r="B439" s="294" t="s">
        <v>9361</v>
      </c>
      <c r="C439" s="309">
        <v>21.79</v>
      </c>
      <c r="D439" s="309">
        <v>23.96</v>
      </c>
      <c r="E439" s="309">
        <v>9.9700000000000006</v>
      </c>
      <c r="F439" s="310">
        <v>0.90900000000000003</v>
      </c>
      <c r="G439" s="309">
        <v>15.99</v>
      </c>
      <c r="H439" s="309">
        <v>16.309999999999999</v>
      </c>
      <c r="I439" s="309">
        <v>3.19</v>
      </c>
      <c r="J439" s="310">
        <v>0.98099999999999998</v>
      </c>
      <c r="K439" s="309">
        <v>16.25</v>
      </c>
      <c r="L439" s="309">
        <v>16.57</v>
      </c>
      <c r="M439" s="309">
        <v>3.25</v>
      </c>
      <c r="N439" s="310">
        <v>0.98099999999999998</v>
      </c>
      <c r="O439" s="309">
        <v>15.97</v>
      </c>
      <c r="P439" s="309">
        <v>16.600000000000001</v>
      </c>
      <c r="Q439" s="309">
        <v>4.5</v>
      </c>
      <c r="R439" s="310">
        <v>0.96199999999999997</v>
      </c>
      <c r="S439" s="311">
        <v>50</v>
      </c>
      <c r="T439" s="312"/>
    </row>
    <row r="440" spans="1:20" x14ac:dyDescent="0.2">
      <c r="A440" s="312"/>
      <c r="B440" s="294" t="s">
        <v>9362</v>
      </c>
      <c r="C440" s="309">
        <v>16.7</v>
      </c>
      <c r="D440" s="309">
        <v>17.63</v>
      </c>
      <c r="E440" s="309">
        <v>5.67</v>
      </c>
      <c r="F440" s="310">
        <v>0.94699999999999995</v>
      </c>
      <c r="G440" s="309">
        <v>14.52</v>
      </c>
      <c r="H440" s="309">
        <v>14.71</v>
      </c>
      <c r="I440" s="309">
        <v>2.39</v>
      </c>
      <c r="J440" s="310">
        <v>0.98699999999999999</v>
      </c>
      <c r="K440" s="309">
        <v>14.75</v>
      </c>
      <c r="L440" s="309">
        <v>14.95</v>
      </c>
      <c r="M440" s="309">
        <v>2.4300000000000002</v>
      </c>
      <c r="N440" s="310">
        <v>0.98699999999999999</v>
      </c>
      <c r="O440" s="309">
        <v>14.5</v>
      </c>
      <c r="P440" s="309">
        <v>14.86</v>
      </c>
      <c r="Q440" s="309">
        <v>3.27</v>
      </c>
      <c r="R440" s="310">
        <v>0.97499999999999998</v>
      </c>
      <c r="S440" s="311">
        <v>50</v>
      </c>
      <c r="T440" s="312"/>
    </row>
    <row r="441" spans="1:20" x14ac:dyDescent="0.2">
      <c r="A441" s="312"/>
      <c r="B441" s="294" t="s">
        <v>9363</v>
      </c>
      <c r="C441" s="309">
        <v>29.01</v>
      </c>
      <c r="D441" s="309">
        <v>29.01</v>
      </c>
      <c r="E441" s="309">
        <v>-0.11</v>
      </c>
      <c r="F441" s="310">
        <v>1</v>
      </c>
      <c r="G441" s="309">
        <v>23.99</v>
      </c>
      <c r="H441" s="309">
        <v>24.01</v>
      </c>
      <c r="I441" s="309">
        <v>1.02</v>
      </c>
      <c r="J441" s="310">
        <v>0.999</v>
      </c>
      <c r="K441" s="309">
        <v>28.38</v>
      </c>
      <c r="L441" s="309">
        <v>28.4</v>
      </c>
      <c r="M441" s="309">
        <v>1.21</v>
      </c>
      <c r="N441" s="310">
        <v>0.999</v>
      </c>
      <c r="O441" s="309">
        <v>25.88</v>
      </c>
      <c r="P441" s="309">
        <v>26.04</v>
      </c>
      <c r="Q441" s="309">
        <v>2.87</v>
      </c>
      <c r="R441" s="310">
        <v>0.99399999999999999</v>
      </c>
      <c r="S441" s="311">
        <v>50</v>
      </c>
      <c r="T441" s="312"/>
    </row>
    <row r="442" spans="1:20" x14ac:dyDescent="0.2">
      <c r="A442" s="312"/>
      <c r="B442" s="294" t="s">
        <v>9364</v>
      </c>
      <c r="C442" s="309">
        <v>28.24</v>
      </c>
      <c r="D442" s="309">
        <v>28.25</v>
      </c>
      <c r="E442" s="309">
        <v>-0.71</v>
      </c>
      <c r="F442" s="310">
        <v>1</v>
      </c>
      <c r="G442" s="309">
        <v>24.27</v>
      </c>
      <c r="H442" s="309">
        <v>24.3</v>
      </c>
      <c r="I442" s="309">
        <v>1.1499999999999999</v>
      </c>
      <c r="J442" s="310">
        <v>0.999</v>
      </c>
      <c r="K442" s="309">
        <v>28.71</v>
      </c>
      <c r="L442" s="309">
        <v>28.74</v>
      </c>
      <c r="M442" s="309">
        <v>1.36</v>
      </c>
      <c r="N442" s="310">
        <v>0.999</v>
      </c>
      <c r="O442" s="309">
        <v>26.18</v>
      </c>
      <c r="P442" s="309">
        <v>26.31</v>
      </c>
      <c r="Q442" s="309">
        <v>2.62</v>
      </c>
      <c r="R442" s="310">
        <v>0.995</v>
      </c>
      <c r="S442" s="311">
        <v>50</v>
      </c>
      <c r="T442" s="312"/>
    </row>
    <row r="443" spans="1:20" x14ac:dyDescent="0.2">
      <c r="A443" s="312"/>
      <c r="B443" s="294" t="s">
        <v>9365</v>
      </c>
      <c r="C443" s="309">
        <v>20.93</v>
      </c>
      <c r="D443" s="309">
        <v>21.54</v>
      </c>
      <c r="E443" s="309">
        <v>-5.07</v>
      </c>
      <c r="F443" s="310">
        <v>0.97199999999999998</v>
      </c>
      <c r="G443" s="309">
        <v>18.010000000000002</v>
      </c>
      <c r="H443" s="309">
        <v>18.23</v>
      </c>
      <c r="I443" s="309">
        <v>2.83</v>
      </c>
      <c r="J443" s="310">
        <v>0.98799999999999999</v>
      </c>
      <c r="K443" s="309">
        <v>20.190000000000001</v>
      </c>
      <c r="L443" s="309">
        <v>20.440000000000001</v>
      </c>
      <c r="M443" s="309">
        <v>3.17</v>
      </c>
      <c r="N443" s="310">
        <v>0.98799999999999999</v>
      </c>
      <c r="O443" s="309">
        <v>20.18</v>
      </c>
      <c r="P443" s="309">
        <v>20.62</v>
      </c>
      <c r="Q443" s="309">
        <v>4.24</v>
      </c>
      <c r="R443" s="310">
        <v>0.97899999999999998</v>
      </c>
      <c r="S443" s="311">
        <v>50</v>
      </c>
      <c r="T443" s="312"/>
    </row>
    <row r="444" spans="1:20" x14ac:dyDescent="0.2">
      <c r="A444" s="312"/>
      <c r="B444" s="294" t="s">
        <v>9366</v>
      </c>
      <c r="C444" s="309">
        <v>22.1</v>
      </c>
      <c r="D444" s="309">
        <v>22.56</v>
      </c>
      <c r="E444" s="309">
        <v>-4.54</v>
      </c>
      <c r="F444" s="310">
        <v>0.98</v>
      </c>
      <c r="G444" s="309">
        <v>19.38</v>
      </c>
      <c r="H444" s="309">
        <v>19.64</v>
      </c>
      <c r="I444" s="309">
        <v>3.15</v>
      </c>
      <c r="J444" s="310">
        <v>0.98699999999999999</v>
      </c>
      <c r="K444" s="309">
        <v>21.72</v>
      </c>
      <c r="L444" s="309">
        <v>22.01</v>
      </c>
      <c r="M444" s="309">
        <v>3.53</v>
      </c>
      <c r="N444" s="310">
        <v>0.98699999999999999</v>
      </c>
      <c r="O444" s="309">
        <v>21.71</v>
      </c>
      <c r="P444" s="309">
        <v>22.19</v>
      </c>
      <c r="Q444" s="309">
        <v>4.5600000000000005</v>
      </c>
      <c r="R444" s="310">
        <v>0.97899999999999998</v>
      </c>
      <c r="S444" s="311">
        <v>50</v>
      </c>
      <c r="T444" s="312"/>
    </row>
    <row r="445" spans="1:20" x14ac:dyDescent="0.2">
      <c r="A445" s="312"/>
      <c r="B445" s="294" t="s">
        <v>9367</v>
      </c>
      <c r="C445" s="309">
        <v>2.4699999999999998</v>
      </c>
      <c r="D445" s="309">
        <v>2.7</v>
      </c>
      <c r="E445" s="309">
        <v>-1.1000000000000001</v>
      </c>
      <c r="F445" s="310">
        <v>0.91400000000000003</v>
      </c>
      <c r="G445" s="309">
        <v>2.98</v>
      </c>
      <c r="H445" s="309">
        <v>3.24</v>
      </c>
      <c r="I445" s="309">
        <v>1.28</v>
      </c>
      <c r="J445" s="310">
        <v>0.91900000000000004</v>
      </c>
      <c r="K445" s="309">
        <v>3.2</v>
      </c>
      <c r="L445" s="309">
        <v>3.48</v>
      </c>
      <c r="M445" s="309">
        <v>1.37</v>
      </c>
      <c r="N445" s="310">
        <v>0.91900000000000004</v>
      </c>
      <c r="O445" s="309">
        <v>2.97</v>
      </c>
      <c r="P445" s="309">
        <v>2.99</v>
      </c>
      <c r="Q445" s="309">
        <v>0.35</v>
      </c>
      <c r="R445" s="310">
        <v>0.99299999999999999</v>
      </c>
      <c r="S445" s="311">
        <v>8</v>
      </c>
      <c r="T445" s="312"/>
    </row>
    <row r="446" spans="1:20" x14ac:dyDescent="0.2">
      <c r="A446" s="312"/>
      <c r="B446" s="294" t="s">
        <v>9368</v>
      </c>
      <c r="C446" s="309">
        <v>2.3199999999999998</v>
      </c>
      <c r="D446" s="309">
        <v>2.74</v>
      </c>
      <c r="E446" s="309">
        <v>-1.45</v>
      </c>
      <c r="F446" s="310">
        <v>0.84899999999999998</v>
      </c>
      <c r="G446" s="309">
        <v>3.04</v>
      </c>
      <c r="H446" s="309">
        <v>3.28</v>
      </c>
      <c r="I446" s="309">
        <v>1.24</v>
      </c>
      <c r="J446" s="310">
        <v>0.92600000000000005</v>
      </c>
      <c r="K446" s="309">
        <v>3.27</v>
      </c>
      <c r="L446" s="309">
        <v>3.53</v>
      </c>
      <c r="M446" s="309">
        <v>1.33</v>
      </c>
      <c r="N446" s="310">
        <v>0.92600000000000005</v>
      </c>
      <c r="O446" s="309">
        <v>3.04</v>
      </c>
      <c r="P446" s="309">
        <v>3.04</v>
      </c>
      <c r="Q446" s="309">
        <v>0.06</v>
      </c>
      <c r="R446" s="310">
        <v>1</v>
      </c>
      <c r="S446" s="311">
        <v>8</v>
      </c>
      <c r="T446" s="312"/>
    </row>
    <row r="447" spans="1:20" x14ac:dyDescent="0.2">
      <c r="A447" s="312"/>
      <c r="B447" s="294" t="s">
        <v>9369</v>
      </c>
      <c r="C447" s="309">
        <v>3.67</v>
      </c>
      <c r="D447" s="309">
        <v>3.68</v>
      </c>
      <c r="E447" s="309">
        <v>-0.15</v>
      </c>
      <c r="F447" s="310">
        <v>0.999</v>
      </c>
      <c r="G447" s="309">
        <v>2.14</v>
      </c>
      <c r="H447" s="309">
        <v>2.2599999999999998</v>
      </c>
      <c r="I447" s="309">
        <v>0.75</v>
      </c>
      <c r="J447" s="310">
        <v>0.94399999999999995</v>
      </c>
      <c r="K447" s="309">
        <v>2.37</v>
      </c>
      <c r="L447" s="309">
        <v>2.5099999999999998</v>
      </c>
      <c r="M447" s="309">
        <v>0.83</v>
      </c>
      <c r="N447" s="310">
        <v>0.94399999999999995</v>
      </c>
      <c r="O447" s="309">
        <v>2.44</v>
      </c>
      <c r="P447" s="309">
        <v>2.68</v>
      </c>
      <c r="Q447" s="309">
        <v>1.1200000000000001</v>
      </c>
      <c r="R447" s="310">
        <v>0.90900000000000003</v>
      </c>
      <c r="S447" s="311">
        <v>8</v>
      </c>
      <c r="T447" s="312"/>
    </row>
    <row r="448" spans="1:20" x14ac:dyDescent="0.2">
      <c r="A448" s="312"/>
      <c r="B448" s="294" t="s">
        <v>9370</v>
      </c>
      <c r="C448" s="309">
        <v>3.34</v>
      </c>
      <c r="D448" s="309">
        <v>3.37</v>
      </c>
      <c r="E448" s="309">
        <v>-0.46</v>
      </c>
      <c r="F448" s="310">
        <v>0.99099999999999999</v>
      </c>
      <c r="G448" s="309">
        <v>2.31</v>
      </c>
      <c r="H448" s="309">
        <v>2.4300000000000002</v>
      </c>
      <c r="I448" s="309">
        <v>0.76</v>
      </c>
      <c r="J448" s="310">
        <v>0.95</v>
      </c>
      <c r="K448" s="309">
        <v>2.56</v>
      </c>
      <c r="L448" s="309">
        <v>2.69</v>
      </c>
      <c r="M448" s="309">
        <v>0.84</v>
      </c>
      <c r="N448" s="310">
        <v>0.95</v>
      </c>
      <c r="O448" s="309">
        <v>2.63</v>
      </c>
      <c r="P448" s="309">
        <v>2.82</v>
      </c>
      <c r="Q448" s="309">
        <v>1.01</v>
      </c>
      <c r="R448" s="310">
        <v>0.93400000000000005</v>
      </c>
      <c r="S448" s="311">
        <v>8</v>
      </c>
      <c r="T448" s="312"/>
    </row>
    <row r="449" spans="1:20" x14ac:dyDescent="0.2">
      <c r="A449" s="312"/>
      <c r="B449" s="294" t="s">
        <v>9371</v>
      </c>
      <c r="C449" s="309">
        <v>13.9</v>
      </c>
      <c r="D449" s="309">
        <v>16.11</v>
      </c>
      <c r="E449" s="309">
        <v>8.15</v>
      </c>
      <c r="F449" s="310">
        <v>0.86299999999999999</v>
      </c>
      <c r="G449" s="309">
        <v>10.96</v>
      </c>
      <c r="H449" s="309">
        <v>12.11</v>
      </c>
      <c r="I449" s="309">
        <v>5.14</v>
      </c>
      <c r="J449" s="310">
        <v>0.90500000000000003</v>
      </c>
      <c r="K449" s="309">
        <v>12.57</v>
      </c>
      <c r="L449" s="309">
        <v>13.89</v>
      </c>
      <c r="M449" s="309">
        <v>5.9</v>
      </c>
      <c r="N449" s="310">
        <v>0.90500000000000003</v>
      </c>
      <c r="O449" s="309">
        <v>11.45</v>
      </c>
      <c r="P449" s="309">
        <v>12.97</v>
      </c>
      <c r="Q449" s="309">
        <v>6.1</v>
      </c>
      <c r="R449" s="310">
        <v>0.88200000000000001</v>
      </c>
      <c r="S449" s="311">
        <v>26</v>
      </c>
      <c r="T449" s="312"/>
    </row>
    <row r="450" spans="1:20" x14ac:dyDescent="0.2">
      <c r="A450" s="312"/>
      <c r="B450" s="294" t="s">
        <v>9372</v>
      </c>
      <c r="C450" s="309">
        <v>11.64</v>
      </c>
      <c r="D450" s="309">
        <v>13.21</v>
      </c>
      <c r="E450" s="309">
        <v>6.25</v>
      </c>
      <c r="F450" s="310">
        <v>0.88100000000000001</v>
      </c>
      <c r="G450" s="309">
        <v>10.039999999999999</v>
      </c>
      <c r="H450" s="309">
        <v>11.06</v>
      </c>
      <c r="I450" s="309">
        <v>4.6399999999999997</v>
      </c>
      <c r="J450" s="310">
        <v>0.90800000000000003</v>
      </c>
      <c r="K450" s="309">
        <v>11.51</v>
      </c>
      <c r="L450" s="309">
        <v>12.68</v>
      </c>
      <c r="M450" s="309">
        <v>5.32</v>
      </c>
      <c r="N450" s="310">
        <v>0.90800000000000003</v>
      </c>
      <c r="O450" s="309">
        <v>10.48</v>
      </c>
      <c r="P450" s="309">
        <v>11.73</v>
      </c>
      <c r="Q450" s="309">
        <v>5.27</v>
      </c>
      <c r="R450" s="310">
        <v>0.89400000000000002</v>
      </c>
      <c r="S450" s="311">
        <v>26</v>
      </c>
      <c r="T450" s="312"/>
    </row>
    <row r="451" spans="1:20" x14ac:dyDescent="0.2">
      <c r="A451" s="312"/>
      <c r="B451" s="294" t="s">
        <v>9373</v>
      </c>
      <c r="C451" s="309">
        <v>12.32</v>
      </c>
      <c r="D451" s="309">
        <v>14.4</v>
      </c>
      <c r="E451" s="309">
        <v>7.47</v>
      </c>
      <c r="F451" s="310">
        <v>0.85499999999999998</v>
      </c>
      <c r="G451" s="309">
        <v>8.85</v>
      </c>
      <c r="H451" s="309">
        <v>9.6300000000000008</v>
      </c>
      <c r="I451" s="309">
        <v>3.78</v>
      </c>
      <c r="J451" s="310">
        <v>0.92</v>
      </c>
      <c r="K451" s="309">
        <v>8.82</v>
      </c>
      <c r="L451" s="309">
        <v>9.59</v>
      </c>
      <c r="M451" s="309">
        <v>3.77</v>
      </c>
      <c r="N451" s="310">
        <v>0.92</v>
      </c>
      <c r="O451" s="309">
        <v>8.7799999999999994</v>
      </c>
      <c r="P451" s="309">
        <v>9.8000000000000007</v>
      </c>
      <c r="Q451" s="309">
        <v>4.3600000000000003</v>
      </c>
      <c r="R451" s="310">
        <v>0.89600000000000002</v>
      </c>
      <c r="S451" s="311">
        <v>26</v>
      </c>
      <c r="T451" s="312"/>
    </row>
    <row r="452" spans="1:20" x14ac:dyDescent="0.2">
      <c r="A452" s="312"/>
      <c r="B452" s="294" t="s">
        <v>9374</v>
      </c>
      <c r="C452" s="309">
        <v>10.23</v>
      </c>
      <c r="D452" s="309">
        <v>11.64</v>
      </c>
      <c r="E452" s="309">
        <v>5.56</v>
      </c>
      <c r="F452" s="310">
        <v>0.879</v>
      </c>
      <c r="G452" s="309">
        <v>8.64</v>
      </c>
      <c r="H452" s="309">
        <v>9.3699999999999992</v>
      </c>
      <c r="I452" s="309">
        <v>3.65</v>
      </c>
      <c r="J452" s="310">
        <v>0.92100000000000004</v>
      </c>
      <c r="K452" s="309">
        <v>8.6</v>
      </c>
      <c r="L452" s="309">
        <v>9.34</v>
      </c>
      <c r="M452" s="309">
        <v>3.63</v>
      </c>
      <c r="N452" s="310">
        <v>0.92100000000000004</v>
      </c>
      <c r="O452" s="309">
        <v>8.2200000000000006</v>
      </c>
      <c r="P452" s="309">
        <v>9.1300000000000008</v>
      </c>
      <c r="Q452" s="309">
        <v>3.98</v>
      </c>
      <c r="R452" s="310">
        <v>0.9</v>
      </c>
      <c r="S452" s="311">
        <v>26</v>
      </c>
      <c r="T452" s="312"/>
    </row>
    <row r="453" spans="1:20" x14ac:dyDescent="0.2">
      <c r="A453" s="312"/>
      <c r="B453" s="294" t="s">
        <v>9375</v>
      </c>
      <c r="C453" s="309">
        <v>24.32</v>
      </c>
      <c r="D453" s="309">
        <v>27.93</v>
      </c>
      <c r="E453" s="309">
        <v>13.74</v>
      </c>
      <c r="F453" s="310">
        <v>0.871</v>
      </c>
      <c r="G453" s="309">
        <v>16.54</v>
      </c>
      <c r="H453" s="309">
        <v>17.84</v>
      </c>
      <c r="I453" s="309">
        <v>6.69</v>
      </c>
      <c r="J453" s="310">
        <v>0.92700000000000005</v>
      </c>
      <c r="K453" s="309">
        <v>19.61</v>
      </c>
      <c r="L453" s="309">
        <v>21.15</v>
      </c>
      <c r="M453" s="309">
        <v>7.94</v>
      </c>
      <c r="N453" s="310">
        <v>0.92700000000000005</v>
      </c>
      <c r="O453" s="309">
        <v>18.989999999999998</v>
      </c>
      <c r="P453" s="309">
        <v>19.3</v>
      </c>
      <c r="Q453" s="309">
        <v>3.43</v>
      </c>
      <c r="R453" s="310">
        <v>0.98399999999999999</v>
      </c>
      <c r="S453" s="311">
        <v>25</v>
      </c>
      <c r="T453" s="312"/>
    </row>
    <row r="454" spans="1:20" x14ac:dyDescent="0.2">
      <c r="A454" s="312"/>
      <c r="B454" s="294" t="s">
        <v>9376</v>
      </c>
      <c r="C454" s="309">
        <v>22.59</v>
      </c>
      <c r="D454" s="309">
        <v>25.73</v>
      </c>
      <c r="E454" s="309">
        <v>12.32</v>
      </c>
      <c r="F454" s="310">
        <v>0.878</v>
      </c>
      <c r="G454" s="309">
        <v>16.3</v>
      </c>
      <c r="H454" s="309">
        <v>17.46</v>
      </c>
      <c r="I454" s="309">
        <v>6.26</v>
      </c>
      <c r="J454" s="310">
        <v>0.93400000000000005</v>
      </c>
      <c r="K454" s="309">
        <v>19.32</v>
      </c>
      <c r="L454" s="309">
        <v>20.7</v>
      </c>
      <c r="M454" s="309">
        <v>7.42</v>
      </c>
      <c r="N454" s="310">
        <v>0.93400000000000005</v>
      </c>
      <c r="O454" s="309">
        <v>18.66</v>
      </c>
      <c r="P454" s="309">
        <v>18.89</v>
      </c>
      <c r="Q454" s="309">
        <v>2.92</v>
      </c>
      <c r="R454" s="310">
        <v>0.98799999999999999</v>
      </c>
      <c r="S454" s="311">
        <v>25</v>
      </c>
      <c r="T454" s="312"/>
    </row>
    <row r="455" spans="1:20" x14ac:dyDescent="0.2">
      <c r="A455" s="312"/>
      <c r="B455" s="294" t="s">
        <v>9377</v>
      </c>
      <c r="C455" s="309">
        <v>16.989999999999998</v>
      </c>
      <c r="D455" s="309">
        <v>18.59</v>
      </c>
      <c r="E455" s="309">
        <v>7.54</v>
      </c>
      <c r="F455" s="310">
        <v>0.91400000000000003</v>
      </c>
      <c r="G455" s="309">
        <v>13.43</v>
      </c>
      <c r="H455" s="309">
        <v>14.04</v>
      </c>
      <c r="I455" s="309">
        <v>4.09</v>
      </c>
      <c r="J455" s="310">
        <v>0.95699999999999996</v>
      </c>
      <c r="K455" s="309">
        <v>15.37</v>
      </c>
      <c r="L455" s="309">
        <v>16.059999999999999</v>
      </c>
      <c r="M455" s="309">
        <v>4.67</v>
      </c>
      <c r="N455" s="310">
        <v>0.95699999999999996</v>
      </c>
      <c r="O455" s="309">
        <v>7.86</v>
      </c>
      <c r="P455" s="309">
        <v>8.35</v>
      </c>
      <c r="Q455" s="309">
        <v>2.8</v>
      </c>
      <c r="R455" s="310">
        <v>0.94199999999999995</v>
      </c>
      <c r="S455" s="311">
        <v>25</v>
      </c>
      <c r="T455" s="312"/>
    </row>
    <row r="456" spans="1:20" x14ac:dyDescent="0.2">
      <c r="A456" s="312"/>
      <c r="B456" s="294" t="s">
        <v>9378</v>
      </c>
      <c r="C456" s="309">
        <v>19.11</v>
      </c>
      <c r="D456" s="309">
        <v>20.91</v>
      </c>
      <c r="E456" s="309">
        <v>8.48</v>
      </c>
      <c r="F456" s="310">
        <v>0.91400000000000003</v>
      </c>
      <c r="G456" s="309">
        <v>14.28</v>
      </c>
      <c r="H456" s="309">
        <v>14.95</v>
      </c>
      <c r="I456" s="309">
        <v>4.43</v>
      </c>
      <c r="J456" s="310">
        <v>0.95499999999999996</v>
      </c>
      <c r="K456" s="309">
        <v>16.34</v>
      </c>
      <c r="L456" s="309">
        <v>17.11</v>
      </c>
      <c r="M456" s="309">
        <v>5.07</v>
      </c>
      <c r="N456" s="310">
        <v>0.95499999999999996</v>
      </c>
      <c r="O456" s="309">
        <v>8.06</v>
      </c>
      <c r="P456" s="309">
        <v>8.56</v>
      </c>
      <c r="Q456" s="309">
        <v>2.86</v>
      </c>
      <c r="R456" s="310">
        <v>0.94199999999999995</v>
      </c>
      <c r="S456" s="311">
        <v>25</v>
      </c>
      <c r="T456" s="312"/>
    </row>
    <row r="457" spans="1:20" x14ac:dyDescent="0.2">
      <c r="A457" s="312"/>
      <c r="B457" s="294" t="s">
        <v>9379</v>
      </c>
      <c r="C457" s="309">
        <v>26.29</v>
      </c>
      <c r="D457" s="309">
        <v>30.05</v>
      </c>
      <c r="E457" s="309">
        <v>14.54</v>
      </c>
      <c r="F457" s="310">
        <v>0.875</v>
      </c>
      <c r="G457" s="309">
        <v>15.63</v>
      </c>
      <c r="H457" s="309">
        <v>16.84</v>
      </c>
      <c r="I457" s="309">
        <v>6.28</v>
      </c>
      <c r="J457" s="310">
        <v>0.92800000000000005</v>
      </c>
      <c r="K457" s="309">
        <v>19.54</v>
      </c>
      <c r="L457" s="309">
        <v>21.06</v>
      </c>
      <c r="M457" s="309">
        <v>7.85</v>
      </c>
      <c r="N457" s="310">
        <v>0.92800000000000005</v>
      </c>
      <c r="O457" s="309">
        <v>15.55</v>
      </c>
      <c r="P457" s="309">
        <v>17.38</v>
      </c>
      <c r="Q457" s="309">
        <v>7.76</v>
      </c>
      <c r="R457" s="310">
        <v>0.89500000000000002</v>
      </c>
      <c r="S457" s="311">
        <v>40</v>
      </c>
      <c r="T457" s="312"/>
    </row>
    <row r="458" spans="1:20" x14ac:dyDescent="0.2">
      <c r="A458" s="312"/>
      <c r="B458" s="294" t="s">
        <v>9380</v>
      </c>
      <c r="C458" s="309">
        <v>26.47</v>
      </c>
      <c r="D458" s="309">
        <v>30.09</v>
      </c>
      <c r="E458" s="309">
        <v>14.3</v>
      </c>
      <c r="F458" s="310">
        <v>0.88</v>
      </c>
      <c r="G458" s="309">
        <v>15.36</v>
      </c>
      <c r="H458" s="309">
        <v>16.420000000000002</v>
      </c>
      <c r="I458" s="309">
        <v>5.82</v>
      </c>
      <c r="J458" s="310">
        <v>0.93500000000000005</v>
      </c>
      <c r="K458" s="309">
        <v>19.21</v>
      </c>
      <c r="L458" s="309">
        <v>20.54</v>
      </c>
      <c r="M458" s="309">
        <v>7.27</v>
      </c>
      <c r="N458" s="310">
        <v>0.93500000000000005</v>
      </c>
      <c r="O458" s="309">
        <v>15.21</v>
      </c>
      <c r="P458" s="309">
        <v>16.89</v>
      </c>
      <c r="Q458" s="309">
        <v>7.35</v>
      </c>
      <c r="R458" s="310">
        <v>0.9</v>
      </c>
      <c r="S458" s="311">
        <v>40</v>
      </c>
      <c r="T458" s="312"/>
    </row>
    <row r="459" spans="1:20" x14ac:dyDescent="0.2">
      <c r="A459" s="312"/>
      <c r="B459" s="294" t="s">
        <v>9381</v>
      </c>
      <c r="C459" s="309">
        <v>22.09</v>
      </c>
      <c r="D459" s="309">
        <v>23.58</v>
      </c>
      <c r="E459" s="309">
        <v>8.24</v>
      </c>
      <c r="F459" s="310">
        <v>0.93700000000000006</v>
      </c>
      <c r="G459" s="309">
        <v>19</v>
      </c>
      <c r="H459" s="309">
        <v>19.7</v>
      </c>
      <c r="I459" s="309">
        <v>5.19</v>
      </c>
      <c r="J459" s="310">
        <v>0.96499999999999997</v>
      </c>
      <c r="K459" s="309">
        <v>21.37</v>
      </c>
      <c r="L459" s="309">
        <v>22.15</v>
      </c>
      <c r="M459" s="309">
        <v>5.84</v>
      </c>
      <c r="N459" s="310">
        <v>0.96499999999999997</v>
      </c>
      <c r="O459" s="309">
        <v>10.73</v>
      </c>
      <c r="P459" s="309">
        <v>11.33</v>
      </c>
      <c r="Q459" s="309">
        <v>3.64</v>
      </c>
      <c r="R459" s="310">
        <v>0.94699999999999995</v>
      </c>
      <c r="S459" s="311">
        <v>40</v>
      </c>
      <c r="T459" s="312"/>
    </row>
    <row r="460" spans="1:20" x14ac:dyDescent="0.2">
      <c r="A460" s="312"/>
      <c r="B460" s="294" t="s">
        <v>9382</v>
      </c>
      <c r="C460" s="309">
        <v>26.18</v>
      </c>
      <c r="D460" s="309">
        <v>28.23</v>
      </c>
      <c r="E460" s="309">
        <v>10.56</v>
      </c>
      <c r="F460" s="310">
        <v>0.92700000000000005</v>
      </c>
      <c r="G460" s="309">
        <v>20.38</v>
      </c>
      <c r="H460" s="309">
        <v>21.3</v>
      </c>
      <c r="I460" s="309">
        <v>6.2</v>
      </c>
      <c r="J460" s="310">
        <v>0.95699999999999996</v>
      </c>
      <c r="K460" s="309">
        <v>22.91</v>
      </c>
      <c r="L460" s="309">
        <v>23.95</v>
      </c>
      <c r="M460" s="309">
        <v>6.97</v>
      </c>
      <c r="N460" s="310">
        <v>0.95699999999999996</v>
      </c>
      <c r="O460" s="309">
        <v>10.95</v>
      </c>
      <c r="P460" s="309">
        <v>11.67</v>
      </c>
      <c r="Q460" s="309">
        <v>4.04</v>
      </c>
      <c r="R460" s="310">
        <v>0.93799999999999994</v>
      </c>
      <c r="S460" s="311">
        <v>40</v>
      </c>
      <c r="T460" s="312"/>
    </row>
    <row r="461" spans="1:20" x14ac:dyDescent="0.2">
      <c r="A461" s="312"/>
      <c r="B461" s="294" t="s">
        <v>9383</v>
      </c>
      <c r="C461" s="309">
        <v>19.809999999999999</v>
      </c>
      <c r="D461" s="309">
        <v>20.8</v>
      </c>
      <c r="E461" s="309">
        <v>6.34</v>
      </c>
      <c r="F461" s="310">
        <v>0.95199999999999996</v>
      </c>
      <c r="G461" s="309">
        <v>17.36</v>
      </c>
      <c r="H461" s="309">
        <v>17.39</v>
      </c>
      <c r="I461" s="309">
        <v>0.91</v>
      </c>
      <c r="J461" s="310">
        <v>0.999</v>
      </c>
      <c r="K461" s="309">
        <v>20.73</v>
      </c>
      <c r="L461" s="309">
        <v>20.75</v>
      </c>
      <c r="M461" s="309">
        <v>1.0900000000000001</v>
      </c>
      <c r="N461" s="310">
        <v>0.999</v>
      </c>
      <c r="O461" s="309">
        <v>18.18</v>
      </c>
      <c r="P461" s="309">
        <v>18.309999999999999</v>
      </c>
      <c r="Q461" s="309">
        <v>2.1800000000000002</v>
      </c>
      <c r="R461" s="310">
        <v>0.99299999999999999</v>
      </c>
      <c r="S461" s="311">
        <v>50</v>
      </c>
      <c r="T461" s="312"/>
    </row>
    <row r="462" spans="1:20" x14ac:dyDescent="0.2">
      <c r="A462" s="312"/>
      <c r="B462" s="294" t="s">
        <v>9384</v>
      </c>
      <c r="C462" s="309">
        <v>20.79</v>
      </c>
      <c r="D462" s="309">
        <v>21.7</v>
      </c>
      <c r="E462" s="309">
        <v>6.21</v>
      </c>
      <c r="F462" s="310">
        <v>0.95799999999999996</v>
      </c>
      <c r="G462" s="309">
        <v>17.670000000000002</v>
      </c>
      <c r="H462" s="309">
        <v>17.7</v>
      </c>
      <c r="I462" s="309">
        <v>1.1100000000000001</v>
      </c>
      <c r="J462" s="310">
        <v>0.998</v>
      </c>
      <c r="K462" s="309">
        <v>21.09</v>
      </c>
      <c r="L462" s="309">
        <v>21.13</v>
      </c>
      <c r="M462" s="309">
        <v>1.32</v>
      </c>
      <c r="N462" s="310">
        <v>0.998</v>
      </c>
      <c r="O462" s="309">
        <v>18.47</v>
      </c>
      <c r="P462" s="309">
        <v>18.600000000000001</v>
      </c>
      <c r="Q462" s="309">
        <v>2.11</v>
      </c>
      <c r="R462" s="310">
        <v>0.99399999999999999</v>
      </c>
      <c r="S462" s="311">
        <v>50</v>
      </c>
      <c r="T462" s="312"/>
    </row>
    <row r="463" spans="1:20" x14ac:dyDescent="0.2">
      <c r="A463" s="312"/>
      <c r="B463" s="294" t="s">
        <v>9385</v>
      </c>
      <c r="C463" s="309">
        <v>17.41</v>
      </c>
      <c r="D463" s="309">
        <v>17.510000000000002</v>
      </c>
      <c r="E463" s="309">
        <v>1.88</v>
      </c>
      <c r="F463" s="310">
        <v>0.99399999999999999</v>
      </c>
      <c r="G463" s="309">
        <v>15.25</v>
      </c>
      <c r="H463" s="309">
        <v>15.71</v>
      </c>
      <c r="I463" s="309">
        <v>3.78</v>
      </c>
      <c r="J463" s="310">
        <v>0.97099999999999997</v>
      </c>
      <c r="K463" s="309">
        <v>17.54</v>
      </c>
      <c r="L463" s="309">
        <v>18.07</v>
      </c>
      <c r="M463" s="309">
        <v>4.3499999999999996</v>
      </c>
      <c r="N463" s="310">
        <v>0.97099999999999997</v>
      </c>
      <c r="O463" s="309">
        <v>16.87</v>
      </c>
      <c r="P463" s="309">
        <v>17.510000000000002</v>
      </c>
      <c r="Q463" s="309">
        <v>4.6899999999999995</v>
      </c>
      <c r="R463" s="310">
        <v>0.96299999999999997</v>
      </c>
      <c r="S463" s="311">
        <v>50</v>
      </c>
      <c r="T463" s="312"/>
    </row>
    <row r="464" spans="1:20" x14ac:dyDescent="0.2">
      <c r="A464" s="312"/>
      <c r="B464" s="294" t="s">
        <v>9386</v>
      </c>
      <c r="C464" s="309">
        <v>20.07</v>
      </c>
      <c r="D464" s="309">
        <v>20.329999999999998</v>
      </c>
      <c r="E464" s="309">
        <v>3.27</v>
      </c>
      <c r="F464" s="310">
        <v>0.98699999999999999</v>
      </c>
      <c r="G464" s="309">
        <v>17.38</v>
      </c>
      <c r="H464" s="309">
        <v>17.96</v>
      </c>
      <c r="I464" s="309">
        <v>4.5</v>
      </c>
      <c r="J464" s="310">
        <v>0.96799999999999997</v>
      </c>
      <c r="K464" s="309">
        <v>19.989999999999998</v>
      </c>
      <c r="L464" s="309">
        <v>20.65</v>
      </c>
      <c r="M464" s="309">
        <v>5.17</v>
      </c>
      <c r="N464" s="310">
        <v>0.96799999999999997</v>
      </c>
      <c r="O464" s="309">
        <v>19.18</v>
      </c>
      <c r="P464" s="309">
        <v>19.190000000000001</v>
      </c>
      <c r="Q464" s="309">
        <v>0.61</v>
      </c>
      <c r="R464" s="310">
        <v>0.999</v>
      </c>
      <c r="S464" s="311">
        <v>50</v>
      </c>
      <c r="T464" s="312"/>
    </row>
    <row r="465" spans="1:20" x14ac:dyDescent="0.2">
      <c r="A465" s="312"/>
      <c r="B465" s="294" t="s">
        <v>9387</v>
      </c>
      <c r="C465" s="309">
        <v>35.17</v>
      </c>
      <c r="D465" s="309">
        <v>35.479999999999997</v>
      </c>
      <c r="E465" s="309">
        <v>4.66</v>
      </c>
      <c r="F465" s="310">
        <v>0.99099999999999999</v>
      </c>
      <c r="G465" s="309">
        <v>29.94</v>
      </c>
      <c r="H465" s="309">
        <v>30.13</v>
      </c>
      <c r="I465" s="309">
        <v>3.35</v>
      </c>
      <c r="J465" s="310">
        <v>0.99399999999999999</v>
      </c>
      <c r="K465" s="309">
        <v>36.79</v>
      </c>
      <c r="L465" s="309">
        <v>37.020000000000003</v>
      </c>
      <c r="M465" s="309">
        <v>4.1100000000000003</v>
      </c>
      <c r="N465" s="310">
        <v>0.99399999999999999</v>
      </c>
      <c r="O465" s="309">
        <v>33.130000000000003</v>
      </c>
      <c r="P465" s="309">
        <v>33.17</v>
      </c>
      <c r="Q465" s="309">
        <v>1.7</v>
      </c>
      <c r="R465" s="310">
        <v>0.999</v>
      </c>
      <c r="S465" s="311">
        <v>50</v>
      </c>
      <c r="T465" s="312"/>
    </row>
    <row r="466" spans="1:20" x14ac:dyDescent="0.2">
      <c r="A466" s="312"/>
      <c r="B466" s="294" t="s">
        <v>9388</v>
      </c>
      <c r="C466" s="309">
        <v>33.74</v>
      </c>
      <c r="D466" s="309">
        <v>33.950000000000003</v>
      </c>
      <c r="E466" s="309">
        <v>3.75</v>
      </c>
      <c r="F466" s="310">
        <v>0.99399999999999999</v>
      </c>
      <c r="G466" s="309">
        <v>29.72</v>
      </c>
      <c r="H466" s="309">
        <v>29.91</v>
      </c>
      <c r="I466" s="309">
        <v>3.35</v>
      </c>
      <c r="J466" s="310">
        <v>0.99399999999999999</v>
      </c>
      <c r="K466" s="309">
        <v>36.53</v>
      </c>
      <c r="L466" s="309">
        <v>36.76</v>
      </c>
      <c r="M466" s="309">
        <v>4.1100000000000003</v>
      </c>
      <c r="N466" s="310">
        <v>0.99399999999999999</v>
      </c>
      <c r="O466" s="309">
        <v>32.89</v>
      </c>
      <c r="P466" s="309">
        <v>32.909999999999997</v>
      </c>
      <c r="Q466" s="309">
        <v>1.1100000000000001</v>
      </c>
      <c r="R466" s="310">
        <v>0.999</v>
      </c>
      <c r="S466" s="311">
        <v>50</v>
      </c>
      <c r="T466" s="312"/>
    </row>
    <row r="467" spans="1:20" x14ac:dyDescent="0.2">
      <c r="A467" s="312"/>
      <c r="B467" s="294" t="s">
        <v>9389</v>
      </c>
      <c r="C467" s="309">
        <v>25.64</v>
      </c>
      <c r="D467" s="309">
        <v>25.8</v>
      </c>
      <c r="E467" s="309">
        <v>-2.92</v>
      </c>
      <c r="F467" s="310">
        <v>0.99399999999999999</v>
      </c>
      <c r="G467" s="309">
        <v>25.79</v>
      </c>
      <c r="H467" s="309">
        <v>26.09</v>
      </c>
      <c r="I467" s="309">
        <v>3.91</v>
      </c>
      <c r="J467" s="310">
        <v>0.98899999999999999</v>
      </c>
      <c r="K467" s="309">
        <v>26.94</v>
      </c>
      <c r="L467" s="309">
        <v>27.25</v>
      </c>
      <c r="M467" s="309">
        <v>4.09</v>
      </c>
      <c r="N467" s="310">
        <v>0.98899999999999999</v>
      </c>
      <c r="O467" s="309">
        <v>26.59</v>
      </c>
      <c r="P467" s="309">
        <v>26.6</v>
      </c>
      <c r="Q467" s="309">
        <v>0.81</v>
      </c>
      <c r="R467" s="310">
        <v>1</v>
      </c>
      <c r="S467" s="311">
        <v>50</v>
      </c>
      <c r="T467" s="312"/>
    </row>
    <row r="468" spans="1:20" x14ac:dyDescent="0.2">
      <c r="A468" s="312"/>
      <c r="B468" s="294" t="s">
        <v>9390</v>
      </c>
      <c r="C468" s="309">
        <v>30.2</v>
      </c>
      <c r="D468" s="309">
        <v>30.29</v>
      </c>
      <c r="E468" s="309">
        <v>-2.2599999999999998</v>
      </c>
      <c r="F468" s="310">
        <v>0.997</v>
      </c>
      <c r="G468" s="309">
        <v>28.62</v>
      </c>
      <c r="H468" s="309">
        <v>29.09</v>
      </c>
      <c r="I468" s="309">
        <v>5.22</v>
      </c>
      <c r="J468" s="310">
        <v>0.98399999999999999</v>
      </c>
      <c r="K468" s="309">
        <v>29.89</v>
      </c>
      <c r="L468" s="309">
        <v>30.38</v>
      </c>
      <c r="M468" s="309">
        <v>5.45</v>
      </c>
      <c r="N468" s="310">
        <v>0.98399999999999999</v>
      </c>
      <c r="O468" s="309">
        <v>29.5</v>
      </c>
      <c r="P468" s="309">
        <v>29.53</v>
      </c>
      <c r="Q468" s="309">
        <v>1.34</v>
      </c>
      <c r="R468" s="310">
        <v>0.999</v>
      </c>
      <c r="S468" s="311">
        <v>50</v>
      </c>
      <c r="T468" s="312"/>
    </row>
    <row r="469" spans="1:20" x14ac:dyDescent="0.2">
      <c r="A469" s="312"/>
      <c r="B469" s="294" t="s">
        <v>9391</v>
      </c>
      <c r="C469" s="309">
        <v>45.76</v>
      </c>
      <c r="D469" s="309">
        <v>46.31</v>
      </c>
      <c r="E469" s="309">
        <v>7.06</v>
      </c>
      <c r="F469" s="310">
        <v>0.98799999999999999</v>
      </c>
      <c r="G469" s="309">
        <v>26.79</v>
      </c>
      <c r="H469" s="309">
        <v>27.05</v>
      </c>
      <c r="I469" s="309">
        <v>3.76</v>
      </c>
      <c r="J469" s="310">
        <v>0.99</v>
      </c>
      <c r="K469" s="309">
        <v>32.75</v>
      </c>
      <c r="L469" s="309">
        <v>33.07</v>
      </c>
      <c r="M469" s="309">
        <v>4.59</v>
      </c>
      <c r="N469" s="310">
        <v>0.99</v>
      </c>
      <c r="O469" s="309">
        <v>29.05</v>
      </c>
      <c r="P469" s="309">
        <v>29.44</v>
      </c>
      <c r="Q469" s="309">
        <v>4.8100000000000005</v>
      </c>
      <c r="R469" s="310">
        <v>0.98699999999999999</v>
      </c>
      <c r="S469" s="311">
        <v>50</v>
      </c>
      <c r="T469" s="312"/>
    </row>
    <row r="470" spans="1:20" x14ac:dyDescent="0.2">
      <c r="A470" s="312"/>
      <c r="B470" s="294" t="s">
        <v>9392</v>
      </c>
      <c r="C470" s="309">
        <v>46.42</v>
      </c>
      <c r="D470" s="309">
        <v>46.9</v>
      </c>
      <c r="E470" s="309">
        <v>6.69</v>
      </c>
      <c r="F470" s="310">
        <v>0.99</v>
      </c>
      <c r="G470" s="309">
        <v>26.47</v>
      </c>
      <c r="H470" s="309">
        <v>26.68</v>
      </c>
      <c r="I470" s="309">
        <v>3.37</v>
      </c>
      <c r="J470" s="310">
        <v>0.99199999999999999</v>
      </c>
      <c r="K470" s="309">
        <v>32.35</v>
      </c>
      <c r="L470" s="309">
        <v>32.61</v>
      </c>
      <c r="M470" s="309">
        <v>4.12</v>
      </c>
      <c r="N470" s="310">
        <v>0.99199999999999999</v>
      </c>
      <c r="O470" s="309">
        <v>28.67</v>
      </c>
      <c r="P470" s="309">
        <v>29.01</v>
      </c>
      <c r="Q470" s="309">
        <v>4.43</v>
      </c>
      <c r="R470" s="310">
        <v>0.98799999999999999</v>
      </c>
      <c r="S470" s="311">
        <v>50</v>
      </c>
      <c r="T470" s="312"/>
    </row>
    <row r="471" spans="1:20" x14ac:dyDescent="0.2">
      <c r="A471" s="312"/>
      <c r="B471" s="294" t="s">
        <v>9393</v>
      </c>
      <c r="C471" s="309">
        <v>29.57</v>
      </c>
      <c r="D471" s="309">
        <v>29.66</v>
      </c>
      <c r="E471" s="309">
        <v>-2.34</v>
      </c>
      <c r="F471" s="310">
        <v>0.997</v>
      </c>
      <c r="G471" s="309">
        <v>18.399999999999999</v>
      </c>
      <c r="H471" s="309">
        <v>18.63</v>
      </c>
      <c r="I471" s="309">
        <v>2.87</v>
      </c>
      <c r="J471" s="310">
        <v>0.98799999999999999</v>
      </c>
      <c r="K471" s="309">
        <v>20.72</v>
      </c>
      <c r="L471" s="309">
        <v>20.97</v>
      </c>
      <c r="M471" s="309">
        <v>3.23</v>
      </c>
      <c r="N471" s="310">
        <v>0.98799999999999999</v>
      </c>
      <c r="O471" s="309">
        <v>19.95</v>
      </c>
      <c r="P471" s="309">
        <v>20.420000000000002</v>
      </c>
      <c r="Q471" s="309">
        <v>4.34</v>
      </c>
      <c r="R471" s="310">
        <v>0.97699999999999998</v>
      </c>
      <c r="S471" s="311">
        <v>50</v>
      </c>
      <c r="T471" s="312"/>
    </row>
    <row r="472" spans="1:20" x14ac:dyDescent="0.2">
      <c r="A472" s="312"/>
      <c r="B472" s="294" t="s">
        <v>9394</v>
      </c>
      <c r="C472" s="309">
        <v>34.42</v>
      </c>
      <c r="D472" s="309">
        <v>34.42</v>
      </c>
      <c r="E472" s="309">
        <v>-0.45</v>
      </c>
      <c r="F472" s="310">
        <v>1</v>
      </c>
      <c r="G472" s="309">
        <v>21.32</v>
      </c>
      <c r="H472" s="309">
        <v>21.73</v>
      </c>
      <c r="I472" s="309">
        <v>4.24</v>
      </c>
      <c r="J472" s="310">
        <v>0.98099999999999998</v>
      </c>
      <c r="K472" s="309">
        <v>24</v>
      </c>
      <c r="L472" s="309">
        <v>24.46</v>
      </c>
      <c r="M472" s="309">
        <v>4.7699999999999996</v>
      </c>
      <c r="N472" s="310">
        <v>0.98099999999999998</v>
      </c>
      <c r="O472" s="309">
        <v>23.09</v>
      </c>
      <c r="P472" s="309">
        <v>23.09</v>
      </c>
      <c r="Q472" s="309">
        <v>0.09</v>
      </c>
      <c r="R472" s="310">
        <v>1</v>
      </c>
      <c r="S472" s="311">
        <v>50</v>
      </c>
      <c r="T472" s="312"/>
    </row>
    <row r="473" spans="1:20" x14ac:dyDescent="0.2">
      <c r="A473" s="312"/>
      <c r="B473" s="294" t="s">
        <v>9395</v>
      </c>
      <c r="C473" s="309">
        <v>0.4</v>
      </c>
      <c r="D473" s="309">
        <v>0.46</v>
      </c>
      <c r="E473" s="309">
        <v>0.24</v>
      </c>
      <c r="F473" s="310">
        <v>0.85699999999999998</v>
      </c>
      <c r="G473" s="309">
        <v>0.02</v>
      </c>
      <c r="H473" s="309">
        <v>0.21</v>
      </c>
      <c r="I473" s="309">
        <v>0.21</v>
      </c>
      <c r="J473" s="310">
        <v>0.11700000000000001</v>
      </c>
      <c r="K473" s="309">
        <v>0.04</v>
      </c>
      <c r="L473" s="309">
        <v>0.3</v>
      </c>
      <c r="M473" s="309">
        <v>0.3</v>
      </c>
      <c r="N473" s="310">
        <v>0.11700000000000001</v>
      </c>
      <c r="O473" s="309">
        <v>0.1</v>
      </c>
      <c r="P473" s="309">
        <v>0.14000000000000001</v>
      </c>
      <c r="Q473" s="309">
        <v>0.1</v>
      </c>
      <c r="R473" s="310">
        <v>0.72399999999999998</v>
      </c>
      <c r="S473" s="311">
        <v>5</v>
      </c>
      <c r="T473" s="312"/>
    </row>
    <row r="474" spans="1:20" x14ac:dyDescent="0.2">
      <c r="A474" s="312"/>
      <c r="B474" s="294" t="s">
        <v>9396</v>
      </c>
      <c r="C474" s="309">
        <v>0.39</v>
      </c>
      <c r="D474" s="309">
        <v>0.48</v>
      </c>
      <c r="E474" s="309">
        <v>0.27</v>
      </c>
      <c r="F474" s="310">
        <v>0.82399999999999995</v>
      </c>
      <c r="G474" s="309">
        <v>0.06</v>
      </c>
      <c r="H474" s="309">
        <v>0.25</v>
      </c>
      <c r="I474" s="309">
        <v>0.24</v>
      </c>
      <c r="J474" s="310">
        <v>0.25</v>
      </c>
      <c r="K474" s="309">
        <v>0.09</v>
      </c>
      <c r="L474" s="309">
        <v>0.35</v>
      </c>
      <c r="M474" s="309">
        <v>0.34</v>
      </c>
      <c r="N474" s="310">
        <v>0.25</v>
      </c>
      <c r="O474" s="309">
        <v>0.09</v>
      </c>
      <c r="P474" s="309">
        <v>0.13</v>
      </c>
      <c r="Q474" s="309">
        <v>0.09</v>
      </c>
      <c r="R474" s="310">
        <v>0.73099999999999998</v>
      </c>
      <c r="S474" s="311">
        <v>5</v>
      </c>
      <c r="T474" s="312"/>
    </row>
    <row r="475" spans="1:20" x14ac:dyDescent="0.2">
      <c r="A475" s="312"/>
      <c r="B475" s="294" t="s">
        <v>9397</v>
      </c>
      <c r="C475" s="309">
        <v>0.36</v>
      </c>
      <c r="D475" s="309">
        <v>0.49</v>
      </c>
      <c r="E475" s="309">
        <v>0.34</v>
      </c>
      <c r="F475" s="310">
        <v>0.73499999999999999</v>
      </c>
      <c r="G475" s="309">
        <v>0.08</v>
      </c>
      <c r="H475" s="309">
        <v>0.34</v>
      </c>
      <c r="I475" s="309">
        <v>0.33</v>
      </c>
      <c r="J475" s="310">
        <v>0.24299999999999999</v>
      </c>
      <c r="K475" s="309">
        <v>0.11</v>
      </c>
      <c r="L475" s="309">
        <v>0.44</v>
      </c>
      <c r="M475" s="309">
        <v>0.42</v>
      </c>
      <c r="N475" s="310">
        <v>0.24299999999999999</v>
      </c>
      <c r="O475" s="309">
        <v>0.2</v>
      </c>
      <c r="P475" s="309">
        <v>0.28999999999999998</v>
      </c>
      <c r="Q475" s="309">
        <v>0.22</v>
      </c>
      <c r="R475" s="310">
        <v>0.67400000000000004</v>
      </c>
      <c r="S475" s="311">
        <v>5</v>
      </c>
      <c r="T475" s="312"/>
    </row>
    <row r="476" spans="1:20" x14ac:dyDescent="0.2">
      <c r="A476" s="312"/>
      <c r="B476" s="294" t="s">
        <v>9398</v>
      </c>
      <c r="C476" s="309">
        <v>0.48</v>
      </c>
      <c r="D476" s="309">
        <v>0.64</v>
      </c>
      <c r="E476" s="309">
        <v>0.42</v>
      </c>
      <c r="F476" s="310">
        <v>0.75900000000000001</v>
      </c>
      <c r="G476" s="309">
        <v>0.09</v>
      </c>
      <c r="H476" s="309">
        <v>0.35</v>
      </c>
      <c r="I476" s="309">
        <v>0.33</v>
      </c>
      <c r="J476" s="310">
        <v>0.27500000000000002</v>
      </c>
      <c r="K476" s="309">
        <v>0.12</v>
      </c>
      <c r="L476" s="309">
        <v>0.44</v>
      </c>
      <c r="M476" s="309">
        <v>0.42</v>
      </c>
      <c r="N476" s="310">
        <v>0.27500000000000002</v>
      </c>
      <c r="O476" s="309">
        <v>0.22</v>
      </c>
      <c r="P476" s="309">
        <v>0.33</v>
      </c>
      <c r="Q476" s="309">
        <v>0.25</v>
      </c>
      <c r="R476" s="310">
        <v>0.67100000000000004</v>
      </c>
      <c r="S476" s="311">
        <v>5</v>
      </c>
      <c r="T476" s="312"/>
    </row>
    <row r="477" spans="1:20" x14ac:dyDescent="0.2">
      <c r="A477" s="312"/>
      <c r="B477" s="294" t="s">
        <v>9399</v>
      </c>
      <c r="C477" s="309">
        <v>3.01</v>
      </c>
      <c r="D477" s="309">
        <v>3.09</v>
      </c>
      <c r="E477" s="309">
        <v>0.69</v>
      </c>
      <c r="F477" s="310">
        <v>0.97499999999999998</v>
      </c>
      <c r="G477" s="309">
        <v>2.2599999999999998</v>
      </c>
      <c r="H477" s="309">
        <v>3.06</v>
      </c>
      <c r="I477" s="309">
        <v>2.0699999999999998</v>
      </c>
      <c r="J477" s="310">
        <v>0.73799999999999999</v>
      </c>
      <c r="K477" s="309">
        <v>2.36</v>
      </c>
      <c r="L477" s="309">
        <v>3.2</v>
      </c>
      <c r="M477" s="309">
        <v>2.16</v>
      </c>
      <c r="N477" s="310">
        <v>0.73799999999999999</v>
      </c>
      <c r="O477" s="309">
        <v>2.38</v>
      </c>
      <c r="P477" s="309">
        <v>2.5099999999999998</v>
      </c>
      <c r="Q477" s="309">
        <v>0.8</v>
      </c>
      <c r="R477" s="310">
        <v>0.94799999999999995</v>
      </c>
      <c r="S477" s="311">
        <v>8</v>
      </c>
      <c r="T477" s="312"/>
    </row>
    <row r="478" spans="1:20" x14ac:dyDescent="0.2">
      <c r="A478" s="312"/>
      <c r="B478" s="294" t="s">
        <v>9400</v>
      </c>
      <c r="C478" s="309">
        <v>2.94</v>
      </c>
      <c r="D478" s="309">
        <v>2.95</v>
      </c>
      <c r="E478" s="309">
        <v>-0.23</v>
      </c>
      <c r="F478" s="310">
        <v>0.997</v>
      </c>
      <c r="G478" s="309">
        <v>2.21</v>
      </c>
      <c r="H478" s="309">
        <v>3.02</v>
      </c>
      <c r="I478" s="309">
        <v>2.0699999999999998</v>
      </c>
      <c r="J478" s="310">
        <v>0.73</v>
      </c>
      <c r="K478" s="309">
        <v>2.31</v>
      </c>
      <c r="L478" s="309">
        <v>3.16</v>
      </c>
      <c r="M478" s="309">
        <v>2.16</v>
      </c>
      <c r="N478" s="310">
        <v>0.73</v>
      </c>
      <c r="O478" s="309">
        <v>2.3199999999999998</v>
      </c>
      <c r="P478" s="309">
        <v>2.41</v>
      </c>
      <c r="Q478" s="309">
        <v>0.63</v>
      </c>
      <c r="R478" s="310">
        <v>0.96499999999999997</v>
      </c>
      <c r="S478" s="311">
        <v>8</v>
      </c>
      <c r="T478" s="312"/>
    </row>
    <row r="479" spans="1:20" x14ac:dyDescent="0.2">
      <c r="A479" s="312"/>
      <c r="B479" s="294" t="s">
        <v>9401</v>
      </c>
      <c r="C479" s="309">
        <v>2.46</v>
      </c>
      <c r="D479" s="309">
        <v>2.4699999999999998</v>
      </c>
      <c r="E479" s="309">
        <v>0.08</v>
      </c>
      <c r="F479" s="310">
        <v>0.999</v>
      </c>
      <c r="G479" s="309">
        <v>2.2999999999999998</v>
      </c>
      <c r="H479" s="309">
        <v>3</v>
      </c>
      <c r="I479" s="309">
        <v>1.9300000000000002</v>
      </c>
      <c r="J479" s="310">
        <v>0.76500000000000001</v>
      </c>
      <c r="K479" s="309">
        <v>2.63</v>
      </c>
      <c r="L479" s="309">
        <v>3.44</v>
      </c>
      <c r="M479" s="309">
        <v>2.21</v>
      </c>
      <c r="N479" s="310">
        <v>0.76500000000000001</v>
      </c>
      <c r="O479" s="309">
        <v>2.66</v>
      </c>
      <c r="P479" s="309">
        <v>2.77</v>
      </c>
      <c r="Q479" s="309">
        <v>0.76</v>
      </c>
      <c r="R479" s="310">
        <v>0.96199999999999997</v>
      </c>
      <c r="S479" s="311">
        <v>8</v>
      </c>
      <c r="T479" s="312"/>
    </row>
    <row r="480" spans="1:20" x14ac:dyDescent="0.2">
      <c r="A480" s="312"/>
      <c r="B480" s="294" t="s">
        <v>9402</v>
      </c>
      <c r="C480" s="309">
        <v>2.71</v>
      </c>
      <c r="D480" s="309">
        <v>2.74</v>
      </c>
      <c r="E480" s="309">
        <v>-0.37</v>
      </c>
      <c r="F480" s="310">
        <v>0.99099999999999999</v>
      </c>
      <c r="G480" s="309">
        <v>2.33</v>
      </c>
      <c r="H480" s="309">
        <v>3.1</v>
      </c>
      <c r="I480" s="309">
        <v>2.0499999999999998</v>
      </c>
      <c r="J480" s="310">
        <v>0.752</v>
      </c>
      <c r="K480" s="309">
        <v>2.67</v>
      </c>
      <c r="L480" s="309">
        <v>3.55</v>
      </c>
      <c r="M480" s="309">
        <v>2.34</v>
      </c>
      <c r="N480" s="310">
        <v>0.752</v>
      </c>
      <c r="O480" s="309">
        <v>2.7</v>
      </c>
      <c r="P480" s="309">
        <v>2.78</v>
      </c>
      <c r="Q480" s="309">
        <v>0.69</v>
      </c>
      <c r="R480" s="310">
        <v>0.96899999999999997</v>
      </c>
      <c r="S480" s="311">
        <v>8</v>
      </c>
      <c r="T480" s="312"/>
    </row>
    <row r="481" spans="1:20" x14ac:dyDescent="0.2">
      <c r="A481" s="312"/>
      <c r="B481" s="294" t="s">
        <v>9403</v>
      </c>
      <c r="C481" s="309">
        <v>31.82</v>
      </c>
      <c r="D481" s="309">
        <v>33.22</v>
      </c>
      <c r="E481" s="309">
        <v>9.5299999999999994</v>
      </c>
      <c r="F481" s="310">
        <v>0.95799999999999996</v>
      </c>
      <c r="G481" s="309">
        <v>24.81</v>
      </c>
      <c r="H481" s="309">
        <v>24.99</v>
      </c>
      <c r="I481" s="309">
        <v>2.98</v>
      </c>
      <c r="J481" s="310">
        <v>0.99299999999999999</v>
      </c>
      <c r="K481" s="309">
        <v>31.43</v>
      </c>
      <c r="L481" s="309">
        <v>31.66</v>
      </c>
      <c r="M481" s="309">
        <v>3.77</v>
      </c>
      <c r="N481" s="310">
        <v>0.99299999999999999</v>
      </c>
      <c r="O481" s="309">
        <v>24.89</v>
      </c>
      <c r="P481" s="309">
        <v>25.38</v>
      </c>
      <c r="Q481" s="309">
        <v>4.95</v>
      </c>
      <c r="R481" s="310">
        <v>0.98099999999999998</v>
      </c>
      <c r="S481" s="311">
        <v>50</v>
      </c>
      <c r="T481" s="312"/>
    </row>
    <row r="482" spans="1:20" x14ac:dyDescent="0.2">
      <c r="A482" s="312"/>
      <c r="B482" s="294" t="s">
        <v>9404</v>
      </c>
      <c r="C482" s="309">
        <v>30.7</v>
      </c>
      <c r="D482" s="309">
        <v>31.97</v>
      </c>
      <c r="E482" s="309">
        <v>8.91</v>
      </c>
      <c r="F482" s="310">
        <v>0.96</v>
      </c>
      <c r="G482" s="309">
        <v>24.53</v>
      </c>
      <c r="H482" s="309">
        <v>24.67</v>
      </c>
      <c r="I482" s="309">
        <v>2.56</v>
      </c>
      <c r="J482" s="310">
        <v>0.995</v>
      </c>
      <c r="K482" s="309">
        <v>31.08</v>
      </c>
      <c r="L482" s="309">
        <v>31.24</v>
      </c>
      <c r="M482" s="309">
        <v>3.25</v>
      </c>
      <c r="N482" s="310">
        <v>0.995</v>
      </c>
      <c r="O482" s="309">
        <v>24.65</v>
      </c>
      <c r="P482" s="309">
        <v>25.07</v>
      </c>
      <c r="Q482" s="309">
        <v>4.5600000000000005</v>
      </c>
      <c r="R482" s="310">
        <v>0.98299999999999998</v>
      </c>
      <c r="S482" s="311">
        <v>50</v>
      </c>
      <c r="T482" s="312"/>
    </row>
    <row r="483" spans="1:20" x14ac:dyDescent="0.2">
      <c r="A483" s="312"/>
      <c r="B483" s="294" t="s">
        <v>9405</v>
      </c>
      <c r="C483" s="309">
        <v>24.49</v>
      </c>
      <c r="D483" s="309">
        <v>24.63</v>
      </c>
      <c r="E483" s="309">
        <v>2.6</v>
      </c>
      <c r="F483" s="310">
        <v>0.99399999999999999</v>
      </c>
      <c r="G483" s="309">
        <v>19.27</v>
      </c>
      <c r="H483" s="309">
        <v>19.71</v>
      </c>
      <c r="I483" s="309">
        <v>4.13</v>
      </c>
      <c r="J483" s="310">
        <v>0.97799999999999998</v>
      </c>
      <c r="K483" s="309">
        <v>21.12</v>
      </c>
      <c r="L483" s="309">
        <v>21.6</v>
      </c>
      <c r="M483" s="309">
        <v>4.5199999999999996</v>
      </c>
      <c r="N483" s="310">
        <v>0.97799999999999998</v>
      </c>
      <c r="O483" s="309">
        <v>20.34</v>
      </c>
      <c r="P483" s="309">
        <v>21.16</v>
      </c>
      <c r="Q483" s="309">
        <v>5.82</v>
      </c>
      <c r="R483" s="310">
        <v>0.96099999999999997</v>
      </c>
      <c r="S483" s="311">
        <v>50</v>
      </c>
      <c r="T483" s="312"/>
    </row>
    <row r="484" spans="1:20" x14ac:dyDescent="0.2">
      <c r="A484" s="312"/>
      <c r="B484" s="294" t="s">
        <v>9406</v>
      </c>
      <c r="C484" s="309">
        <v>27.83</v>
      </c>
      <c r="D484" s="309">
        <v>28.12</v>
      </c>
      <c r="E484" s="309">
        <v>3.99</v>
      </c>
      <c r="F484" s="310">
        <v>0.99</v>
      </c>
      <c r="G484" s="309">
        <v>21.66</v>
      </c>
      <c r="H484" s="309">
        <v>22.08</v>
      </c>
      <c r="I484" s="309">
        <v>4.28</v>
      </c>
      <c r="J484" s="310">
        <v>0.98099999999999998</v>
      </c>
      <c r="K484" s="309">
        <v>23.74</v>
      </c>
      <c r="L484" s="309">
        <v>24.2</v>
      </c>
      <c r="M484" s="309">
        <v>4.6899999999999995</v>
      </c>
      <c r="N484" s="310">
        <v>0.98099999999999998</v>
      </c>
      <c r="O484" s="309">
        <v>22.85</v>
      </c>
      <c r="P484" s="309">
        <v>22.86</v>
      </c>
      <c r="Q484" s="309">
        <v>0.77</v>
      </c>
      <c r="R484" s="310">
        <v>0.999</v>
      </c>
      <c r="S484" s="311">
        <v>50</v>
      </c>
      <c r="T484" s="312"/>
    </row>
    <row r="485" spans="1:20" x14ac:dyDescent="0.2">
      <c r="A485" s="312"/>
      <c r="B485" s="294" t="s">
        <v>9407</v>
      </c>
      <c r="C485" s="309">
        <v>27.89</v>
      </c>
      <c r="D485" s="309">
        <v>28.68</v>
      </c>
      <c r="E485" s="309">
        <v>6.68</v>
      </c>
      <c r="F485" s="310">
        <v>0.97199999999999998</v>
      </c>
      <c r="G485" s="309">
        <v>22.88</v>
      </c>
      <c r="H485" s="309">
        <v>23.5</v>
      </c>
      <c r="I485" s="309">
        <v>5.35</v>
      </c>
      <c r="J485" s="310">
        <v>0.97399999999999998</v>
      </c>
      <c r="K485" s="309">
        <v>26.3</v>
      </c>
      <c r="L485" s="309">
        <v>27.01</v>
      </c>
      <c r="M485" s="309">
        <v>6.15</v>
      </c>
      <c r="N485" s="310">
        <v>0.97399999999999998</v>
      </c>
      <c r="O485" s="309">
        <v>27.55</v>
      </c>
      <c r="P485" s="309">
        <v>27.9</v>
      </c>
      <c r="Q485" s="309">
        <v>4.42</v>
      </c>
      <c r="R485" s="310">
        <v>0.98699999999999999</v>
      </c>
      <c r="S485" s="311">
        <v>50</v>
      </c>
      <c r="T485" s="312"/>
    </row>
    <row r="486" spans="1:20" x14ac:dyDescent="0.2">
      <c r="A486" s="312"/>
      <c r="B486" s="294" t="s">
        <v>9408</v>
      </c>
      <c r="C486" s="309">
        <v>26.33</v>
      </c>
      <c r="D486" s="309">
        <v>26.93</v>
      </c>
      <c r="E486" s="309">
        <v>5.67</v>
      </c>
      <c r="F486" s="310">
        <v>0.97799999999999998</v>
      </c>
      <c r="G486" s="309">
        <v>20.77</v>
      </c>
      <c r="H486" s="309">
        <v>21.14</v>
      </c>
      <c r="I486" s="309">
        <v>3.93</v>
      </c>
      <c r="J486" s="310">
        <v>0.98299999999999998</v>
      </c>
      <c r="K486" s="309">
        <v>23.88</v>
      </c>
      <c r="L486" s="309">
        <v>24.31</v>
      </c>
      <c r="M486" s="309">
        <v>4.5199999999999996</v>
      </c>
      <c r="N486" s="310">
        <v>0.98299999999999998</v>
      </c>
      <c r="O486" s="309">
        <v>25.04</v>
      </c>
      <c r="P486" s="309">
        <v>25.2</v>
      </c>
      <c r="Q486" s="309">
        <v>2.84</v>
      </c>
      <c r="R486" s="310">
        <v>0.99399999999999999</v>
      </c>
      <c r="S486" s="311">
        <v>50</v>
      </c>
      <c r="T486" s="312"/>
    </row>
    <row r="487" spans="1:20" x14ac:dyDescent="0.2">
      <c r="A487" s="312"/>
      <c r="B487" s="294" t="s">
        <v>9409</v>
      </c>
      <c r="C487" s="309">
        <v>18.510000000000002</v>
      </c>
      <c r="D487" s="309">
        <v>18.510000000000002</v>
      </c>
      <c r="E487" s="309">
        <v>-0.05</v>
      </c>
      <c r="F487" s="310">
        <v>1</v>
      </c>
      <c r="G487" s="309">
        <v>15.21</v>
      </c>
      <c r="H487" s="309">
        <v>16.07</v>
      </c>
      <c r="I487" s="309">
        <v>5.19</v>
      </c>
      <c r="J487" s="310">
        <v>0.94599999999999995</v>
      </c>
      <c r="K487" s="309">
        <v>16.3</v>
      </c>
      <c r="L487" s="309">
        <v>17.22</v>
      </c>
      <c r="M487" s="309">
        <v>5.57</v>
      </c>
      <c r="N487" s="310">
        <v>0.94599999999999995</v>
      </c>
      <c r="O487" s="309">
        <v>16.32</v>
      </c>
      <c r="P487" s="309">
        <v>16.510000000000002</v>
      </c>
      <c r="Q487" s="309">
        <v>2.4900000000000002</v>
      </c>
      <c r="R487" s="310">
        <v>0.98899999999999999</v>
      </c>
      <c r="S487" s="311">
        <v>50</v>
      </c>
      <c r="T487" s="312"/>
    </row>
    <row r="488" spans="1:20" x14ac:dyDescent="0.2">
      <c r="A488" s="312"/>
      <c r="B488" s="294" t="s">
        <v>9410</v>
      </c>
      <c r="C488" s="309">
        <v>20.47</v>
      </c>
      <c r="D488" s="309">
        <v>20.47</v>
      </c>
      <c r="E488" s="309">
        <v>0.03</v>
      </c>
      <c r="F488" s="310">
        <v>1</v>
      </c>
      <c r="G488" s="309">
        <v>16.3</v>
      </c>
      <c r="H488" s="309">
        <v>17.25</v>
      </c>
      <c r="I488" s="309">
        <v>5.65</v>
      </c>
      <c r="J488" s="310">
        <v>0.94499999999999995</v>
      </c>
      <c r="K488" s="309">
        <v>17.46</v>
      </c>
      <c r="L488" s="309">
        <v>18.48</v>
      </c>
      <c r="M488" s="309">
        <v>6.05</v>
      </c>
      <c r="N488" s="310">
        <v>0.94499999999999995</v>
      </c>
      <c r="O488" s="309">
        <v>17.48</v>
      </c>
      <c r="P488" s="309">
        <v>17.62</v>
      </c>
      <c r="Q488" s="309">
        <v>2.19</v>
      </c>
      <c r="R488" s="310">
        <v>0.99199999999999999</v>
      </c>
      <c r="S488" s="311">
        <v>50</v>
      </c>
      <c r="T488" s="312"/>
    </row>
    <row r="489" spans="1:20" x14ac:dyDescent="0.2">
      <c r="A489" s="312"/>
      <c r="B489" s="294" t="s">
        <v>9411</v>
      </c>
      <c r="C489" s="309">
        <v>3.41</v>
      </c>
      <c r="D489" s="309">
        <v>3.43</v>
      </c>
      <c r="E489" s="309">
        <v>-0.34</v>
      </c>
      <c r="F489" s="310">
        <v>0.995</v>
      </c>
      <c r="G489" s="309">
        <v>3.64</v>
      </c>
      <c r="H489" s="309">
        <v>3.72</v>
      </c>
      <c r="I489" s="309">
        <v>0.81</v>
      </c>
      <c r="J489" s="310">
        <v>0.97599999999999998</v>
      </c>
      <c r="K489" s="309">
        <v>4.42</v>
      </c>
      <c r="L489" s="309">
        <v>4.53</v>
      </c>
      <c r="M489" s="309">
        <v>0.98</v>
      </c>
      <c r="N489" s="310">
        <v>0.97599999999999998</v>
      </c>
      <c r="O489" s="309">
        <v>3.99</v>
      </c>
      <c r="P489" s="309">
        <v>4.12</v>
      </c>
      <c r="Q489" s="309">
        <v>1.03</v>
      </c>
      <c r="R489" s="310">
        <v>0.96799999999999997</v>
      </c>
      <c r="S489" s="311">
        <v>8</v>
      </c>
      <c r="T489" s="312"/>
    </row>
    <row r="490" spans="1:20" x14ac:dyDescent="0.2">
      <c r="A490" s="312"/>
      <c r="B490" s="294" t="s">
        <v>9412</v>
      </c>
      <c r="C490" s="309">
        <v>3.6</v>
      </c>
      <c r="D490" s="309">
        <v>3.63</v>
      </c>
      <c r="E490" s="309">
        <v>-0.42</v>
      </c>
      <c r="F490" s="310">
        <v>0.99299999999999999</v>
      </c>
      <c r="G490" s="309">
        <v>4.1399999999999997</v>
      </c>
      <c r="H490" s="309">
        <v>4.28</v>
      </c>
      <c r="I490" s="309">
        <v>1.1100000000000001</v>
      </c>
      <c r="J490" s="310">
        <v>0.96599999999999997</v>
      </c>
      <c r="K490" s="309">
        <v>5.03</v>
      </c>
      <c r="L490" s="309">
        <v>5.2</v>
      </c>
      <c r="M490" s="309">
        <v>1.35</v>
      </c>
      <c r="N490" s="310">
        <v>0.96599999999999997</v>
      </c>
      <c r="O490" s="309">
        <v>4.54</v>
      </c>
      <c r="P490" s="309">
        <v>4.6500000000000004</v>
      </c>
      <c r="Q490" s="309">
        <v>0.98</v>
      </c>
      <c r="R490" s="310">
        <v>0.97799999999999998</v>
      </c>
      <c r="S490" s="311">
        <v>8</v>
      </c>
      <c r="T490" s="312"/>
    </row>
    <row r="491" spans="1:20" x14ac:dyDescent="0.2">
      <c r="A491" s="312"/>
      <c r="B491" s="294" t="s">
        <v>9413</v>
      </c>
      <c r="C491" s="309">
        <v>3.37</v>
      </c>
      <c r="D491" s="309">
        <v>3.48</v>
      </c>
      <c r="E491" s="309">
        <v>-0.86</v>
      </c>
      <c r="F491" s="310">
        <v>0.96899999999999997</v>
      </c>
      <c r="G491" s="309">
        <v>2.95</v>
      </c>
      <c r="H491" s="309">
        <v>2.98</v>
      </c>
      <c r="I491" s="309">
        <v>0.41</v>
      </c>
      <c r="J491" s="310">
        <v>0.99</v>
      </c>
      <c r="K491" s="309">
        <v>3.06</v>
      </c>
      <c r="L491" s="309">
        <v>3.09</v>
      </c>
      <c r="M491" s="309">
        <v>0.43</v>
      </c>
      <c r="N491" s="310">
        <v>0.99</v>
      </c>
      <c r="O491" s="309">
        <v>3.02</v>
      </c>
      <c r="P491" s="309">
        <v>3.03</v>
      </c>
      <c r="Q491" s="309">
        <v>0.1</v>
      </c>
      <c r="R491" s="310">
        <v>0.999</v>
      </c>
      <c r="S491" s="311">
        <v>8</v>
      </c>
      <c r="T491" s="312"/>
    </row>
    <row r="492" spans="1:20" x14ac:dyDescent="0.2">
      <c r="A492" s="312"/>
      <c r="B492" s="294" t="s">
        <v>9414</v>
      </c>
      <c r="C492" s="309">
        <v>4.1100000000000003</v>
      </c>
      <c r="D492" s="309">
        <v>4.2</v>
      </c>
      <c r="E492" s="309">
        <v>-0.87</v>
      </c>
      <c r="F492" s="310">
        <v>0.97799999999999998</v>
      </c>
      <c r="G492" s="309">
        <v>3.65</v>
      </c>
      <c r="H492" s="309">
        <v>3.65</v>
      </c>
      <c r="I492" s="309">
        <v>0.13</v>
      </c>
      <c r="J492" s="310">
        <v>0.999</v>
      </c>
      <c r="K492" s="309">
        <v>3.78</v>
      </c>
      <c r="L492" s="309">
        <v>3.79</v>
      </c>
      <c r="M492" s="309">
        <v>0.14000000000000001</v>
      </c>
      <c r="N492" s="310">
        <v>0.999</v>
      </c>
      <c r="O492" s="309">
        <v>3.74</v>
      </c>
      <c r="P492" s="309">
        <v>3.74</v>
      </c>
      <c r="Q492" s="309">
        <v>0.13</v>
      </c>
      <c r="R492" s="310">
        <v>0.999</v>
      </c>
      <c r="S492" s="311">
        <v>8</v>
      </c>
      <c r="T492" s="312"/>
    </row>
    <row r="493" spans="1:20" x14ac:dyDescent="0.2">
      <c r="A493" s="312"/>
      <c r="B493" s="294" t="s">
        <v>9415</v>
      </c>
      <c r="C493" s="309">
        <v>31.03</v>
      </c>
      <c r="D493" s="309">
        <v>31.24</v>
      </c>
      <c r="E493" s="309">
        <v>3.63</v>
      </c>
      <c r="F493" s="310">
        <v>0.99299999999999999</v>
      </c>
      <c r="G493" s="309">
        <v>27.36</v>
      </c>
      <c r="H493" s="309">
        <v>28.42</v>
      </c>
      <c r="I493" s="309">
        <v>7.71</v>
      </c>
      <c r="J493" s="310">
        <v>0.96199999999999997</v>
      </c>
      <c r="K493" s="309">
        <v>29.53</v>
      </c>
      <c r="L493" s="309">
        <v>30.69</v>
      </c>
      <c r="M493" s="309">
        <v>8.33</v>
      </c>
      <c r="N493" s="310">
        <v>0.96199999999999997</v>
      </c>
      <c r="O493" s="309">
        <v>15.69</v>
      </c>
      <c r="P493" s="309">
        <v>15.7</v>
      </c>
      <c r="Q493" s="309">
        <v>0.39</v>
      </c>
      <c r="R493" s="310">
        <v>1</v>
      </c>
      <c r="S493" s="311">
        <v>50</v>
      </c>
      <c r="T493" s="312"/>
    </row>
    <row r="494" spans="1:20" x14ac:dyDescent="0.2">
      <c r="A494" s="312"/>
      <c r="B494" s="294" t="s">
        <v>9416</v>
      </c>
      <c r="C494" s="309">
        <v>29.44</v>
      </c>
      <c r="D494" s="309">
        <v>29.54</v>
      </c>
      <c r="E494" s="309">
        <v>2.41</v>
      </c>
      <c r="F494" s="310">
        <v>0.997</v>
      </c>
      <c r="G494" s="309">
        <v>27.51</v>
      </c>
      <c r="H494" s="309">
        <v>28.41</v>
      </c>
      <c r="I494" s="309">
        <v>7.11</v>
      </c>
      <c r="J494" s="310">
        <v>0.96799999999999997</v>
      </c>
      <c r="K494" s="309">
        <v>29.7</v>
      </c>
      <c r="L494" s="309">
        <v>30.67</v>
      </c>
      <c r="M494" s="309">
        <v>7.67</v>
      </c>
      <c r="N494" s="310">
        <v>0.96799999999999997</v>
      </c>
      <c r="O494" s="309">
        <v>15.77</v>
      </c>
      <c r="P494" s="309">
        <v>15.77</v>
      </c>
      <c r="Q494" s="309">
        <v>0.18</v>
      </c>
      <c r="R494" s="310">
        <v>1</v>
      </c>
      <c r="S494" s="311">
        <v>50</v>
      </c>
      <c r="T494" s="312"/>
    </row>
    <row r="495" spans="1:20" x14ac:dyDescent="0.2">
      <c r="A495" s="312"/>
      <c r="B495" s="294" t="s">
        <v>9417</v>
      </c>
      <c r="C495" s="309">
        <v>30.5</v>
      </c>
      <c r="D495" s="309">
        <v>30.5</v>
      </c>
      <c r="E495" s="309">
        <v>-0.08</v>
      </c>
      <c r="F495" s="310">
        <v>1</v>
      </c>
      <c r="G495" s="309">
        <v>18.93</v>
      </c>
      <c r="H495" s="309">
        <v>19.239999999999998</v>
      </c>
      <c r="I495" s="309">
        <v>3.48</v>
      </c>
      <c r="J495" s="310">
        <v>0.98399999999999999</v>
      </c>
      <c r="K495" s="309">
        <v>20.64</v>
      </c>
      <c r="L495" s="309">
        <v>20.99</v>
      </c>
      <c r="M495" s="309">
        <v>3.79</v>
      </c>
      <c r="N495" s="310">
        <v>0.98399999999999999</v>
      </c>
      <c r="O495" s="309">
        <v>19.59</v>
      </c>
      <c r="P495" s="309">
        <v>20.29</v>
      </c>
      <c r="Q495" s="309">
        <v>5.3</v>
      </c>
      <c r="R495" s="310">
        <v>0.96499999999999997</v>
      </c>
      <c r="S495" s="311">
        <v>50</v>
      </c>
      <c r="T495" s="312"/>
    </row>
    <row r="496" spans="1:20" x14ac:dyDescent="0.2">
      <c r="A496" s="312"/>
      <c r="B496" s="294" t="s">
        <v>9418</v>
      </c>
      <c r="C496" s="309">
        <v>31.57</v>
      </c>
      <c r="D496" s="309">
        <v>31.59</v>
      </c>
      <c r="E496" s="309">
        <v>-1.25</v>
      </c>
      <c r="F496" s="310">
        <v>0.999</v>
      </c>
      <c r="G496" s="309">
        <v>21.73</v>
      </c>
      <c r="H496" s="309">
        <v>22.04</v>
      </c>
      <c r="I496" s="309">
        <v>3.67</v>
      </c>
      <c r="J496" s="310">
        <v>0.98599999999999999</v>
      </c>
      <c r="K496" s="309">
        <v>23.7</v>
      </c>
      <c r="L496" s="309">
        <v>24.04</v>
      </c>
      <c r="M496" s="309">
        <v>4.01</v>
      </c>
      <c r="N496" s="310">
        <v>0.98599999999999999</v>
      </c>
      <c r="O496" s="309">
        <v>22.51</v>
      </c>
      <c r="P496" s="309">
        <v>23.11</v>
      </c>
      <c r="Q496" s="309">
        <v>5.22</v>
      </c>
      <c r="R496" s="310">
        <v>0.97399999999999998</v>
      </c>
      <c r="S496" s="311">
        <v>50</v>
      </c>
      <c r="T496" s="312"/>
    </row>
    <row r="497" spans="1:20" x14ac:dyDescent="0.2">
      <c r="A497" s="312"/>
      <c r="B497" s="294" t="s">
        <v>9419</v>
      </c>
      <c r="C497" s="309">
        <v>15.96</v>
      </c>
      <c r="D497" s="309">
        <v>15.97</v>
      </c>
      <c r="E497" s="309">
        <v>0.63</v>
      </c>
      <c r="F497" s="310">
        <v>0.999</v>
      </c>
      <c r="G497" s="309">
        <v>19.25</v>
      </c>
      <c r="H497" s="309">
        <v>19.78</v>
      </c>
      <c r="I497" s="309">
        <v>4.5600000000000005</v>
      </c>
      <c r="J497" s="310">
        <v>0.97299999999999998</v>
      </c>
      <c r="K497" s="309">
        <v>20.95</v>
      </c>
      <c r="L497" s="309">
        <v>21.53</v>
      </c>
      <c r="M497" s="309">
        <v>4.97</v>
      </c>
      <c r="N497" s="310">
        <v>0.97299999999999998</v>
      </c>
      <c r="O497" s="309">
        <v>19.010000000000002</v>
      </c>
      <c r="P497" s="309">
        <v>19.059999999999999</v>
      </c>
      <c r="Q497" s="309">
        <v>1.41</v>
      </c>
      <c r="R497" s="310">
        <v>0.997</v>
      </c>
      <c r="S497" s="311">
        <v>40</v>
      </c>
      <c r="T497" s="312"/>
    </row>
    <row r="498" spans="1:20" x14ac:dyDescent="0.2">
      <c r="A498" s="312"/>
      <c r="B498" s="294" t="s">
        <v>9420</v>
      </c>
      <c r="C498" s="309">
        <v>15.64</v>
      </c>
      <c r="D498" s="309">
        <v>15.64</v>
      </c>
      <c r="E498" s="309">
        <v>0.26</v>
      </c>
      <c r="F498" s="310">
        <v>1</v>
      </c>
      <c r="G498" s="309">
        <v>19.29</v>
      </c>
      <c r="H498" s="309">
        <v>19.309999999999999</v>
      </c>
      <c r="I498" s="309">
        <v>0.78</v>
      </c>
      <c r="J498" s="310">
        <v>0.999</v>
      </c>
      <c r="K498" s="309">
        <v>21</v>
      </c>
      <c r="L498" s="309">
        <v>21.02</v>
      </c>
      <c r="M498" s="309">
        <v>0.85</v>
      </c>
      <c r="N498" s="310">
        <v>0.999</v>
      </c>
      <c r="O498" s="309">
        <v>19.05</v>
      </c>
      <c r="P498" s="309">
        <v>19.07</v>
      </c>
      <c r="Q498" s="309">
        <v>0.78</v>
      </c>
      <c r="R498" s="310">
        <v>0.999</v>
      </c>
      <c r="S498" s="311">
        <v>40</v>
      </c>
      <c r="T498" s="312"/>
    </row>
    <row r="499" spans="1:20" x14ac:dyDescent="0.2">
      <c r="A499" s="312"/>
      <c r="B499" s="294" t="s">
        <v>9421</v>
      </c>
      <c r="C499" s="309">
        <v>13.98</v>
      </c>
      <c r="D499" s="309">
        <v>14.04</v>
      </c>
      <c r="E499" s="309">
        <v>-1.32</v>
      </c>
      <c r="F499" s="310">
        <v>0.996</v>
      </c>
      <c r="G499" s="309">
        <v>13.45</v>
      </c>
      <c r="H499" s="309">
        <v>13.63</v>
      </c>
      <c r="I499" s="309">
        <v>2.19</v>
      </c>
      <c r="J499" s="310">
        <v>0.98699999999999999</v>
      </c>
      <c r="K499" s="309">
        <v>15.23</v>
      </c>
      <c r="L499" s="309">
        <v>15.43</v>
      </c>
      <c r="M499" s="309">
        <v>2.4900000000000002</v>
      </c>
      <c r="N499" s="310">
        <v>0.98699999999999999</v>
      </c>
      <c r="O499" s="309">
        <v>15.13</v>
      </c>
      <c r="P499" s="309">
        <v>15.56</v>
      </c>
      <c r="Q499" s="309">
        <v>3.64</v>
      </c>
      <c r="R499" s="310">
        <v>0.97199999999999998</v>
      </c>
      <c r="S499" s="311">
        <v>40</v>
      </c>
      <c r="T499" s="312"/>
    </row>
    <row r="500" spans="1:20" x14ac:dyDescent="0.2">
      <c r="A500" s="312"/>
      <c r="B500" s="294" t="s">
        <v>9422</v>
      </c>
      <c r="C500" s="309">
        <v>16.46</v>
      </c>
      <c r="D500" s="309">
        <v>16.5</v>
      </c>
      <c r="E500" s="309">
        <v>-1.21</v>
      </c>
      <c r="F500" s="310">
        <v>0.997</v>
      </c>
      <c r="G500" s="309">
        <v>15.62</v>
      </c>
      <c r="H500" s="309">
        <v>15.86</v>
      </c>
      <c r="I500" s="309">
        <v>2.76</v>
      </c>
      <c r="J500" s="310">
        <v>0.98499999999999999</v>
      </c>
      <c r="K500" s="309">
        <v>17.690000000000001</v>
      </c>
      <c r="L500" s="309">
        <v>17.97</v>
      </c>
      <c r="M500" s="309">
        <v>3.13</v>
      </c>
      <c r="N500" s="310">
        <v>0.98499999999999999</v>
      </c>
      <c r="O500" s="309">
        <v>17.57</v>
      </c>
      <c r="P500" s="309">
        <v>18.010000000000002</v>
      </c>
      <c r="Q500" s="309">
        <v>3.95</v>
      </c>
      <c r="R500" s="310">
        <v>0.97599999999999998</v>
      </c>
      <c r="S500" s="311">
        <v>40</v>
      </c>
      <c r="T500" s="312"/>
    </row>
    <row r="501" spans="1:20" x14ac:dyDescent="0.2">
      <c r="A501" s="312"/>
      <c r="B501" s="294" t="s">
        <v>9423</v>
      </c>
      <c r="C501" s="309">
        <v>21.25</v>
      </c>
      <c r="D501" s="309">
        <v>21.25</v>
      </c>
      <c r="E501" s="309">
        <v>-0.13</v>
      </c>
      <c r="F501" s="310">
        <v>1</v>
      </c>
      <c r="G501" s="309">
        <v>13.84</v>
      </c>
      <c r="H501" s="309">
        <v>14.75</v>
      </c>
      <c r="I501" s="309">
        <v>5.0999999999999996</v>
      </c>
      <c r="J501" s="310">
        <v>0.93799999999999994</v>
      </c>
      <c r="K501" s="309">
        <v>16.63</v>
      </c>
      <c r="L501" s="309">
        <v>17.72</v>
      </c>
      <c r="M501" s="309">
        <v>6.13</v>
      </c>
      <c r="N501" s="310">
        <v>0.93799999999999994</v>
      </c>
      <c r="O501" s="309">
        <v>15.03</v>
      </c>
      <c r="P501" s="309">
        <v>15.09</v>
      </c>
      <c r="Q501" s="309">
        <v>1.28</v>
      </c>
      <c r="R501" s="310">
        <v>0.996</v>
      </c>
      <c r="S501" s="311">
        <v>30</v>
      </c>
      <c r="T501" s="312"/>
    </row>
    <row r="502" spans="1:20" x14ac:dyDescent="0.2">
      <c r="A502" s="312"/>
      <c r="B502" s="294" t="s">
        <v>9424</v>
      </c>
      <c r="C502" s="309">
        <v>20.65</v>
      </c>
      <c r="D502" s="309">
        <v>20.67</v>
      </c>
      <c r="E502" s="309">
        <v>-0.82</v>
      </c>
      <c r="F502" s="310">
        <v>0.999</v>
      </c>
      <c r="G502" s="309">
        <v>13.38</v>
      </c>
      <c r="H502" s="309">
        <v>14.18</v>
      </c>
      <c r="I502" s="309">
        <v>4.72</v>
      </c>
      <c r="J502" s="310">
        <v>0.94299999999999995</v>
      </c>
      <c r="K502" s="309">
        <v>16.07</v>
      </c>
      <c r="L502" s="309">
        <v>17.05</v>
      </c>
      <c r="M502" s="309">
        <v>5.67</v>
      </c>
      <c r="N502" s="310">
        <v>0.94299999999999995</v>
      </c>
      <c r="O502" s="309">
        <v>14.53</v>
      </c>
      <c r="P502" s="309">
        <v>14.56</v>
      </c>
      <c r="Q502" s="309">
        <v>0.87</v>
      </c>
      <c r="R502" s="310">
        <v>0.998</v>
      </c>
      <c r="S502" s="311">
        <v>30</v>
      </c>
      <c r="T502" s="312"/>
    </row>
    <row r="503" spans="1:20" x14ac:dyDescent="0.2">
      <c r="A503" s="312"/>
      <c r="B503" s="294" t="s">
        <v>9425</v>
      </c>
      <c r="C503" s="309">
        <v>15.92</v>
      </c>
      <c r="D503" s="309">
        <v>16.75</v>
      </c>
      <c r="E503" s="309">
        <v>-5.2</v>
      </c>
      <c r="F503" s="310">
        <v>0.95099999999999996</v>
      </c>
      <c r="G503" s="309">
        <v>9.65</v>
      </c>
      <c r="H503" s="309">
        <v>9.89</v>
      </c>
      <c r="I503" s="309">
        <v>2.1800000000000002</v>
      </c>
      <c r="J503" s="310">
        <v>0.97499999999999998</v>
      </c>
      <c r="K503" s="309">
        <v>10.89</v>
      </c>
      <c r="L503" s="309">
        <v>11.17</v>
      </c>
      <c r="M503" s="309">
        <v>2.46</v>
      </c>
      <c r="N503" s="310">
        <v>0.97499999999999998</v>
      </c>
      <c r="O503" s="309">
        <v>10.81</v>
      </c>
      <c r="P503" s="309">
        <v>11.23</v>
      </c>
      <c r="Q503" s="309">
        <v>3.06</v>
      </c>
      <c r="R503" s="310">
        <v>0.96199999999999997</v>
      </c>
      <c r="S503" s="311">
        <v>30</v>
      </c>
      <c r="T503" s="312"/>
    </row>
    <row r="504" spans="1:20" x14ac:dyDescent="0.2">
      <c r="A504" s="312"/>
      <c r="B504" s="294" t="s">
        <v>9426</v>
      </c>
      <c r="C504" s="309">
        <v>17.399999999999999</v>
      </c>
      <c r="D504" s="309">
        <v>18.04</v>
      </c>
      <c r="E504" s="309">
        <v>-4.7300000000000004</v>
      </c>
      <c r="F504" s="310">
        <v>0.96499999999999997</v>
      </c>
      <c r="G504" s="309">
        <v>9.7799999999999994</v>
      </c>
      <c r="H504" s="309">
        <v>10.029999999999999</v>
      </c>
      <c r="I504" s="309">
        <v>2.23</v>
      </c>
      <c r="J504" s="310">
        <v>0.97499999999999998</v>
      </c>
      <c r="K504" s="309">
        <v>11.04</v>
      </c>
      <c r="L504" s="309">
        <v>11.33</v>
      </c>
      <c r="M504" s="309">
        <v>2.52</v>
      </c>
      <c r="N504" s="310">
        <v>0.97499999999999998</v>
      </c>
      <c r="O504" s="309">
        <v>11.26</v>
      </c>
      <c r="P504" s="309">
        <v>11.69</v>
      </c>
      <c r="Q504" s="309">
        <v>3.15</v>
      </c>
      <c r="R504" s="310">
        <v>0.96299999999999997</v>
      </c>
      <c r="S504" s="311">
        <v>30</v>
      </c>
      <c r="T504" s="312"/>
    </row>
    <row r="505" spans="1:20" x14ac:dyDescent="0.2">
      <c r="A505" s="312"/>
      <c r="B505" s="294" t="s">
        <v>9427</v>
      </c>
      <c r="C505" s="309">
        <v>5.27</v>
      </c>
      <c r="D505" s="309">
        <v>5.3</v>
      </c>
      <c r="E505" s="309">
        <v>0.6</v>
      </c>
      <c r="F505" s="310">
        <v>0.99299999999999999</v>
      </c>
      <c r="G505" s="309">
        <v>5.56</v>
      </c>
      <c r="H505" s="309">
        <v>5.56</v>
      </c>
      <c r="I505" s="309">
        <v>-0.11</v>
      </c>
      <c r="J505" s="310">
        <v>1</v>
      </c>
      <c r="K505" s="309">
        <v>6.81</v>
      </c>
      <c r="L505" s="309">
        <v>6.81</v>
      </c>
      <c r="M505" s="309">
        <v>-0.13</v>
      </c>
      <c r="N505" s="310">
        <v>1</v>
      </c>
      <c r="O505" s="309">
        <v>6.18</v>
      </c>
      <c r="P505" s="309">
        <v>6.26</v>
      </c>
      <c r="Q505" s="309">
        <v>1.02</v>
      </c>
      <c r="R505" s="310">
        <v>0.98699999999999999</v>
      </c>
      <c r="S505" s="311">
        <v>15</v>
      </c>
      <c r="T505" s="312"/>
    </row>
    <row r="506" spans="1:20" x14ac:dyDescent="0.2">
      <c r="A506" s="312"/>
      <c r="B506" s="294" t="s">
        <v>9428</v>
      </c>
      <c r="C506" s="309">
        <v>5.45</v>
      </c>
      <c r="D506" s="309">
        <v>5.49</v>
      </c>
      <c r="E506" s="309">
        <v>0.64</v>
      </c>
      <c r="F506" s="310">
        <v>0.99299999999999999</v>
      </c>
      <c r="G506" s="309">
        <v>5.82</v>
      </c>
      <c r="H506" s="309">
        <v>5.82</v>
      </c>
      <c r="I506" s="309">
        <v>-0.11</v>
      </c>
      <c r="J506" s="310">
        <v>1</v>
      </c>
      <c r="K506" s="309">
        <v>7.13</v>
      </c>
      <c r="L506" s="309">
        <v>7.13</v>
      </c>
      <c r="M506" s="309">
        <v>-0.13</v>
      </c>
      <c r="N506" s="310">
        <v>1</v>
      </c>
      <c r="O506" s="309">
        <v>6.46</v>
      </c>
      <c r="P506" s="309">
        <v>6.54</v>
      </c>
      <c r="Q506" s="309">
        <v>0.96</v>
      </c>
      <c r="R506" s="310">
        <v>0.98899999999999999</v>
      </c>
      <c r="S506" s="311">
        <v>15</v>
      </c>
      <c r="T506" s="312"/>
    </row>
    <row r="507" spans="1:20" x14ac:dyDescent="0.2">
      <c r="A507" s="312"/>
      <c r="B507" s="294" t="s">
        <v>9429</v>
      </c>
      <c r="C507" s="309">
        <v>5.07</v>
      </c>
      <c r="D507" s="309">
        <v>5.08</v>
      </c>
      <c r="E507" s="309">
        <v>0.36</v>
      </c>
      <c r="F507" s="310">
        <v>0.998</v>
      </c>
      <c r="G507" s="309">
        <v>4.17</v>
      </c>
      <c r="H507" s="309">
        <v>4.17</v>
      </c>
      <c r="I507" s="309">
        <v>0.02</v>
      </c>
      <c r="J507" s="310">
        <v>1</v>
      </c>
      <c r="K507" s="309">
        <v>4.6399999999999997</v>
      </c>
      <c r="L507" s="309">
        <v>4.6399999999999997</v>
      </c>
      <c r="M507" s="309">
        <v>0.02</v>
      </c>
      <c r="N507" s="310">
        <v>1</v>
      </c>
      <c r="O507" s="309">
        <v>4.5999999999999996</v>
      </c>
      <c r="P507" s="309">
        <v>4.78</v>
      </c>
      <c r="Q507" s="309">
        <v>1.32</v>
      </c>
      <c r="R507" s="310">
        <v>0.96099999999999997</v>
      </c>
      <c r="S507" s="311">
        <v>15</v>
      </c>
      <c r="T507" s="312"/>
    </row>
    <row r="508" spans="1:20" x14ac:dyDescent="0.2">
      <c r="A508" s="312"/>
      <c r="B508" s="294" t="s">
        <v>9430</v>
      </c>
      <c r="C508" s="309">
        <v>5.37</v>
      </c>
      <c r="D508" s="309">
        <v>5.38</v>
      </c>
      <c r="E508" s="309">
        <v>0.42</v>
      </c>
      <c r="F508" s="310">
        <v>0.997</v>
      </c>
      <c r="G508" s="309">
        <v>5.37</v>
      </c>
      <c r="H508" s="309">
        <v>5.4</v>
      </c>
      <c r="I508" s="309">
        <v>0.56000000000000005</v>
      </c>
      <c r="J508" s="310">
        <v>0.995</v>
      </c>
      <c r="K508" s="309">
        <v>5.97</v>
      </c>
      <c r="L508" s="309">
        <v>6</v>
      </c>
      <c r="M508" s="309">
        <v>0.63</v>
      </c>
      <c r="N508" s="310">
        <v>0.995</v>
      </c>
      <c r="O508" s="309">
        <v>5.91</v>
      </c>
      <c r="P508" s="309">
        <v>5.93</v>
      </c>
      <c r="Q508" s="309">
        <v>0.44</v>
      </c>
      <c r="R508" s="310">
        <v>0.997</v>
      </c>
      <c r="S508" s="311">
        <v>15</v>
      </c>
      <c r="T508" s="312"/>
    </row>
    <row r="509" spans="1:20" x14ac:dyDescent="0.2">
      <c r="A509" s="312"/>
      <c r="B509" s="294" t="s">
        <v>9431</v>
      </c>
      <c r="C509" s="309">
        <v>35.33</v>
      </c>
      <c r="D509" s="309">
        <v>35.46</v>
      </c>
      <c r="E509" s="309">
        <v>3.07</v>
      </c>
      <c r="F509" s="310">
        <v>0.996</v>
      </c>
      <c r="G509" s="309">
        <v>30.75</v>
      </c>
      <c r="H509" s="309">
        <v>30.79</v>
      </c>
      <c r="I509" s="309">
        <v>1.74</v>
      </c>
      <c r="J509" s="310">
        <v>0.998</v>
      </c>
      <c r="K509" s="309">
        <v>36.090000000000003</v>
      </c>
      <c r="L509" s="309">
        <v>36.15</v>
      </c>
      <c r="M509" s="309">
        <v>2.04</v>
      </c>
      <c r="N509" s="310">
        <v>0.998</v>
      </c>
      <c r="O509" s="309">
        <v>29.64</v>
      </c>
      <c r="P509" s="309">
        <v>29.9</v>
      </c>
      <c r="Q509" s="309">
        <v>3.93</v>
      </c>
      <c r="R509" s="310">
        <v>0.99099999999999999</v>
      </c>
      <c r="S509" s="311">
        <v>49</v>
      </c>
      <c r="T509" s="312"/>
    </row>
    <row r="510" spans="1:20" x14ac:dyDescent="0.2">
      <c r="A510" s="312"/>
      <c r="B510" s="294" t="s">
        <v>9432</v>
      </c>
      <c r="C510" s="309">
        <v>36.479999999999997</v>
      </c>
      <c r="D510" s="309">
        <v>36.65</v>
      </c>
      <c r="E510" s="309">
        <v>3.51</v>
      </c>
      <c r="F510" s="310">
        <v>0.995</v>
      </c>
      <c r="G510" s="309">
        <v>32.270000000000003</v>
      </c>
      <c r="H510" s="309">
        <v>32.31</v>
      </c>
      <c r="I510" s="309">
        <v>1.65</v>
      </c>
      <c r="J510" s="310">
        <v>0.999</v>
      </c>
      <c r="K510" s="309">
        <v>37.880000000000003</v>
      </c>
      <c r="L510" s="309">
        <v>37.93</v>
      </c>
      <c r="M510" s="309">
        <v>1.94</v>
      </c>
      <c r="N510" s="310">
        <v>0.999</v>
      </c>
      <c r="O510" s="309">
        <v>31.09</v>
      </c>
      <c r="P510" s="309">
        <v>31.34</v>
      </c>
      <c r="Q510" s="309">
        <v>3.98</v>
      </c>
      <c r="R510" s="310">
        <v>0.99199999999999999</v>
      </c>
      <c r="S510" s="311">
        <v>49</v>
      </c>
      <c r="T510" s="312"/>
    </row>
    <row r="511" spans="1:20" x14ac:dyDescent="0.2">
      <c r="A511" s="312"/>
      <c r="B511" s="294" t="s">
        <v>9433</v>
      </c>
      <c r="C511" s="309">
        <v>27.8</v>
      </c>
      <c r="D511" s="309">
        <v>28.03</v>
      </c>
      <c r="E511" s="309">
        <v>-3.59</v>
      </c>
      <c r="F511" s="310">
        <v>0.99199999999999999</v>
      </c>
      <c r="G511" s="309">
        <v>24.05</v>
      </c>
      <c r="H511" s="309">
        <v>24.2</v>
      </c>
      <c r="I511" s="309">
        <v>2.65</v>
      </c>
      <c r="J511" s="310">
        <v>0.99399999999999999</v>
      </c>
      <c r="K511" s="309">
        <v>25.08</v>
      </c>
      <c r="L511" s="309">
        <v>25.23</v>
      </c>
      <c r="M511" s="309">
        <v>2.76</v>
      </c>
      <c r="N511" s="310">
        <v>0.99399999999999999</v>
      </c>
      <c r="O511" s="309">
        <v>24.89</v>
      </c>
      <c r="P511" s="309">
        <v>25.26</v>
      </c>
      <c r="Q511" s="309">
        <v>4.2699999999999996</v>
      </c>
      <c r="R511" s="310">
        <v>0.98599999999999999</v>
      </c>
      <c r="S511" s="311">
        <v>49</v>
      </c>
      <c r="T511" s="312"/>
    </row>
    <row r="512" spans="1:20" x14ac:dyDescent="0.2">
      <c r="A512" s="312"/>
      <c r="B512" s="294" t="s">
        <v>9434</v>
      </c>
      <c r="C512" s="309">
        <v>34.25</v>
      </c>
      <c r="D512" s="309">
        <v>34.299999999999997</v>
      </c>
      <c r="E512" s="309">
        <v>-1.88</v>
      </c>
      <c r="F512" s="310">
        <v>0.998</v>
      </c>
      <c r="G512" s="309">
        <v>26.6</v>
      </c>
      <c r="H512" s="309">
        <v>26.82</v>
      </c>
      <c r="I512" s="309">
        <v>3.45</v>
      </c>
      <c r="J512" s="310">
        <v>0.99199999999999999</v>
      </c>
      <c r="K512" s="309">
        <v>27.73</v>
      </c>
      <c r="L512" s="309">
        <v>27.96</v>
      </c>
      <c r="M512" s="309">
        <v>3.6</v>
      </c>
      <c r="N512" s="310">
        <v>0.99199999999999999</v>
      </c>
      <c r="O512" s="309">
        <v>27.53</v>
      </c>
      <c r="P512" s="309">
        <v>28.04</v>
      </c>
      <c r="Q512" s="309">
        <v>5.36</v>
      </c>
      <c r="R512" s="310">
        <v>0.98199999999999998</v>
      </c>
      <c r="S512" s="311">
        <v>49</v>
      </c>
      <c r="T512" s="312"/>
    </row>
    <row r="513" spans="1:20" x14ac:dyDescent="0.2">
      <c r="A513" s="312"/>
      <c r="B513" s="294" t="s">
        <v>9435</v>
      </c>
      <c r="C513" s="309">
        <v>18.21</v>
      </c>
      <c r="D513" s="309">
        <v>18.78</v>
      </c>
      <c r="E513" s="309">
        <v>4.58</v>
      </c>
      <c r="F513" s="310">
        <v>0.97</v>
      </c>
      <c r="G513" s="309">
        <v>14.04</v>
      </c>
      <c r="H513" s="309">
        <v>14.68</v>
      </c>
      <c r="I513" s="309">
        <v>4.3</v>
      </c>
      <c r="J513" s="310">
        <v>0.95599999999999996</v>
      </c>
      <c r="K513" s="309">
        <v>17.43</v>
      </c>
      <c r="L513" s="309">
        <v>18.23</v>
      </c>
      <c r="M513" s="309">
        <v>5.34</v>
      </c>
      <c r="N513" s="310">
        <v>0.95599999999999996</v>
      </c>
      <c r="O513" s="309">
        <v>15.47</v>
      </c>
      <c r="P513" s="309">
        <v>15.52</v>
      </c>
      <c r="Q513" s="309">
        <v>1.27</v>
      </c>
      <c r="R513" s="310">
        <v>0.997</v>
      </c>
      <c r="S513" s="311">
        <v>40</v>
      </c>
      <c r="T513" s="312"/>
    </row>
    <row r="514" spans="1:20" x14ac:dyDescent="0.2">
      <c r="A514" s="312"/>
      <c r="B514" s="294" t="s">
        <v>9436</v>
      </c>
      <c r="C514" s="309">
        <v>17.13</v>
      </c>
      <c r="D514" s="309">
        <v>17.440000000000001</v>
      </c>
      <c r="E514" s="309">
        <v>3.27</v>
      </c>
      <c r="F514" s="310">
        <v>0.98199999999999998</v>
      </c>
      <c r="G514" s="309">
        <v>14.21</v>
      </c>
      <c r="H514" s="309">
        <v>14.87</v>
      </c>
      <c r="I514" s="309">
        <v>4.37</v>
      </c>
      <c r="J514" s="310">
        <v>0.95599999999999996</v>
      </c>
      <c r="K514" s="309">
        <v>17.64</v>
      </c>
      <c r="L514" s="309">
        <v>18.46</v>
      </c>
      <c r="M514" s="309">
        <v>5.42</v>
      </c>
      <c r="N514" s="310">
        <v>0.95599999999999996</v>
      </c>
      <c r="O514" s="309">
        <v>15.66</v>
      </c>
      <c r="P514" s="309">
        <v>15.68</v>
      </c>
      <c r="Q514" s="309">
        <v>0.72</v>
      </c>
      <c r="R514" s="310">
        <v>0.999</v>
      </c>
      <c r="S514" s="311">
        <v>40</v>
      </c>
      <c r="T514" s="312"/>
    </row>
    <row r="515" spans="1:20" x14ac:dyDescent="0.2">
      <c r="A515" s="312"/>
      <c r="B515" s="294" t="s">
        <v>9437</v>
      </c>
      <c r="C515" s="309">
        <v>15.7</v>
      </c>
      <c r="D515" s="309">
        <v>15.76</v>
      </c>
      <c r="E515" s="309">
        <v>1.35</v>
      </c>
      <c r="F515" s="310">
        <v>0.996</v>
      </c>
      <c r="G515" s="309">
        <v>14.23</v>
      </c>
      <c r="H515" s="309">
        <v>14.9</v>
      </c>
      <c r="I515" s="309">
        <v>4.41</v>
      </c>
      <c r="J515" s="310">
        <v>0.95499999999999996</v>
      </c>
      <c r="K515" s="309">
        <v>15.66</v>
      </c>
      <c r="L515" s="309">
        <v>16.39</v>
      </c>
      <c r="M515" s="309">
        <v>4.8499999999999996</v>
      </c>
      <c r="N515" s="310">
        <v>0.95499999999999996</v>
      </c>
      <c r="O515" s="309">
        <v>15.23</v>
      </c>
      <c r="P515" s="309">
        <v>16.100000000000001</v>
      </c>
      <c r="Q515" s="309">
        <v>5.21</v>
      </c>
      <c r="R515" s="310">
        <v>0.94599999999999995</v>
      </c>
      <c r="S515" s="311">
        <v>40</v>
      </c>
      <c r="T515" s="312"/>
    </row>
    <row r="516" spans="1:20" x14ac:dyDescent="0.2">
      <c r="A516" s="312"/>
      <c r="B516" s="294" t="s">
        <v>9438</v>
      </c>
      <c r="C516" s="309">
        <v>15.16</v>
      </c>
      <c r="D516" s="309">
        <v>15.18</v>
      </c>
      <c r="E516" s="309">
        <v>0.76</v>
      </c>
      <c r="F516" s="310">
        <v>0.999</v>
      </c>
      <c r="G516" s="309">
        <v>14.17</v>
      </c>
      <c r="H516" s="309">
        <v>14.75</v>
      </c>
      <c r="I516" s="309">
        <v>4.1100000000000003</v>
      </c>
      <c r="J516" s="310">
        <v>0.96</v>
      </c>
      <c r="K516" s="309">
        <v>15.59</v>
      </c>
      <c r="L516" s="309">
        <v>16.23</v>
      </c>
      <c r="M516" s="309">
        <v>4.5199999999999996</v>
      </c>
      <c r="N516" s="310">
        <v>0.96</v>
      </c>
      <c r="O516" s="309">
        <v>15.16</v>
      </c>
      <c r="P516" s="309">
        <v>15.94</v>
      </c>
      <c r="Q516" s="309">
        <v>4.93</v>
      </c>
      <c r="R516" s="310">
        <v>0.95099999999999996</v>
      </c>
      <c r="S516" s="311">
        <v>40</v>
      </c>
      <c r="T516" s="312"/>
    </row>
    <row r="517" spans="1:20" x14ac:dyDescent="0.2">
      <c r="A517" s="312"/>
      <c r="B517" s="294" t="s">
        <v>9439</v>
      </c>
      <c r="C517" s="309">
        <v>43.2</v>
      </c>
      <c r="D517" s="309">
        <v>47.29</v>
      </c>
      <c r="E517" s="309">
        <v>19.22</v>
      </c>
      <c r="F517" s="310">
        <v>0.91400000000000003</v>
      </c>
      <c r="G517" s="309">
        <v>24.04</v>
      </c>
      <c r="H517" s="309">
        <v>25.49</v>
      </c>
      <c r="I517" s="309">
        <v>8.48</v>
      </c>
      <c r="J517" s="310">
        <v>0.94299999999999995</v>
      </c>
      <c r="K517" s="309">
        <v>27.72</v>
      </c>
      <c r="L517" s="309">
        <v>29.4</v>
      </c>
      <c r="M517" s="309">
        <v>9.7799999999999994</v>
      </c>
      <c r="N517" s="310">
        <v>0.94299999999999995</v>
      </c>
      <c r="O517" s="309">
        <v>25.23</v>
      </c>
      <c r="P517" s="309">
        <v>27.4</v>
      </c>
      <c r="Q517" s="309">
        <v>10.68</v>
      </c>
      <c r="R517" s="310">
        <v>0.92100000000000004</v>
      </c>
      <c r="S517" s="311">
        <v>60</v>
      </c>
      <c r="T517" s="312"/>
    </row>
    <row r="518" spans="1:20" x14ac:dyDescent="0.2">
      <c r="A518" s="312"/>
      <c r="B518" s="294" t="s">
        <v>9440</v>
      </c>
      <c r="C518" s="309">
        <v>39.68</v>
      </c>
      <c r="D518" s="309">
        <v>42.63</v>
      </c>
      <c r="E518" s="309">
        <v>15.58</v>
      </c>
      <c r="F518" s="310">
        <v>0.93100000000000005</v>
      </c>
      <c r="G518" s="309">
        <v>22.09</v>
      </c>
      <c r="H518" s="309">
        <v>23.08</v>
      </c>
      <c r="I518" s="309">
        <v>6.69</v>
      </c>
      <c r="J518" s="310">
        <v>0.95699999999999996</v>
      </c>
      <c r="K518" s="309">
        <v>25.47</v>
      </c>
      <c r="L518" s="309">
        <v>26.62</v>
      </c>
      <c r="M518" s="309">
        <v>7.72</v>
      </c>
      <c r="N518" s="310">
        <v>0.95699999999999996</v>
      </c>
      <c r="O518" s="309">
        <v>23.19</v>
      </c>
      <c r="P518" s="309">
        <v>24.73</v>
      </c>
      <c r="Q518" s="309">
        <v>8.6199999999999992</v>
      </c>
      <c r="R518" s="310">
        <v>0.93700000000000006</v>
      </c>
      <c r="S518" s="311">
        <v>60</v>
      </c>
      <c r="T518" s="312"/>
    </row>
    <row r="519" spans="1:20" x14ac:dyDescent="0.2">
      <c r="A519" s="312"/>
      <c r="B519" s="294" t="s">
        <v>9441</v>
      </c>
      <c r="C519" s="309">
        <v>30.79</v>
      </c>
      <c r="D519" s="309">
        <v>32.06</v>
      </c>
      <c r="E519" s="309">
        <v>8.92</v>
      </c>
      <c r="F519" s="310">
        <v>0.96099999999999997</v>
      </c>
      <c r="G519" s="309">
        <v>20.76</v>
      </c>
      <c r="H519" s="309">
        <v>21.2</v>
      </c>
      <c r="I519" s="309">
        <v>4.28</v>
      </c>
      <c r="J519" s="310">
        <v>0.97899999999999998</v>
      </c>
      <c r="K519" s="309">
        <v>21.3</v>
      </c>
      <c r="L519" s="309">
        <v>21.75</v>
      </c>
      <c r="M519" s="309">
        <v>4.3899999999999997</v>
      </c>
      <c r="N519" s="310">
        <v>0.97899999999999998</v>
      </c>
      <c r="O519" s="309">
        <v>21.32</v>
      </c>
      <c r="P519" s="309">
        <v>22.03</v>
      </c>
      <c r="Q519" s="309">
        <v>5.55</v>
      </c>
      <c r="R519" s="310">
        <v>0.96799999999999997</v>
      </c>
      <c r="S519" s="311">
        <v>60</v>
      </c>
      <c r="T519" s="312"/>
    </row>
    <row r="520" spans="1:20" x14ac:dyDescent="0.2">
      <c r="A520" s="312"/>
      <c r="B520" s="294" t="s">
        <v>9442</v>
      </c>
      <c r="C520" s="309">
        <v>34.18</v>
      </c>
      <c r="D520" s="309">
        <v>35.380000000000003</v>
      </c>
      <c r="E520" s="309">
        <v>9.11</v>
      </c>
      <c r="F520" s="310">
        <v>0.96599999999999997</v>
      </c>
      <c r="G520" s="309">
        <v>21.08</v>
      </c>
      <c r="H520" s="309">
        <v>21.47</v>
      </c>
      <c r="I520" s="309">
        <v>4.07</v>
      </c>
      <c r="J520" s="310">
        <v>0.98199999999999998</v>
      </c>
      <c r="K520" s="309">
        <v>21.63</v>
      </c>
      <c r="L520" s="309">
        <v>22.03</v>
      </c>
      <c r="M520" s="309">
        <v>4.17</v>
      </c>
      <c r="N520" s="310">
        <v>0.98199999999999998</v>
      </c>
      <c r="O520" s="309">
        <v>21.66</v>
      </c>
      <c r="P520" s="309">
        <v>22.26</v>
      </c>
      <c r="Q520" s="309">
        <v>5.14</v>
      </c>
      <c r="R520" s="310">
        <v>0.97299999999999998</v>
      </c>
      <c r="S520" s="311">
        <v>60</v>
      </c>
      <c r="T520" s="312"/>
    </row>
    <row r="521" spans="1:20" x14ac:dyDescent="0.2">
      <c r="A521" s="312"/>
      <c r="B521" s="294" t="s">
        <v>9443</v>
      </c>
      <c r="C521" s="309">
        <v>30.21</v>
      </c>
      <c r="D521" s="309">
        <v>30.31</v>
      </c>
      <c r="E521" s="309">
        <v>2.4900000000000002</v>
      </c>
      <c r="F521" s="310">
        <v>0.997</v>
      </c>
      <c r="G521" s="309">
        <v>24.97</v>
      </c>
      <c r="H521" s="309">
        <v>25.51</v>
      </c>
      <c r="I521" s="309">
        <v>5.22</v>
      </c>
      <c r="J521" s="310">
        <v>0.97899999999999998</v>
      </c>
      <c r="K521" s="309">
        <v>28.29</v>
      </c>
      <c r="L521" s="309">
        <v>28.9</v>
      </c>
      <c r="M521" s="309">
        <v>5.92</v>
      </c>
      <c r="N521" s="310">
        <v>0.97899999999999998</v>
      </c>
      <c r="O521" s="309">
        <v>25.69</v>
      </c>
      <c r="P521" s="309">
        <v>25.86</v>
      </c>
      <c r="Q521" s="309">
        <v>2.99</v>
      </c>
      <c r="R521" s="310">
        <v>0.99299999999999999</v>
      </c>
      <c r="S521" s="311">
        <v>50</v>
      </c>
      <c r="T521" s="312"/>
    </row>
    <row r="522" spans="1:20" x14ac:dyDescent="0.2">
      <c r="A522" s="312"/>
      <c r="B522" s="294" t="s">
        <v>9444</v>
      </c>
      <c r="C522" s="309">
        <v>28.82</v>
      </c>
      <c r="D522" s="309">
        <v>28.84</v>
      </c>
      <c r="E522" s="309">
        <v>1.0900000000000001</v>
      </c>
      <c r="F522" s="310">
        <v>0.999</v>
      </c>
      <c r="G522" s="309">
        <v>24.52</v>
      </c>
      <c r="H522" s="309">
        <v>24.96</v>
      </c>
      <c r="I522" s="309">
        <v>4.71</v>
      </c>
      <c r="J522" s="310">
        <v>0.98199999999999998</v>
      </c>
      <c r="K522" s="309">
        <v>27.78</v>
      </c>
      <c r="L522" s="309">
        <v>28.28</v>
      </c>
      <c r="M522" s="309">
        <v>5.33</v>
      </c>
      <c r="N522" s="310">
        <v>0.98199999999999998</v>
      </c>
      <c r="O522" s="309">
        <v>25.22</v>
      </c>
      <c r="P522" s="309">
        <v>25.31</v>
      </c>
      <c r="Q522" s="309">
        <v>2.06</v>
      </c>
      <c r="R522" s="310">
        <v>0.997</v>
      </c>
      <c r="S522" s="311">
        <v>50</v>
      </c>
      <c r="T522" s="312"/>
    </row>
    <row r="523" spans="1:20" x14ac:dyDescent="0.2">
      <c r="A523" s="312"/>
      <c r="B523" s="294" t="s">
        <v>9445</v>
      </c>
      <c r="C523" s="309">
        <v>22.96</v>
      </c>
      <c r="D523" s="309">
        <v>23.55</v>
      </c>
      <c r="E523" s="309">
        <v>-5.27</v>
      </c>
      <c r="F523" s="310">
        <v>0.97499999999999998</v>
      </c>
      <c r="G523" s="309">
        <v>20.86</v>
      </c>
      <c r="H523" s="309">
        <v>20.88</v>
      </c>
      <c r="I523" s="309">
        <v>0.87</v>
      </c>
      <c r="J523" s="310">
        <v>0.999</v>
      </c>
      <c r="K523" s="309">
        <v>23.32</v>
      </c>
      <c r="L523" s="309">
        <v>23.34</v>
      </c>
      <c r="M523" s="309">
        <v>0.97</v>
      </c>
      <c r="N523" s="310">
        <v>0.999</v>
      </c>
      <c r="O523" s="309">
        <v>21.56</v>
      </c>
      <c r="P523" s="309">
        <v>21.75</v>
      </c>
      <c r="Q523" s="309">
        <v>2.89</v>
      </c>
      <c r="R523" s="310">
        <v>0.99099999999999999</v>
      </c>
      <c r="S523" s="311">
        <v>50</v>
      </c>
      <c r="T523" s="312"/>
    </row>
    <row r="524" spans="1:20" x14ac:dyDescent="0.2">
      <c r="A524" s="312"/>
      <c r="B524" s="294" t="s">
        <v>9446</v>
      </c>
      <c r="C524" s="309">
        <v>26.03</v>
      </c>
      <c r="D524" s="309">
        <v>26.29</v>
      </c>
      <c r="E524" s="309">
        <v>-3.69</v>
      </c>
      <c r="F524" s="310">
        <v>0.99</v>
      </c>
      <c r="G524" s="309">
        <v>23.63</v>
      </c>
      <c r="H524" s="309">
        <v>23.74</v>
      </c>
      <c r="I524" s="309">
        <v>2.38</v>
      </c>
      <c r="J524" s="310">
        <v>0.995</v>
      </c>
      <c r="K524" s="309">
        <v>26.41</v>
      </c>
      <c r="L524" s="309">
        <v>26.54</v>
      </c>
      <c r="M524" s="309">
        <v>2.66</v>
      </c>
      <c r="N524" s="310">
        <v>0.995</v>
      </c>
      <c r="O524" s="309">
        <v>24.38</v>
      </c>
      <c r="P524" s="309">
        <v>24.73</v>
      </c>
      <c r="Q524" s="309">
        <v>4.13</v>
      </c>
      <c r="R524" s="310">
        <v>0.98599999999999999</v>
      </c>
      <c r="S524" s="311">
        <v>50</v>
      </c>
      <c r="T524" s="312"/>
    </row>
    <row r="525" spans="1:20" x14ac:dyDescent="0.2">
      <c r="A525" s="312"/>
      <c r="B525" s="294" t="s">
        <v>9447</v>
      </c>
      <c r="C525" s="309">
        <v>36.1</v>
      </c>
      <c r="D525" s="309">
        <v>39.090000000000003</v>
      </c>
      <c r="E525" s="309">
        <v>14.99</v>
      </c>
      <c r="F525" s="310">
        <v>0.92400000000000004</v>
      </c>
      <c r="G525" s="309">
        <v>0</v>
      </c>
      <c r="H525" s="309">
        <v>0</v>
      </c>
      <c r="I525" s="309">
        <v>0</v>
      </c>
      <c r="J525" s="310"/>
      <c r="K525" s="309">
        <v>0</v>
      </c>
      <c r="L525" s="309">
        <v>0</v>
      </c>
      <c r="M525" s="309">
        <v>0</v>
      </c>
      <c r="N525" s="310"/>
      <c r="O525" s="309"/>
      <c r="P525" s="309"/>
      <c r="Q525" s="309"/>
      <c r="R525" s="310"/>
      <c r="S525" s="311"/>
      <c r="T525" s="312"/>
    </row>
    <row r="526" spans="1:20" x14ac:dyDescent="0.2">
      <c r="A526" s="312"/>
      <c r="B526" s="294" t="s">
        <v>9448</v>
      </c>
      <c r="C526" s="309">
        <v>30.93</v>
      </c>
      <c r="D526" s="309">
        <v>32.99</v>
      </c>
      <c r="E526" s="309">
        <v>11.47</v>
      </c>
      <c r="F526" s="310">
        <v>0.93799999999999994</v>
      </c>
      <c r="G526" s="309">
        <v>0</v>
      </c>
      <c r="H526" s="309">
        <v>0</v>
      </c>
      <c r="I526" s="309">
        <v>0</v>
      </c>
      <c r="J526" s="310"/>
      <c r="K526" s="309">
        <v>0</v>
      </c>
      <c r="L526" s="309">
        <v>0</v>
      </c>
      <c r="M526" s="309">
        <v>0</v>
      </c>
      <c r="N526" s="310"/>
      <c r="O526" s="309"/>
      <c r="P526" s="309"/>
      <c r="Q526" s="309"/>
      <c r="R526" s="310"/>
      <c r="S526" s="311"/>
      <c r="T526" s="312"/>
    </row>
    <row r="527" spans="1:20" x14ac:dyDescent="0.2">
      <c r="A527" s="312"/>
      <c r="B527" s="294" t="s">
        <v>9449</v>
      </c>
      <c r="C527" s="309">
        <v>25.38</v>
      </c>
      <c r="D527" s="309">
        <v>26.62</v>
      </c>
      <c r="E527" s="309">
        <v>8.0299999999999994</v>
      </c>
      <c r="F527" s="310">
        <v>0.95299999999999996</v>
      </c>
      <c r="G527" s="309">
        <v>0</v>
      </c>
      <c r="H527" s="309">
        <v>0</v>
      </c>
      <c r="I527" s="309">
        <v>0</v>
      </c>
      <c r="J527" s="310"/>
      <c r="K527" s="309">
        <v>0</v>
      </c>
      <c r="L527" s="309">
        <v>0</v>
      </c>
      <c r="M527" s="309">
        <v>0</v>
      </c>
      <c r="N527" s="310"/>
      <c r="O527" s="309"/>
      <c r="P527" s="309"/>
      <c r="Q527" s="309"/>
      <c r="R527" s="310"/>
      <c r="S527" s="311"/>
      <c r="T527" s="312"/>
    </row>
    <row r="528" spans="1:20" x14ac:dyDescent="0.2">
      <c r="A528" s="312"/>
      <c r="B528" s="294" t="s">
        <v>9450</v>
      </c>
      <c r="C528" s="309">
        <v>24.93</v>
      </c>
      <c r="D528" s="309">
        <v>25.75</v>
      </c>
      <c r="E528" s="309">
        <v>6.47</v>
      </c>
      <c r="F528" s="310">
        <v>0.96799999999999997</v>
      </c>
      <c r="G528" s="309">
        <v>0</v>
      </c>
      <c r="H528" s="309">
        <v>0</v>
      </c>
      <c r="I528" s="309">
        <v>0</v>
      </c>
      <c r="J528" s="310"/>
      <c r="K528" s="309">
        <v>0</v>
      </c>
      <c r="L528" s="309">
        <v>0</v>
      </c>
      <c r="M528" s="309">
        <v>0</v>
      </c>
      <c r="N528" s="310"/>
      <c r="O528" s="309"/>
      <c r="P528" s="309"/>
      <c r="Q528" s="309"/>
      <c r="R528" s="310"/>
      <c r="S528" s="311"/>
      <c r="T528" s="312"/>
    </row>
    <row r="529" spans="1:20" x14ac:dyDescent="0.2">
      <c r="A529" s="312"/>
      <c r="B529" s="294" t="s">
        <v>9451</v>
      </c>
      <c r="C529" s="309">
        <v>5.71</v>
      </c>
      <c r="D529" s="309">
        <v>6.27</v>
      </c>
      <c r="E529" s="309">
        <v>2.59</v>
      </c>
      <c r="F529" s="310">
        <v>0.91100000000000003</v>
      </c>
      <c r="G529" s="309">
        <v>4.1399999999999997</v>
      </c>
      <c r="H529" s="309">
        <v>4.4000000000000004</v>
      </c>
      <c r="I529" s="309">
        <v>1.49</v>
      </c>
      <c r="J529" s="310">
        <v>0.94099999999999995</v>
      </c>
      <c r="K529" s="309">
        <v>4.82</v>
      </c>
      <c r="L529" s="309">
        <v>5.13</v>
      </c>
      <c r="M529" s="309">
        <v>1.74</v>
      </c>
      <c r="N529" s="310">
        <v>0.94099999999999995</v>
      </c>
      <c r="O529" s="309">
        <v>4.34</v>
      </c>
      <c r="P529" s="309">
        <v>4.62</v>
      </c>
      <c r="Q529" s="309">
        <v>1.59</v>
      </c>
      <c r="R529" s="310">
        <v>0.93899999999999995</v>
      </c>
      <c r="S529" s="311">
        <v>5</v>
      </c>
      <c r="T529" s="312"/>
    </row>
    <row r="530" spans="1:20" x14ac:dyDescent="0.2">
      <c r="A530" s="312"/>
      <c r="B530" s="294" t="s">
        <v>9452</v>
      </c>
      <c r="C530" s="309">
        <v>5.8</v>
      </c>
      <c r="D530" s="309">
        <v>6.22</v>
      </c>
      <c r="E530" s="309">
        <v>2.25</v>
      </c>
      <c r="F530" s="310">
        <v>0.93200000000000005</v>
      </c>
      <c r="G530" s="309">
        <v>3.93</v>
      </c>
      <c r="H530" s="309">
        <v>4.2</v>
      </c>
      <c r="I530" s="309">
        <v>1.48</v>
      </c>
      <c r="J530" s="310">
        <v>0.93600000000000005</v>
      </c>
      <c r="K530" s="309">
        <v>4.58</v>
      </c>
      <c r="L530" s="309">
        <v>4.9000000000000004</v>
      </c>
      <c r="M530" s="309">
        <v>1.72</v>
      </c>
      <c r="N530" s="310">
        <v>0.93600000000000005</v>
      </c>
      <c r="O530" s="309">
        <v>4.12</v>
      </c>
      <c r="P530" s="309">
        <v>4.37</v>
      </c>
      <c r="Q530" s="309">
        <v>1.44</v>
      </c>
      <c r="R530" s="310">
        <v>0.94399999999999995</v>
      </c>
      <c r="S530" s="311">
        <v>5</v>
      </c>
      <c r="T530" s="312"/>
    </row>
    <row r="531" spans="1:20" x14ac:dyDescent="0.2">
      <c r="A531" s="312"/>
      <c r="B531" s="294" t="s">
        <v>9453</v>
      </c>
      <c r="C531" s="309">
        <v>5.8</v>
      </c>
      <c r="D531" s="309">
        <v>6.21</v>
      </c>
      <c r="E531" s="309">
        <v>2.21</v>
      </c>
      <c r="F531" s="310">
        <v>0.93400000000000005</v>
      </c>
      <c r="G531" s="309">
        <v>4.12</v>
      </c>
      <c r="H531" s="309">
        <v>4.2</v>
      </c>
      <c r="I531" s="309">
        <v>0.81</v>
      </c>
      <c r="J531" s="310">
        <v>0.98099999999999998</v>
      </c>
      <c r="K531" s="309">
        <v>4.62</v>
      </c>
      <c r="L531" s="309">
        <v>4.71</v>
      </c>
      <c r="M531" s="309">
        <v>0.9</v>
      </c>
      <c r="N531" s="310">
        <v>0.98099999999999998</v>
      </c>
      <c r="O531" s="309">
        <v>4.5600000000000005</v>
      </c>
      <c r="P531" s="309">
        <v>4.7</v>
      </c>
      <c r="Q531" s="309">
        <v>1.17</v>
      </c>
      <c r="R531" s="310">
        <v>0.96899999999999997</v>
      </c>
      <c r="S531" s="311">
        <v>5</v>
      </c>
      <c r="T531" s="312"/>
    </row>
    <row r="532" spans="1:20" x14ac:dyDescent="0.2">
      <c r="A532" s="312"/>
      <c r="B532" s="294" t="s">
        <v>9454</v>
      </c>
      <c r="C532" s="309">
        <v>5.83</v>
      </c>
      <c r="D532" s="309">
        <v>6.21</v>
      </c>
      <c r="E532" s="309">
        <v>2.13</v>
      </c>
      <c r="F532" s="310">
        <v>0.93899999999999995</v>
      </c>
      <c r="G532" s="309">
        <v>4.1399999999999997</v>
      </c>
      <c r="H532" s="309">
        <v>4.22</v>
      </c>
      <c r="I532" s="309">
        <v>0.83</v>
      </c>
      <c r="J532" s="310">
        <v>0.98099999999999998</v>
      </c>
      <c r="K532" s="309">
        <v>4.6500000000000004</v>
      </c>
      <c r="L532" s="309">
        <v>4.74</v>
      </c>
      <c r="M532" s="309">
        <v>0.93</v>
      </c>
      <c r="N532" s="310">
        <v>0.98099999999999998</v>
      </c>
      <c r="O532" s="309">
        <v>4.58</v>
      </c>
      <c r="P532" s="309">
        <v>4.7300000000000004</v>
      </c>
      <c r="Q532" s="309">
        <v>1.17</v>
      </c>
      <c r="R532" s="310">
        <v>0.96899999999999997</v>
      </c>
      <c r="S532" s="311">
        <v>5</v>
      </c>
      <c r="T532" s="312"/>
    </row>
    <row r="533" spans="1:20" x14ac:dyDescent="0.2">
      <c r="A533" s="312"/>
      <c r="B533" s="294" t="s">
        <v>9455</v>
      </c>
      <c r="C533" s="309">
        <v>29.21</v>
      </c>
      <c r="D533" s="309">
        <v>29.83</v>
      </c>
      <c r="E533" s="309">
        <v>6.01</v>
      </c>
      <c r="F533" s="310">
        <v>0.97899999999999998</v>
      </c>
      <c r="G533" s="309">
        <v>29.16</v>
      </c>
      <c r="H533" s="309">
        <v>29.29</v>
      </c>
      <c r="I533" s="309">
        <v>2.8</v>
      </c>
      <c r="J533" s="310">
        <v>0.995</v>
      </c>
      <c r="K533" s="309">
        <v>33.54</v>
      </c>
      <c r="L533" s="309">
        <v>33.69</v>
      </c>
      <c r="M533" s="309">
        <v>3.22</v>
      </c>
      <c r="N533" s="310">
        <v>0.995</v>
      </c>
      <c r="O533" s="309">
        <v>30.25</v>
      </c>
      <c r="P533" s="309">
        <v>30.71</v>
      </c>
      <c r="Q533" s="309">
        <v>5.26</v>
      </c>
      <c r="R533" s="310">
        <v>0.98499999999999999</v>
      </c>
      <c r="S533" s="311">
        <v>50</v>
      </c>
      <c r="T533" s="312"/>
    </row>
    <row r="534" spans="1:20" x14ac:dyDescent="0.2">
      <c r="A534" s="312"/>
      <c r="B534" s="294" t="s">
        <v>9456</v>
      </c>
      <c r="C534" s="309">
        <v>30.3</v>
      </c>
      <c r="D534" s="309">
        <v>31.01</v>
      </c>
      <c r="E534" s="309">
        <v>6.62</v>
      </c>
      <c r="F534" s="310">
        <v>0.97699999999999998</v>
      </c>
      <c r="G534" s="309">
        <v>29.12</v>
      </c>
      <c r="H534" s="309">
        <v>29.25</v>
      </c>
      <c r="I534" s="309">
        <v>2.8</v>
      </c>
      <c r="J534" s="310">
        <v>0.995</v>
      </c>
      <c r="K534" s="309">
        <v>33.49</v>
      </c>
      <c r="L534" s="309">
        <v>33.64</v>
      </c>
      <c r="M534" s="309">
        <v>3.22</v>
      </c>
      <c r="N534" s="310">
        <v>0.995</v>
      </c>
      <c r="O534" s="309">
        <v>30.21</v>
      </c>
      <c r="P534" s="309">
        <v>30.62</v>
      </c>
      <c r="Q534" s="309">
        <v>5.01</v>
      </c>
      <c r="R534" s="310">
        <v>0.98699999999999999</v>
      </c>
      <c r="S534" s="311">
        <v>50</v>
      </c>
      <c r="T534" s="312"/>
    </row>
    <row r="535" spans="1:20" x14ac:dyDescent="0.2">
      <c r="A535" s="312"/>
      <c r="B535" s="294" t="s">
        <v>9457</v>
      </c>
      <c r="C535" s="309">
        <v>24.63</v>
      </c>
      <c r="D535" s="309">
        <v>24.7</v>
      </c>
      <c r="E535" s="309">
        <v>1.8199999999999998</v>
      </c>
      <c r="F535" s="310">
        <v>0.997</v>
      </c>
      <c r="G535" s="309">
        <v>26.33</v>
      </c>
      <c r="H535" s="309">
        <v>26.72</v>
      </c>
      <c r="I535" s="309">
        <v>4.54</v>
      </c>
      <c r="J535" s="310">
        <v>0.98499999999999999</v>
      </c>
      <c r="K535" s="309">
        <v>31.14</v>
      </c>
      <c r="L535" s="309">
        <v>31.6</v>
      </c>
      <c r="M535" s="309">
        <v>5.37</v>
      </c>
      <c r="N535" s="310">
        <v>0.98499999999999999</v>
      </c>
      <c r="O535" s="309">
        <v>30.74</v>
      </c>
      <c r="P535" s="309">
        <v>30.76</v>
      </c>
      <c r="Q535" s="309">
        <v>1.21</v>
      </c>
      <c r="R535" s="310">
        <v>0.999</v>
      </c>
      <c r="S535" s="311">
        <v>50</v>
      </c>
      <c r="T535" s="312"/>
    </row>
    <row r="536" spans="1:20" x14ac:dyDescent="0.2">
      <c r="A536" s="312"/>
      <c r="B536" s="294" t="s">
        <v>9458</v>
      </c>
      <c r="C536" s="309">
        <v>27.61</v>
      </c>
      <c r="D536" s="309">
        <v>27.85</v>
      </c>
      <c r="E536" s="309">
        <v>3.66</v>
      </c>
      <c r="F536" s="310">
        <v>0.99099999999999999</v>
      </c>
      <c r="G536" s="309">
        <v>29.01</v>
      </c>
      <c r="H536" s="309">
        <v>29.01</v>
      </c>
      <c r="I536" s="309">
        <v>0.28000000000000003</v>
      </c>
      <c r="J536" s="310">
        <v>1</v>
      </c>
      <c r="K536" s="309">
        <v>34.299999999999997</v>
      </c>
      <c r="L536" s="309">
        <v>34.299999999999997</v>
      </c>
      <c r="M536" s="309">
        <v>0.33</v>
      </c>
      <c r="N536" s="310">
        <v>1</v>
      </c>
      <c r="O536" s="309">
        <v>33.86</v>
      </c>
      <c r="P536" s="309">
        <v>33.979999999999997</v>
      </c>
      <c r="Q536" s="309">
        <v>2.83</v>
      </c>
      <c r="R536" s="310">
        <v>0.997</v>
      </c>
      <c r="S536" s="311">
        <v>50</v>
      </c>
      <c r="T536" s="312"/>
    </row>
    <row r="537" spans="1:20" x14ac:dyDescent="0.2">
      <c r="A537" s="312"/>
      <c r="B537" s="294" t="s">
        <v>9459</v>
      </c>
      <c r="C537" s="309">
        <v>12.62</v>
      </c>
      <c r="D537" s="309">
        <v>13.84</v>
      </c>
      <c r="E537" s="309">
        <v>5.69</v>
      </c>
      <c r="F537" s="310">
        <v>0.91200000000000003</v>
      </c>
      <c r="G537" s="309">
        <v>0</v>
      </c>
      <c r="H537" s="309">
        <v>0</v>
      </c>
      <c r="I537" s="309">
        <v>0</v>
      </c>
      <c r="J537" s="310"/>
      <c r="K537" s="309">
        <v>0</v>
      </c>
      <c r="L537" s="309">
        <v>0</v>
      </c>
      <c r="M537" s="309">
        <v>0</v>
      </c>
      <c r="N537" s="310"/>
      <c r="O537" s="309"/>
      <c r="P537" s="309"/>
      <c r="Q537" s="309"/>
      <c r="R537" s="310"/>
      <c r="S537" s="311"/>
      <c r="T537" s="312"/>
    </row>
    <row r="538" spans="1:20" x14ac:dyDescent="0.2">
      <c r="A538" s="312"/>
      <c r="B538" s="294" t="s">
        <v>9460</v>
      </c>
      <c r="C538" s="309">
        <v>14.13</v>
      </c>
      <c r="D538" s="309">
        <v>15.41</v>
      </c>
      <c r="E538" s="309">
        <v>6.15</v>
      </c>
      <c r="F538" s="310">
        <v>0.91700000000000004</v>
      </c>
      <c r="G538" s="309">
        <v>0</v>
      </c>
      <c r="H538" s="309">
        <v>0</v>
      </c>
      <c r="I538" s="309">
        <v>0</v>
      </c>
      <c r="J538" s="310"/>
      <c r="K538" s="309">
        <v>0</v>
      </c>
      <c r="L538" s="309">
        <v>0</v>
      </c>
      <c r="M538" s="309">
        <v>0</v>
      </c>
      <c r="N538" s="310"/>
      <c r="O538" s="309"/>
      <c r="P538" s="309"/>
      <c r="Q538" s="309"/>
      <c r="R538" s="310"/>
      <c r="S538" s="311"/>
      <c r="T538" s="312"/>
    </row>
    <row r="539" spans="1:20" x14ac:dyDescent="0.2">
      <c r="A539" s="312"/>
      <c r="B539" s="294" t="s">
        <v>9461</v>
      </c>
      <c r="C539" s="309">
        <v>12.46</v>
      </c>
      <c r="D539" s="309">
        <v>12.91</v>
      </c>
      <c r="E539" s="309">
        <v>3.39</v>
      </c>
      <c r="F539" s="310">
        <v>0.96499999999999997</v>
      </c>
      <c r="G539" s="309">
        <v>0</v>
      </c>
      <c r="H539" s="309">
        <v>0</v>
      </c>
      <c r="I539" s="309">
        <v>0</v>
      </c>
      <c r="J539" s="310"/>
      <c r="K539" s="309">
        <v>0</v>
      </c>
      <c r="L539" s="309">
        <v>0</v>
      </c>
      <c r="M539" s="309">
        <v>0</v>
      </c>
      <c r="N539" s="310"/>
      <c r="O539" s="309"/>
      <c r="P539" s="309"/>
      <c r="Q539" s="309"/>
      <c r="R539" s="310"/>
      <c r="S539" s="311"/>
      <c r="T539" s="312"/>
    </row>
    <row r="540" spans="1:20" x14ac:dyDescent="0.2">
      <c r="A540" s="312"/>
      <c r="B540" s="294" t="s">
        <v>9462</v>
      </c>
      <c r="C540" s="309">
        <v>13.97</v>
      </c>
      <c r="D540" s="309">
        <v>14.62</v>
      </c>
      <c r="E540" s="309">
        <v>4.32</v>
      </c>
      <c r="F540" s="310">
        <v>0.95499999999999996</v>
      </c>
      <c r="G540" s="309">
        <v>0</v>
      </c>
      <c r="H540" s="309">
        <v>0</v>
      </c>
      <c r="I540" s="309">
        <v>0</v>
      </c>
      <c r="J540" s="310"/>
      <c r="K540" s="309">
        <v>0</v>
      </c>
      <c r="L540" s="309">
        <v>0</v>
      </c>
      <c r="M540" s="309">
        <v>0</v>
      </c>
      <c r="N540" s="310"/>
      <c r="O540" s="309"/>
      <c r="P540" s="309"/>
      <c r="Q540" s="309"/>
      <c r="R540" s="310"/>
      <c r="S540" s="311"/>
      <c r="T540" s="312"/>
    </row>
    <row r="541" spans="1:20" x14ac:dyDescent="0.2">
      <c r="A541" s="312"/>
      <c r="B541" s="294" t="s">
        <v>9463</v>
      </c>
      <c r="C541" s="309">
        <v>8.36</v>
      </c>
      <c r="D541" s="309">
        <v>8.64</v>
      </c>
      <c r="E541" s="309">
        <v>2.1800000000000002</v>
      </c>
      <c r="F541" s="310">
        <v>0.96799999999999997</v>
      </c>
      <c r="G541" s="309">
        <v>8.7100000000000009</v>
      </c>
      <c r="H541" s="309">
        <v>9.2100000000000009</v>
      </c>
      <c r="I541" s="309">
        <v>3</v>
      </c>
      <c r="J541" s="310">
        <v>0.94599999999999995</v>
      </c>
      <c r="K541" s="309">
        <v>9.56</v>
      </c>
      <c r="L541" s="309">
        <v>10.11</v>
      </c>
      <c r="M541" s="309">
        <v>3.29</v>
      </c>
      <c r="N541" s="310">
        <v>0.94599999999999995</v>
      </c>
      <c r="O541" s="309">
        <v>8.68</v>
      </c>
      <c r="P541" s="309">
        <v>8.93</v>
      </c>
      <c r="Q541" s="309">
        <v>2.08</v>
      </c>
      <c r="R541" s="310">
        <v>0.97199999999999998</v>
      </c>
      <c r="S541" s="311">
        <v>10</v>
      </c>
      <c r="T541" s="312"/>
    </row>
    <row r="542" spans="1:20" x14ac:dyDescent="0.2">
      <c r="A542" s="312"/>
      <c r="B542" s="294" t="s">
        <v>9464</v>
      </c>
      <c r="C542" s="309">
        <v>8.35</v>
      </c>
      <c r="D542" s="309">
        <v>8.58</v>
      </c>
      <c r="E542" s="309">
        <v>2.0099999999999998</v>
      </c>
      <c r="F542" s="310">
        <v>0.97199999999999998</v>
      </c>
      <c r="G542" s="309">
        <v>8.68</v>
      </c>
      <c r="H542" s="309">
        <v>9.1300000000000008</v>
      </c>
      <c r="I542" s="309">
        <v>2.84</v>
      </c>
      <c r="J542" s="310">
        <v>0.95</v>
      </c>
      <c r="K542" s="309">
        <v>9.5299999999999994</v>
      </c>
      <c r="L542" s="309">
        <v>10.029999999999999</v>
      </c>
      <c r="M542" s="309">
        <v>3.12</v>
      </c>
      <c r="N542" s="310">
        <v>0.95</v>
      </c>
      <c r="O542" s="309">
        <v>8.65</v>
      </c>
      <c r="P542" s="309">
        <v>8.84</v>
      </c>
      <c r="Q542" s="309">
        <v>1.81</v>
      </c>
      <c r="R542" s="310">
        <v>0.97899999999999998</v>
      </c>
      <c r="S542" s="311">
        <v>10</v>
      </c>
      <c r="T542" s="312"/>
    </row>
    <row r="543" spans="1:20" x14ac:dyDescent="0.2">
      <c r="A543" s="312"/>
      <c r="B543" s="294" t="s">
        <v>9465</v>
      </c>
      <c r="C543" s="309">
        <v>7.21</v>
      </c>
      <c r="D543" s="309">
        <v>7.25</v>
      </c>
      <c r="E543" s="309">
        <v>0.71</v>
      </c>
      <c r="F543" s="310">
        <v>0.995</v>
      </c>
      <c r="G543" s="309">
        <v>7.16</v>
      </c>
      <c r="H543" s="309">
        <v>7.18</v>
      </c>
      <c r="I543" s="309">
        <v>0.52</v>
      </c>
      <c r="J543" s="310">
        <v>0.997</v>
      </c>
      <c r="K543" s="309">
        <v>7.41</v>
      </c>
      <c r="L543" s="309">
        <v>7.43</v>
      </c>
      <c r="M543" s="309">
        <v>0.54</v>
      </c>
      <c r="N543" s="310">
        <v>0.997</v>
      </c>
      <c r="O543" s="309">
        <v>7.38</v>
      </c>
      <c r="P543" s="309">
        <v>7.41</v>
      </c>
      <c r="Q543" s="309">
        <v>0.64</v>
      </c>
      <c r="R543" s="310">
        <v>0.996</v>
      </c>
      <c r="S543" s="311">
        <v>10</v>
      </c>
      <c r="T543" s="312"/>
    </row>
    <row r="544" spans="1:20" x14ac:dyDescent="0.2">
      <c r="A544" s="312"/>
      <c r="B544" s="294" t="s">
        <v>9466</v>
      </c>
      <c r="C544" s="309">
        <v>7.8</v>
      </c>
      <c r="D544" s="309">
        <v>7.84</v>
      </c>
      <c r="E544" s="309">
        <v>0.87</v>
      </c>
      <c r="F544" s="310">
        <v>0.99399999999999999</v>
      </c>
      <c r="G544" s="309">
        <v>7.77</v>
      </c>
      <c r="H544" s="309">
        <v>7.8</v>
      </c>
      <c r="I544" s="309">
        <v>0.71</v>
      </c>
      <c r="J544" s="310">
        <v>0.996</v>
      </c>
      <c r="K544" s="309">
        <v>8.0399999999999991</v>
      </c>
      <c r="L544" s="309">
        <v>8.07</v>
      </c>
      <c r="M544" s="309">
        <v>0.73</v>
      </c>
      <c r="N544" s="310">
        <v>0.996</v>
      </c>
      <c r="O544" s="309">
        <v>8</v>
      </c>
      <c r="P544" s="309">
        <v>8.0299999999999994</v>
      </c>
      <c r="Q544" s="309">
        <v>0.66</v>
      </c>
      <c r="R544" s="310">
        <v>0.997</v>
      </c>
      <c r="S544" s="311">
        <v>10</v>
      </c>
      <c r="T544" s="312"/>
    </row>
    <row r="545" spans="1:20" x14ac:dyDescent="0.2">
      <c r="A545" s="312"/>
      <c r="B545" s="294" t="s">
        <v>9467</v>
      </c>
      <c r="C545" s="309">
        <v>29.88</v>
      </c>
      <c r="D545" s="309">
        <v>29.92</v>
      </c>
      <c r="E545" s="309">
        <v>1.52</v>
      </c>
      <c r="F545" s="310">
        <v>0.999</v>
      </c>
      <c r="G545" s="309">
        <v>26.73</v>
      </c>
      <c r="H545" s="309">
        <v>26.93</v>
      </c>
      <c r="I545" s="309">
        <v>3.28</v>
      </c>
      <c r="J545" s="310">
        <v>0.99299999999999999</v>
      </c>
      <c r="K545" s="309">
        <v>29.82</v>
      </c>
      <c r="L545" s="309">
        <v>30.05</v>
      </c>
      <c r="M545" s="309">
        <v>3.66</v>
      </c>
      <c r="N545" s="310">
        <v>0.99299999999999999</v>
      </c>
      <c r="O545" s="309">
        <v>27.41</v>
      </c>
      <c r="P545" s="309">
        <v>27.41</v>
      </c>
      <c r="Q545" s="309">
        <v>0.13</v>
      </c>
      <c r="R545" s="310">
        <v>1</v>
      </c>
      <c r="S545" s="311">
        <v>50</v>
      </c>
      <c r="T545" s="312"/>
    </row>
    <row r="546" spans="1:20" x14ac:dyDescent="0.2">
      <c r="A546" s="312"/>
      <c r="B546" s="294" t="s">
        <v>9468</v>
      </c>
      <c r="C546" s="309">
        <v>30.33</v>
      </c>
      <c r="D546" s="309">
        <v>30.37</v>
      </c>
      <c r="E546" s="309">
        <v>1.48</v>
      </c>
      <c r="F546" s="310">
        <v>0.999</v>
      </c>
      <c r="G546" s="309">
        <v>27.31</v>
      </c>
      <c r="H546" s="309">
        <v>27.48</v>
      </c>
      <c r="I546" s="309">
        <v>3.06</v>
      </c>
      <c r="J546" s="310">
        <v>0.99399999999999999</v>
      </c>
      <c r="K546" s="309">
        <v>30.48</v>
      </c>
      <c r="L546" s="309">
        <v>30.67</v>
      </c>
      <c r="M546" s="309">
        <v>3.42</v>
      </c>
      <c r="N546" s="310">
        <v>0.99399999999999999</v>
      </c>
      <c r="O546" s="309">
        <v>28.01</v>
      </c>
      <c r="P546" s="309">
        <v>28.45</v>
      </c>
      <c r="Q546" s="309">
        <v>4.9800000000000004</v>
      </c>
      <c r="R546" s="310">
        <v>0.98499999999999999</v>
      </c>
      <c r="S546" s="311">
        <v>50</v>
      </c>
      <c r="T546" s="312"/>
    </row>
    <row r="547" spans="1:20" x14ac:dyDescent="0.2">
      <c r="A547" s="312"/>
      <c r="B547" s="294" t="s">
        <v>9469</v>
      </c>
      <c r="C547" s="309">
        <v>25.32</v>
      </c>
      <c r="D547" s="309">
        <v>25.66</v>
      </c>
      <c r="E547" s="309">
        <v>-4.16</v>
      </c>
      <c r="F547" s="310">
        <v>0.98699999999999999</v>
      </c>
      <c r="G547" s="309">
        <v>22.94</v>
      </c>
      <c r="H547" s="309">
        <v>23.43</v>
      </c>
      <c r="I547" s="309">
        <v>4.74</v>
      </c>
      <c r="J547" s="310">
        <v>0.97899999999999998</v>
      </c>
      <c r="K547" s="309">
        <v>25.25</v>
      </c>
      <c r="L547" s="309">
        <v>25.78</v>
      </c>
      <c r="M547" s="309">
        <v>5.21</v>
      </c>
      <c r="N547" s="310">
        <v>0.97899999999999998</v>
      </c>
      <c r="O547" s="309">
        <v>25.12</v>
      </c>
      <c r="P547" s="309">
        <v>25.13</v>
      </c>
      <c r="Q547" s="309">
        <v>0.83</v>
      </c>
      <c r="R547" s="310">
        <v>0.999</v>
      </c>
      <c r="S547" s="311">
        <v>50</v>
      </c>
      <c r="T547" s="312"/>
    </row>
    <row r="548" spans="1:20" x14ac:dyDescent="0.2">
      <c r="A548" s="312"/>
      <c r="B548" s="294" t="s">
        <v>9470</v>
      </c>
      <c r="C548" s="309">
        <v>29.24</v>
      </c>
      <c r="D548" s="309">
        <v>29.46</v>
      </c>
      <c r="E548" s="309">
        <v>-3.65</v>
      </c>
      <c r="F548" s="310">
        <v>0.99199999999999999</v>
      </c>
      <c r="G548" s="309">
        <v>25.64</v>
      </c>
      <c r="H548" s="309">
        <v>26.08</v>
      </c>
      <c r="I548" s="309">
        <v>4.76</v>
      </c>
      <c r="J548" s="310">
        <v>0.98299999999999998</v>
      </c>
      <c r="K548" s="309">
        <v>28.21</v>
      </c>
      <c r="L548" s="309">
        <v>28.69</v>
      </c>
      <c r="M548" s="309">
        <v>5.24</v>
      </c>
      <c r="N548" s="310">
        <v>0.98299999999999998</v>
      </c>
      <c r="O548" s="309">
        <v>28.07</v>
      </c>
      <c r="P548" s="309">
        <v>28.08</v>
      </c>
      <c r="Q548" s="309">
        <v>0.73</v>
      </c>
      <c r="R548" s="310">
        <v>1</v>
      </c>
      <c r="S548" s="311">
        <v>50</v>
      </c>
      <c r="T548" s="312"/>
    </row>
    <row r="549" spans="1:20" x14ac:dyDescent="0.2">
      <c r="A549" s="312"/>
      <c r="B549" s="294" t="s">
        <v>9471</v>
      </c>
      <c r="C549" s="309">
        <v>22.95</v>
      </c>
      <c r="D549" s="309">
        <v>23.55</v>
      </c>
      <c r="E549" s="309">
        <v>5.3</v>
      </c>
      <c r="F549" s="310">
        <v>0.97399999999999998</v>
      </c>
      <c r="G549" s="309">
        <v>15.65</v>
      </c>
      <c r="H549" s="309">
        <v>17.170000000000002</v>
      </c>
      <c r="I549" s="309">
        <v>7.06</v>
      </c>
      <c r="J549" s="310">
        <v>0.91100000000000003</v>
      </c>
      <c r="K549" s="309">
        <v>16.41</v>
      </c>
      <c r="L549" s="309">
        <v>18.010000000000002</v>
      </c>
      <c r="M549" s="309">
        <v>7.41</v>
      </c>
      <c r="N549" s="310">
        <v>0.91100000000000003</v>
      </c>
      <c r="O549" s="309">
        <v>14.77</v>
      </c>
      <c r="P549" s="309">
        <v>14.9</v>
      </c>
      <c r="Q549" s="309">
        <v>1.97</v>
      </c>
      <c r="R549" s="310">
        <v>0.99099999999999999</v>
      </c>
      <c r="S549" s="311">
        <v>23</v>
      </c>
      <c r="T549" s="312"/>
    </row>
    <row r="550" spans="1:20" x14ac:dyDescent="0.2">
      <c r="A550" s="312"/>
      <c r="B550" s="294" t="s">
        <v>9472</v>
      </c>
      <c r="C550" s="309">
        <v>22.71</v>
      </c>
      <c r="D550" s="309">
        <v>23.18</v>
      </c>
      <c r="E550" s="309">
        <v>4.6899999999999995</v>
      </c>
      <c r="F550" s="310">
        <v>0.97899999999999998</v>
      </c>
      <c r="G550" s="309">
        <v>15.72</v>
      </c>
      <c r="H550" s="309">
        <v>17.13</v>
      </c>
      <c r="I550" s="309">
        <v>6.81</v>
      </c>
      <c r="J550" s="310">
        <v>0.91800000000000004</v>
      </c>
      <c r="K550" s="309">
        <v>16.489999999999998</v>
      </c>
      <c r="L550" s="309">
        <v>17.97</v>
      </c>
      <c r="M550" s="309">
        <v>7.14</v>
      </c>
      <c r="N550" s="310">
        <v>0.91800000000000004</v>
      </c>
      <c r="O550" s="309">
        <v>14.84</v>
      </c>
      <c r="P550" s="309">
        <v>14.91</v>
      </c>
      <c r="Q550" s="309">
        <v>1.49</v>
      </c>
      <c r="R550" s="310">
        <v>0.995</v>
      </c>
      <c r="S550" s="311">
        <v>23</v>
      </c>
      <c r="T550" s="312"/>
    </row>
    <row r="551" spans="1:20" x14ac:dyDescent="0.2">
      <c r="A551" s="312"/>
      <c r="B551" s="294" t="s">
        <v>9473</v>
      </c>
      <c r="C551" s="309">
        <v>17.75</v>
      </c>
      <c r="D551" s="309">
        <v>17.850000000000001</v>
      </c>
      <c r="E551" s="309">
        <v>1.86</v>
      </c>
      <c r="F551" s="310">
        <v>0.995</v>
      </c>
      <c r="G551" s="309">
        <v>13.13</v>
      </c>
      <c r="H551" s="309">
        <v>13.19</v>
      </c>
      <c r="I551" s="309">
        <v>-1.23</v>
      </c>
      <c r="J551" s="310">
        <v>0.996</v>
      </c>
      <c r="K551" s="309">
        <v>13.74</v>
      </c>
      <c r="L551" s="309">
        <v>13.8</v>
      </c>
      <c r="M551" s="309">
        <v>-1.29</v>
      </c>
      <c r="N551" s="310">
        <v>0.996</v>
      </c>
      <c r="O551" s="309">
        <v>13.58</v>
      </c>
      <c r="P551" s="309">
        <v>14.26</v>
      </c>
      <c r="Q551" s="309">
        <v>4.37</v>
      </c>
      <c r="R551" s="310">
        <v>0.95199999999999996</v>
      </c>
      <c r="S551" s="311">
        <v>23</v>
      </c>
      <c r="T551" s="312"/>
    </row>
    <row r="552" spans="1:20" x14ac:dyDescent="0.2">
      <c r="A552" s="312"/>
      <c r="B552" s="294" t="s">
        <v>9474</v>
      </c>
      <c r="C552" s="309">
        <v>19.87</v>
      </c>
      <c r="D552" s="309">
        <v>20.059999999999999</v>
      </c>
      <c r="E552" s="309">
        <v>2.76</v>
      </c>
      <c r="F552" s="310">
        <v>0.99</v>
      </c>
      <c r="G552" s="309">
        <v>13.86</v>
      </c>
      <c r="H552" s="309">
        <v>13.88</v>
      </c>
      <c r="I552" s="309">
        <v>-0.79</v>
      </c>
      <c r="J552" s="310">
        <v>0.998</v>
      </c>
      <c r="K552" s="309">
        <v>14.5</v>
      </c>
      <c r="L552" s="309">
        <v>14.52</v>
      </c>
      <c r="M552" s="309">
        <v>-0.82</v>
      </c>
      <c r="N552" s="310">
        <v>0.998</v>
      </c>
      <c r="O552" s="309">
        <v>14.33</v>
      </c>
      <c r="P552" s="309">
        <v>15.13</v>
      </c>
      <c r="Q552" s="309">
        <v>4.8600000000000003</v>
      </c>
      <c r="R552" s="310">
        <v>0.94699999999999995</v>
      </c>
      <c r="S552" s="311">
        <v>23</v>
      </c>
      <c r="T552" s="312"/>
    </row>
    <row r="553" spans="1:20" x14ac:dyDescent="0.2">
      <c r="A553" s="312"/>
      <c r="B553" s="294" t="s">
        <v>9475</v>
      </c>
      <c r="C553" s="309">
        <v>26.89</v>
      </c>
      <c r="D553" s="309">
        <v>27.11</v>
      </c>
      <c r="E553" s="309">
        <v>3.39</v>
      </c>
      <c r="F553" s="310">
        <v>0.99199999999999999</v>
      </c>
      <c r="G553" s="309">
        <v>20.68</v>
      </c>
      <c r="H553" s="309">
        <v>20.98</v>
      </c>
      <c r="I553" s="309">
        <v>3.54</v>
      </c>
      <c r="J553" s="310">
        <v>0.98599999999999999</v>
      </c>
      <c r="K553" s="309">
        <v>24.25</v>
      </c>
      <c r="L553" s="309">
        <v>24.6</v>
      </c>
      <c r="M553" s="309">
        <v>4.16</v>
      </c>
      <c r="N553" s="310">
        <v>0.98599999999999999</v>
      </c>
      <c r="O553" s="309">
        <v>21.86</v>
      </c>
      <c r="P553" s="309">
        <v>22.38</v>
      </c>
      <c r="Q553" s="309">
        <v>4.78</v>
      </c>
      <c r="R553" s="310">
        <v>0.97699999999999998</v>
      </c>
      <c r="S553" s="311">
        <v>37</v>
      </c>
      <c r="T553" s="312"/>
    </row>
    <row r="554" spans="1:20" x14ac:dyDescent="0.2">
      <c r="A554" s="312"/>
      <c r="B554" s="294" t="s">
        <v>9476</v>
      </c>
      <c r="C554" s="309">
        <v>26.52</v>
      </c>
      <c r="D554" s="309">
        <v>26.65</v>
      </c>
      <c r="E554" s="309">
        <v>2.65</v>
      </c>
      <c r="F554" s="310">
        <v>0.995</v>
      </c>
      <c r="G554" s="309">
        <v>20.41</v>
      </c>
      <c r="H554" s="309">
        <v>20.69</v>
      </c>
      <c r="I554" s="309">
        <v>3.4</v>
      </c>
      <c r="J554" s="310">
        <v>0.98599999999999999</v>
      </c>
      <c r="K554" s="309">
        <v>23.94</v>
      </c>
      <c r="L554" s="309">
        <v>24.27</v>
      </c>
      <c r="M554" s="309">
        <v>3.98</v>
      </c>
      <c r="N554" s="310">
        <v>0.98599999999999999</v>
      </c>
      <c r="O554" s="309">
        <v>21.58</v>
      </c>
      <c r="P554" s="309">
        <v>22.04</v>
      </c>
      <c r="Q554" s="309">
        <v>4.47</v>
      </c>
      <c r="R554" s="310">
        <v>0.97899999999999998</v>
      </c>
      <c r="S554" s="311">
        <v>37</v>
      </c>
      <c r="T554" s="312"/>
    </row>
    <row r="555" spans="1:20" x14ac:dyDescent="0.2">
      <c r="A555" s="312"/>
      <c r="B555" s="294" t="s">
        <v>9477</v>
      </c>
      <c r="C555" s="309">
        <v>23.47</v>
      </c>
      <c r="D555" s="309">
        <v>23.5</v>
      </c>
      <c r="E555" s="309">
        <v>-1.1499999999999999</v>
      </c>
      <c r="F555" s="310">
        <v>0.999</v>
      </c>
      <c r="G555" s="309">
        <v>17.97</v>
      </c>
      <c r="H555" s="309">
        <v>18.739999999999998</v>
      </c>
      <c r="I555" s="309">
        <v>-5.32</v>
      </c>
      <c r="J555" s="310">
        <v>0.95899999999999996</v>
      </c>
      <c r="K555" s="309">
        <v>19.32</v>
      </c>
      <c r="L555" s="309">
        <v>20.149999999999999</v>
      </c>
      <c r="M555" s="309">
        <v>-5.72</v>
      </c>
      <c r="N555" s="310">
        <v>0.95899999999999996</v>
      </c>
      <c r="O555" s="309">
        <v>19.09</v>
      </c>
      <c r="P555" s="309">
        <v>19.11</v>
      </c>
      <c r="Q555" s="309">
        <v>0.99</v>
      </c>
      <c r="R555" s="310">
        <v>0.999</v>
      </c>
      <c r="S555" s="311">
        <v>37</v>
      </c>
      <c r="T555" s="312"/>
    </row>
    <row r="556" spans="1:20" x14ac:dyDescent="0.2">
      <c r="A556" s="312"/>
      <c r="B556" s="294" t="s">
        <v>9478</v>
      </c>
      <c r="C556" s="309">
        <v>26.24</v>
      </c>
      <c r="D556" s="309">
        <v>26.27</v>
      </c>
      <c r="E556" s="309">
        <v>-1.29</v>
      </c>
      <c r="F556" s="310">
        <v>0.999</v>
      </c>
      <c r="G556" s="309">
        <v>20.07</v>
      </c>
      <c r="H556" s="309">
        <v>20.68</v>
      </c>
      <c r="I556" s="309">
        <v>-4.97</v>
      </c>
      <c r="J556" s="310">
        <v>0.97099999999999997</v>
      </c>
      <c r="K556" s="309">
        <v>21.58</v>
      </c>
      <c r="L556" s="309">
        <v>22.23</v>
      </c>
      <c r="M556" s="309">
        <v>-5.34</v>
      </c>
      <c r="N556" s="310">
        <v>0.97099999999999997</v>
      </c>
      <c r="O556" s="309">
        <v>21.32</v>
      </c>
      <c r="P556" s="309">
        <v>21.36</v>
      </c>
      <c r="Q556" s="309">
        <v>1.34</v>
      </c>
      <c r="R556" s="310">
        <v>0.998</v>
      </c>
      <c r="S556" s="311">
        <v>37</v>
      </c>
      <c r="T556" s="312"/>
    </row>
    <row r="557" spans="1:20" x14ac:dyDescent="0.2">
      <c r="A557" s="312"/>
      <c r="B557" s="294" t="s">
        <v>9479</v>
      </c>
      <c r="C557" s="309">
        <v>1.52</v>
      </c>
      <c r="D557" s="309">
        <v>1.8</v>
      </c>
      <c r="E557" s="309">
        <v>0.97</v>
      </c>
      <c r="F557" s="310">
        <v>0.84199999999999997</v>
      </c>
      <c r="G557" s="309">
        <v>0</v>
      </c>
      <c r="H557" s="309">
        <v>0</v>
      </c>
      <c r="I557" s="309">
        <v>0</v>
      </c>
      <c r="J557" s="310"/>
      <c r="K557" s="309">
        <v>0</v>
      </c>
      <c r="L557" s="309">
        <v>0</v>
      </c>
      <c r="M557" s="309">
        <v>0</v>
      </c>
      <c r="N557" s="310"/>
      <c r="O557" s="309"/>
      <c r="P557" s="309"/>
      <c r="Q557" s="309"/>
      <c r="R557" s="310"/>
      <c r="S557" s="311"/>
      <c r="T557" s="312"/>
    </row>
    <row r="558" spans="1:20" x14ac:dyDescent="0.2">
      <c r="A558" s="312"/>
      <c r="B558" s="294" t="s">
        <v>9480</v>
      </c>
      <c r="C558" s="309">
        <v>1.47</v>
      </c>
      <c r="D558" s="309">
        <v>1.71</v>
      </c>
      <c r="E558" s="309">
        <v>0.86</v>
      </c>
      <c r="F558" s="310">
        <v>0.86299999999999999</v>
      </c>
      <c r="G558" s="309">
        <v>0</v>
      </c>
      <c r="H558" s="309">
        <v>0</v>
      </c>
      <c r="I558" s="309">
        <v>0</v>
      </c>
      <c r="J558" s="310"/>
      <c r="K558" s="309">
        <v>0</v>
      </c>
      <c r="L558" s="309">
        <v>0</v>
      </c>
      <c r="M558" s="309">
        <v>0</v>
      </c>
      <c r="N558" s="310"/>
      <c r="O558" s="309"/>
      <c r="P558" s="309"/>
      <c r="Q558" s="309"/>
      <c r="R558" s="310"/>
      <c r="S558" s="311"/>
      <c r="T558" s="312"/>
    </row>
    <row r="559" spans="1:20" x14ac:dyDescent="0.2">
      <c r="A559" s="312"/>
      <c r="B559" s="294" t="s">
        <v>9481</v>
      </c>
      <c r="C559" s="309"/>
      <c r="D559" s="309"/>
      <c r="E559" s="309"/>
      <c r="F559" s="310"/>
      <c r="G559" s="309">
        <v>0</v>
      </c>
      <c r="H559" s="309">
        <v>0</v>
      </c>
      <c r="I559" s="309">
        <v>0</v>
      </c>
      <c r="J559" s="310"/>
      <c r="K559" s="309">
        <v>0</v>
      </c>
      <c r="L559" s="309">
        <v>0</v>
      </c>
      <c r="M559" s="309">
        <v>0</v>
      </c>
      <c r="N559" s="310"/>
      <c r="O559" s="309"/>
      <c r="P559" s="309"/>
      <c r="Q559" s="309"/>
      <c r="R559" s="310"/>
      <c r="S559" s="311"/>
      <c r="T559" s="312"/>
    </row>
    <row r="560" spans="1:20" x14ac:dyDescent="0.2">
      <c r="A560" s="312"/>
      <c r="B560" s="294" t="s">
        <v>9482</v>
      </c>
      <c r="C560" s="309"/>
      <c r="D560" s="309"/>
      <c r="E560" s="309"/>
      <c r="F560" s="310"/>
      <c r="G560" s="309">
        <v>0</v>
      </c>
      <c r="H560" s="309">
        <v>0</v>
      </c>
      <c r="I560" s="309">
        <v>0</v>
      </c>
      <c r="J560" s="310"/>
      <c r="K560" s="309">
        <v>0</v>
      </c>
      <c r="L560" s="309">
        <v>0</v>
      </c>
      <c r="M560" s="309">
        <v>0</v>
      </c>
      <c r="N560" s="310"/>
      <c r="O560" s="309"/>
      <c r="P560" s="309"/>
      <c r="Q560" s="309"/>
      <c r="R560" s="310"/>
      <c r="S560" s="311"/>
      <c r="T560" s="312"/>
    </row>
    <row r="561" spans="1:20" x14ac:dyDescent="0.2">
      <c r="A561" s="312"/>
      <c r="B561" s="294" t="s">
        <v>9483</v>
      </c>
      <c r="C561" s="309">
        <v>9.92</v>
      </c>
      <c r="D561" s="309">
        <v>10.4</v>
      </c>
      <c r="E561" s="309">
        <v>3.13</v>
      </c>
      <c r="F561" s="310">
        <v>0.95399999999999996</v>
      </c>
      <c r="G561" s="309">
        <v>9.36</v>
      </c>
      <c r="H561" s="309">
        <v>9.51</v>
      </c>
      <c r="I561" s="309">
        <v>1.72</v>
      </c>
      <c r="J561" s="310">
        <v>0.98399999999999999</v>
      </c>
      <c r="K561" s="309">
        <v>9.6300000000000008</v>
      </c>
      <c r="L561" s="309">
        <v>9.8000000000000007</v>
      </c>
      <c r="M561" s="309">
        <v>1.77</v>
      </c>
      <c r="N561" s="310">
        <v>0.98399999999999999</v>
      </c>
      <c r="O561" s="309">
        <v>8.86</v>
      </c>
      <c r="P561" s="309">
        <v>8.8699999999999992</v>
      </c>
      <c r="Q561" s="309">
        <v>7.0000000000000007E-2</v>
      </c>
      <c r="R561" s="310">
        <v>1</v>
      </c>
      <c r="S561" s="311">
        <v>12</v>
      </c>
      <c r="T561" s="312"/>
    </row>
    <row r="562" spans="1:20" x14ac:dyDescent="0.2">
      <c r="A562" s="312"/>
      <c r="B562" s="294" t="s">
        <v>9484</v>
      </c>
      <c r="C562" s="309">
        <v>10.39</v>
      </c>
      <c r="D562" s="309">
        <v>10.87</v>
      </c>
      <c r="E562" s="309">
        <v>3.19</v>
      </c>
      <c r="F562" s="310">
        <v>0.95599999999999996</v>
      </c>
      <c r="G562" s="309">
        <v>9.81</v>
      </c>
      <c r="H562" s="309">
        <v>9.9499999999999993</v>
      </c>
      <c r="I562" s="309">
        <v>1.61</v>
      </c>
      <c r="J562" s="310">
        <v>0.98699999999999999</v>
      </c>
      <c r="K562" s="309">
        <v>10.11</v>
      </c>
      <c r="L562" s="309">
        <v>10.24</v>
      </c>
      <c r="M562" s="309">
        <v>1.66</v>
      </c>
      <c r="N562" s="310">
        <v>0.98699999999999999</v>
      </c>
      <c r="O562" s="309">
        <v>9.3000000000000007</v>
      </c>
      <c r="P562" s="309">
        <v>9.3000000000000007</v>
      </c>
      <c r="Q562" s="309">
        <v>0.1</v>
      </c>
      <c r="R562" s="310">
        <v>1</v>
      </c>
      <c r="S562" s="311">
        <v>12</v>
      </c>
      <c r="T562" s="312"/>
    </row>
    <row r="563" spans="1:20" x14ac:dyDescent="0.2">
      <c r="A563" s="312"/>
      <c r="B563" s="294" t="s">
        <v>9485</v>
      </c>
      <c r="C563" s="309">
        <v>7.82</v>
      </c>
      <c r="D563" s="309">
        <v>7.9</v>
      </c>
      <c r="E563" s="309">
        <v>1.1400000000000001</v>
      </c>
      <c r="F563" s="310">
        <v>0.99</v>
      </c>
      <c r="G563" s="309">
        <v>6.53</v>
      </c>
      <c r="H563" s="309">
        <v>6.79</v>
      </c>
      <c r="I563" s="309">
        <v>1.87</v>
      </c>
      <c r="J563" s="310">
        <v>0.96099999999999997</v>
      </c>
      <c r="K563" s="309">
        <v>7.52</v>
      </c>
      <c r="L563" s="309">
        <v>7.83</v>
      </c>
      <c r="M563" s="309">
        <v>2.16</v>
      </c>
      <c r="N563" s="310">
        <v>0.96099999999999997</v>
      </c>
      <c r="O563" s="309">
        <v>7.59</v>
      </c>
      <c r="P563" s="309">
        <v>7.62</v>
      </c>
      <c r="Q563" s="309">
        <v>0.64</v>
      </c>
      <c r="R563" s="310">
        <v>0.996</v>
      </c>
      <c r="S563" s="311">
        <v>12</v>
      </c>
      <c r="T563" s="312"/>
    </row>
    <row r="564" spans="1:20" x14ac:dyDescent="0.2">
      <c r="A564" s="312"/>
      <c r="B564" s="294" t="s">
        <v>9486</v>
      </c>
      <c r="C564" s="309">
        <v>8.8000000000000007</v>
      </c>
      <c r="D564" s="309">
        <v>8.92</v>
      </c>
      <c r="E564" s="309">
        <v>1.47</v>
      </c>
      <c r="F564" s="310">
        <v>0.98599999999999999</v>
      </c>
      <c r="G564" s="309">
        <v>7.36</v>
      </c>
      <c r="H564" s="309">
        <v>7.56</v>
      </c>
      <c r="I564" s="309">
        <v>1.71</v>
      </c>
      <c r="J564" s="310">
        <v>0.97399999999999998</v>
      </c>
      <c r="K564" s="309">
        <v>8.48</v>
      </c>
      <c r="L564" s="309">
        <v>8.7100000000000009</v>
      </c>
      <c r="M564" s="309">
        <v>1.97</v>
      </c>
      <c r="N564" s="310">
        <v>0.97399999999999998</v>
      </c>
      <c r="O564" s="309">
        <v>8.56</v>
      </c>
      <c r="P564" s="309">
        <v>8.58</v>
      </c>
      <c r="Q564" s="309">
        <v>0.62</v>
      </c>
      <c r="R564" s="310">
        <v>0.997</v>
      </c>
      <c r="S564" s="311">
        <v>12</v>
      </c>
      <c r="T564" s="312"/>
    </row>
    <row r="565" spans="1:20" x14ac:dyDescent="0.2">
      <c r="A565" s="312"/>
      <c r="B565" s="294" t="s">
        <v>9487</v>
      </c>
      <c r="C565" s="309">
        <v>7.74</v>
      </c>
      <c r="D565" s="309">
        <v>8.25</v>
      </c>
      <c r="E565" s="309">
        <v>2.86</v>
      </c>
      <c r="F565" s="310">
        <v>0.93799999999999994</v>
      </c>
      <c r="G565" s="309">
        <v>9.59</v>
      </c>
      <c r="H565" s="309">
        <v>9.84</v>
      </c>
      <c r="I565" s="309">
        <v>2.2000000000000002</v>
      </c>
      <c r="J565" s="310">
        <v>0.97499999999999998</v>
      </c>
      <c r="K565" s="309">
        <v>10.78</v>
      </c>
      <c r="L565" s="309">
        <v>11.06</v>
      </c>
      <c r="M565" s="309">
        <v>2.4699999999999998</v>
      </c>
      <c r="N565" s="310">
        <v>0.97499999999999998</v>
      </c>
      <c r="O565" s="309">
        <v>10.5</v>
      </c>
      <c r="P565" s="309">
        <v>11.05</v>
      </c>
      <c r="Q565" s="309">
        <v>3.47</v>
      </c>
      <c r="R565" s="310">
        <v>0.94899999999999995</v>
      </c>
      <c r="S565" s="311">
        <v>25</v>
      </c>
      <c r="T565" s="312"/>
    </row>
    <row r="566" spans="1:20" x14ac:dyDescent="0.2">
      <c r="A566" s="312"/>
      <c r="B566" s="294" t="s">
        <v>9488</v>
      </c>
      <c r="C566" s="309">
        <v>6.57</v>
      </c>
      <c r="D566" s="309">
        <v>7.1</v>
      </c>
      <c r="E566" s="309">
        <v>2.71</v>
      </c>
      <c r="F566" s="310">
        <v>0.92400000000000004</v>
      </c>
      <c r="G566" s="309">
        <v>9.7799999999999994</v>
      </c>
      <c r="H566" s="309">
        <v>9.9700000000000006</v>
      </c>
      <c r="I566" s="309">
        <v>1.9</v>
      </c>
      <c r="J566" s="310">
        <v>0.98199999999999998</v>
      </c>
      <c r="K566" s="309">
        <v>10.99</v>
      </c>
      <c r="L566" s="309">
        <v>11.19</v>
      </c>
      <c r="M566" s="309">
        <v>2.13</v>
      </c>
      <c r="N566" s="310">
        <v>0.98199999999999998</v>
      </c>
      <c r="O566" s="309">
        <v>10.65</v>
      </c>
      <c r="P566" s="309">
        <v>11.07</v>
      </c>
      <c r="Q566" s="309">
        <v>3.01</v>
      </c>
      <c r="R566" s="310">
        <v>0.96199999999999997</v>
      </c>
      <c r="S566" s="311">
        <v>25</v>
      </c>
      <c r="T566" s="312"/>
    </row>
    <row r="567" spans="1:20" x14ac:dyDescent="0.2">
      <c r="A567" s="312"/>
      <c r="B567" s="294" t="s">
        <v>9489</v>
      </c>
      <c r="C567" s="309">
        <v>6.32</v>
      </c>
      <c r="D567" s="309">
        <v>6.58</v>
      </c>
      <c r="E567" s="309">
        <v>1.84</v>
      </c>
      <c r="F567" s="310">
        <v>0.96</v>
      </c>
      <c r="G567" s="309">
        <v>10.84</v>
      </c>
      <c r="H567" s="309">
        <v>10.98</v>
      </c>
      <c r="I567" s="309">
        <v>1.73</v>
      </c>
      <c r="J567" s="310">
        <v>0.98699999999999999</v>
      </c>
      <c r="K567" s="309">
        <v>12.12</v>
      </c>
      <c r="L567" s="309">
        <v>12.27</v>
      </c>
      <c r="M567" s="309">
        <v>1.94</v>
      </c>
      <c r="N567" s="310">
        <v>0.98699999999999999</v>
      </c>
      <c r="O567" s="309">
        <v>9.82</v>
      </c>
      <c r="P567" s="309">
        <v>10.130000000000001</v>
      </c>
      <c r="Q567" s="309">
        <v>2.4699999999999998</v>
      </c>
      <c r="R567" s="310">
        <v>0.97</v>
      </c>
      <c r="S567" s="311">
        <v>25</v>
      </c>
      <c r="T567" s="312"/>
    </row>
    <row r="568" spans="1:20" x14ac:dyDescent="0.2">
      <c r="A568" s="312"/>
      <c r="B568" s="294" t="s">
        <v>9490</v>
      </c>
      <c r="C568" s="309">
        <v>6.32</v>
      </c>
      <c r="D568" s="309">
        <v>6.56</v>
      </c>
      <c r="E568" s="309">
        <v>1.75</v>
      </c>
      <c r="F568" s="310">
        <v>0.96399999999999997</v>
      </c>
      <c r="G568" s="309">
        <v>11.87</v>
      </c>
      <c r="H568" s="309">
        <v>11.96</v>
      </c>
      <c r="I568" s="309">
        <v>1.44</v>
      </c>
      <c r="J568" s="310">
        <v>0.99299999999999999</v>
      </c>
      <c r="K568" s="309">
        <v>13.27</v>
      </c>
      <c r="L568" s="309">
        <v>13.37</v>
      </c>
      <c r="M568" s="309">
        <v>1.61</v>
      </c>
      <c r="N568" s="310">
        <v>0.99299999999999999</v>
      </c>
      <c r="O568" s="309">
        <v>10.8</v>
      </c>
      <c r="P568" s="309">
        <v>11</v>
      </c>
      <c r="Q568" s="309">
        <v>2.0499999999999998</v>
      </c>
      <c r="R568" s="310">
        <v>0.98299999999999998</v>
      </c>
      <c r="S568" s="311">
        <v>25</v>
      </c>
      <c r="T568" s="312"/>
    </row>
    <row r="569" spans="1:20" x14ac:dyDescent="0.2">
      <c r="A569" s="312"/>
      <c r="B569" s="294" t="s">
        <v>9491</v>
      </c>
      <c r="C569" s="309">
        <v>40.450000000000003</v>
      </c>
      <c r="D569" s="309">
        <v>40.99</v>
      </c>
      <c r="E569" s="309">
        <v>6.63</v>
      </c>
      <c r="F569" s="310">
        <v>0.98699999999999999</v>
      </c>
      <c r="G569" s="309">
        <v>27.91</v>
      </c>
      <c r="H569" s="309">
        <v>28.29</v>
      </c>
      <c r="I569" s="309">
        <v>4.57</v>
      </c>
      <c r="J569" s="310">
        <v>0.98699999999999999</v>
      </c>
      <c r="K569" s="309">
        <v>30.86</v>
      </c>
      <c r="L569" s="309">
        <v>31.27</v>
      </c>
      <c r="M569" s="309">
        <v>5.0599999999999996</v>
      </c>
      <c r="N569" s="310">
        <v>0.98699999999999999</v>
      </c>
      <c r="O569" s="309">
        <v>27.91</v>
      </c>
      <c r="P569" s="309">
        <v>27.91</v>
      </c>
      <c r="Q569" s="309">
        <v>7.0000000000000007E-2</v>
      </c>
      <c r="R569" s="310">
        <v>1</v>
      </c>
      <c r="S569" s="311">
        <v>40</v>
      </c>
      <c r="T569" s="312"/>
    </row>
    <row r="570" spans="1:20" x14ac:dyDescent="0.2">
      <c r="A570" s="312"/>
      <c r="B570" s="294" t="s">
        <v>9492</v>
      </c>
      <c r="C570" s="309">
        <v>40.69</v>
      </c>
      <c r="D570" s="309">
        <v>41.28</v>
      </c>
      <c r="E570" s="309">
        <v>6.98</v>
      </c>
      <c r="F570" s="310">
        <v>0.98599999999999999</v>
      </c>
      <c r="G570" s="309">
        <v>28.44</v>
      </c>
      <c r="H570" s="309">
        <v>28.69</v>
      </c>
      <c r="I570" s="309">
        <v>3.77</v>
      </c>
      <c r="J570" s="310">
        <v>0.99099999999999999</v>
      </c>
      <c r="K570" s="309">
        <v>31.43</v>
      </c>
      <c r="L570" s="309">
        <v>31.71</v>
      </c>
      <c r="M570" s="309">
        <v>4.17</v>
      </c>
      <c r="N570" s="310">
        <v>0.99099999999999999</v>
      </c>
      <c r="O570" s="309">
        <v>27.94</v>
      </c>
      <c r="P570" s="309">
        <v>28.44</v>
      </c>
      <c r="Q570" s="309">
        <v>5.33</v>
      </c>
      <c r="R570" s="310">
        <v>0.98199999999999998</v>
      </c>
      <c r="S570" s="311">
        <v>40</v>
      </c>
      <c r="T570" s="312"/>
    </row>
    <row r="571" spans="1:20" x14ac:dyDescent="0.2">
      <c r="A571" s="312"/>
      <c r="B571" s="294" t="s">
        <v>9493</v>
      </c>
      <c r="C571" s="309">
        <v>32.08</v>
      </c>
      <c r="D571" s="309">
        <v>32.090000000000003</v>
      </c>
      <c r="E571" s="309">
        <v>-0.66</v>
      </c>
      <c r="F571" s="310">
        <v>1</v>
      </c>
      <c r="G571" s="309">
        <v>21.03</v>
      </c>
      <c r="H571" s="309">
        <v>21.53</v>
      </c>
      <c r="I571" s="309">
        <v>4.59</v>
      </c>
      <c r="J571" s="310">
        <v>0.97699999999999998</v>
      </c>
      <c r="K571" s="309">
        <v>22.25</v>
      </c>
      <c r="L571" s="309">
        <v>22.78</v>
      </c>
      <c r="M571" s="309">
        <v>4.8499999999999996</v>
      </c>
      <c r="N571" s="310">
        <v>0.97699999999999998</v>
      </c>
      <c r="O571" s="309">
        <v>20.239999999999998</v>
      </c>
      <c r="P571" s="309">
        <v>20.239999999999998</v>
      </c>
      <c r="Q571" s="309">
        <v>0.08</v>
      </c>
      <c r="R571" s="310">
        <v>1</v>
      </c>
      <c r="S571" s="311">
        <v>40</v>
      </c>
      <c r="T571" s="312"/>
    </row>
    <row r="572" spans="1:20" x14ac:dyDescent="0.2">
      <c r="A572" s="312"/>
      <c r="B572" s="294" t="s">
        <v>9494</v>
      </c>
      <c r="C572" s="309">
        <v>37.049999999999997</v>
      </c>
      <c r="D572" s="309">
        <v>37.049999999999997</v>
      </c>
      <c r="E572" s="309">
        <v>0.73</v>
      </c>
      <c r="F572" s="310">
        <v>1</v>
      </c>
      <c r="G572" s="309">
        <v>24.05</v>
      </c>
      <c r="H572" s="309">
        <v>24.73</v>
      </c>
      <c r="I572" s="309">
        <v>5.79</v>
      </c>
      <c r="J572" s="310">
        <v>0.97199999999999998</v>
      </c>
      <c r="K572" s="309">
        <v>25.44</v>
      </c>
      <c r="L572" s="309">
        <v>26.17</v>
      </c>
      <c r="M572" s="309">
        <v>6.13</v>
      </c>
      <c r="N572" s="310">
        <v>0.97199999999999998</v>
      </c>
      <c r="O572" s="309">
        <v>22.99</v>
      </c>
      <c r="P572" s="309">
        <v>23.01</v>
      </c>
      <c r="Q572" s="309">
        <v>0.97</v>
      </c>
      <c r="R572" s="310">
        <v>0.999</v>
      </c>
      <c r="S572" s="311">
        <v>40</v>
      </c>
      <c r="T572" s="312"/>
    </row>
    <row r="573" spans="1:20" x14ac:dyDescent="0.2">
      <c r="A573" s="312"/>
      <c r="B573" s="294" t="s">
        <v>9495</v>
      </c>
      <c r="C573" s="309">
        <v>5.33</v>
      </c>
      <c r="D573" s="309">
        <v>6.11</v>
      </c>
      <c r="E573" s="309">
        <v>2.99</v>
      </c>
      <c r="F573" s="310">
        <v>0.872</v>
      </c>
      <c r="G573" s="309">
        <v>6.12</v>
      </c>
      <c r="H573" s="309">
        <v>6.39</v>
      </c>
      <c r="I573" s="309">
        <v>1.83</v>
      </c>
      <c r="J573" s="310">
        <v>0.95799999999999996</v>
      </c>
      <c r="K573" s="309">
        <v>7.58</v>
      </c>
      <c r="L573" s="309">
        <v>7.92</v>
      </c>
      <c r="M573" s="309">
        <v>2.27</v>
      </c>
      <c r="N573" s="310">
        <v>0.95799999999999996</v>
      </c>
      <c r="O573" s="309">
        <v>7.18</v>
      </c>
      <c r="P573" s="309">
        <v>7.56</v>
      </c>
      <c r="Q573" s="309">
        <v>2.37</v>
      </c>
      <c r="R573" s="310">
        <v>0.95</v>
      </c>
      <c r="S573" s="311">
        <v>15</v>
      </c>
      <c r="T573" s="312"/>
    </row>
    <row r="574" spans="1:20" x14ac:dyDescent="0.2">
      <c r="A574" s="312"/>
      <c r="B574" s="294" t="s">
        <v>9496</v>
      </c>
      <c r="C574" s="309">
        <v>6.21</v>
      </c>
      <c r="D574" s="309">
        <v>6.98</v>
      </c>
      <c r="E574" s="309">
        <v>3.2</v>
      </c>
      <c r="F574" s="310">
        <v>0.88900000000000001</v>
      </c>
      <c r="G574" s="309">
        <v>6.67</v>
      </c>
      <c r="H574" s="309">
        <v>6.95</v>
      </c>
      <c r="I574" s="309">
        <v>1.95</v>
      </c>
      <c r="J574" s="310">
        <v>0.96</v>
      </c>
      <c r="K574" s="309">
        <v>8.27</v>
      </c>
      <c r="L574" s="309">
        <v>8.6199999999999992</v>
      </c>
      <c r="M574" s="309">
        <v>2.41</v>
      </c>
      <c r="N574" s="310">
        <v>0.96</v>
      </c>
      <c r="O574" s="309">
        <v>7.83</v>
      </c>
      <c r="P574" s="309">
        <v>8.23</v>
      </c>
      <c r="Q574" s="309">
        <v>2.52</v>
      </c>
      <c r="R574" s="310">
        <v>0.95199999999999996</v>
      </c>
      <c r="S574" s="311">
        <v>15</v>
      </c>
      <c r="T574" s="312"/>
    </row>
    <row r="575" spans="1:20" x14ac:dyDescent="0.2">
      <c r="A575" s="312"/>
      <c r="B575" s="294" t="s">
        <v>9497</v>
      </c>
      <c r="C575" s="309">
        <v>4.2699999999999996</v>
      </c>
      <c r="D575" s="309">
        <v>4.67</v>
      </c>
      <c r="E575" s="309">
        <v>1.88</v>
      </c>
      <c r="F575" s="310">
        <v>0.91500000000000004</v>
      </c>
      <c r="G575" s="309">
        <v>3.66</v>
      </c>
      <c r="H575" s="309">
        <v>3.7</v>
      </c>
      <c r="I575" s="309">
        <v>0.54</v>
      </c>
      <c r="J575" s="310">
        <v>0.98899999999999999</v>
      </c>
      <c r="K575" s="309">
        <v>4.17</v>
      </c>
      <c r="L575" s="309">
        <v>4.22</v>
      </c>
      <c r="M575" s="309">
        <v>0.62</v>
      </c>
      <c r="N575" s="310">
        <v>0.98899999999999999</v>
      </c>
      <c r="O575" s="309">
        <v>4.1399999999999997</v>
      </c>
      <c r="P575" s="309">
        <v>4.2</v>
      </c>
      <c r="Q575" s="309">
        <v>0.74</v>
      </c>
      <c r="R575" s="310">
        <v>0.98399999999999999</v>
      </c>
      <c r="S575" s="311">
        <v>15</v>
      </c>
      <c r="T575" s="312"/>
    </row>
    <row r="576" spans="1:20" x14ac:dyDescent="0.2">
      <c r="A576" s="312"/>
      <c r="B576" s="294" t="s">
        <v>9498</v>
      </c>
      <c r="C576" s="309">
        <v>5.0199999999999996</v>
      </c>
      <c r="D576" s="309">
        <v>5.41</v>
      </c>
      <c r="E576" s="309">
        <v>2</v>
      </c>
      <c r="F576" s="310">
        <v>0.92900000000000005</v>
      </c>
      <c r="G576" s="309">
        <v>4.45</v>
      </c>
      <c r="H576" s="309">
        <v>4.51</v>
      </c>
      <c r="I576" s="309">
        <v>0.72</v>
      </c>
      <c r="J576" s="310">
        <v>0.98699999999999999</v>
      </c>
      <c r="K576" s="309">
        <v>5.07</v>
      </c>
      <c r="L576" s="309">
        <v>5.13</v>
      </c>
      <c r="M576" s="309">
        <v>0.82</v>
      </c>
      <c r="N576" s="310">
        <v>0.98699999999999999</v>
      </c>
      <c r="O576" s="309">
        <v>5.0199999999999996</v>
      </c>
      <c r="P576" s="309">
        <v>5.1100000000000003</v>
      </c>
      <c r="Q576" s="309">
        <v>0.92</v>
      </c>
      <c r="R576" s="310">
        <v>0.98399999999999999</v>
      </c>
      <c r="S576" s="311">
        <v>15</v>
      </c>
      <c r="T576" s="312"/>
    </row>
    <row r="577" spans="1:20" x14ac:dyDescent="0.2">
      <c r="A577" s="312"/>
      <c r="B577" s="294" t="s">
        <v>9499</v>
      </c>
      <c r="C577" s="309">
        <v>3.11</v>
      </c>
      <c r="D577" s="309">
        <v>4.38</v>
      </c>
      <c r="E577" s="309">
        <v>-3.09</v>
      </c>
      <c r="F577" s="310">
        <v>0.70899999999999996</v>
      </c>
      <c r="G577" s="309">
        <v>6.34</v>
      </c>
      <c r="H577" s="309">
        <v>6.5</v>
      </c>
      <c r="I577" s="309">
        <v>1.43</v>
      </c>
      <c r="J577" s="310">
        <v>0.97499999999999998</v>
      </c>
      <c r="K577" s="309">
        <v>7.67</v>
      </c>
      <c r="L577" s="309">
        <v>7.86</v>
      </c>
      <c r="M577" s="309">
        <v>1.73</v>
      </c>
      <c r="N577" s="310">
        <v>0.97499999999999998</v>
      </c>
      <c r="O577" s="309">
        <v>7.57</v>
      </c>
      <c r="P577" s="309">
        <v>7.82</v>
      </c>
      <c r="Q577" s="309">
        <v>1.95</v>
      </c>
      <c r="R577" s="310">
        <v>0.96799999999999997</v>
      </c>
      <c r="S577" s="311">
        <v>25</v>
      </c>
      <c r="T577" s="312"/>
    </row>
    <row r="578" spans="1:20" x14ac:dyDescent="0.2">
      <c r="A578" s="312"/>
      <c r="B578" s="294" t="s">
        <v>9500</v>
      </c>
      <c r="C578" s="309">
        <v>2.5499999999999998</v>
      </c>
      <c r="D578" s="309">
        <v>4.41</v>
      </c>
      <c r="E578" s="309">
        <v>-3.6</v>
      </c>
      <c r="F578" s="310">
        <v>0.57899999999999996</v>
      </c>
      <c r="G578" s="309">
        <v>6.48</v>
      </c>
      <c r="H578" s="309">
        <v>6.66</v>
      </c>
      <c r="I578" s="309">
        <v>1.56</v>
      </c>
      <c r="J578" s="310">
        <v>0.97199999999999998</v>
      </c>
      <c r="K578" s="309">
        <v>7.83</v>
      </c>
      <c r="L578" s="309">
        <v>8.0500000000000007</v>
      </c>
      <c r="M578" s="309">
        <v>1.89</v>
      </c>
      <c r="N578" s="310">
        <v>0.97199999999999998</v>
      </c>
      <c r="O578" s="309">
        <v>7.73</v>
      </c>
      <c r="P578" s="309">
        <v>8</v>
      </c>
      <c r="Q578" s="309">
        <v>2.09</v>
      </c>
      <c r="R578" s="310">
        <v>0.96499999999999997</v>
      </c>
      <c r="S578" s="311">
        <v>25</v>
      </c>
      <c r="T578" s="312"/>
    </row>
    <row r="579" spans="1:20" x14ac:dyDescent="0.2">
      <c r="A579" s="312"/>
      <c r="B579" s="294" t="s">
        <v>9501</v>
      </c>
      <c r="C579" s="309">
        <v>2.52</v>
      </c>
      <c r="D579" s="309">
        <v>4.2300000000000004</v>
      </c>
      <c r="E579" s="309">
        <v>-3.39</v>
      </c>
      <c r="F579" s="310">
        <v>0.59599999999999997</v>
      </c>
      <c r="G579" s="309">
        <v>4.54</v>
      </c>
      <c r="H579" s="309">
        <v>4.5600000000000005</v>
      </c>
      <c r="I579" s="309">
        <v>0.43</v>
      </c>
      <c r="J579" s="310">
        <v>0.995</v>
      </c>
      <c r="K579" s="309">
        <v>5.07</v>
      </c>
      <c r="L579" s="309">
        <v>5.09</v>
      </c>
      <c r="M579" s="309">
        <v>0.49</v>
      </c>
      <c r="N579" s="310">
        <v>0.995</v>
      </c>
      <c r="O579" s="309">
        <v>5.17</v>
      </c>
      <c r="P579" s="309">
        <v>5.24</v>
      </c>
      <c r="Q579" s="309">
        <v>0.81</v>
      </c>
      <c r="R579" s="310">
        <v>0.98799999999999999</v>
      </c>
      <c r="S579" s="311">
        <v>25</v>
      </c>
      <c r="T579" s="312"/>
    </row>
    <row r="580" spans="1:20" x14ac:dyDescent="0.2">
      <c r="A580" s="312"/>
      <c r="B580" s="294" t="s">
        <v>9502</v>
      </c>
      <c r="C580" s="309">
        <v>2.27</v>
      </c>
      <c r="D580" s="309">
        <v>4.3099999999999996</v>
      </c>
      <c r="E580" s="309">
        <v>-3.67</v>
      </c>
      <c r="F580" s="310">
        <v>0.52700000000000002</v>
      </c>
      <c r="G580" s="309">
        <v>5.67</v>
      </c>
      <c r="H580" s="309">
        <v>5.71</v>
      </c>
      <c r="I580" s="309">
        <v>0.63</v>
      </c>
      <c r="J580" s="310">
        <v>0.99399999999999999</v>
      </c>
      <c r="K580" s="309">
        <v>6.33</v>
      </c>
      <c r="L580" s="309">
        <v>6.37</v>
      </c>
      <c r="M580" s="309">
        <v>0.7</v>
      </c>
      <c r="N580" s="310">
        <v>0.99399999999999999</v>
      </c>
      <c r="O580" s="309">
        <v>6.46</v>
      </c>
      <c r="P580" s="309">
        <v>6.53</v>
      </c>
      <c r="Q580" s="309">
        <v>0.92</v>
      </c>
      <c r="R580" s="310">
        <v>0.99</v>
      </c>
      <c r="S580" s="311">
        <v>25</v>
      </c>
      <c r="T580" s="312"/>
    </row>
    <row r="581" spans="1:20" x14ac:dyDescent="0.2">
      <c r="A581" s="312"/>
      <c r="B581" s="294" t="s">
        <v>9503</v>
      </c>
      <c r="C581" s="309">
        <v>26.66</v>
      </c>
      <c r="D581" s="309">
        <v>26.79</v>
      </c>
      <c r="E581" s="309">
        <v>2.68</v>
      </c>
      <c r="F581" s="310">
        <v>0.995</v>
      </c>
      <c r="G581" s="309">
        <v>25.13</v>
      </c>
      <c r="H581" s="309">
        <v>25.2</v>
      </c>
      <c r="I581" s="309">
        <v>1.8</v>
      </c>
      <c r="J581" s="310">
        <v>0.997</v>
      </c>
      <c r="K581" s="309">
        <v>28.19</v>
      </c>
      <c r="L581" s="309">
        <v>28.26</v>
      </c>
      <c r="M581" s="309">
        <v>2.02</v>
      </c>
      <c r="N581" s="310">
        <v>0.997</v>
      </c>
      <c r="O581" s="309">
        <v>25.47</v>
      </c>
      <c r="P581" s="309">
        <v>25.57</v>
      </c>
      <c r="Q581" s="309">
        <v>2.2999999999999998</v>
      </c>
      <c r="R581" s="310">
        <v>0.996</v>
      </c>
      <c r="S581" s="311">
        <v>50</v>
      </c>
      <c r="T581" s="312"/>
    </row>
    <row r="582" spans="1:20" x14ac:dyDescent="0.2">
      <c r="A582" s="312"/>
      <c r="B582" s="294" t="s">
        <v>9504</v>
      </c>
      <c r="C582" s="309">
        <v>25.1</v>
      </c>
      <c r="D582" s="309">
        <v>25.16</v>
      </c>
      <c r="E582" s="309">
        <v>1.7</v>
      </c>
      <c r="F582" s="310">
        <v>0.998</v>
      </c>
      <c r="G582" s="309">
        <v>24.38</v>
      </c>
      <c r="H582" s="309">
        <v>24.39</v>
      </c>
      <c r="I582" s="309">
        <v>0.73</v>
      </c>
      <c r="J582" s="310">
        <v>1</v>
      </c>
      <c r="K582" s="309">
        <v>27.35</v>
      </c>
      <c r="L582" s="309">
        <v>27.36</v>
      </c>
      <c r="M582" s="309">
        <v>0.82</v>
      </c>
      <c r="N582" s="310">
        <v>1</v>
      </c>
      <c r="O582" s="309">
        <v>24.71</v>
      </c>
      <c r="P582" s="309">
        <v>24.75</v>
      </c>
      <c r="Q582" s="309">
        <v>1.36</v>
      </c>
      <c r="R582" s="310">
        <v>0.998</v>
      </c>
      <c r="S582" s="311">
        <v>50</v>
      </c>
      <c r="T582" s="312"/>
    </row>
    <row r="583" spans="1:20" x14ac:dyDescent="0.2">
      <c r="A583" s="312"/>
      <c r="B583" s="294" t="s">
        <v>9505</v>
      </c>
      <c r="C583" s="309">
        <v>17.86</v>
      </c>
      <c r="D583" s="309">
        <v>18.420000000000002</v>
      </c>
      <c r="E583" s="309">
        <v>-4.5</v>
      </c>
      <c r="F583" s="310">
        <v>0.97</v>
      </c>
      <c r="G583" s="309">
        <v>17.84</v>
      </c>
      <c r="H583" s="309">
        <v>18.54</v>
      </c>
      <c r="I583" s="309">
        <v>-5.03</v>
      </c>
      <c r="J583" s="310">
        <v>0.96199999999999997</v>
      </c>
      <c r="K583" s="309">
        <v>20.14</v>
      </c>
      <c r="L583" s="309">
        <v>20.92</v>
      </c>
      <c r="M583" s="309">
        <v>-5.68</v>
      </c>
      <c r="N583" s="310">
        <v>0.96199999999999997</v>
      </c>
      <c r="O583" s="309">
        <v>19.96</v>
      </c>
      <c r="P583" s="309">
        <v>20.04</v>
      </c>
      <c r="Q583" s="309">
        <v>1.79</v>
      </c>
      <c r="R583" s="310">
        <v>0.996</v>
      </c>
      <c r="S583" s="311">
        <v>50</v>
      </c>
      <c r="T583" s="312"/>
    </row>
    <row r="584" spans="1:20" x14ac:dyDescent="0.2">
      <c r="A584" s="312"/>
      <c r="B584" s="294" t="s">
        <v>9506</v>
      </c>
      <c r="C584" s="309">
        <v>19.82</v>
      </c>
      <c r="D584" s="309">
        <v>20.239999999999998</v>
      </c>
      <c r="E584" s="309">
        <v>-4.09</v>
      </c>
      <c r="F584" s="310">
        <v>0.97899999999999998</v>
      </c>
      <c r="G584" s="309">
        <v>18.309999999999999</v>
      </c>
      <c r="H584" s="309">
        <v>18.97</v>
      </c>
      <c r="I584" s="309">
        <v>-4.9399999999999995</v>
      </c>
      <c r="J584" s="310">
        <v>0.96599999999999997</v>
      </c>
      <c r="K584" s="309">
        <v>20.67</v>
      </c>
      <c r="L584" s="309">
        <v>21.41</v>
      </c>
      <c r="M584" s="309">
        <v>-5.57</v>
      </c>
      <c r="N584" s="310">
        <v>0.96599999999999997</v>
      </c>
      <c r="O584" s="309">
        <v>20.49</v>
      </c>
      <c r="P584" s="309">
        <v>20.53</v>
      </c>
      <c r="Q584" s="309">
        <v>1.29</v>
      </c>
      <c r="R584" s="310">
        <v>0.998</v>
      </c>
      <c r="S584" s="311">
        <v>50</v>
      </c>
      <c r="T584" s="312"/>
    </row>
    <row r="585" spans="1:20" x14ac:dyDescent="0.2">
      <c r="A585" s="312"/>
      <c r="B585" s="294" t="s">
        <v>9507</v>
      </c>
      <c r="C585" s="309">
        <v>21.17</v>
      </c>
      <c r="D585" s="309">
        <v>21.22</v>
      </c>
      <c r="E585" s="309">
        <v>1.42</v>
      </c>
      <c r="F585" s="310">
        <v>0.998</v>
      </c>
      <c r="G585" s="309">
        <v>16.47</v>
      </c>
      <c r="H585" s="309">
        <v>16.57</v>
      </c>
      <c r="I585" s="309">
        <v>1.85</v>
      </c>
      <c r="J585" s="310">
        <v>0.99399999999999999</v>
      </c>
      <c r="K585" s="309">
        <v>17.98</v>
      </c>
      <c r="L585" s="309">
        <v>18.100000000000001</v>
      </c>
      <c r="M585" s="309">
        <v>2.02</v>
      </c>
      <c r="N585" s="310">
        <v>0.99399999999999999</v>
      </c>
      <c r="O585" s="309">
        <v>17.420000000000002</v>
      </c>
      <c r="P585" s="309">
        <v>17.579999999999998</v>
      </c>
      <c r="Q585" s="309">
        <v>2.39</v>
      </c>
      <c r="R585" s="310">
        <v>0.99099999999999999</v>
      </c>
      <c r="S585" s="311">
        <v>50</v>
      </c>
      <c r="T585" s="312"/>
    </row>
    <row r="586" spans="1:20" x14ac:dyDescent="0.2">
      <c r="A586" s="312"/>
      <c r="B586" s="294" t="s">
        <v>9508</v>
      </c>
      <c r="C586" s="309">
        <v>20.93</v>
      </c>
      <c r="D586" s="309">
        <v>20.93</v>
      </c>
      <c r="E586" s="309">
        <v>0</v>
      </c>
      <c r="F586" s="310">
        <v>1</v>
      </c>
      <c r="G586" s="309">
        <v>14.84</v>
      </c>
      <c r="H586" s="309">
        <v>14.84</v>
      </c>
      <c r="I586" s="309">
        <v>0</v>
      </c>
      <c r="J586" s="310">
        <v>1</v>
      </c>
      <c r="K586" s="309">
        <v>16.2</v>
      </c>
      <c r="L586" s="309">
        <v>16.2</v>
      </c>
      <c r="M586" s="309">
        <v>0</v>
      </c>
      <c r="N586" s="310">
        <v>1</v>
      </c>
      <c r="O586" s="309">
        <v>15.7</v>
      </c>
      <c r="P586" s="309">
        <v>15.72</v>
      </c>
      <c r="Q586" s="309">
        <v>0.59</v>
      </c>
      <c r="R586" s="310">
        <v>0.999</v>
      </c>
      <c r="S586" s="311">
        <v>50</v>
      </c>
      <c r="T586" s="312"/>
    </row>
    <row r="587" spans="1:20" x14ac:dyDescent="0.2">
      <c r="A587" s="312"/>
      <c r="B587" s="294" t="s">
        <v>9509</v>
      </c>
      <c r="C587" s="309">
        <v>17.75</v>
      </c>
      <c r="D587" s="309">
        <v>18.14</v>
      </c>
      <c r="E587" s="309">
        <v>-3.77</v>
      </c>
      <c r="F587" s="310">
        <v>0.97799999999999998</v>
      </c>
      <c r="G587" s="309">
        <v>14.25</v>
      </c>
      <c r="H587" s="309">
        <v>14.88</v>
      </c>
      <c r="I587" s="309">
        <v>4.28</v>
      </c>
      <c r="J587" s="310">
        <v>0.95799999999999996</v>
      </c>
      <c r="K587" s="309">
        <v>16.04</v>
      </c>
      <c r="L587" s="309">
        <v>16.739999999999998</v>
      </c>
      <c r="M587" s="309">
        <v>4.82</v>
      </c>
      <c r="N587" s="310">
        <v>0.95799999999999996</v>
      </c>
      <c r="O587" s="309">
        <v>16.149999999999999</v>
      </c>
      <c r="P587" s="309">
        <v>16.8</v>
      </c>
      <c r="Q587" s="309">
        <v>4.63</v>
      </c>
      <c r="R587" s="310">
        <v>0.96099999999999997</v>
      </c>
      <c r="S587" s="311">
        <v>50</v>
      </c>
      <c r="T587" s="312"/>
    </row>
    <row r="588" spans="1:20" x14ac:dyDescent="0.2">
      <c r="A588" s="312"/>
      <c r="B588" s="294" t="s">
        <v>9510</v>
      </c>
      <c r="C588" s="309">
        <v>19.809999999999999</v>
      </c>
      <c r="D588" s="309">
        <v>20.190000000000001</v>
      </c>
      <c r="E588" s="309">
        <v>-3.88</v>
      </c>
      <c r="F588" s="310">
        <v>0.98099999999999998</v>
      </c>
      <c r="G588" s="309">
        <v>14.1</v>
      </c>
      <c r="H588" s="309">
        <v>14.51</v>
      </c>
      <c r="I588" s="309">
        <v>3.43</v>
      </c>
      <c r="J588" s="310">
        <v>0.97199999999999998</v>
      </c>
      <c r="K588" s="309">
        <v>15.86</v>
      </c>
      <c r="L588" s="309">
        <v>16.329999999999998</v>
      </c>
      <c r="M588" s="309">
        <v>3.86</v>
      </c>
      <c r="N588" s="310">
        <v>0.97199999999999998</v>
      </c>
      <c r="O588" s="309">
        <v>15.97</v>
      </c>
      <c r="P588" s="309">
        <v>16.420000000000002</v>
      </c>
      <c r="Q588" s="309">
        <v>3.82</v>
      </c>
      <c r="R588" s="310">
        <v>0.97299999999999998</v>
      </c>
      <c r="S588" s="311">
        <v>50</v>
      </c>
      <c r="T588" s="312"/>
    </row>
    <row r="589" spans="1:20" x14ac:dyDescent="0.2">
      <c r="A589" s="312"/>
      <c r="B589" s="294" t="s">
        <v>9511</v>
      </c>
      <c r="C589" s="309">
        <v>24.33</v>
      </c>
      <c r="D589" s="309">
        <v>28.83</v>
      </c>
      <c r="E589" s="309">
        <v>15.46</v>
      </c>
      <c r="F589" s="310">
        <v>0.84399999999999997</v>
      </c>
      <c r="G589" s="309">
        <v>0</v>
      </c>
      <c r="H589" s="309">
        <v>0</v>
      </c>
      <c r="I589" s="309">
        <v>0</v>
      </c>
      <c r="J589" s="310"/>
      <c r="K589" s="309">
        <v>0</v>
      </c>
      <c r="L589" s="309">
        <v>0</v>
      </c>
      <c r="M589" s="309">
        <v>0</v>
      </c>
      <c r="N589" s="310"/>
      <c r="O589" s="309"/>
      <c r="P589" s="309"/>
      <c r="Q589" s="309"/>
      <c r="R589" s="310"/>
      <c r="S589" s="311"/>
      <c r="T589" s="312"/>
    </row>
    <row r="590" spans="1:20" x14ac:dyDescent="0.2">
      <c r="A590" s="312"/>
      <c r="B590" s="294" t="s">
        <v>9512</v>
      </c>
      <c r="C590" s="309">
        <v>19.29</v>
      </c>
      <c r="D590" s="309">
        <v>22.57</v>
      </c>
      <c r="E590" s="309">
        <v>11.72</v>
      </c>
      <c r="F590" s="310">
        <v>0.85499999999999998</v>
      </c>
      <c r="G590" s="309">
        <v>0</v>
      </c>
      <c r="H590" s="309">
        <v>0</v>
      </c>
      <c r="I590" s="309">
        <v>0</v>
      </c>
      <c r="J590" s="310"/>
      <c r="K590" s="309">
        <v>0</v>
      </c>
      <c r="L590" s="309">
        <v>0</v>
      </c>
      <c r="M590" s="309">
        <v>0</v>
      </c>
      <c r="N590" s="310"/>
      <c r="O590" s="309"/>
      <c r="P590" s="309"/>
      <c r="Q590" s="309"/>
      <c r="R590" s="310"/>
      <c r="S590" s="311"/>
      <c r="T590" s="312"/>
    </row>
    <row r="591" spans="1:20" x14ac:dyDescent="0.2">
      <c r="A591" s="312"/>
      <c r="B591" s="294" t="s">
        <v>9513</v>
      </c>
      <c r="C591" s="309">
        <v>19.68</v>
      </c>
      <c r="D591" s="309">
        <v>22.66</v>
      </c>
      <c r="E591" s="309">
        <v>11.24</v>
      </c>
      <c r="F591" s="310">
        <v>0.86799999999999999</v>
      </c>
      <c r="G591" s="309">
        <v>0</v>
      </c>
      <c r="H591" s="309">
        <v>0</v>
      </c>
      <c r="I591" s="309">
        <v>0</v>
      </c>
      <c r="J591" s="310"/>
      <c r="K591" s="309">
        <v>0</v>
      </c>
      <c r="L591" s="309">
        <v>0</v>
      </c>
      <c r="M591" s="309">
        <v>0</v>
      </c>
      <c r="N591" s="310"/>
      <c r="O591" s="309"/>
      <c r="P591" s="309"/>
      <c r="Q591" s="309"/>
      <c r="R591" s="310"/>
      <c r="S591" s="311"/>
      <c r="T591" s="312"/>
    </row>
    <row r="592" spans="1:20" x14ac:dyDescent="0.2">
      <c r="A592" s="312"/>
      <c r="B592" s="294" t="s">
        <v>9514</v>
      </c>
      <c r="C592" s="309">
        <v>17.04</v>
      </c>
      <c r="D592" s="309">
        <v>19.440000000000001</v>
      </c>
      <c r="E592" s="309">
        <v>9.35</v>
      </c>
      <c r="F592" s="310">
        <v>0.877</v>
      </c>
      <c r="G592" s="309">
        <v>0</v>
      </c>
      <c r="H592" s="309">
        <v>0</v>
      </c>
      <c r="I592" s="309">
        <v>0</v>
      </c>
      <c r="J592" s="310"/>
      <c r="K592" s="309">
        <v>0</v>
      </c>
      <c r="L592" s="309">
        <v>0</v>
      </c>
      <c r="M592" s="309">
        <v>0</v>
      </c>
      <c r="N592" s="310"/>
      <c r="O592" s="309"/>
      <c r="P592" s="309"/>
      <c r="Q592" s="309"/>
      <c r="R592" s="310"/>
      <c r="S592" s="311"/>
      <c r="T592" s="312"/>
    </row>
    <row r="593" spans="1:20" x14ac:dyDescent="0.2">
      <c r="A593" s="312"/>
      <c r="B593" s="294" t="s">
        <v>9515</v>
      </c>
      <c r="C593" s="309">
        <v>24.39</v>
      </c>
      <c r="D593" s="309">
        <v>25.25</v>
      </c>
      <c r="E593" s="309">
        <v>6.56</v>
      </c>
      <c r="F593" s="310">
        <v>0.96599999999999997</v>
      </c>
      <c r="G593" s="309">
        <v>17.100000000000001</v>
      </c>
      <c r="H593" s="309">
        <v>17.12</v>
      </c>
      <c r="I593" s="309">
        <v>0.79</v>
      </c>
      <c r="J593" s="310">
        <v>0.999</v>
      </c>
      <c r="K593" s="309">
        <v>18.350000000000001</v>
      </c>
      <c r="L593" s="309">
        <v>18.37</v>
      </c>
      <c r="M593" s="309">
        <v>0.85</v>
      </c>
      <c r="N593" s="310">
        <v>0.999</v>
      </c>
      <c r="O593" s="309">
        <v>15.28</v>
      </c>
      <c r="P593" s="309">
        <v>15.33</v>
      </c>
      <c r="Q593" s="309">
        <v>1.24</v>
      </c>
      <c r="R593" s="310">
        <v>0.997</v>
      </c>
      <c r="S593" s="311">
        <v>42</v>
      </c>
      <c r="T593" s="312"/>
    </row>
    <row r="594" spans="1:20" x14ac:dyDescent="0.2">
      <c r="A594" s="312"/>
      <c r="B594" s="294" t="s">
        <v>9516</v>
      </c>
      <c r="C594" s="309">
        <v>26.91</v>
      </c>
      <c r="D594" s="309">
        <v>28.05</v>
      </c>
      <c r="E594" s="309">
        <v>7.9</v>
      </c>
      <c r="F594" s="310">
        <v>0.96</v>
      </c>
      <c r="G594" s="309">
        <v>20.37</v>
      </c>
      <c r="H594" s="309">
        <v>20.45</v>
      </c>
      <c r="I594" s="309">
        <v>1.78</v>
      </c>
      <c r="J594" s="310">
        <v>0.996</v>
      </c>
      <c r="K594" s="309">
        <v>21.87</v>
      </c>
      <c r="L594" s="309">
        <v>21.95</v>
      </c>
      <c r="M594" s="309">
        <v>1.91</v>
      </c>
      <c r="N594" s="310">
        <v>0.996</v>
      </c>
      <c r="O594" s="309">
        <v>18.29</v>
      </c>
      <c r="P594" s="309">
        <v>18.45</v>
      </c>
      <c r="Q594" s="309">
        <v>2.4300000000000002</v>
      </c>
      <c r="R594" s="310">
        <v>0.99099999999999999</v>
      </c>
      <c r="S594" s="311">
        <v>42</v>
      </c>
      <c r="T594" s="312"/>
    </row>
    <row r="595" spans="1:20" x14ac:dyDescent="0.2">
      <c r="A595" s="312"/>
      <c r="B595" s="294" t="s">
        <v>9517</v>
      </c>
      <c r="C595" s="309">
        <v>22.62</v>
      </c>
      <c r="D595" s="309">
        <v>22.73</v>
      </c>
      <c r="E595" s="309">
        <v>2.2000000000000002</v>
      </c>
      <c r="F595" s="310">
        <v>0.995</v>
      </c>
      <c r="G595" s="309">
        <v>16.89</v>
      </c>
      <c r="H595" s="309">
        <v>17.309999999999999</v>
      </c>
      <c r="I595" s="309">
        <v>3.82</v>
      </c>
      <c r="J595" s="310">
        <v>0.97499999999999998</v>
      </c>
      <c r="K595" s="309">
        <v>19.12</v>
      </c>
      <c r="L595" s="309">
        <v>19.600000000000001</v>
      </c>
      <c r="M595" s="309">
        <v>4.33</v>
      </c>
      <c r="N595" s="310">
        <v>0.97499999999999998</v>
      </c>
      <c r="O595" s="309">
        <v>17.95</v>
      </c>
      <c r="P595" s="309">
        <v>18.649999999999999</v>
      </c>
      <c r="Q595" s="309">
        <v>5.07</v>
      </c>
      <c r="R595" s="310">
        <v>0.96199999999999997</v>
      </c>
      <c r="S595" s="311">
        <v>42</v>
      </c>
      <c r="T595" s="312"/>
    </row>
    <row r="596" spans="1:20" x14ac:dyDescent="0.2">
      <c r="A596" s="312"/>
      <c r="B596" s="294" t="s">
        <v>9518</v>
      </c>
      <c r="C596" s="309">
        <v>27.38</v>
      </c>
      <c r="D596" s="309">
        <v>27.81</v>
      </c>
      <c r="E596" s="309">
        <v>4.8899999999999997</v>
      </c>
      <c r="F596" s="310">
        <v>0.98399999999999999</v>
      </c>
      <c r="G596" s="309">
        <v>18.91</v>
      </c>
      <c r="H596" s="309">
        <v>19.559999999999999</v>
      </c>
      <c r="I596" s="309">
        <v>5.0199999999999996</v>
      </c>
      <c r="J596" s="310">
        <v>0.96599999999999997</v>
      </c>
      <c r="K596" s="309">
        <v>21.41</v>
      </c>
      <c r="L596" s="309">
        <v>22.15</v>
      </c>
      <c r="M596" s="309">
        <v>5.69</v>
      </c>
      <c r="N596" s="310">
        <v>0.96599999999999997</v>
      </c>
      <c r="O596" s="309">
        <v>20</v>
      </c>
      <c r="P596" s="309">
        <v>20.02</v>
      </c>
      <c r="Q596" s="309">
        <v>0.88</v>
      </c>
      <c r="R596" s="310">
        <v>0.999</v>
      </c>
      <c r="S596" s="311">
        <v>42</v>
      </c>
      <c r="T596" s="312"/>
    </row>
    <row r="597" spans="1:20" x14ac:dyDescent="0.2">
      <c r="A597" s="312"/>
      <c r="B597" s="294" t="s">
        <v>9519</v>
      </c>
      <c r="C597" s="309">
        <v>3.41</v>
      </c>
      <c r="D597" s="309">
        <v>4.07</v>
      </c>
      <c r="E597" s="309">
        <v>2.23</v>
      </c>
      <c r="F597" s="310">
        <v>0.83699999999999997</v>
      </c>
      <c r="G597" s="309">
        <v>2.2400000000000002</v>
      </c>
      <c r="H597" s="309">
        <v>2.44</v>
      </c>
      <c r="I597" s="309">
        <v>0.96</v>
      </c>
      <c r="J597" s="310">
        <v>0.92</v>
      </c>
      <c r="K597" s="309">
        <v>2.56</v>
      </c>
      <c r="L597" s="309">
        <v>2.78</v>
      </c>
      <c r="M597" s="309">
        <v>1.0900000000000001</v>
      </c>
      <c r="N597" s="310">
        <v>0.92</v>
      </c>
      <c r="O597" s="309">
        <v>2.31</v>
      </c>
      <c r="P597" s="309">
        <v>2.48</v>
      </c>
      <c r="Q597" s="309">
        <v>0.92</v>
      </c>
      <c r="R597" s="310">
        <v>0.92900000000000005</v>
      </c>
      <c r="S597" s="311">
        <v>8</v>
      </c>
      <c r="T597" s="312"/>
    </row>
    <row r="598" spans="1:20" x14ac:dyDescent="0.2">
      <c r="A598" s="312"/>
      <c r="B598" s="294" t="s">
        <v>9520</v>
      </c>
      <c r="C598" s="309">
        <v>3.67</v>
      </c>
      <c r="D598" s="309">
        <v>4.29</v>
      </c>
      <c r="E598" s="309">
        <v>2.21</v>
      </c>
      <c r="F598" s="310">
        <v>0.85699999999999998</v>
      </c>
      <c r="G598" s="309">
        <v>2.09</v>
      </c>
      <c r="H598" s="309">
        <v>2.23</v>
      </c>
      <c r="I598" s="309">
        <v>0.78</v>
      </c>
      <c r="J598" s="310">
        <v>0.93600000000000005</v>
      </c>
      <c r="K598" s="309">
        <v>2.39</v>
      </c>
      <c r="L598" s="309">
        <v>2.5499999999999998</v>
      </c>
      <c r="M598" s="309">
        <v>0.9</v>
      </c>
      <c r="N598" s="310">
        <v>0.93600000000000005</v>
      </c>
      <c r="O598" s="309">
        <v>2.15</v>
      </c>
      <c r="P598" s="309">
        <v>2.31</v>
      </c>
      <c r="Q598" s="309">
        <v>0.84</v>
      </c>
      <c r="R598" s="310">
        <v>0.93200000000000005</v>
      </c>
      <c r="S598" s="311">
        <v>8</v>
      </c>
      <c r="T598" s="312"/>
    </row>
    <row r="599" spans="1:20" x14ac:dyDescent="0.2">
      <c r="A599" s="312"/>
      <c r="B599" s="294" t="s">
        <v>9521</v>
      </c>
      <c r="C599" s="309">
        <v>2.89</v>
      </c>
      <c r="D599" s="309">
        <v>3.32</v>
      </c>
      <c r="E599" s="309">
        <v>1.63</v>
      </c>
      <c r="F599" s="310">
        <v>0.871</v>
      </c>
      <c r="G599" s="309">
        <v>1.51</v>
      </c>
      <c r="H599" s="309">
        <v>1.53</v>
      </c>
      <c r="I599" s="309">
        <v>0.2</v>
      </c>
      <c r="J599" s="310">
        <v>0.99099999999999999</v>
      </c>
      <c r="K599" s="309">
        <v>1.72</v>
      </c>
      <c r="L599" s="309">
        <v>1.73</v>
      </c>
      <c r="M599" s="309">
        <v>0.23</v>
      </c>
      <c r="N599" s="310">
        <v>0.99099999999999999</v>
      </c>
      <c r="O599" s="309">
        <v>1.7</v>
      </c>
      <c r="P599" s="309">
        <v>1.78</v>
      </c>
      <c r="Q599" s="309">
        <v>0.51</v>
      </c>
      <c r="R599" s="310">
        <v>0.95799999999999996</v>
      </c>
      <c r="S599" s="311">
        <v>8</v>
      </c>
      <c r="T599" s="312"/>
    </row>
    <row r="600" spans="1:20" x14ac:dyDescent="0.2">
      <c r="A600" s="312"/>
      <c r="B600" s="294" t="s">
        <v>9522</v>
      </c>
      <c r="C600" s="309">
        <v>3.26</v>
      </c>
      <c r="D600" s="309">
        <v>3.69</v>
      </c>
      <c r="E600" s="309">
        <v>1.73</v>
      </c>
      <c r="F600" s="310">
        <v>0.88300000000000001</v>
      </c>
      <c r="G600" s="309">
        <v>1.5699999999999998</v>
      </c>
      <c r="H600" s="309">
        <v>1.61</v>
      </c>
      <c r="I600" s="309">
        <v>0.32</v>
      </c>
      <c r="J600" s="310">
        <v>0.98</v>
      </c>
      <c r="K600" s="309">
        <v>1.79</v>
      </c>
      <c r="L600" s="309">
        <v>1.8199999999999998</v>
      </c>
      <c r="M600" s="309">
        <v>0.36</v>
      </c>
      <c r="N600" s="310">
        <v>0.98</v>
      </c>
      <c r="O600" s="309">
        <v>1.77</v>
      </c>
      <c r="P600" s="309">
        <v>1.83</v>
      </c>
      <c r="Q600" s="309">
        <v>0.49</v>
      </c>
      <c r="R600" s="310">
        <v>0.96399999999999997</v>
      </c>
      <c r="S600" s="311">
        <v>8</v>
      </c>
      <c r="T600" s="312"/>
    </row>
    <row r="601" spans="1:20" x14ac:dyDescent="0.2">
      <c r="A601" s="312"/>
      <c r="B601" s="294" t="s">
        <v>9523</v>
      </c>
      <c r="C601" s="309">
        <v>28.45</v>
      </c>
      <c r="D601" s="309">
        <v>28.79</v>
      </c>
      <c r="E601" s="309">
        <v>4.37</v>
      </c>
      <c r="F601" s="310">
        <v>0.98799999999999999</v>
      </c>
      <c r="G601" s="309">
        <v>25.64</v>
      </c>
      <c r="H601" s="309">
        <v>26.38</v>
      </c>
      <c r="I601" s="309">
        <v>6.19</v>
      </c>
      <c r="J601" s="310">
        <v>0.97199999999999998</v>
      </c>
      <c r="K601" s="309">
        <v>26.64</v>
      </c>
      <c r="L601" s="309">
        <v>27.41</v>
      </c>
      <c r="M601" s="309">
        <v>6.43</v>
      </c>
      <c r="N601" s="310">
        <v>0.97199999999999998</v>
      </c>
      <c r="O601" s="309">
        <v>26.4</v>
      </c>
      <c r="P601" s="309">
        <v>26.46</v>
      </c>
      <c r="Q601" s="309">
        <v>1.81</v>
      </c>
      <c r="R601" s="310">
        <v>0.998</v>
      </c>
      <c r="S601" s="311">
        <v>65</v>
      </c>
      <c r="T601" s="312"/>
    </row>
    <row r="602" spans="1:20" x14ac:dyDescent="0.2">
      <c r="A602" s="312"/>
      <c r="B602" s="294" t="s">
        <v>9524</v>
      </c>
      <c r="C602" s="309">
        <v>27.09</v>
      </c>
      <c r="D602" s="309">
        <v>27.32</v>
      </c>
      <c r="E602" s="309">
        <v>3.53</v>
      </c>
      <c r="F602" s="310">
        <v>0.99199999999999999</v>
      </c>
      <c r="G602" s="309">
        <v>25.44</v>
      </c>
      <c r="H602" s="309">
        <v>26.31</v>
      </c>
      <c r="I602" s="309">
        <v>6.69</v>
      </c>
      <c r="J602" s="310">
        <v>0.96699999999999997</v>
      </c>
      <c r="K602" s="309">
        <v>26.44</v>
      </c>
      <c r="L602" s="309">
        <v>27.34</v>
      </c>
      <c r="M602" s="309">
        <v>6.95</v>
      </c>
      <c r="N602" s="310">
        <v>0.96699999999999997</v>
      </c>
      <c r="O602" s="309">
        <v>26.2</v>
      </c>
      <c r="P602" s="309">
        <v>26.27</v>
      </c>
      <c r="Q602" s="309">
        <v>1.91</v>
      </c>
      <c r="R602" s="310">
        <v>0.997</v>
      </c>
      <c r="S602" s="311">
        <v>65</v>
      </c>
      <c r="T602" s="312"/>
    </row>
    <row r="603" spans="1:20" x14ac:dyDescent="0.2">
      <c r="A603" s="312"/>
      <c r="B603" s="294" t="s">
        <v>9525</v>
      </c>
      <c r="C603" s="309">
        <v>24.45</v>
      </c>
      <c r="D603" s="309">
        <v>24.56</v>
      </c>
      <c r="E603" s="309">
        <v>2.33</v>
      </c>
      <c r="F603" s="310">
        <v>0.995</v>
      </c>
      <c r="G603" s="309">
        <v>23.97</v>
      </c>
      <c r="H603" s="309">
        <v>24.57</v>
      </c>
      <c r="I603" s="309">
        <v>5.39</v>
      </c>
      <c r="J603" s="310">
        <v>0.97599999999999998</v>
      </c>
      <c r="K603" s="309">
        <v>24.42</v>
      </c>
      <c r="L603" s="309">
        <v>25.03</v>
      </c>
      <c r="M603" s="309">
        <v>5.49</v>
      </c>
      <c r="N603" s="310">
        <v>0.97599999999999998</v>
      </c>
      <c r="O603" s="309">
        <v>25</v>
      </c>
      <c r="P603" s="309">
        <v>25.01</v>
      </c>
      <c r="Q603" s="309">
        <v>0.87</v>
      </c>
      <c r="R603" s="310">
        <v>0.999</v>
      </c>
      <c r="S603" s="311">
        <v>65</v>
      </c>
      <c r="T603" s="312"/>
    </row>
    <row r="604" spans="1:20" x14ac:dyDescent="0.2">
      <c r="A604" s="312"/>
      <c r="B604" s="294" t="s">
        <v>9526</v>
      </c>
      <c r="C604" s="309">
        <v>23.89</v>
      </c>
      <c r="D604" s="309">
        <v>23.94</v>
      </c>
      <c r="E604" s="309">
        <v>1.62</v>
      </c>
      <c r="F604" s="310">
        <v>0.998</v>
      </c>
      <c r="G604" s="309">
        <v>23.81</v>
      </c>
      <c r="H604" s="309">
        <v>24.45</v>
      </c>
      <c r="I604" s="309">
        <v>5.52</v>
      </c>
      <c r="J604" s="310">
        <v>0.97399999999999998</v>
      </c>
      <c r="K604" s="309">
        <v>24.26</v>
      </c>
      <c r="L604" s="309">
        <v>24.91</v>
      </c>
      <c r="M604" s="309">
        <v>5.63</v>
      </c>
      <c r="N604" s="310">
        <v>0.97399999999999998</v>
      </c>
      <c r="O604" s="309">
        <v>24.83</v>
      </c>
      <c r="P604" s="309">
        <v>24.84</v>
      </c>
      <c r="Q604" s="309">
        <v>0.46</v>
      </c>
      <c r="R604" s="310">
        <v>1</v>
      </c>
      <c r="S604" s="311">
        <v>65</v>
      </c>
      <c r="T604" s="312"/>
    </row>
    <row r="605" spans="1:20" x14ac:dyDescent="0.2">
      <c r="A605" s="312"/>
      <c r="B605" s="294" t="s">
        <v>9527</v>
      </c>
      <c r="C605" s="309">
        <v>21.46</v>
      </c>
      <c r="D605" s="309">
        <v>24.96</v>
      </c>
      <c r="E605" s="309">
        <v>12.74</v>
      </c>
      <c r="F605" s="310">
        <v>0.86</v>
      </c>
      <c r="G605" s="309">
        <v>16.899999999999999</v>
      </c>
      <c r="H605" s="309">
        <v>17.59</v>
      </c>
      <c r="I605" s="309">
        <v>4.9000000000000004</v>
      </c>
      <c r="J605" s="310">
        <v>0.96</v>
      </c>
      <c r="K605" s="309">
        <v>19.350000000000001</v>
      </c>
      <c r="L605" s="309">
        <v>20.149999999999999</v>
      </c>
      <c r="M605" s="309">
        <v>5.62</v>
      </c>
      <c r="N605" s="310">
        <v>0.96</v>
      </c>
      <c r="O605" s="309">
        <v>20.5</v>
      </c>
      <c r="P605" s="309">
        <v>21.78</v>
      </c>
      <c r="Q605" s="309">
        <v>7.36</v>
      </c>
      <c r="R605" s="310">
        <v>0.94099999999999995</v>
      </c>
      <c r="S605" s="311">
        <v>40</v>
      </c>
      <c r="T605" s="312"/>
    </row>
    <row r="606" spans="1:20" x14ac:dyDescent="0.2">
      <c r="A606" s="312"/>
      <c r="B606" s="294" t="s">
        <v>9528</v>
      </c>
      <c r="C606" s="309">
        <v>19.7</v>
      </c>
      <c r="D606" s="309">
        <v>22.78</v>
      </c>
      <c r="E606" s="309">
        <v>11.43</v>
      </c>
      <c r="F606" s="310">
        <v>0.86499999999999999</v>
      </c>
      <c r="G606" s="309">
        <v>15.36</v>
      </c>
      <c r="H606" s="309">
        <v>15.99</v>
      </c>
      <c r="I606" s="309">
        <v>4.42</v>
      </c>
      <c r="J606" s="310">
        <v>0.96099999999999997</v>
      </c>
      <c r="K606" s="309">
        <v>17.600000000000001</v>
      </c>
      <c r="L606" s="309">
        <v>18.309999999999999</v>
      </c>
      <c r="M606" s="309">
        <v>5.0599999999999996</v>
      </c>
      <c r="N606" s="310">
        <v>0.96099999999999997</v>
      </c>
      <c r="O606" s="309">
        <v>18.84</v>
      </c>
      <c r="P606" s="309">
        <v>19.78</v>
      </c>
      <c r="Q606" s="309">
        <v>6.03</v>
      </c>
      <c r="R606" s="310">
        <v>0.95199999999999996</v>
      </c>
      <c r="S606" s="311">
        <v>40</v>
      </c>
      <c r="T606" s="312"/>
    </row>
    <row r="607" spans="1:20" x14ac:dyDescent="0.2">
      <c r="A607" s="312"/>
      <c r="B607" s="294" t="s">
        <v>9529</v>
      </c>
      <c r="C607" s="309">
        <v>17.850000000000001</v>
      </c>
      <c r="D607" s="309">
        <v>20.85</v>
      </c>
      <c r="E607" s="309">
        <v>10.77</v>
      </c>
      <c r="F607" s="310">
        <v>0.85599999999999998</v>
      </c>
      <c r="G607" s="309">
        <v>10.69</v>
      </c>
      <c r="H607" s="309">
        <v>12.12</v>
      </c>
      <c r="I607" s="309">
        <v>5.72</v>
      </c>
      <c r="J607" s="310">
        <v>0.88100000000000001</v>
      </c>
      <c r="K607" s="309">
        <v>10.82</v>
      </c>
      <c r="L607" s="309">
        <v>12.28</v>
      </c>
      <c r="M607" s="309">
        <v>5.8</v>
      </c>
      <c r="N607" s="310">
        <v>0.88100000000000001</v>
      </c>
      <c r="O607" s="309">
        <v>15.34</v>
      </c>
      <c r="P607" s="309">
        <v>15.95</v>
      </c>
      <c r="Q607" s="309">
        <v>4.3600000000000003</v>
      </c>
      <c r="R607" s="310">
        <v>0.96199999999999997</v>
      </c>
      <c r="S607" s="311">
        <v>40</v>
      </c>
      <c r="T607" s="312"/>
    </row>
    <row r="608" spans="1:20" x14ac:dyDescent="0.2">
      <c r="A608" s="312"/>
      <c r="B608" s="294" t="s">
        <v>9530</v>
      </c>
      <c r="C608" s="309">
        <v>16.36</v>
      </c>
      <c r="D608" s="309">
        <v>18.690000000000001</v>
      </c>
      <c r="E608" s="309">
        <v>9.0500000000000007</v>
      </c>
      <c r="F608" s="310">
        <v>0.875</v>
      </c>
      <c r="G608" s="309">
        <v>10.4</v>
      </c>
      <c r="H608" s="309">
        <v>11.92</v>
      </c>
      <c r="I608" s="309">
        <v>5.82</v>
      </c>
      <c r="J608" s="310">
        <v>0.873</v>
      </c>
      <c r="K608" s="309">
        <v>10.54</v>
      </c>
      <c r="L608" s="309">
        <v>12.08</v>
      </c>
      <c r="M608" s="309">
        <v>5.9</v>
      </c>
      <c r="N608" s="310">
        <v>0.873</v>
      </c>
      <c r="O608" s="309">
        <v>14.71</v>
      </c>
      <c r="P608" s="309">
        <v>15.02</v>
      </c>
      <c r="Q608" s="309">
        <v>3.04</v>
      </c>
      <c r="R608" s="310">
        <v>0.97899999999999998</v>
      </c>
      <c r="S608" s="311">
        <v>40</v>
      </c>
      <c r="T608" s="312"/>
    </row>
    <row r="609" spans="1:20" x14ac:dyDescent="0.2">
      <c r="A609" s="312"/>
      <c r="B609" s="294" t="s">
        <v>9531</v>
      </c>
      <c r="C609" s="309">
        <v>105.27</v>
      </c>
      <c r="D609" s="309">
        <v>108.03</v>
      </c>
      <c r="E609" s="309">
        <v>24.24</v>
      </c>
      <c r="F609" s="310">
        <v>0.97399999999999998</v>
      </c>
      <c r="G609" s="309">
        <v>63.39</v>
      </c>
      <c r="H609" s="309">
        <v>63.46</v>
      </c>
      <c r="I609" s="309">
        <v>3.03</v>
      </c>
      <c r="J609" s="310">
        <v>0.999</v>
      </c>
      <c r="K609" s="309">
        <v>68.540000000000006</v>
      </c>
      <c r="L609" s="309">
        <v>68.62</v>
      </c>
      <c r="M609" s="309">
        <v>3.28</v>
      </c>
      <c r="N609" s="310">
        <v>0.999</v>
      </c>
      <c r="O609" s="309">
        <v>64.709999999999994</v>
      </c>
      <c r="P609" s="309">
        <v>64.709999999999994</v>
      </c>
      <c r="Q609" s="309">
        <v>0.16</v>
      </c>
      <c r="R609" s="310">
        <v>1</v>
      </c>
      <c r="S609" s="311">
        <v>150</v>
      </c>
      <c r="T609" s="312"/>
    </row>
    <row r="610" spans="1:20" x14ac:dyDescent="0.2">
      <c r="A610" s="312"/>
      <c r="B610" s="294" t="s">
        <v>9532</v>
      </c>
      <c r="C610" s="309">
        <v>85.51</v>
      </c>
      <c r="D610" s="309">
        <v>86.23</v>
      </c>
      <c r="E610" s="309">
        <v>11.12</v>
      </c>
      <c r="F610" s="310">
        <v>0.99199999999999999</v>
      </c>
      <c r="G610" s="309">
        <v>56.73</v>
      </c>
      <c r="H610" s="309">
        <v>56.73</v>
      </c>
      <c r="I610" s="309">
        <v>-0.14000000000000001</v>
      </c>
      <c r="J610" s="310">
        <v>1</v>
      </c>
      <c r="K610" s="309">
        <v>61.34</v>
      </c>
      <c r="L610" s="309">
        <v>61.34</v>
      </c>
      <c r="M610" s="309">
        <v>-0.15</v>
      </c>
      <c r="N610" s="310">
        <v>1</v>
      </c>
      <c r="O610" s="309">
        <v>57.87</v>
      </c>
      <c r="P610" s="309">
        <v>57.96</v>
      </c>
      <c r="Q610" s="309">
        <v>3.34</v>
      </c>
      <c r="R610" s="310">
        <v>0.998</v>
      </c>
      <c r="S610" s="311">
        <v>150</v>
      </c>
      <c r="T610" s="312"/>
    </row>
    <row r="611" spans="1:20" x14ac:dyDescent="0.2">
      <c r="A611" s="312"/>
      <c r="B611" s="294" t="s">
        <v>9533</v>
      </c>
      <c r="C611" s="309">
        <v>77.03</v>
      </c>
      <c r="D611" s="309">
        <v>77.61</v>
      </c>
      <c r="E611" s="309">
        <v>9.4700000000000006</v>
      </c>
      <c r="F611" s="310">
        <v>0.99299999999999999</v>
      </c>
      <c r="G611" s="309">
        <v>48.13</v>
      </c>
      <c r="H611" s="309">
        <v>48.25</v>
      </c>
      <c r="I611" s="309">
        <v>-3.49</v>
      </c>
      <c r="J611" s="310">
        <v>0.997</v>
      </c>
      <c r="K611" s="309">
        <v>48.42</v>
      </c>
      <c r="L611" s="309">
        <v>48.55</v>
      </c>
      <c r="M611" s="309">
        <v>-3.51</v>
      </c>
      <c r="N611" s="310">
        <v>0.997</v>
      </c>
      <c r="O611" s="309">
        <v>47.93</v>
      </c>
      <c r="P611" s="309">
        <v>47.95</v>
      </c>
      <c r="Q611" s="309">
        <v>1.19</v>
      </c>
      <c r="R611" s="310">
        <v>1</v>
      </c>
      <c r="S611" s="311">
        <v>150</v>
      </c>
      <c r="T611" s="312"/>
    </row>
    <row r="612" spans="1:20" x14ac:dyDescent="0.2">
      <c r="A612" s="312"/>
      <c r="B612" s="294" t="s">
        <v>9534</v>
      </c>
      <c r="C612" s="309">
        <v>68.94</v>
      </c>
      <c r="D612" s="309">
        <v>68.989999999999995</v>
      </c>
      <c r="E612" s="309">
        <v>2.72</v>
      </c>
      <c r="F612" s="310">
        <v>0.999</v>
      </c>
      <c r="G612" s="309">
        <v>44.39</v>
      </c>
      <c r="H612" s="309">
        <v>44.66</v>
      </c>
      <c r="I612" s="309">
        <v>-4.9000000000000004</v>
      </c>
      <c r="J612" s="310">
        <v>0.99399999999999999</v>
      </c>
      <c r="K612" s="309">
        <v>44.66</v>
      </c>
      <c r="L612" s="309">
        <v>44.93</v>
      </c>
      <c r="M612" s="309">
        <v>-4.93</v>
      </c>
      <c r="N612" s="310">
        <v>0.99399999999999999</v>
      </c>
      <c r="O612" s="309">
        <v>44.21</v>
      </c>
      <c r="P612" s="309">
        <v>44.23</v>
      </c>
      <c r="Q612" s="309">
        <v>1.1400000000000001</v>
      </c>
      <c r="R612" s="310">
        <v>1</v>
      </c>
      <c r="S612" s="311">
        <v>150</v>
      </c>
      <c r="T612" s="312"/>
    </row>
    <row r="613" spans="1:20" x14ac:dyDescent="0.2">
      <c r="A613" s="312"/>
      <c r="B613" s="294" t="s">
        <v>9535</v>
      </c>
      <c r="C613" s="309">
        <v>7.64</v>
      </c>
      <c r="D613" s="309">
        <v>7.8</v>
      </c>
      <c r="E613" s="309">
        <v>1.56</v>
      </c>
      <c r="F613" s="310">
        <v>0.98</v>
      </c>
      <c r="G613" s="309">
        <v>5.46</v>
      </c>
      <c r="H613" s="309">
        <v>5.47</v>
      </c>
      <c r="I613" s="309">
        <v>-0.15</v>
      </c>
      <c r="J613" s="310">
        <v>1</v>
      </c>
      <c r="K613" s="309">
        <v>5.64</v>
      </c>
      <c r="L613" s="309">
        <v>5.65</v>
      </c>
      <c r="M613" s="309">
        <v>-0.16</v>
      </c>
      <c r="N613" s="310">
        <v>1</v>
      </c>
      <c r="O613" s="309">
        <v>5.17</v>
      </c>
      <c r="P613" s="309">
        <v>5.3</v>
      </c>
      <c r="Q613" s="309">
        <v>1.1599999999999999</v>
      </c>
      <c r="R613" s="310">
        <v>0.97599999999999998</v>
      </c>
      <c r="S613" s="311">
        <v>10</v>
      </c>
      <c r="T613" s="312"/>
    </row>
    <row r="614" spans="1:20" x14ac:dyDescent="0.2">
      <c r="A614" s="312"/>
      <c r="B614" s="294" t="s">
        <v>9536</v>
      </c>
      <c r="C614" s="309">
        <v>8.23</v>
      </c>
      <c r="D614" s="309">
        <v>8.34</v>
      </c>
      <c r="E614" s="309">
        <v>1.31</v>
      </c>
      <c r="F614" s="310">
        <v>0.98799999999999999</v>
      </c>
      <c r="G614" s="309">
        <v>5.59</v>
      </c>
      <c r="H614" s="309">
        <v>5.72</v>
      </c>
      <c r="I614" s="309">
        <v>1.21</v>
      </c>
      <c r="J614" s="310">
        <v>0.97799999999999998</v>
      </c>
      <c r="K614" s="309">
        <v>5.78</v>
      </c>
      <c r="L614" s="309">
        <v>5.91</v>
      </c>
      <c r="M614" s="309">
        <v>1.25</v>
      </c>
      <c r="N614" s="310">
        <v>0.97799999999999998</v>
      </c>
      <c r="O614" s="309">
        <v>5.29</v>
      </c>
      <c r="P614" s="309">
        <v>5.37</v>
      </c>
      <c r="Q614" s="309">
        <v>0.93</v>
      </c>
      <c r="R614" s="310">
        <v>0.98499999999999999</v>
      </c>
      <c r="S614" s="311">
        <v>10</v>
      </c>
      <c r="T614" s="312"/>
    </row>
    <row r="615" spans="1:20" x14ac:dyDescent="0.2">
      <c r="A615" s="312"/>
      <c r="B615" s="294" t="s">
        <v>9537</v>
      </c>
      <c r="C615" s="309">
        <v>8.57</v>
      </c>
      <c r="D615" s="309">
        <v>8.59</v>
      </c>
      <c r="E615" s="309">
        <v>0.56000000000000005</v>
      </c>
      <c r="F615" s="310">
        <v>0.998</v>
      </c>
      <c r="G615" s="309">
        <v>7.22</v>
      </c>
      <c r="H615" s="309">
        <v>7.25</v>
      </c>
      <c r="I615" s="309">
        <v>0.56999999999999995</v>
      </c>
      <c r="J615" s="310">
        <v>0.997</v>
      </c>
      <c r="K615" s="309">
        <v>7.84</v>
      </c>
      <c r="L615" s="309">
        <v>7.87</v>
      </c>
      <c r="M615" s="309">
        <v>0.62</v>
      </c>
      <c r="N615" s="310">
        <v>0.997</v>
      </c>
      <c r="O615" s="309">
        <v>7.85</v>
      </c>
      <c r="P615" s="309">
        <v>7.88</v>
      </c>
      <c r="Q615" s="309">
        <v>0.78</v>
      </c>
      <c r="R615" s="310">
        <v>0.995</v>
      </c>
      <c r="S615" s="311">
        <v>10</v>
      </c>
      <c r="T615" s="312"/>
    </row>
    <row r="616" spans="1:20" x14ac:dyDescent="0.2">
      <c r="A616" s="312"/>
      <c r="B616" s="294" t="s">
        <v>9538</v>
      </c>
      <c r="C616" s="309">
        <v>9.8699999999999992</v>
      </c>
      <c r="D616" s="309">
        <v>9.89</v>
      </c>
      <c r="E616" s="309">
        <v>0.7</v>
      </c>
      <c r="F616" s="310">
        <v>0.997</v>
      </c>
      <c r="G616" s="309">
        <v>7.76</v>
      </c>
      <c r="H616" s="309">
        <v>7.77</v>
      </c>
      <c r="I616" s="309">
        <v>0.39</v>
      </c>
      <c r="J616" s="310">
        <v>0.999</v>
      </c>
      <c r="K616" s="309">
        <v>8.42</v>
      </c>
      <c r="L616" s="309">
        <v>8.43</v>
      </c>
      <c r="M616" s="309">
        <v>0.42</v>
      </c>
      <c r="N616" s="310">
        <v>0.999</v>
      </c>
      <c r="O616" s="309">
        <v>8.43</v>
      </c>
      <c r="P616" s="309">
        <v>8.4700000000000006</v>
      </c>
      <c r="Q616" s="309">
        <v>0.88</v>
      </c>
      <c r="R616" s="310">
        <v>0.995</v>
      </c>
      <c r="S616" s="311">
        <v>10</v>
      </c>
      <c r="T616" s="312"/>
    </row>
    <row r="617" spans="1:20" x14ac:dyDescent="0.2">
      <c r="A617" s="312"/>
      <c r="B617" s="294" t="s">
        <v>9539</v>
      </c>
      <c r="C617" s="309">
        <v>29.11</v>
      </c>
      <c r="D617" s="309">
        <v>30.39</v>
      </c>
      <c r="E617" s="309">
        <v>8.73</v>
      </c>
      <c r="F617" s="310">
        <v>0.95799999999999996</v>
      </c>
      <c r="G617" s="309">
        <v>19.66</v>
      </c>
      <c r="H617" s="309">
        <v>20.05</v>
      </c>
      <c r="I617" s="309">
        <v>3.93</v>
      </c>
      <c r="J617" s="310">
        <v>0.98099999999999998</v>
      </c>
      <c r="K617" s="309">
        <v>25.29</v>
      </c>
      <c r="L617" s="309">
        <v>25.79</v>
      </c>
      <c r="M617" s="309">
        <v>5.0599999999999996</v>
      </c>
      <c r="N617" s="310">
        <v>0.98099999999999998</v>
      </c>
      <c r="O617" s="309">
        <v>33.61</v>
      </c>
      <c r="P617" s="309">
        <v>33.78</v>
      </c>
      <c r="Q617" s="309">
        <v>3.32</v>
      </c>
      <c r="R617" s="310">
        <v>0.995</v>
      </c>
      <c r="S617" s="311">
        <v>50</v>
      </c>
      <c r="T617" s="312"/>
    </row>
    <row r="618" spans="1:20" x14ac:dyDescent="0.2">
      <c r="A618" s="312"/>
      <c r="B618" s="294" t="s">
        <v>9540</v>
      </c>
      <c r="C618" s="309">
        <v>27.98</v>
      </c>
      <c r="D618" s="309">
        <v>29.24</v>
      </c>
      <c r="E618" s="309">
        <v>8.5</v>
      </c>
      <c r="F618" s="310">
        <v>0.95699999999999996</v>
      </c>
      <c r="G618" s="309">
        <v>18.97</v>
      </c>
      <c r="H618" s="309">
        <v>19.260000000000002</v>
      </c>
      <c r="I618" s="309">
        <v>3.35</v>
      </c>
      <c r="J618" s="310">
        <v>0.98499999999999999</v>
      </c>
      <c r="K618" s="309">
        <v>24.4</v>
      </c>
      <c r="L618" s="309">
        <v>24.77</v>
      </c>
      <c r="M618" s="309">
        <v>4.3</v>
      </c>
      <c r="N618" s="310">
        <v>0.98499999999999999</v>
      </c>
      <c r="O618" s="309">
        <v>32.39</v>
      </c>
      <c r="P618" s="309">
        <v>32.51</v>
      </c>
      <c r="Q618" s="309">
        <v>2.76</v>
      </c>
      <c r="R618" s="310">
        <v>0.996</v>
      </c>
      <c r="S618" s="311">
        <v>50</v>
      </c>
      <c r="T618" s="312"/>
    </row>
    <row r="619" spans="1:20" x14ac:dyDescent="0.2">
      <c r="A619" s="312"/>
      <c r="B619" s="294" t="s">
        <v>9541</v>
      </c>
      <c r="C619" s="309">
        <v>24.33</v>
      </c>
      <c r="D619" s="309">
        <v>24.67</v>
      </c>
      <c r="E619" s="309">
        <v>4.0599999999999996</v>
      </c>
      <c r="F619" s="310">
        <v>0.98599999999999999</v>
      </c>
      <c r="G619" s="309">
        <v>11.45</v>
      </c>
      <c r="H619" s="309">
        <v>11.48</v>
      </c>
      <c r="I619" s="309">
        <v>0.85</v>
      </c>
      <c r="J619" s="310">
        <v>0.997</v>
      </c>
      <c r="K619" s="309">
        <v>12.46</v>
      </c>
      <c r="L619" s="309">
        <v>12.5</v>
      </c>
      <c r="M619" s="309">
        <v>0.92</v>
      </c>
      <c r="N619" s="310">
        <v>0.997</v>
      </c>
      <c r="O619" s="309">
        <v>13.38</v>
      </c>
      <c r="P619" s="309">
        <v>13.5</v>
      </c>
      <c r="Q619" s="309">
        <v>1.77</v>
      </c>
      <c r="R619" s="310">
        <v>0.99099999999999999</v>
      </c>
      <c r="S619" s="311">
        <v>50</v>
      </c>
      <c r="T619" s="312"/>
    </row>
    <row r="620" spans="1:20" x14ac:dyDescent="0.2">
      <c r="A620" s="312"/>
      <c r="B620" s="294" t="s">
        <v>9542</v>
      </c>
      <c r="C620" s="309">
        <v>28.94</v>
      </c>
      <c r="D620" s="309">
        <v>29.33</v>
      </c>
      <c r="E620" s="309">
        <v>4.78</v>
      </c>
      <c r="F620" s="310">
        <v>0.98699999999999999</v>
      </c>
      <c r="G620" s="309">
        <v>12.71</v>
      </c>
      <c r="H620" s="309">
        <v>12.72</v>
      </c>
      <c r="I620" s="309">
        <v>0.39</v>
      </c>
      <c r="J620" s="310">
        <v>1</v>
      </c>
      <c r="K620" s="309">
        <v>13.83</v>
      </c>
      <c r="L620" s="309">
        <v>13.84</v>
      </c>
      <c r="M620" s="309">
        <v>0.43</v>
      </c>
      <c r="N620" s="310">
        <v>1</v>
      </c>
      <c r="O620" s="309">
        <v>14.92</v>
      </c>
      <c r="P620" s="309">
        <v>15.06</v>
      </c>
      <c r="Q620" s="309">
        <v>2.06</v>
      </c>
      <c r="R620" s="310">
        <v>0.99099999999999999</v>
      </c>
      <c r="S620" s="311">
        <v>50</v>
      </c>
      <c r="T620" s="312"/>
    </row>
    <row r="621" spans="1:20" x14ac:dyDescent="0.2">
      <c r="A621" s="312"/>
      <c r="B621" s="294" t="s">
        <v>9543</v>
      </c>
      <c r="C621" s="309"/>
      <c r="D621" s="309"/>
      <c r="E621" s="309"/>
      <c r="F621" s="310"/>
      <c r="G621" s="309">
        <v>12.73</v>
      </c>
      <c r="H621" s="309">
        <v>13.01</v>
      </c>
      <c r="I621" s="309">
        <v>2.67</v>
      </c>
      <c r="J621" s="310">
        <v>0.97899999999999998</v>
      </c>
      <c r="K621" s="309">
        <v>14.5</v>
      </c>
      <c r="L621" s="309">
        <v>14.81</v>
      </c>
      <c r="M621" s="309">
        <v>3.04</v>
      </c>
      <c r="N621" s="310">
        <v>0.97899999999999998</v>
      </c>
      <c r="O621" s="309">
        <v>12.39</v>
      </c>
      <c r="P621" s="309">
        <v>12.66</v>
      </c>
      <c r="Q621" s="309">
        <v>2.6</v>
      </c>
      <c r="R621" s="310">
        <v>0.97899999999999998</v>
      </c>
      <c r="S621" s="311">
        <v>25</v>
      </c>
      <c r="T621" s="312"/>
    </row>
    <row r="622" spans="1:20" x14ac:dyDescent="0.2">
      <c r="A622" s="312"/>
      <c r="B622" s="294" t="s">
        <v>9544</v>
      </c>
      <c r="C622" s="309"/>
      <c r="D622" s="309"/>
      <c r="E622" s="309"/>
      <c r="F622" s="310"/>
      <c r="G622" s="309">
        <v>13.49</v>
      </c>
      <c r="H622" s="309">
        <v>13.72</v>
      </c>
      <c r="I622" s="309">
        <v>2.48</v>
      </c>
      <c r="J622" s="310">
        <v>0.98399999999999999</v>
      </c>
      <c r="K622" s="309">
        <v>15.36</v>
      </c>
      <c r="L622" s="309">
        <v>15.62</v>
      </c>
      <c r="M622" s="309">
        <v>2.82</v>
      </c>
      <c r="N622" s="310">
        <v>0.98399999999999999</v>
      </c>
      <c r="O622" s="309">
        <v>13.56</v>
      </c>
      <c r="P622" s="309">
        <v>13.79</v>
      </c>
      <c r="Q622" s="309">
        <v>2.4900000000000002</v>
      </c>
      <c r="R622" s="310">
        <v>0.98399999999999999</v>
      </c>
      <c r="S622" s="311">
        <v>25</v>
      </c>
      <c r="T622" s="312"/>
    </row>
    <row r="623" spans="1:20" x14ac:dyDescent="0.2">
      <c r="A623" s="312"/>
      <c r="B623" s="294" t="s">
        <v>9545</v>
      </c>
      <c r="C623" s="309"/>
      <c r="D623" s="309"/>
      <c r="E623" s="309"/>
      <c r="F623" s="310"/>
      <c r="G623" s="309">
        <v>8.43</v>
      </c>
      <c r="H623" s="309">
        <v>8.44</v>
      </c>
      <c r="I623" s="309">
        <v>0.46</v>
      </c>
      <c r="J623" s="310">
        <v>0.999</v>
      </c>
      <c r="K623" s="309">
        <v>9.18</v>
      </c>
      <c r="L623" s="309">
        <v>9.19</v>
      </c>
      <c r="M623" s="309">
        <v>0.5</v>
      </c>
      <c r="N623" s="310">
        <v>0.999</v>
      </c>
      <c r="O623" s="309">
        <v>9.35</v>
      </c>
      <c r="P623" s="309">
        <v>9.36</v>
      </c>
      <c r="Q623" s="309">
        <v>0.51</v>
      </c>
      <c r="R623" s="310">
        <v>0.999</v>
      </c>
      <c r="S623" s="311">
        <v>25</v>
      </c>
      <c r="T623" s="312"/>
    </row>
    <row r="624" spans="1:20" x14ac:dyDescent="0.2">
      <c r="A624" s="312"/>
      <c r="B624" s="294" t="s">
        <v>9546</v>
      </c>
      <c r="C624" s="309"/>
      <c r="D624" s="309"/>
      <c r="E624" s="309"/>
      <c r="F624" s="310"/>
      <c r="G624" s="309">
        <v>9.9700000000000006</v>
      </c>
      <c r="H624" s="309">
        <v>10.01</v>
      </c>
      <c r="I624" s="309">
        <v>0.8</v>
      </c>
      <c r="J624" s="310">
        <v>0.997</v>
      </c>
      <c r="K624" s="309">
        <v>10.85</v>
      </c>
      <c r="L624" s="309">
        <v>10.89</v>
      </c>
      <c r="M624" s="309">
        <v>0.87</v>
      </c>
      <c r="N624" s="310">
        <v>0.997</v>
      </c>
      <c r="O624" s="309">
        <v>11.06</v>
      </c>
      <c r="P624" s="309">
        <v>11.09</v>
      </c>
      <c r="Q624" s="309">
        <v>0.89</v>
      </c>
      <c r="R624" s="310">
        <v>0.997</v>
      </c>
      <c r="S624" s="311">
        <v>25</v>
      </c>
      <c r="T624" s="312"/>
    </row>
    <row r="625" spans="1:20" x14ac:dyDescent="0.2">
      <c r="A625" s="312"/>
      <c r="B625" s="294" t="s">
        <v>9547</v>
      </c>
      <c r="C625" s="309">
        <v>16.374921135588799</v>
      </c>
      <c r="D625" s="309">
        <v>16.375654675966413</v>
      </c>
      <c r="E625" s="309">
        <v>0.15499635398227701</v>
      </c>
      <c r="F625" s="310">
        <v>0.99995520543195815</v>
      </c>
      <c r="G625" s="309">
        <v>0</v>
      </c>
      <c r="H625" s="309">
        <v>0</v>
      </c>
      <c r="I625" s="309">
        <v>0</v>
      </c>
      <c r="J625" s="310"/>
      <c r="K625" s="309">
        <v>0</v>
      </c>
      <c r="L625" s="309">
        <v>0</v>
      </c>
      <c r="M625" s="309">
        <v>0</v>
      </c>
      <c r="N625" s="310"/>
      <c r="O625" s="309"/>
      <c r="P625" s="309"/>
      <c r="Q625" s="309"/>
      <c r="R625" s="310"/>
      <c r="S625" s="311"/>
      <c r="T625" s="312"/>
    </row>
    <row r="626" spans="1:20" x14ac:dyDescent="0.2">
      <c r="A626" s="312"/>
      <c r="B626" s="294" t="s">
        <v>9548</v>
      </c>
      <c r="C626" s="309">
        <v>15.8183429001527</v>
      </c>
      <c r="D626" s="309">
        <v>15.820276994370206</v>
      </c>
      <c r="E626" s="309">
        <v>-0.24737031306893301</v>
      </c>
      <c r="F626" s="310">
        <v>0.99987774586891287</v>
      </c>
      <c r="G626" s="309">
        <v>0</v>
      </c>
      <c r="H626" s="309">
        <v>0</v>
      </c>
      <c r="I626" s="309">
        <v>0</v>
      </c>
      <c r="J626" s="310"/>
      <c r="K626" s="309">
        <v>0</v>
      </c>
      <c r="L626" s="309">
        <v>0</v>
      </c>
      <c r="M626" s="309">
        <v>0</v>
      </c>
      <c r="N626" s="310"/>
      <c r="O626" s="309"/>
      <c r="P626" s="309"/>
      <c r="Q626" s="309"/>
      <c r="R626" s="310"/>
      <c r="S626" s="311"/>
      <c r="T626" s="312"/>
    </row>
    <row r="627" spans="1:20" x14ac:dyDescent="0.2">
      <c r="A627" s="312"/>
      <c r="B627" s="294" t="s">
        <v>9549</v>
      </c>
      <c r="C627" s="309">
        <v>10.2006411163911</v>
      </c>
      <c r="D627" s="309">
        <v>10.517298530890958</v>
      </c>
      <c r="E627" s="309">
        <v>-2.5613451939308001</v>
      </c>
      <c r="F627" s="310">
        <v>0.96989175370749581</v>
      </c>
      <c r="G627" s="309">
        <v>0</v>
      </c>
      <c r="H627" s="309">
        <v>0</v>
      </c>
      <c r="I627" s="309">
        <v>0</v>
      </c>
      <c r="J627" s="310"/>
      <c r="K627" s="309">
        <v>0</v>
      </c>
      <c r="L627" s="309">
        <v>0</v>
      </c>
      <c r="M627" s="309">
        <v>0</v>
      </c>
      <c r="N627" s="310"/>
      <c r="O627" s="309"/>
      <c r="P627" s="309"/>
      <c r="Q627" s="309"/>
      <c r="R627" s="310"/>
      <c r="S627" s="311"/>
      <c r="T627" s="312"/>
    </row>
    <row r="628" spans="1:20" x14ac:dyDescent="0.2">
      <c r="A628" s="312"/>
      <c r="B628" s="294" t="s">
        <v>9550</v>
      </c>
      <c r="C628" s="309">
        <v>11.5560645199362</v>
      </c>
      <c r="D628" s="309">
        <v>11.852329203018787</v>
      </c>
      <c r="E628" s="309">
        <v>-2.6334540717095698</v>
      </c>
      <c r="F628" s="310">
        <v>0.97500367412954336</v>
      </c>
      <c r="G628" s="309">
        <v>0</v>
      </c>
      <c r="H628" s="309">
        <v>0</v>
      </c>
      <c r="I628" s="309">
        <v>0</v>
      </c>
      <c r="J628" s="310"/>
      <c r="K628" s="309">
        <v>0</v>
      </c>
      <c r="L628" s="309">
        <v>0</v>
      </c>
      <c r="M628" s="309">
        <v>0</v>
      </c>
      <c r="N628" s="310"/>
      <c r="O628" s="309"/>
      <c r="P628" s="309"/>
      <c r="Q628" s="309"/>
      <c r="R628" s="310"/>
      <c r="S628" s="311"/>
      <c r="T628" s="312"/>
    </row>
    <row r="629" spans="1:20" x14ac:dyDescent="0.2">
      <c r="A629" s="312"/>
      <c r="B629" s="294" t="s">
        <v>9551</v>
      </c>
      <c r="C629" s="309">
        <v>4.3600000000000003</v>
      </c>
      <c r="D629" s="309">
        <v>4.63</v>
      </c>
      <c r="E629" s="309">
        <v>1.56</v>
      </c>
      <c r="F629" s="310">
        <v>0.94099999999999995</v>
      </c>
      <c r="G629" s="309">
        <v>3.38</v>
      </c>
      <c r="H629" s="309">
        <v>3.73</v>
      </c>
      <c r="I629" s="309">
        <v>1.5699999999999998</v>
      </c>
      <c r="J629" s="310">
        <v>0.90700000000000003</v>
      </c>
      <c r="K629" s="309">
        <v>4.2300000000000004</v>
      </c>
      <c r="L629" s="309">
        <v>4.66</v>
      </c>
      <c r="M629" s="309">
        <v>1.96</v>
      </c>
      <c r="N629" s="310">
        <v>0.90700000000000003</v>
      </c>
      <c r="O629" s="309">
        <v>3.84</v>
      </c>
      <c r="P629" s="309">
        <v>4.09</v>
      </c>
      <c r="Q629" s="309">
        <v>1.4</v>
      </c>
      <c r="R629" s="310">
        <v>0.93899999999999995</v>
      </c>
      <c r="S629" s="311">
        <v>5</v>
      </c>
      <c r="T629" s="312"/>
    </row>
    <row r="630" spans="1:20" x14ac:dyDescent="0.2">
      <c r="A630" s="312"/>
      <c r="B630" s="294" t="s">
        <v>9552</v>
      </c>
      <c r="C630" s="309">
        <v>4.16</v>
      </c>
      <c r="D630" s="309">
        <v>4.24</v>
      </c>
      <c r="E630" s="309">
        <v>0.84</v>
      </c>
      <c r="F630" s="310">
        <v>0.98</v>
      </c>
      <c r="G630" s="309">
        <v>3.22</v>
      </c>
      <c r="H630" s="309">
        <v>3.36</v>
      </c>
      <c r="I630" s="309">
        <v>0.95</v>
      </c>
      <c r="J630" s="310">
        <v>0.95899999999999996</v>
      </c>
      <c r="K630" s="309">
        <v>4.03</v>
      </c>
      <c r="L630" s="309">
        <v>4.2</v>
      </c>
      <c r="M630" s="309">
        <v>1.18</v>
      </c>
      <c r="N630" s="310">
        <v>0.95899999999999996</v>
      </c>
      <c r="O630" s="309">
        <v>3.65</v>
      </c>
      <c r="P630" s="309">
        <v>3.74</v>
      </c>
      <c r="Q630" s="309">
        <v>0.82</v>
      </c>
      <c r="R630" s="310">
        <v>0.97599999999999998</v>
      </c>
      <c r="S630" s="311">
        <v>5</v>
      </c>
      <c r="T630" s="312"/>
    </row>
    <row r="631" spans="1:20" x14ac:dyDescent="0.2">
      <c r="A631" s="312"/>
      <c r="B631" s="294" t="s">
        <v>9553</v>
      </c>
      <c r="C631" s="309">
        <v>3.47</v>
      </c>
      <c r="D631" s="309">
        <v>3.53</v>
      </c>
      <c r="E631" s="309">
        <v>0.66</v>
      </c>
      <c r="F631" s="310">
        <v>0.98199999999999998</v>
      </c>
      <c r="G631" s="309">
        <v>2.78</v>
      </c>
      <c r="H631" s="309">
        <v>2.97</v>
      </c>
      <c r="I631" s="309">
        <v>1.05</v>
      </c>
      <c r="J631" s="310">
        <v>0.93500000000000005</v>
      </c>
      <c r="K631" s="309">
        <v>3.08</v>
      </c>
      <c r="L631" s="309">
        <v>3.3</v>
      </c>
      <c r="M631" s="309">
        <v>1.17</v>
      </c>
      <c r="N631" s="310">
        <v>0.93500000000000005</v>
      </c>
      <c r="O631" s="309">
        <v>3.08</v>
      </c>
      <c r="P631" s="309">
        <v>3.17</v>
      </c>
      <c r="Q631" s="309">
        <v>0.78</v>
      </c>
      <c r="R631" s="310">
        <v>0.96899999999999997</v>
      </c>
      <c r="S631" s="311">
        <v>5</v>
      </c>
      <c r="T631" s="312"/>
    </row>
    <row r="632" spans="1:20" x14ac:dyDescent="0.2">
      <c r="A632" s="312"/>
      <c r="B632" s="294" t="s">
        <v>9554</v>
      </c>
      <c r="C632" s="309">
        <v>3.33</v>
      </c>
      <c r="D632" s="309">
        <v>3.34</v>
      </c>
      <c r="E632" s="309">
        <v>0.08</v>
      </c>
      <c r="F632" s="310">
        <v>1</v>
      </c>
      <c r="G632" s="309">
        <v>2.83</v>
      </c>
      <c r="H632" s="309">
        <v>3.03</v>
      </c>
      <c r="I632" s="309">
        <v>1.0900000000000001</v>
      </c>
      <c r="J632" s="310">
        <v>0.93300000000000005</v>
      </c>
      <c r="K632" s="309">
        <v>3.14</v>
      </c>
      <c r="L632" s="309">
        <v>3.36</v>
      </c>
      <c r="M632" s="309">
        <v>1.21</v>
      </c>
      <c r="N632" s="310">
        <v>0.93300000000000005</v>
      </c>
      <c r="O632" s="309">
        <v>3.13</v>
      </c>
      <c r="P632" s="309">
        <v>3.2</v>
      </c>
      <c r="Q632" s="309">
        <v>0.66</v>
      </c>
      <c r="R632" s="310">
        <v>0.97899999999999998</v>
      </c>
      <c r="S632" s="311">
        <v>5</v>
      </c>
      <c r="T632" s="312"/>
    </row>
    <row r="633" spans="1:20" x14ac:dyDescent="0.2">
      <c r="A633" s="312"/>
      <c r="B633" s="294" t="s">
        <v>9555</v>
      </c>
      <c r="C633" s="309">
        <v>70.95</v>
      </c>
      <c r="D633" s="309">
        <v>73.290000000000006</v>
      </c>
      <c r="E633" s="309">
        <v>18.350000000000001</v>
      </c>
      <c r="F633" s="310">
        <v>0.96799999999999997</v>
      </c>
      <c r="G633" s="309">
        <v>45.36</v>
      </c>
      <c r="H633" s="309">
        <v>45.49</v>
      </c>
      <c r="I633" s="309">
        <v>3.36</v>
      </c>
      <c r="J633" s="310">
        <v>0.997</v>
      </c>
      <c r="K633" s="309">
        <v>51.74</v>
      </c>
      <c r="L633" s="309">
        <v>51.89</v>
      </c>
      <c r="M633" s="309">
        <v>3.83</v>
      </c>
      <c r="N633" s="310">
        <v>0.997</v>
      </c>
      <c r="O633" s="309">
        <v>46.77</v>
      </c>
      <c r="P633" s="309">
        <v>46.79</v>
      </c>
      <c r="Q633" s="309">
        <v>1.2</v>
      </c>
      <c r="R633" s="310">
        <v>1</v>
      </c>
      <c r="S633" s="311">
        <v>120</v>
      </c>
      <c r="T633" s="312"/>
    </row>
    <row r="634" spans="1:20" x14ac:dyDescent="0.2">
      <c r="A634" s="312"/>
      <c r="B634" s="294" t="s">
        <v>9556</v>
      </c>
      <c r="C634" s="309">
        <v>61.85</v>
      </c>
      <c r="D634" s="309">
        <v>63.27</v>
      </c>
      <c r="E634" s="309">
        <v>13.35</v>
      </c>
      <c r="F634" s="310">
        <v>0.97799999999999998</v>
      </c>
      <c r="G634" s="309">
        <v>39.94</v>
      </c>
      <c r="H634" s="309">
        <v>40.36</v>
      </c>
      <c r="I634" s="309">
        <v>5.75</v>
      </c>
      <c r="J634" s="310">
        <v>0.99</v>
      </c>
      <c r="K634" s="309">
        <v>45.56</v>
      </c>
      <c r="L634" s="309">
        <v>46.03</v>
      </c>
      <c r="M634" s="309">
        <v>6.55</v>
      </c>
      <c r="N634" s="310">
        <v>0.99</v>
      </c>
      <c r="O634" s="309">
        <v>41.8</v>
      </c>
      <c r="P634" s="309">
        <v>42.01</v>
      </c>
      <c r="Q634" s="309">
        <v>4.17</v>
      </c>
      <c r="R634" s="310">
        <v>0.995</v>
      </c>
      <c r="S634" s="311">
        <v>120</v>
      </c>
      <c r="T634" s="312"/>
    </row>
    <row r="635" spans="1:20" x14ac:dyDescent="0.2">
      <c r="A635" s="312"/>
      <c r="B635" s="294" t="s">
        <v>9557</v>
      </c>
      <c r="C635" s="309">
        <v>45.49</v>
      </c>
      <c r="D635" s="309">
        <v>45.7</v>
      </c>
      <c r="E635" s="309">
        <v>4.3</v>
      </c>
      <c r="F635" s="310">
        <v>0.996</v>
      </c>
      <c r="G635" s="309">
        <v>29.76</v>
      </c>
      <c r="H635" s="309">
        <v>31.65</v>
      </c>
      <c r="I635" s="309">
        <v>10.79</v>
      </c>
      <c r="J635" s="310">
        <v>0.94</v>
      </c>
      <c r="K635" s="309">
        <v>31.68</v>
      </c>
      <c r="L635" s="309">
        <v>33.69</v>
      </c>
      <c r="M635" s="309">
        <v>11.48</v>
      </c>
      <c r="N635" s="310">
        <v>0.94</v>
      </c>
      <c r="O635" s="309">
        <v>30.64</v>
      </c>
      <c r="P635" s="309">
        <v>30.78</v>
      </c>
      <c r="Q635" s="309">
        <v>3.02</v>
      </c>
      <c r="R635" s="310">
        <v>0.995</v>
      </c>
      <c r="S635" s="311">
        <v>120</v>
      </c>
      <c r="T635" s="312"/>
    </row>
    <row r="636" spans="1:20" x14ac:dyDescent="0.2">
      <c r="A636" s="312"/>
      <c r="B636" s="294" t="s">
        <v>9558</v>
      </c>
      <c r="C636" s="309">
        <v>43.42</v>
      </c>
      <c r="D636" s="309">
        <v>43.43</v>
      </c>
      <c r="E636" s="309">
        <v>0.65</v>
      </c>
      <c r="F636" s="310">
        <v>1</v>
      </c>
      <c r="G636" s="309">
        <v>29.27</v>
      </c>
      <c r="H636" s="309">
        <v>30.24</v>
      </c>
      <c r="I636" s="309">
        <v>7.59</v>
      </c>
      <c r="J636" s="310">
        <v>0.96799999999999997</v>
      </c>
      <c r="K636" s="309">
        <v>31.16</v>
      </c>
      <c r="L636" s="309">
        <v>32.19</v>
      </c>
      <c r="M636" s="309">
        <v>8.08</v>
      </c>
      <c r="N636" s="310">
        <v>0.96799999999999997</v>
      </c>
      <c r="O636" s="309">
        <v>31.28</v>
      </c>
      <c r="P636" s="309">
        <v>31.29</v>
      </c>
      <c r="Q636" s="309">
        <v>0.96</v>
      </c>
      <c r="R636" s="310">
        <v>1</v>
      </c>
      <c r="S636" s="311">
        <v>120</v>
      </c>
      <c r="T636" s="312"/>
    </row>
    <row r="637" spans="1:20" x14ac:dyDescent="0.2">
      <c r="A637" s="312"/>
      <c r="B637" s="294" t="s">
        <v>9559</v>
      </c>
      <c r="C637" s="309">
        <v>39</v>
      </c>
      <c r="D637" s="309">
        <v>43.78</v>
      </c>
      <c r="E637" s="309">
        <v>19.89</v>
      </c>
      <c r="F637" s="310">
        <v>0.89100000000000001</v>
      </c>
      <c r="G637" s="309">
        <v>24.84</v>
      </c>
      <c r="H637" s="309">
        <v>29.44</v>
      </c>
      <c r="I637" s="309">
        <v>15.8</v>
      </c>
      <c r="J637" s="310">
        <v>0.84399999999999997</v>
      </c>
      <c r="K637" s="309">
        <v>24.56</v>
      </c>
      <c r="L637" s="309">
        <v>29.11</v>
      </c>
      <c r="M637" s="309">
        <v>15.62</v>
      </c>
      <c r="N637" s="310">
        <v>0.84399999999999997</v>
      </c>
      <c r="O637" s="309">
        <v>23.45</v>
      </c>
      <c r="P637" s="309">
        <v>24.13</v>
      </c>
      <c r="Q637" s="309">
        <v>5.66</v>
      </c>
      <c r="R637" s="310">
        <v>0.97199999999999998</v>
      </c>
      <c r="S637" s="311">
        <v>50</v>
      </c>
      <c r="T637" s="312"/>
    </row>
    <row r="638" spans="1:20" x14ac:dyDescent="0.2">
      <c r="A638" s="312"/>
      <c r="B638" s="294" t="s">
        <v>9560</v>
      </c>
      <c r="C638" s="309">
        <v>33.840000000000003</v>
      </c>
      <c r="D638" s="309">
        <v>37.15</v>
      </c>
      <c r="E638" s="309">
        <v>15.32</v>
      </c>
      <c r="F638" s="310">
        <v>0.91100000000000003</v>
      </c>
      <c r="G638" s="309">
        <v>22.69</v>
      </c>
      <c r="H638" s="309">
        <v>26.34</v>
      </c>
      <c r="I638" s="309">
        <v>13.39</v>
      </c>
      <c r="J638" s="310">
        <v>0.86099999999999999</v>
      </c>
      <c r="K638" s="309">
        <v>22.43</v>
      </c>
      <c r="L638" s="309">
        <v>26.05</v>
      </c>
      <c r="M638" s="309">
        <v>13.24</v>
      </c>
      <c r="N638" s="310">
        <v>0.86099999999999999</v>
      </c>
      <c r="O638" s="309">
        <v>21.38</v>
      </c>
      <c r="P638" s="309">
        <v>21.81</v>
      </c>
      <c r="Q638" s="309">
        <v>4.34</v>
      </c>
      <c r="R638" s="310">
        <v>0.98</v>
      </c>
      <c r="S638" s="311">
        <v>50</v>
      </c>
      <c r="T638" s="312"/>
    </row>
    <row r="639" spans="1:20" x14ac:dyDescent="0.2">
      <c r="A639" s="312"/>
      <c r="B639" s="294" t="s">
        <v>9561</v>
      </c>
      <c r="C639" s="309">
        <v>34.4</v>
      </c>
      <c r="D639" s="309">
        <v>37.4</v>
      </c>
      <c r="E639" s="309">
        <v>14.67</v>
      </c>
      <c r="F639" s="310">
        <v>0.92</v>
      </c>
      <c r="G639" s="309">
        <v>21.47</v>
      </c>
      <c r="H639" s="309">
        <v>25.12</v>
      </c>
      <c r="I639" s="309">
        <v>13.04</v>
      </c>
      <c r="J639" s="310">
        <v>0.85499999999999998</v>
      </c>
      <c r="K639" s="309">
        <v>20.97</v>
      </c>
      <c r="L639" s="309">
        <v>24.54</v>
      </c>
      <c r="M639" s="309">
        <v>12.74</v>
      </c>
      <c r="N639" s="310">
        <v>0.85499999999999998</v>
      </c>
      <c r="O639" s="309">
        <v>20.440000000000001</v>
      </c>
      <c r="P639" s="309">
        <v>20.72</v>
      </c>
      <c r="Q639" s="309">
        <v>3.42</v>
      </c>
      <c r="R639" s="310">
        <v>0.98599999999999999</v>
      </c>
      <c r="S639" s="311">
        <v>50</v>
      </c>
      <c r="T639" s="312"/>
    </row>
    <row r="640" spans="1:20" x14ac:dyDescent="0.2">
      <c r="A640" s="312"/>
      <c r="B640" s="294" t="s">
        <v>9562</v>
      </c>
      <c r="C640" s="309">
        <v>32.29</v>
      </c>
      <c r="D640" s="309">
        <v>34.61</v>
      </c>
      <c r="E640" s="309">
        <v>12.47</v>
      </c>
      <c r="F640" s="310">
        <v>0.93300000000000005</v>
      </c>
      <c r="G640" s="309">
        <v>20.48</v>
      </c>
      <c r="H640" s="309">
        <v>23.62</v>
      </c>
      <c r="I640" s="309">
        <v>11.77</v>
      </c>
      <c r="J640" s="310">
        <v>0.86699999999999999</v>
      </c>
      <c r="K640" s="309">
        <v>20.010000000000002</v>
      </c>
      <c r="L640" s="309">
        <v>23.08</v>
      </c>
      <c r="M640" s="309">
        <v>11.49</v>
      </c>
      <c r="N640" s="310">
        <v>0.86699999999999999</v>
      </c>
      <c r="O640" s="309">
        <v>19.5</v>
      </c>
      <c r="P640" s="309">
        <v>19.62</v>
      </c>
      <c r="Q640" s="309">
        <v>2.2400000000000002</v>
      </c>
      <c r="R640" s="310">
        <v>0.99299999999999999</v>
      </c>
      <c r="S640" s="311">
        <v>50</v>
      </c>
      <c r="T640" s="312"/>
    </row>
    <row r="641" spans="1:20" x14ac:dyDescent="0.2">
      <c r="A641" s="312"/>
      <c r="B641" s="294" t="s">
        <v>9563</v>
      </c>
      <c r="C641" s="309">
        <v>29.34</v>
      </c>
      <c r="D641" s="309">
        <v>29.83</v>
      </c>
      <c r="E641" s="309">
        <v>5.37</v>
      </c>
      <c r="F641" s="310">
        <v>0.98399999999999999</v>
      </c>
      <c r="G641" s="309">
        <v>25.23</v>
      </c>
      <c r="H641" s="309">
        <v>26.34</v>
      </c>
      <c r="I641" s="309">
        <v>7.56</v>
      </c>
      <c r="J641" s="310">
        <v>0.95799999999999996</v>
      </c>
      <c r="K641" s="309">
        <v>29.61</v>
      </c>
      <c r="L641" s="309">
        <v>30.91</v>
      </c>
      <c r="M641" s="309">
        <v>8.8699999999999992</v>
      </c>
      <c r="N641" s="310">
        <v>0.95799999999999996</v>
      </c>
      <c r="O641" s="309">
        <v>26.69</v>
      </c>
      <c r="P641" s="309">
        <v>26.83</v>
      </c>
      <c r="Q641" s="309">
        <v>2.76</v>
      </c>
      <c r="R641" s="310">
        <v>0.995</v>
      </c>
      <c r="S641" s="311">
        <v>60</v>
      </c>
      <c r="T641" s="312"/>
    </row>
    <row r="642" spans="1:20" x14ac:dyDescent="0.2">
      <c r="A642" s="312"/>
      <c r="B642" s="294" t="s">
        <v>9564</v>
      </c>
      <c r="C642" s="309">
        <v>29.01</v>
      </c>
      <c r="D642" s="309">
        <v>29.33</v>
      </c>
      <c r="E642" s="309">
        <v>4.32</v>
      </c>
      <c r="F642" s="310">
        <v>0.98899999999999999</v>
      </c>
      <c r="G642" s="309">
        <v>25.31</v>
      </c>
      <c r="H642" s="309">
        <v>26.19</v>
      </c>
      <c r="I642" s="309">
        <v>6.74</v>
      </c>
      <c r="J642" s="310">
        <v>0.96599999999999997</v>
      </c>
      <c r="K642" s="309">
        <v>29.71</v>
      </c>
      <c r="L642" s="309">
        <v>30.74</v>
      </c>
      <c r="M642" s="309">
        <v>7.91</v>
      </c>
      <c r="N642" s="310">
        <v>0.96599999999999997</v>
      </c>
      <c r="O642" s="309">
        <v>26.78</v>
      </c>
      <c r="P642" s="309">
        <v>26.85</v>
      </c>
      <c r="Q642" s="309">
        <v>2.02</v>
      </c>
      <c r="R642" s="310">
        <v>0.997</v>
      </c>
      <c r="S642" s="311">
        <v>60</v>
      </c>
      <c r="T642" s="312"/>
    </row>
    <row r="643" spans="1:20" x14ac:dyDescent="0.2">
      <c r="A643" s="312"/>
      <c r="B643" s="294" t="s">
        <v>9565</v>
      </c>
      <c r="C643" s="309">
        <v>22.37</v>
      </c>
      <c r="D643" s="309">
        <v>22.42</v>
      </c>
      <c r="E643" s="309">
        <v>-1.48</v>
      </c>
      <c r="F643" s="310">
        <v>0.998</v>
      </c>
      <c r="G643" s="309">
        <v>21.51</v>
      </c>
      <c r="H643" s="309">
        <v>21.78</v>
      </c>
      <c r="I643" s="309">
        <v>3.43</v>
      </c>
      <c r="J643" s="310">
        <v>0.98799999999999999</v>
      </c>
      <c r="K643" s="309">
        <v>23.23</v>
      </c>
      <c r="L643" s="309">
        <v>23.52</v>
      </c>
      <c r="M643" s="309">
        <v>3.71</v>
      </c>
      <c r="N643" s="310">
        <v>0.98799999999999999</v>
      </c>
      <c r="O643" s="309">
        <v>22.98</v>
      </c>
      <c r="P643" s="309">
        <v>23.32</v>
      </c>
      <c r="Q643" s="309">
        <v>4</v>
      </c>
      <c r="R643" s="310">
        <v>0.98499999999999999</v>
      </c>
      <c r="S643" s="311">
        <v>60</v>
      </c>
      <c r="T643" s="312"/>
    </row>
    <row r="644" spans="1:20" x14ac:dyDescent="0.2">
      <c r="A644" s="312"/>
      <c r="B644" s="294" t="s">
        <v>9566</v>
      </c>
      <c r="C644" s="309">
        <v>24.59</v>
      </c>
      <c r="D644" s="309">
        <v>24.6</v>
      </c>
      <c r="E644" s="309">
        <v>-0.68</v>
      </c>
      <c r="F644" s="310">
        <v>1</v>
      </c>
      <c r="G644" s="309">
        <v>23.6</v>
      </c>
      <c r="H644" s="309">
        <v>23.95</v>
      </c>
      <c r="I644" s="309">
        <v>4.1100000000000003</v>
      </c>
      <c r="J644" s="310">
        <v>0.98499999999999999</v>
      </c>
      <c r="K644" s="309">
        <v>25.48</v>
      </c>
      <c r="L644" s="309">
        <v>25.87</v>
      </c>
      <c r="M644" s="309">
        <v>4.4400000000000004</v>
      </c>
      <c r="N644" s="310">
        <v>0.98499999999999999</v>
      </c>
      <c r="O644" s="309">
        <v>25.21</v>
      </c>
      <c r="P644" s="309">
        <v>25.6</v>
      </c>
      <c r="Q644" s="309">
        <v>4.5</v>
      </c>
      <c r="R644" s="310">
        <v>0.98399999999999999</v>
      </c>
      <c r="S644" s="311">
        <v>60</v>
      </c>
      <c r="T644" s="312"/>
    </row>
    <row r="645" spans="1:20" x14ac:dyDescent="0.2">
      <c r="A645" s="312"/>
      <c r="B645" s="294" t="s">
        <v>9567</v>
      </c>
      <c r="C645" s="309">
        <v>28.07</v>
      </c>
      <c r="D645" s="309">
        <v>28.14</v>
      </c>
      <c r="E645" s="309">
        <v>-2.0699999999999998</v>
      </c>
      <c r="F645" s="310">
        <v>0.997</v>
      </c>
      <c r="G645" s="309">
        <v>19.52</v>
      </c>
      <c r="H645" s="309">
        <v>19.559999999999999</v>
      </c>
      <c r="I645" s="309">
        <v>1.31</v>
      </c>
      <c r="J645" s="310">
        <v>0.998</v>
      </c>
      <c r="K645" s="309">
        <v>21.42</v>
      </c>
      <c r="L645" s="309">
        <v>21.47</v>
      </c>
      <c r="M645" s="309">
        <v>1.44</v>
      </c>
      <c r="N645" s="310">
        <v>0.998</v>
      </c>
      <c r="O645" s="309">
        <v>19.48</v>
      </c>
      <c r="P645" s="309">
        <v>19.64</v>
      </c>
      <c r="Q645" s="309">
        <v>2.5</v>
      </c>
      <c r="R645" s="310">
        <v>0.99199999999999999</v>
      </c>
      <c r="S645" s="311">
        <v>40</v>
      </c>
      <c r="T645" s="312"/>
    </row>
    <row r="646" spans="1:20" x14ac:dyDescent="0.2">
      <c r="A646" s="312"/>
      <c r="B646" s="294" t="s">
        <v>9568</v>
      </c>
      <c r="C646" s="309">
        <v>30.39</v>
      </c>
      <c r="D646" s="309">
        <v>30.49</v>
      </c>
      <c r="E646" s="309">
        <v>-2.38</v>
      </c>
      <c r="F646" s="310">
        <v>0.997</v>
      </c>
      <c r="G646" s="309">
        <v>21.93</v>
      </c>
      <c r="H646" s="309">
        <v>21.97</v>
      </c>
      <c r="I646" s="309">
        <v>1.34</v>
      </c>
      <c r="J646" s="310">
        <v>0.998</v>
      </c>
      <c r="K646" s="309">
        <v>24.07</v>
      </c>
      <c r="L646" s="309">
        <v>24.11</v>
      </c>
      <c r="M646" s="309">
        <v>1.47</v>
      </c>
      <c r="N646" s="310">
        <v>0.998</v>
      </c>
      <c r="O646" s="309">
        <v>21.89</v>
      </c>
      <c r="P646" s="309">
        <v>22.02</v>
      </c>
      <c r="Q646" s="309">
        <v>2.4300000000000002</v>
      </c>
      <c r="R646" s="310">
        <v>0.99399999999999999</v>
      </c>
      <c r="S646" s="311">
        <v>40</v>
      </c>
      <c r="T646" s="312"/>
    </row>
    <row r="647" spans="1:20" x14ac:dyDescent="0.2">
      <c r="A647" s="312"/>
      <c r="B647" s="294" t="s">
        <v>9569</v>
      </c>
      <c r="C647" s="309">
        <v>24.8</v>
      </c>
      <c r="D647" s="309">
        <v>25.91</v>
      </c>
      <c r="E647" s="309">
        <v>-7.52</v>
      </c>
      <c r="F647" s="310">
        <v>0.95699999999999996</v>
      </c>
      <c r="G647" s="309">
        <v>20.67</v>
      </c>
      <c r="H647" s="309">
        <v>21.05</v>
      </c>
      <c r="I647" s="309">
        <v>3.98</v>
      </c>
      <c r="J647" s="310">
        <v>0.98199999999999998</v>
      </c>
      <c r="K647" s="309">
        <v>22.44</v>
      </c>
      <c r="L647" s="309">
        <v>22.86</v>
      </c>
      <c r="M647" s="309">
        <v>4.32</v>
      </c>
      <c r="N647" s="310">
        <v>0.98199999999999998</v>
      </c>
      <c r="O647" s="309">
        <v>22.43</v>
      </c>
      <c r="P647" s="309">
        <v>22.43</v>
      </c>
      <c r="Q647" s="309">
        <v>0.22</v>
      </c>
      <c r="R647" s="310">
        <v>1</v>
      </c>
      <c r="S647" s="311">
        <v>40</v>
      </c>
      <c r="T647" s="312"/>
    </row>
    <row r="648" spans="1:20" x14ac:dyDescent="0.2">
      <c r="A648" s="312"/>
      <c r="B648" s="294" t="s">
        <v>9570</v>
      </c>
      <c r="C648" s="309">
        <v>29.41</v>
      </c>
      <c r="D648" s="309">
        <v>29.97</v>
      </c>
      <c r="E648" s="309">
        <v>-5.74</v>
      </c>
      <c r="F648" s="310">
        <v>0.98199999999999998</v>
      </c>
      <c r="G648" s="309">
        <v>23.98</v>
      </c>
      <c r="H648" s="309">
        <v>24.48</v>
      </c>
      <c r="I648" s="309">
        <v>4.92</v>
      </c>
      <c r="J648" s="310">
        <v>0.98</v>
      </c>
      <c r="K648" s="309">
        <v>26.04</v>
      </c>
      <c r="L648" s="309">
        <v>26.58</v>
      </c>
      <c r="M648" s="309">
        <v>5.34</v>
      </c>
      <c r="N648" s="310">
        <v>0.98</v>
      </c>
      <c r="O648" s="309">
        <v>26.02</v>
      </c>
      <c r="P648" s="309">
        <v>26.03</v>
      </c>
      <c r="Q648" s="309">
        <v>0.83</v>
      </c>
      <c r="R648" s="310">
        <v>0.999</v>
      </c>
      <c r="S648" s="311">
        <v>40</v>
      </c>
      <c r="T648" s="312"/>
    </row>
    <row r="649" spans="1:20" x14ac:dyDescent="0.2">
      <c r="A649" s="312"/>
      <c r="B649" s="294" t="s">
        <v>9571</v>
      </c>
      <c r="C649" s="309">
        <v>61.82</v>
      </c>
      <c r="D649" s="309">
        <v>61.82</v>
      </c>
      <c r="E649" s="309">
        <v>0.68</v>
      </c>
      <c r="F649" s="310">
        <v>1</v>
      </c>
      <c r="G649" s="309">
        <v>54.9</v>
      </c>
      <c r="H649" s="309">
        <v>55.11</v>
      </c>
      <c r="I649" s="309">
        <v>4.74</v>
      </c>
      <c r="J649" s="310">
        <v>0.996</v>
      </c>
      <c r="K649" s="309">
        <v>58.97</v>
      </c>
      <c r="L649" s="309">
        <v>59.19</v>
      </c>
      <c r="M649" s="309">
        <v>5.09</v>
      </c>
      <c r="N649" s="310">
        <v>0.996</v>
      </c>
      <c r="O649" s="309">
        <v>54.09</v>
      </c>
      <c r="P649" s="309">
        <v>54.09</v>
      </c>
      <c r="Q649" s="309">
        <v>0.62</v>
      </c>
      <c r="R649" s="310">
        <v>1</v>
      </c>
      <c r="S649" s="311">
        <v>120</v>
      </c>
      <c r="T649" s="312"/>
    </row>
    <row r="650" spans="1:20" x14ac:dyDescent="0.2">
      <c r="A650" s="312"/>
      <c r="B650" s="294" t="s">
        <v>9572</v>
      </c>
      <c r="C650" s="309">
        <v>50.56</v>
      </c>
      <c r="D650" s="309">
        <v>51.14</v>
      </c>
      <c r="E650" s="309">
        <v>-7.65</v>
      </c>
      <c r="F650" s="310">
        <v>0.98899999999999999</v>
      </c>
      <c r="G650" s="309">
        <v>48.02</v>
      </c>
      <c r="H650" s="309">
        <v>48.05</v>
      </c>
      <c r="I650" s="309">
        <v>1.8199999999999998</v>
      </c>
      <c r="J650" s="310">
        <v>0.999</v>
      </c>
      <c r="K650" s="309">
        <v>51.57</v>
      </c>
      <c r="L650" s="309">
        <v>51.61</v>
      </c>
      <c r="M650" s="309">
        <v>1.95</v>
      </c>
      <c r="N650" s="310">
        <v>0.999</v>
      </c>
      <c r="O650" s="309">
        <v>47.31</v>
      </c>
      <c r="P650" s="309">
        <v>47.34</v>
      </c>
      <c r="Q650" s="309">
        <v>1.84</v>
      </c>
      <c r="R650" s="310">
        <v>0.999</v>
      </c>
      <c r="S650" s="311">
        <v>120</v>
      </c>
      <c r="T650" s="312"/>
    </row>
    <row r="651" spans="1:20" x14ac:dyDescent="0.2">
      <c r="A651" s="312"/>
      <c r="B651" s="294" t="s">
        <v>9573</v>
      </c>
      <c r="C651" s="309">
        <v>41.46</v>
      </c>
      <c r="D651" s="309">
        <v>42.91</v>
      </c>
      <c r="E651" s="309">
        <v>-11.06</v>
      </c>
      <c r="F651" s="310">
        <v>0.96599999999999997</v>
      </c>
      <c r="G651" s="309">
        <v>35.799999999999997</v>
      </c>
      <c r="H651" s="309">
        <v>35.97</v>
      </c>
      <c r="I651" s="309">
        <v>3.55</v>
      </c>
      <c r="J651" s="310">
        <v>0.995</v>
      </c>
      <c r="K651" s="309">
        <v>35.799999999999997</v>
      </c>
      <c r="L651" s="309">
        <v>35.97</v>
      </c>
      <c r="M651" s="309">
        <v>3.55</v>
      </c>
      <c r="N651" s="310">
        <v>0.995</v>
      </c>
      <c r="O651" s="309">
        <v>35.94</v>
      </c>
      <c r="P651" s="309">
        <v>35.96</v>
      </c>
      <c r="Q651" s="309">
        <v>1.3</v>
      </c>
      <c r="R651" s="310">
        <v>0.999</v>
      </c>
      <c r="S651" s="311">
        <v>120</v>
      </c>
      <c r="T651" s="312"/>
    </row>
    <row r="652" spans="1:20" x14ac:dyDescent="0.2">
      <c r="A652" s="312"/>
      <c r="B652" s="294" t="s">
        <v>9574</v>
      </c>
      <c r="C652" s="309">
        <v>39.11</v>
      </c>
      <c r="D652" s="309">
        <v>42.16</v>
      </c>
      <c r="E652" s="309">
        <v>-15.75</v>
      </c>
      <c r="F652" s="310">
        <v>0.92800000000000005</v>
      </c>
      <c r="G652" s="309">
        <v>34.200000000000003</v>
      </c>
      <c r="H652" s="309">
        <v>35.49</v>
      </c>
      <c r="I652" s="309">
        <v>9.48</v>
      </c>
      <c r="J652" s="310">
        <v>0.96399999999999997</v>
      </c>
      <c r="K652" s="309">
        <v>34.200000000000003</v>
      </c>
      <c r="L652" s="309">
        <v>35.49</v>
      </c>
      <c r="M652" s="309">
        <v>9.48</v>
      </c>
      <c r="N652" s="310">
        <v>0.96399999999999997</v>
      </c>
      <c r="O652" s="309">
        <v>34.33</v>
      </c>
      <c r="P652" s="309">
        <v>34.4</v>
      </c>
      <c r="Q652" s="309">
        <v>2.19</v>
      </c>
      <c r="R652" s="310">
        <v>0.998</v>
      </c>
      <c r="S652" s="311">
        <v>120</v>
      </c>
      <c r="T652" s="312"/>
    </row>
    <row r="653" spans="1:20" x14ac:dyDescent="0.2">
      <c r="A653" s="312"/>
      <c r="B653" s="294" t="s">
        <v>9575</v>
      </c>
      <c r="C653" s="309">
        <v>17.47</v>
      </c>
      <c r="D653" s="309">
        <v>17.75</v>
      </c>
      <c r="E653" s="309">
        <v>-3.13</v>
      </c>
      <c r="F653" s="310">
        <v>0.98399999999999999</v>
      </c>
      <c r="G653" s="309">
        <v>14.37</v>
      </c>
      <c r="H653" s="309">
        <v>14.97</v>
      </c>
      <c r="I653" s="309">
        <v>4.22</v>
      </c>
      <c r="J653" s="310">
        <v>0.95899999999999996</v>
      </c>
      <c r="K653" s="309">
        <v>16.03</v>
      </c>
      <c r="L653" s="309">
        <v>16.7</v>
      </c>
      <c r="M653" s="309">
        <v>4.71</v>
      </c>
      <c r="N653" s="310">
        <v>0.95899999999999996</v>
      </c>
      <c r="O653" s="309">
        <v>14.42</v>
      </c>
      <c r="P653" s="309">
        <v>14.42</v>
      </c>
      <c r="Q653" s="309">
        <v>7.0000000000000007E-2</v>
      </c>
      <c r="R653" s="310">
        <v>1</v>
      </c>
      <c r="S653" s="311">
        <v>40</v>
      </c>
      <c r="T653" s="312"/>
    </row>
    <row r="654" spans="1:20" x14ac:dyDescent="0.2">
      <c r="A654" s="312"/>
      <c r="B654" s="294" t="s">
        <v>9576</v>
      </c>
      <c r="C654" s="309">
        <v>18.399999999999999</v>
      </c>
      <c r="D654" s="309">
        <v>18.670000000000002</v>
      </c>
      <c r="E654" s="309">
        <v>-3.17</v>
      </c>
      <c r="F654" s="310">
        <v>0.98499999999999999</v>
      </c>
      <c r="G654" s="309">
        <v>14.18</v>
      </c>
      <c r="H654" s="309">
        <v>14.8</v>
      </c>
      <c r="I654" s="309">
        <v>4.2300000000000004</v>
      </c>
      <c r="J654" s="310">
        <v>0.95799999999999996</v>
      </c>
      <c r="K654" s="309">
        <v>15.82</v>
      </c>
      <c r="L654" s="309">
        <v>16.510000000000002</v>
      </c>
      <c r="M654" s="309">
        <v>4.72</v>
      </c>
      <c r="N654" s="310">
        <v>0.95799999999999996</v>
      </c>
      <c r="O654" s="309">
        <v>14.24</v>
      </c>
      <c r="P654" s="309">
        <v>15.12</v>
      </c>
      <c r="Q654" s="309">
        <v>5.08</v>
      </c>
      <c r="R654" s="310">
        <v>0.94199999999999995</v>
      </c>
      <c r="S654" s="311">
        <v>40</v>
      </c>
      <c r="T654" s="312"/>
    </row>
    <row r="655" spans="1:20" x14ac:dyDescent="0.2">
      <c r="A655" s="312"/>
      <c r="B655" s="294" t="s">
        <v>9577</v>
      </c>
      <c r="C655" s="309">
        <v>15.33</v>
      </c>
      <c r="D655" s="309">
        <v>16.48</v>
      </c>
      <c r="E655" s="309">
        <v>-6.06</v>
      </c>
      <c r="F655" s="310">
        <v>0.93</v>
      </c>
      <c r="G655" s="309">
        <v>10.42</v>
      </c>
      <c r="H655" s="309">
        <v>10.55</v>
      </c>
      <c r="I655" s="309">
        <v>1.64</v>
      </c>
      <c r="J655" s="310">
        <v>0.98799999999999999</v>
      </c>
      <c r="K655" s="309">
        <v>12.51</v>
      </c>
      <c r="L655" s="309">
        <v>12.67</v>
      </c>
      <c r="M655" s="309">
        <v>1.97</v>
      </c>
      <c r="N655" s="310">
        <v>0.98799999999999999</v>
      </c>
      <c r="O655" s="309">
        <v>12.09</v>
      </c>
      <c r="P655" s="309">
        <v>12.4</v>
      </c>
      <c r="Q655" s="309">
        <v>2.76</v>
      </c>
      <c r="R655" s="310">
        <v>0.97499999999999998</v>
      </c>
      <c r="S655" s="311">
        <v>40</v>
      </c>
      <c r="T655" s="312"/>
    </row>
    <row r="656" spans="1:20" x14ac:dyDescent="0.2">
      <c r="A656" s="312"/>
      <c r="B656" s="294" t="s">
        <v>9578</v>
      </c>
      <c r="C656" s="309">
        <v>17.190000000000001</v>
      </c>
      <c r="D656" s="309">
        <v>17.88</v>
      </c>
      <c r="E656" s="309">
        <v>-4.92</v>
      </c>
      <c r="F656" s="310">
        <v>0.96099999999999997</v>
      </c>
      <c r="G656" s="309">
        <v>11.09</v>
      </c>
      <c r="H656" s="309">
        <v>11.25</v>
      </c>
      <c r="I656" s="309">
        <v>1.88</v>
      </c>
      <c r="J656" s="310">
        <v>0.98599999999999999</v>
      </c>
      <c r="K656" s="309">
        <v>13.32</v>
      </c>
      <c r="L656" s="309">
        <v>13.51</v>
      </c>
      <c r="M656" s="309">
        <v>2.2599999999999998</v>
      </c>
      <c r="N656" s="310">
        <v>0.98599999999999999</v>
      </c>
      <c r="O656" s="309">
        <v>12.84</v>
      </c>
      <c r="P656" s="309">
        <v>13.26</v>
      </c>
      <c r="Q656" s="309">
        <v>3.34</v>
      </c>
      <c r="R656" s="310">
        <v>0.96799999999999997</v>
      </c>
      <c r="S656" s="311">
        <v>40</v>
      </c>
      <c r="T656" s="312"/>
    </row>
    <row r="657" spans="1:20" x14ac:dyDescent="0.2">
      <c r="A657" s="312"/>
      <c r="B657" s="294" t="s">
        <v>9579</v>
      </c>
      <c r="C657" s="309">
        <v>43.06</v>
      </c>
      <c r="D657" s="309">
        <v>43.45</v>
      </c>
      <c r="E657" s="309">
        <v>5.81</v>
      </c>
      <c r="F657" s="310">
        <v>0.99099999999999999</v>
      </c>
      <c r="G657" s="309">
        <v>36.67</v>
      </c>
      <c r="H657" s="309">
        <v>36.89</v>
      </c>
      <c r="I657" s="309">
        <v>4.09</v>
      </c>
      <c r="J657" s="310">
        <v>0.99399999999999999</v>
      </c>
      <c r="K657" s="309">
        <v>40.93</v>
      </c>
      <c r="L657" s="309">
        <v>41.19</v>
      </c>
      <c r="M657" s="309">
        <v>4.57</v>
      </c>
      <c r="N657" s="310">
        <v>0.99399999999999999</v>
      </c>
      <c r="O657" s="309">
        <v>37.83</v>
      </c>
      <c r="P657" s="309">
        <v>37.86</v>
      </c>
      <c r="Q657" s="309">
        <v>1.39</v>
      </c>
      <c r="R657" s="310">
        <v>0.999</v>
      </c>
      <c r="S657" s="311">
        <v>60</v>
      </c>
      <c r="T657" s="312"/>
    </row>
    <row r="658" spans="1:20" x14ac:dyDescent="0.2">
      <c r="A658" s="312"/>
      <c r="B658" s="294" t="s">
        <v>9580</v>
      </c>
      <c r="C658" s="309">
        <v>37.76</v>
      </c>
      <c r="D658" s="309">
        <v>37.78</v>
      </c>
      <c r="E658" s="309">
        <v>1.24</v>
      </c>
      <c r="F658" s="310">
        <v>0.999</v>
      </c>
      <c r="G658" s="309">
        <v>33.090000000000003</v>
      </c>
      <c r="H658" s="309">
        <v>33.32</v>
      </c>
      <c r="I658" s="309">
        <v>3.93</v>
      </c>
      <c r="J658" s="310">
        <v>0.99299999999999999</v>
      </c>
      <c r="K658" s="309">
        <v>36.94</v>
      </c>
      <c r="L658" s="309">
        <v>37.200000000000003</v>
      </c>
      <c r="M658" s="309">
        <v>4.3899999999999997</v>
      </c>
      <c r="N658" s="310">
        <v>0.99299999999999999</v>
      </c>
      <c r="O658" s="309">
        <v>34.42</v>
      </c>
      <c r="P658" s="309">
        <v>34.630000000000003</v>
      </c>
      <c r="Q658" s="309">
        <v>3.78</v>
      </c>
      <c r="R658" s="310">
        <v>0.99399999999999999</v>
      </c>
      <c r="S658" s="311">
        <v>60</v>
      </c>
      <c r="T658" s="312"/>
    </row>
    <row r="659" spans="1:20" x14ac:dyDescent="0.2">
      <c r="A659" s="312"/>
      <c r="B659" s="294" t="s">
        <v>9581</v>
      </c>
      <c r="C659" s="309">
        <v>35.520000000000003</v>
      </c>
      <c r="D659" s="309">
        <v>35.549999999999997</v>
      </c>
      <c r="E659" s="309">
        <v>1.33</v>
      </c>
      <c r="F659" s="310">
        <v>0.999</v>
      </c>
      <c r="G659" s="309">
        <v>29.32</v>
      </c>
      <c r="H659" s="309">
        <v>29.57</v>
      </c>
      <c r="I659" s="309">
        <v>3.77</v>
      </c>
      <c r="J659" s="310">
        <v>0.99199999999999999</v>
      </c>
      <c r="K659" s="309">
        <v>32.020000000000003</v>
      </c>
      <c r="L659" s="309">
        <v>32.29</v>
      </c>
      <c r="M659" s="309">
        <v>4.12</v>
      </c>
      <c r="N659" s="310">
        <v>0.99199999999999999</v>
      </c>
      <c r="O659" s="309">
        <v>31.74</v>
      </c>
      <c r="P659" s="309">
        <v>31.8</v>
      </c>
      <c r="Q659" s="309">
        <v>2.0299999999999998</v>
      </c>
      <c r="R659" s="310">
        <v>0.998</v>
      </c>
      <c r="S659" s="311">
        <v>60</v>
      </c>
      <c r="T659" s="312"/>
    </row>
    <row r="660" spans="1:20" x14ac:dyDescent="0.2">
      <c r="A660" s="312"/>
      <c r="B660" s="294" t="s">
        <v>9582</v>
      </c>
      <c r="C660" s="309">
        <v>32.619999999999997</v>
      </c>
      <c r="D660" s="309">
        <v>32.659999999999997</v>
      </c>
      <c r="E660" s="309">
        <v>-1.67</v>
      </c>
      <c r="F660" s="310">
        <v>0.999</v>
      </c>
      <c r="G660" s="309">
        <v>28.73</v>
      </c>
      <c r="H660" s="309">
        <v>28.85</v>
      </c>
      <c r="I660" s="309">
        <v>2.63</v>
      </c>
      <c r="J660" s="310">
        <v>0.996</v>
      </c>
      <c r="K660" s="309">
        <v>31.37</v>
      </c>
      <c r="L660" s="309">
        <v>31.5</v>
      </c>
      <c r="M660" s="309">
        <v>2.87</v>
      </c>
      <c r="N660" s="310">
        <v>0.996</v>
      </c>
      <c r="O660" s="309">
        <v>31.09</v>
      </c>
      <c r="P660" s="309">
        <v>31.09</v>
      </c>
      <c r="Q660" s="309">
        <v>0.14000000000000001</v>
      </c>
      <c r="R660" s="310">
        <v>1</v>
      </c>
      <c r="S660" s="311">
        <v>60</v>
      </c>
      <c r="T660" s="312"/>
    </row>
    <row r="661" spans="1:20" x14ac:dyDescent="0.2">
      <c r="A661" s="312"/>
      <c r="B661" s="294" t="s">
        <v>9583</v>
      </c>
      <c r="C661" s="309">
        <v>3.91</v>
      </c>
      <c r="D661" s="309">
        <v>4.32</v>
      </c>
      <c r="E661" s="309">
        <v>1.85</v>
      </c>
      <c r="F661" s="310">
        <v>0.90300000000000002</v>
      </c>
      <c r="G661" s="309">
        <v>0</v>
      </c>
      <c r="H661" s="309">
        <v>0</v>
      </c>
      <c r="I661" s="309">
        <v>0</v>
      </c>
      <c r="J661" s="310"/>
      <c r="K661" s="309">
        <v>0</v>
      </c>
      <c r="L661" s="309">
        <v>0</v>
      </c>
      <c r="M661" s="309">
        <v>0</v>
      </c>
      <c r="N661" s="310"/>
      <c r="O661" s="309"/>
      <c r="P661" s="309"/>
      <c r="Q661" s="309"/>
      <c r="R661" s="310"/>
      <c r="S661" s="311"/>
      <c r="T661" s="312"/>
    </row>
    <row r="662" spans="1:20" x14ac:dyDescent="0.2">
      <c r="A662" s="312"/>
      <c r="B662" s="294" t="s">
        <v>9584</v>
      </c>
      <c r="C662" s="309">
        <v>4.08</v>
      </c>
      <c r="D662" s="309">
        <v>4.47</v>
      </c>
      <c r="E662" s="309">
        <v>1.81</v>
      </c>
      <c r="F662" s="310">
        <v>0.91400000000000003</v>
      </c>
      <c r="G662" s="309">
        <v>0</v>
      </c>
      <c r="H662" s="309">
        <v>0</v>
      </c>
      <c r="I662" s="309">
        <v>0</v>
      </c>
      <c r="J662" s="310"/>
      <c r="K662" s="309">
        <v>0</v>
      </c>
      <c r="L662" s="309">
        <v>0</v>
      </c>
      <c r="M662" s="309">
        <v>0</v>
      </c>
      <c r="N662" s="310"/>
      <c r="O662" s="309"/>
      <c r="P662" s="309"/>
      <c r="Q662" s="309"/>
      <c r="R662" s="310"/>
      <c r="S662" s="311"/>
      <c r="T662" s="312"/>
    </row>
    <row r="663" spans="1:20" x14ac:dyDescent="0.2">
      <c r="A663" s="312"/>
      <c r="B663" s="294" t="s">
        <v>9585</v>
      </c>
      <c r="C663" s="309">
        <v>3.3</v>
      </c>
      <c r="D663" s="309">
        <v>3.48</v>
      </c>
      <c r="E663" s="309">
        <v>1.1000000000000001</v>
      </c>
      <c r="F663" s="310">
        <v>0.94799999999999995</v>
      </c>
      <c r="G663" s="309">
        <v>0</v>
      </c>
      <c r="H663" s="309">
        <v>0</v>
      </c>
      <c r="I663" s="309">
        <v>0</v>
      </c>
      <c r="J663" s="310"/>
      <c r="K663" s="309">
        <v>0</v>
      </c>
      <c r="L663" s="309">
        <v>0</v>
      </c>
      <c r="M663" s="309">
        <v>0</v>
      </c>
      <c r="N663" s="310"/>
      <c r="O663" s="309"/>
      <c r="P663" s="309"/>
      <c r="Q663" s="309"/>
      <c r="R663" s="310"/>
      <c r="S663" s="311"/>
      <c r="T663" s="312"/>
    </row>
    <row r="664" spans="1:20" x14ac:dyDescent="0.2">
      <c r="A664" s="312"/>
      <c r="B664" s="294" t="s">
        <v>9586</v>
      </c>
      <c r="C664" s="309">
        <v>3.92</v>
      </c>
      <c r="D664" s="309">
        <v>4.0999999999999996</v>
      </c>
      <c r="E664" s="309">
        <v>1.22</v>
      </c>
      <c r="F664" s="310">
        <v>0.95499999999999996</v>
      </c>
      <c r="G664" s="309">
        <v>0</v>
      </c>
      <c r="H664" s="309">
        <v>0</v>
      </c>
      <c r="I664" s="309">
        <v>0</v>
      </c>
      <c r="J664" s="310"/>
      <c r="K664" s="309">
        <v>0</v>
      </c>
      <c r="L664" s="309">
        <v>0</v>
      </c>
      <c r="M664" s="309">
        <v>0</v>
      </c>
      <c r="N664" s="310"/>
      <c r="O664" s="309"/>
      <c r="P664" s="309"/>
      <c r="Q664" s="309"/>
      <c r="R664" s="310"/>
      <c r="S664" s="311"/>
      <c r="T664" s="312"/>
    </row>
    <row r="665" spans="1:20" x14ac:dyDescent="0.2">
      <c r="A665" s="312"/>
      <c r="B665" s="294" t="s">
        <v>9587</v>
      </c>
      <c r="C665" s="309">
        <v>60.39</v>
      </c>
      <c r="D665" s="309">
        <v>60.85</v>
      </c>
      <c r="E665" s="309">
        <v>7.43</v>
      </c>
      <c r="F665" s="310">
        <v>0.99299999999999999</v>
      </c>
      <c r="G665" s="309">
        <v>27.8</v>
      </c>
      <c r="H665" s="309">
        <v>28.74</v>
      </c>
      <c r="I665" s="309">
        <v>7.26</v>
      </c>
      <c r="J665" s="310">
        <v>0.96799999999999997</v>
      </c>
      <c r="K665" s="309">
        <v>31.89</v>
      </c>
      <c r="L665" s="309">
        <v>32.96</v>
      </c>
      <c r="M665" s="309">
        <v>8.33</v>
      </c>
      <c r="N665" s="310">
        <v>0.96799999999999997</v>
      </c>
      <c r="O665" s="309">
        <v>29.3</v>
      </c>
      <c r="P665" s="309">
        <v>29.43</v>
      </c>
      <c r="Q665" s="309">
        <v>2.78</v>
      </c>
      <c r="R665" s="310">
        <v>0.996</v>
      </c>
      <c r="S665" s="311">
        <v>60</v>
      </c>
      <c r="T665" s="312"/>
    </row>
    <row r="666" spans="1:20" x14ac:dyDescent="0.2">
      <c r="A666" s="312"/>
      <c r="B666" s="294" t="s">
        <v>9588</v>
      </c>
      <c r="C666" s="309">
        <v>61.71</v>
      </c>
      <c r="D666" s="309">
        <v>61.8</v>
      </c>
      <c r="E666" s="309">
        <v>3.23</v>
      </c>
      <c r="F666" s="310">
        <v>0.999</v>
      </c>
      <c r="G666" s="309">
        <v>28.02</v>
      </c>
      <c r="H666" s="309">
        <v>28.83</v>
      </c>
      <c r="I666" s="309">
        <v>6.77</v>
      </c>
      <c r="J666" s="310">
        <v>0.97199999999999998</v>
      </c>
      <c r="K666" s="309">
        <v>32.14</v>
      </c>
      <c r="L666" s="309">
        <v>33.06</v>
      </c>
      <c r="M666" s="309">
        <v>7.77</v>
      </c>
      <c r="N666" s="310">
        <v>0.97199999999999998</v>
      </c>
      <c r="O666" s="309">
        <v>29.53</v>
      </c>
      <c r="P666" s="309">
        <v>29.57</v>
      </c>
      <c r="Q666" s="309">
        <v>1.51</v>
      </c>
      <c r="R666" s="310">
        <v>0.999</v>
      </c>
      <c r="S666" s="311">
        <v>60</v>
      </c>
      <c r="T666" s="312"/>
    </row>
    <row r="667" spans="1:20" x14ac:dyDescent="0.2">
      <c r="A667" s="312"/>
      <c r="B667" s="294" t="s">
        <v>9589</v>
      </c>
      <c r="C667" s="309">
        <v>41.82</v>
      </c>
      <c r="D667" s="309">
        <v>42.02</v>
      </c>
      <c r="E667" s="309">
        <v>-4.0999999999999996</v>
      </c>
      <c r="F667" s="310">
        <v>0.995</v>
      </c>
      <c r="G667" s="309">
        <v>24.09</v>
      </c>
      <c r="H667" s="309">
        <v>24.24</v>
      </c>
      <c r="I667" s="309">
        <v>2.66</v>
      </c>
      <c r="J667" s="310">
        <v>0.99399999999999999</v>
      </c>
      <c r="K667" s="309">
        <v>26.5</v>
      </c>
      <c r="L667" s="309">
        <v>26.66</v>
      </c>
      <c r="M667" s="309">
        <v>2.92</v>
      </c>
      <c r="N667" s="310">
        <v>0.99399999999999999</v>
      </c>
      <c r="O667" s="309">
        <v>26.68</v>
      </c>
      <c r="P667" s="309">
        <v>26.87</v>
      </c>
      <c r="Q667" s="309">
        <v>3.2</v>
      </c>
      <c r="R667" s="310">
        <v>0.99299999999999999</v>
      </c>
      <c r="S667" s="311">
        <v>60</v>
      </c>
      <c r="T667" s="312"/>
    </row>
    <row r="668" spans="1:20" x14ac:dyDescent="0.2">
      <c r="A668" s="312"/>
      <c r="B668" s="294" t="s">
        <v>9590</v>
      </c>
      <c r="C668" s="309">
        <v>45.41</v>
      </c>
      <c r="D668" s="309">
        <v>45.54</v>
      </c>
      <c r="E668" s="309">
        <v>-3.42</v>
      </c>
      <c r="F668" s="310">
        <v>0.997</v>
      </c>
      <c r="G668" s="309">
        <v>26.83</v>
      </c>
      <c r="H668" s="309">
        <v>27</v>
      </c>
      <c r="I668" s="309">
        <v>3.01</v>
      </c>
      <c r="J668" s="310">
        <v>0.99399999999999999</v>
      </c>
      <c r="K668" s="309">
        <v>29.51</v>
      </c>
      <c r="L668" s="309">
        <v>29.69</v>
      </c>
      <c r="M668" s="309">
        <v>3.31</v>
      </c>
      <c r="N668" s="310">
        <v>0.99399999999999999</v>
      </c>
      <c r="O668" s="309">
        <v>29.71</v>
      </c>
      <c r="P668" s="309">
        <v>29.91</v>
      </c>
      <c r="Q668" s="309">
        <v>3.44</v>
      </c>
      <c r="R668" s="310">
        <v>0.99299999999999999</v>
      </c>
      <c r="S668" s="311">
        <v>60</v>
      </c>
      <c r="T668" s="312"/>
    </row>
    <row r="669" spans="1:20" x14ac:dyDescent="0.2">
      <c r="A669" s="312"/>
      <c r="B669" s="294" t="s">
        <v>9591</v>
      </c>
      <c r="C669" s="309">
        <v>13.62</v>
      </c>
      <c r="D669" s="309">
        <v>16.489999999999998</v>
      </c>
      <c r="E669" s="309">
        <v>9.3000000000000007</v>
      </c>
      <c r="F669" s="310">
        <v>0.82599999999999996</v>
      </c>
      <c r="G669" s="309">
        <v>15.41</v>
      </c>
      <c r="H669" s="309">
        <v>17.239999999999998</v>
      </c>
      <c r="I669" s="309">
        <v>7.74</v>
      </c>
      <c r="J669" s="310">
        <v>0.89400000000000002</v>
      </c>
      <c r="K669" s="309">
        <v>17.690000000000001</v>
      </c>
      <c r="L669" s="309">
        <v>19.79</v>
      </c>
      <c r="M669" s="309">
        <v>8.8800000000000008</v>
      </c>
      <c r="N669" s="310">
        <v>0.89400000000000002</v>
      </c>
      <c r="O669" s="309">
        <v>17.16</v>
      </c>
      <c r="P669" s="309">
        <v>17.920000000000002</v>
      </c>
      <c r="Q669" s="309">
        <v>5.16</v>
      </c>
      <c r="R669" s="310">
        <v>0.95799999999999996</v>
      </c>
      <c r="S669" s="311">
        <v>50</v>
      </c>
      <c r="T669" s="312"/>
    </row>
    <row r="670" spans="1:20" x14ac:dyDescent="0.2">
      <c r="A670" s="312"/>
      <c r="B670" s="294" t="s">
        <v>9592</v>
      </c>
      <c r="C670" s="309">
        <v>11.91</v>
      </c>
      <c r="D670" s="309">
        <v>14.16</v>
      </c>
      <c r="E670" s="309">
        <v>7.65</v>
      </c>
      <c r="F670" s="310">
        <v>0.84099999999999997</v>
      </c>
      <c r="G670" s="309">
        <v>14.49</v>
      </c>
      <c r="H670" s="309">
        <v>15.96</v>
      </c>
      <c r="I670" s="309">
        <v>6.69</v>
      </c>
      <c r="J670" s="310">
        <v>0.90800000000000003</v>
      </c>
      <c r="K670" s="309">
        <v>16.64</v>
      </c>
      <c r="L670" s="309">
        <v>18.329999999999998</v>
      </c>
      <c r="M670" s="309">
        <v>7.68</v>
      </c>
      <c r="N670" s="310">
        <v>0.90800000000000003</v>
      </c>
      <c r="O670" s="309">
        <v>16.22</v>
      </c>
      <c r="P670" s="309">
        <v>16.690000000000001</v>
      </c>
      <c r="Q670" s="309">
        <v>3.94</v>
      </c>
      <c r="R670" s="310">
        <v>0.97199999999999998</v>
      </c>
      <c r="S670" s="311">
        <v>50</v>
      </c>
      <c r="T670" s="312"/>
    </row>
    <row r="671" spans="1:20" x14ac:dyDescent="0.2">
      <c r="A671" s="312"/>
      <c r="B671" s="294" t="s">
        <v>9593</v>
      </c>
      <c r="C671" s="309">
        <v>11.43</v>
      </c>
      <c r="D671" s="309">
        <v>12.92</v>
      </c>
      <c r="E671" s="309">
        <v>6.01</v>
      </c>
      <c r="F671" s="310">
        <v>0.88500000000000001</v>
      </c>
      <c r="G671" s="309">
        <v>13.12</v>
      </c>
      <c r="H671" s="309">
        <v>14.08</v>
      </c>
      <c r="I671" s="309">
        <v>5.1100000000000003</v>
      </c>
      <c r="J671" s="310">
        <v>0.93200000000000005</v>
      </c>
      <c r="K671" s="309">
        <v>14.55</v>
      </c>
      <c r="L671" s="309">
        <v>15.61</v>
      </c>
      <c r="M671" s="309">
        <v>5.66</v>
      </c>
      <c r="N671" s="310">
        <v>0.93200000000000005</v>
      </c>
      <c r="O671" s="309">
        <v>15.75</v>
      </c>
      <c r="P671" s="309">
        <v>15.91</v>
      </c>
      <c r="Q671" s="309">
        <v>2.23</v>
      </c>
      <c r="R671" s="310">
        <v>0.99</v>
      </c>
      <c r="S671" s="311">
        <v>50</v>
      </c>
      <c r="T671" s="312"/>
    </row>
    <row r="672" spans="1:20" x14ac:dyDescent="0.2">
      <c r="A672" s="312"/>
      <c r="B672" s="294" t="s">
        <v>9594</v>
      </c>
      <c r="C672" s="309">
        <v>11.13</v>
      </c>
      <c r="D672" s="309">
        <v>12.42</v>
      </c>
      <c r="E672" s="309">
        <v>5.52</v>
      </c>
      <c r="F672" s="310">
        <v>0.89600000000000002</v>
      </c>
      <c r="G672" s="309">
        <v>12.95</v>
      </c>
      <c r="H672" s="309">
        <v>13.94</v>
      </c>
      <c r="I672" s="309">
        <v>5.17</v>
      </c>
      <c r="J672" s="310">
        <v>0.92900000000000005</v>
      </c>
      <c r="K672" s="309">
        <v>14.35</v>
      </c>
      <c r="L672" s="309">
        <v>15.46</v>
      </c>
      <c r="M672" s="309">
        <v>5.73</v>
      </c>
      <c r="N672" s="310">
        <v>0.92900000000000005</v>
      </c>
      <c r="O672" s="309">
        <v>15.76</v>
      </c>
      <c r="P672" s="309">
        <v>15.87</v>
      </c>
      <c r="Q672" s="309">
        <v>1.85</v>
      </c>
      <c r="R672" s="310">
        <v>0.99299999999999999</v>
      </c>
      <c r="S672" s="311">
        <v>50</v>
      </c>
      <c r="T672" s="312"/>
    </row>
    <row r="673" spans="1:20" x14ac:dyDescent="0.2">
      <c r="A673" s="312"/>
      <c r="B673" s="294" t="s">
        <v>9595</v>
      </c>
      <c r="C673" s="309">
        <v>21.04</v>
      </c>
      <c r="D673" s="309">
        <v>21.2</v>
      </c>
      <c r="E673" s="309">
        <v>2.5499999999999998</v>
      </c>
      <c r="F673" s="310">
        <v>0.99299999999999999</v>
      </c>
      <c r="G673" s="309">
        <v>21.95</v>
      </c>
      <c r="H673" s="309">
        <v>22.6</v>
      </c>
      <c r="I673" s="309">
        <v>5.39</v>
      </c>
      <c r="J673" s="310">
        <v>0.97099999999999997</v>
      </c>
      <c r="K673" s="309">
        <v>24.55</v>
      </c>
      <c r="L673" s="309">
        <v>25.28</v>
      </c>
      <c r="M673" s="309">
        <v>6.03</v>
      </c>
      <c r="N673" s="310">
        <v>0.97099999999999997</v>
      </c>
      <c r="O673" s="309">
        <v>22.28</v>
      </c>
      <c r="P673" s="309">
        <v>22.37</v>
      </c>
      <c r="Q673" s="309">
        <v>1.98</v>
      </c>
      <c r="R673" s="310">
        <v>0.996</v>
      </c>
      <c r="S673" s="311">
        <v>45</v>
      </c>
      <c r="T673" s="312"/>
    </row>
    <row r="674" spans="1:20" x14ac:dyDescent="0.2">
      <c r="A674" s="312"/>
      <c r="B674" s="294" t="s">
        <v>9596</v>
      </c>
      <c r="C674" s="309">
        <v>19.45</v>
      </c>
      <c r="D674" s="309">
        <v>19.579999999999998</v>
      </c>
      <c r="E674" s="309">
        <v>2.2000000000000002</v>
      </c>
      <c r="F674" s="310">
        <v>0.99399999999999999</v>
      </c>
      <c r="G674" s="309">
        <v>22.4</v>
      </c>
      <c r="H674" s="309">
        <v>23.02</v>
      </c>
      <c r="I674" s="309">
        <v>5.3</v>
      </c>
      <c r="J674" s="310">
        <v>0.97299999999999998</v>
      </c>
      <c r="K674" s="309">
        <v>25.06</v>
      </c>
      <c r="L674" s="309">
        <v>25.75</v>
      </c>
      <c r="M674" s="309">
        <v>5.93</v>
      </c>
      <c r="N674" s="310">
        <v>0.97299999999999998</v>
      </c>
      <c r="O674" s="309">
        <v>22.74</v>
      </c>
      <c r="P674" s="309">
        <v>22.81</v>
      </c>
      <c r="Q674" s="309">
        <v>1.79</v>
      </c>
      <c r="R674" s="310">
        <v>0.997</v>
      </c>
      <c r="S674" s="311">
        <v>45</v>
      </c>
      <c r="T674" s="312"/>
    </row>
    <row r="675" spans="1:20" x14ac:dyDescent="0.2">
      <c r="A675" s="312"/>
      <c r="B675" s="294" t="s">
        <v>9597</v>
      </c>
      <c r="C675" s="309">
        <v>18.309999999999999</v>
      </c>
      <c r="D675" s="309">
        <v>18.309999999999999</v>
      </c>
      <c r="E675" s="309">
        <v>0.06</v>
      </c>
      <c r="F675" s="310">
        <v>1</v>
      </c>
      <c r="G675" s="309">
        <v>15.23</v>
      </c>
      <c r="H675" s="309">
        <v>15.34</v>
      </c>
      <c r="I675" s="309">
        <v>1.8</v>
      </c>
      <c r="J675" s="310">
        <v>0.99299999999999999</v>
      </c>
      <c r="K675" s="309">
        <v>16.25</v>
      </c>
      <c r="L675" s="309">
        <v>16.37</v>
      </c>
      <c r="M675" s="309">
        <v>1.92</v>
      </c>
      <c r="N675" s="310">
        <v>0.99299999999999999</v>
      </c>
      <c r="O675" s="309">
        <v>16.14</v>
      </c>
      <c r="P675" s="309">
        <v>16.510000000000002</v>
      </c>
      <c r="Q675" s="309">
        <v>3.47</v>
      </c>
      <c r="R675" s="310">
        <v>0.97799999999999998</v>
      </c>
      <c r="S675" s="311">
        <v>45</v>
      </c>
      <c r="T675" s="312"/>
    </row>
    <row r="676" spans="1:20" x14ac:dyDescent="0.2">
      <c r="A676" s="312"/>
      <c r="B676" s="294" t="s">
        <v>9598</v>
      </c>
      <c r="C676" s="309">
        <v>20.83</v>
      </c>
      <c r="D676" s="309">
        <v>20.83</v>
      </c>
      <c r="E676" s="309">
        <v>0.22</v>
      </c>
      <c r="F676" s="310">
        <v>1</v>
      </c>
      <c r="G676" s="309">
        <v>17.489999999999998</v>
      </c>
      <c r="H676" s="309">
        <v>17.57</v>
      </c>
      <c r="I676" s="309">
        <v>1.63</v>
      </c>
      <c r="J676" s="310">
        <v>0.996</v>
      </c>
      <c r="K676" s="309">
        <v>18.66</v>
      </c>
      <c r="L676" s="309">
        <v>18.739999999999998</v>
      </c>
      <c r="M676" s="309">
        <v>1.74</v>
      </c>
      <c r="N676" s="310">
        <v>0.996</v>
      </c>
      <c r="O676" s="309">
        <v>18.53</v>
      </c>
      <c r="P676" s="309">
        <v>18.89</v>
      </c>
      <c r="Q676" s="309">
        <v>3.63</v>
      </c>
      <c r="R676" s="310">
        <v>0.98099999999999998</v>
      </c>
      <c r="S676" s="311">
        <v>45</v>
      </c>
      <c r="T676" s="312"/>
    </row>
    <row r="677" spans="1:20" x14ac:dyDescent="0.2">
      <c r="A677" s="312"/>
      <c r="B677" s="294" t="s">
        <v>9599</v>
      </c>
      <c r="C677" s="309">
        <v>12.92</v>
      </c>
      <c r="D677" s="309">
        <v>14.23</v>
      </c>
      <c r="E677" s="309">
        <v>5.97</v>
      </c>
      <c r="F677" s="310">
        <v>0.90800000000000003</v>
      </c>
      <c r="G677" s="309">
        <v>0</v>
      </c>
      <c r="H677" s="309">
        <v>0</v>
      </c>
      <c r="I677" s="309">
        <v>0</v>
      </c>
      <c r="J677" s="310"/>
      <c r="K677" s="309">
        <v>0</v>
      </c>
      <c r="L677" s="309">
        <v>0</v>
      </c>
      <c r="M677" s="309">
        <v>0</v>
      </c>
      <c r="N677" s="310"/>
      <c r="O677" s="309"/>
      <c r="P677" s="309"/>
      <c r="Q677" s="309"/>
      <c r="R677" s="310"/>
      <c r="S677" s="311"/>
      <c r="T677" s="312"/>
    </row>
    <row r="678" spans="1:20" x14ac:dyDescent="0.2">
      <c r="A678" s="312"/>
      <c r="B678" s="294" t="s">
        <v>9600</v>
      </c>
      <c r="C678" s="309">
        <v>12.73</v>
      </c>
      <c r="D678" s="309">
        <v>13.83</v>
      </c>
      <c r="E678" s="309">
        <v>5.41</v>
      </c>
      <c r="F678" s="310">
        <v>0.92</v>
      </c>
      <c r="G678" s="309">
        <v>0</v>
      </c>
      <c r="H678" s="309">
        <v>0</v>
      </c>
      <c r="I678" s="309">
        <v>0</v>
      </c>
      <c r="J678" s="310"/>
      <c r="K678" s="309">
        <v>0</v>
      </c>
      <c r="L678" s="309">
        <v>0</v>
      </c>
      <c r="M678" s="309">
        <v>0</v>
      </c>
      <c r="N678" s="310"/>
      <c r="O678" s="309"/>
      <c r="P678" s="309"/>
      <c r="Q678" s="309"/>
      <c r="R678" s="310"/>
      <c r="S678" s="311"/>
      <c r="T678" s="312"/>
    </row>
    <row r="679" spans="1:20" x14ac:dyDescent="0.2">
      <c r="A679" s="312"/>
      <c r="B679" s="294" t="s">
        <v>9601</v>
      </c>
      <c r="C679" s="309"/>
      <c r="D679" s="309"/>
      <c r="E679" s="309"/>
      <c r="F679" s="310"/>
      <c r="G679" s="309">
        <v>0</v>
      </c>
      <c r="H679" s="309">
        <v>0</v>
      </c>
      <c r="I679" s="309">
        <v>0</v>
      </c>
      <c r="J679" s="310"/>
      <c r="K679" s="309">
        <v>0</v>
      </c>
      <c r="L679" s="309">
        <v>0</v>
      </c>
      <c r="M679" s="309">
        <v>0</v>
      </c>
      <c r="N679" s="310"/>
      <c r="O679" s="309"/>
      <c r="P679" s="309"/>
      <c r="Q679" s="309"/>
      <c r="R679" s="310"/>
      <c r="S679" s="311"/>
      <c r="T679" s="312"/>
    </row>
    <row r="680" spans="1:20" x14ac:dyDescent="0.2">
      <c r="A680" s="312"/>
      <c r="B680" s="294" t="s">
        <v>9602</v>
      </c>
      <c r="C680" s="309"/>
      <c r="D680" s="309"/>
      <c r="E680" s="309"/>
      <c r="F680" s="310"/>
      <c r="G680" s="309">
        <v>0</v>
      </c>
      <c r="H680" s="309">
        <v>0</v>
      </c>
      <c r="I680" s="309">
        <v>0</v>
      </c>
      <c r="J680" s="310"/>
      <c r="K680" s="309">
        <v>0</v>
      </c>
      <c r="L680" s="309">
        <v>0</v>
      </c>
      <c r="M680" s="309">
        <v>0</v>
      </c>
      <c r="N680" s="310"/>
      <c r="O680" s="309"/>
      <c r="P680" s="309"/>
      <c r="Q680" s="309"/>
      <c r="R680" s="310"/>
      <c r="S680" s="311"/>
      <c r="T680" s="312"/>
    </row>
    <row r="681" spans="1:20" x14ac:dyDescent="0.2">
      <c r="A681" s="312"/>
      <c r="B681" s="294" t="s">
        <v>9603</v>
      </c>
      <c r="C681" s="309">
        <v>27.34</v>
      </c>
      <c r="D681" s="309">
        <v>30.47</v>
      </c>
      <c r="E681" s="309">
        <v>13.44</v>
      </c>
      <c r="F681" s="310">
        <v>0.89700000000000002</v>
      </c>
      <c r="G681" s="309">
        <v>23.64</v>
      </c>
      <c r="H681" s="309">
        <v>25.8</v>
      </c>
      <c r="I681" s="309">
        <v>10.32</v>
      </c>
      <c r="J681" s="310">
        <v>0.91600000000000004</v>
      </c>
      <c r="K681" s="309">
        <v>27.46</v>
      </c>
      <c r="L681" s="309">
        <v>29.96</v>
      </c>
      <c r="M681" s="309">
        <v>11.99</v>
      </c>
      <c r="N681" s="310">
        <v>0.91600000000000004</v>
      </c>
      <c r="O681" s="309">
        <v>25.24</v>
      </c>
      <c r="P681" s="309">
        <v>27.83</v>
      </c>
      <c r="Q681" s="309">
        <v>11.72</v>
      </c>
      <c r="R681" s="310">
        <v>0.90700000000000003</v>
      </c>
      <c r="S681" s="311">
        <v>50</v>
      </c>
      <c r="T681" s="312"/>
    </row>
    <row r="682" spans="1:20" x14ac:dyDescent="0.2">
      <c r="A682" s="312"/>
      <c r="B682" s="294" t="s">
        <v>9604</v>
      </c>
      <c r="C682" s="309">
        <v>25.02</v>
      </c>
      <c r="D682" s="309">
        <v>27.62</v>
      </c>
      <c r="E682" s="309">
        <v>11.7</v>
      </c>
      <c r="F682" s="310">
        <v>0.90600000000000003</v>
      </c>
      <c r="G682" s="309">
        <v>23.81</v>
      </c>
      <c r="H682" s="309">
        <v>25.37</v>
      </c>
      <c r="I682" s="309">
        <v>8.76</v>
      </c>
      <c r="J682" s="310">
        <v>0.93899999999999995</v>
      </c>
      <c r="K682" s="309">
        <v>27.66</v>
      </c>
      <c r="L682" s="309">
        <v>29.47</v>
      </c>
      <c r="M682" s="309">
        <v>10.17</v>
      </c>
      <c r="N682" s="310">
        <v>0.93899999999999995</v>
      </c>
      <c r="O682" s="309">
        <v>25.12</v>
      </c>
      <c r="P682" s="309">
        <v>27.36</v>
      </c>
      <c r="Q682" s="309">
        <v>10.84</v>
      </c>
      <c r="R682" s="310">
        <v>0.91800000000000004</v>
      </c>
      <c r="S682" s="311">
        <v>50</v>
      </c>
      <c r="T682" s="312"/>
    </row>
    <row r="683" spans="1:20" x14ac:dyDescent="0.2">
      <c r="A683" s="312"/>
      <c r="B683" s="294" t="s">
        <v>9605</v>
      </c>
      <c r="C683" s="309">
        <v>19.57</v>
      </c>
      <c r="D683" s="309">
        <v>20.94</v>
      </c>
      <c r="E683" s="309">
        <v>7.44</v>
      </c>
      <c r="F683" s="310">
        <v>0.93500000000000005</v>
      </c>
      <c r="G683" s="309">
        <v>18.059999999999999</v>
      </c>
      <c r="H683" s="309">
        <v>18.649999999999999</v>
      </c>
      <c r="I683" s="309">
        <v>4.67</v>
      </c>
      <c r="J683" s="310">
        <v>0.96799999999999997</v>
      </c>
      <c r="K683" s="309">
        <v>20.58</v>
      </c>
      <c r="L683" s="309">
        <v>21.25</v>
      </c>
      <c r="M683" s="309">
        <v>5.32</v>
      </c>
      <c r="N683" s="310">
        <v>0.96799999999999997</v>
      </c>
      <c r="O683" s="309">
        <v>20.45</v>
      </c>
      <c r="P683" s="309">
        <v>21.58</v>
      </c>
      <c r="Q683" s="309">
        <v>6.89</v>
      </c>
      <c r="R683" s="310">
        <v>0.94799999999999995</v>
      </c>
      <c r="S683" s="311">
        <v>50</v>
      </c>
      <c r="T683" s="312"/>
    </row>
    <row r="684" spans="1:20" x14ac:dyDescent="0.2">
      <c r="A684" s="312"/>
      <c r="B684" s="294" t="s">
        <v>9606</v>
      </c>
      <c r="C684" s="309">
        <v>22.22</v>
      </c>
      <c r="D684" s="309">
        <v>23.42</v>
      </c>
      <c r="E684" s="309">
        <v>7.41</v>
      </c>
      <c r="F684" s="310">
        <v>0.94899999999999995</v>
      </c>
      <c r="G684" s="309">
        <v>18.82</v>
      </c>
      <c r="H684" s="309">
        <v>19.3</v>
      </c>
      <c r="I684" s="309">
        <v>4.28</v>
      </c>
      <c r="J684" s="310">
        <v>0.97499999999999998</v>
      </c>
      <c r="K684" s="309">
        <v>21.44</v>
      </c>
      <c r="L684" s="309">
        <v>21.99</v>
      </c>
      <c r="M684" s="309">
        <v>4.88</v>
      </c>
      <c r="N684" s="310">
        <v>0.97499999999999998</v>
      </c>
      <c r="O684" s="309">
        <v>21.32</v>
      </c>
      <c r="P684" s="309">
        <v>22.17</v>
      </c>
      <c r="Q684" s="309">
        <v>6.1</v>
      </c>
      <c r="R684" s="310">
        <v>0.96099999999999997</v>
      </c>
      <c r="S684" s="311">
        <v>50</v>
      </c>
      <c r="T684" s="312"/>
    </row>
    <row r="685" spans="1:20" x14ac:dyDescent="0.2">
      <c r="A685" s="312"/>
      <c r="B685" s="294" t="s">
        <v>9607</v>
      </c>
      <c r="C685" s="309">
        <v>3.98</v>
      </c>
      <c r="D685" s="309">
        <v>4.42</v>
      </c>
      <c r="E685" s="309">
        <v>1.91</v>
      </c>
      <c r="F685" s="310">
        <v>0.90100000000000002</v>
      </c>
      <c r="G685" s="309">
        <v>0</v>
      </c>
      <c r="H685" s="309">
        <v>0</v>
      </c>
      <c r="I685" s="309">
        <v>0</v>
      </c>
      <c r="J685" s="310"/>
      <c r="K685" s="309">
        <v>0</v>
      </c>
      <c r="L685" s="309">
        <v>0</v>
      </c>
      <c r="M685" s="309">
        <v>0</v>
      </c>
      <c r="N685" s="310"/>
      <c r="O685" s="309"/>
      <c r="P685" s="309"/>
      <c r="Q685" s="309"/>
      <c r="R685" s="310"/>
      <c r="S685" s="311"/>
      <c r="T685" s="312"/>
    </row>
    <row r="686" spans="1:20" x14ac:dyDescent="0.2">
      <c r="A686" s="312"/>
      <c r="B686" s="294" t="s">
        <v>9608</v>
      </c>
      <c r="C686" s="309">
        <v>4.04</v>
      </c>
      <c r="D686" s="309">
        <v>4.3600000000000003</v>
      </c>
      <c r="E686" s="309">
        <v>1.65</v>
      </c>
      <c r="F686" s="310">
        <v>0.92600000000000005</v>
      </c>
      <c r="G686" s="309">
        <v>0</v>
      </c>
      <c r="H686" s="309">
        <v>0</v>
      </c>
      <c r="I686" s="309">
        <v>0</v>
      </c>
      <c r="J686" s="310"/>
      <c r="K686" s="309">
        <v>0</v>
      </c>
      <c r="L686" s="309">
        <v>0</v>
      </c>
      <c r="M686" s="309">
        <v>0</v>
      </c>
      <c r="N686" s="310"/>
      <c r="O686" s="309"/>
      <c r="P686" s="309"/>
      <c r="Q686" s="309"/>
      <c r="R686" s="310"/>
      <c r="S686" s="311"/>
      <c r="T686" s="312"/>
    </row>
    <row r="687" spans="1:20" x14ac:dyDescent="0.2">
      <c r="A687" s="312"/>
      <c r="B687" s="294" t="s">
        <v>9609</v>
      </c>
      <c r="C687" s="309">
        <v>3.96</v>
      </c>
      <c r="D687" s="309">
        <v>4.26</v>
      </c>
      <c r="E687" s="309">
        <v>1.5699999999999998</v>
      </c>
      <c r="F687" s="310">
        <v>0.93</v>
      </c>
      <c r="G687" s="309">
        <v>0</v>
      </c>
      <c r="H687" s="309">
        <v>0</v>
      </c>
      <c r="I687" s="309">
        <v>0</v>
      </c>
      <c r="J687" s="310"/>
      <c r="K687" s="309">
        <v>0</v>
      </c>
      <c r="L687" s="309">
        <v>0</v>
      </c>
      <c r="M687" s="309">
        <v>0</v>
      </c>
      <c r="N687" s="310"/>
      <c r="O687" s="309"/>
      <c r="P687" s="309"/>
      <c r="Q687" s="309"/>
      <c r="R687" s="310"/>
      <c r="S687" s="311"/>
      <c r="T687" s="312"/>
    </row>
    <row r="688" spans="1:20" x14ac:dyDescent="0.2">
      <c r="A688" s="312"/>
      <c r="B688" s="294" t="s">
        <v>9610</v>
      </c>
      <c r="C688" s="309">
        <v>4.0199999999999996</v>
      </c>
      <c r="D688" s="309">
        <v>4.29</v>
      </c>
      <c r="E688" s="309">
        <v>1.49</v>
      </c>
      <c r="F688" s="310">
        <v>0.93799999999999994</v>
      </c>
      <c r="G688" s="309">
        <v>0</v>
      </c>
      <c r="H688" s="309">
        <v>0</v>
      </c>
      <c r="I688" s="309">
        <v>0</v>
      </c>
      <c r="J688" s="310"/>
      <c r="K688" s="309">
        <v>0</v>
      </c>
      <c r="L688" s="309">
        <v>0</v>
      </c>
      <c r="M688" s="309">
        <v>0</v>
      </c>
      <c r="N688" s="310"/>
      <c r="O688" s="309"/>
      <c r="P688" s="309"/>
      <c r="Q688" s="309"/>
      <c r="R688" s="310"/>
      <c r="S688" s="311"/>
      <c r="T688" s="312"/>
    </row>
    <row r="689" spans="1:20" x14ac:dyDescent="0.2">
      <c r="A689" s="312"/>
      <c r="B689" s="294" t="s">
        <v>9611</v>
      </c>
      <c r="C689" s="309">
        <v>7.49</v>
      </c>
      <c r="D689" s="309">
        <v>9</v>
      </c>
      <c r="E689" s="309">
        <v>5</v>
      </c>
      <c r="F689" s="310">
        <v>0.83199999999999996</v>
      </c>
      <c r="G689" s="309">
        <v>6.76</v>
      </c>
      <c r="H689" s="309">
        <v>7.46</v>
      </c>
      <c r="I689" s="309">
        <v>3.14</v>
      </c>
      <c r="J689" s="310">
        <v>0.90700000000000003</v>
      </c>
      <c r="K689" s="309">
        <v>7.81</v>
      </c>
      <c r="L689" s="309">
        <v>8.61</v>
      </c>
      <c r="M689" s="309">
        <v>3.63</v>
      </c>
      <c r="N689" s="310">
        <v>0.90700000000000003</v>
      </c>
      <c r="O689" s="309">
        <v>7.26</v>
      </c>
      <c r="P689" s="309">
        <v>8.23</v>
      </c>
      <c r="Q689" s="309">
        <v>3.87</v>
      </c>
      <c r="R689" s="310">
        <v>0.88200000000000001</v>
      </c>
      <c r="S689" s="311">
        <v>14</v>
      </c>
      <c r="T689" s="312"/>
    </row>
    <row r="690" spans="1:20" x14ac:dyDescent="0.2">
      <c r="A690" s="312"/>
      <c r="B690" s="294" t="s">
        <v>9612</v>
      </c>
      <c r="C690" s="309">
        <v>6.41</v>
      </c>
      <c r="D690" s="309">
        <v>7.68</v>
      </c>
      <c r="E690" s="309">
        <v>4.2300000000000004</v>
      </c>
      <c r="F690" s="310">
        <v>0.83499999999999996</v>
      </c>
      <c r="G690" s="309">
        <v>6.84</v>
      </c>
      <c r="H690" s="309">
        <v>7.26</v>
      </c>
      <c r="I690" s="309">
        <v>2.44</v>
      </c>
      <c r="J690" s="310">
        <v>0.94199999999999995</v>
      </c>
      <c r="K690" s="309">
        <v>7.89</v>
      </c>
      <c r="L690" s="309">
        <v>8.3800000000000008</v>
      </c>
      <c r="M690" s="309">
        <v>2.82</v>
      </c>
      <c r="N690" s="310">
        <v>0.94199999999999995</v>
      </c>
      <c r="O690" s="309">
        <v>7.34</v>
      </c>
      <c r="P690" s="309">
        <v>8.2899999999999991</v>
      </c>
      <c r="Q690" s="309">
        <v>3.85</v>
      </c>
      <c r="R690" s="310">
        <v>0.88500000000000001</v>
      </c>
      <c r="S690" s="311">
        <v>14</v>
      </c>
      <c r="T690" s="312"/>
    </row>
    <row r="691" spans="1:20" x14ac:dyDescent="0.2">
      <c r="A691" s="312"/>
      <c r="B691" s="294" t="s">
        <v>9613</v>
      </c>
      <c r="C691" s="309">
        <v>6.5</v>
      </c>
      <c r="D691" s="309">
        <v>7.84</v>
      </c>
      <c r="E691" s="309">
        <v>4.38</v>
      </c>
      <c r="F691" s="310">
        <v>0.82899999999999996</v>
      </c>
      <c r="G691" s="309">
        <v>6.73</v>
      </c>
      <c r="H691" s="309">
        <v>7.28</v>
      </c>
      <c r="I691" s="309">
        <v>2.78</v>
      </c>
      <c r="J691" s="310">
        <v>0.92400000000000004</v>
      </c>
      <c r="K691" s="309">
        <v>7.36</v>
      </c>
      <c r="L691" s="309">
        <v>7.97</v>
      </c>
      <c r="M691" s="309">
        <v>3.04</v>
      </c>
      <c r="N691" s="310">
        <v>0.92400000000000004</v>
      </c>
      <c r="O691" s="309">
        <v>7.56</v>
      </c>
      <c r="P691" s="309">
        <v>8.58</v>
      </c>
      <c r="Q691" s="309">
        <v>4.04</v>
      </c>
      <c r="R691" s="310">
        <v>0.88200000000000001</v>
      </c>
      <c r="S691" s="311">
        <v>14</v>
      </c>
      <c r="T691" s="312"/>
    </row>
    <row r="692" spans="1:20" x14ac:dyDescent="0.2">
      <c r="A692" s="312"/>
      <c r="B692" s="294" t="s">
        <v>9614</v>
      </c>
      <c r="C692" s="309">
        <v>5.82</v>
      </c>
      <c r="D692" s="309">
        <v>6.97</v>
      </c>
      <c r="E692" s="309">
        <v>3.83</v>
      </c>
      <c r="F692" s="310">
        <v>0.83499999999999996</v>
      </c>
      <c r="G692" s="309">
        <v>6.17</v>
      </c>
      <c r="H692" s="309">
        <v>6.54</v>
      </c>
      <c r="I692" s="309">
        <v>2.1800000000000002</v>
      </c>
      <c r="J692" s="310">
        <v>0.94299999999999995</v>
      </c>
      <c r="K692" s="309">
        <v>6.75</v>
      </c>
      <c r="L692" s="309">
        <v>7.16</v>
      </c>
      <c r="M692" s="309">
        <v>2.39</v>
      </c>
      <c r="N692" s="310">
        <v>0.94299999999999995</v>
      </c>
      <c r="O692" s="309">
        <v>6.93</v>
      </c>
      <c r="P692" s="309">
        <v>7.8</v>
      </c>
      <c r="Q692" s="309">
        <v>3.59</v>
      </c>
      <c r="R692" s="310">
        <v>0.88800000000000001</v>
      </c>
      <c r="S692" s="311">
        <v>14</v>
      </c>
      <c r="T692" s="312"/>
    </row>
    <row r="693" spans="1:20" x14ac:dyDescent="0.2">
      <c r="A693" s="312"/>
      <c r="B693" s="294" t="s">
        <v>9615</v>
      </c>
      <c r="C693" s="309">
        <v>12.58</v>
      </c>
      <c r="D693" s="309">
        <v>12.58</v>
      </c>
      <c r="E693" s="309">
        <v>0.27</v>
      </c>
      <c r="F693" s="310">
        <v>1</v>
      </c>
      <c r="G693" s="309">
        <v>11.15</v>
      </c>
      <c r="H693" s="309">
        <v>12.1</v>
      </c>
      <c r="I693" s="309">
        <v>4.71</v>
      </c>
      <c r="J693" s="310">
        <v>0.92100000000000004</v>
      </c>
      <c r="K693" s="309">
        <v>12.66</v>
      </c>
      <c r="L693" s="309">
        <v>13.75</v>
      </c>
      <c r="M693" s="309">
        <v>5.35</v>
      </c>
      <c r="N693" s="310">
        <v>0.92100000000000004</v>
      </c>
      <c r="O693" s="309">
        <v>11.36</v>
      </c>
      <c r="P693" s="309">
        <v>12.26</v>
      </c>
      <c r="Q693" s="309">
        <v>4.5999999999999996</v>
      </c>
      <c r="R693" s="310">
        <v>0.92700000000000005</v>
      </c>
      <c r="S693" s="311">
        <v>20</v>
      </c>
      <c r="T693" s="312"/>
    </row>
    <row r="694" spans="1:20" x14ac:dyDescent="0.2">
      <c r="A694" s="312"/>
      <c r="B694" s="294" t="s">
        <v>9616</v>
      </c>
      <c r="C694" s="309">
        <v>12.51</v>
      </c>
      <c r="D694" s="309">
        <v>12.51</v>
      </c>
      <c r="E694" s="309">
        <v>0.41</v>
      </c>
      <c r="F694" s="310">
        <v>0.999</v>
      </c>
      <c r="G694" s="309">
        <v>9.83</v>
      </c>
      <c r="H694" s="309">
        <v>10.73</v>
      </c>
      <c r="I694" s="309">
        <v>4.3</v>
      </c>
      <c r="J694" s="310">
        <v>0.91600000000000004</v>
      </c>
      <c r="K694" s="309">
        <v>11.16</v>
      </c>
      <c r="L694" s="309">
        <v>12.19</v>
      </c>
      <c r="M694" s="309">
        <v>4.8899999999999997</v>
      </c>
      <c r="N694" s="310">
        <v>0.91600000000000004</v>
      </c>
      <c r="O694" s="309">
        <v>10.01</v>
      </c>
      <c r="P694" s="309">
        <v>10.89</v>
      </c>
      <c r="Q694" s="309">
        <v>4.29</v>
      </c>
      <c r="R694" s="310">
        <v>0.91900000000000004</v>
      </c>
      <c r="S694" s="311">
        <v>20</v>
      </c>
      <c r="T694" s="312"/>
    </row>
    <row r="695" spans="1:20" x14ac:dyDescent="0.2">
      <c r="A695" s="312"/>
      <c r="B695" s="294" t="s">
        <v>9617</v>
      </c>
      <c r="C695" s="309">
        <v>9.9</v>
      </c>
      <c r="D695" s="309">
        <v>9.94</v>
      </c>
      <c r="E695" s="309">
        <v>-0.88</v>
      </c>
      <c r="F695" s="310">
        <v>0.996</v>
      </c>
      <c r="G695" s="309">
        <v>7.13</v>
      </c>
      <c r="H695" s="309">
        <v>7.67</v>
      </c>
      <c r="I695" s="309">
        <v>2.84</v>
      </c>
      <c r="J695" s="310">
        <v>0.92900000000000005</v>
      </c>
      <c r="K695" s="309">
        <v>6.97</v>
      </c>
      <c r="L695" s="309">
        <v>7.51</v>
      </c>
      <c r="M695" s="309">
        <v>2.78</v>
      </c>
      <c r="N695" s="310">
        <v>0.92900000000000005</v>
      </c>
      <c r="O695" s="309">
        <v>6.85</v>
      </c>
      <c r="P695" s="309">
        <v>7.4</v>
      </c>
      <c r="Q695" s="309">
        <v>2.81</v>
      </c>
      <c r="R695" s="310">
        <v>0.92500000000000004</v>
      </c>
      <c r="S695" s="311">
        <v>20</v>
      </c>
      <c r="T695" s="312"/>
    </row>
    <row r="696" spans="1:20" x14ac:dyDescent="0.2">
      <c r="A696" s="312"/>
      <c r="B696" s="294" t="s">
        <v>9618</v>
      </c>
      <c r="C696" s="309">
        <v>12.12</v>
      </c>
      <c r="D696" s="309">
        <v>12.12</v>
      </c>
      <c r="E696" s="309">
        <v>-0.11</v>
      </c>
      <c r="F696" s="310">
        <v>1</v>
      </c>
      <c r="G696" s="309">
        <v>8.25</v>
      </c>
      <c r="H696" s="309">
        <v>8.99</v>
      </c>
      <c r="I696" s="309">
        <v>3.57</v>
      </c>
      <c r="J696" s="310">
        <v>0.91800000000000004</v>
      </c>
      <c r="K696" s="309">
        <v>8.08</v>
      </c>
      <c r="L696" s="309">
        <v>8.8000000000000007</v>
      </c>
      <c r="M696" s="309">
        <v>3.5</v>
      </c>
      <c r="N696" s="310">
        <v>0.91800000000000004</v>
      </c>
      <c r="O696" s="309">
        <v>7.93</v>
      </c>
      <c r="P696" s="309">
        <v>8.51</v>
      </c>
      <c r="Q696" s="309">
        <v>3.09</v>
      </c>
      <c r="R696" s="310">
        <v>0.93200000000000005</v>
      </c>
      <c r="S696" s="311">
        <v>20</v>
      </c>
      <c r="T696" s="312"/>
    </row>
    <row r="697" spans="1:20" x14ac:dyDescent="0.2">
      <c r="A697" s="312"/>
      <c r="B697" s="294" t="s">
        <v>9619</v>
      </c>
      <c r="C697" s="309">
        <v>27.68</v>
      </c>
      <c r="D697" s="309">
        <v>31.22</v>
      </c>
      <c r="E697" s="309">
        <v>14.43</v>
      </c>
      <c r="F697" s="310">
        <v>0.88700000000000001</v>
      </c>
      <c r="G697" s="309">
        <v>24.31</v>
      </c>
      <c r="H697" s="309">
        <v>24.67</v>
      </c>
      <c r="I697" s="309">
        <v>4.1900000000000004</v>
      </c>
      <c r="J697" s="310">
        <v>0.98499999999999999</v>
      </c>
      <c r="K697" s="309">
        <v>26.45</v>
      </c>
      <c r="L697" s="309">
        <v>26.84</v>
      </c>
      <c r="M697" s="309">
        <v>4.5600000000000005</v>
      </c>
      <c r="N697" s="310">
        <v>0.98499999999999999</v>
      </c>
      <c r="O697" s="309">
        <v>23.02</v>
      </c>
      <c r="P697" s="309">
        <v>23.02</v>
      </c>
      <c r="Q697" s="309">
        <v>0.3</v>
      </c>
      <c r="R697" s="310">
        <v>1</v>
      </c>
      <c r="S697" s="311">
        <v>50</v>
      </c>
      <c r="T697" s="312"/>
    </row>
    <row r="698" spans="1:20" x14ac:dyDescent="0.2">
      <c r="A698" s="312"/>
      <c r="B698" s="294" t="s">
        <v>9620</v>
      </c>
      <c r="C698" s="309">
        <v>27.84</v>
      </c>
      <c r="D698" s="309">
        <v>31.27</v>
      </c>
      <c r="E698" s="309">
        <v>14.24</v>
      </c>
      <c r="F698" s="310">
        <v>0.89</v>
      </c>
      <c r="G698" s="309">
        <v>24.18</v>
      </c>
      <c r="H698" s="309">
        <v>24.48</v>
      </c>
      <c r="I698" s="309">
        <v>3.8</v>
      </c>
      <c r="J698" s="310">
        <v>0.98799999999999999</v>
      </c>
      <c r="K698" s="309">
        <v>26.3</v>
      </c>
      <c r="L698" s="309">
        <v>26.63</v>
      </c>
      <c r="M698" s="309">
        <v>4.1399999999999997</v>
      </c>
      <c r="N698" s="310">
        <v>0.98799999999999999</v>
      </c>
      <c r="O698" s="309">
        <v>22.9</v>
      </c>
      <c r="P698" s="309">
        <v>22.9</v>
      </c>
      <c r="Q698" s="309">
        <v>0.34</v>
      </c>
      <c r="R698" s="310">
        <v>1</v>
      </c>
      <c r="S698" s="311">
        <v>50</v>
      </c>
      <c r="T698" s="312"/>
    </row>
    <row r="699" spans="1:20" x14ac:dyDescent="0.2">
      <c r="A699" s="312"/>
      <c r="B699" s="294" t="s">
        <v>9621</v>
      </c>
      <c r="C699" s="309">
        <v>24.38</v>
      </c>
      <c r="D699" s="309">
        <v>25.92</v>
      </c>
      <c r="E699" s="309">
        <v>8.7899999999999991</v>
      </c>
      <c r="F699" s="310">
        <v>0.94099999999999995</v>
      </c>
      <c r="G699" s="309">
        <v>20.9</v>
      </c>
      <c r="H699" s="309">
        <v>21.45</v>
      </c>
      <c r="I699" s="309">
        <v>4.82</v>
      </c>
      <c r="J699" s="310">
        <v>0.97399999999999998</v>
      </c>
      <c r="K699" s="309">
        <v>23.74</v>
      </c>
      <c r="L699" s="309">
        <v>24.37</v>
      </c>
      <c r="M699" s="309">
        <v>5.48</v>
      </c>
      <c r="N699" s="310">
        <v>0.97399999999999998</v>
      </c>
      <c r="O699" s="309">
        <v>22.78</v>
      </c>
      <c r="P699" s="309">
        <v>22.91</v>
      </c>
      <c r="Q699" s="309">
        <v>2.44</v>
      </c>
      <c r="R699" s="310">
        <v>0.99399999999999999</v>
      </c>
      <c r="S699" s="311">
        <v>50</v>
      </c>
      <c r="T699" s="312"/>
    </row>
    <row r="700" spans="1:20" x14ac:dyDescent="0.2">
      <c r="A700" s="312"/>
      <c r="B700" s="294" t="s">
        <v>9622</v>
      </c>
      <c r="C700" s="309">
        <v>28.02</v>
      </c>
      <c r="D700" s="309">
        <v>29.94</v>
      </c>
      <c r="E700" s="309">
        <v>10.57</v>
      </c>
      <c r="F700" s="310">
        <v>0.93600000000000005</v>
      </c>
      <c r="G700" s="309">
        <v>23.1</v>
      </c>
      <c r="H700" s="309">
        <v>23.12</v>
      </c>
      <c r="I700" s="309">
        <v>0.91</v>
      </c>
      <c r="J700" s="310">
        <v>0.999</v>
      </c>
      <c r="K700" s="309">
        <v>26.24</v>
      </c>
      <c r="L700" s="309">
        <v>26.26</v>
      </c>
      <c r="M700" s="309">
        <v>1.04</v>
      </c>
      <c r="N700" s="310">
        <v>0.999</v>
      </c>
      <c r="O700" s="309">
        <v>25.1</v>
      </c>
      <c r="P700" s="309">
        <v>25.3</v>
      </c>
      <c r="Q700" s="309">
        <v>3.23</v>
      </c>
      <c r="R700" s="310">
        <v>0.99199999999999999</v>
      </c>
      <c r="S700" s="311">
        <v>50</v>
      </c>
      <c r="T700" s="312"/>
    </row>
    <row r="701" spans="1:20" x14ac:dyDescent="0.2">
      <c r="A701" s="312"/>
      <c r="B701" s="294" t="s">
        <v>9623</v>
      </c>
      <c r="C701" s="309">
        <v>0.74</v>
      </c>
      <c r="D701" s="309">
        <v>0.88</v>
      </c>
      <c r="E701" s="309">
        <v>0.48</v>
      </c>
      <c r="F701" s="310">
        <v>0.84</v>
      </c>
      <c r="G701" s="309">
        <v>1.04</v>
      </c>
      <c r="H701" s="309">
        <v>1.24</v>
      </c>
      <c r="I701" s="309">
        <v>0.67</v>
      </c>
      <c r="J701" s="310">
        <v>0.84299999999999997</v>
      </c>
      <c r="K701" s="309">
        <v>1.04</v>
      </c>
      <c r="L701" s="309">
        <v>1.24</v>
      </c>
      <c r="M701" s="309">
        <v>0.67</v>
      </c>
      <c r="N701" s="310">
        <v>0.84299999999999997</v>
      </c>
      <c r="O701" s="309">
        <v>0.94</v>
      </c>
      <c r="P701" s="309">
        <v>1.1200000000000001</v>
      </c>
      <c r="Q701" s="309">
        <v>0.61</v>
      </c>
      <c r="R701" s="310">
        <v>0.84099999999999997</v>
      </c>
      <c r="S701" s="311">
        <v>3</v>
      </c>
      <c r="T701" s="312"/>
    </row>
    <row r="702" spans="1:20" x14ac:dyDescent="0.2">
      <c r="A702" s="312"/>
      <c r="B702" s="294" t="s">
        <v>9624</v>
      </c>
      <c r="C702" s="309">
        <v>0.7</v>
      </c>
      <c r="D702" s="309">
        <v>0.8</v>
      </c>
      <c r="E702" s="309">
        <v>0.38</v>
      </c>
      <c r="F702" s="310">
        <v>0.88</v>
      </c>
      <c r="G702" s="309">
        <v>1.07</v>
      </c>
      <c r="H702" s="309">
        <v>1.22</v>
      </c>
      <c r="I702" s="309">
        <v>0.59</v>
      </c>
      <c r="J702" s="310">
        <v>0.875</v>
      </c>
      <c r="K702" s="309">
        <v>1.07</v>
      </c>
      <c r="L702" s="309">
        <v>1.22</v>
      </c>
      <c r="M702" s="309">
        <v>0.59</v>
      </c>
      <c r="N702" s="310">
        <v>0.875</v>
      </c>
      <c r="O702" s="309">
        <v>0.96</v>
      </c>
      <c r="P702" s="309">
        <v>1.0900000000000001</v>
      </c>
      <c r="Q702" s="309">
        <v>0.52</v>
      </c>
      <c r="R702" s="310">
        <v>0.88</v>
      </c>
      <c r="S702" s="311">
        <v>3</v>
      </c>
      <c r="T702" s="312"/>
    </row>
    <row r="703" spans="1:20" x14ac:dyDescent="0.2">
      <c r="A703" s="312"/>
      <c r="B703" s="294" t="s">
        <v>9625</v>
      </c>
      <c r="C703" s="309">
        <v>0.84</v>
      </c>
      <c r="D703" s="309">
        <v>1</v>
      </c>
      <c r="E703" s="309">
        <v>0.54</v>
      </c>
      <c r="F703" s="310">
        <v>0.84099999999999997</v>
      </c>
      <c r="G703" s="309">
        <v>0.64</v>
      </c>
      <c r="H703" s="309">
        <v>0.75</v>
      </c>
      <c r="I703" s="309">
        <v>0.4</v>
      </c>
      <c r="J703" s="310">
        <v>0.84799999999999998</v>
      </c>
      <c r="K703" s="309">
        <v>0.64</v>
      </c>
      <c r="L703" s="309">
        <v>0.75</v>
      </c>
      <c r="M703" s="309">
        <v>0.4</v>
      </c>
      <c r="N703" s="310">
        <v>0.84799999999999998</v>
      </c>
      <c r="O703" s="309">
        <v>0.63</v>
      </c>
      <c r="P703" s="309">
        <v>0.75</v>
      </c>
      <c r="Q703" s="309">
        <v>0.4</v>
      </c>
      <c r="R703" s="310">
        <v>0.84199999999999997</v>
      </c>
      <c r="S703" s="311">
        <v>3</v>
      </c>
      <c r="T703" s="312"/>
    </row>
    <row r="704" spans="1:20" x14ac:dyDescent="0.2">
      <c r="A704" s="312"/>
      <c r="B704" s="294" t="s">
        <v>9626</v>
      </c>
      <c r="C704" s="309">
        <v>0.91</v>
      </c>
      <c r="D704" s="309">
        <v>1.04</v>
      </c>
      <c r="E704" s="309">
        <v>0.51</v>
      </c>
      <c r="F704" s="310">
        <v>0.872</v>
      </c>
      <c r="G704" s="309">
        <v>0.8</v>
      </c>
      <c r="H704" s="309">
        <v>0.94</v>
      </c>
      <c r="I704" s="309">
        <v>0.5</v>
      </c>
      <c r="J704" s="310">
        <v>0.84799999999999998</v>
      </c>
      <c r="K704" s="309">
        <v>0.8</v>
      </c>
      <c r="L704" s="309">
        <v>0.94</v>
      </c>
      <c r="M704" s="309">
        <v>0.5</v>
      </c>
      <c r="N704" s="310">
        <v>0.84799999999999998</v>
      </c>
      <c r="O704" s="309">
        <v>0.79</v>
      </c>
      <c r="P704" s="309">
        <v>0.92</v>
      </c>
      <c r="Q704" s="309">
        <v>0.47</v>
      </c>
      <c r="R704" s="310">
        <v>0.86</v>
      </c>
      <c r="S704" s="311">
        <v>3</v>
      </c>
      <c r="T704" s="312"/>
    </row>
    <row r="705" spans="1:20" x14ac:dyDescent="0.2">
      <c r="A705" s="312"/>
      <c r="B705" s="294" t="s">
        <v>9627</v>
      </c>
      <c r="C705" s="309">
        <v>9.27</v>
      </c>
      <c r="D705" s="309">
        <v>9.41</v>
      </c>
      <c r="E705" s="309">
        <v>-1.61</v>
      </c>
      <c r="F705" s="310">
        <v>0.98499999999999999</v>
      </c>
      <c r="G705" s="309">
        <v>6.41</v>
      </c>
      <c r="H705" s="309">
        <v>6.77</v>
      </c>
      <c r="I705" s="309">
        <v>2.1800000000000002</v>
      </c>
      <c r="J705" s="310">
        <v>0.94699999999999995</v>
      </c>
      <c r="K705" s="309">
        <v>6.18</v>
      </c>
      <c r="L705" s="309">
        <v>6.53</v>
      </c>
      <c r="M705" s="309">
        <v>2.1</v>
      </c>
      <c r="N705" s="310">
        <v>0.94699999999999995</v>
      </c>
      <c r="O705" s="309">
        <v>5.81</v>
      </c>
      <c r="P705" s="309">
        <v>6.13</v>
      </c>
      <c r="Q705" s="309">
        <v>1.98</v>
      </c>
      <c r="R705" s="310">
        <v>0.94599999999999995</v>
      </c>
      <c r="S705" s="311">
        <v>18</v>
      </c>
      <c r="T705" s="312"/>
    </row>
    <row r="706" spans="1:20" x14ac:dyDescent="0.2">
      <c r="A706" s="312"/>
      <c r="B706" s="294" t="s">
        <v>9628</v>
      </c>
      <c r="C706" s="309">
        <v>9.7899999999999991</v>
      </c>
      <c r="D706" s="309">
        <v>9.9499999999999993</v>
      </c>
      <c r="E706" s="309">
        <v>-1.79</v>
      </c>
      <c r="F706" s="310">
        <v>0.98399999999999999</v>
      </c>
      <c r="G706" s="309">
        <v>7.21</v>
      </c>
      <c r="H706" s="309">
        <v>7.39</v>
      </c>
      <c r="I706" s="309">
        <v>1.59</v>
      </c>
      <c r="J706" s="310">
        <v>0.97699999999999998</v>
      </c>
      <c r="K706" s="309">
        <v>6.95</v>
      </c>
      <c r="L706" s="309">
        <v>7.12</v>
      </c>
      <c r="M706" s="309">
        <v>1.53</v>
      </c>
      <c r="N706" s="310">
        <v>0.97699999999999998</v>
      </c>
      <c r="O706" s="309">
        <v>7.2</v>
      </c>
      <c r="P706" s="309">
        <v>7.49</v>
      </c>
      <c r="Q706" s="309">
        <v>2.0699999999999998</v>
      </c>
      <c r="R706" s="310">
        <v>0.96099999999999997</v>
      </c>
      <c r="S706" s="311">
        <v>18</v>
      </c>
      <c r="T706" s="312"/>
    </row>
    <row r="707" spans="1:20" x14ac:dyDescent="0.2">
      <c r="A707" s="312"/>
      <c r="B707" s="294" t="s">
        <v>9629</v>
      </c>
      <c r="C707" s="309">
        <v>13.19</v>
      </c>
      <c r="D707" s="309">
        <v>13.43</v>
      </c>
      <c r="E707" s="309">
        <v>-2.52</v>
      </c>
      <c r="F707" s="310">
        <v>0.98199999999999998</v>
      </c>
      <c r="G707" s="309">
        <v>5.81</v>
      </c>
      <c r="H707" s="309">
        <v>5.89</v>
      </c>
      <c r="I707" s="309">
        <v>0.96</v>
      </c>
      <c r="J707" s="310">
        <v>0.98599999999999999</v>
      </c>
      <c r="K707" s="309">
        <v>6.48</v>
      </c>
      <c r="L707" s="309">
        <v>6.57</v>
      </c>
      <c r="M707" s="309">
        <v>1.08</v>
      </c>
      <c r="N707" s="310">
        <v>0.98599999999999999</v>
      </c>
      <c r="O707" s="309">
        <v>7.25</v>
      </c>
      <c r="P707" s="309">
        <v>7.39</v>
      </c>
      <c r="Q707" s="309">
        <v>1.42</v>
      </c>
      <c r="R707" s="310">
        <v>0.98099999999999998</v>
      </c>
      <c r="S707" s="311">
        <v>18</v>
      </c>
      <c r="T707" s="312"/>
    </row>
    <row r="708" spans="1:20" x14ac:dyDescent="0.2">
      <c r="A708" s="312"/>
      <c r="B708" s="294" t="s">
        <v>9630</v>
      </c>
      <c r="C708" s="309">
        <v>15.26</v>
      </c>
      <c r="D708" s="309">
        <v>15.38</v>
      </c>
      <c r="E708" s="309">
        <v>-1.96</v>
      </c>
      <c r="F708" s="310">
        <v>0.99199999999999999</v>
      </c>
      <c r="G708" s="309">
        <v>6.41</v>
      </c>
      <c r="H708" s="309">
        <v>6.5</v>
      </c>
      <c r="I708" s="309">
        <v>1.1000000000000001</v>
      </c>
      <c r="J708" s="310">
        <v>0.98599999999999999</v>
      </c>
      <c r="K708" s="309">
        <v>7.15</v>
      </c>
      <c r="L708" s="309">
        <v>7.26</v>
      </c>
      <c r="M708" s="309">
        <v>1.22</v>
      </c>
      <c r="N708" s="310">
        <v>0.98599999999999999</v>
      </c>
      <c r="O708" s="309">
        <v>8.07</v>
      </c>
      <c r="P708" s="309">
        <v>8.23</v>
      </c>
      <c r="Q708" s="309">
        <v>1.59</v>
      </c>
      <c r="R708" s="310">
        <v>0.98099999999999998</v>
      </c>
      <c r="S708" s="311">
        <v>18</v>
      </c>
      <c r="T708" s="312"/>
    </row>
    <row r="709" spans="1:20" x14ac:dyDescent="0.2">
      <c r="A709" s="312"/>
      <c r="B709" s="294" t="s">
        <v>9631</v>
      </c>
      <c r="C709" s="309"/>
      <c r="D709" s="309"/>
      <c r="E709" s="309"/>
      <c r="F709" s="310"/>
      <c r="G709" s="309">
        <v>6.94</v>
      </c>
      <c r="H709" s="309">
        <v>7.12</v>
      </c>
      <c r="I709" s="309">
        <v>1.6</v>
      </c>
      <c r="J709" s="310">
        <v>0.97399999999999998</v>
      </c>
      <c r="K709" s="309">
        <v>7.58</v>
      </c>
      <c r="L709" s="309">
        <v>7.78</v>
      </c>
      <c r="M709" s="309">
        <v>1.75</v>
      </c>
      <c r="N709" s="310">
        <v>0.97399999999999998</v>
      </c>
      <c r="O709" s="309">
        <v>7.89</v>
      </c>
      <c r="P709" s="309">
        <v>8.23</v>
      </c>
      <c r="Q709" s="309">
        <v>2.33</v>
      </c>
      <c r="R709" s="310">
        <v>0.95899999999999996</v>
      </c>
      <c r="S709" s="311">
        <v>15</v>
      </c>
      <c r="T709" s="312"/>
    </row>
    <row r="710" spans="1:20" x14ac:dyDescent="0.2">
      <c r="A710" s="312"/>
      <c r="B710" s="294" t="s">
        <v>9632</v>
      </c>
      <c r="C710" s="309"/>
      <c r="D710" s="309"/>
      <c r="E710" s="309"/>
      <c r="F710" s="310"/>
      <c r="G710" s="309">
        <v>7.13</v>
      </c>
      <c r="H710" s="309">
        <v>7.29</v>
      </c>
      <c r="I710" s="309">
        <v>1.52</v>
      </c>
      <c r="J710" s="310">
        <v>0.97799999999999998</v>
      </c>
      <c r="K710" s="309">
        <v>7.8</v>
      </c>
      <c r="L710" s="309">
        <v>7.97</v>
      </c>
      <c r="M710" s="309">
        <v>1.66</v>
      </c>
      <c r="N710" s="310">
        <v>0.97799999999999998</v>
      </c>
      <c r="O710" s="309">
        <v>8.09</v>
      </c>
      <c r="P710" s="309">
        <v>8.36</v>
      </c>
      <c r="Q710" s="309">
        <v>2.1</v>
      </c>
      <c r="R710" s="310">
        <v>0.96799999999999997</v>
      </c>
      <c r="S710" s="311">
        <v>15</v>
      </c>
      <c r="T710" s="312"/>
    </row>
    <row r="711" spans="1:20" x14ac:dyDescent="0.2">
      <c r="A711" s="312"/>
      <c r="B711" s="294" t="s">
        <v>9633</v>
      </c>
      <c r="C711" s="309"/>
      <c r="D711" s="309"/>
      <c r="E711" s="309"/>
      <c r="F711" s="310"/>
      <c r="G711" s="309">
        <v>10.01</v>
      </c>
      <c r="H711" s="309">
        <v>10.130000000000001</v>
      </c>
      <c r="I711" s="309">
        <v>1.5699999999999998</v>
      </c>
      <c r="J711" s="310">
        <v>0.98799999999999999</v>
      </c>
      <c r="K711" s="309">
        <v>9.81</v>
      </c>
      <c r="L711" s="309">
        <v>9.93</v>
      </c>
      <c r="M711" s="309">
        <v>1.54</v>
      </c>
      <c r="N711" s="310">
        <v>0.98799999999999999</v>
      </c>
      <c r="O711" s="309">
        <v>5.29</v>
      </c>
      <c r="P711" s="309">
        <v>5.38</v>
      </c>
      <c r="Q711" s="309">
        <v>1.01</v>
      </c>
      <c r="R711" s="310">
        <v>0.98199999999999998</v>
      </c>
      <c r="S711" s="311">
        <v>15</v>
      </c>
      <c r="T711" s="312"/>
    </row>
    <row r="712" spans="1:20" x14ac:dyDescent="0.2">
      <c r="A712" s="312"/>
      <c r="B712" s="294" t="s">
        <v>9634</v>
      </c>
      <c r="C712" s="309"/>
      <c r="D712" s="309"/>
      <c r="E712" s="309"/>
      <c r="F712" s="310"/>
      <c r="G712" s="309">
        <v>11.78</v>
      </c>
      <c r="H712" s="309">
        <v>11.96</v>
      </c>
      <c r="I712" s="309">
        <v>2.11</v>
      </c>
      <c r="J712" s="310">
        <v>0.98399999999999999</v>
      </c>
      <c r="K712" s="309">
        <v>11.54</v>
      </c>
      <c r="L712" s="309">
        <v>11.72</v>
      </c>
      <c r="M712" s="309">
        <v>2.0699999999999998</v>
      </c>
      <c r="N712" s="310">
        <v>0.98399999999999999</v>
      </c>
      <c r="O712" s="309">
        <v>6.41</v>
      </c>
      <c r="P712" s="309">
        <v>6.53</v>
      </c>
      <c r="Q712" s="309">
        <v>1.25</v>
      </c>
      <c r="R712" s="310">
        <v>0.98199999999999998</v>
      </c>
      <c r="S712" s="311">
        <v>15</v>
      </c>
      <c r="T712" s="312"/>
    </row>
    <row r="713" spans="1:20" x14ac:dyDescent="0.2">
      <c r="A713" s="312"/>
      <c r="B713" s="294" t="s">
        <v>9635</v>
      </c>
      <c r="C713" s="309">
        <v>23.26</v>
      </c>
      <c r="D713" s="309">
        <v>24.78</v>
      </c>
      <c r="E713" s="309">
        <v>8.5399999999999991</v>
      </c>
      <c r="F713" s="310">
        <v>0.93899999999999995</v>
      </c>
      <c r="G713" s="309">
        <v>16.5</v>
      </c>
      <c r="H713" s="309">
        <v>17.13</v>
      </c>
      <c r="I713" s="309">
        <v>4.59</v>
      </c>
      <c r="J713" s="310">
        <v>0.96299999999999997</v>
      </c>
      <c r="K713" s="309">
        <v>16.059999999999999</v>
      </c>
      <c r="L713" s="309">
        <v>16.670000000000002</v>
      </c>
      <c r="M713" s="309">
        <v>4.47</v>
      </c>
      <c r="N713" s="310">
        <v>0.96299999999999997</v>
      </c>
      <c r="O713" s="309">
        <v>13.83</v>
      </c>
      <c r="P713" s="309">
        <v>14.56</v>
      </c>
      <c r="Q713" s="309">
        <v>4.55</v>
      </c>
      <c r="R713" s="310">
        <v>0.95</v>
      </c>
      <c r="S713" s="311">
        <v>37</v>
      </c>
      <c r="T713" s="312"/>
    </row>
    <row r="714" spans="1:20" x14ac:dyDescent="0.2">
      <c r="A714" s="312"/>
      <c r="B714" s="294" t="s">
        <v>9636</v>
      </c>
      <c r="C714" s="309">
        <v>23.86</v>
      </c>
      <c r="D714" s="309">
        <v>25.22</v>
      </c>
      <c r="E714" s="309">
        <v>8.18</v>
      </c>
      <c r="F714" s="310">
        <v>0.94599999999999995</v>
      </c>
      <c r="G714" s="309">
        <v>17.43</v>
      </c>
      <c r="H714" s="309">
        <v>17.920000000000002</v>
      </c>
      <c r="I714" s="309">
        <v>4.16</v>
      </c>
      <c r="J714" s="310">
        <v>0.97299999999999998</v>
      </c>
      <c r="K714" s="309">
        <v>16.96</v>
      </c>
      <c r="L714" s="309">
        <v>17.440000000000001</v>
      </c>
      <c r="M714" s="309">
        <v>4.05</v>
      </c>
      <c r="N714" s="310">
        <v>0.97299999999999998</v>
      </c>
      <c r="O714" s="309">
        <v>14.42</v>
      </c>
      <c r="P714" s="309">
        <v>15.07</v>
      </c>
      <c r="Q714" s="309">
        <v>4.37</v>
      </c>
      <c r="R714" s="310">
        <v>0.95699999999999996</v>
      </c>
      <c r="S714" s="311">
        <v>37</v>
      </c>
      <c r="T714" s="312"/>
    </row>
    <row r="715" spans="1:20" x14ac:dyDescent="0.2">
      <c r="A715" s="312"/>
      <c r="B715" s="294" t="s">
        <v>9637</v>
      </c>
      <c r="C715" s="309">
        <v>19.329999999999998</v>
      </c>
      <c r="D715" s="309">
        <v>19.87</v>
      </c>
      <c r="E715" s="309">
        <v>4.5999999999999996</v>
      </c>
      <c r="F715" s="310">
        <v>0.97299999999999998</v>
      </c>
      <c r="G715" s="309">
        <v>11.9</v>
      </c>
      <c r="H715" s="309">
        <v>12</v>
      </c>
      <c r="I715" s="309">
        <v>1.55</v>
      </c>
      <c r="J715" s="310">
        <v>0.99199999999999999</v>
      </c>
      <c r="K715" s="309">
        <v>13.78</v>
      </c>
      <c r="L715" s="309">
        <v>13.89</v>
      </c>
      <c r="M715" s="309">
        <v>1.79</v>
      </c>
      <c r="N715" s="310">
        <v>0.99199999999999999</v>
      </c>
      <c r="O715" s="309">
        <v>14.01</v>
      </c>
      <c r="P715" s="309">
        <v>14.29</v>
      </c>
      <c r="Q715" s="309">
        <v>2.81</v>
      </c>
      <c r="R715" s="310">
        <v>0.98099999999999998</v>
      </c>
      <c r="S715" s="311">
        <v>37</v>
      </c>
      <c r="T715" s="312"/>
    </row>
    <row r="716" spans="1:20" x14ac:dyDescent="0.2">
      <c r="A716" s="312"/>
      <c r="B716" s="294" t="s">
        <v>9638</v>
      </c>
      <c r="C716" s="309">
        <v>22.48</v>
      </c>
      <c r="D716" s="309">
        <v>23.12</v>
      </c>
      <c r="E716" s="309">
        <v>5.39</v>
      </c>
      <c r="F716" s="310">
        <v>0.97199999999999998</v>
      </c>
      <c r="G716" s="309">
        <v>13.64</v>
      </c>
      <c r="H716" s="309">
        <v>13.8</v>
      </c>
      <c r="I716" s="309">
        <v>2.11</v>
      </c>
      <c r="J716" s="310">
        <v>0.98799999999999999</v>
      </c>
      <c r="K716" s="309">
        <v>15.79</v>
      </c>
      <c r="L716" s="309">
        <v>15.98</v>
      </c>
      <c r="M716" s="309">
        <v>2.44</v>
      </c>
      <c r="N716" s="310">
        <v>0.98799999999999999</v>
      </c>
      <c r="O716" s="309">
        <v>15.91</v>
      </c>
      <c r="P716" s="309">
        <v>16.22</v>
      </c>
      <c r="Q716" s="309">
        <v>3.18</v>
      </c>
      <c r="R716" s="310">
        <v>0.98099999999999998</v>
      </c>
      <c r="S716" s="311">
        <v>37</v>
      </c>
      <c r="T716" s="312"/>
    </row>
    <row r="717" spans="1:20" x14ac:dyDescent="0.2">
      <c r="A717" s="312"/>
      <c r="B717" s="294" t="s">
        <v>9639</v>
      </c>
      <c r="C717" s="309">
        <v>25.25</v>
      </c>
      <c r="D717" s="309">
        <v>25.81</v>
      </c>
      <c r="E717" s="309">
        <v>5.33</v>
      </c>
      <c r="F717" s="310">
        <v>0.97799999999999998</v>
      </c>
      <c r="G717" s="309">
        <v>20.61</v>
      </c>
      <c r="H717" s="309">
        <v>20.69</v>
      </c>
      <c r="I717" s="309">
        <v>1.81</v>
      </c>
      <c r="J717" s="310">
        <v>0.996</v>
      </c>
      <c r="K717" s="309">
        <v>21.65</v>
      </c>
      <c r="L717" s="309">
        <v>21.74</v>
      </c>
      <c r="M717" s="309">
        <v>1.9</v>
      </c>
      <c r="N717" s="310">
        <v>0.996</v>
      </c>
      <c r="O717" s="309">
        <v>21.19</v>
      </c>
      <c r="P717" s="309">
        <v>21.3</v>
      </c>
      <c r="Q717" s="309">
        <v>2.1800000000000002</v>
      </c>
      <c r="R717" s="310">
        <v>0.995</v>
      </c>
      <c r="S717" s="311">
        <v>50</v>
      </c>
      <c r="T717" s="312"/>
    </row>
    <row r="718" spans="1:20" x14ac:dyDescent="0.2">
      <c r="A718" s="312"/>
      <c r="B718" s="294" t="s">
        <v>9640</v>
      </c>
      <c r="C718" s="309">
        <v>21.39</v>
      </c>
      <c r="D718" s="309">
        <v>21.52</v>
      </c>
      <c r="E718" s="309">
        <v>2.31</v>
      </c>
      <c r="F718" s="310">
        <v>0.99399999999999999</v>
      </c>
      <c r="G718" s="309">
        <v>17.61</v>
      </c>
      <c r="H718" s="309">
        <v>17.63</v>
      </c>
      <c r="I718" s="309">
        <v>-0.76</v>
      </c>
      <c r="J718" s="310">
        <v>0.999</v>
      </c>
      <c r="K718" s="309">
        <v>18.5</v>
      </c>
      <c r="L718" s="309">
        <v>18.52</v>
      </c>
      <c r="M718" s="309">
        <v>-0.8</v>
      </c>
      <c r="N718" s="310">
        <v>0.999</v>
      </c>
      <c r="O718" s="309">
        <v>20.170000000000002</v>
      </c>
      <c r="P718" s="309">
        <v>20.190000000000001</v>
      </c>
      <c r="Q718" s="309">
        <v>0.99</v>
      </c>
      <c r="R718" s="310">
        <v>0.999</v>
      </c>
      <c r="S718" s="311">
        <v>50</v>
      </c>
      <c r="T718" s="312"/>
    </row>
    <row r="719" spans="1:20" x14ac:dyDescent="0.2">
      <c r="A719" s="312"/>
      <c r="B719" s="294" t="s">
        <v>9641</v>
      </c>
      <c r="C719" s="309">
        <v>18.510000000000002</v>
      </c>
      <c r="D719" s="309">
        <v>18.559999999999999</v>
      </c>
      <c r="E719" s="309">
        <v>1.35</v>
      </c>
      <c r="F719" s="310">
        <v>0.997</v>
      </c>
      <c r="G719" s="309">
        <v>15.25</v>
      </c>
      <c r="H719" s="309">
        <v>15.58</v>
      </c>
      <c r="I719" s="309">
        <v>3.19</v>
      </c>
      <c r="J719" s="310">
        <v>0.97899999999999998</v>
      </c>
      <c r="K719" s="309">
        <v>16.12</v>
      </c>
      <c r="L719" s="309">
        <v>16.47</v>
      </c>
      <c r="M719" s="309">
        <v>3.37</v>
      </c>
      <c r="N719" s="310">
        <v>0.97899999999999998</v>
      </c>
      <c r="O719" s="309">
        <v>17.63</v>
      </c>
      <c r="P719" s="309">
        <v>17.940000000000001</v>
      </c>
      <c r="Q719" s="309">
        <v>3.32</v>
      </c>
      <c r="R719" s="310">
        <v>0.98299999999999998</v>
      </c>
      <c r="S719" s="311">
        <v>50</v>
      </c>
      <c r="T719" s="312"/>
    </row>
    <row r="720" spans="1:20" x14ac:dyDescent="0.2">
      <c r="A720" s="312"/>
      <c r="B720" s="294" t="s">
        <v>9642</v>
      </c>
      <c r="C720" s="309">
        <v>16.739999999999998</v>
      </c>
      <c r="D720" s="309">
        <v>16.75</v>
      </c>
      <c r="E720" s="309">
        <v>-0.46</v>
      </c>
      <c r="F720" s="310">
        <v>1</v>
      </c>
      <c r="G720" s="309">
        <v>14.77</v>
      </c>
      <c r="H720" s="309">
        <v>15.08</v>
      </c>
      <c r="I720" s="309">
        <v>3.08</v>
      </c>
      <c r="J720" s="310">
        <v>0.97899999999999998</v>
      </c>
      <c r="K720" s="309">
        <v>15.6</v>
      </c>
      <c r="L720" s="309">
        <v>15.94</v>
      </c>
      <c r="M720" s="309">
        <v>3.26</v>
      </c>
      <c r="N720" s="310">
        <v>0.97899999999999998</v>
      </c>
      <c r="O720" s="309">
        <v>17.22</v>
      </c>
      <c r="P720" s="309">
        <v>17.47</v>
      </c>
      <c r="Q720" s="309">
        <v>2.94</v>
      </c>
      <c r="R720" s="310">
        <v>0.98599999999999999</v>
      </c>
      <c r="S720" s="311">
        <v>50</v>
      </c>
      <c r="T720" s="312"/>
    </row>
    <row r="721" spans="1:20" x14ac:dyDescent="0.2">
      <c r="A721" s="312"/>
      <c r="B721" s="294" t="s">
        <v>9643</v>
      </c>
      <c r="C721" s="309">
        <v>2.2999999999999998</v>
      </c>
      <c r="D721" s="309">
        <v>2.39</v>
      </c>
      <c r="E721" s="309">
        <v>0.66</v>
      </c>
      <c r="F721" s="310">
        <v>0.96099999999999997</v>
      </c>
      <c r="G721" s="309">
        <v>2.3199999999999998</v>
      </c>
      <c r="H721" s="309">
        <v>2.37</v>
      </c>
      <c r="I721" s="309">
        <v>0.48</v>
      </c>
      <c r="J721" s="310">
        <v>0.97899999999999998</v>
      </c>
      <c r="K721" s="309">
        <v>2.3199999999999998</v>
      </c>
      <c r="L721" s="309">
        <v>2.37</v>
      </c>
      <c r="M721" s="309">
        <v>0.48</v>
      </c>
      <c r="N721" s="310">
        <v>0.97899999999999998</v>
      </c>
      <c r="O721" s="309">
        <v>2.08</v>
      </c>
      <c r="P721" s="309">
        <v>2.25</v>
      </c>
      <c r="Q721" s="309">
        <v>0.85</v>
      </c>
      <c r="R721" s="310">
        <v>0.92600000000000005</v>
      </c>
      <c r="S721" s="311">
        <v>8</v>
      </c>
      <c r="T721" s="312"/>
    </row>
    <row r="722" spans="1:20" x14ac:dyDescent="0.2">
      <c r="A722" s="312"/>
      <c r="B722" s="294" t="s">
        <v>9644</v>
      </c>
      <c r="C722" s="309">
        <v>2.2000000000000002</v>
      </c>
      <c r="D722" s="309">
        <v>2.29</v>
      </c>
      <c r="E722" s="309">
        <v>0.63</v>
      </c>
      <c r="F722" s="310">
        <v>0.96099999999999997</v>
      </c>
      <c r="G722" s="309">
        <v>2.38</v>
      </c>
      <c r="H722" s="309">
        <v>2.44</v>
      </c>
      <c r="I722" s="309">
        <v>0.51</v>
      </c>
      <c r="J722" s="310">
        <v>0.97799999999999998</v>
      </c>
      <c r="K722" s="309">
        <v>2.38</v>
      </c>
      <c r="L722" s="309">
        <v>2.44</v>
      </c>
      <c r="M722" s="309">
        <v>0.51</v>
      </c>
      <c r="N722" s="310">
        <v>0.97799999999999998</v>
      </c>
      <c r="O722" s="309">
        <v>2.14</v>
      </c>
      <c r="P722" s="309">
        <v>2.3199999999999998</v>
      </c>
      <c r="Q722" s="309">
        <v>0.89</v>
      </c>
      <c r="R722" s="310">
        <v>0.92300000000000004</v>
      </c>
      <c r="S722" s="311">
        <v>8</v>
      </c>
      <c r="T722" s="312"/>
    </row>
    <row r="723" spans="1:20" x14ac:dyDescent="0.2">
      <c r="A723" s="312"/>
      <c r="B723" s="294" t="s">
        <v>9645</v>
      </c>
      <c r="C723" s="309">
        <v>1.8</v>
      </c>
      <c r="D723" s="309">
        <v>1.81</v>
      </c>
      <c r="E723" s="309">
        <v>0.2</v>
      </c>
      <c r="F723" s="310">
        <v>0.99399999999999999</v>
      </c>
      <c r="G723" s="309">
        <v>0.23</v>
      </c>
      <c r="H723" s="309">
        <v>0.24</v>
      </c>
      <c r="I723" s="309">
        <v>0.05</v>
      </c>
      <c r="J723" s="310">
        <v>0.97699999999999998</v>
      </c>
      <c r="K723" s="309">
        <v>0.23</v>
      </c>
      <c r="L723" s="309">
        <v>0.24</v>
      </c>
      <c r="M723" s="309">
        <v>0.05</v>
      </c>
      <c r="N723" s="310">
        <v>0.97699999999999998</v>
      </c>
      <c r="O723" s="309">
        <v>0.23</v>
      </c>
      <c r="P723" s="309">
        <v>0.24</v>
      </c>
      <c r="Q723" s="309">
        <v>7.0000000000000007E-2</v>
      </c>
      <c r="R723" s="310">
        <v>0.96099999999999997</v>
      </c>
      <c r="S723" s="311">
        <v>8</v>
      </c>
      <c r="T723" s="312"/>
    </row>
    <row r="724" spans="1:20" x14ac:dyDescent="0.2">
      <c r="A724" s="312"/>
      <c r="B724" s="294" t="s">
        <v>9646</v>
      </c>
      <c r="C724" s="309">
        <v>1.98</v>
      </c>
      <c r="D724" s="309">
        <v>2.0099999999999998</v>
      </c>
      <c r="E724" s="309">
        <v>0.31</v>
      </c>
      <c r="F724" s="310">
        <v>0.98799999999999999</v>
      </c>
      <c r="G724" s="309">
        <v>0.18</v>
      </c>
      <c r="H724" s="309">
        <v>0.19</v>
      </c>
      <c r="I724" s="309">
        <v>0.06</v>
      </c>
      <c r="J724" s="310">
        <v>0.94899999999999995</v>
      </c>
      <c r="K724" s="309">
        <v>0.18</v>
      </c>
      <c r="L724" s="309">
        <v>0.19</v>
      </c>
      <c r="M724" s="309">
        <v>0.06</v>
      </c>
      <c r="N724" s="310">
        <v>0.94899999999999995</v>
      </c>
      <c r="O724" s="309">
        <v>0.18</v>
      </c>
      <c r="P724" s="309">
        <v>0.19</v>
      </c>
      <c r="Q724" s="309">
        <v>0.05</v>
      </c>
      <c r="R724" s="310">
        <v>0.95899999999999996</v>
      </c>
      <c r="S724" s="311">
        <v>8</v>
      </c>
      <c r="T724" s="312"/>
    </row>
    <row r="725" spans="1:20" x14ac:dyDescent="0.2">
      <c r="A725" s="312"/>
      <c r="B725" s="294" t="s">
        <v>9647</v>
      </c>
      <c r="C725" s="309">
        <v>20.85</v>
      </c>
      <c r="D725" s="309">
        <v>21.29</v>
      </c>
      <c r="E725" s="309">
        <v>4.33</v>
      </c>
      <c r="F725" s="310">
        <v>0.97899999999999998</v>
      </c>
      <c r="G725" s="309">
        <v>22.33</v>
      </c>
      <c r="H725" s="309">
        <v>22.79</v>
      </c>
      <c r="I725" s="309">
        <v>4.5600000000000005</v>
      </c>
      <c r="J725" s="310">
        <v>0.98</v>
      </c>
      <c r="K725" s="309">
        <v>25.74</v>
      </c>
      <c r="L725" s="309">
        <v>26.27</v>
      </c>
      <c r="M725" s="309">
        <v>5.26</v>
      </c>
      <c r="N725" s="310">
        <v>0.98</v>
      </c>
      <c r="O725" s="309">
        <v>23.27</v>
      </c>
      <c r="P725" s="309">
        <v>23.83</v>
      </c>
      <c r="Q725" s="309">
        <v>5.14</v>
      </c>
      <c r="R725" s="310">
        <v>0.97599999999999998</v>
      </c>
      <c r="S725" s="311">
        <v>50</v>
      </c>
      <c r="T725" s="312"/>
    </row>
    <row r="726" spans="1:20" x14ac:dyDescent="0.2">
      <c r="A726" s="312"/>
      <c r="B726" s="294" t="s">
        <v>9648</v>
      </c>
      <c r="C726" s="309">
        <v>19.170000000000002</v>
      </c>
      <c r="D726" s="309">
        <v>19.41</v>
      </c>
      <c r="E726" s="309">
        <v>3.05</v>
      </c>
      <c r="F726" s="310">
        <v>0.98799999999999999</v>
      </c>
      <c r="G726" s="309">
        <v>21.19</v>
      </c>
      <c r="H726" s="309">
        <v>21.55</v>
      </c>
      <c r="I726" s="309">
        <v>3.95</v>
      </c>
      <c r="J726" s="310">
        <v>0.98299999999999998</v>
      </c>
      <c r="K726" s="309">
        <v>24.43</v>
      </c>
      <c r="L726" s="309">
        <v>24.84</v>
      </c>
      <c r="M726" s="309">
        <v>4.55</v>
      </c>
      <c r="N726" s="310">
        <v>0.98299999999999998</v>
      </c>
      <c r="O726" s="309">
        <v>22.08</v>
      </c>
      <c r="P726" s="309">
        <v>22.51</v>
      </c>
      <c r="Q726" s="309">
        <v>4.37</v>
      </c>
      <c r="R726" s="310">
        <v>0.98099999999999998</v>
      </c>
      <c r="S726" s="311">
        <v>50</v>
      </c>
      <c r="T726" s="312"/>
    </row>
    <row r="727" spans="1:20" x14ac:dyDescent="0.2">
      <c r="A727" s="312"/>
      <c r="B727" s="294" t="s">
        <v>9649</v>
      </c>
      <c r="C727" s="309">
        <v>12.79</v>
      </c>
      <c r="D727" s="309">
        <v>12.8</v>
      </c>
      <c r="E727" s="309">
        <v>-0.25</v>
      </c>
      <c r="F727" s="310">
        <v>1</v>
      </c>
      <c r="G727" s="309">
        <v>20.34</v>
      </c>
      <c r="H727" s="309">
        <v>20.56</v>
      </c>
      <c r="I727" s="309">
        <v>2.94</v>
      </c>
      <c r="J727" s="310">
        <v>0.99</v>
      </c>
      <c r="K727" s="309">
        <v>21.94</v>
      </c>
      <c r="L727" s="309">
        <v>22.17</v>
      </c>
      <c r="M727" s="309">
        <v>3.18</v>
      </c>
      <c r="N727" s="310">
        <v>0.99</v>
      </c>
      <c r="O727" s="309">
        <v>21.7</v>
      </c>
      <c r="P727" s="309">
        <v>21.89</v>
      </c>
      <c r="Q727" s="309">
        <v>2.87</v>
      </c>
      <c r="R727" s="310">
        <v>0.99099999999999999</v>
      </c>
      <c r="S727" s="311">
        <v>50</v>
      </c>
      <c r="T727" s="312"/>
    </row>
    <row r="728" spans="1:20" x14ac:dyDescent="0.2">
      <c r="A728" s="312"/>
      <c r="B728" s="294" t="s">
        <v>9650</v>
      </c>
      <c r="C728" s="309">
        <v>12.52</v>
      </c>
      <c r="D728" s="309">
        <v>12.52</v>
      </c>
      <c r="E728" s="309">
        <v>-0.3</v>
      </c>
      <c r="F728" s="310">
        <v>1</v>
      </c>
      <c r="G728" s="309">
        <v>19.84</v>
      </c>
      <c r="H728" s="309">
        <v>19.98</v>
      </c>
      <c r="I728" s="309">
        <v>2.37</v>
      </c>
      <c r="J728" s="310">
        <v>0.99299999999999999</v>
      </c>
      <c r="K728" s="309">
        <v>21.4</v>
      </c>
      <c r="L728" s="309">
        <v>21.55</v>
      </c>
      <c r="M728" s="309">
        <v>2.5499999999999998</v>
      </c>
      <c r="N728" s="310">
        <v>0.99299999999999999</v>
      </c>
      <c r="O728" s="309">
        <v>21.17</v>
      </c>
      <c r="P728" s="309">
        <v>21.33</v>
      </c>
      <c r="Q728" s="309">
        <v>2.62</v>
      </c>
      <c r="R728" s="310">
        <v>0.99199999999999999</v>
      </c>
      <c r="S728" s="311">
        <v>50</v>
      </c>
      <c r="T728" s="312"/>
    </row>
    <row r="729" spans="1:20" x14ac:dyDescent="0.2">
      <c r="A729" s="312"/>
      <c r="B729" s="294" t="s">
        <v>9651</v>
      </c>
      <c r="C729" s="309">
        <v>33.520000000000003</v>
      </c>
      <c r="D729" s="309">
        <v>37.53</v>
      </c>
      <c r="E729" s="309">
        <v>16.89</v>
      </c>
      <c r="F729" s="310">
        <v>0.89300000000000002</v>
      </c>
      <c r="G729" s="309">
        <v>30.05</v>
      </c>
      <c r="H729" s="309">
        <v>30.41</v>
      </c>
      <c r="I729" s="309">
        <v>4.71</v>
      </c>
      <c r="J729" s="310">
        <v>0.98799999999999999</v>
      </c>
      <c r="K729" s="309">
        <v>34.630000000000003</v>
      </c>
      <c r="L729" s="309">
        <v>35.049999999999997</v>
      </c>
      <c r="M729" s="309">
        <v>5.42</v>
      </c>
      <c r="N729" s="310">
        <v>0.98799999999999999</v>
      </c>
      <c r="O729" s="309">
        <v>31.37</v>
      </c>
      <c r="P729" s="309">
        <v>31.66</v>
      </c>
      <c r="Q729" s="309">
        <v>4.26</v>
      </c>
      <c r="R729" s="310">
        <v>0.99099999999999999</v>
      </c>
      <c r="S729" s="311">
        <v>50</v>
      </c>
      <c r="T729" s="312"/>
    </row>
    <row r="730" spans="1:20" x14ac:dyDescent="0.2">
      <c r="A730" s="312"/>
      <c r="B730" s="294" t="s">
        <v>9652</v>
      </c>
      <c r="C730" s="309">
        <v>31.24</v>
      </c>
      <c r="D730" s="309">
        <v>33.869999999999997</v>
      </c>
      <c r="E730" s="309">
        <v>13.11</v>
      </c>
      <c r="F730" s="310">
        <v>0.92200000000000004</v>
      </c>
      <c r="G730" s="309">
        <v>27.88</v>
      </c>
      <c r="H730" s="309">
        <v>28.11</v>
      </c>
      <c r="I730" s="309">
        <v>3.62</v>
      </c>
      <c r="J730" s="310">
        <v>0.99199999999999999</v>
      </c>
      <c r="K730" s="309">
        <v>32.119999999999997</v>
      </c>
      <c r="L730" s="309">
        <v>32.39</v>
      </c>
      <c r="M730" s="309">
        <v>4.18</v>
      </c>
      <c r="N730" s="310">
        <v>0.99199999999999999</v>
      </c>
      <c r="O730" s="309">
        <v>29.1</v>
      </c>
      <c r="P730" s="309">
        <v>29.13</v>
      </c>
      <c r="Q730" s="309">
        <v>1.32</v>
      </c>
      <c r="R730" s="310">
        <v>0.999</v>
      </c>
      <c r="S730" s="311">
        <v>50</v>
      </c>
      <c r="T730" s="312"/>
    </row>
    <row r="731" spans="1:20" x14ac:dyDescent="0.2">
      <c r="A731" s="312"/>
      <c r="B731" s="294" t="s">
        <v>9653</v>
      </c>
      <c r="C731" s="309">
        <v>25.6</v>
      </c>
      <c r="D731" s="309">
        <v>27.05</v>
      </c>
      <c r="E731" s="309">
        <v>8.74</v>
      </c>
      <c r="F731" s="310">
        <v>0.94599999999999995</v>
      </c>
      <c r="G731" s="309">
        <v>25.41</v>
      </c>
      <c r="H731" s="309">
        <v>26.1</v>
      </c>
      <c r="I731" s="309">
        <v>5.98</v>
      </c>
      <c r="J731" s="310">
        <v>0.97299999999999998</v>
      </c>
      <c r="K731" s="309">
        <v>27.05</v>
      </c>
      <c r="L731" s="309">
        <v>27.79</v>
      </c>
      <c r="M731" s="309">
        <v>6.37</v>
      </c>
      <c r="N731" s="310">
        <v>0.97299999999999998</v>
      </c>
      <c r="O731" s="309">
        <v>26.9</v>
      </c>
      <c r="P731" s="309">
        <v>28.08</v>
      </c>
      <c r="Q731" s="309">
        <v>8.0299999999999994</v>
      </c>
      <c r="R731" s="310">
        <v>0.95799999999999996</v>
      </c>
      <c r="S731" s="311">
        <v>50</v>
      </c>
      <c r="T731" s="312"/>
    </row>
    <row r="732" spans="1:20" x14ac:dyDescent="0.2">
      <c r="A732" s="312"/>
      <c r="B732" s="294" t="s">
        <v>9654</v>
      </c>
      <c r="C732" s="309">
        <v>26.73</v>
      </c>
      <c r="D732" s="309">
        <v>27.86</v>
      </c>
      <c r="E732" s="309">
        <v>7.85</v>
      </c>
      <c r="F732" s="310">
        <v>0.95899999999999996</v>
      </c>
      <c r="G732" s="309">
        <v>27.39</v>
      </c>
      <c r="H732" s="309">
        <v>28.05</v>
      </c>
      <c r="I732" s="309">
        <v>6.06</v>
      </c>
      <c r="J732" s="310">
        <v>0.97599999999999998</v>
      </c>
      <c r="K732" s="309">
        <v>29.17</v>
      </c>
      <c r="L732" s="309">
        <v>29.87</v>
      </c>
      <c r="M732" s="309">
        <v>6.45</v>
      </c>
      <c r="N732" s="310">
        <v>0.97599999999999998</v>
      </c>
      <c r="O732" s="309">
        <v>29</v>
      </c>
      <c r="P732" s="309">
        <v>29.95</v>
      </c>
      <c r="Q732" s="309">
        <v>7.47</v>
      </c>
      <c r="R732" s="310">
        <v>0.96799999999999997</v>
      </c>
      <c r="S732" s="311">
        <v>50</v>
      </c>
      <c r="T732" s="312"/>
    </row>
    <row r="733" spans="1:20" x14ac:dyDescent="0.2">
      <c r="A733" s="312"/>
      <c r="B733" s="294" t="s">
        <v>9655</v>
      </c>
      <c r="C733" s="309">
        <v>22.18</v>
      </c>
      <c r="D733" s="309">
        <v>22.51</v>
      </c>
      <c r="E733" s="309">
        <v>3.81</v>
      </c>
      <c r="F733" s="310">
        <v>0.98599999999999999</v>
      </c>
      <c r="G733" s="309">
        <v>14.82</v>
      </c>
      <c r="H733" s="309">
        <v>15.21</v>
      </c>
      <c r="I733" s="309">
        <v>3.41</v>
      </c>
      <c r="J733" s="310">
        <v>0.97499999999999998</v>
      </c>
      <c r="K733" s="309">
        <v>15.65</v>
      </c>
      <c r="L733" s="309">
        <v>16.059999999999999</v>
      </c>
      <c r="M733" s="309">
        <v>3.6</v>
      </c>
      <c r="N733" s="310">
        <v>0.97499999999999998</v>
      </c>
      <c r="O733" s="309"/>
      <c r="P733" s="309"/>
      <c r="Q733" s="309"/>
      <c r="R733" s="310"/>
      <c r="S733" s="311">
        <v>45</v>
      </c>
      <c r="T733" s="312"/>
    </row>
    <row r="734" spans="1:20" x14ac:dyDescent="0.2">
      <c r="A734" s="312"/>
      <c r="B734" s="294" t="s">
        <v>9656</v>
      </c>
      <c r="C734" s="309">
        <v>22.27</v>
      </c>
      <c r="D734" s="309">
        <v>22.37</v>
      </c>
      <c r="E734" s="309">
        <v>2.1</v>
      </c>
      <c r="F734" s="310">
        <v>0.996</v>
      </c>
      <c r="G734" s="309">
        <v>15.14</v>
      </c>
      <c r="H734" s="309">
        <v>15.51</v>
      </c>
      <c r="I734" s="309">
        <v>3.37</v>
      </c>
      <c r="J734" s="310">
        <v>0.97599999999999998</v>
      </c>
      <c r="K734" s="309">
        <v>15.99</v>
      </c>
      <c r="L734" s="309">
        <v>16.38</v>
      </c>
      <c r="M734" s="309">
        <v>3.56</v>
      </c>
      <c r="N734" s="310">
        <v>0.97599999999999998</v>
      </c>
      <c r="O734" s="309"/>
      <c r="P734" s="309"/>
      <c r="Q734" s="309"/>
      <c r="R734" s="310"/>
      <c r="S734" s="311">
        <v>45</v>
      </c>
      <c r="T734" s="312"/>
    </row>
    <row r="735" spans="1:20" x14ac:dyDescent="0.2">
      <c r="A735" s="312"/>
      <c r="B735" s="294" t="s">
        <v>9657</v>
      </c>
      <c r="C735" s="309">
        <v>22.95</v>
      </c>
      <c r="D735" s="309">
        <v>23.16</v>
      </c>
      <c r="E735" s="309">
        <v>3.09</v>
      </c>
      <c r="F735" s="310">
        <v>0.99099999999999999</v>
      </c>
      <c r="G735" s="309">
        <v>12.69</v>
      </c>
      <c r="H735" s="309">
        <v>13.02</v>
      </c>
      <c r="I735" s="309">
        <v>2.93</v>
      </c>
      <c r="J735" s="310">
        <v>0.97399999999999998</v>
      </c>
      <c r="K735" s="309">
        <v>14.29</v>
      </c>
      <c r="L735" s="309">
        <v>14.67</v>
      </c>
      <c r="M735" s="309">
        <v>3.3</v>
      </c>
      <c r="N735" s="310">
        <v>0.97399999999999998</v>
      </c>
      <c r="O735" s="309">
        <v>14.27</v>
      </c>
      <c r="P735" s="309">
        <v>14.93</v>
      </c>
      <c r="Q735" s="309">
        <v>4.38</v>
      </c>
      <c r="R735" s="310">
        <v>0.95599999999999996</v>
      </c>
      <c r="S735" s="311">
        <v>45</v>
      </c>
      <c r="T735" s="312"/>
    </row>
    <row r="736" spans="1:20" x14ac:dyDescent="0.2">
      <c r="A736" s="312"/>
      <c r="B736" s="294" t="s">
        <v>9658</v>
      </c>
      <c r="C736" s="309">
        <v>23.22</v>
      </c>
      <c r="D736" s="309">
        <v>23.25</v>
      </c>
      <c r="E736" s="309">
        <v>1.05</v>
      </c>
      <c r="F736" s="310">
        <v>0.999</v>
      </c>
      <c r="G736" s="309">
        <v>13.1</v>
      </c>
      <c r="H736" s="309">
        <v>13.36</v>
      </c>
      <c r="I736" s="309">
        <v>2.63</v>
      </c>
      <c r="J736" s="310">
        <v>0.98</v>
      </c>
      <c r="K736" s="309">
        <v>14.75</v>
      </c>
      <c r="L736" s="309">
        <v>15.05</v>
      </c>
      <c r="M736" s="309">
        <v>2.96</v>
      </c>
      <c r="N736" s="310">
        <v>0.98</v>
      </c>
      <c r="O736" s="309">
        <v>14.74</v>
      </c>
      <c r="P736" s="309">
        <v>15.12</v>
      </c>
      <c r="Q736" s="309">
        <v>3.36</v>
      </c>
      <c r="R736" s="310">
        <v>0.97499999999999998</v>
      </c>
      <c r="S736" s="311">
        <v>45</v>
      </c>
      <c r="T736" s="312"/>
    </row>
    <row r="737" spans="1:20" x14ac:dyDescent="0.2">
      <c r="A737" s="312"/>
      <c r="B737" s="294" t="s">
        <v>9659</v>
      </c>
      <c r="C737" s="309"/>
      <c r="D737" s="309"/>
      <c r="E737" s="309"/>
      <c r="F737" s="310"/>
      <c r="G737" s="309"/>
      <c r="H737" s="309"/>
      <c r="I737" s="309"/>
      <c r="J737" s="310"/>
      <c r="K737" s="309"/>
      <c r="L737" s="309"/>
      <c r="M737" s="309"/>
      <c r="N737" s="310"/>
      <c r="O737" s="309">
        <v>8.02</v>
      </c>
      <c r="P737" s="309">
        <v>8.23</v>
      </c>
      <c r="Q737" s="309">
        <v>1.87</v>
      </c>
      <c r="R737" s="310">
        <v>0.97399999999999998</v>
      </c>
      <c r="S737" s="311">
        <v>25</v>
      </c>
      <c r="T737" s="312"/>
    </row>
    <row r="738" spans="1:20" x14ac:dyDescent="0.2">
      <c r="A738" s="312"/>
      <c r="B738" s="294" t="s">
        <v>9660</v>
      </c>
      <c r="C738" s="309"/>
      <c r="D738" s="309"/>
      <c r="E738" s="309"/>
      <c r="F738" s="310"/>
      <c r="G738" s="309"/>
      <c r="H738" s="309"/>
      <c r="I738" s="309"/>
      <c r="J738" s="310"/>
      <c r="K738" s="309"/>
      <c r="L738" s="309"/>
      <c r="M738" s="309"/>
      <c r="N738" s="310"/>
      <c r="O738" s="309">
        <v>8.16</v>
      </c>
      <c r="P738" s="309">
        <v>8.35</v>
      </c>
      <c r="Q738" s="309">
        <v>1.78</v>
      </c>
      <c r="R738" s="310">
        <v>0.97699999999999998</v>
      </c>
      <c r="S738" s="311">
        <v>25</v>
      </c>
      <c r="T738" s="312"/>
    </row>
    <row r="739" spans="1:20" x14ac:dyDescent="0.2">
      <c r="A739" s="312"/>
      <c r="B739" s="294" t="s">
        <v>9661</v>
      </c>
      <c r="C739" s="309"/>
      <c r="D739" s="309"/>
      <c r="E739" s="309"/>
      <c r="F739" s="310"/>
      <c r="G739" s="309"/>
      <c r="H739" s="309"/>
      <c r="I739" s="309"/>
      <c r="J739" s="310"/>
      <c r="K739" s="309"/>
      <c r="L739" s="309"/>
      <c r="M739" s="309"/>
      <c r="N739" s="310"/>
      <c r="O739" s="309"/>
      <c r="P739" s="309"/>
      <c r="Q739" s="309"/>
      <c r="R739" s="310"/>
      <c r="S739" s="311">
        <v>25</v>
      </c>
      <c r="T739" s="312"/>
    </row>
    <row r="740" spans="1:20" x14ac:dyDescent="0.2">
      <c r="A740" s="312"/>
      <c r="B740" s="294" t="s">
        <v>9662</v>
      </c>
      <c r="C740" s="309"/>
      <c r="D740" s="309"/>
      <c r="E740" s="309"/>
      <c r="F740" s="310"/>
      <c r="G740" s="309"/>
      <c r="H740" s="309"/>
      <c r="I740" s="309"/>
      <c r="J740" s="310"/>
      <c r="K740" s="309"/>
      <c r="L740" s="309"/>
      <c r="M740" s="309"/>
      <c r="N740" s="310"/>
      <c r="O740" s="309"/>
      <c r="P740" s="309"/>
      <c r="Q740" s="309"/>
      <c r="R740" s="310"/>
      <c r="S740" s="311">
        <v>25</v>
      </c>
      <c r="T740" s="312"/>
    </row>
    <row r="741" spans="1:20" x14ac:dyDescent="0.2">
      <c r="A741" s="312"/>
      <c r="B741" s="294" t="s">
        <v>9663</v>
      </c>
      <c r="C741" s="309"/>
      <c r="D741" s="309"/>
      <c r="E741" s="309"/>
      <c r="F741" s="310"/>
      <c r="G741" s="309"/>
      <c r="H741" s="309"/>
      <c r="I741" s="309"/>
      <c r="J741" s="310"/>
      <c r="K741" s="309"/>
      <c r="L741" s="309"/>
      <c r="M741" s="309"/>
      <c r="N741" s="310"/>
      <c r="O741" s="309">
        <v>7.14</v>
      </c>
      <c r="P741" s="309">
        <v>7.33</v>
      </c>
      <c r="Q741" s="309">
        <v>1.64</v>
      </c>
      <c r="R741" s="310">
        <v>0.97499999999999998</v>
      </c>
      <c r="S741" s="311">
        <v>20</v>
      </c>
      <c r="T741" s="312"/>
    </row>
    <row r="742" spans="1:20" x14ac:dyDescent="0.2">
      <c r="A742" s="312"/>
      <c r="B742" s="294" t="s">
        <v>9664</v>
      </c>
      <c r="C742" s="309"/>
      <c r="D742" s="309"/>
      <c r="E742" s="309"/>
      <c r="F742" s="310"/>
      <c r="G742" s="309"/>
      <c r="H742" s="309"/>
      <c r="I742" s="309"/>
      <c r="J742" s="310"/>
      <c r="K742" s="309"/>
      <c r="L742" s="309"/>
      <c r="M742" s="309"/>
      <c r="N742" s="310"/>
      <c r="O742" s="309">
        <v>7.27</v>
      </c>
      <c r="P742" s="309">
        <v>7.44</v>
      </c>
      <c r="Q742" s="309">
        <v>1.6</v>
      </c>
      <c r="R742" s="310">
        <v>0.97699999999999998</v>
      </c>
      <c r="S742" s="311">
        <v>20</v>
      </c>
      <c r="T742" s="312"/>
    </row>
    <row r="743" spans="1:20" x14ac:dyDescent="0.2">
      <c r="A743" s="312"/>
      <c r="B743" s="294" t="s">
        <v>9665</v>
      </c>
      <c r="C743" s="309"/>
      <c r="D743" s="309"/>
      <c r="E743" s="309"/>
      <c r="F743" s="310"/>
      <c r="G743" s="309"/>
      <c r="H743" s="309"/>
      <c r="I743" s="309"/>
      <c r="J743" s="310"/>
      <c r="K743" s="309"/>
      <c r="L743" s="309"/>
      <c r="M743" s="309"/>
      <c r="N743" s="310"/>
      <c r="O743" s="309"/>
      <c r="P743" s="309"/>
      <c r="Q743" s="309"/>
      <c r="R743" s="310"/>
      <c r="S743" s="311">
        <v>20</v>
      </c>
      <c r="T743" s="312"/>
    </row>
    <row r="744" spans="1:20" x14ac:dyDescent="0.2">
      <c r="A744" s="312"/>
      <c r="B744" s="294" t="s">
        <v>9666</v>
      </c>
      <c r="C744" s="309"/>
      <c r="D744" s="309"/>
      <c r="E744" s="309"/>
      <c r="F744" s="310"/>
      <c r="G744" s="309"/>
      <c r="H744" s="309"/>
      <c r="I744" s="309"/>
      <c r="J744" s="310"/>
      <c r="K744" s="309"/>
      <c r="L744" s="309"/>
      <c r="M744" s="309"/>
      <c r="N744" s="310"/>
      <c r="O744" s="309"/>
      <c r="P744" s="309"/>
      <c r="Q744" s="309"/>
      <c r="R744" s="310"/>
      <c r="S744" s="311">
        <v>20</v>
      </c>
      <c r="T744" s="312"/>
    </row>
    <row r="745" spans="1:20" x14ac:dyDescent="0.2">
      <c r="A745" s="312"/>
      <c r="B745" s="294" t="s">
        <v>9667</v>
      </c>
      <c r="C745" s="309">
        <v>59.14</v>
      </c>
      <c r="D745" s="309">
        <v>59.51</v>
      </c>
      <c r="E745" s="309">
        <v>6.64</v>
      </c>
      <c r="F745" s="310">
        <v>0.99399999999999999</v>
      </c>
      <c r="G745" s="309">
        <v>47.23</v>
      </c>
      <c r="H745" s="309">
        <v>49.91</v>
      </c>
      <c r="I745" s="309">
        <v>16.12</v>
      </c>
      <c r="J745" s="310">
        <v>0.94599999999999995</v>
      </c>
      <c r="K745" s="309">
        <v>55.27</v>
      </c>
      <c r="L745" s="309">
        <v>58.4</v>
      </c>
      <c r="M745" s="309">
        <v>18.87</v>
      </c>
      <c r="N745" s="310">
        <v>0.94599999999999995</v>
      </c>
      <c r="O745" s="309">
        <v>49.9</v>
      </c>
      <c r="P745" s="309">
        <v>50.08</v>
      </c>
      <c r="Q745" s="309">
        <v>4.2300000000000004</v>
      </c>
      <c r="R745" s="310">
        <v>0.996</v>
      </c>
      <c r="S745" s="311">
        <v>120</v>
      </c>
      <c r="T745" s="312"/>
    </row>
    <row r="746" spans="1:20" x14ac:dyDescent="0.2">
      <c r="A746" s="312"/>
      <c r="B746" s="294" t="s">
        <v>9668</v>
      </c>
      <c r="C746" s="309">
        <v>57.98</v>
      </c>
      <c r="D746" s="309">
        <v>58.16</v>
      </c>
      <c r="E746" s="309">
        <v>4.57</v>
      </c>
      <c r="F746" s="310">
        <v>0.997</v>
      </c>
      <c r="G746" s="309">
        <v>46.83</v>
      </c>
      <c r="H746" s="309">
        <v>49.17</v>
      </c>
      <c r="I746" s="309">
        <v>14.99</v>
      </c>
      <c r="J746" s="310">
        <v>0.95199999999999996</v>
      </c>
      <c r="K746" s="309">
        <v>54.79</v>
      </c>
      <c r="L746" s="309">
        <v>57.53</v>
      </c>
      <c r="M746" s="309">
        <v>17.53</v>
      </c>
      <c r="N746" s="310">
        <v>0.95199999999999996</v>
      </c>
      <c r="O746" s="309">
        <v>49.47</v>
      </c>
      <c r="P746" s="309">
        <v>49.56</v>
      </c>
      <c r="Q746" s="309">
        <v>2.82</v>
      </c>
      <c r="R746" s="310">
        <v>0.998</v>
      </c>
      <c r="S746" s="311">
        <v>120</v>
      </c>
      <c r="T746" s="312"/>
    </row>
    <row r="747" spans="1:20" x14ac:dyDescent="0.2">
      <c r="A747" s="312"/>
      <c r="B747" s="294" t="s">
        <v>9669</v>
      </c>
      <c r="C747" s="309">
        <v>44.17</v>
      </c>
      <c r="D747" s="309">
        <v>44.73</v>
      </c>
      <c r="E747" s="309">
        <v>-7.03</v>
      </c>
      <c r="F747" s="310">
        <v>0.98799999999999999</v>
      </c>
      <c r="G747" s="309">
        <v>38.130000000000003</v>
      </c>
      <c r="H747" s="309">
        <v>38.909999999999997</v>
      </c>
      <c r="I747" s="309">
        <v>7.78</v>
      </c>
      <c r="J747" s="310">
        <v>0.98</v>
      </c>
      <c r="K747" s="309">
        <v>40.479999999999997</v>
      </c>
      <c r="L747" s="309">
        <v>41.31</v>
      </c>
      <c r="M747" s="309">
        <v>8.26</v>
      </c>
      <c r="N747" s="310">
        <v>0.98</v>
      </c>
      <c r="O747" s="309">
        <v>40.159999999999997</v>
      </c>
      <c r="P747" s="309">
        <v>40.43</v>
      </c>
      <c r="Q747" s="309">
        <v>4.62</v>
      </c>
      <c r="R747" s="310">
        <v>0.99299999999999999</v>
      </c>
      <c r="S747" s="311">
        <v>120</v>
      </c>
      <c r="T747" s="312"/>
    </row>
    <row r="748" spans="1:20" x14ac:dyDescent="0.2">
      <c r="A748" s="312"/>
      <c r="B748" s="294" t="s">
        <v>9670</v>
      </c>
      <c r="C748" s="309">
        <v>49.24</v>
      </c>
      <c r="D748" s="309">
        <v>49.58</v>
      </c>
      <c r="E748" s="309">
        <v>-5.84</v>
      </c>
      <c r="F748" s="310">
        <v>0.99299999999999999</v>
      </c>
      <c r="G748" s="309">
        <v>42.41</v>
      </c>
      <c r="H748" s="309">
        <v>43.08</v>
      </c>
      <c r="I748" s="309">
        <v>7.59</v>
      </c>
      <c r="J748" s="310">
        <v>0.98399999999999999</v>
      </c>
      <c r="K748" s="309">
        <v>45.02</v>
      </c>
      <c r="L748" s="309">
        <v>45.74</v>
      </c>
      <c r="M748" s="309">
        <v>8.06</v>
      </c>
      <c r="N748" s="310">
        <v>0.98399999999999999</v>
      </c>
      <c r="O748" s="309">
        <v>44.67</v>
      </c>
      <c r="P748" s="309">
        <v>44.97</v>
      </c>
      <c r="Q748" s="309">
        <v>5.14</v>
      </c>
      <c r="R748" s="310">
        <v>0.99299999999999999</v>
      </c>
      <c r="S748" s="311">
        <v>120</v>
      </c>
      <c r="T748" s="312"/>
    </row>
    <row r="749" spans="1:20" x14ac:dyDescent="0.2">
      <c r="A749" s="312"/>
      <c r="B749" s="294" t="s">
        <v>9671</v>
      </c>
      <c r="C749" s="309">
        <v>22.21</v>
      </c>
      <c r="D749" s="309">
        <v>22.38</v>
      </c>
      <c r="E749" s="309">
        <v>2.82</v>
      </c>
      <c r="F749" s="310">
        <v>0.99199999999999999</v>
      </c>
      <c r="G749" s="309">
        <v>21.92</v>
      </c>
      <c r="H749" s="309">
        <v>22.35</v>
      </c>
      <c r="I749" s="309">
        <v>4.3499999999999996</v>
      </c>
      <c r="J749" s="310">
        <v>0.98099999999999998</v>
      </c>
      <c r="K749" s="309">
        <v>24.47</v>
      </c>
      <c r="L749" s="309">
        <v>24.95</v>
      </c>
      <c r="M749" s="309">
        <v>4.8499999999999996</v>
      </c>
      <c r="N749" s="310">
        <v>0.98099999999999998</v>
      </c>
      <c r="O749" s="309">
        <v>22.23</v>
      </c>
      <c r="P749" s="309">
        <v>22.25</v>
      </c>
      <c r="Q749" s="309">
        <v>0.85</v>
      </c>
      <c r="R749" s="310">
        <v>0.999</v>
      </c>
      <c r="S749" s="311">
        <v>30</v>
      </c>
      <c r="T749" s="312"/>
    </row>
    <row r="750" spans="1:20" x14ac:dyDescent="0.2">
      <c r="A750" s="312"/>
      <c r="B750" s="294" t="s">
        <v>9672</v>
      </c>
      <c r="C750" s="309">
        <v>21.3</v>
      </c>
      <c r="D750" s="309">
        <v>21.4</v>
      </c>
      <c r="E750" s="309">
        <v>2</v>
      </c>
      <c r="F750" s="310">
        <v>0.996</v>
      </c>
      <c r="G750" s="309">
        <v>21.49</v>
      </c>
      <c r="H750" s="309">
        <v>21.82</v>
      </c>
      <c r="I750" s="309">
        <v>3.75</v>
      </c>
      <c r="J750" s="310">
        <v>0.98499999999999999</v>
      </c>
      <c r="K750" s="309">
        <v>23.99</v>
      </c>
      <c r="L750" s="309">
        <v>24.35</v>
      </c>
      <c r="M750" s="309">
        <v>4.1900000000000004</v>
      </c>
      <c r="N750" s="310">
        <v>0.98499999999999999</v>
      </c>
      <c r="O750" s="309">
        <v>21.8</v>
      </c>
      <c r="P750" s="309">
        <v>21.8</v>
      </c>
      <c r="Q750" s="309">
        <v>0.33</v>
      </c>
      <c r="R750" s="310">
        <v>1</v>
      </c>
      <c r="S750" s="311">
        <v>30</v>
      </c>
      <c r="T750" s="312"/>
    </row>
    <row r="751" spans="1:20" x14ac:dyDescent="0.2">
      <c r="A751" s="312"/>
      <c r="B751" s="294" t="s">
        <v>9673</v>
      </c>
      <c r="C751" s="309">
        <v>17.72</v>
      </c>
      <c r="D751" s="309">
        <v>17.89</v>
      </c>
      <c r="E751" s="309">
        <v>-2.52</v>
      </c>
      <c r="F751" s="310">
        <v>0.99</v>
      </c>
      <c r="G751" s="309">
        <v>17.11</v>
      </c>
      <c r="H751" s="309">
        <v>17.829999999999998</v>
      </c>
      <c r="I751" s="309">
        <v>5.01</v>
      </c>
      <c r="J751" s="310">
        <v>0.96</v>
      </c>
      <c r="K751" s="309">
        <v>19.239999999999998</v>
      </c>
      <c r="L751" s="309">
        <v>20.05</v>
      </c>
      <c r="M751" s="309">
        <v>5.63</v>
      </c>
      <c r="N751" s="310">
        <v>0.96</v>
      </c>
      <c r="O751" s="309">
        <v>19.16</v>
      </c>
      <c r="P751" s="309">
        <v>19.22</v>
      </c>
      <c r="Q751" s="309">
        <v>1.56</v>
      </c>
      <c r="R751" s="310">
        <v>0.997</v>
      </c>
      <c r="S751" s="311">
        <v>30</v>
      </c>
      <c r="T751" s="312"/>
    </row>
    <row r="752" spans="1:20" x14ac:dyDescent="0.2">
      <c r="A752" s="312"/>
      <c r="B752" s="294" t="s">
        <v>9674</v>
      </c>
      <c r="C752" s="309">
        <v>19.739999999999998</v>
      </c>
      <c r="D752" s="309">
        <v>19.760000000000002</v>
      </c>
      <c r="E752" s="309">
        <v>-0.82</v>
      </c>
      <c r="F752" s="310">
        <v>0.999</v>
      </c>
      <c r="G752" s="309">
        <v>18.760000000000002</v>
      </c>
      <c r="H752" s="309">
        <v>19.61</v>
      </c>
      <c r="I752" s="309">
        <v>5.72</v>
      </c>
      <c r="J752" s="310">
        <v>0.95699999999999996</v>
      </c>
      <c r="K752" s="309">
        <v>21.1</v>
      </c>
      <c r="L752" s="309">
        <v>22.06</v>
      </c>
      <c r="M752" s="309">
        <v>6.43</v>
      </c>
      <c r="N752" s="310">
        <v>0.95699999999999996</v>
      </c>
      <c r="O752" s="309">
        <v>21</v>
      </c>
      <c r="P752" s="309">
        <v>21.17</v>
      </c>
      <c r="Q752" s="309">
        <v>2.67</v>
      </c>
      <c r="R752" s="310">
        <v>0.99199999999999999</v>
      </c>
      <c r="S752" s="311">
        <v>30</v>
      </c>
      <c r="T752" s="312"/>
    </row>
    <row r="753" spans="1:20" x14ac:dyDescent="0.2">
      <c r="A753" s="312"/>
      <c r="B753" s="294" t="s">
        <v>9675</v>
      </c>
      <c r="C753" s="309">
        <v>52.96</v>
      </c>
      <c r="D753" s="309">
        <v>53.22</v>
      </c>
      <c r="E753" s="309">
        <v>5.31</v>
      </c>
      <c r="F753" s="310">
        <v>0.995</v>
      </c>
      <c r="G753" s="309">
        <v>30.43</v>
      </c>
      <c r="H753" s="309">
        <v>31.39</v>
      </c>
      <c r="I753" s="309">
        <v>7.7</v>
      </c>
      <c r="J753" s="310">
        <v>0.96899999999999997</v>
      </c>
      <c r="K753" s="309">
        <v>38.03</v>
      </c>
      <c r="L753" s="309">
        <v>39.229999999999997</v>
      </c>
      <c r="M753" s="309">
        <v>9.6199999999999992</v>
      </c>
      <c r="N753" s="310">
        <v>0.96899999999999997</v>
      </c>
      <c r="O753" s="309">
        <v>39.28</v>
      </c>
      <c r="P753" s="309">
        <v>39.32</v>
      </c>
      <c r="Q753" s="309">
        <v>1.87</v>
      </c>
      <c r="R753" s="310">
        <v>0.999</v>
      </c>
      <c r="S753" s="311">
        <v>120</v>
      </c>
      <c r="T753" s="312"/>
    </row>
    <row r="754" spans="1:20" x14ac:dyDescent="0.2">
      <c r="A754" s="312"/>
      <c r="B754" s="294" t="s">
        <v>9676</v>
      </c>
      <c r="C754" s="309">
        <v>43.79</v>
      </c>
      <c r="D754" s="309">
        <v>43.79</v>
      </c>
      <c r="E754" s="309">
        <v>0.76</v>
      </c>
      <c r="F754" s="310">
        <v>1</v>
      </c>
      <c r="G754" s="309">
        <v>27.02</v>
      </c>
      <c r="H754" s="309">
        <v>27.66</v>
      </c>
      <c r="I754" s="309">
        <v>5.91</v>
      </c>
      <c r="J754" s="310">
        <v>0.97699999999999998</v>
      </c>
      <c r="K754" s="309">
        <v>33.770000000000003</v>
      </c>
      <c r="L754" s="309">
        <v>34.56</v>
      </c>
      <c r="M754" s="309">
        <v>7.38</v>
      </c>
      <c r="N754" s="310">
        <v>0.97699999999999998</v>
      </c>
      <c r="O754" s="309">
        <v>34.840000000000003</v>
      </c>
      <c r="P754" s="309">
        <v>35.19</v>
      </c>
      <c r="Q754" s="309">
        <v>4.93</v>
      </c>
      <c r="R754" s="310">
        <v>0.99</v>
      </c>
      <c r="S754" s="311">
        <v>120</v>
      </c>
      <c r="T754" s="312"/>
    </row>
    <row r="755" spans="1:20" x14ac:dyDescent="0.2">
      <c r="A755" s="312"/>
      <c r="B755" s="294" t="s">
        <v>9677</v>
      </c>
      <c r="C755" s="309">
        <v>33.54</v>
      </c>
      <c r="D755" s="309">
        <v>33.86</v>
      </c>
      <c r="E755" s="309">
        <v>-4.6899999999999995</v>
      </c>
      <c r="F755" s="310">
        <v>0.99</v>
      </c>
      <c r="G755" s="309">
        <v>19.62</v>
      </c>
      <c r="H755" s="309">
        <v>20.59</v>
      </c>
      <c r="I755" s="309">
        <v>6.26</v>
      </c>
      <c r="J755" s="310">
        <v>0.95299999999999996</v>
      </c>
      <c r="K755" s="309">
        <v>19.62</v>
      </c>
      <c r="L755" s="309">
        <v>20.59</v>
      </c>
      <c r="M755" s="309">
        <v>6.26</v>
      </c>
      <c r="N755" s="310">
        <v>0.95299999999999996</v>
      </c>
      <c r="O755" s="309">
        <v>22.08</v>
      </c>
      <c r="P755" s="309">
        <v>22.21</v>
      </c>
      <c r="Q755" s="309">
        <v>2.33</v>
      </c>
      <c r="R755" s="310">
        <v>0.99399999999999999</v>
      </c>
      <c r="S755" s="311">
        <v>120</v>
      </c>
      <c r="T755" s="312"/>
    </row>
    <row r="756" spans="1:20" x14ac:dyDescent="0.2">
      <c r="A756" s="312"/>
      <c r="B756" s="294" t="s">
        <v>9678</v>
      </c>
      <c r="C756" s="309">
        <v>31.88</v>
      </c>
      <c r="D756" s="309">
        <v>33.36</v>
      </c>
      <c r="E756" s="309">
        <v>-9.83</v>
      </c>
      <c r="F756" s="310">
        <v>0.95599999999999996</v>
      </c>
      <c r="G756" s="309">
        <v>18.510000000000002</v>
      </c>
      <c r="H756" s="309">
        <v>18.989999999999998</v>
      </c>
      <c r="I756" s="309">
        <v>4.25</v>
      </c>
      <c r="J756" s="310">
        <v>0.97499999999999998</v>
      </c>
      <c r="K756" s="309">
        <v>18.510000000000002</v>
      </c>
      <c r="L756" s="309">
        <v>18.989999999999998</v>
      </c>
      <c r="M756" s="309">
        <v>4.25</v>
      </c>
      <c r="N756" s="310">
        <v>0.97499999999999998</v>
      </c>
      <c r="O756" s="309">
        <v>21.02</v>
      </c>
      <c r="P756" s="309">
        <v>21.02</v>
      </c>
      <c r="Q756" s="309">
        <v>0.36</v>
      </c>
      <c r="R756" s="310">
        <v>1</v>
      </c>
      <c r="S756" s="311">
        <v>120</v>
      </c>
      <c r="T756" s="312"/>
    </row>
    <row r="757" spans="1:20" x14ac:dyDescent="0.2">
      <c r="A757" s="312"/>
      <c r="B757" s="294" t="s">
        <v>9679</v>
      </c>
      <c r="C757" s="309">
        <v>6.77</v>
      </c>
      <c r="D757" s="309">
        <v>6.88</v>
      </c>
      <c r="E757" s="309">
        <v>-1.2</v>
      </c>
      <c r="F757" s="310">
        <v>0.98499999999999999</v>
      </c>
      <c r="G757" s="309">
        <v>7.34</v>
      </c>
      <c r="H757" s="309">
        <v>7.86</v>
      </c>
      <c r="I757" s="309">
        <v>2.83</v>
      </c>
      <c r="J757" s="310">
        <v>0.93300000000000005</v>
      </c>
      <c r="K757" s="309">
        <v>7.5</v>
      </c>
      <c r="L757" s="309">
        <v>8.0399999999999991</v>
      </c>
      <c r="M757" s="309">
        <v>2.89</v>
      </c>
      <c r="N757" s="310">
        <v>0.93300000000000005</v>
      </c>
      <c r="O757" s="309">
        <v>6.83</v>
      </c>
      <c r="P757" s="309">
        <v>7.3</v>
      </c>
      <c r="Q757" s="309">
        <v>2.56</v>
      </c>
      <c r="R757" s="310">
        <v>0.93600000000000005</v>
      </c>
      <c r="S757" s="311">
        <v>15</v>
      </c>
      <c r="T757" s="312"/>
    </row>
    <row r="758" spans="1:20" x14ac:dyDescent="0.2">
      <c r="A758" s="312"/>
      <c r="B758" s="294" t="s">
        <v>9680</v>
      </c>
      <c r="C758" s="309">
        <v>6.62</v>
      </c>
      <c r="D758" s="309">
        <v>6.75</v>
      </c>
      <c r="E758" s="309">
        <v>-1.33</v>
      </c>
      <c r="F758" s="310">
        <v>0.98</v>
      </c>
      <c r="G758" s="309">
        <v>7.54</v>
      </c>
      <c r="H758" s="309">
        <v>8.0299999999999994</v>
      </c>
      <c r="I758" s="309">
        <v>2.76</v>
      </c>
      <c r="J758" s="310">
        <v>0.93899999999999995</v>
      </c>
      <c r="K758" s="309">
        <v>7.71</v>
      </c>
      <c r="L758" s="309">
        <v>8.2100000000000009</v>
      </c>
      <c r="M758" s="309">
        <v>2.82</v>
      </c>
      <c r="N758" s="310">
        <v>0.93899999999999995</v>
      </c>
      <c r="O758" s="309">
        <v>7.02</v>
      </c>
      <c r="P758" s="309">
        <v>7.43</v>
      </c>
      <c r="Q758" s="309">
        <v>2.42</v>
      </c>
      <c r="R758" s="310">
        <v>0.94499999999999995</v>
      </c>
      <c r="S758" s="311">
        <v>15</v>
      </c>
      <c r="T758" s="312"/>
    </row>
    <row r="759" spans="1:20" x14ac:dyDescent="0.2">
      <c r="A759" s="312"/>
      <c r="B759" s="294" t="s">
        <v>9681</v>
      </c>
      <c r="C759" s="309">
        <v>6.24</v>
      </c>
      <c r="D759" s="309">
        <v>6.39</v>
      </c>
      <c r="E759" s="309">
        <v>-1.4</v>
      </c>
      <c r="F759" s="310">
        <v>0.97599999999999998</v>
      </c>
      <c r="G759" s="309">
        <v>5.99</v>
      </c>
      <c r="H759" s="309">
        <v>6.15</v>
      </c>
      <c r="I759" s="309">
        <v>1.38</v>
      </c>
      <c r="J759" s="310">
        <v>0.97499999999999998</v>
      </c>
      <c r="K759" s="309">
        <v>6.44</v>
      </c>
      <c r="L759" s="309">
        <v>6.61</v>
      </c>
      <c r="M759" s="309">
        <v>1.48</v>
      </c>
      <c r="N759" s="310">
        <v>0.97499999999999998</v>
      </c>
      <c r="O759" s="309">
        <v>6.46</v>
      </c>
      <c r="P759" s="309">
        <v>6.58</v>
      </c>
      <c r="Q759" s="309">
        <v>1.25</v>
      </c>
      <c r="R759" s="310">
        <v>0.98199999999999998</v>
      </c>
      <c r="S759" s="311">
        <v>15</v>
      </c>
      <c r="T759" s="312"/>
    </row>
    <row r="760" spans="1:20" x14ac:dyDescent="0.2">
      <c r="A760" s="312"/>
      <c r="B760" s="294" t="s">
        <v>9682</v>
      </c>
      <c r="C760" s="309">
        <v>6.32</v>
      </c>
      <c r="D760" s="309">
        <v>6.48</v>
      </c>
      <c r="E760" s="309">
        <v>-1.43</v>
      </c>
      <c r="F760" s="310">
        <v>0.97499999999999998</v>
      </c>
      <c r="G760" s="309">
        <v>6.67</v>
      </c>
      <c r="H760" s="309">
        <v>6.81</v>
      </c>
      <c r="I760" s="309">
        <v>1.39</v>
      </c>
      <c r="J760" s="310">
        <v>0.97899999999999998</v>
      </c>
      <c r="K760" s="309">
        <v>7.17</v>
      </c>
      <c r="L760" s="309">
        <v>7.33</v>
      </c>
      <c r="M760" s="309">
        <v>1.49</v>
      </c>
      <c r="N760" s="310">
        <v>0.97899999999999998</v>
      </c>
      <c r="O760" s="309">
        <v>7.19</v>
      </c>
      <c r="P760" s="309">
        <v>7.33</v>
      </c>
      <c r="Q760" s="309">
        <v>1.44</v>
      </c>
      <c r="R760" s="310">
        <v>0.98099999999999998</v>
      </c>
      <c r="S760" s="311">
        <v>15</v>
      </c>
      <c r="T760" s="312"/>
    </row>
    <row r="761" spans="1:20" x14ac:dyDescent="0.2">
      <c r="A761" s="312"/>
      <c r="B761" s="294" t="s">
        <v>9683</v>
      </c>
      <c r="C761" s="309">
        <v>46.26</v>
      </c>
      <c r="D761" s="309">
        <v>46.29</v>
      </c>
      <c r="E761" s="309">
        <v>-1.55</v>
      </c>
      <c r="F761" s="310">
        <v>0.999</v>
      </c>
      <c r="G761" s="309">
        <v>33.28</v>
      </c>
      <c r="H761" s="309">
        <v>34.04</v>
      </c>
      <c r="I761" s="309">
        <v>7.15</v>
      </c>
      <c r="J761" s="310">
        <v>0.97799999999999998</v>
      </c>
      <c r="K761" s="309">
        <v>35.03</v>
      </c>
      <c r="L761" s="309">
        <v>35.83</v>
      </c>
      <c r="M761" s="309">
        <v>7.53</v>
      </c>
      <c r="N761" s="310">
        <v>0.97799999999999998</v>
      </c>
      <c r="O761" s="309">
        <v>33.549999999999997</v>
      </c>
      <c r="P761" s="309">
        <v>33.64</v>
      </c>
      <c r="Q761" s="309">
        <v>2.36</v>
      </c>
      <c r="R761" s="310">
        <v>0.998</v>
      </c>
      <c r="S761" s="311">
        <v>120</v>
      </c>
      <c r="T761" s="312"/>
    </row>
    <row r="762" spans="1:20" x14ac:dyDescent="0.2">
      <c r="A762" s="312"/>
      <c r="B762" s="294" t="s">
        <v>9684</v>
      </c>
      <c r="C762" s="309">
        <v>46.78</v>
      </c>
      <c r="D762" s="309">
        <v>46.88</v>
      </c>
      <c r="E762" s="309">
        <v>-3.12</v>
      </c>
      <c r="F762" s="310">
        <v>0.998</v>
      </c>
      <c r="G762" s="309">
        <v>32.950000000000003</v>
      </c>
      <c r="H762" s="309">
        <v>33.630000000000003</v>
      </c>
      <c r="I762" s="309">
        <v>6.69</v>
      </c>
      <c r="J762" s="310">
        <v>0.98</v>
      </c>
      <c r="K762" s="309">
        <v>34.69</v>
      </c>
      <c r="L762" s="309">
        <v>35.4</v>
      </c>
      <c r="M762" s="309">
        <v>7.05</v>
      </c>
      <c r="N762" s="310">
        <v>0.98</v>
      </c>
      <c r="O762" s="309">
        <v>33.24</v>
      </c>
      <c r="P762" s="309">
        <v>33.25</v>
      </c>
      <c r="Q762" s="309">
        <v>0.78</v>
      </c>
      <c r="R762" s="310">
        <v>1</v>
      </c>
      <c r="S762" s="311">
        <v>120</v>
      </c>
      <c r="T762" s="312"/>
    </row>
    <row r="763" spans="1:20" x14ac:dyDescent="0.2">
      <c r="A763" s="312"/>
      <c r="B763" s="294" t="s">
        <v>9685</v>
      </c>
      <c r="C763" s="309">
        <v>42.65</v>
      </c>
      <c r="D763" s="309">
        <v>42.67</v>
      </c>
      <c r="E763" s="309">
        <v>1.1200000000000001</v>
      </c>
      <c r="F763" s="310">
        <v>1</v>
      </c>
      <c r="G763" s="309">
        <v>29.57</v>
      </c>
      <c r="H763" s="309">
        <v>30.14</v>
      </c>
      <c r="I763" s="309">
        <v>5.82</v>
      </c>
      <c r="J763" s="310">
        <v>0.98099999999999998</v>
      </c>
      <c r="K763" s="309">
        <v>32.93</v>
      </c>
      <c r="L763" s="309">
        <v>33.56</v>
      </c>
      <c r="M763" s="309">
        <v>6.48</v>
      </c>
      <c r="N763" s="310">
        <v>0.98099999999999998</v>
      </c>
      <c r="O763" s="309">
        <v>34.33</v>
      </c>
      <c r="P763" s="309">
        <v>34.33</v>
      </c>
      <c r="Q763" s="309">
        <v>0.15</v>
      </c>
      <c r="R763" s="310">
        <v>1</v>
      </c>
      <c r="S763" s="311">
        <v>120</v>
      </c>
      <c r="T763" s="312"/>
    </row>
    <row r="764" spans="1:20" x14ac:dyDescent="0.2">
      <c r="A764" s="312"/>
      <c r="B764" s="294" t="s">
        <v>9686</v>
      </c>
      <c r="C764" s="309">
        <v>48.71</v>
      </c>
      <c r="D764" s="309">
        <v>48.83</v>
      </c>
      <c r="E764" s="309">
        <v>3.48</v>
      </c>
      <c r="F764" s="310">
        <v>0.997</v>
      </c>
      <c r="G764" s="309">
        <v>33.65</v>
      </c>
      <c r="H764" s="309">
        <v>34.25</v>
      </c>
      <c r="I764" s="309">
        <v>6.39</v>
      </c>
      <c r="J764" s="310">
        <v>0.98199999999999998</v>
      </c>
      <c r="K764" s="309">
        <v>37.47</v>
      </c>
      <c r="L764" s="309">
        <v>38.14</v>
      </c>
      <c r="M764" s="309">
        <v>7.12</v>
      </c>
      <c r="N764" s="310">
        <v>0.98199999999999998</v>
      </c>
      <c r="O764" s="309">
        <v>39.1</v>
      </c>
      <c r="P764" s="309">
        <v>39.130000000000003</v>
      </c>
      <c r="Q764" s="309">
        <v>1.51</v>
      </c>
      <c r="R764" s="310">
        <v>0.999</v>
      </c>
      <c r="S764" s="311">
        <v>120</v>
      </c>
      <c r="T764" s="312"/>
    </row>
    <row r="765" spans="1:20" x14ac:dyDescent="0.2">
      <c r="A765" s="312"/>
      <c r="B765" s="294" t="s">
        <v>9687</v>
      </c>
      <c r="C765" s="309">
        <v>15.48</v>
      </c>
      <c r="D765" s="309">
        <v>15.48</v>
      </c>
      <c r="E765" s="309">
        <v>-0.14000000000000001</v>
      </c>
      <c r="F765" s="310">
        <v>1</v>
      </c>
      <c r="G765" s="309">
        <v>0</v>
      </c>
      <c r="H765" s="309">
        <v>0</v>
      </c>
      <c r="I765" s="309">
        <v>0</v>
      </c>
      <c r="J765" s="310"/>
      <c r="K765" s="309">
        <v>0</v>
      </c>
      <c r="L765" s="309">
        <v>0</v>
      </c>
      <c r="M765" s="309">
        <v>0</v>
      </c>
      <c r="N765" s="310"/>
      <c r="O765" s="309"/>
      <c r="P765" s="309"/>
      <c r="Q765" s="309"/>
      <c r="R765" s="310"/>
      <c r="S765" s="311"/>
      <c r="T765" s="312"/>
    </row>
    <row r="766" spans="1:20" x14ac:dyDescent="0.2">
      <c r="A766" s="312"/>
      <c r="B766" s="294" t="s">
        <v>9688</v>
      </c>
      <c r="C766" s="309">
        <v>14.95</v>
      </c>
      <c r="D766" s="309">
        <v>14.96</v>
      </c>
      <c r="E766" s="309">
        <v>-0.52</v>
      </c>
      <c r="F766" s="310">
        <v>0.999</v>
      </c>
      <c r="G766" s="309">
        <v>0</v>
      </c>
      <c r="H766" s="309">
        <v>0</v>
      </c>
      <c r="I766" s="309">
        <v>0</v>
      </c>
      <c r="J766" s="310"/>
      <c r="K766" s="309">
        <v>0</v>
      </c>
      <c r="L766" s="309">
        <v>0</v>
      </c>
      <c r="M766" s="309">
        <v>0</v>
      </c>
      <c r="N766" s="310"/>
      <c r="O766" s="309"/>
      <c r="P766" s="309"/>
      <c r="Q766" s="309"/>
      <c r="R766" s="310"/>
      <c r="S766" s="311"/>
      <c r="T766" s="312"/>
    </row>
    <row r="767" spans="1:20" x14ac:dyDescent="0.2">
      <c r="A767" s="312"/>
      <c r="B767" s="294" t="s">
        <v>9689</v>
      </c>
      <c r="C767" s="309"/>
      <c r="D767" s="309"/>
      <c r="E767" s="309"/>
      <c r="F767" s="310"/>
      <c r="G767" s="309">
        <v>0</v>
      </c>
      <c r="H767" s="309">
        <v>0</v>
      </c>
      <c r="I767" s="309">
        <v>0</v>
      </c>
      <c r="J767" s="310"/>
      <c r="K767" s="309">
        <v>0</v>
      </c>
      <c r="L767" s="309">
        <v>0</v>
      </c>
      <c r="M767" s="309">
        <v>0</v>
      </c>
      <c r="N767" s="310"/>
      <c r="O767" s="309"/>
      <c r="P767" s="309"/>
      <c r="Q767" s="309"/>
      <c r="R767" s="310"/>
      <c r="S767" s="311"/>
      <c r="T767" s="312"/>
    </row>
    <row r="768" spans="1:20" x14ac:dyDescent="0.2">
      <c r="A768" s="312"/>
      <c r="B768" s="294" t="s">
        <v>9690</v>
      </c>
      <c r="C768" s="309"/>
      <c r="D768" s="309"/>
      <c r="E768" s="309"/>
      <c r="F768" s="310"/>
      <c r="G768" s="309">
        <v>0</v>
      </c>
      <c r="H768" s="309">
        <v>0</v>
      </c>
      <c r="I768" s="309">
        <v>0</v>
      </c>
      <c r="J768" s="310"/>
      <c r="K768" s="309">
        <v>0</v>
      </c>
      <c r="L768" s="309">
        <v>0</v>
      </c>
      <c r="M768" s="309">
        <v>0</v>
      </c>
      <c r="N768" s="310"/>
      <c r="O768" s="309"/>
      <c r="P768" s="309"/>
      <c r="Q768" s="309"/>
      <c r="R768" s="310"/>
      <c r="S768" s="311"/>
      <c r="T768" s="312"/>
    </row>
    <row r="769" spans="1:20" x14ac:dyDescent="0.2">
      <c r="A769" s="312"/>
      <c r="B769" s="294" t="s">
        <v>9691</v>
      </c>
      <c r="C769" s="309">
        <v>31.17</v>
      </c>
      <c r="D769" s="309">
        <v>31.25</v>
      </c>
      <c r="E769" s="309">
        <v>2.13</v>
      </c>
      <c r="F769" s="310">
        <v>0.998</v>
      </c>
      <c r="G769" s="309">
        <v>22.08</v>
      </c>
      <c r="H769" s="309">
        <v>22.08</v>
      </c>
      <c r="I769" s="309">
        <v>0.22</v>
      </c>
      <c r="J769" s="310">
        <v>1</v>
      </c>
      <c r="K769" s="309">
        <v>23.48</v>
      </c>
      <c r="L769" s="309">
        <v>23.48</v>
      </c>
      <c r="M769" s="309">
        <v>0.23</v>
      </c>
      <c r="N769" s="310">
        <v>1</v>
      </c>
      <c r="O769" s="309">
        <v>21.86</v>
      </c>
      <c r="P769" s="309">
        <v>21.91</v>
      </c>
      <c r="Q769" s="309">
        <v>1.47</v>
      </c>
      <c r="R769" s="310">
        <v>0.998</v>
      </c>
      <c r="S769" s="311">
        <v>50</v>
      </c>
      <c r="T769" s="312"/>
    </row>
    <row r="770" spans="1:20" x14ac:dyDescent="0.2">
      <c r="A770" s="312"/>
      <c r="B770" s="294" t="s">
        <v>9692</v>
      </c>
      <c r="C770" s="309">
        <v>32.6</v>
      </c>
      <c r="D770" s="309">
        <v>32.659999999999997</v>
      </c>
      <c r="E770" s="309">
        <v>1.9300000000000002</v>
      </c>
      <c r="F770" s="310">
        <v>0.998</v>
      </c>
      <c r="G770" s="309">
        <v>22.75</v>
      </c>
      <c r="H770" s="309">
        <v>22.76</v>
      </c>
      <c r="I770" s="309">
        <v>0.52</v>
      </c>
      <c r="J770" s="310">
        <v>1</v>
      </c>
      <c r="K770" s="309">
        <v>24.2</v>
      </c>
      <c r="L770" s="309">
        <v>24.2</v>
      </c>
      <c r="M770" s="309">
        <v>0.55000000000000004</v>
      </c>
      <c r="N770" s="310">
        <v>1</v>
      </c>
      <c r="O770" s="309">
        <v>22.52</v>
      </c>
      <c r="P770" s="309">
        <v>22.57</v>
      </c>
      <c r="Q770" s="309">
        <v>1.48</v>
      </c>
      <c r="R770" s="310">
        <v>0.998</v>
      </c>
      <c r="S770" s="311">
        <v>50</v>
      </c>
      <c r="T770" s="312"/>
    </row>
    <row r="771" spans="1:20" x14ac:dyDescent="0.2">
      <c r="A771" s="312"/>
      <c r="B771" s="294" t="s">
        <v>9693</v>
      </c>
      <c r="C771" s="309">
        <v>24.88</v>
      </c>
      <c r="D771" s="309">
        <v>25.17</v>
      </c>
      <c r="E771" s="309">
        <v>-3.81</v>
      </c>
      <c r="F771" s="310">
        <v>0.98799999999999999</v>
      </c>
      <c r="G771" s="309">
        <v>14.8</v>
      </c>
      <c r="H771" s="309">
        <v>14.87</v>
      </c>
      <c r="I771" s="309">
        <v>1.46</v>
      </c>
      <c r="J771" s="310">
        <v>0.995</v>
      </c>
      <c r="K771" s="309">
        <v>16.62</v>
      </c>
      <c r="L771" s="309">
        <v>16.7</v>
      </c>
      <c r="M771" s="309">
        <v>1.64</v>
      </c>
      <c r="N771" s="310">
        <v>0.995</v>
      </c>
      <c r="O771" s="309">
        <v>16.809999999999999</v>
      </c>
      <c r="P771" s="309">
        <v>17.16</v>
      </c>
      <c r="Q771" s="309">
        <v>3.45</v>
      </c>
      <c r="R771" s="310">
        <v>0.98</v>
      </c>
      <c r="S771" s="311">
        <v>50</v>
      </c>
      <c r="T771" s="312"/>
    </row>
    <row r="772" spans="1:20" x14ac:dyDescent="0.2">
      <c r="A772" s="312"/>
      <c r="B772" s="294" t="s">
        <v>9694</v>
      </c>
      <c r="C772" s="309">
        <v>30.24</v>
      </c>
      <c r="D772" s="309">
        <v>30.36</v>
      </c>
      <c r="E772" s="309">
        <v>-2.74</v>
      </c>
      <c r="F772" s="310">
        <v>0.996</v>
      </c>
      <c r="G772" s="309">
        <v>17.899999999999999</v>
      </c>
      <c r="H772" s="309">
        <v>18.010000000000002</v>
      </c>
      <c r="I772" s="309">
        <v>1.9300000000000002</v>
      </c>
      <c r="J772" s="310">
        <v>0.99399999999999999</v>
      </c>
      <c r="K772" s="309">
        <v>20.11</v>
      </c>
      <c r="L772" s="309">
        <v>20.22</v>
      </c>
      <c r="M772" s="309">
        <v>2.17</v>
      </c>
      <c r="N772" s="310">
        <v>0.99399999999999999</v>
      </c>
      <c r="O772" s="309">
        <v>20.34</v>
      </c>
      <c r="P772" s="309">
        <v>20.75</v>
      </c>
      <c r="Q772" s="309">
        <v>4.13</v>
      </c>
      <c r="R772" s="310">
        <v>0.98</v>
      </c>
      <c r="S772" s="311">
        <v>50</v>
      </c>
      <c r="T772" s="312"/>
    </row>
    <row r="773" spans="1:20" x14ac:dyDescent="0.2">
      <c r="A773" s="312"/>
      <c r="B773" s="294" t="s">
        <v>9695</v>
      </c>
      <c r="C773" s="309">
        <v>61.95</v>
      </c>
      <c r="D773" s="309">
        <v>63.2</v>
      </c>
      <c r="E773" s="309">
        <v>12.46</v>
      </c>
      <c r="F773" s="310">
        <v>0.98</v>
      </c>
      <c r="G773" s="309">
        <v>43.71</v>
      </c>
      <c r="H773" s="309">
        <v>45.62</v>
      </c>
      <c r="I773" s="309">
        <v>13.06</v>
      </c>
      <c r="J773" s="310">
        <v>0.95799999999999996</v>
      </c>
      <c r="K773" s="309">
        <v>49.82</v>
      </c>
      <c r="L773" s="309">
        <v>52</v>
      </c>
      <c r="M773" s="309">
        <v>14.89</v>
      </c>
      <c r="N773" s="310">
        <v>0.95799999999999996</v>
      </c>
      <c r="O773" s="309">
        <v>44.92</v>
      </c>
      <c r="P773" s="309">
        <v>46.15</v>
      </c>
      <c r="Q773" s="309">
        <v>10.58</v>
      </c>
      <c r="R773" s="310">
        <v>0.97299999999999998</v>
      </c>
      <c r="S773" s="311">
        <v>120</v>
      </c>
      <c r="T773" s="312"/>
    </row>
    <row r="774" spans="1:20" x14ac:dyDescent="0.2">
      <c r="A774" s="312"/>
      <c r="B774" s="294" t="s">
        <v>9696</v>
      </c>
      <c r="C774" s="309">
        <v>58.39</v>
      </c>
      <c r="D774" s="309">
        <v>58.92</v>
      </c>
      <c r="E774" s="309">
        <v>7.89</v>
      </c>
      <c r="F774" s="310">
        <v>0.99099999999999999</v>
      </c>
      <c r="G774" s="309">
        <v>41.76</v>
      </c>
      <c r="H774" s="309">
        <v>43.49</v>
      </c>
      <c r="I774" s="309">
        <v>12.14</v>
      </c>
      <c r="J774" s="310">
        <v>0.96</v>
      </c>
      <c r="K774" s="309">
        <v>47.6</v>
      </c>
      <c r="L774" s="309">
        <v>49.57</v>
      </c>
      <c r="M774" s="309">
        <v>13.84</v>
      </c>
      <c r="N774" s="310">
        <v>0.96</v>
      </c>
      <c r="O774" s="309">
        <v>42.4</v>
      </c>
      <c r="P774" s="309">
        <v>43.04</v>
      </c>
      <c r="Q774" s="309">
        <v>7.42</v>
      </c>
      <c r="R774" s="310">
        <v>0.98499999999999999</v>
      </c>
      <c r="S774" s="311">
        <v>120</v>
      </c>
      <c r="T774" s="312"/>
    </row>
    <row r="775" spans="1:20" x14ac:dyDescent="0.2">
      <c r="A775" s="312"/>
      <c r="B775" s="294" t="s">
        <v>9697</v>
      </c>
      <c r="C775" s="309">
        <v>44.43</v>
      </c>
      <c r="D775" s="309">
        <v>44.61</v>
      </c>
      <c r="E775" s="309">
        <v>-3.97</v>
      </c>
      <c r="F775" s="310">
        <v>0.996</v>
      </c>
      <c r="G775" s="309">
        <v>33.49</v>
      </c>
      <c r="H775" s="309">
        <v>34</v>
      </c>
      <c r="I775" s="309">
        <v>5.85</v>
      </c>
      <c r="J775" s="310">
        <v>0.98499999999999999</v>
      </c>
      <c r="K775" s="309">
        <v>37.26</v>
      </c>
      <c r="L775" s="309">
        <v>37.83</v>
      </c>
      <c r="M775" s="309">
        <v>6.51</v>
      </c>
      <c r="N775" s="310">
        <v>0.98499999999999999</v>
      </c>
      <c r="O775" s="309">
        <v>36.450000000000003</v>
      </c>
      <c r="P775" s="309">
        <v>36.46</v>
      </c>
      <c r="Q775" s="309">
        <v>0.98</v>
      </c>
      <c r="R775" s="310">
        <v>1</v>
      </c>
      <c r="S775" s="311">
        <v>120</v>
      </c>
      <c r="T775" s="312"/>
    </row>
    <row r="776" spans="1:20" x14ac:dyDescent="0.2">
      <c r="A776" s="312"/>
      <c r="B776" s="294" t="s">
        <v>9698</v>
      </c>
      <c r="C776" s="309">
        <v>48.15</v>
      </c>
      <c r="D776" s="309">
        <v>48.28</v>
      </c>
      <c r="E776" s="309">
        <v>-3.54</v>
      </c>
      <c r="F776" s="310">
        <v>0.997</v>
      </c>
      <c r="G776" s="309">
        <v>34.53</v>
      </c>
      <c r="H776" s="309">
        <v>34.75</v>
      </c>
      <c r="I776" s="309">
        <v>3.98</v>
      </c>
      <c r="J776" s="310">
        <v>0.99299999999999999</v>
      </c>
      <c r="K776" s="309">
        <v>38.409999999999997</v>
      </c>
      <c r="L776" s="309">
        <v>38.659999999999997</v>
      </c>
      <c r="M776" s="309">
        <v>4.43</v>
      </c>
      <c r="N776" s="310">
        <v>0.99299999999999999</v>
      </c>
      <c r="O776" s="309">
        <v>37.549999999999997</v>
      </c>
      <c r="P776" s="309">
        <v>37.630000000000003</v>
      </c>
      <c r="Q776" s="309">
        <v>2.42</v>
      </c>
      <c r="R776" s="310">
        <v>0.998</v>
      </c>
      <c r="S776" s="311">
        <v>120</v>
      </c>
      <c r="T776" s="312"/>
    </row>
    <row r="777" spans="1:20" x14ac:dyDescent="0.2">
      <c r="A777" s="312"/>
      <c r="B777" s="294" t="s">
        <v>9699</v>
      </c>
      <c r="C777" s="309">
        <v>25.06</v>
      </c>
      <c r="D777" s="309">
        <v>25.19</v>
      </c>
      <c r="E777" s="309">
        <v>2.57</v>
      </c>
      <c r="F777" s="310">
        <v>0.995</v>
      </c>
      <c r="G777" s="309">
        <v>20.88</v>
      </c>
      <c r="H777" s="309">
        <v>20.96</v>
      </c>
      <c r="I777" s="309">
        <v>1.84</v>
      </c>
      <c r="J777" s="310">
        <v>0.996</v>
      </c>
      <c r="K777" s="309">
        <v>27.17</v>
      </c>
      <c r="L777" s="309">
        <v>27.28</v>
      </c>
      <c r="M777" s="309">
        <v>2.39</v>
      </c>
      <c r="N777" s="310">
        <v>0.996</v>
      </c>
      <c r="O777" s="309">
        <v>23.93</v>
      </c>
      <c r="P777" s="309">
        <v>23.94</v>
      </c>
      <c r="Q777" s="309">
        <v>0.57999999999999996</v>
      </c>
      <c r="R777" s="310">
        <v>1</v>
      </c>
      <c r="S777" s="311">
        <v>50</v>
      </c>
      <c r="T777" s="312"/>
    </row>
    <row r="778" spans="1:20" x14ac:dyDescent="0.2">
      <c r="A778" s="312"/>
      <c r="B778" s="294" t="s">
        <v>9700</v>
      </c>
      <c r="C778" s="309">
        <v>24.69</v>
      </c>
      <c r="D778" s="309">
        <v>24.79</v>
      </c>
      <c r="E778" s="309">
        <v>2.19</v>
      </c>
      <c r="F778" s="310">
        <v>0.996</v>
      </c>
      <c r="G778" s="309">
        <v>20.079999999999998</v>
      </c>
      <c r="H778" s="309">
        <v>20.16</v>
      </c>
      <c r="I778" s="309">
        <v>1.81</v>
      </c>
      <c r="J778" s="310">
        <v>0.996</v>
      </c>
      <c r="K778" s="309">
        <v>26.13</v>
      </c>
      <c r="L778" s="309">
        <v>26.24</v>
      </c>
      <c r="M778" s="309">
        <v>2.36</v>
      </c>
      <c r="N778" s="310">
        <v>0.996</v>
      </c>
      <c r="O778" s="309">
        <v>23.01</v>
      </c>
      <c r="P778" s="309">
        <v>23.01</v>
      </c>
      <c r="Q778" s="309">
        <v>0.11</v>
      </c>
      <c r="R778" s="310">
        <v>1</v>
      </c>
      <c r="S778" s="311">
        <v>50</v>
      </c>
      <c r="T778" s="312"/>
    </row>
    <row r="779" spans="1:20" x14ac:dyDescent="0.2">
      <c r="A779" s="312"/>
      <c r="B779" s="294" t="s">
        <v>9701</v>
      </c>
      <c r="C779" s="309">
        <v>23.04</v>
      </c>
      <c r="D779" s="309">
        <v>23.07</v>
      </c>
      <c r="E779" s="309">
        <v>-1.1000000000000001</v>
      </c>
      <c r="F779" s="310">
        <v>0.999</v>
      </c>
      <c r="G779" s="309">
        <v>14.8</v>
      </c>
      <c r="H779" s="309">
        <v>15.2</v>
      </c>
      <c r="I779" s="309">
        <v>3.46</v>
      </c>
      <c r="J779" s="310">
        <v>0.97399999999999998</v>
      </c>
      <c r="K779" s="309">
        <v>17.399999999999999</v>
      </c>
      <c r="L779" s="309">
        <v>17.87</v>
      </c>
      <c r="M779" s="309">
        <v>4.07</v>
      </c>
      <c r="N779" s="310">
        <v>0.97399999999999998</v>
      </c>
      <c r="O779" s="309">
        <v>16.760000000000002</v>
      </c>
      <c r="P779" s="309">
        <v>16.760000000000002</v>
      </c>
      <c r="Q779" s="309">
        <v>0.19</v>
      </c>
      <c r="R779" s="310">
        <v>1</v>
      </c>
      <c r="S779" s="311">
        <v>50</v>
      </c>
      <c r="T779" s="312"/>
    </row>
    <row r="780" spans="1:20" x14ac:dyDescent="0.2">
      <c r="A780" s="312"/>
      <c r="B780" s="294" t="s">
        <v>9702</v>
      </c>
      <c r="C780" s="309">
        <v>25.41</v>
      </c>
      <c r="D780" s="309">
        <v>25.42</v>
      </c>
      <c r="E780" s="309">
        <v>-0.32</v>
      </c>
      <c r="F780" s="310">
        <v>1</v>
      </c>
      <c r="G780" s="309">
        <v>15.94</v>
      </c>
      <c r="H780" s="309">
        <v>16.3</v>
      </c>
      <c r="I780" s="309">
        <v>3.43</v>
      </c>
      <c r="J780" s="310">
        <v>0.97799999999999998</v>
      </c>
      <c r="K780" s="309">
        <v>18.739999999999998</v>
      </c>
      <c r="L780" s="309">
        <v>19.170000000000002</v>
      </c>
      <c r="M780" s="309">
        <v>4.04</v>
      </c>
      <c r="N780" s="310">
        <v>0.97799999999999998</v>
      </c>
      <c r="O780" s="309">
        <v>18.010000000000002</v>
      </c>
      <c r="P780" s="309">
        <v>18.02</v>
      </c>
      <c r="Q780" s="309">
        <v>0.34</v>
      </c>
      <c r="R780" s="310">
        <v>1</v>
      </c>
      <c r="S780" s="311">
        <v>50</v>
      </c>
      <c r="T780" s="312"/>
    </row>
    <row r="781" spans="1:20" x14ac:dyDescent="0.2">
      <c r="A781" s="312"/>
      <c r="B781" s="294" t="s">
        <v>9703</v>
      </c>
      <c r="C781" s="309">
        <v>1.27</v>
      </c>
      <c r="D781" s="309">
        <v>1.5699999999999998</v>
      </c>
      <c r="E781" s="309">
        <v>0.93</v>
      </c>
      <c r="F781" s="310">
        <v>0.80900000000000005</v>
      </c>
      <c r="G781" s="309">
        <v>0.66</v>
      </c>
      <c r="H781" s="309">
        <v>0.74</v>
      </c>
      <c r="I781" s="309">
        <v>0.33</v>
      </c>
      <c r="J781" s="310">
        <v>0.89200000000000002</v>
      </c>
      <c r="K781" s="309">
        <v>0.65</v>
      </c>
      <c r="L781" s="309">
        <v>0.73</v>
      </c>
      <c r="M781" s="309">
        <v>0.33</v>
      </c>
      <c r="N781" s="310">
        <v>0.89200000000000002</v>
      </c>
      <c r="O781" s="309">
        <v>0.57999999999999996</v>
      </c>
      <c r="P781" s="309">
        <v>0.73</v>
      </c>
      <c r="Q781" s="309">
        <v>0.44</v>
      </c>
      <c r="R781" s="310">
        <v>0.79900000000000004</v>
      </c>
      <c r="S781" s="311">
        <v>6</v>
      </c>
      <c r="T781" s="312"/>
    </row>
    <row r="782" spans="1:20" x14ac:dyDescent="0.2">
      <c r="A782" s="312"/>
      <c r="B782" s="294" t="s">
        <v>9704</v>
      </c>
      <c r="C782" s="309">
        <v>0.89</v>
      </c>
      <c r="D782" s="309">
        <v>1.06</v>
      </c>
      <c r="E782" s="309">
        <v>0.57999999999999996</v>
      </c>
      <c r="F782" s="310">
        <v>0.83899999999999997</v>
      </c>
      <c r="G782" s="309">
        <v>0.66</v>
      </c>
      <c r="H782" s="309">
        <v>0.74</v>
      </c>
      <c r="I782" s="309">
        <v>0.33</v>
      </c>
      <c r="J782" s="310">
        <v>0.89200000000000002</v>
      </c>
      <c r="K782" s="309">
        <v>0.65</v>
      </c>
      <c r="L782" s="309">
        <v>0.73</v>
      </c>
      <c r="M782" s="309">
        <v>0.33</v>
      </c>
      <c r="N782" s="310">
        <v>0.89200000000000002</v>
      </c>
      <c r="O782" s="309">
        <v>0.57999999999999996</v>
      </c>
      <c r="P782" s="309">
        <v>0.71</v>
      </c>
      <c r="Q782" s="309">
        <v>0.41</v>
      </c>
      <c r="R782" s="310">
        <v>0.81699999999999995</v>
      </c>
      <c r="S782" s="311">
        <v>6</v>
      </c>
      <c r="T782" s="312"/>
    </row>
    <row r="783" spans="1:20" x14ac:dyDescent="0.2">
      <c r="A783" s="312"/>
      <c r="B783" s="294" t="s">
        <v>9705</v>
      </c>
      <c r="C783" s="309">
        <v>1.02</v>
      </c>
      <c r="D783" s="309">
        <v>1.26</v>
      </c>
      <c r="E783" s="309">
        <v>0.74</v>
      </c>
      <c r="F783" s="310">
        <v>0.81200000000000006</v>
      </c>
      <c r="G783" s="309">
        <v>3.71</v>
      </c>
      <c r="H783" s="309">
        <v>5.16</v>
      </c>
      <c r="I783" s="309">
        <v>3.58</v>
      </c>
      <c r="J783" s="310">
        <v>0.71899999999999997</v>
      </c>
      <c r="K783" s="309">
        <v>3.84</v>
      </c>
      <c r="L783" s="309">
        <v>5.34</v>
      </c>
      <c r="M783" s="309">
        <v>3.71</v>
      </c>
      <c r="N783" s="310">
        <v>0.71899999999999997</v>
      </c>
      <c r="O783" s="309">
        <v>0.42899999999999999</v>
      </c>
      <c r="P783" s="309">
        <v>0.53600000000000003</v>
      </c>
      <c r="Q783" s="309">
        <v>0.32179999999999997</v>
      </c>
      <c r="R783" s="310">
        <v>0.8</v>
      </c>
      <c r="S783" s="311">
        <v>6</v>
      </c>
      <c r="T783" s="312"/>
    </row>
    <row r="784" spans="1:20" x14ac:dyDescent="0.2">
      <c r="A784" s="312"/>
      <c r="B784" s="294" t="s">
        <v>9706</v>
      </c>
      <c r="C784" s="309">
        <v>0.77</v>
      </c>
      <c r="D784" s="309">
        <v>0.92</v>
      </c>
      <c r="E784" s="309">
        <v>0.5</v>
      </c>
      <c r="F784" s="310">
        <v>0.83699999999999997</v>
      </c>
      <c r="G784" s="309">
        <v>3.44</v>
      </c>
      <c r="H784" s="309">
        <v>4.82</v>
      </c>
      <c r="I784" s="309">
        <v>3.37</v>
      </c>
      <c r="J784" s="310">
        <v>0.71399999999999997</v>
      </c>
      <c r="K784" s="309">
        <v>3.56</v>
      </c>
      <c r="L784" s="309">
        <v>4.99</v>
      </c>
      <c r="M784" s="309">
        <v>3.5</v>
      </c>
      <c r="N784" s="310">
        <v>0.71399999999999997</v>
      </c>
      <c r="O784" s="309">
        <v>0.32140000000000002</v>
      </c>
      <c r="P784" s="309">
        <v>0.40379999999999999</v>
      </c>
      <c r="Q784" s="309">
        <v>0.24429999999999999</v>
      </c>
      <c r="R784" s="310">
        <v>0.79590000000000005</v>
      </c>
      <c r="S784" s="311">
        <v>6</v>
      </c>
      <c r="T784" s="312"/>
    </row>
    <row r="785" spans="1:20" x14ac:dyDescent="0.2">
      <c r="A785" s="312"/>
      <c r="B785" s="294" t="s">
        <v>9707</v>
      </c>
      <c r="C785" s="309">
        <v>18.940000000000001</v>
      </c>
      <c r="D785" s="309">
        <v>19.059999999999999</v>
      </c>
      <c r="E785" s="309">
        <v>2.09</v>
      </c>
      <c r="F785" s="310">
        <v>0.99399999999999999</v>
      </c>
      <c r="G785" s="309">
        <v>27.23</v>
      </c>
      <c r="H785" s="309">
        <v>28.36</v>
      </c>
      <c r="I785" s="309">
        <v>7.92</v>
      </c>
      <c r="J785" s="310">
        <v>0.96</v>
      </c>
      <c r="K785" s="309">
        <v>30.96</v>
      </c>
      <c r="L785" s="309">
        <v>32.24</v>
      </c>
      <c r="M785" s="309">
        <v>9</v>
      </c>
      <c r="N785" s="310">
        <v>0.96</v>
      </c>
      <c r="O785" s="309">
        <v>29.57</v>
      </c>
      <c r="P785" s="309">
        <v>30.2</v>
      </c>
      <c r="Q785" s="309">
        <v>6.16</v>
      </c>
      <c r="R785" s="310">
        <v>0.97899999999999998</v>
      </c>
      <c r="S785" s="311">
        <v>45</v>
      </c>
      <c r="T785" s="312"/>
    </row>
    <row r="786" spans="1:20" x14ac:dyDescent="0.2">
      <c r="A786" s="312"/>
      <c r="B786" s="294" t="s">
        <v>9708</v>
      </c>
      <c r="C786" s="309">
        <v>15.25</v>
      </c>
      <c r="D786" s="309">
        <v>15.26</v>
      </c>
      <c r="E786" s="309">
        <v>-0.49</v>
      </c>
      <c r="F786" s="310">
        <v>0.999</v>
      </c>
      <c r="G786" s="309">
        <v>21.57</v>
      </c>
      <c r="H786" s="309">
        <v>23.96</v>
      </c>
      <c r="I786" s="309">
        <v>10.43</v>
      </c>
      <c r="J786" s="310">
        <v>0.9</v>
      </c>
      <c r="K786" s="309">
        <v>24.52</v>
      </c>
      <c r="L786" s="309">
        <v>27.24</v>
      </c>
      <c r="M786" s="309">
        <v>11.86</v>
      </c>
      <c r="N786" s="310">
        <v>0.9</v>
      </c>
      <c r="O786" s="309">
        <v>23.66</v>
      </c>
      <c r="P786" s="309">
        <v>23.79</v>
      </c>
      <c r="Q786" s="309">
        <v>2.4699999999999998</v>
      </c>
      <c r="R786" s="310">
        <v>0.995</v>
      </c>
      <c r="S786" s="311">
        <v>45</v>
      </c>
      <c r="T786" s="312"/>
    </row>
    <row r="787" spans="1:20" x14ac:dyDescent="0.2">
      <c r="A787" s="312"/>
      <c r="B787" s="294" t="s">
        <v>9709</v>
      </c>
      <c r="C787" s="309">
        <v>14.47</v>
      </c>
      <c r="D787" s="309">
        <v>14.56</v>
      </c>
      <c r="E787" s="309">
        <v>-1.59</v>
      </c>
      <c r="F787" s="310">
        <v>0.99399999999999999</v>
      </c>
      <c r="G787" s="309">
        <v>23.1</v>
      </c>
      <c r="H787" s="309">
        <v>24.66</v>
      </c>
      <c r="I787" s="309">
        <v>8.6300000000000008</v>
      </c>
      <c r="J787" s="310">
        <v>0.93700000000000006</v>
      </c>
      <c r="K787" s="309">
        <v>23.19</v>
      </c>
      <c r="L787" s="309">
        <v>24.75</v>
      </c>
      <c r="M787" s="309">
        <v>8.66</v>
      </c>
      <c r="N787" s="310">
        <v>0.93700000000000006</v>
      </c>
      <c r="O787" s="309">
        <v>22.87</v>
      </c>
      <c r="P787" s="309">
        <v>22.89</v>
      </c>
      <c r="Q787" s="309">
        <v>1.02</v>
      </c>
      <c r="R787" s="310">
        <v>0.999</v>
      </c>
      <c r="S787" s="311">
        <v>45</v>
      </c>
      <c r="T787" s="312"/>
    </row>
    <row r="788" spans="1:20" x14ac:dyDescent="0.2">
      <c r="A788" s="312"/>
      <c r="B788" s="294" t="s">
        <v>9710</v>
      </c>
      <c r="C788" s="309">
        <v>13.09</v>
      </c>
      <c r="D788" s="309">
        <v>13.39</v>
      </c>
      <c r="E788" s="309">
        <v>-2.82</v>
      </c>
      <c r="F788" s="310">
        <v>0.97799999999999998</v>
      </c>
      <c r="G788" s="309">
        <v>22.51</v>
      </c>
      <c r="H788" s="309">
        <v>24.45</v>
      </c>
      <c r="I788" s="309">
        <v>9.5500000000000007</v>
      </c>
      <c r="J788" s="310">
        <v>0.92100000000000004</v>
      </c>
      <c r="K788" s="309">
        <v>22.59</v>
      </c>
      <c r="L788" s="309">
        <v>24.54</v>
      </c>
      <c r="M788" s="309">
        <v>9.59</v>
      </c>
      <c r="N788" s="310">
        <v>0.92100000000000004</v>
      </c>
      <c r="O788" s="309">
        <v>22.28</v>
      </c>
      <c r="P788" s="309">
        <v>22.92</v>
      </c>
      <c r="Q788" s="309">
        <v>5.37</v>
      </c>
      <c r="R788" s="310">
        <v>0.97199999999999998</v>
      </c>
      <c r="S788" s="311">
        <v>45</v>
      </c>
      <c r="T788" s="312"/>
    </row>
    <row r="789" spans="1:20" x14ac:dyDescent="0.2">
      <c r="A789" s="312"/>
      <c r="B789" s="294" t="s">
        <v>9711</v>
      </c>
      <c r="C789" s="309">
        <v>22.12</v>
      </c>
      <c r="D789" s="309">
        <v>23.55</v>
      </c>
      <c r="E789" s="309">
        <v>8.06</v>
      </c>
      <c r="F789" s="310">
        <v>0.94</v>
      </c>
      <c r="G789" s="309">
        <v>17.5</v>
      </c>
      <c r="H789" s="309">
        <v>17.71</v>
      </c>
      <c r="I789" s="309">
        <v>2.71</v>
      </c>
      <c r="J789" s="310">
        <v>0.98799999999999999</v>
      </c>
      <c r="K789" s="309">
        <v>20.350000000000001</v>
      </c>
      <c r="L789" s="309">
        <v>20.59</v>
      </c>
      <c r="M789" s="309">
        <v>3.15</v>
      </c>
      <c r="N789" s="310">
        <v>0.98799999999999999</v>
      </c>
      <c r="O789" s="309">
        <v>18.63</v>
      </c>
      <c r="P789" s="309">
        <v>19.2</v>
      </c>
      <c r="Q789" s="309">
        <v>4.63</v>
      </c>
      <c r="R789" s="310">
        <v>0.97</v>
      </c>
      <c r="S789" s="311">
        <v>45</v>
      </c>
      <c r="T789" s="312"/>
    </row>
    <row r="790" spans="1:20" x14ac:dyDescent="0.2">
      <c r="A790" s="312"/>
      <c r="B790" s="294" t="s">
        <v>9712</v>
      </c>
      <c r="C790" s="309">
        <v>20.14</v>
      </c>
      <c r="D790" s="309">
        <v>21.06</v>
      </c>
      <c r="E790" s="309">
        <v>6.16</v>
      </c>
      <c r="F790" s="310">
        <v>0.95599999999999996</v>
      </c>
      <c r="G790" s="309">
        <v>18.34</v>
      </c>
      <c r="H790" s="309">
        <v>18.46</v>
      </c>
      <c r="I790" s="309">
        <v>2.0299999999999998</v>
      </c>
      <c r="J790" s="310">
        <v>0.99399999999999999</v>
      </c>
      <c r="K790" s="309">
        <v>21.33</v>
      </c>
      <c r="L790" s="309">
        <v>21.46</v>
      </c>
      <c r="M790" s="309">
        <v>2.36</v>
      </c>
      <c r="N790" s="310">
        <v>0.99399999999999999</v>
      </c>
      <c r="O790" s="309">
        <v>19.53</v>
      </c>
      <c r="P790" s="309">
        <v>20</v>
      </c>
      <c r="Q790" s="309">
        <v>4.3</v>
      </c>
      <c r="R790" s="310">
        <v>0.97699999999999998</v>
      </c>
      <c r="S790" s="311">
        <v>45</v>
      </c>
      <c r="T790" s="312"/>
    </row>
    <row r="791" spans="1:20" x14ac:dyDescent="0.2">
      <c r="A791" s="312"/>
      <c r="B791" s="294" t="s">
        <v>9713</v>
      </c>
      <c r="C791" s="309">
        <v>16.079999999999998</v>
      </c>
      <c r="D791" s="309">
        <v>16.190000000000001</v>
      </c>
      <c r="E791" s="309">
        <v>1.81</v>
      </c>
      <c r="F791" s="310">
        <v>0.99399999999999999</v>
      </c>
      <c r="G791" s="309">
        <v>13.77</v>
      </c>
      <c r="H791" s="309">
        <v>13.82</v>
      </c>
      <c r="I791" s="309">
        <v>-1.22</v>
      </c>
      <c r="J791" s="310">
        <v>0.996</v>
      </c>
      <c r="K791" s="309">
        <v>15.92</v>
      </c>
      <c r="L791" s="309">
        <v>15.98</v>
      </c>
      <c r="M791" s="309">
        <v>-1.41</v>
      </c>
      <c r="N791" s="310">
        <v>0.996</v>
      </c>
      <c r="O791" s="309">
        <v>18.260000000000002</v>
      </c>
      <c r="P791" s="309">
        <v>18.309999999999999</v>
      </c>
      <c r="Q791" s="309">
        <v>1.33</v>
      </c>
      <c r="R791" s="310">
        <v>0.997</v>
      </c>
      <c r="S791" s="311">
        <v>45</v>
      </c>
      <c r="T791" s="312"/>
    </row>
    <row r="792" spans="1:20" x14ac:dyDescent="0.2">
      <c r="A792" s="312"/>
      <c r="B792" s="294" t="s">
        <v>9714</v>
      </c>
      <c r="C792" s="309">
        <v>17.53</v>
      </c>
      <c r="D792" s="309">
        <v>17.79</v>
      </c>
      <c r="E792" s="309">
        <v>3.02</v>
      </c>
      <c r="F792" s="310">
        <v>0.98499999999999999</v>
      </c>
      <c r="G792" s="309">
        <v>14.75</v>
      </c>
      <c r="H792" s="309">
        <v>14.78</v>
      </c>
      <c r="I792" s="309">
        <v>-0.97</v>
      </c>
      <c r="J792" s="310">
        <v>0.998</v>
      </c>
      <c r="K792" s="309">
        <v>17.059999999999999</v>
      </c>
      <c r="L792" s="309">
        <v>17.100000000000001</v>
      </c>
      <c r="M792" s="309">
        <v>-1.1299999999999999</v>
      </c>
      <c r="N792" s="310">
        <v>0.998</v>
      </c>
      <c r="O792" s="309">
        <v>21.08</v>
      </c>
      <c r="P792" s="309">
        <v>21.24</v>
      </c>
      <c r="Q792" s="309">
        <v>2.57</v>
      </c>
      <c r="R792" s="310">
        <v>0.99299999999999999</v>
      </c>
      <c r="S792" s="311">
        <v>45</v>
      </c>
      <c r="T792" s="312"/>
    </row>
    <row r="793" spans="1:20" x14ac:dyDescent="0.2">
      <c r="A793" s="312"/>
      <c r="B793" s="294" t="s">
        <v>9715</v>
      </c>
      <c r="C793" s="309">
        <v>21.97</v>
      </c>
      <c r="D793" s="309">
        <v>23.39</v>
      </c>
      <c r="E793" s="309">
        <v>8.0399999999999991</v>
      </c>
      <c r="F793" s="310">
        <v>0.93899999999999995</v>
      </c>
      <c r="G793" s="309">
        <v>18</v>
      </c>
      <c r="H793" s="309">
        <v>18.510000000000002</v>
      </c>
      <c r="I793" s="309">
        <v>4.3499999999999996</v>
      </c>
      <c r="J793" s="310">
        <v>0.97199999999999998</v>
      </c>
      <c r="K793" s="309">
        <v>19.91</v>
      </c>
      <c r="L793" s="309">
        <v>20.49</v>
      </c>
      <c r="M793" s="309">
        <v>4.8100000000000005</v>
      </c>
      <c r="N793" s="310">
        <v>0.97199999999999998</v>
      </c>
      <c r="O793" s="309">
        <v>18.73</v>
      </c>
      <c r="P793" s="309">
        <v>19.53</v>
      </c>
      <c r="Q793" s="309">
        <v>5.54</v>
      </c>
      <c r="R793" s="310">
        <v>0.95899999999999996</v>
      </c>
      <c r="S793" s="311">
        <v>40</v>
      </c>
      <c r="T793" s="312"/>
    </row>
    <row r="794" spans="1:20" x14ac:dyDescent="0.2">
      <c r="A794" s="312"/>
      <c r="B794" s="294" t="s">
        <v>9716</v>
      </c>
      <c r="C794" s="309">
        <v>19.420000000000002</v>
      </c>
      <c r="D794" s="309">
        <v>20.43</v>
      </c>
      <c r="E794" s="309">
        <v>6.36</v>
      </c>
      <c r="F794" s="310">
        <v>0.95</v>
      </c>
      <c r="G794" s="309">
        <v>15.8</v>
      </c>
      <c r="H794" s="309">
        <v>15.91</v>
      </c>
      <c r="I794" s="309">
        <v>1.9300000000000002</v>
      </c>
      <c r="J794" s="310">
        <v>0.99299999999999999</v>
      </c>
      <c r="K794" s="309">
        <v>17.48</v>
      </c>
      <c r="L794" s="309">
        <v>17.61</v>
      </c>
      <c r="M794" s="309">
        <v>2.13</v>
      </c>
      <c r="N794" s="310">
        <v>0.99299999999999999</v>
      </c>
      <c r="O794" s="309">
        <v>16.579999999999998</v>
      </c>
      <c r="P794" s="309">
        <v>16.989999999999998</v>
      </c>
      <c r="Q794" s="309">
        <v>3.74</v>
      </c>
      <c r="R794" s="310">
        <v>0.97499999999999998</v>
      </c>
      <c r="S794" s="311">
        <v>40</v>
      </c>
      <c r="T794" s="312"/>
    </row>
    <row r="795" spans="1:20" x14ac:dyDescent="0.2">
      <c r="A795" s="312"/>
      <c r="B795" s="294" t="s">
        <v>9717</v>
      </c>
      <c r="C795" s="309">
        <v>18.45</v>
      </c>
      <c r="D795" s="309">
        <v>18.79</v>
      </c>
      <c r="E795" s="309">
        <v>3.55</v>
      </c>
      <c r="F795" s="310">
        <v>0.98199999999999998</v>
      </c>
      <c r="G795" s="309">
        <v>14.21</v>
      </c>
      <c r="H795" s="309">
        <v>15.34</v>
      </c>
      <c r="I795" s="309">
        <v>5.77</v>
      </c>
      <c r="J795" s="310">
        <v>0.92600000000000005</v>
      </c>
      <c r="K795" s="309">
        <v>16.059999999999999</v>
      </c>
      <c r="L795" s="309">
        <v>17.329999999999998</v>
      </c>
      <c r="M795" s="309">
        <v>6.52</v>
      </c>
      <c r="N795" s="310">
        <v>0.92600000000000005</v>
      </c>
      <c r="O795" s="309">
        <v>16.54</v>
      </c>
      <c r="P795" s="309">
        <v>16.649999999999999</v>
      </c>
      <c r="Q795" s="309">
        <v>1.9300000000000002</v>
      </c>
      <c r="R795" s="310">
        <v>0.99299999999999999</v>
      </c>
      <c r="S795" s="311">
        <v>40</v>
      </c>
      <c r="T795" s="312"/>
    </row>
    <row r="796" spans="1:20" x14ac:dyDescent="0.2">
      <c r="A796" s="312"/>
      <c r="B796" s="294" t="s">
        <v>9718</v>
      </c>
      <c r="C796" s="309">
        <v>18.55</v>
      </c>
      <c r="D796" s="309">
        <v>18.96</v>
      </c>
      <c r="E796" s="309">
        <v>3.91</v>
      </c>
      <c r="F796" s="310">
        <v>0.97799999999999998</v>
      </c>
      <c r="G796" s="309">
        <v>13.82</v>
      </c>
      <c r="H796" s="309">
        <v>14.64</v>
      </c>
      <c r="I796" s="309">
        <v>4.8499999999999996</v>
      </c>
      <c r="J796" s="310">
        <v>0.94399999999999995</v>
      </c>
      <c r="K796" s="309">
        <v>15.61</v>
      </c>
      <c r="L796" s="309">
        <v>16.54</v>
      </c>
      <c r="M796" s="309">
        <v>5.48</v>
      </c>
      <c r="N796" s="310">
        <v>0.94399999999999995</v>
      </c>
      <c r="O796" s="309">
        <v>16.32</v>
      </c>
      <c r="P796" s="309">
        <v>16.420000000000002</v>
      </c>
      <c r="Q796" s="309">
        <v>1.75</v>
      </c>
      <c r="R796" s="310">
        <v>0.99399999999999999</v>
      </c>
      <c r="S796" s="311">
        <v>40</v>
      </c>
      <c r="T796" s="312"/>
    </row>
    <row r="797" spans="1:20" x14ac:dyDescent="0.2">
      <c r="A797" s="312"/>
      <c r="B797" s="294" t="s">
        <v>9719</v>
      </c>
      <c r="C797" s="309">
        <v>27.97</v>
      </c>
      <c r="D797" s="309">
        <v>28.9</v>
      </c>
      <c r="E797" s="309">
        <v>7.28</v>
      </c>
      <c r="F797" s="310">
        <v>0.96799999999999997</v>
      </c>
      <c r="G797" s="309">
        <v>0</v>
      </c>
      <c r="H797" s="309">
        <v>0</v>
      </c>
      <c r="I797" s="309">
        <v>0</v>
      </c>
      <c r="J797" s="310"/>
      <c r="K797" s="309">
        <v>0</v>
      </c>
      <c r="L797" s="309">
        <v>0</v>
      </c>
      <c r="M797" s="309">
        <v>0</v>
      </c>
      <c r="N797" s="310"/>
      <c r="O797" s="309"/>
      <c r="P797" s="309"/>
      <c r="Q797" s="309"/>
      <c r="R797" s="310"/>
      <c r="S797" s="311"/>
      <c r="T797" s="312"/>
    </row>
    <row r="798" spans="1:20" x14ac:dyDescent="0.2">
      <c r="A798" s="312"/>
      <c r="B798" s="294" t="s">
        <v>9720</v>
      </c>
      <c r="C798" s="309">
        <v>27.44</v>
      </c>
      <c r="D798" s="309">
        <v>27.96</v>
      </c>
      <c r="E798" s="309">
        <v>5.37</v>
      </c>
      <c r="F798" s="310">
        <v>0.98099999999999998</v>
      </c>
      <c r="G798" s="309">
        <v>0</v>
      </c>
      <c r="H798" s="309">
        <v>0</v>
      </c>
      <c r="I798" s="309">
        <v>0</v>
      </c>
      <c r="J798" s="310"/>
      <c r="K798" s="309">
        <v>0</v>
      </c>
      <c r="L798" s="309">
        <v>0</v>
      </c>
      <c r="M798" s="309">
        <v>0</v>
      </c>
      <c r="N798" s="310"/>
      <c r="O798" s="309"/>
      <c r="P798" s="309"/>
      <c r="Q798" s="309"/>
      <c r="R798" s="310"/>
      <c r="S798" s="311"/>
      <c r="T798" s="312"/>
    </row>
    <row r="799" spans="1:20" x14ac:dyDescent="0.2">
      <c r="A799" s="312"/>
      <c r="B799" s="294" t="s">
        <v>9721</v>
      </c>
      <c r="C799" s="309">
        <v>22.99</v>
      </c>
      <c r="D799" s="309">
        <v>23.05</v>
      </c>
      <c r="E799" s="309">
        <v>1.64</v>
      </c>
      <c r="F799" s="310">
        <v>0.997</v>
      </c>
      <c r="G799" s="309">
        <v>0</v>
      </c>
      <c r="H799" s="309">
        <v>0</v>
      </c>
      <c r="I799" s="309">
        <v>0</v>
      </c>
      <c r="J799" s="310"/>
      <c r="K799" s="309">
        <v>0</v>
      </c>
      <c r="L799" s="309">
        <v>0</v>
      </c>
      <c r="M799" s="309">
        <v>0</v>
      </c>
      <c r="N799" s="310"/>
      <c r="O799" s="309"/>
      <c r="P799" s="309"/>
      <c r="Q799" s="309"/>
      <c r="R799" s="310"/>
      <c r="S799" s="311"/>
      <c r="T799" s="312"/>
    </row>
    <row r="800" spans="1:20" x14ac:dyDescent="0.2">
      <c r="A800" s="312"/>
      <c r="B800" s="294" t="s">
        <v>9722</v>
      </c>
      <c r="C800" s="309">
        <v>24.79</v>
      </c>
      <c r="D800" s="309">
        <v>24.85</v>
      </c>
      <c r="E800" s="309">
        <v>1.7</v>
      </c>
      <c r="F800" s="310">
        <v>0.998</v>
      </c>
      <c r="G800" s="309">
        <v>0</v>
      </c>
      <c r="H800" s="309">
        <v>0</v>
      </c>
      <c r="I800" s="309">
        <v>0</v>
      </c>
      <c r="J800" s="310"/>
      <c r="K800" s="309">
        <v>0</v>
      </c>
      <c r="L800" s="309">
        <v>0</v>
      </c>
      <c r="M800" s="309">
        <v>0</v>
      </c>
      <c r="N800" s="310"/>
      <c r="O800" s="309"/>
      <c r="P800" s="309"/>
      <c r="Q800" s="309"/>
      <c r="R800" s="310"/>
      <c r="S800" s="311"/>
      <c r="T800" s="312"/>
    </row>
    <row r="801" spans="1:20" x14ac:dyDescent="0.2">
      <c r="A801" s="312"/>
      <c r="B801" s="294" t="s">
        <v>9723</v>
      </c>
      <c r="C801" s="309">
        <v>23.59</v>
      </c>
      <c r="D801" s="309">
        <v>23.64</v>
      </c>
      <c r="E801" s="309">
        <v>-1.55</v>
      </c>
      <c r="F801" s="310">
        <v>0.998</v>
      </c>
      <c r="G801" s="309">
        <v>15.63</v>
      </c>
      <c r="H801" s="309">
        <v>16.489999999999998</v>
      </c>
      <c r="I801" s="309">
        <v>5.26</v>
      </c>
      <c r="J801" s="310">
        <v>0.94799999999999995</v>
      </c>
      <c r="K801" s="309">
        <v>17.04</v>
      </c>
      <c r="L801" s="309">
        <v>17.98</v>
      </c>
      <c r="M801" s="309">
        <v>5.74</v>
      </c>
      <c r="N801" s="310">
        <v>0.94799999999999995</v>
      </c>
      <c r="O801" s="309">
        <v>15.4</v>
      </c>
      <c r="P801" s="309">
        <v>15.43</v>
      </c>
      <c r="Q801" s="309">
        <v>0.93</v>
      </c>
      <c r="R801" s="310">
        <v>0.998</v>
      </c>
      <c r="S801" s="311">
        <v>37</v>
      </c>
      <c r="T801" s="312"/>
    </row>
    <row r="802" spans="1:20" x14ac:dyDescent="0.2">
      <c r="A802" s="312"/>
      <c r="B802" s="294" t="s">
        <v>9724</v>
      </c>
      <c r="C802" s="309">
        <v>24.22</v>
      </c>
      <c r="D802" s="309">
        <v>24.31</v>
      </c>
      <c r="E802" s="309">
        <v>-2.0499999999999998</v>
      </c>
      <c r="F802" s="310">
        <v>0.996</v>
      </c>
      <c r="G802" s="309">
        <v>17.05</v>
      </c>
      <c r="H802" s="309">
        <v>17.71</v>
      </c>
      <c r="I802" s="309">
        <v>4.76</v>
      </c>
      <c r="J802" s="310">
        <v>0.96299999999999997</v>
      </c>
      <c r="K802" s="309">
        <v>18.600000000000001</v>
      </c>
      <c r="L802" s="309">
        <v>19.309999999999999</v>
      </c>
      <c r="M802" s="309">
        <v>5.19</v>
      </c>
      <c r="N802" s="310">
        <v>0.96299999999999997</v>
      </c>
      <c r="O802" s="309">
        <v>16.809999999999999</v>
      </c>
      <c r="P802" s="309">
        <v>16.809999999999999</v>
      </c>
      <c r="Q802" s="309">
        <v>0.37</v>
      </c>
      <c r="R802" s="310">
        <v>1</v>
      </c>
      <c r="S802" s="311">
        <v>37</v>
      </c>
      <c r="T802" s="312"/>
    </row>
    <row r="803" spans="1:20" x14ac:dyDescent="0.2">
      <c r="A803" s="312"/>
      <c r="B803" s="294" t="s">
        <v>9725</v>
      </c>
      <c r="C803" s="309">
        <v>20.93</v>
      </c>
      <c r="D803" s="309">
        <v>21.69</v>
      </c>
      <c r="E803" s="309">
        <v>-5.72</v>
      </c>
      <c r="F803" s="310">
        <v>0.96499999999999997</v>
      </c>
      <c r="G803" s="309">
        <v>16.52</v>
      </c>
      <c r="H803" s="309">
        <v>16.829999999999998</v>
      </c>
      <c r="I803" s="309">
        <v>3.19</v>
      </c>
      <c r="J803" s="310">
        <v>0.98199999999999998</v>
      </c>
      <c r="K803" s="309">
        <v>17.78</v>
      </c>
      <c r="L803" s="309">
        <v>18.11</v>
      </c>
      <c r="M803" s="309">
        <v>3.44</v>
      </c>
      <c r="N803" s="310">
        <v>0.98199999999999998</v>
      </c>
      <c r="O803" s="309">
        <v>17.59</v>
      </c>
      <c r="P803" s="309">
        <v>18.04</v>
      </c>
      <c r="Q803" s="309">
        <v>4.01</v>
      </c>
      <c r="R803" s="310">
        <v>0.97499999999999998</v>
      </c>
      <c r="S803" s="311">
        <v>37</v>
      </c>
      <c r="T803" s="312"/>
    </row>
    <row r="804" spans="1:20" x14ac:dyDescent="0.2">
      <c r="A804" s="312"/>
      <c r="B804" s="294" t="s">
        <v>9726</v>
      </c>
      <c r="C804" s="309">
        <v>24.15</v>
      </c>
      <c r="D804" s="309">
        <v>24.6</v>
      </c>
      <c r="E804" s="309">
        <v>-4.7</v>
      </c>
      <c r="F804" s="310">
        <v>0.98199999999999998</v>
      </c>
      <c r="G804" s="309">
        <v>19.63</v>
      </c>
      <c r="H804" s="309">
        <v>20.05</v>
      </c>
      <c r="I804" s="309">
        <v>4.09</v>
      </c>
      <c r="J804" s="310">
        <v>0.97899999999999998</v>
      </c>
      <c r="K804" s="309">
        <v>21.13</v>
      </c>
      <c r="L804" s="309">
        <v>21.58</v>
      </c>
      <c r="M804" s="309">
        <v>4.4000000000000004</v>
      </c>
      <c r="N804" s="310">
        <v>0.97899999999999998</v>
      </c>
      <c r="O804" s="309">
        <v>20.9</v>
      </c>
      <c r="P804" s="309">
        <v>21.43</v>
      </c>
      <c r="Q804" s="309">
        <v>4.72</v>
      </c>
      <c r="R804" s="310">
        <v>0.97499999999999998</v>
      </c>
      <c r="S804" s="311">
        <v>37</v>
      </c>
      <c r="T804" s="312"/>
    </row>
    <row r="805" spans="1:20" x14ac:dyDescent="0.2">
      <c r="A805" s="312"/>
      <c r="B805" s="294" t="s">
        <v>9727</v>
      </c>
      <c r="C805" s="309">
        <v>24.42</v>
      </c>
      <c r="D805" s="309">
        <v>27.02</v>
      </c>
      <c r="E805" s="309">
        <v>11.57</v>
      </c>
      <c r="F805" s="310">
        <v>0.90400000000000003</v>
      </c>
      <c r="G805" s="309">
        <v>15.87</v>
      </c>
      <c r="H805" s="309">
        <v>16.73</v>
      </c>
      <c r="I805" s="309">
        <v>5.29</v>
      </c>
      <c r="J805" s="310">
        <v>0.94899999999999995</v>
      </c>
      <c r="K805" s="309">
        <v>17.04</v>
      </c>
      <c r="L805" s="309">
        <v>17.96</v>
      </c>
      <c r="M805" s="309">
        <v>5.68</v>
      </c>
      <c r="N805" s="310">
        <v>0.94899999999999995</v>
      </c>
      <c r="O805" s="309">
        <v>15.46</v>
      </c>
      <c r="P805" s="309">
        <v>16.71</v>
      </c>
      <c r="Q805" s="309">
        <v>6.35</v>
      </c>
      <c r="R805" s="310">
        <v>0.92500000000000004</v>
      </c>
      <c r="S805" s="311">
        <v>30</v>
      </c>
      <c r="T805" s="312"/>
    </row>
    <row r="806" spans="1:20" x14ac:dyDescent="0.2">
      <c r="A806" s="312"/>
      <c r="B806" s="294" t="s">
        <v>9728</v>
      </c>
      <c r="C806" s="309">
        <v>25.51</v>
      </c>
      <c r="D806" s="309">
        <v>27.9</v>
      </c>
      <c r="E806" s="309">
        <v>11.31</v>
      </c>
      <c r="F806" s="310">
        <v>0.91400000000000003</v>
      </c>
      <c r="G806" s="309">
        <v>16.649999999999999</v>
      </c>
      <c r="H806" s="309">
        <v>17.420000000000002</v>
      </c>
      <c r="I806" s="309">
        <v>5.14</v>
      </c>
      <c r="J806" s="310">
        <v>0.95499999999999996</v>
      </c>
      <c r="K806" s="309">
        <v>17.88</v>
      </c>
      <c r="L806" s="309">
        <v>18.71</v>
      </c>
      <c r="M806" s="309">
        <v>5.52</v>
      </c>
      <c r="N806" s="310">
        <v>0.95499999999999996</v>
      </c>
      <c r="O806" s="309">
        <v>16.22</v>
      </c>
      <c r="P806" s="309">
        <v>17.37</v>
      </c>
      <c r="Q806" s="309">
        <v>6.22</v>
      </c>
      <c r="R806" s="310">
        <v>0.93400000000000005</v>
      </c>
      <c r="S806" s="311">
        <v>30</v>
      </c>
      <c r="T806" s="312"/>
    </row>
    <row r="807" spans="1:20" x14ac:dyDescent="0.2">
      <c r="A807" s="312"/>
      <c r="B807" s="294" t="s">
        <v>9729</v>
      </c>
      <c r="C807" s="309">
        <v>19.95</v>
      </c>
      <c r="D807" s="309">
        <v>21.04</v>
      </c>
      <c r="E807" s="309">
        <v>6.67</v>
      </c>
      <c r="F807" s="310">
        <v>0.94799999999999995</v>
      </c>
      <c r="G807" s="309">
        <v>12.56</v>
      </c>
      <c r="H807" s="309">
        <v>12.89</v>
      </c>
      <c r="I807" s="309">
        <v>2.92</v>
      </c>
      <c r="J807" s="310">
        <v>0.97399999999999998</v>
      </c>
      <c r="K807" s="309">
        <v>13.97</v>
      </c>
      <c r="L807" s="309">
        <v>14.35</v>
      </c>
      <c r="M807" s="309">
        <v>3.25</v>
      </c>
      <c r="N807" s="310">
        <v>0.97399999999999998</v>
      </c>
      <c r="O807" s="309">
        <v>15.35</v>
      </c>
      <c r="P807" s="309">
        <v>15.98</v>
      </c>
      <c r="Q807" s="309">
        <v>4.46</v>
      </c>
      <c r="R807" s="310">
        <v>0.96</v>
      </c>
      <c r="S807" s="311">
        <v>30</v>
      </c>
      <c r="T807" s="312"/>
    </row>
    <row r="808" spans="1:20" x14ac:dyDescent="0.2">
      <c r="A808" s="312"/>
      <c r="B808" s="294" t="s">
        <v>9730</v>
      </c>
      <c r="C808" s="309">
        <v>23.72</v>
      </c>
      <c r="D808" s="309">
        <v>24.85</v>
      </c>
      <c r="E808" s="309">
        <v>7.39</v>
      </c>
      <c r="F808" s="310">
        <v>0.95499999999999996</v>
      </c>
      <c r="G808" s="309">
        <v>14.68</v>
      </c>
      <c r="H808" s="309">
        <v>15.05</v>
      </c>
      <c r="I808" s="309">
        <v>3.33</v>
      </c>
      <c r="J808" s="310">
        <v>0.97499999999999998</v>
      </c>
      <c r="K808" s="309">
        <v>16.329999999999998</v>
      </c>
      <c r="L808" s="309">
        <v>16.75</v>
      </c>
      <c r="M808" s="309">
        <v>3.7</v>
      </c>
      <c r="N808" s="310">
        <v>0.97499999999999998</v>
      </c>
      <c r="O808" s="309">
        <v>17.96</v>
      </c>
      <c r="P808" s="309">
        <v>18.62</v>
      </c>
      <c r="Q808" s="309">
        <v>4.91</v>
      </c>
      <c r="R808" s="310">
        <v>0.96499999999999997</v>
      </c>
      <c r="S808" s="311">
        <v>30</v>
      </c>
      <c r="T808" s="312"/>
    </row>
    <row r="809" spans="1:20" x14ac:dyDescent="0.2">
      <c r="A809" s="312"/>
      <c r="B809" s="294" t="s">
        <v>9731</v>
      </c>
      <c r="C809" s="309">
        <v>21.05</v>
      </c>
      <c r="D809" s="309">
        <v>22.77</v>
      </c>
      <c r="E809" s="309">
        <v>8.69</v>
      </c>
      <c r="F809" s="310">
        <v>0.92400000000000004</v>
      </c>
      <c r="G809" s="309">
        <v>0</v>
      </c>
      <c r="H809" s="309">
        <v>0</v>
      </c>
      <c r="I809" s="309">
        <v>0</v>
      </c>
      <c r="J809" s="310"/>
      <c r="K809" s="309">
        <v>0</v>
      </c>
      <c r="L809" s="309">
        <v>0</v>
      </c>
      <c r="M809" s="309">
        <v>0</v>
      </c>
      <c r="N809" s="310"/>
      <c r="O809" s="309"/>
      <c r="P809" s="309"/>
      <c r="Q809" s="309"/>
      <c r="R809" s="310"/>
      <c r="S809" s="311"/>
      <c r="T809" s="312"/>
    </row>
    <row r="810" spans="1:20" x14ac:dyDescent="0.2">
      <c r="A810" s="312"/>
      <c r="B810" s="294" t="s">
        <v>9732</v>
      </c>
      <c r="C810" s="309">
        <v>20.2</v>
      </c>
      <c r="D810" s="309">
        <v>21.81</v>
      </c>
      <c r="E810" s="309">
        <v>8.23</v>
      </c>
      <c r="F810" s="310">
        <v>0.92600000000000005</v>
      </c>
      <c r="G810" s="309">
        <v>0</v>
      </c>
      <c r="H810" s="309">
        <v>0</v>
      </c>
      <c r="I810" s="309">
        <v>0</v>
      </c>
      <c r="J810" s="310"/>
      <c r="K810" s="309">
        <v>0</v>
      </c>
      <c r="L810" s="309">
        <v>0</v>
      </c>
      <c r="M810" s="309">
        <v>0</v>
      </c>
      <c r="N810" s="310"/>
      <c r="O810" s="309"/>
      <c r="P810" s="309"/>
      <c r="Q810" s="309"/>
      <c r="R810" s="310"/>
      <c r="S810" s="311"/>
      <c r="T810" s="312"/>
    </row>
    <row r="811" spans="1:20" x14ac:dyDescent="0.2">
      <c r="A811" s="312"/>
      <c r="B811" s="294" t="s">
        <v>9733</v>
      </c>
      <c r="C811" s="309">
        <v>16.89</v>
      </c>
      <c r="D811" s="309">
        <v>17.72</v>
      </c>
      <c r="E811" s="309">
        <v>5.37</v>
      </c>
      <c r="F811" s="310">
        <v>0.95299999999999996</v>
      </c>
      <c r="G811" s="309">
        <v>0</v>
      </c>
      <c r="H811" s="309">
        <v>0</v>
      </c>
      <c r="I811" s="309">
        <v>0</v>
      </c>
      <c r="J811" s="310"/>
      <c r="K811" s="309">
        <v>0</v>
      </c>
      <c r="L811" s="309">
        <v>0</v>
      </c>
      <c r="M811" s="309">
        <v>0</v>
      </c>
      <c r="N811" s="310"/>
      <c r="O811" s="309"/>
      <c r="P811" s="309"/>
      <c r="Q811" s="309"/>
      <c r="R811" s="310"/>
      <c r="S811" s="311"/>
      <c r="T811" s="312"/>
    </row>
    <row r="812" spans="1:20" x14ac:dyDescent="0.2">
      <c r="A812" s="312"/>
      <c r="B812" s="294" t="s">
        <v>9734</v>
      </c>
      <c r="C812" s="309">
        <v>16.89</v>
      </c>
      <c r="D812" s="309">
        <v>17.899999999999999</v>
      </c>
      <c r="E812" s="309">
        <v>5.94</v>
      </c>
      <c r="F812" s="310">
        <v>0.94299999999999995</v>
      </c>
      <c r="G812" s="309">
        <v>0</v>
      </c>
      <c r="H812" s="309">
        <v>0</v>
      </c>
      <c r="I812" s="309">
        <v>0</v>
      </c>
      <c r="J812" s="310"/>
      <c r="K812" s="309">
        <v>0</v>
      </c>
      <c r="L812" s="309">
        <v>0</v>
      </c>
      <c r="M812" s="309">
        <v>0</v>
      </c>
      <c r="N812" s="310"/>
      <c r="O812" s="309"/>
      <c r="P812" s="309"/>
      <c r="Q812" s="309"/>
      <c r="R812" s="310"/>
      <c r="S812" s="311"/>
      <c r="T812" s="312"/>
    </row>
    <row r="813" spans="1:20" x14ac:dyDescent="0.2">
      <c r="A813" s="312"/>
      <c r="B813" s="294" t="s">
        <v>9735</v>
      </c>
      <c r="C813" s="309">
        <v>16.510000000000002</v>
      </c>
      <c r="D813" s="309">
        <v>16.600000000000001</v>
      </c>
      <c r="E813" s="309">
        <v>1.66</v>
      </c>
      <c r="F813" s="310">
        <v>0.995</v>
      </c>
      <c r="G813" s="309">
        <v>0</v>
      </c>
      <c r="H813" s="309">
        <v>0</v>
      </c>
      <c r="I813" s="309">
        <v>0</v>
      </c>
      <c r="J813" s="310"/>
      <c r="K813" s="309">
        <v>0</v>
      </c>
      <c r="L813" s="309">
        <v>0</v>
      </c>
      <c r="M813" s="309">
        <v>0</v>
      </c>
      <c r="N813" s="310"/>
      <c r="O813" s="309"/>
      <c r="P813" s="309"/>
      <c r="Q813" s="309"/>
      <c r="R813" s="310"/>
      <c r="S813" s="311"/>
      <c r="T813" s="312"/>
    </row>
    <row r="814" spans="1:20" x14ac:dyDescent="0.2">
      <c r="A814" s="312"/>
      <c r="B814" s="294" t="s">
        <v>9736</v>
      </c>
      <c r="C814" s="309">
        <v>16.3</v>
      </c>
      <c r="D814" s="309">
        <v>16.350000000000001</v>
      </c>
      <c r="E814" s="309">
        <v>1.37</v>
      </c>
      <c r="F814" s="310">
        <v>0.996</v>
      </c>
      <c r="G814" s="309">
        <v>0</v>
      </c>
      <c r="H814" s="309">
        <v>0</v>
      </c>
      <c r="I814" s="309">
        <v>0</v>
      </c>
      <c r="J814" s="310"/>
      <c r="K814" s="309">
        <v>0</v>
      </c>
      <c r="L814" s="309">
        <v>0</v>
      </c>
      <c r="M814" s="309">
        <v>0</v>
      </c>
      <c r="N814" s="310"/>
      <c r="O814" s="309"/>
      <c r="P814" s="309"/>
      <c r="Q814" s="309"/>
      <c r="R814" s="310"/>
      <c r="S814" s="311"/>
      <c r="T814" s="312"/>
    </row>
    <row r="815" spans="1:20" x14ac:dyDescent="0.2">
      <c r="A815" s="312"/>
      <c r="B815" s="294" t="s">
        <v>9737</v>
      </c>
      <c r="C815" s="309">
        <v>13.29</v>
      </c>
      <c r="D815" s="309">
        <v>13.36</v>
      </c>
      <c r="E815" s="309">
        <v>-1.36</v>
      </c>
      <c r="F815" s="310">
        <v>0.995</v>
      </c>
      <c r="G815" s="309">
        <v>0</v>
      </c>
      <c r="H815" s="309">
        <v>0</v>
      </c>
      <c r="I815" s="309">
        <v>0</v>
      </c>
      <c r="J815" s="310"/>
      <c r="K815" s="309">
        <v>0</v>
      </c>
      <c r="L815" s="309">
        <v>0</v>
      </c>
      <c r="M815" s="309">
        <v>0</v>
      </c>
      <c r="N815" s="310"/>
      <c r="O815" s="309"/>
      <c r="P815" s="309"/>
      <c r="Q815" s="309"/>
      <c r="R815" s="310"/>
      <c r="S815" s="311"/>
      <c r="T815" s="312"/>
    </row>
    <row r="816" spans="1:20" x14ac:dyDescent="0.2">
      <c r="A816" s="312"/>
      <c r="B816" s="294" t="s">
        <v>9738</v>
      </c>
      <c r="C816" s="309">
        <v>14.69</v>
      </c>
      <c r="D816" s="309">
        <v>14.72</v>
      </c>
      <c r="E816" s="309">
        <v>-0.83</v>
      </c>
      <c r="F816" s="310">
        <v>0.998</v>
      </c>
      <c r="G816" s="309">
        <v>0</v>
      </c>
      <c r="H816" s="309">
        <v>0</v>
      </c>
      <c r="I816" s="309">
        <v>0</v>
      </c>
      <c r="J816" s="310"/>
      <c r="K816" s="309">
        <v>0</v>
      </c>
      <c r="L816" s="309">
        <v>0</v>
      </c>
      <c r="M816" s="309">
        <v>0</v>
      </c>
      <c r="N816" s="310"/>
      <c r="O816" s="309"/>
      <c r="P816" s="309"/>
      <c r="Q816" s="309"/>
      <c r="R816" s="310"/>
      <c r="S816" s="311"/>
      <c r="T816" s="312"/>
    </row>
    <row r="817" spans="1:20" x14ac:dyDescent="0.2">
      <c r="A817" s="312"/>
      <c r="B817" s="294" t="s">
        <v>9739</v>
      </c>
      <c r="C817" s="309">
        <v>20.79</v>
      </c>
      <c r="D817" s="309">
        <v>21.65</v>
      </c>
      <c r="E817" s="309">
        <v>6.03</v>
      </c>
      <c r="F817" s="310">
        <v>0.96</v>
      </c>
      <c r="G817" s="309">
        <v>2.95</v>
      </c>
      <c r="H817" s="309">
        <v>2.97</v>
      </c>
      <c r="I817" s="309">
        <v>0.28999999999999998</v>
      </c>
      <c r="J817" s="310">
        <v>0.995</v>
      </c>
      <c r="K817" s="309">
        <v>3.22</v>
      </c>
      <c r="L817" s="309">
        <v>3.23</v>
      </c>
      <c r="M817" s="309">
        <v>0.32</v>
      </c>
      <c r="N817" s="310">
        <v>0.995</v>
      </c>
      <c r="O817" s="309">
        <v>12.22</v>
      </c>
      <c r="P817" s="309">
        <v>12.27</v>
      </c>
      <c r="Q817" s="309">
        <v>1.2</v>
      </c>
      <c r="R817" s="310">
        <v>0.995</v>
      </c>
      <c r="S817" s="311">
        <v>50</v>
      </c>
      <c r="T817" s="312"/>
    </row>
    <row r="818" spans="1:20" x14ac:dyDescent="0.2">
      <c r="A818" s="312"/>
      <c r="B818" s="294" t="s">
        <v>9740</v>
      </c>
      <c r="C818" s="309">
        <v>18.559999999999999</v>
      </c>
      <c r="D818" s="309">
        <v>19.100000000000001</v>
      </c>
      <c r="E818" s="309">
        <v>4.51</v>
      </c>
      <c r="F818" s="310">
        <v>0.97199999999999998</v>
      </c>
      <c r="G818" s="309">
        <v>3.19</v>
      </c>
      <c r="H818" s="309">
        <v>3.23</v>
      </c>
      <c r="I818" s="309">
        <v>0.47</v>
      </c>
      <c r="J818" s="310">
        <v>0.98899999999999999</v>
      </c>
      <c r="K818" s="309">
        <v>3.47</v>
      </c>
      <c r="L818" s="309">
        <v>3.51</v>
      </c>
      <c r="M818" s="309">
        <v>0.51</v>
      </c>
      <c r="N818" s="310">
        <v>0.98899999999999999</v>
      </c>
      <c r="O818" s="309">
        <v>12.03</v>
      </c>
      <c r="P818" s="309">
        <v>12.16</v>
      </c>
      <c r="Q818" s="309">
        <v>1.78</v>
      </c>
      <c r="R818" s="310">
        <v>0.98899999999999999</v>
      </c>
      <c r="S818" s="311">
        <v>50</v>
      </c>
      <c r="T818" s="312"/>
    </row>
    <row r="819" spans="1:20" x14ac:dyDescent="0.2">
      <c r="A819" s="312"/>
      <c r="B819" s="294" t="s">
        <v>9741</v>
      </c>
      <c r="C819" s="309">
        <v>15.2</v>
      </c>
      <c r="D819" s="309">
        <v>15.22</v>
      </c>
      <c r="E819" s="309">
        <v>0.78</v>
      </c>
      <c r="F819" s="310">
        <v>0.999</v>
      </c>
      <c r="G819" s="309">
        <v>0</v>
      </c>
      <c r="H819" s="309">
        <v>0</v>
      </c>
      <c r="I819" s="309">
        <v>0</v>
      </c>
      <c r="J819" s="310"/>
      <c r="K819" s="309">
        <v>0</v>
      </c>
      <c r="L819" s="309">
        <v>0</v>
      </c>
      <c r="M819" s="309">
        <v>0</v>
      </c>
      <c r="N819" s="310"/>
      <c r="O819" s="309">
        <v>9.8699999999999992</v>
      </c>
      <c r="P819" s="309">
        <v>10.88</v>
      </c>
      <c r="Q819" s="309">
        <v>4.58</v>
      </c>
      <c r="R819" s="310">
        <v>0.90700000000000003</v>
      </c>
      <c r="S819" s="311">
        <v>50</v>
      </c>
      <c r="T819" s="312"/>
    </row>
    <row r="820" spans="1:20" x14ac:dyDescent="0.2">
      <c r="A820" s="312"/>
      <c r="B820" s="294" t="s">
        <v>9742</v>
      </c>
      <c r="C820" s="309">
        <v>15.18</v>
      </c>
      <c r="D820" s="309">
        <v>15.2</v>
      </c>
      <c r="E820" s="309">
        <v>0.71</v>
      </c>
      <c r="F820" s="310">
        <v>0.999</v>
      </c>
      <c r="G820" s="309">
        <v>0</v>
      </c>
      <c r="H820" s="309">
        <v>0</v>
      </c>
      <c r="I820" s="309">
        <v>0</v>
      </c>
      <c r="J820" s="310"/>
      <c r="K820" s="309">
        <v>0</v>
      </c>
      <c r="L820" s="309">
        <v>0</v>
      </c>
      <c r="M820" s="309">
        <v>0</v>
      </c>
      <c r="N820" s="310"/>
      <c r="O820" s="309">
        <v>9.92</v>
      </c>
      <c r="P820" s="309">
        <v>10.9</v>
      </c>
      <c r="Q820" s="309">
        <v>4.5</v>
      </c>
      <c r="R820" s="310">
        <v>0.91100000000000003</v>
      </c>
      <c r="S820" s="311">
        <v>50</v>
      </c>
      <c r="T820" s="312"/>
    </row>
    <row r="821" spans="1:20" x14ac:dyDescent="0.2">
      <c r="A821" s="312"/>
      <c r="B821" s="294" t="s">
        <v>9743</v>
      </c>
      <c r="C821" s="309">
        <v>9.26</v>
      </c>
      <c r="D821" s="309">
        <v>9.26</v>
      </c>
      <c r="E821" s="309">
        <v>-0.24</v>
      </c>
      <c r="F821" s="310">
        <v>1</v>
      </c>
      <c r="G821" s="309">
        <v>7.53</v>
      </c>
      <c r="H821" s="309">
        <v>7.62</v>
      </c>
      <c r="I821" s="309">
        <v>1.1100000000000001</v>
      </c>
      <c r="J821" s="310">
        <v>0.98899999999999999</v>
      </c>
      <c r="K821" s="309">
        <v>8.3000000000000007</v>
      </c>
      <c r="L821" s="309">
        <v>8.39</v>
      </c>
      <c r="M821" s="309">
        <v>1.22</v>
      </c>
      <c r="N821" s="310">
        <v>0.98899999999999999</v>
      </c>
      <c r="O821" s="309">
        <v>7.58</v>
      </c>
      <c r="P821" s="309">
        <v>7.68</v>
      </c>
      <c r="Q821" s="309">
        <v>1.24</v>
      </c>
      <c r="R821" s="310">
        <v>0.98699999999999999</v>
      </c>
      <c r="S821" s="311">
        <v>25</v>
      </c>
      <c r="T821" s="312"/>
    </row>
    <row r="822" spans="1:20" x14ac:dyDescent="0.2">
      <c r="A822" s="312"/>
      <c r="B822" s="294" t="s">
        <v>9744</v>
      </c>
      <c r="C822" s="309">
        <v>10.35</v>
      </c>
      <c r="D822" s="309">
        <v>10.35</v>
      </c>
      <c r="E822" s="309">
        <v>-0.25</v>
      </c>
      <c r="F822" s="310">
        <v>1</v>
      </c>
      <c r="G822" s="309">
        <v>7.53</v>
      </c>
      <c r="H822" s="309">
        <v>7.59</v>
      </c>
      <c r="I822" s="309">
        <v>0.92</v>
      </c>
      <c r="J822" s="310">
        <v>0.99299999999999999</v>
      </c>
      <c r="K822" s="309">
        <v>8.3000000000000007</v>
      </c>
      <c r="L822" s="309">
        <v>8.36</v>
      </c>
      <c r="M822" s="309">
        <v>1.02</v>
      </c>
      <c r="N822" s="310">
        <v>0.99299999999999999</v>
      </c>
      <c r="O822" s="309">
        <v>7.58</v>
      </c>
      <c r="P822" s="309">
        <v>7.66</v>
      </c>
      <c r="Q822" s="309">
        <v>1.1299999999999999</v>
      </c>
      <c r="R822" s="310">
        <v>0.98899999999999999</v>
      </c>
      <c r="S822" s="311">
        <v>25</v>
      </c>
      <c r="T822" s="312"/>
    </row>
    <row r="823" spans="1:20" x14ac:dyDescent="0.2">
      <c r="A823" s="312"/>
      <c r="B823" s="294" t="s">
        <v>9745</v>
      </c>
      <c r="C823" s="309">
        <v>8.8000000000000007</v>
      </c>
      <c r="D823" s="309">
        <v>8.9600000000000009</v>
      </c>
      <c r="E823" s="309">
        <v>-1.6800000000000002</v>
      </c>
      <c r="F823" s="310">
        <v>0.98199999999999998</v>
      </c>
      <c r="G823" s="309">
        <v>6.18</v>
      </c>
      <c r="H823" s="309">
        <v>6.18</v>
      </c>
      <c r="I823" s="309">
        <v>0.14000000000000001</v>
      </c>
      <c r="J823" s="310">
        <v>1</v>
      </c>
      <c r="K823" s="309">
        <v>7.06</v>
      </c>
      <c r="L823" s="309">
        <v>7.06</v>
      </c>
      <c r="M823" s="309">
        <v>0.15</v>
      </c>
      <c r="N823" s="310">
        <v>1</v>
      </c>
      <c r="O823" s="309">
        <v>7.05</v>
      </c>
      <c r="P823" s="309">
        <v>7.06</v>
      </c>
      <c r="Q823" s="309">
        <v>0.36</v>
      </c>
      <c r="R823" s="310">
        <v>0.999</v>
      </c>
      <c r="S823" s="311">
        <v>25</v>
      </c>
      <c r="T823" s="312"/>
    </row>
    <row r="824" spans="1:20" x14ac:dyDescent="0.2">
      <c r="A824" s="312"/>
      <c r="B824" s="294" t="s">
        <v>9746</v>
      </c>
      <c r="C824" s="309">
        <v>10.210000000000001</v>
      </c>
      <c r="D824" s="309">
        <v>10.3</v>
      </c>
      <c r="E824" s="309">
        <v>-1.34</v>
      </c>
      <c r="F824" s="310">
        <v>0.99199999999999999</v>
      </c>
      <c r="G824" s="309">
        <v>7.24</v>
      </c>
      <c r="H824" s="309">
        <v>7.24</v>
      </c>
      <c r="I824" s="309">
        <v>0.19</v>
      </c>
      <c r="J824" s="310">
        <v>1</v>
      </c>
      <c r="K824" s="309">
        <v>8.26</v>
      </c>
      <c r="L824" s="309">
        <v>8.27</v>
      </c>
      <c r="M824" s="309">
        <v>0.22</v>
      </c>
      <c r="N824" s="310">
        <v>1</v>
      </c>
      <c r="O824" s="309">
        <v>8.26</v>
      </c>
      <c r="P824" s="309">
        <v>8.27</v>
      </c>
      <c r="Q824" s="309">
        <v>0.53</v>
      </c>
      <c r="R824" s="310">
        <v>0.998</v>
      </c>
      <c r="S824" s="311">
        <v>25</v>
      </c>
      <c r="T824" s="312"/>
    </row>
    <row r="825" spans="1:20" x14ac:dyDescent="0.2">
      <c r="A825" s="312"/>
      <c r="B825" s="294" t="s">
        <v>9747</v>
      </c>
      <c r="C825" s="309">
        <v>23.63</v>
      </c>
      <c r="D825" s="309">
        <v>23.65</v>
      </c>
      <c r="E825" s="309">
        <v>0.88</v>
      </c>
      <c r="F825" s="310">
        <v>0.999</v>
      </c>
      <c r="G825" s="309">
        <v>12.12</v>
      </c>
      <c r="H825" s="309">
        <v>12.41</v>
      </c>
      <c r="I825" s="309">
        <v>2.63</v>
      </c>
      <c r="J825" s="310">
        <v>0.97699999999999998</v>
      </c>
      <c r="K825" s="309">
        <v>14.91</v>
      </c>
      <c r="L825" s="309">
        <v>15.26</v>
      </c>
      <c r="M825" s="309">
        <v>3.23</v>
      </c>
      <c r="N825" s="310">
        <v>0.97699999999999998</v>
      </c>
      <c r="O825" s="309">
        <v>12.37</v>
      </c>
      <c r="P825" s="309">
        <v>12.64</v>
      </c>
      <c r="Q825" s="309">
        <v>2.61</v>
      </c>
      <c r="R825" s="310">
        <v>0.97799999999999998</v>
      </c>
      <c r="S825" s="311">
        <v>50</v>
      </c>
      <c r="T825" s="312"/>
    </row>
    <row r="826" spans="1:20" x14ac:dyDescent="0.2">
      <c r="A826" s="312"/>
      <c r="B826" s="294" t="s">
        <v>9748</v>
      </c>
      <c r="C826" s="309">
        <v>20.74</v>
      </c>
      <c r="D826" s="309">
        <v>20.78</v>
      </c>
      <c r="E826" s="309">
        <v>-1.23</v>
      </c>
      <c r="F826" s="310">
        <v>0.998</v>
      </c>
      <c r="G826" s="309">
        <v>12.12</v>
      </c>
      <c r="H826" s="309">
        <v>12.35</v>
      </c>
      <c r="I826" s="309">
        <v>2.37</v>
      </c>
      <c r="J826" s="310">
        <v>0.98099999999999998</v>
      </c>
      <c r="K826" s="309">
        <v>14.91</v>
      </c>
      <c r="L826" s="309">
        <v>15.19</v>
      </c>
      <c r="M826" s="309">
        <v>2.91</v>
      </c>
      <c r="N826" s="310">
        <v>0.98099999999999998</v>
      </c>
      <c r="O826" s="309">
        <v>12.16</v>
      </c>
      <c r="P826" s="309">
        <v>12.44</v>
      </c>
      <c r="Q826" s="309">
        <v>2.59</v>
      </c>
      <c r="R826" s="310">
        <v>0.97799999999999998</v>
      </c>
      <c r="S826" s="311">
        <v>50</v>
      </c>
      <c r="T826" s="312"/>
    </row>
    <row r="827" spans="1:20" x14ac:dyDescent="0.2">
      <c r="A827" s="312"/>
      <c r="B827" s="294" t="s">
        <v>9749</v>
      </c>
      <c r="C827" s="309">
        <v>18.05</v>
      </c>
      <c r="D827" s="309">
        <v>18.36</v>
      </c>
      <c r="E827" s="309">
        <v>-3.35</v>
      </c>
      <c r="F827" s="310">
        <v>0.98299999999999998</v>
      </c>
      <c r="G827" s="309">
        <v>9.1</v>
      </c>
      <c r="H827" s="309">
        <v>9.1199999999999992</v>
      </c>
      <c r="I827" s="309">
        <v>0.61</v>
      </c>
      <c r="J827" s="310">
        <v>0.998</v>
      </c>
      <c r="K827" s="309">
        <v>10.039999999999999</v>
      </c>
      <c r="L827" s="309">
        <v>10.07</v>
      </c>
      <c r="M827" s="309">
        <v>0.67</v>
      </c>
      <c r="N827" s="310">
        <v>0.998</v>
      </c>
      <c r="O827" s="309">
        <v>10.1</v>
      </c>
      <c r="P827" s="309">
        <v>10.199999999999999</v>
      </c>
      <c r="Q827" s="309">
        <v>1.41</v>
      </c>
      <c r="R827" s="310">
        <v>0.99</v>
      </c>
      <c r="S827" s="311">
        <v>50</v>
      </c>
      <c r="T827" s="312"/>
    </row>
    <row r="828" spans="1:20" x14ac:dyDescent="0.2">
      <c r="A828" s="312"/>
      <c r="B828" s="294" t="s">
        <v>9750</v>
      </c>
      <c r="C828" s="309">
        <v>17.55</v>
      </c>
      <c r="D828" s="309">
        <v>18.100000000000001</v>
      </c>
      <c r="E828" s="309">
        <v>-4.46</v>
      </c>
      <c r="F828" s="310">
        <v>0.96899999999999997</v>
      </c>
      <c r="G828" s="309">
        <v>10.89</v>
      </c>
      <c r="H828" s="309">
        <v>10.99</v>
      </c>
      <c r="I828" s="309">
        <v>1.52</v>
      </c>
      <c r="J828" s="310">
        <v>0.99</v>
      </c>
      <c r="K828" s="309">
        <v>12.01</v>
      </c>
      <c r="L828" s="309">
        <v>12.13</v>
      </c>
      <c r="M828" s="309">
        <v>1.6800000000000002</v>
      </c>
      <c r="N828" s="310">
        <v>0.99</v>
      </c>
      <c r="O828" s="309">
        <v>12.08</v>
      </c>
      <c r="P828" s="309">
        <v>12.24</v>
      </c>
      <c r="Q828" s="309">
        <v>1.95</v>
      </c>
      <c r="R828" s="310">
        <v>0.98699999999999999</v>
      </c>
      <c r="S828" s="311">
        <v>50</v>
      </c>
      <c r="T828" s="312"/>
    </row>
    <row r="829" spans="1:20" x14ac:dyDescent="0.2">
      <c r="A829" s="312"/>
      <c r="B829" s="294" t="s">
        <v>9751</v>
      </c>
      <c r="C829" s="309">
        <v>1.6</v>
      </c>
      <c r="D829" s="309">
        <v>1.73</v>
      </c>
      <c r="E829" s="309">
        <v>0.65</v>
      </c>
      <c r="F829" s="310">
        <v>0.92600000000000005</v>
      </c>
      <c r="G829" s="309">
        <v>3.83</v>
      </c>
      <c r="H829" s="309">
        <v>3.94</v>
      </c>
      <c r="I829" s="309">
        <v>0.93</v>
      </c>
      <c r="J829" s="310">
        <v>0.97199999999999998</v>
      </c>
      <c r="K829" s="309">
        <v>4.22</v>
      </c>
      <c r="L829" s="309">
        <v>4.34</v>
      </c>
      <c r="M829" s="309">
        <v>1.02</v>
      </c>
      <c r="N829" s="310">
        <v>0.97199999999999998</v>
      </c>
      <c r="O829" s="309">
        <v>3.79</v>
      </c>
      <c r="P829" s="309">
        <v>4.04</v>
      </c>
      <c r="Q829" s="309">
        <v>1.39</v>
      </c>
      <c r="R829" s="310">
        <v>0.93899999999999995</v>
      </c>
      <c r="S829" s="311">
        <v>6</v>
      </c>
      <c r="T829" s="312"/>
    </row>
    <row r="830" spans="1:20" x14ac:dyDescent="0.2">
      <c r="A830" s="312"/>
      <c r="B830" s="294" t="s">
        <v>9752</v>
      </c>
      <c r="C830" s="309">
        <v>1.71</v>
      </c>
      <c r="D830" s="309">
        <v>1.83</v>
      </c>
      <c r="E830" s="309">
        <v>0.65</v>
      </c>
      <c r="F830" s="310">
        <v>0.93500000000000005</v>
      </c>
      <c r="G830" s="309">
        <v>4.03</v>
      </c>
      <c r="H830" s="309">
        <v>4.1399999999999997</v>
      </c>
      <c r="I830" s="309">
        <v>0.93</v>
      </c>
      <c r="J830" s="310">
        <v>0.97499999999999998</v>
      </c>
      <c r="K830" s="309">
        <v>4.45</v>
      </c>
      <c r="L830" s="309">
        <v>4.5600000000000005</v>
      </c>
      <c r="M830" s="309">
        <v>1.02</v>
      </c>
      <c r="N830" s="310">
        <v>0.97499999999999998</v>
      </c>
      <c r="O830" s="309">
        <v>4</v>
      </c>
      <c r="P830" s="309">
        <v>4.21</v>
      </c>
      <c r="Q830" s="309">
        <v>1.31</v>
      </c>
      <c r="R830" s="310">
        <v>0.95</v>
      </c>
      <c r="S830" s="311">
        <v>6</v>
      </c>
      <c r="T830" s="312"/>
    </row>
    <row r="831" spans="1:20" x14ac:dyDescent="0.2">
      <c r="A831" s="312"/>
      <c r="B831" s="294" t="s">
        <v>9753</v>
      </c>
      <c r="C831" s="309">
        <v>1.36</v>
      </c>
      <c r="D831" s="309">
        <v>1.4</v>
      </c>
      <c r="E831" s="309">
        <v>0.33</v>
      </c>
      <c r="F831" s="310">
        <v>0.97199999999999998</v>
      </c>
      <c r="G831" s="309">
        <v>3.05</v>
      </c>
      <c r="H831" s="309">
        <v>3.14</v>
      </c>
      <c r="I831" s="309">
        <v>0.73</v>
      </c>
      <c r="J831" s="310">
        <v>0.97299999999999998</v>
      </c>
      <c r="K831" s="309">
        <v>3.58</v>
      </c>
      <c r="L831" s="309">
        <v>3.68</v>
      </c>
      <c r="M831" s="309">
        <v>0.85</v>
      </c>
      <c r="N831" s="310">
        <v>0.97299999999999998</v>
      </c>
      <c r="O831" s="309">
        <v>3.52</v>
      </c>
      <c r="P831" s="309">
        <v>3.64</v>
      </c>
      <c r="Q831" s="309">
        <v>0.92</v>
      </c>
      <c r="R831" s="310">
        <v>0.96699999999999997</v>
      </c>
      <c r="S831" s="311">
        <v>6</v>
      </c>
      <c r="T831" s="312"/>
    </row>
    <row r="832" spans="1:20" x14ac:dyDescent="0.2">
      <c r="A832" s="312"/>
      <c r="B832" s="294" t="s">
        <v>9754</v>
      </c>
      <c r="C832" s="309">
        <v>1.43</v>
      </c>
      <c r="D832" s="309">
        <v>1.46</v>
      </c>
      <c r="E832" s="309">
        <v>0.31</v>
      </c>
      <c r="F832" s="310">
        <v>0.97699999999999998</v>
      </c>
      <c r="G832" s="309">
        <v>3.32</v>
      </c>
      <c r="H832" s="309">
        <v>3.39</v>
      </c>
      <c r="I832" s="309">
        <v>0.69</v>
      </c>
      <c r="J832" s="310">
        <v>0.97899999999999998</v>
      </c>
      <c r="K832" s="309">
        <v>3.89</v>
      </c>
      <c r="L832" s="309">
        <v>3.98</v>
      </c>
      <c r="M832" s="309">
        <v>0.81</v>
      </c>
      <c r="N832" s="310">
        <v>0.97899999999999998</v>
      </c>
      <c r="O832" s="309">
        <v>3.83</v>
      </c>
      <c r="P832" s="309">
        <v>3.89</v>
      </c>
      <c r="Q832" s="309">
        <v>0.7</v>
      </c>
      <c r="R832" s="310">
        <v>0.98399999999999999</v>
      </c>
      <c r="S832" s="311">
        <v>6</v>
      </c>
      <c r="T832" s="312"/>
    </row>
    <row r="833" spans="1:20" x14ac:dyDescent="0.2">
      <c r="A833" s="312"/>
      <c r="B833" s="294" t="s">
        <v>9755</v>
      </c>
      <c r="C833" s="309">
        <v>35.19</v>
      </c>
      <c r="D833" s="309">
        <v>37.08</v>
      </c>
      <c r="E833" s="309">
        <v>11.69</v>
      </c>
      <c r="F833" s="310">
        <v>0.94899999999999995</v>
      </c>
      <c r="G833" s="309">
        <v>26.3</v>
      </c>
      <c r="H833" s="309">
        <v>26.58</v>
      </c>
      <c r="I833" s="309">
        <v>3.87</v>
      </c>
      <c r="J833" s="310">
        <v>0.98899999999999999</v>
      </c>
      <c r="K833" s="309">
        <v>28.47</v>
      </c>
      <c r="L833" s="309">
        <v>28.78</v>
      </c>
      <c r="M833" s="309">
        <v>4.1900000000000004</v>
      </c>
      <c r="N833" s="310">
        <v>0.98899999999999999</v>
      </c>
      <c r="O833" s="309">
        <v>23.08</v>
      </c>
      <c r="P833" s="309">
        <v>23.25</v>
      </c>
      <c r="Q833" s="309">
        <v>2.79</v>
      </c>
      <c r="R833" s="310">
        <v>0.99299999999999999</v>
      </c>
      <c r="S833" s="311">
        <v>50</v>
      </c>
      <c r="T833" s="312"/>
    </row>
    <row r="834" spans="1:20" x14ac:dyDescent="0.2">
      <c r="A834" s="312"/>
      <c r="B834" s="294" t="s">
        <v>9756</v>
      </c>
      <c r="C834" s="309">
        <v>30.58</v>
      </c>
      <c r="D834" s="309">
        <v>31.56</v>
      </c>
      <c r="E834" s="309">
        <v>7.77</v>
      </c>
      <c r="F834" s="310">
        <v>0.96899999999999997</v>
      </c>
      <c r="G834" s="309">
        <v>24.56</v>
      </c>
      <c r="H834" s="309">
        <v>24.7</v>
      </c>
      <c r="I834" s="309">
        <v>2.57</v>
      </c>
      <c r="J834" s="310">
        <v>0.995</v>
      </c>
      <c r="K834" s="309">
        <v>26.59</v>
      </c>
      <c r="L834" s="309">
        <v>26.74</v>
      </c>
      <c r="M834" s="309">
        <v>2.78</v>
      </c>
      <c r="N834" s="310">
        <v>0.995</v>
      </c>
      <c r="O834" s="309">
        <v>21.7</v>
      </c>
      <c r="P834" s="309">
        <v>21.76</v>
      </c>
      <c r="Q834" s="309">
        <v>1.58</v>
      </c>
      <c r="R834" s="310">
        <v>0.997</v>
      </c>
      <c r="S834" s="311">
        <v>50</v>
      </c>
      <c r="T834" s="312"/>
    </row>
    <row r="835" spans="1:20" x14ac:dyDescent="0.2">
      <c r="A835" s="312"/>
      <c r="B835" s="294" t="s">
        <v>9757</v>
      </c>
      <c r="C835" s="309">
        <v>23.7</v>
      </c>
      <c r="D835" s="309">
        <v>24.12</v>
      </c>
      <c r="E835" s="309">
        <v>4.5</v>
      </c>
      <c r="F835" s="310">
        <v>0.98199999999999998</v>
      </c>
      <c r="G835" s="309">
        <v>20.95</v>
      </c>
      <c r="H835" s="309">
        <v>21.63</v>
      </c>
      <c r="I835" s="309">
        <v>5.36</v>
      </c>
      <c r="J835" s="310">
        <v>0.96899999999999997</v>
      </c>
      <c r="K835" s="309">
        <v>22.61</v>
      </c>
      <c r="L835" s="309">
        <v>23.34</v>
      </c>
      <c r="M835" s="309">
        <v>5.78</v>
      </c>
      <c r="N835" s="310">
        <v>0.96899999999999997</v>
      </c>
      <c r="O835" s="309">
        <v>17.79</v>
      </c>
      <c r="P835" s="309">
        <v>18.190000000000001</v>
      </c>
      <c r="Q835" s="309">
        <v>3.8</v>
      </c>
      <c r="R835" s="310">
        <v>0.97799999999999998</v>
      </c>
      <c r="S835" s="311">
        <v>50</v>
      </c>
      <c r="T835" s="312"/>
    </row>
    <row r="836" spans="1:20" x14ac:dyDescent="0.2">
      <c r="A836" s="312"/>
      <c r="B836" s="294" t="s">
        <v>9758</v>
      </c>
      <c r="C836" s="309">
        <v>22.31</v>
      </c>
      <c r="D836" s="309">
        <v>22.4</v>
      </c>
      <c r="E836" s="309">
        <v>1.98</v>
      </c>
      <c r="F836" s="310">
        <v>0.996</v>
      </c>
      <c r="G836" s="309">
        <v>20.77</v>
      </c>
      <c r="H836" s="309">
        <v>21.33</v>
      </c>
      <c r="I836" s="309">
        <v>4.87</v>
      </c>
      <c r="J836" s="310">
        <v>0.97399999999999998</v>
      </c>
      <c r="K836" s="309">
        <v>22.41</v>
      </c>
      <c r="L836" s="309">
        <v>23.02</v>
      </c>
      <c r="M836" s="309">
        <v>5.25</v>
      </c>
      <c r="N836" s="310">
        <v>0.97399999999999998</v>
      </c>
      <c r="O836" s="309">
        <v>17.73</v>
      </c>
      <c r="P836" s="309">
        <v>17.91</v>
      </c>
      <c r="Q836" s="309">
        <v>2.6</v>
      </c>
      <c r="R836" s="310">
        <v>0.98899999999999999</v>
      </c>
      <c r="S836" s="311">
        <v>50</v>
      </c>
      <c r="T836" s="312"/>
    </row>
    <row r="837" spans="1:20" x14ac:dyDescent="0.2">
      <c r="A837" s="312"/>
      <c r="B837" s="294" t="s">
        <v>9759</v>
      </c>
      <c r="C837" s="309">
        <v>28.79</v>
      </c>
      <c r="D837" s="309">
        <v>28.97</v>
      </c>
      <c r="E837" s="309">
        <v>3.26</v>
      </c>
      <c r="F837" s="310">
        <v>0.99399999999999999</v>
      </c>
      <c r="G837" s="309">
        <v>22.46</v>
      </c>
      <c r="H837" s="309">
        <v>22.56</v>
      </c>
      <c r="I837" s="309">
        <v>2.0499999999999998</v>
      </c>
      <c r="J837" s="310">
        <v>0.996</v>
      </c>
      <c r="K837" s="309">
        <v>25.89</v>
      </c>
      <c r="L837" s="309">
        <v>26</v>
      </c>
      <c r="M837" s="309">
        <v>2.37</v>
      </c>
      <c r="N837" s="310">
        <v>0.996</v>
      </c>
      <c r="O837" s="309">
        <v>26.24</v>
      </c>
      <c r="P837" s="309">
        <v>26.24</v>
      </c>
      <c r="Q837" s="309">
        <v>0.05</v>
      </c>
      <c r="R837" s="310">
        <v>1</v>
      </c>
      <c r="S837" s="311">
        <v>42</v>
      </c>
      <c r="T837" s="312"/>
    </row>
    <row r="838" spans="1:20" x14ac:dyDescent="0.2">
      <c r="A838" s="312"/>
      <c r="B838" s="294" t="s">
        <v>9760</v>
      </c>
      <c r="C838" s="309">
        <v>29.81</v>
      </c>
      <c r="D838" s="309">
        <v>29.94</v>
      </c>
      <c r="E838" s="309">
        <v>2.77</v>
      </c>
      <c r="F838" s="310">
        <v>0.996</v>
      </c>
      <c r="G838" s="309">
        <v>23.72</v>
      </c>
      <c r="H838" s="309">
        <v>23.77</v>
      </c>
      <c r="I838" s="309">
        <v>1.53</v>
      </c>
      <c r="J838" s="310">
        <v>0.998</v>
      </c>
      <c r="K838" s="309">
        <v>27.34</v>
      </c>
      <c r="L838" s="309">
        <v>27.4</v>
      </c>
      <c r="M838" s="309">
        <v>1.77</v>
      </c>
      <c r="N838" s="310">
        <v>0.998</v>
      </c>
      <c r="O838" s="309">
        <v>27.75</v>
      </c>
      <c r="P838" s="309">
        <v>28.27</v>
      </c>
      <c r="Q838" s="309">
        <v>5.43</v>
      </c>
      <c r="R838" s="310">
        <v>0.98099999999999998</v>
      </c>
      <c r="S838" s="311">
        <v>42</v>
      </c>
      <c r="T838" s="312"/>
    </row>
    <row r="839" spans="1:20" x14ac:dyDescent="0.2">
      <c r="A839" s="312"/>
      <c r="B839" s="294" t="s">
        <v>9761</v>
      </c>
      <c r="C839" s="309">
        <v>25.29</v>
      </c>
      <c r="D839" s="309">
        <v>25.42</v>
      </c>
      <c r="E839" s="309">
        <v>-2.54</v>
      </c>
      <c r="F839" s="310">
        <v>0.995</v>
      </c>
      <c r="G839" s="309">
        <v>18.47</v>
      </c>
      <c r="H839" s="309">
        <v>18.48</v>
      </c>
      <c r="I839" s="309">
        <v>-0.7</v>
      </c>
      <c r="J839" s="310">
        <v>0.999</v>
      </c>
      <c r="K839" s="309">
        <v>19.66</v>
      </c>
      <c r="L839" s="309">
        <v>19.68</v>
      </c>
      <c r="M839" s="309">
        <v>-0.75</v>
      </c>
      <c r="N839" s="310">
        <v>0.999</v>
      </c>
      <c r="O839" s="309">
        <v>22.45</v>
      </c>
      <c r="P839" s="309">
        <v>22.46</v>
      </c>
      <c r="Q839" s="309">
        <v>0.47</v>
      </c>
      <c r="R839" s="310">
        <v>1</v>
      </c>
      <c r="S839" s="311">
        <v>42</v>
      </c>
      <c r="T839" s="312"/>
    </row>
    <row r="840" spans="1:20" x14ac:dyDescent="0.2">
      <c r="A840" s="312"/>
      <c r="B840" s="294" t="s">
        <v>9762</v>
      </c>
      <c r="C840" s="309">
        <v>29.68</v>
      </c>
      <c r="D840" s="309">
        <v>29.72</v>
      </c>
      <c r="E840" s="309">
        <v>-1.5</v>
      </c>
      <c r="F840" s="310">
        <v>0.999</v>
      </c>
      <c r="G840" s="309">
        <v>22.77</v>
      </c>
      <c r="H840" s="309">
        <v>22.77</v>
      </c>
      <c r="I840" s="309">
        <v>-0.05</v>
      </c>
      <c r="J840" s="310">
        <v>1</v>
      </c>
      <c r="K840" s="309">
        <v>24.24</v>
      </c>
      <c r="L840" s="309">
        <v>24.24</v>
      </c>
      <c r="M840" s="309">
        <v>-0.06</v>
      </c>
      <c r="N840" s="310">
        <v>1</v>
      </c>
      <c r="O840" s="309">
        <v>27.43</v>
      </c>
      <c r="P840" s="309">
        <v>27.47</v>
      </c>
      <c r="Q840" s="309">
        <v>1.48</v>
      </c>
      <c r="R840" s="310">
        <v>0.999</v>
      </c>
      <c r="S840" s="311">
        <v>42</v>
      </c>
      <c r="T840" s="312"/>
    </row>
    <row r="841" spans="1:20" x14ac:dyDescent="0.2">
      <c r="A841" s="312"/>
      <c r="B841" s="294" t="s">
        <v>9763</v>
      </c>
      <c r="C841" s="309">
        <v>19.66</v>
      </c>
      <c r="D841" s="309">
        <v>19.97</v>
      </c>
      <c r="E841" s="309">
        <v>3.48</v>
      </c>
      <c r="F841" s="310">
        <v>0.98499999999999999</v>
      </c>
      <c r="G841" s="309">
        <v>12.17</v>
      </c>
      <c r="H841" s="309">
        <v>12.52</v>
      </c>
      <c r="I841" s="309">
        <v>-2.95</v>
      </c>
      <c r="J841" s="310">
        <v>0.97199999999999998</v>
      </c>
      <c r="K841" s="309">
        <v>14.56</v>
      </c>
      <c r="L841" s="309">
        <v>14.98</v>
      </c>
      <c r="M841" s="309">
        <v>-3.53</v>
      </c>
      <c r="N841" s="310">
        <v>0.97199999999999998</v>
      </c>
      <c r="O841" s="309">
        <v>11.14</v>
      </c>
      <c r="P841" s="309">
        <v>11.3</v>
      </c>
      <c r="Q841" s="309">
        <v>1.86</v>
      </c>
      <c r="R841" s="310">
        <v>0.98599999999999999</v>
      </c>
      <c r="S841" s="311">
        <v>25</v>
      </c>
      <c r="T841" s="312"/>
    </row>
    <row r="842" spans="1:20" x14ac:dyDescent="0.2">
      <c r="A842" s="312"/>
      <c r="B842" s="294" t="s">
        <v>9764</v>
      </c>
      <c r="C842" s="309">
        <v>17.97</v>
      </c>
      <c r="D842" s="309">
        <v>18.079999999999998</v>
      </c>
      <c r="E842" s="309">
        <v>2.0099999999999998</v>
      </c>
      <c r="F842" s="310">
        <v>0.99399999999999999</v>
      </c>
      <c r="G842" s="309">
        <v>11.85</v>
      </c>
      <c r="H842" s="309">
        <v>11.94</v>
      </c>
      <c r="I842" s="309">
        <v>1.42</v>
      </c>
      <c r="J842" s="310">
        <v>0.99299999999999999</v>
      </c>
      <c r="K842" s="309">
        <v>14.17</v>
      </c>
      <c r="L842" s="309">
        <v>14.27</v>
      </c>
      <c r="M842" s="309">
        <v>1.7</v>
      </c>
      <c r="N842" s="310">
        <v>0.99299999999999999</v>
      </c>
      <c r="O842" s="309">
        <v>10.81</v>
      </c>
      <c r="P842" s="309">
        <v>10.9</v>
      </c>
      <c r="Q842" s="309">
        <v>1.42</v>
      </c>
      <c r="R842" s="310">
        <v>0.99199999999999999</v>
      </c>
      <c r="S842" s="311">
        <v>25</v>
      </c>
      <c r="T842" s="312"/>
    </row>
    <row r="843" spans="1:20" x14ac:dyDescent="0.2">
      <c r="A843" s="312"/>
      <c r="B843" s="294" t="s">
        <v>9765</v>
      </c>
      <c r="C843" s="309">
        <v>12.63</v>
      </c>
      <c r="D843" s="309">
        <v>12.92</v>
      </c>
      <c r="E843" s="309">
        <v>-2.72</v>
      </c>
      <c r="F843" s="310">
        <v>0.97799999999999998</v>
      </c>
      <c r="G843" s="309">
        <v>9.41</v>
      </c>
      <c r="H843" s="309">
        <v>9.41</v>
      </c>
      <c r="I843" s="309">
        <v>0.09</v>
      </c>
      <c r="J843" s="310">
        <v>1</v>
      </c>
      <c r="K843" s="309">
        <v>10.46</v>
      </c>
      <c r="L843" s="309">
        <v>10.46</v>
      </c>
      <c r="M843" s="309">
        <v>0.11</v>
      </c>
      <c r="N843" s="310">
        <v>1</v>
      </c>
      <c r="O843" s="309">
        <v>10.44</v>
      </c>
      <c r="P843" s="309">
        <v>10.45</v>
      </c>
      <c r="Q843" s="309">
        <v>0.48</v>
      </c>
      <c r="R843" s="310">
        <v>0.999</v>
      </c>
      <c r="S843" s="311">
        <v>25</v>
      </c>
      <c r="T843" s="312"/>
    </row>
    <row r="844" spans="1:20" x14ac:dyDescent="0.2">
      <c r="A844" s="312"/>
      <c r="B844" s="294" t="s">
        <v>9766</v>
      </c>
      <c r="C844" s="309">
        <v>13.1</v>
      </c>
      <c r="D844" s="309">
        <v>13.39</v>
      </c>
      <c r="E844" s="309">
        <v>-2.8</v>
      </c>
      <c r="F844" s="310">
        <v>0.97799999999999998</v>
      </c>
      <c r="G844" s="309">
        <v>9.18</v>
      </c>
      <c r="H844" s="309">
        <v>9.19</v>
      </c>
      <c r="I844" s="309">
        <v>-0.42</v>
      </c>
      <c r="J844" s="310">
        <v>0.999</v>
      </c>
      <c r="K844" s="309">
        <v>10.199999999999999</v>
      </c>
      <c r="L844" s="309">
        <v>10.210000000000001</v>
      </c>
      <c r="M844" s="309">
        <v>-0.47</v>
      </c>
      <c r="N844" s="310">
        <v>0.999</v>
      </c>
      <c r="O844" s="309">
        <v>10.18</v>
      </c>
      <c r="P844" s="309">
        <v>10.18</v>
      </c>
      <c r="Q844" s="309">
        <v>0.05</v>
      </c>
      <c r="R844" s="310">
        <v>1</v>
      </c>
      <c r="S844" s="311">
        <v>25</v>
      </c>
      <c r="T844" s="312"/>
    </row>
    <row r="845" spans="1:20" x14ac:dyDescent="0.2">
      <c r="A845" s="312"/>
      <c r="B845" s="294" t="s">
        <v>9767</v>
      </c>
      <c r="C845" s="309">
        <v>25.68</v>
      </c>
      <c r="D845" s="309">
        <v>27.71</v>
      </c>
      <c r="E845" s="309">
        <v>10.42</v>
      </c>
      <c r="F845" s="310">
        <v>0.92700000000000005</v>
      </c>
      <c r="G845" s="309">
        <v>21.99</v>
      </c>
      <c r="H845" s="309">
        <v>22.88</v>
      </c>
      <c r="I845" s="309">
        <v>6.31</v>
      </c>
      <c r="J845" s="310">
        <v>0.96099999999999997</v>
      </c>
      <c r="K845" s="309">
        <v>27.22</v>
      </c>
      <c r="L845" s="309">
        <v>28.31</v>
      </c>
      <c r="M845" s="309">
        <v>7.81</v>
      </c>
      <c r="N845" s="310">
        <v>0.96099999999999997</v>
      </c>
      <c r="O845" s="309">
        <v>21.23</v>
      </c>
      <c r="P845" s="309">
        <v>22.41</v>
      </c>
      <c r="Q845" s="309">
        <v>7.19</v>
      </c>
      <c r="R845" s="310">
        <v>0.94699999999999995</v>
      </c>
      <c r="S845" s="311">
        <v>50</v>
      </c>
      <c r="T845" s="312"/>
    </row>
    <row r="846" spans="1:20" x14ac:dyDescent="0.2">
      <c r="A846" s="312"/>
      <c r="B846" s="294" t="s">
        <v>9768</v>
      </c>
      <c r="C846" s="309">
        <v>26.14</v>
      </c>
      <c r="D846" s="309">
        <v>28.28</v>
      </c>
      <c r="E846" s="309">
        <v>10.79</v>
      </c>
      <c r="F846" s="310">
        <v>0.92400000000000004</v>
      </c>
      <c r="G846" s="309">
        <v>22.38</v>
      </c>
      <c r="H846" s="309">
        <v>23.25</v>
      </c>
      <c r="I846" s="309">
        <v>6.29</v>
      </c>
      <c r="J846" s="310">
        <v>0.96299999999999997</v>
      </c>
      <c r="K846" s="309">
        <v>27.7</v>
      </c>
      <c r="L846" s="309">
        <v>28.77</v>
      </c>
      <c r="M846" s="309">
        <v>7.78</v>
      </c>
      <c r="N846" s="310">
        <v>0.96299999999999997</v>
      </c>
      <c r="O846" s="309">
        <v>21.46</v>
      </c>
      <c r="P846" s="309">
        <v>22.71</v>
      </c>
      <c r="Q846" s="309">
        <v>7.43</v>
      </c>
      <c r="R846" s="310">
        <v>0.94499999999999995</v>
      </c>
      <c r="S846" s="311">
        <v>50</v>
      </c>
      <c r="T846" s="312"/>
    </row>
    <row r="847" spans="1:20" x14ac:dyDescent="0.2">
      <c r="A847" s="312"/>
      <c r="B847" s="294" t="s">
        <v>9769</v>
      </c>
      <c r="C847" s="309">
        <v>24.47</v>
      </c>
      <c r="D847" s="309">
        <v>25.3</v>
      </c>
      <c r="E847" s="309">
        <v>6.4</v>
      </c>
      <c r="F847" s="310">
        <v>0.96699999999999997</v>
      </c>
      <c r="G847" s="309">
        <v>17.38</v>
      </c>
      <c r="H847" s="309">
        <v>17.62</v>
      </c>
      <c r="I847" s="309">
        <v>2.87</v>
      </c>
      <c r="J847" s="310">
        <v>0.98699999999999999</v>
      </c>
      <c r="K847" s="309">
        <v>19.71</v>
      </c>
      <c r="L847" s="309">
        <v>19.98</v>
      </c>
      <c r="M847" s="309">
        <v>3.26</v>
      </c>
      <c r="N847" s="310">
        <v>0.98699999999999999</v>
      </c>
      <c r="O847" s="309">
        <v>20.149999999999999</v>
      </c>
      <c r="P847" s="309">
        <v>20.59</v>
      </c>
      <c r="Q847" s="309">
        <v>4.24</v>
      </c>
      <c r="R847" s="310">
        <v>0.97899999999999998</v>
      </c>
      <c r="S847" s="311">
        <v>50</v>
      </c>
      <c r="T847" s="312"/>
    </row>
    <row r="848" spans="1:20" x14ac:dyDescent="0.2">
      <c r="A848" s="312"/>
      <c r="B848" s="294" t="s">
        <v>9770</v>
      </c>
      <c r="C848" s="309">
        <v>30.19</v>
      </c>
      <c r="D848" s="309">
        <v>31.31</v>
      </c>
      <c r="E848" s="309">
        <v>8.3000000000000007</v>
      </c>
      <c r="F848" s="310">
        <v>0.96399999999999997</v>
      </c>
      <c r="G848" s="309">
        <v>21.09</v>
      </c>
      <c r="H848" s="309">
        <v>21.46</v>
      </c>
      <c r="I848" s="309">
        <v>3.94</v>
      </c>
      <c r="J848" s="310">
        <v>0.98299999999999998</v>
      </c>
      <c r="K848" s="309">
        <v>23.92</v>
      </c>
      <c r="L848" s="309">
        <v>24.34</v>
      </c>
      <c r="M848" s="309">
        <v>4.47</v>
      </c>
      <c r="N848" s="310">
        <v>0.98299999999999998</v>
      </c>
      <c r="O848" s="309">
        <v>24.45</v>
      </c>
      <c r="P848" s="309">
        <v>25.05</v>
      </c>
      <c r="Q848" s="309">
        <v>5.46</v>
      </c>
      <c r="R848" s="310">
        <v>0.97599999999999998</v>
      </c>
      <c r="S848" s="311">
        <v>50</v>
      </c>
      <c r="T848" s="312"/>
    </row>
    <row r="849" spans="1:20" x14ac:dyDescent="0.2">
      <c r="A849" s="312"/>
      <c r="B849" s="294" t="s">
        <v>9771</v>
      </c>
      <c r="C849" s="309">
        <v>21.97</v>
      </c>
      <c r="D849" s="309">
        <v>22.72</v>
      </c>
      <c r="E849" s="309">
        <v>5.82</v>
      </c>
      <c r="F849" s="310">
        <v>0.96699999999999997</v>
      </c>
      <c r="G849" s="309">
        <v>19.48</v>
      </c>
      <c r="H849" s="309">
        <v>19.7</v>
      </c>
      <c r="I849" s="309">
        <v>2.94</v>
      </c>
      <c r="J849" s="310">
        <v>0.98899999999999999</v>
      </c>
      <c r="K849" s="309">
        <v>22.82</v>
      </c>
      <c r="L849" s="309">
        <v>23.08</v>
      </c>
      <c r="M849" s="309">
        <v>3.45</v>
      </c>
      <c r="N849" s="310">
        <v>0.98899999999999999</v>
      </c>
      <c r="O849" s="309">
        <v>18.100000000000001</v>
      </c>
      <c r="P849" s="309">
        <v>18.39</v>
      </c>
      <c r="Q849" s="309">
        <v>3.29</v>
      </c>
      <c r="R849" s="310">
        <v>0.98399999999999999</v>
      </c>
      <c r="S849" s="311">
        <v>29</v>
      </c>
      <c r="T849" s="312"/>
    </row>
    <row r="850" spans="1:20" x14ac:dyDescent="0.2">
      <c r="A850" s="312"/>
      <c r="B850" s="294" t="s">
        <v>9772</v>
      </c>
      <c r="C850" s="309">
        <v>20.059999999999999</v>
      </c>
      <c r="D850" s="309">
        <v>20.55</v>
      </c>
      <c r="E850" s="309">
        <v>4.49</v>
      </c>
      <c r="F850" s="310">
        <v>0.97599999999999998</v>
      </c>
      <c r="G850" s="309">
        <v>19.07</v>
      </c>
      <c r="H850" s="309">
        <v>19.14</v>
      </c>
      <c r="I850" s="309">
        <v>1.65</v>
      </c>
      <c r="J850" s="310">
        <v>0.996</v>
      </c>
      <c r="K850" s="309">
        <v>22.34</v>
      </c>
      <c r="L850" s="309">
        <v>22.43</v>
      </c>
      <c r="M850" s="309">
        <v>1.94</v>
      </c>
      <c r="N850" s="310">
        <v>0.996</v>
      </c>
      <c r="O850" s="309">
        <v>17.86</v>
      </c>
      <c r="P850" s="309">
        <v>18.03</v>
      </c>
      <c r="Q850" s="309">
        <v>2.52</v>
      </c>
      <c r="R850" s="310">
        <v>0.99</v>
      </c>
      <c r="S850" s="311">
        <v>29</v>
      </c>
      <c r="T850" s="312"/>
    </row>
    <row r="851" spans="1:20" x14ac:dyDescent="0.2">
      <c r="A851" s="312"/>
      <c r="B851" s="294" t="s">
        <v>9773</v>
      </c>
      <c r="C851" s="309">
        <v>16.850000000000001</v>
      </c>
      <c r="D851" s="309">
        <v>16.850000000000001</v>
      </c>
      <c r="E851" s="309">
        <v>-0.03</v>
      </c>
      <c r="F851" s="310">
        <v>1</v>
      </c>
      <c r="G851" s="309">
        <v>17.600000000000001</v>
      </c>
      <c r="H851" s="309">
        <v>18.02</v>
      </c>
      <c r="I851" s="309">
        <v>3.86</v>
      </c>
      <c r="J851" s="310">
        <v>0.97699999999999998</v>
      </c>
      <c r="K851" s="309">
        <v>18.489999999999998</v>
      </c>
      <c r="L851" s="309">
        <v>18.93</v>
      </c>
      <c r="M851" s="309">
        <v>4.0599999999999996</v>
      </c>
      <c r="N851" s="310">
        <v>0.97699999999999998</v>
      </c>
      <c r="O851" s="309">
        <v>17.22</v>
      </c>
      <c r="P851" s="309">
        <v>17.850000000000001</v>
      </c>
      <c r="Q851" s="309">
        <v>4.71</v>
      </c>
      <c r="R851" s="310">
        <v>0.96499999999999997</v>
      </c>
      <c r="S851" s="311">
        <v>29</v>
      </c>
      <c r="T851" s="312"/>
    </row>
    <row r="852" spans="1:20" x14ac:dyDescent="0.2">
      <c r="A852" s="312"/>
      <c r="B852" s="294" t="s">
        <v>9774</v>
      </c>
      <c r="C852" s="309">
        <v>19.32</v>
      </c>
      <c r="D852" s="309">
        <v>19.329999999999998</v>
      </c>
      <c r="E852" s="309">
        <v>0.65</v>
      </c>
      <c r="F852" s="310">
        <v>0.999</v>
      </c>
      <c r="G852" s="309">
        <v>18.22</v>
      </c>
      <c r="H852" s="309">
        <v>18.66</v>
      </c>
      <c r="I852" s="309">
        <v>4.01</v>
      </c>
      <c r="J852" s="310">
        <v>0.97699999999999998</v>
      </c>
      <c r="K852" s="309">
        <v>19.14</v>
      </c>
      <c r="L852" s="309">
        <v>19.600000000000001</v>
      </c>
      <c r="M852" s="309">
        <v>4.21</v>
      </c>
      <c r="N852" s="310">
        <v>0.97699999999999998</v>
      </c>
      <c r="O852" s="309">
        <v>17.72</v>
      </c>
      <c r="P852" s="309">
        <v>18.28</v>
      </c>
      <c r="Q852" s="309">
        <v>4.49</v>
      </c>
      <c r="R852" s="310">
        <v>0.96899999999999997</v>
      </c>
      <c r="S852" s="311">
        <v>29</v>
      </c>
      <c r="T852" s="312"/>
    </row>
    <row r="853" spans="1:20" x14ac:dyDescent="0.2">
      <c r="A853" s="312"/>
      <c r="B853" s="294" t="s">
        <v>9775</v>
      </c>
      <c r="C853" s="309">
        <v>14.06</v>
      </c>
      <c r="D853" s="309">
        <v>14.66</v>
      </c>
      <c r="E853" s="309">
        <v>-4.1500000000000004</v>
      </c>
      <c r="F853" s="310">
        <v>0.95899999999999996</v>
      </c>
      <c r="G853" s="309">
        <v>11.15</v>
      </c>
      <c r="H853" s="309">
        <v>11.61</v>
      </c>
      <c r="I853" s="309">
        <v>3.23</v>
      </c>
      <c r="J853" s="310">
        <v>0.96099999999999997</v>
      </c>
      <c r="K853" s="309">
        <v>12.99</v>
      </c>
      <c r="L853" s="309">
        <v>13.52</v>
      </c>
      <c r="M853" s="309">
        <v>3.76</v>
      </c>
      <c r="N853" s="310">
        <v>0.96099999999999997</v>
      </c>
      <c r="O853" s="309">
        <v>11.87</v>
      </c>
      <c r="P853" s="309">
        <v>12.78</v>
      </c>
      <c r="Q853" s="309">
        <v>4.74</v>
      </c>
      <c r="R853" s="310">
        <v>0.92900000000000005</v>
      </c>
      <c r="S853" s="311">
        <v>25</v>
      </c>
      <c r="T853" s="312"/>
    </row>
    <row r="854" spans="1:20" x14ac:dyDescent="0.2">
      <c r="A854" s="312"/>
      <c r="B854" s="294" t="s">
        <v>9776</v>
      </c>
      <c r="C854" s="309">
        <v>15.11</v>
      </c>
      <c r="D854" s="309">
        <v>15.59</v>
      </c>
      <c r="E854" s="309">
        <v>-3.84</v>
      </c>
      <c r="F854" s="310">
        <v>0.96899999999999997</v>
      </c>
      <c r="G854" s="309">
        <v>13.26</v>
      </c>
      <c r="H854" s="309">
        <v>13.68</v>
      </c>
      <c r="I854" s="309">
        <v>3.37</v>
      </c>
      <c r="J854" s="310">
        <v>0.96899999999999997</v>
      </c>
      <c r="K854" s="309">
        <v>15.44</v>
      </c>
      <c r="L854" s="309">
        <v>15.93</v>
      </c>
      <c r="M854" s="309">
        <v>3.93</v>
      </c>
      <c r="N854" s="310">
        <v>0.96899999999999997</v>
      </c>
      <c r="O854" s="309">
        <v>14.11</v>
      </c>
      <c r="P854" s="309">
        <v>14.11</v>
      </c>
      <c r="Q854" s="309">
        <v>0.09</v>
      </c>
      <c r="R854" s="310">
        <v>1</v>
      </c>
      <c r="S854" s="311">
        <v>25</v>
      </c>
      <c r="T854" s="312"/>
    </row>
    <row r="855" spans="1:20" x14ac:dyDescent="0.2">
      <c r="A855" s="312"/>
      <c r="B855" s="294" t="s">
        <v>9777</v>
      </c>
      <c r="C855" s="309">
        <v>12.71</v>
      </c>
      <c r="D855" s="309">
        <v>14.05</v>
      </c>
      <c r="E855" s="309">
        <v>-6</v>
      </c>
      <c r="F855" s="310">
        <v>0.90400000000000003</v>
      </c>
      <c r="G855" s="309">
        <v>11.09</v>
      </c>
      <c r="H855" s="309">
        <v>11.2</v>
      </c>
      <c r="I855" s="309">
        <v>1.51</v>
      </c>
      <c r="J855" s="310">
        <v>0.99099999999999999</v>
      </c>
      <c r="K855" s="309">
        <v>12.58</v>
      </c>
      <c r="L855" s="309">
        <v>12.69</v>
      </c>
      <c r="M855" s="309">
        <v>1.72</v>
      </c>
      <c r="N855" s="310">
        <v>0.99099999999999999</v>
      </c>
      <c r="O855" s="309">
        <v>12.67</v>
      </c>
      <c r="P855" s="309">
        <v>13.05</v>
      </c>
      <c r="Q855" s="309">
        <v>3.13</v>
      </c>
      <c r="R855" s="310">
        <v>0.97099999999999997</v>
      </c>
      <c r="S855" s="311">
        <v>25</v>
      </c>
      <c r="T855" s="312"/>
    </row>
    <row r="856" spans="1:20" x14ac:dyDescent="0.2">
      <c r="A856" s="312"/>
      <c r="B856" s="294" t="s">
        <v>9778</v>
      </c>
      <c r="C856" s="309">
        <v>14.73</v>
      </c>
      <c r="D856" s="309">
        <v>15.72</v>
      </c>
      <c r="E856" s="309">
        <v>-5.49</v>
      </c>
      <c r="F856" s="310">
        <v>0.93700000000000006</v>
      </c>
      <c r="G856" s="309">
        <v>12.24</v>
      </c>
      <c r="H856" s="309">
        <v>12.34</v>
      </c>
      <c r="I856" s="309">
        <v>1.6</v>
      </c>
      <c r="J856" s="310">
        <v>0.99199999999999999</v>
      </c>
      <c r="K856" s="309">
        <v>13.87</v>
      </c>
      <c r="L856" s="309">
        <v>13.99</v>
      </c>
      <c r="M856" s="309">
        <v>1.81</v>
      </c>
      <c r="N856" s="310">
        <v>0.99199999999999999</v>
      </c>
      <c r="O856" s="309">
        <v>13.97</v>
      </c>
      <c r="P856" s="309">
        <v>14.44</v>
      </c>
      <c r="Q856" s="309">
        <v>3.66</v>
      </c>
      <c r="R856" s="310">
        <v>0.96699999999999997</v>
      </c>
      <c r="S856" s="311">
        <v>25</v>
      </c>
      <c r="T856" s="312"/>
    </row>
    <row r="857" spans="1:20" x14ac:dyDescent="0.2">
      <c r="A857" s="312"/>
      <c r="B857" s="294" t="s">
        <v>9779</v>
      </c>
      <c r="C857" s="309">
        <v>8.14</v>
      </c>
      <c r="D857" s="309">
        <v>8.25</v>
      </c>
      <c r="E857" s="309">
        <v>-1.34</v>
      </c>
      <c r="F857" s="310">
        <v>0.98699999999999999</v>
      </c>
      <c r="G857" s="309">
        <v>0</v>
      </c>
      <c r="H857" s="309">
        <v>0</v>
      </c>
      <c r="I857" s="309">
        <v>0</v>
      </c>
      <c r="J857" s="310"/>
      <c r="K857" s="309">
        <v>0</v>
      </c>
      <c r="L857" s="309">
        <v>0</v>
      </c>
      <c r="M857" s="309">
        <v>0</v>
      </c>
      <c r="N857" s="310"/>
      <c r="O857" s="309"/>
      <c r="P857" s="309"/>
      <c r="Q857" s="309"/>
      <c r="R857" s="310"/>
      <c r="S857" s="311"/>
      <c r="T857" s="312"/>
    </row>
    <row r="858" spans="1:20" x14ac:dyDescent="0.2">
      <c r="A858" s="312"/>
      <c r="B858" s="294" t="s">
        <v>9780</v>
      </c>
      <c r="C858" s="309">
        <v>8.6300000000000008</v>
      </c>
      <c r="D858" s="309">
        <v>8.73</v>
      </c>
      <c r="E858" s="309">
        <v>-1.31</v>
      </c>
      <c r="F858" s="310">
        <v>0.98899999999999999</v>
      </c>
      <c r="G858" s="309">
        <v>0</v>
      </c>
      <c r="H858" s="309">
        <v>0</v>
      </c>
      <c r="I858" s="309">
        <v>0</v>
      </c>
      <c r="J858" s="310"/>
      <c r="K858" s="309">
        <v>0</v>
      </c>
      <c r="L858" s="309">
        <v>0</v>
      </c>
      <c r="M858" s="309">
        <v>0</v>
      </c>
      <c r="N858" s="310"/>
      <c r="O858" s="309"/>
      <c r="P858" s="309"/>
      <c r="Q858" s="309"/>
      <c r="R858" s="310"/>
      <c r="S858" s="311"/>
      <c r="T858" s="312"/>
    </row>
    <row r="859" spans="1:20" x14ac:dyDescent="0.2">
      <c r="A859" s="312"/>
      <c r="B859" s="294" t="s">
        <v>9781</v>
      </c>
      <c r="C859" s="309">
        <v>7.67</v>
      </c>
      <c r="D859" s="309">
        <v>8.0399999999999991</v>
      </c>
      <c r="E859" s="309">
        <v>-2.4300000000000002</v>
      </c>
      <c r="F859" s="310">
        <v>0.95299999999999996</v>
      </c>
      <c r="G859" s="309">
        <v>0</v>
      </c>
      <c r="H859" s="309">
        <v>0</v>
      </c>
      <c r="I859" s="309">
        <v>0</v>
      </c>
      <c r="J859" s="310"/>
      <c r="K859" s="309">
        <v>0</v>
      </c>
      <c r="L859" s="309">
        <v>0</v>
      </c>
      <c r="M859" s="309">
        <v>0</v>
      </c>
      <c r="N859" s="310"/>
      <c r="O859" s="309"/>
      <c r="P859" s="309"/>
      <c r="Q859" s="309"/>
      <c r="R859" s="310"/>
      <c r="S859" s="311"/>
      <c r="T859" s="312"/>
    </row>
    <row r="860" spans="1:20" x14ac:dyDescent="0.2">
      <c r="A860" s="312"/>
      <c r="B860" s="294" t="s">
        <v>9782</v>
      </c>
      <c r="C860" s="309">
        <v>8.73</v>
      </c>
      <c r="D860" s="309">
        <v>9</v>
      </c>
      <c r="E860" s="309">
        <v>-2.2000000000000002</v>
      </c>
      <c r="F860" s="310">
        <v>0.97</v>
      </c>
      <c r="G860" s="309">
        <v>0</v>
      </c>
      <c r="H860" s="309">
        <v>0</v>
      </c>
      <c r="I860" s="309">
        <v>0</v>
      </c>
      <c r="J860" s="310"/>
      <c r="K860" s="309">
        <v>0</v>
      </c>
      <c r="L860" s="309">
        <v>0</v>
      </c>
      <c r="M860" s="309">
        <v>0</v>
      </c>
      <c r="N860" s="310"/>
      <c r="O860" s="309"/>
      <c r="P860" s="309"/>
      <c r="Q860" s="309"/>
      <c r="R860" s="310"/>
      <c r="S860" s="311"/>
      <c r="T860" s="312"/>
    </row>
    <row r="861" spans="1:20" x14ac:dyDescent="0.2">
      <c r="A861" s="312"/>
      <c r="B861" s="294" t="s">
        <v>9783</v>
      </c>
      <c r="C861" s="309">
        <v>56.51</v>
      </c>
      <c r="D861" s="309">
        <v>56.72</v>
      </c>
      <c r="E861" s="309">
        <v>4.87</v>
      </c>
      <c r="F861" s="310">
        <v>0.996</v>
      </c>
      <c r="G861" s="309">
        <v>43.63</v>
      </c>
      <c r="H861" s="309">
        <v>43.79</v>
      </c>
      <c r="I861" s="309">
        <v>3.74</v>
      </c>
      <c r="J861" s="310">
        <v>0.996</v>
      </c>
      <c r="K861" s="309">
        <v>48.04</v>
      </c>
      <c r="L861" s="309">
        <v>48.22</v>
      </c>
      <c r="M861" s="309">
        <v>4.12</v>
      </c>
      <c r="N861" s="310">
        <v>0.996</v>
      </c>
      <c r="O861" s="309">
        <v>45.47</v>
      </c>
      <c r="P861" s="309">
        <v>45.52</v>
      </c>
      <c r="Q861" s="309">
        <v>2.2000000000000002</v>
      </c>
      <c r="R861" s="310">
        <v>0.999</v>
      </c>
      <c r="S861" s="311">
        <v>120</v>
      </c>
      <c r="T861" s="312"/>
    </row>
    <row r="862" spans="1:20" x14ac:dyDescent="0.2">
      <c r="A862" s="312"/>
      <c r="B862" s="294" t="s">
        <v>9784</v>
      </c>
      <c r="C862" s="309">
        <v>55.11</v>
      </c>
      <c r="D862" s="309">
        <v>55.24</v>
      </c>
      <c r="E862" s="309">
        <v>3.81</v>
      </c>
      <c r="F862" s="310">
        <v>0.998</v>
      </c>
      <c r="G862" s="309">
        <v>41.38</v>
      </c>
      <c r="H862" s="309">
        <v>41.44</v>
      </c>
      <c r="I862" s="309">
        <v>2.2800000000000002</v>
      </c>
      <c r="J862" s="310">
        <v>0.998</v>
      </c>
      <c r="K862" s="309">
        <v>45.56</v>
      </c>
      <c r="L862" s="309">
        <v>45.63</v>
      </c>
      <c r="M862" s="309">
        <v>2.5099999999999998</v>
      </c>
      <c r="N862" s="310">
        <v>0.998</v>
      </c>
      <c r="O862" s="309">
        <v>43.4</v>
      </c>
      <c r="P862" s="309">
        <v>43.41</v>
      </c>
      <c r="Q862" s="309">
        <v>1.21</v>
      </c>
      <c r="R862" s="310">
        <v>1</v>
      </c>
      <c r="S862" s="311">
        <v>120</v>
      </c>
      <c r="T862" s="312"/>
    </row>
    <row r="863" spans="1:20" x14ac:dyDescent="0.2">
      <c r="A863" s="312"/>
      <c r="B863" s="294" t="s">
        <v>9785</v>
      </c>
      <c r="C863" s="309">
        <v>40.75</v>
      </c>
      <c r="D863" s="309">
        <v>41.56</v>
      </c>
      <c r="E863" s="309">
        <v>-8.16</v>
      </c>
      <c r="F863" s="310">
        <v>0.98099999999999998</v>
      </c>
      <c r="G863" s="309">
        <v>34.15</v>
      </c>
      <c r="H863" s="309">
        <v>34.619999999999997</v>
      </c>
      <c r="I863" s="309">
        <v>5.72</v>
      </c>
      <c r="J863" s="310">
        <v>0.98599999999999999</v>
      </c>
      <c r="K863" s="309">
        <v>36.65</v>
      </c>
      <c r="L863" s="309">
        <v>37.159999999999997</v>
      </c>
      <c r="M863" s="309">
        <v>6.14</v>
      </c>
      <c r="N863" s="310">
        <v>0.98599999999999999</v>
      </c>
      <c r="O863" s="309">
        <v>36.380000000000003</v>
      </c>
      <c r="P863" s="309">
        <v>36.57</v>
      </c>
      <c r="Q863" s="309">
        <v>3.71</v>
      </c>
      <c r="R863" s="310">
        <v>0.995</v>
      </c>
      <c r="S863" s="311">
        <v>120</v>
      </c>
      <c r="T863" s="312"/>
    </row>
    <row r="864" spans="1:20" x14ac:dyDescent="0.2">
      <c r="A864" s="312"/>
      <c r="B864" s="294" t="s">
        <v>9786</v>
      </c>
      <c r="C864" s="309">
        <v>46.11</v>
      </c>
      <c r="D864" s="309">
        <v>46.51</v>
      </c>
      <c r="E864" s="309">
        <v>-6.11</v>
      </c>
      <c r="F864" s="310">
        <v>0.99099999999999999</v>
      </c>
      <c r="G864" s="309">
        <v>36.21</v>
      </c>
      <c r="H864" s="309">
        <v>36.68</v>
      </c>
      <c r="I864" s="309">
        <v>5.91</v>
      </c>
      <c r="J864" s="310">
        <v>0.98699999999999999</v>
      </c>
      <c r="K864" s="309">
        <v>38.86</v>
      </c>
      <c r="L864" s="309">
        <v>39.380000000000003</v>
      </c>
      <c r="M864" s="309">
        <v>6.34</v>
      </c>
      <c r="N864" s="310">
        <v>0.98699999999999999</v>
      </c>
      <c r="O864" s="309">
        <v>38.69</v>
      </c>
      <c r="P864" s="309">
        <v>38.950000000000003</v>
      </c>
      <c r="Q864" s="309">
        <v>4.51</v>
      </c>
      <c r="R864" s="310">
        <v>0.99299999999999999</v>
      </c>
      <c r="S864" s="311">
        <v>120</v>
      </c>
      <c r="T864" s="312"/>
    </row>
    <row r="865" spans="1:20" x14ac:dyDescent="0.2">
      <c r="A865" s="312"/>
      <c r="B865" s="294" t="s">
        <v>9787</v>
      </c>
      <c r="C865" s="309">
        <v>20.73</v>
      </c>
      <c r="D865" s="309">
        <v>20.74</v>
      </c>
      <c r="E865" s="309">
        <v>0.76</v>
      </c>
      <c r="F865" s="310">
        <v>0.999</v>
      </c>
      <c r="G865" s="309">
        <v>18.239999999999998</v>
      </c>
      <c r="H865" s="309">
        <v>18.579999999999998</v>
      </c>
      <c r="I865" s="309">
        <v>3.54</v>
      </c>
      <c r="J865" s="310">
        <v>0.98199999999999998</v>
      </c>
      <c r="K865" s="309">
        <v>20.059999999999999</v>
      </c>
      <c r="L865" s="309">
        <v>20.440000000000001</v>
      </c>
      <c r="M865" s="309">
        <v>3.9</v>
      </c>
      <c r="N865" s="310">
        <v>0.98199999999999998</v>
      </c>
      <c r="O865" s="309">
        <v>15.45</v>
      </c>
      <c r="P865" s="309">
        <v>15.67</v>
      </c>
      <c r="Q865" s="309">
        <v>2.65</v>
      </c>
      <c r="R865" s="310">
        <v>0.98599999999999999</v>
      </c>
      <c r="S865" s="311">
        <v>30</v>
      </c>
      <c r="T865" s="312"/>
    </row>
    <row r="866" spans="1:20" x14ac:dyDescent="0.2">
      <c r="A866" s="312"/>
      <c r="B866" s="294" t="s">
        <v>9788</v>
      </c>
      <c r="C866" s="309">
        <v>15.22</v>
      </c>
      <c r="D866" s="309">
        <v>15.46</v>
      </c>
      <c r="E866" s="309">
        <v>-2.71</v>
      </c>
      <c r="F866" s="310">
        <v>0.98499999999999999</v>
      </c>
      <c r="G866" s="309">
        <v>13.96</v>
      </c>
      <c r="H866" s="309">
        <v>15.07</v>
      </c>
      <c r="I866" s="309">
        <v>5.66</v>
      </c>
      <c r="J866" s="310">
        <v>0.92700000000000005</v>
      </c>
      <c r="K866" s="309">
        <v>15.36</v>
      </c>
      <c r="L866" s="309">
        <v>16.579999999999998</v>
      </c>
      <c r="M866" s="309">
        <v>6.23</v>
      </c>
      <c r="N866" s="310">
        <v>0.92700000000000005</v>
      </c>
      <c r="O866" s="309">
        <v>12.02</v>
      </c>
      <c r="P866" s="309">
        <v>12.03</v>
      </c>
      <c r="Q866" s="309">
        <v>0.49</v>
      </c>
      <c r="R866" s="310">
        <v>0.999</v>
      </c>
      <c r="S866" s="311">
        <v>30</v>
      </c>
      <c r="T866" s="312"/>
    </row>
    <row r="867" spans="1:20" x14ac:dyDescent="0.2">
      <c r="A867" s="312"/>
      <c r="B867" s="294" t="s">
        <v>9789</v>
      </c>
      <c r="C867" s="309">
        <v>14.72</v>
      </c>
      <c r="D867" s="309">
        <v>15.09</v>
      </c>
      <c r="E867" s="309">
        <v>-3.33</v>
      </c>
      <c r="F867" s="310">
        <v>0.97499999999999998</v>
      </c>
      <c r="G867" s="309">
        <v>13.1</v>
      </c>
      <c r="H867" s="309">
        <v>13.1</v>
      </c>
      <c r="I867" s="309">
        <v>0.14000000000000001</v>
      </c>
      <c r="J867" s="310">
        <v>1</v>
      </c>
      <c r="K867" s="309">
        <v>13.7</v>
      </c>
      <c r="L867" s="309">
        <v>13.7</v>
      </c>
      <c r="M867" s="309">
        <v>0.15</v>
      </c>
      <c r="N867" s="310">
        <v>1</v>
      </c>
      <c r="O867" s="309">
        <v>18.14</v>
      </c>
      <c r="P867" s="309">
        <v>18.25</v>
      </c>
      <c r="Q867" s="309">
        <v>2.0099999999999998</v>
      </c>
      <c r="R867" s="310">
        <v>0.99399999999999999</v>
      </c>
      <c r="S867" s="311">
        <v>30</v>
      </c>
      <c r="T867" s="312"/>
    </row>
    <row r="868" spans="1:20" x14ac:dyDescent="0.2">
      <c r="A868" s="312"/>
      <c r="B868" s="294" t="s">
        <v>9790</v>
      </c>
      <c r="C868" s="309">
        <v>12.46</v>
      </c>
      <c r="D868" s="309">
        <v>13.55</v>
      </c>
      <c r="E868" s="309">
        <v>-5.33</v>
      </c>
      <c r="F868" s="310">
        <v>0.91900000000000004</v>
      </c>
      <c r="G868" s="309">
        <v>12.16</v>
      </c>
      <c r="H868" s="309">
        <v>12.17</v>
      </c>
      <c r="I868" s="309">
        <v>-0.38</v>
      </c>
      <c r="J868" s="310">
        <v>1</v>
      </c>
      <c r="K868" s="309">
        <v>12.72</v>
      </c>
      <c r="L868" s="309">
        <v>12.73</v>
      </c>
      <c r="M868" s="309">
        <v>-0.39</v>
      </c>
      <c r="N868" s="310">
        <v>1</v>
      </c>
      <c r="O868" s="309">
        <v>16.62</v>
      </c>
      <c r="P868" s="309">
        <v>16.64</v>
      </c>
      <c r="Q868" s="309">
        <v>0.84</v>
      </c>
      <c r="R868" s="310">
        <v>0.999</v>
      </c>
      <c r="S868" s="311">
        <v>30</v>
      </c>
      <c r="T868" s="312"/>
    </row>
    <row r="869" spans="1:20" x14ac:dyDescent="0.2">
      <c r="A869" s="312"/>
      <c r="B869" s="294" t="s">
        <v>9791</v>
      </c>
      <c r="C869" s="309">
        <v>27.93</v>
      </c>
      <c r="D869" s="309">
        <v>28.91</v>
      </c>
      <c r="E869" s="309">
        <v>7.49</v>
      </c>
      <c r="F869" s="310">
        <v>0.96599999999999997</v>
      </c>
      <c r="G869" s="309">
        <v>22.23</v>
      </c>
      <c r="H869" s="309">
        <v>22.97</v>
      </c>
      <c r="I869" s="309">
        <v>5.79</v>
      </c>
      <c r="J869" s="310">
        <v>0.96799999999999997</v>
      </c>
      <c r="K869" s="309">
        <v>27.25</v>
      </c>
      <c r="L869" s="309">
        <v>28.15</v>
      </c>
      <c r="M869" s="309">
        <v>7.1</v>
      </c>
      <c r="N869" s="310">
        <v>0.96799999999999997</v>
      </c>
      <c r="O869" s="309">
        <v>28.67</v>
      </c>
      <c r="P869" s="309">
        <v>29.35</v>
      </c>
      <c r="Q869" s="309">
        <v>6.3</v>
      </c>
      <c r="R869" s="310">
        <v>0.97699999999999998</v>
      </c>
      <c r="S869" s="311">
        <v>45</v>
      </c>
      <c r="T869" s="312"/>
    </row>
    <row r="870" spans="1:20" x14ac:dyDescent="0.2">
      <c r="A870" s="312"/>
      <c r="B870" s="294" t="s">
        <v>9792</v>
      </c>
      <c r="C870" s="309">
        <v>23.95</v>
      </c>
      <c r="D870" s="309">
        <v>24.35</v>
      </c>
      <c r="E870" s="309">
        <v>4.41</v>
      </c>
      <c r="F870" s="310">
        <v>0.98299999999999998</v>
      </c>
      <c r="G870" s="309">
        <v>17.88</v>
      </c>
      <c r="H870" s="309">
        <v>18.23</v>
      </c>
      <c r="I870" s="309">
        <v>3.57</v>
      </c>
      <c r="J870" s="310">
        <v>0.98099999999999998</v>
      </c>
      <c r="K870" s="309">
        <v>21.91</v>
      </c>
      <c r="L870" s="309">
        <v>22.34</v>
      </c>
      <c r="M870" s="309">
        <v>4.37</v>
      </c>
      <c r="N870" s="310">
        <v>0.98099999999999998</v>
      </c>
      <c r="O870" s="309">
        <v>23.54</v>
      </c>
      <c r="P870" s="309">
        <v>23.73</v>
      </c>
      <c r="Q870" s="309">
        <v>2.98</v>
      </c>
      <c r="R870" s="310">
        <v>0.99199999999999999</v>
      </c>
      <c r="S870" s="311">
        <v>45</v>
      </c>
      <c r="T870" s="312"/>
    </row>
    <row r="871" spans="1:20" x14ac:dyDescent="0.2">
      <c r="A871" s="312"/>
      <c r="B871" s="294" t="s">
        <v>9793</v>
      </c>
      <c r="C871" s="309">
        <v>18.3</v>
      </c>
      <c r="D871" s="309">
        <v>18.329999999999998</v>
      </c>
      <c r="E871" s="309">
        <v>-1.1000000000000001</v>
      </c>
      <c r="F871" s="310">
        <v>0.998</v>
      </c>
      <c r="G871" s="309">
        <v>16.100000000000001</v>
      </c>
      <c r="H871" s="309">
        <v>16.100000000000001</v>
      </c>
      <c r="I871" s="309">
        <v>0</v>
      </c>
      <c r="J871" s="310">
        <v>1</v>
      </c>
      <c r="K871" s="309">
        <v>17.78</v>
      </c>
      <c r="L871" s="309">
        <v>17.78</v>
      </c>
      <c r="M871" s="309">
        <v>0</v>
      </c>
      <c r="N871" s="310">
        <v>1</v>
      </c>
      <c r="O871" s="309">
        <v>20.97</v>
      </c>
      <c r="P871" s="309">
        <v>21.3</v>
      </c>
      <c r="Q871" s="309">
        <v>3.69</v>
      </c>
      <c r="R871" s="310">
        <v>0.98499999999999999</v>
      </c>
      <c r="S871" s="311">
        <v>45</v>
      </c>
      <c r="T871" s="312"/>
    </row>
    <row r="872" spans="1:20" x14ac:dyDescent="0.2">
      <c r="A872" s="312"/>
      <c r="B872" s="294" t="s">
        <v>9794</v>
      </c>
      <c r="C872" s="309">
        <v>17.059999999999999</v>
      </c>
      <c r="D872" s="309">
        <v>17.23</v>
      </c>
      <c r="E872" s="309">
        <v>-2.39</v>
      </c>
      <c r="F872" s="310">
        <v>0.99</v>
      </c>
      <c r="G872" s="309">
        <v>13.49</v>
      </c>
      <c r="H872" s="309">
        <v>13.64</v>
      </c>
      <c r="I872" s="309">
        <v>-1.98</v>
      </c>
      <c r="J872" s="310">
        <v>0.98899999999999999</v>
      </c>
      <c r="K872" s="309">
        <v>14.91</v>
      </c>
      <c r="L872" s="309">
        <v>15.07</v>
      </c>
      <c r="M872" s="309">
        <v>-2.19</v>
      </c>
      <c r="N872" s="310">
        <v>0.98899999999999999</v>
      </c>
      <c r="O872" s="309">
        <v>18.12</v>
      </c>
      <c r="P872" s="309">
        <v>18.190000000000001</v>
      </c>
      <c r="Q872" s="309">
        <v>1.62</v>
      </c>
      <c r="R872" s="310">
        <v>0.996</v>
      </c>
      <c r="S872" s="311">
        <v>45</v>
      </c>
      <c r="T872" s="312"/>
    </row>
    <row r="873" spans="1:20" x14ac:dyDescent="0.2">
      <c r="A873" s="312"/>
      <c r="B873" s="294" t="s">
        <v>9795</v>
      </c>
      <c r="C873" s="309">
        <v>5.89</v>
      </c>
      <c r="D873" s="309">
        <v>6.11</v>
      </c>
      <c r="E873" s="309">
        <v>1.62</v>
      </c>
      <c r="F873" s="310">
        <v>0.96399999999999997</v>
      </c>
      <c r="G873" s="309">
        <v>4.8499999999999996</v>
      </c>
      <c r="H873" s="309">
        <v>4.8899999999999997</v>
      </c>
      <c r="I873" s="309">
        <v>0.61</v>
      </c>
      <c r="J873" s="310">
        <v>0.99199999999999999</v>
      </c>
      <c r="K873" s="309">
        <v>6.45</v>
      </c>
      <c r="L873" s="309">
        <v>6.5</v>
      </c>
      <c r="M873" s="309">
        <v>0.81</v>
      </c>
      <c r="N873" s="310">
        <v>0.99199999999999999</v>
      </c>
      <c r="O873" s="309">
        <v>5.85</v>
      </c>
      <c r="P873" s="309">
        <v>6</v>
      </c>
      <c r="Q873" s="309">
        <v>1.3</v>
      </c>
      <c r="R873" s="310">
        <v>0.97599999999999998</v>
      </c>
      <c r="S873" s="311">
        <v>10</v>
      </c>
      <c r="T873" s="312"/>
    </row>
    <row r="874" spans="1:20" x14ac:dyDescent="0.2">
      <c r="A874" s="312"/>
      <c r="B874" s="294" t="s">
        <v>9796</v>
      </c>
      <c r="C874" s="309">
        <v>6.14</v>
      </c>
      <c r="D874" s="309">
        <v>6.37</v>
      </c>
      <c r="E874" s="309">
        <v>1.6800000000000002</v>
      </c>
      <c r="F874" s="310">
        <v>0.96499999999999997</v>
      </c>
      <c r="G874" s="309">
        <v>5.5</v>
      </c>
      <c r="H874" s="309">
        <v>5.609</v>
      </c>
      <c r="I874" s="309">
        <v>1.1000000000000001</v>
      </c>
      <c r="J874" s="310">
        <v>0.98029999999999995</v>
      </c>
      <c r="K874" s="309">
        <v>7.31</v>
      </c>
      <c r="L874" s="309">
        <v>7.45</v>
      </c>
      <c r="M874" s="309">
        <v>1.4622999999999999</v>
      </c>
      <c r="N874" s="310">
        <v>0.98099999999999998</v>
      </c>
      <c r="O874" s="309">
        <v>5.18</v>
      </c>
      <c r="P874" s="309">
        <v>5.26</v>
      </c>
      <c r="Q874" s="309">
        <v>0.9</v>
      </c>
      <c r="R874" s="310">
        <v>0.98499999999999999</v>
      </c>
      <c r="S874" s="311">
        <v>10</v>
      </c>
      <c r="T874" s="312"/>
    </row>
    <row r="875" spans="1:20" x14ac:dyDescent="0.2">
      <c r="A875" s="312"/>
      <c r="B875" s="294" t="s">
        <v>9797</v>
      </c>
      <c r="C875" s="309">
        <v>5.09</v>
      </c>
      <c r="D875" s="309">
        <v>5.14</v>
      </c>
      <c r="E875" s="309">
        <v>0.73</v>
      </c>
      <c r="F875" s="310">
        <v>0.99</v>
      </c>
      <c r="G875" s="309">
        <v>3.7</v>
      </c>
      <c r="H875" s="309">
        <v>3.99</v>
      </c>
      <c r="I875" s="309">
        <v>1.48</v>
      </c>
      <c r="J875" s="310">
        <v>0.92800000000000005</v>
      </c>
      <c r="K875" s="309">
        <v>4.3099999999999996</v>
      </c>
      <c r="L875" s="309">
        <v>4.6399999999999997</v>
      </c>
      <c r="M875" s="309">
        <v>1.72</v>
      </c>
      <c r="N875" s="310">
        <v>0.92800000000000005</v>
      </c>
      <c r="O875" s="309">
        <v>4.3</v>
      </c>
      <c r="P875" s="309">
        <v>4.32</v>
      </c>
      <c r="Q875" s="309">
        <v>0.37</v>
      </c>
      <c r="R875" s="310">
        <v>0.996</v>
      </c>
      <c r="S875" s="311">
        <v>10</v>
      </c>
      <c r="T875" s="312"/>
    </row>
    <row r="876" spans="1:20" x14ac:dyDescent="0.2">
      <c r="A876" s="312"/>
      <c r="B876" s="294" t="s">
        <v>9798</v>
      </c>
      <c r="C876" s="309">
        <v>5.77</v>
      </c>
      <c r="D876" s="309">
        <v>5.79</v>
      </c>
      <c r="E876" s="309">
        <v>0.45</v>
      </c>
      <c r="F876" s="310">
        <v>0.997</v>
      </c>
      <c r="G876" s="309">
        <v>4.16</v>
      </c>
      <c r="H876" s="309">
        <v>4.38</v>
      </c>
      <c r="I876" s="309">
        <v>1.38</v>
      </c>
      <c r="J876" s="310">
        <v>0.94899999999999995</v>
      </c>
      <c r="K876" s="309">
        <v>4.84</v>
      </c>
      <c r="L876" s="309">
        <v>5.0999999999999996</v>
      </c>
      <c r="M876" s="309">
        <v>1.6</v>
      </c>
      <c r="N876" s="310">
        <v>0.94899999999999995</v>
      </c>
      <c r="O876" s="309">
        <v>4.83</v>
      </c>
      <c r="P876" s="309">
        <v>5.18</v>
      </c>
      <c r="Q876" s="309">
        <v>1.87</v>
      </c>
      <c r="R876" s="310">
        <v>0.93300000000000005</v>
      </c>
      <c r="S876" s="311">
        <v>10</v>
      </c>
      <c r="T876" s="312"/>
    </row>
    <row r="877" spans="1:20" x14ac:dyDescent="0.2">
      <c r="A877" s="312"/>
      <c r="B877" s="294" t="s">
        <v>9799</v>
      </c>
      <c r="C877" s="309">
        <v>28.15</v>
      </c>
      <c r="D877" s="309">
        <v>28.73</v>
      </c>
      <c r="E877" s="309">
        <v>5.75</v>
      </c>
      <c r="F877" s="310">
        <v>0.98</v>
      </c>
      <c r="G877" s="309">
        <v>19.55</v>
      </c>
      <c r="H877" s="309">
        <v>19.59</v>
      </c>
      <c r="I877" s="309">
        <v>1.2</v>
      </c>
      <c r="J877" s="310">
        <v>0.998</v>
      </c>
      <c r="K877" s="309">
        <v>21.67</v>
      </c>
      <c r="L877" s="309">
        <v>21.71</v>
      </c>
      <c r="M877" s="309">
        <v>1.33</v>
      </c>
      <c r="N877" s="310">
        <v>0.998</v>
      </c>
      <c r="O877" s="309">
        <v>19.98</v>
      </c>
      <c r="P877" s="309">
        <v>20.059999999999999</v>
      </c>
      <c r="Q877" s="309">
        <v>1.81</v>
      </c>
      <c r="R877" s="310">
        <v>0.996</v>
      </c>
      <c r="S877" s="311">
        <v>30</v>
      </c>
      <c r="T877" s="312"/>
    </row>
    <row r="878" spans="1:20" x14ac:dyDescent="0.2">
      <c r="A878" s="312"/>
      <c r="B878" s="294" t="s">
        <v>9800</v>
      </c>
      <c r="C878" s="309">
        <v>30.12</v>
      </c>
      <c r="D878" s="309">
        <v>30.8</v>
      </c>
      <c r="E878" s="309">
        <v>6.46</v>
      </c>
      <c r="F878" s="310">
        <v>0.97799999999999998</v>
      </c>
      <c r="G878" s="309">
        <v>20.36</v>
      </c>
      <c r="H878" s="309">
        <v>20.37</v>
      </c>
      <c r="I878" s="309">
        <v>0.76</v>
      </c>
      <c r="J878" s="310">
        <v>0.999</v>
      </c>
      <c r="K878" s="309">
        <v>22.57</v>
      </c>
      <c r="L878" s="309">
        <v>22.58</v>
      </c>
      <c r="M878" s="309">
        <v>0.85</v>
      </c>
      <c r="N878" s="310">
        <v>0.999</v>
      </c>
      <c r="O878" s="309">
        <v>20.8</v>
      </c>
      <c r="P878" s="309">
        <v>20.89</v>
      </c>
      <c r="Q878" s="309">
        <v>1.9300000000000002</v>
      </c>
      <c r="R878" s="310">
        <v>0.996</v>
      </c>
      <c r="S878" s="311">
        <v>30</v>
      </c>
      <c r="T878" s="312"/>
    </row>
    <row r="879" spans="1:20" x14ac:dyDescent="0.2">
      <c r="A879" s="312"/>
      <c r="B879" s="294" t="s">
        <v>9801</v>
      </c>
      <c r="C879" s="309">
        <v>24.86</v>
      </c>
      <c r="D879" s="309">
        <v>24.88</v>
      </c>
      <c r="E879" s="309">
        <v>1.01</v>
      </c>
      <c r="F879" s="310">
        <v>0.999</v>
      </c>
      <c r="G879" s="309">
        <v>17.46</v>
      </c>
      <c r="H879" s="309">
        <v>17.8</v>
      </c>
      <c r="I879" s="309">
        <v>3.5</v>
      </c>
      <c r="J879" s="310">
        <v>0.98</v>
      </c>
      <c r="K879" s="309">
        <v>19.43</v>
      </c>
      <c r="L879" s="309">
        <v>19.809999999999999</v>
      </c>
      <c r="M879" s="309">
        <v>3.9</v>
      </c>
      <c r="N879" s="310">
        <v>0.98</v>
      </c>
      <c r="O879" s="309">
        <v>19.59</v>
      </c>
      <c r="P879" s="309">
        <v>20.09</v>
      </c>
      <c r="Q879" s="309">
        <v>4.49</v>
      </c>
      <c r="R879" s="310">
        <v>0.97499999999999998</v>
      </c>
      <c r="S879" s="311">
        <v>30</v>
      </c>
      <c r="T879" s="312"/>
    </row>
    <row r="880" spans="1:20" x14ac:dyDescent="0.2">
      <c r="A880" s="312"/>
      <c r="B880" s="294" t="s">
        <v>9802</v>
      </c>
      <c r="C880" s="309">
        <v>29.94</v>
      </c>
      <c r="D880" s="309">
        <v>30.03</v>
      </c>
      <c r="E880" s="309">
        <v>2.27</v>
      </c>
      <c r="F880" s="310">
        <v>0.997</v>
      </c>
      <c r="G880" s="309">
        <v>21.48</v>
      </c>
      <c r="H880" s="309">
        <v>21.88</v>
      </c>
      <c r="I880" s="309">
        <v>4.1399999999999997</v>
      </c>
      <c r="J880" s="310">
        <v>0.98199999999999998</v>
      </c>
      <c r="K880" s="309">
        <v>23.91</v>
      </c>
      <c r="L880" s="309">
        <v>24.35</v>
      </c>
      <c r="M880" s="309">
        <v>4.5999999999999996</v>
      </c>
      <c r="N880" s="310">
        <v>0.98199999999999998</v>
      </c>
      <c r="O880" s="309">
        <v>24.1</v>
      </c>
      <c r="P880" s="309">
        <v>24.68</v>
      </c>
      <c r="Q880" s="309">
        <v>5.31</v>
      </c>
      <c r="R880" s="310">
        <v>0.97699999999999998</v>
      </c>
      <c r="S880" s="311">
        <v>30</v>
      </c>
      <c r="T880" s="312"/>
    </row>
    <row r="881" spans="1:20" x14ac:dyDescent="0.2">
      <c r="A881" s="312"/>
      <c r="B881" s="294" t="s">
        <v>9803</v>
      </c>
      <c r="C881" s="309">
        <v>5.79</v>
      </c>
      <c r="D881" s="309">
        <v>6.98</v>
      </c>
      <c r="E881" s="309">
        <v>3.9</v>
      </c>
      <c r="F881" s="310">
        <v>0.83</v>
      </c>
      <c r="G881" s="309">
        <v>3.56</v>
      </c>
      <c r="H881" s="309">
        <v>3.68</v>
      </c>
      <c r="I881" s="309">
        <v>0.91</v>
      </c>
      <c r="J881" s="310">
        <v>0.96899999999999997</v>
      </c>
      <c r="K881" s="309">
        <v>3.5</v>
      </c>
      <c r="L881" s="309">
        <v>3.62</v>
      </c>
      <c r="M881" s="309">
        <v>0.9</v>
      </c>
      <c r="N881" s="310">
        <v>0.96899999999999997</v>
      </c>
      <c r="O881" s="309">
        <v>3.18</v>
      </c>
      <c r="P881" s="309">
        <v>3.29</v>
      </c>
      <c r="Q881" s="309">
        <v>0.82</v>
      </c>
      <c r="R881" s="310">
        <v>0.96899999999999997</v>
      </c>
      <c r="S881" s="311">
        <v>25</v>
      </c>
      <c r="T881" s="312"/>
    </row>
    <row r="882" spans="1:20" x14ac:dyDescent="0.2">
      <c r="A882" s="312"/>
      <c r="B882" s="294" t="s">
        <v>9804</v>
      </c>
      <c r="C882" s="309">
        <v>6.14</v>
      </c>
      <c r="D882" s="309">
        <v>7.47</v>
      </c>
      <c r="E882" s="309">
        <v>4.26</v>
      </c>
      <c r="F882" s="310">
        <v>0.82099999999999995</v>
      </c>
      <c r="G882" s="309">
        <v>3.85</v>
      </c>
      <c r="H882" s="309">
        <v>3.96</v>
      </c>
      <c r="I882" s="309">
        <v>0.96</v>
      </c>
      <c r="J882" s="310">
        <v>0.97</v>
      </c>
      <c r="K882" s="309">
        <v>3.78</v>
      </c>
      <c r="L882" s="309">
        <v>3.9</v>
      </c>
      <c r="M882" s="309">
        <v>0.94</v>
      </c>
      <c r="N882" s="310">
        <v>0.97</v>
      </c>
      <c r="O882" s="309">
        <v>3.44</v>
      </c>
      <c r="P882" s="309">
        <v>3.54</v>
      </c>
      <c r="Q882" s="309">
        <v>0.85</v>
      </c>
      <c r="R882" s="310">
        <v>0.97</v>
      </c>
      <c r="S882" s="311">
        <v>25</v>
      </c>
      <c r="T882" s="312"/>
    </row>
    <row r="883" spans="1:20" x14ac:dyDescent="0.2">
      <c r="A883" s="312"/>
      <c r="B883" s="294" t="s">
        <v>9805</v>
      </c>
      <c r="C883" s="309">
        <v>4.6500000000000004</v>
      </c>
      <c r="D883" s="309">
        <v>6.1</v>
      </c>
      <c r="E883" s="309">
        <v>3.96</v>
      </c>
      <c r="F883" s="310">
        <v>0.76100000000000001</v>
      </c>
      <c r="G883" s="309">
        <v>4.1500000000000004</v>
      </c>
      <c r="H883" s="309">
        <v>4.1900000000000004</v>
      </c>
      <c r="I883" s="309">
        <v>0.56000000000000005</v>
      </c>
      <c r="J883" s="310">
        <v>0.99099999999999999</v>
      </c>
      <c r="K883" s="309">
        <v>4.68</v>
      </c>
      <c r="L883" s="309">
        <v>4.72</v>
      </c>
      <c r="M883" s="309">
        <v>0.64</v>
      </c>
      <c r="N883" s="310">
        <v>0.99099999999999999</v>
      </c>
      <c r="O883" s="309">
        <v>4.6500000000000004</v>
      </c>
      <c r="P883" s="309">
        <v>4.6899999999999995</v>
      </c>
      <c r="Q883" s="309">
        <v>0.63</v>
      </c>
      <c r="R883" s="310">
        <v>0.99099999999999999</v>
      </c>
      <c r="S883" s="311">
        <v>25</v>
      </c>
      <c r="T883" s="312"/>
    </row>
    <row r="884" spans="1:20" x14ac:dyDescent="0.2">
      <c r="A884" s="312"/>
      <c r="B884" s="294" t="s">
        <v>9806</v>
      </c>
      <c r="C884" s="309">
        <v>5.74</v>
      </c>
      <c r="D884" s="309">
        <v>7.52</v>
      </c>
      <c r="E884" s="309">
        <v>4.8600000000000003</v>
      </c>
      <c r="F884" s="310">
        <v>0.76300000000000001</v>
      </c>
      <c r="G884" s="309">
        <v>4.6100000000000003</v>
      </c>
      <c r="H884" s="309">
        <v>4.6500000000000004</v>
      </c>
      <c r="I884" s="309">
        <v>0.65</v>
      </c>
      <c r="J884" s="310">
        <v>0.99</v>
      </c>
      <c r="K884" s="309">
        <v>5.19</v>
      </c>
      <c r="L884" s="309">
        <v>5.24</v>
      </c>
      <c r="M884" s="309">
        <v>0.74</v>
      </c>
      <c r="N884" s="310">
        <v>0.99</v>
      </c>
      <c r="O884" s="309">
        <v>5.16</v>
      </c>
      <c r="P884" s="309">
        <v>5.21</v>
      </c>
      <c r="Q884" s="309">
        <v>0.73</v>
      </c>
      <c r="R884" s="310">
        <v>0.99</v>
      </c>
      <c r="S884" s="311">
        <v>25</v>
      </c>
      <c r="T884" s="312"/>
    </row>
    <row r="885" spans="1:20" x14ac:dyDescent="0.2">
      <c r="A885" s="312"/>
      <c r="B885" s="294" t="s">
        <v>9807</v>
      </c>
      <c r="C885" s="309">
        <v>21</v>
      </c>
      <c r="D885" s="309">
        <v>21.39</v>
      </c>
      <c r="E885" s="309">
        <v>4.09</v>
      </c>
      <c r="F885" s="310">
        <v>0.98199999999999998</v>
      </c>
      <c r="G885" s="309">
        <v>7.83</v>
      </c>
      <c r="H885" s="309">
        <v>8.59</v>
      </c>
      <c r="I885" s="309">
        <v>3.52</v>
      </c>
      <c r="J885" s="310">
        <v>0.91200000000000003</v>
      </c>
      <c r="K885" s="309">
        <v>9.1300000000000008</v>
      </c>
      <c r="L885" s="309">
        <v>10.01</v>
      </c>
      <c r="M885" s="309">
        <v>4.1100000000000003</v>
      </c>
      <c r="N885" s="310">
        <v>0.91200000000000003</v>
      </c>
      <c r="O885" s="309">
        <v>13.32</v>
      </c>
      <c r="P885" s="309">
        <v>13.66</v>
      </c>
      <c r="Q885" s="309">
        <v>3.01</v>
      </c>
      <c r="R885" s="310">
        <v>0.97499999999999998</v>
      </c>
      <c r="S885" s="311">
        <v>27</v>
      </c>
      <c r="T885" s="312"/>
    </row>
    <row r="886" spans="1:20" x14ac:dyDescent="0.2">
      <c r="A886" s="312"/>
      <c r="B886" s="294" t="s">
        <v>9808</v>
      </c>
      <c r="C886" s="309">
        <v>16.350000000000001</v>
      </c>
      <c r="D886" s="309">
        <v>16.350000000000001</v>
      </c>
      <c r="E886" s="309">
        <v>0.5</v>
      </c>
      <c r="F886" s="310">
        <v>1</v>
      </c>
      <c r="G886" s="309">
        <v>6.59</v>
      </c>
      <c r="H886" s="309">
        <v>7.02</v>
      </c>
      <c r="I886" s="309">
        <v>2.44</v>
      </c>
      <c r="J886" s="310">
        <v>0.93799999999999994</v>
      </c>
      <c r="K886" s="309">
        <v>7.67</v>
      </c>
      <c r="L886" s="309">
        <v>8.18</v>
      </c>
      <c r="M886" s="309">
        <v>2.84</v>
      </c>
      <c r="N886" s="310">
        <v>0.93799999999999994</v>
      </c>
      <c r="O886" s="309">
        <v>11.04</v>
      </c>
      <c r="P886" s="309">
        <v>11.11</v>
      </c>
      <c r="Q886" s="309">
        <v>1.28</v>
      </c>
      <c r="R886" s="310">
        <v>0.99299999999999999</v>
      </c>
      <c r="S886" s="311">
        <v>27</v>
      </c>
      <c r="T886" s="312"/>
    </row>
    <row r="887" spans="1:20" x14ac:dyDescent="0.2">
      <c r="A887" s="312"/>
      <c r="B887" s="294" t="s">
        <v>9809</v>
      </c>
      <c r="C887" s="309">
        <v>17.97</v>
      </c>
      <c r="D887" s="309">
        <v>17.97</v>
      </c>
      <c r="E887" s="309">
        <v>0.06</v>
      </c>
      <c r="F887" s="310">
        <v>1</v>
      </c>
      <c r="G887" s="309">
        <v>14.95</v>
      </c>
      <c r="H887" s="309">
        <v>15.05</v>
      </c>
      <c r="I887" s="309">
        <v>1.6800000000000002</v>
      </c>
      <c r="J887" s="310">
        <v>0.99399999999999999</v>
      </c>
      <c r="K887" s="309">
        <v>17.18</v>
      </c>
      <c r="L887" s="309">
        <v>17.29</v>
      </c>
      <c r="M887" s="309">
        <v>1.9300000000000002</v>
      </c>
      <c r="N887" s="310">
        <v>0.99399999999999999</v>
      </c>
      <c r="O887" s="309">
        <v>8.5500000000000007</v>
      </c>
      <c r="P887" s="309">
        <v>9.61</v>
      </c>
      <c r="Q887" s="309">
        <v>4.3899999999999997</v>
      </c>
      <c r="R887" s="310">
        <v>0.89</v>
      </c>
      <c r="S887" s="311">
        <v>27</v>
      </c>
      <c r="T887" s="312"/>
    </row>
    <row r="888" spans="1:20" x14ac:dyDescent="0.2">
      <c r="A888" s="312"/>
      <c r="B888" s="294" t="s">
        <v>9810</v>
      </c>
      <c r="C888" s="309">
        <v>15.32</v>
      </c>
      <c r="D888" s="309">
        <v>15.41</v>
      </c>
      <c r="E888" s="309">
        <v>-1.64</v>
      </c>
      <c r="F888" s="310">
        <v>0.99399999999999999</v>
      </c>
      <c r="G888" s="309">
        <v>13.92</v>
      </c>
      <c r="H888" s="309">
        <v>13.96</v>
      </c>
      <c r="I888" s="309">
        <v>1.03</v>
      </c>
      <c r="J888" s="310">
        <v>0.997</v>
      </c>
      <c r="K888" s="309">
        <v>16</v>
      </c>
      <c r="L888" s="309">
        <v>16.04</v>
      </c>
      <c r="M888" s="309">
        <v>1.18</v>
      </c>
      <c r="N888" s="310">
        <v>0.997</v>
      </c>
      <c r="O888" s="309">
        <v>8.06</v>
      </c>
      <c r="P888" s="309">
        <v>8.94</v>
      </c>
      <c r="Q888" s="309">
        <v>3.86</v>
      </c>
      <c r="R888" s="310">
        <v>0.90200000000000002</v>
      </c>
      <c r="S888" s="311">
        <v>27</v>
      </c>
      <c r="T888" s="312"/>
    </row>
    <row r="889" spans="1:20" x14ac:dyDescent="0.2">
      <c r="A889" s="312"/>
      <c r="B889" s="294" t="s">
        <v>9811</v>
      </c>
      <c r="C889" s="309">
        <v>18.37</v>
      </c>
      <c r="D889" s="309">
        <v>19.59</v>
      </c>
      <c r="E889" s="309">
        <v>6.81</v>
      </c>
      <c r="F889" s="310">
        <v>0.93799999999999994</v>
      </c>
      <c r="G889" s="309">
        <v>12.12</v>
      </c>
      <c r="H889" s="309">
        <v>12.49</v>
      </c>
      <c r="I889" s="309">
        <v>3</v>
      </c>
      <c r="J889" s="310">
        <v>0.97099999999999997</v>
      </c>
      <c r="K889" s="309">
        <v>14.37</v>
      </c>
      <c r="L889" s="309">
        <v>14.81</v>
      </c>
      <c r="M889" s="309">
        <v>3.55</v>
      </c>
      <c r="N889" s="310">
        <v>0.97099999999999997</v>
      </c>
      <c r="O889" s="309">
        <v>13</v>
      </c>
      <c r="P889" s="309">
        <v>13.66</v>
      </c>
      <c r="Q889" s="309">
        <v>4.2</v>
      </c>
      <c r="R889" s="310">
        <v>0.95199999999999996</v>
      </c>
      <c r="S889" s="311">
        <v>25</v>
      </c>
      <c r="T889" s="312"/>
    </row>
    <row r="890" spans="1:20" x14ac:dyDescent="0.2">
      <c r="A890" s="312"/>
      <c r="B890" s="294" t="s">
        <v>9812</v>
      </c>
      <c r="C890" s="309">
        <v>19.600000000000001</v>
      </c>
      <c r="D890" s="309">
        <v>20.78</v>
      </c>
      <c r="E890" s="309">
        <v>6.88</v>
      </c>
      <c r="F890" s="310">
        <v>0.94399999999999995</v>
      </c>
      <c r="G890" s="309">
        <v>12.12</v>
      </c>
      <c r="H890" s="309">
        <v>12.46</v>
      </c>
      <c r="I890" s="309">
        <v>2.87</v>
      </c>
      <c r="J890" s="310">
        <v>0.97299999999999998</v>
      </c>
      <c r="K890" s="309">
        <v>14.37</v>
      </c>
      <c r="L890" s="309">
        <v>14.77</v>
      </c>
      <c r="M890" s="309">
        <v>3.4</v>
      </c>
      <c r="N890" s="310">
        <v>0.97299999999999998</v>
      </c>
      <c r="O890" s="309">
        <v>13</v>
      </c>
      <c r="P890" s="309">
        <v>13.6</v>
      </c>
      <c r="Q890" s="309">
        <v>3.99</v>
      </c>
      <c r="R890" s="310">
        <v>0.95599999999999996</v>
      </c>
      <c r="S890" s="311">
        <v>25</v>
      </c>
      <c r="T890" s="312"/>
    </row>
    <row r="891" spans="1:20" x14ac:dyDescent="0.2">
      <c r="A891" s="312"/>
      <c r="B891" s="294" t="s">
        <v>9813</v>
      </c>
      <c r="C891" s="309">
        <v>14.31</v>
      </c>
      <c r="D891" s="309">
        <v>14.71</v>
      </c>
      <c r="E891" s="309">
        <v>3.39</v>
      </c>
      <c r="F891" s="310">
        <v>0.97299999999999998</v>
      </c>
      <c r="G891" s="309">
        <v>10.67</v>
      </c>
      <c r="H891" s="309">
        <v>10.75</v>
      </c>
      <c r="I891" s="309">
        <v>1.35</v>
      </c>
      <c r="J891" s="310">
        <v>0.99199999999999999</v>
      </c>
      <c r="K891" s="309">
        <v>12.76</v>
      </c>
      <c r="L891" s="309">
        <v>12.86</v>
      </c>
      <c r="M891" s="309">
        <v>1.61</v>
      </c>
      <c r="N891" s="310">
        <v>0.99199999999999999</v>
      </c>
      <c r="O891" s="309">
        <v>11.35</v>
      </c>
      <c r="P891" s="309">
        <v>11.57</v>
      </c>
      <c r="Q891" s="309">
        <v>2.27</v>
      </c>
      <c r="R891" s="310">
        <v>0.98099999999999998</v>
      </c>
      <c r="S891" s="311">
        <v>25</v>
      </c>
      <c r="T891" s="312"/>
    </row>
    <row r="892" spans="1:20" x14ac:dyDescent="0.2">
      <c r="A892" s="312"/>
      <c r="B892" s="294" t="s">
        <v>9814</v>
      </c>
      <c r="C892" s="309">
        <v>17.45</v>
      </c>
      <c r="D892" s="309">
        <v>17.91</v>
      </c>
      <c r="E892" s="309">
        <v>4.0599999999999996</v>
      </c>
      <c r="F892" s="310">
        <v>0.97399999999999998</v>
      </c>
      <c r="G892" s="309">
        <v>12.89</v>
      </c>
      <c r="H892" s="309">
        <v>13.02</v>
      </c>
      <c r="I892" s="309">
        <v>1.87</v>
      </c>
      <c r="J892" s="310">
        <v>0.99</v>
      </c>
      <c r="K892" s="309">
        <v>15.41</v>
      </c>
      <c r="L892" s="309">
        <v>15.57</v>
      </c>
      <c r="M892" s="309">
        <v>2.2400000000000002</v>
      </c>
      <c r="N892" s="310">
        <v>0.99</v>
      </c>
      <c r="O892" s="309">
        <v>13.62</v>
      </c>
      <c r="P892" s="309">
        <v>13.89</v>
      </c>
      <c r="Q892" s="309">
        <v>2.76</v>
      </c>
      <c r="R892" s="310">
        <v>0.98</v>
      </c>
      <c r="S892" s="311">
        <v>25</v>
      </c>
      <c r="T892" s="312"/>
    </row>
    <row r="893" spans="1:20" x14ac:dyDescent="0.2">
      <c r="A893" s="312"/>
      <c r="B893" s="294" t="s">
        <v>9815</v>
      </c>
      <c r="C893" s="309">
        <v>44.02</v>
      </c>
      <c r="D893" s="309">
        <v>46.74</v>
      </c>
      <c r="E893" s="309">
        <v>15.69</v>
      </c>
      <c r="F893" s="310">
        <v>0.94199999999999995</v>
      </c>
      <c r="G893" s="309">
        <v>25.47</v>
      </c>
      <c r="H893" s="309">
        <v>26.71</v>
      </c>
      <c r="I893" s="309">
        <v>8.0399999999999991</v>
      </c>
      <c r="J893" s="310">
        <v>0.95399999999999996</v>
      </c>
      <c r="K893" s="309">
        <v>30.1</v>
      </c>
      <c r="L893" s="309">
        <v>31.56</v>
      </c>
      <c r="M893" s="309">
        <v>9.5</v>
      </c>
      <c r="N893" s="310">
        <v>0.95399999999999996</v>
      </c>
      <c r="O893" s="309">
        <v>27.32</v>
      </c>
      <c r="P893" s="309">
        <v>28.08</v>
      </c>
      <c r="Q893" s="309">
        <v>6.5</v>
      </c>
      <c r="R893" s="310">
        <v>0.97299999999999998</v>
      </c>
      <c r="S893" s="311">
        <v>65</v>
      </c>
      <c r="T893" s="312"/>
    </row>
    <row r="894" spans="1:20" x14ac:dyDescent="0.2">
      <c r="A894" s="312"/>
      <c r="B894" s="294" t="s">
        <v>9816</v>
      </c>
      <c r="C894" s="309">
        <v>45.43</v>
      </c>
      <c r="D894" s="309">
        <v>48.44</v>
      </c>
      <c r="E894" s="309">
        <v>16.8</v>
      </c>
      <c r="F894" s="310">
        <v>0.93799999999999994</v>
      </c>
      <c r="G894" s="309">
        <v>26.58</v>
      </c>
      <c r="H894" s="309">
        <v>27.84</v>
      </c>
      <c r="I894" s="309">
        <v>8.27</v>
      </c>
      <c r="J894" s="310">
        <v>0.95499999999999996</v>
      </c>
      <c r="K894" s="309">
        <v>31.41</v>
      </c>
      <c r="L894" s="309">
        <v>32.89</v>
      </c>
      <c r="M894" s="309">
        <v>9.77</v>
      </c>
      <c r="N894" s="310">
        <v>0.95499999999999996</v>
      </c>
      <c r="O894" s="309">
        <v>28.51</v>
      </c>
      <c r="P894" s="309">
        <v>29.32</v>
      </c>
      <c r="Q894" s="309">
        <v>6.87</v>
      </c>
      <c r="R894" s="310">
        <v>0.97199999999999998</v>
      </c>
      <c r="S894" s="311">
        <v>65</v>
      </c>
      <c r="T894" s="312"/>
    </row>
    <row r="895" spans="1:20" x14ac:dyDescent="0.2">
      <c r="A895" s="312"/>
      <c r="B895" s="294" t="s">
        <v>9817</v>
      </c>
      <c r="C895" s="309">
        <v>34.479999999999997</v>
      </c>
      <c r="D895" s="309">
        <v>34.950000000000003</v>
      </c>
      <c r="E895" s="309">
        <v>5.72</v>
      </c>
      <c r="F895" s="310">
        <v>0.98699999999999999</v>
      </c>
      <c r="G895" s="309">
        <v>22.57</v>
      </c>
      <c r="H895" s="309">
        <v>23.09</v>
      </c>
      <c r="I895" s="309">
        <v>4.8899999999999997</v>
      </c>
      <c r="J895" s="310">
        <v>0.97699999999999998</v>
      </c>
      <c r="K895" s="309">
        <v>25.42</v>
      </c>
      <c r="L895" s="309">
        <v>26.01</v>
      </c>
      <c r="M895" s="309">
        <v>5.5</v>
      </c>
      <c r="N895" s="310">
        <v>0.97699999999999998</v>
      </c>
      <c r="O895" s="309">
        <v>26.01</v>
      </c>
      <c r="P895" s="309">
        <v>26.06</v>
      </c>
      <c r="Q895" s="309">
        <v>1.63</v>
      </c>
      <c r="R895" s="310">
        <v>0.998</v>
      </c>
      <c r="S895" s="311">
        <v>65</v>
      </c>
      <c r="T895" s="312"/>
    </row>
    <row r="896" spans="1:20" x14ac:dyDescent="0.2">
      <c r="A896" s="312"/>
      <c r="B896" s="294" t="s">
        <v>9818</v>
      </c>
      <c r="C896" s="309">
        <v>41.31</v>
      </c>
      <c r="D896" s="309">
        <v>42.39</v>
      </c>
      <c r="E896" s="309">
        <v>9.52</v>
      </c>
      <c r="F896" s="310">
        <v>0.97399999999999998</v>
      </c>
      <c r="G896" s="309">
        <v>25.08</v>
      </c>
      <c r="H896" s="309">
        <v>25.7</v>
      </c>
      <c r="I896" s="309">
        <v>5.61</v>
      </c>
      <c r="J896" s="310">
        <v>0.97599999999999998</v>
      </c>
      <c r="K896" s="309">
        <v>28.25</v>
      </c>
      <c r="L896" s="309">
        <v>28.94</v>
      </c>
      <c r="M896" s="309">
        <v>6.31</v>
      </c>
      <c r="N896" s="310">
        <v>0.97599999999999998</v>
      </c>
      <c r="O896" s="309">
        <v>28.97</v>
      </c>
      <c r="P896" s="309">
        <v>29.23</v>
      </c>
      <c r="Q896" s="309">
        <v>3.9</v>
      </c>
      <c r="R896" s="310">
        <v>0.99099999999999999</v>
      </c>
      <c r="S896" s="311">
        <v>65</v>
      </c>
      <c r="T896" s="312"/>
    </row>
    <row r="897" spans="1:20" x14ac:dyDescent="0.2">
      <c r="A897" s="312"/>
      <c r="B897" s="294" t="s">
        <v>9819</v>
      </c>
      <c r="C897" s="309">
        <v>21.9</v>
      </c>
      <c r="D897" s="309">
        <v>24.38</v>
      </c>
      <c r="E897" s="309">
        <v>10.72</v>
      </c>
      <c r="F897" s="310">
        <v>0.89800000000000002</v>
      </c>
      <c r="G897" s="309">
        <v>13.26</v>
      </c>
      <c r="H897" s="309">
        <v>13.73</v>
      </c>
      <c r="I897" s="309">
        <v>3.57</v>
      </c>
      <c r="J897" s="310">
        <v>0.96599999999999997</v>
      </c>
      <c r="K897" s="309">
        <v>14.92</v>
      </c>
      <c r="L897" s="309">
        <v>15.45</v>
      </c>
      <c r="M897" s="309">
        <v>4.01</v>
      </c>
      <c r="N897" s="310">
        <v>0.96599999999999997</v>
      </c>
      <c r="O897" s="309">
        <v>16.309999999999999</v>
      </c>
      <c r="P897" s="309">
        <v>17.59</v>
      </c>
      <c r="Q897" s="309">
        <v>6.61</v>
      </c>
      <c r="R897" s="310">
        <v>0.92700000000000005</v>
      </c>
      <c r="S897" s="311">
        <v>45</v>
      </c>
      <c r="T897" s="312"/>
    </row>
    <row r="898" spans="1:20" x14ac:dyDescent="0.2">
      <c r="A898" s="312"/>
      <c r="B898" s="294" t="s">
        <v>9820</v>
      </c>
      <c r="C898" s="309">
        <v>23.32</v>
      </c>
      <c r="D898" s="309">
        <v>25.68</v>
      </c>
      <c r="E898" s="309">
        <v>10.77</v>
      </c>
      <c r="F898" s="310">
        <v>0.90800000000000003</v>
      </c>
      <c r="G898" s="309">
        <v>15.02</v>
      </c>
      <c r="H898" s="309">
        <v>15.42</v>
      </c>
      <c r="I898" s="309">
        <v>3.51</v>
      </c>
      <c r="J898" s="310">
        <v>0.97399999999999998</v>
      </c>
      <c r="K898" s="309">
        <v>16.899999999999999</v>
      </c>
      <c r="L898" s="309">
        <v>17.36</v>
      </c>
      <c r="M898" s="309">
        <v>3.95</v>
      </c>
      <c r="N898" s="310">
        <v>0.97399999999999998</v>
      </c>
      <c r="O898" s="309">
        <v>18.32</v>
      </c>
      <c r="P898" s="309">
        <v>19.61</v>
      </c>
      <c r="Q898" s="309">
        <v>6.98</v>
      </c>
      <c r="R898" s="310">
        <v>0.93400000000000005</v>
      </c>
      <c r="S898" s="311">
        <v>45</v>
      </c>
      <c r="T898" s="312"/>
    </row>
    <row r="899" spans="1:20" x14ac:dyDescent="0.2">
      <c r="A899" s="312"/>
      <c r="B899" s="294" t="s">
        <v>9821</v>
      </c>
      <c r="C899" s="309">
        <v>18.3</v>
      </c>
      <c r="D899" s="309">
        <v>18.78</v>
      </c>
      <c r="E899" s="309">
        <v>4.21</v>
      </c>
      <c r="F899" s="310">
        <v>0.97499999999999998</v>
      </c>
      <c r="G899" s="309">
        <v>13.18</v>
      </c>
      <c r="H899" s="309">
        <v>13.31</v>
      </c>
      <c r="I899" s="309">
        <v>1.84</v>
      </c>
      <c r="J899" s="310">
        <v>0.99</v>
      </c>
      <c r="K899" s="309">
        <v>14.47</v>
      </c>
      <c r="L899" s="309">
        <v>14.61</v>
      </c>
      <c r="M899" s="309">
        <v>2.02</v>
      </c>
      <c r="N899" s="310">
        <v>0.99</v>
      </c>
      <c r="O899" s="309">
        <v>14.3</v>
      </c>
      <c r="P899" s="309">
        <v>14.6</v>
      </c>
      <c r="Q899" s="309">
        <v>2.97</v>
      </c>
      <c r="R899" s="310">
        <v>0.97899999999999998</v>
      </c>
      <c r="S899" s="311">
        <v>45</v>
      </c>
      <c r="T899" s="312"/>
    </row>
    <row r="900" spans="1:20" x14ac:dyDescent="0.2">
      <c r="A900" s="312"/>
      <c r="B900" s="294" t="s">
        <v>9822</v>
      </c>
      <c r="C900" s="309">
        <v>22.25</v>
      </c>
      <c r="D900" s="309">
        <v>23.06</v>
      </c>
      <c r="E900" s="309">
        <v>6.07</v>
      </c>
      <c r="F900" s="310">
        <v>0.96499999999999997</v>
      </c>
      <c r="G900" s="309">
        <v>15.27</v>
      </c>
      <c r="H900" s="309">
        <v>15.42</v>
      </c>
      <c r="I900" s="309">
        <v>2.0699999999999998</v>
      </c>
      <c r="J900" s="310">
        <v>0.99099999999999999</v>
      </c>
      <c r="K900" s="309">
        <v>16.77</v>
      </c>
      <c r="L900" s="309">
        <v>16.93</v>
      </c>
      <c r="M900" s="309">
        <v>2.2800000000000002</v>
      </c>
      <c r="N900" s="310">
        <v>0.99099999999999999</v>
      </c>
      <c r="O900" s="309">
        <v>16.57</v>
      </c>
      <c r="P900" s="309">
        <v>16.97</v>
      </c>
      <c r="Q900" s="309">
        <v>3.68</v>
      </c>
      <c r="R900" s="310">
        <v>0.97599999999999998</v>
      </c>
      <c r="S900" s="311">
        <v>45</v>
      </c>
      <c r="T900" s="312"/>
    </row>
    <row r="901" spans="1:20" x14ac:dyDescent="0.2">
      <c r="A901" s="312"/>
      <c r="B901" s="294" t="s">
        <v>9823</v>
      </c>
      <c r="C901" s="309">
        <v>37.17</v>
      </c>
      <c r="D901" s="309">
        <v>37.83</v>
      </c>
      <c r="E901" s="309">
        <v>6.99</v>
      </c>
      <c r="F901" s="310">
        <v>0.98299999999999998</v>
      </c>
      <c r="G901" s="309">
        <v>29.62</v>
      </c>
      <c r="H901" s="309">
        <v>29.99</v>
      </c>
      <c r="I901" s="309">
        <v>4.66</v>
      </c>
      <c r="J901" s="310">
        <v>0.98799999999999999</v>
      </c>
      <c r="K901" s="309">
        <v>34.24</v>
      </c>
      <c r="L901" s="309">
        <v>34.67</v>
      </c>
      <c r="M901" s="309">
        <v>5.39</v>
      </c>
      <c r="N901" s="310">
        <v>0.98799999999999999</v>
      </c>
      <c r="O901" s="309">
        <v>31.18</v>
      </c>
      <c r="P901" s="309">
        <v>31.24</v>
      </c>
      <c r="Q901" s="309">
        <v>2.0499999999999998</v>
      </c>
      <c r="R901" s="310">
        <v>0.998</v>
      </c>
      <c r="S901" s="311">
        <v>45</v>
      </c>
      <c r="T901" s="312"/>
    </row>
    <row r="902" spans="1:20" x14ac:dyDescent="0.2">
      <c r="A902" s="312"/>
      <c r="B902" s="294" t="s">
        <v>9824</v>
      </c>
      <c r="C902" s="309">
        <v>36.21</v>
      </c>
      <c r="D902" s="309">
        <v>36.82</v>
      </c>
      <c r="E902" s="309">
        <v>6.7</v>
      </c>
      <c r="F902" s="310">
        <v>0.98299999999999998</v>
      </c>
      <c r="G902" s="309">
        <v>29.13</v>
      </c>
      <c r="H902" s="309">
        <v>29.36</v>
      </c>
      <c r="I902" s="309">
        <v>3.65</v>
      </c>
      <c r="J902" s="310">
        <v>0.99199999999999999</v>
      </c>
      <c r="K902" s="309">
        <v>33.68</v>
      </c>
      <c r="L902" s="309">
        <v>33.94</v>
      </c>
      <c r="M902" s="309">
        <v>4.22</v>
      </c>
      <c r="N902" s="310">
        <v>0.99199999999999999</v>
      </c>
      <c r="O902" s="309">
        <v>30.66</v>
      </c>
      <c r="P902" s="309">
        <v>30.71</v>
      </c>
      <c r="Q902" s="309">
        <v>1.83</v>
      </c>
      <c r="R902" s="310">
        <v>0.998</v>
      </c>
      <c r="S902" s="311">
        <v>45</v>
      </c>
      <c r="T902" s="312"/>
    </row>
    <row r="903" spans="1:20" x14ac:dyDescent="0.2">
      <c r="A903" s="312"/>
      <c r="B903" s="294" t="s">
        <v>9825</v>
      </c>
      <c r="C903" s="309">
        <v>25.7</v>
      </c>
      <c r="D903" s="309">
        <v>25.71</v>
      </c>
      <c r="E903" s="309">
        <v>-0.71</v>
      </c>
      <c r="F903" s="310">
        <v>1</v>
      </c>
      <c r="G903" s="309">
        <v>21.53</v>
      </c>
      <c r="H903" s="309">
        <v>22.17</v>
      </c>
      <c r="I903" s="309">
        <v>5.3</v>
      </c>
      <c r="J903" s="310">
        <v>0.97099999999999997</v>
      </c>
      <c r="K903" s="309">
        <v>24.9</v>
      </c>
      <c r="L903" s="309">
        <v>25.64</v>
      </c>
      <c r="M903" s="309">
        <v>6.13</v>
      </c>
      <c r="N903" s="310">
        <v>0.97099999999999997</v>
      </c>
      <c r="O903" s="309">
        <v>25.67</v>
      </c>
      <c r="P903" s="309">
        <v>25.82</v>
      </c>
      <c r="Q903" s="309">
        <v>2.8</v>
      </c>
      <c r="R903" s="310">
        <v>0.99399999999999999</v>
      </c>
      <c r="S903" s="311">
        <v>45</v>
      </c>
      <c r="T903" s="312"/>
    </row>
    <row r="904" spans="1:20" x14ac:dyDescent="0.2">
      <c r="A904" s="312"/>
      <c r="B904" s="294" t="s">
        <v>9826</v>
      </c>
      <c r="C904" s="309">
        <v>30.1</v>
      </c>
      <c r="D904" s="309">
        <v>30.13</v>
      </c>
      <c r="E904" s="309">
        <v>1.26</v>
      </c>
      <c r="F904" s="310">
        <v>0.999</v>
      </c>
      <c r="G904" s="309">
        <v>23.88</v>
      </c>
      <c r="H904" s="309">
        <v>24.44</v>
      </c>
      <c r="I904" s="309">
        <v>5.2</v>
      </c>
      <c r="J904" s="310">
        <v>0.97699999999999998</v>
      </c>
      <c r="K904" s="309">
        <v>27.63</v>
      </c>
      <c r="L904" s="309">
        <v>28.27</v>
      </c>
      <c r="M904" s="309">
        <v>6.02</v>
      </c>
      <c r="N904" s="310">
        <v>0.97699999999999998</v>
      </c>
      <c r="O904" s="309">
        <v>28.51</v>
      </c>
      <c r="P904" s="309">
        <v>28.66</v>
      </c>
      <c r="Q904" s="309">
        <v>2.96</v>
      </c>
      <c r="R904" s="310">
        <v>0.995</v>
      </c>
      <c r="S904" s="311">
        <v>45</v>
      </c>
      <c r="T904" s="312"/>
    </row>
    <row r="905" spans="1:20" x14ac:dyDescent="0.2">
      <c r="A905" s="312"/>
      <c r="B905" s="294" t="s">
        <v>9827</v>
      </c>
      <c r="C905" s="309">
        <v>28.66</v>
      </c>
      <c r="D905" s="309">
        <v>29.02</v>
      </c>
      <c r="E905" s="309">
        <v>4.54</v>
      </c>
      <c r="F905" s="310">
        <v>0.98799999999999999</v>
      </c>
      <c r="G905" s="309">
        <v>22.42</v>
      </c>
      <c r="H905" s="309">
        <v>22.63</v>
      </c>
      <c r="I905" s="309">
        <v>3.05</v>
      </c>
      <c r="J905" s="310">
        <v>0.99099999999999999</v>
      </c>
      <c r="K905" s="309">
        <v>27.43</v>
      </c>
      <c r="L905" s="309">
        <v>27.68</v>
      </c>
      <c r="M905" s="309">
        <v>3.73</v>
      </c>
      <c r="N905" s="310">
        <v>0.99099999999999999</v>
      </c>
      <c r="O905" s="309">
        <v>25.76</v>
      </c>
      <c r="P905" s="309">
        <v>26.32</v>
      </c>
      <c r="Q905" s="309">
        <v>5.42</v>
      </c>
      <c r="R905" s="310">
        <v>0.97899999999999998</v>
      </c>
      <c r="S905" s="311">
        <v>50</v>
      </c>
      <c r="T905" s="312"/>
    </row>
    <row r="906" spans="1:20" x14ac:dyDescent="0.2">
      <c r="A906" s="312"/>
      <c r="B906" s="294" t="s">
        <v>9828</v>
      </c>
      <c r="C906" s="309">
        <v>29.27</v>
      </c>
      <c r="D906" s="309">
        <v>29.58</v>
      </c>
      <c r="E906" s="309">
        <v>4.25</v>
      </c>
      <c r="F906" s="310">
        <v>0.99</v>
      </c>
      <c r="G906" s="309">
        <v>22.29</v>
      </c>
      <c r="H906" s="309">
        <v>22.41</v>
      </c>
      <c r="I906" s="309">
        <v>2.37</v>
      </c>
      <c r="J906" s="310">
        <v>0.99399999999999999</v>
      </c>
      <c r="K906" s="309">
        <v>27.26</v>
      </c>
      <c r="L906" s="309">
        <v>27.42</v>
      </c>
      <c r="M906" s="309">
        <v>2.9</v>
      </c>
      <c r="N906" s="310">
        <v>0.99399999999999999</v>
      </c>
      <c r="O906" s="309">
        <v>25.52</v>
      </c>
      <c r="P906" s="309">
        <v>25.98</v>
      </c>
      <c r="Q906" s="309">
        <v>4.8499999999999996</v>
      </c>
      <c r="R906" s="310">
        <v>0.98199999999999998</v>
      </c>
      <c r="S906" s="311">
        <v>50</v>
      </c>
      <c r="T906" s="312"/>
    </row>
    <row r="907" spans="1:20" x14ac:dyDescent="0.2">
      <c r="A907" s="312"/>
      <c r="B907" s="294" t="s">
        <v>9829</v>
      </c>
      <c r="C907" s="309">
        <v>21.77</v>
      </c>
      <c r="D907" s="309">
        <v>21.8</v>
      </c>
      <c r="E907" s="309">
        <v>-1.18</v>
      </c>
      <c r="F907" s="310">
        <v>0.999</v>
      </c>
      <c r="G907" s="309">
        <v>18.89</v>
      </c>
      <c r="H907" s="309">
        <v>19.54</v>
      </c>
      <c r="I907" s="309">
        <v>5.01</v>
      </c>
      <c r="J907" s="310">
        <v>0.96699999999999997</v>
      </c>
      <c r="K907" s="309">
        <v>22.4</v>
      </c>
      <c r="L907" s="309">
        <v>23.18</v>
      </c>
      <c r="M907" s="309">
        <v>5.94</v>
      </c>
      <c r="N907" s="310">
        <v>0.96699999999999997</v>
      </c>
      <c r="O907" s="309">
        <v>23.07</v>
      </c>
      <c r="P907" s="309">
        <v>23.2</v>
      </c>
      <c r="Q907" s="309">
        <v>2.4900000000000002</v>
      </c>
      <c r="R907" s="310">
        <v>0.99399999999999999</v>
      </c>
      <c r="S907" s="311">
        <v>50</v>
      </c>
      <c r="T907" s="312"/>
    </row>
    <row r="908" spans="1:20" x14ac:dyDescent="0.2">
      <c r="A908" s="312"/>
      <c r="B908" s="294" t="s">
        <v>9830</v>
      </c>
      <c r="C908" s="309">
        <v>23.33</v>
      </c>
      <c r="D908" s="309">
        <v>23.34</v>
      </c>
      <c r="E908" s="309">
        <v>-0.76</v>
      </c>
      <c r="F908" s="310">
        <v>0.999</v>
      </c>
      <c r="G908" s="309">
        <v>19.940000000000001</v>
      </c>
      <c r="H908" s="309">
        <v>20.54</v>
      </c>
      <c r="I908" s="309">
        <v>4.9399999999999995</v>
      </c>
      <c r="J908" s="310">
        <v>0.97099999999999997</v>
      </c>
      <c r="K908" s="309">
        <v>23.65</v>
      </c>
      <c r="L908" s="309">
        <v>24.37</v>
      </c>
      <c r="M908" s="309">
        <v>5.86</v>
      </c>
      <c r="N908" s="310">
        <v>0.97099999999999997</v>
      </c>
      <c r="O908" s="309">
        <v>24.34</v>
      </c>
      <c r="P908" s="309">
        <v>24.51</v>
      </c>
      <c r="Q908" s="309">
        <v>2.87</v>
      </c>
      <c r="R908" s="310">
        <v>0.99299999999999999</v>
      </c>
      <c r="S908" s="311">
        <v>50</v>
      </c>
      <c r="T908" s="312"/>
    </row>
    <row r="909" spans="1:20" x14ac:dyDescent="0.2">
      <c r="A909" s="312"/>
      <c r="B909" s="294" t="s">
        <v>9831</v>
      </c>
      <c r="C909" s="309">
        <v>0.33</v>
      </c>
      <c r="D909" s="309">
        <v>0.37</v>
      </c>
      <c r="E909" s="309">
        <v>0.16</v>
      </c>
      <c r="F909" s="310">
        <v>0.90200000000000002</v>
      </c>
      <c r="G909" s="309">
        <v>0.46</v>
      </c>
      <c r="H909" s="309">
        <v>0.53</v>
      </c>
      <c r="I909" s="309">
        <v>0.26</v>
      </c>
      <c r="J909" s="310">
        <v>0.86899999999999999</v>
      </c>
      <c r="K909" s="309">
        <v>0.46</v>
      </c>
      <c r="L909" s="309">
        <v>0.53</v>
      </c>
      <c r="M909" s="309">
        <v>0.26</v>
      </c>
      <c r="N909" s="310">
        <v>0.86899999999999999</v>
      </c>
      <c r="O909" s="309">
        <v>0.46</v>
      </c>
      <c r="P909" s="309">
        <v>0.51</v>
      </c>
      <c r="Q909" s="309">
        <v>0.22</v>
      </c>
      <c r="R909" s="310">
        <v>0.90100000000000002</v>
      </c>
      <c r="S909" s="311">
        <v>8</v>
      </c>
      <c r="T909" s="312"/>
    </row>
    <row r="910" spans="1:20" x14ac:dyDescent="0.2">
      <c r="A910" s="312"/>
      <c r="B910" s="294" t="s">
        <v>9832</v>
      </c>
      <c r="C910" s="309">
        <v>0.4</v>
      </c>
      <c r="D910" s="309">
        <v>0.44</v>
      </c>
      <c r="E910" s="309">
        <v>0.2</v>
      </c>
      <c r="F910" s="310">
        <v>0.89700000000000002</v>
      </c>
      <c r="G910" s="309">
        <v>0.5</v>
      </c>
      <c r="H910" s="309">
        <v>0.57999999999999996</v>
      </c>
      <c r="I910" s="309">
        <v>0.28000000000000003</v>
      </c>
      <c r="J910" s="310">
        <v>0.875</v>
      </c>
      <c r="K910" s="309">
        <v>0.5</v>
      </c>
      <c r="L910" s="309">
        <v>0.57999999999999996</v>
      </c>
      <c r="M910" s="309">
        <v>0.28000000000000003</v>
      </c>
      <c r="N910" s="310">
        <v>0.875</v>
      </c>
      <c r="O910" s="309">
        <v>0.5</v>
      </c>
      <c r="P910" s="309">
        <v>0.56000000000000005</v>
      </c>
      <c r="Q910" s="309">
        <v>0.25</v>
      </c>
      <c r="R910" s="310">
        <v>0.89900000000000002</v>
      </c>
      <c r="S910" s="311">
        <v>8</v>
      </c>
      <c r="T910" s="312"/>
    </row>
    <row r="911" spans="1:20" x14ac:dyDescent="0.2">
      <c r="A911" s="312"/>
      <c r="B911" s="294" t="s">
        <v>9833</v>
      </c>
      <c r="C911" s="309">
        <v>0.25</v>
      </c>
      <c r="D911" s="309">
        <v>0.28000000000000003</v>
      </c>
      <c r="E911" s="309">
        <v>0.12</v>
      </c>
      <c r="F911" s="310">
        <v>0.89900000000000002</v>
      </c>
      <c r="G911" s="309">
        <v>0.23</v>
      </c>
      <c r="H911" s="309">
        <v>0.25</v>
      </c>
      <c r="I911" s="309">
        <v>0.11</v>
      </c>
      <c r="J911" s="310">
        <v>0.90200000000000002</v>
      </c>
      <c r="K911" s="309">
        <v>0.23</v>
      </c>
      <c r="L911" s="309">
        <v>0.25</v>
      </c>
      <c r="M911" s="309">
        <v>0.11</v>
      </c>
      <c r="N911" s="310">
        <v>0.90200000000000002</v>
      </c>
      <c r="O911" s="309">
        <v>0.23</v>
      </c>
      <c r="P911" s="309">
        <v>0.26</v>
      </c>
      <c r="Q911" s="309">
        <v>0.11</v>
      </c>
      <c r="R911" s="310">
        <v>0.89500000000000002</v>
      </c>
      <c r="S911" s="311">
        <v>8</v>
      </c>
      <c r="T911" s="312"/>
    </row>
    <row r="912" spans="1:20" x14ac:dyDescent="0.2">
      <c r="A912" s="312"/>
      <c r="B912" s="294" t="s">
        <v>9834</v>
      </c>
      <c r="C912" s="309">
        <v>0.28000000000000003</v>
      </c>
      <c r="D912" s="309">
        <v>0.32</v>
      </c>
      <c r="E912" s="309">
        <v>0.15</v>
      </c>
      <c r="F912" s="310">
        <v>0.88700000000000001</v>
      </c>
      <c r="G912" s="309">
        <v>0.25</v>
      </c>
      <c r="H912" s="309">
        <v>0.28000000000000003</v>
      </c>
      <c r="I912" s="309">
        <v>0.12</v>
      </c>
      <c r="J912" s="310">
        <v>0.90200000000000002</v>
      </c>
      <c r="K912" s="309">
        <v>0.25</v>
      </c>
      <c r="L912" s="309">
        <v>0.28000000000000003</v>
      </c>
      <c r="M912" s="309">
        <v>0.12</v>
      </c>
      <c r="N912" s="310">
        <v>0.90200000000000002</v>
      </c>
      <c r="O912" s="309">
        <v>0.25</v>
      </c>
      <c r="P912" s="309">
        <v>0.28000000000000003</v>
      </c>
      <c r="Q912" s="309">
        <v>0.13</v>
      </c>
      <c r="R912" s="310">
        <v>0.88900000000000001</v>
      </c>
      <c r="S912" s="311">
        <v>8</v>
      </c>
      <c r="T912" s="312"/>
    </row>
    <row r="913" spans="1:20" x14ac:dyDescent="0.2">
      <c r="A913" s="312"/>
      <c r="B913" s="294" t="s">
        <v>9835</v>
      </c>
      <c r="C913" s="309">
        <v>93.41</v>
      </c>
      <c r="D913" s="309">
        <v>96.07</v>
      </c>
      <c r="E913" s="309">
        <v>22.46</v>
      </c>
      <c r="F913" s="310">
        <v>0.97199999999999998</v>
      </c>
      <c r="G913" s="309">
        <v>74.900000000000006</v>
      </c>
      <c r="H913" s="309">
        <v>75.489999999999995</v>
      </c>
      <c r="I913" s="309">
        <v>9.4</v>
      </c>
      <c r="J913" s="310">
        <v>0.99199999999999999</v>
      </c>
      <c r="K913" s="309">
        <v>90.97</v>
      </c>
      <c r="L913" s="309">
        <v>91.68</v>
      </c>
      <c r="M913" s="309">
        <v>11.42</v>
      </c>
      <c r="N913" s="310">
        <v>0.99199999999999999</v>
      </c>
      <c r="O913" s="309">
        <v>79.959999999999994</v>
      </c>
      <c r="P913" s="309">
        <v>80.63</v>
      </c>
      <c r="Q913" s="309">
        <v>10.36</v>
      </c>
      <c r="R913" s="310">
        <v>0.99199999999999999</v>
      </c>
      <c r="S913" s="311">
        <v>180</v>
      </c>
      <c r="T913" s="312"/>
    </row>
    <row r="914" spans="1:20" x14ac:dyDescent="0.2">
      <c r="A914" s="312"/>
      <c r="B914" s="294" t="s">
        <v>9836</v>
      </c>
      <c r="C914" s="309">
        <v>81</v>
      </c>
      <c r="D914" s="309">
        <v>82.14</v>
      </c>
      <c r="E914" s="309">
        <v>13.67</v>
      </c>
      <c r="F914" s="310">
        <v>0.98599999999999999</v>
      </c>
      <c r="G914" s="309">
        <v>68.59</v>
      </c>
      <c r="H914" s="309">
        <v>69.3</v>
      </c>
      <c r="I914" s="309">
        <v>9.89</v>
      </c>
      <c r="J914" s="310">
        <v>0.99</v>
      </c>
      <c r="K914" s="309">
        <v>83.3</v>
      </c>
      <c r="L914" s="309">
        <v>84.16</v>
      </c>
      <c r="M914" s="309">
        <v>12.01</v>
      </c>
      <c r="N914" s="310">
        <v>0.99</v>
      </c>
      <c r="O914" s="309">
        <v>73.239999999999995</v>
      </c>
      <c r="P914" s="309">
        <v>73.44</v>
      </c>
      <c r="Q914" s="309">
        <v>5.42</v>
      </c>
      <c r="R914" s="310">
        <v>0.997</v>
      </c>
      <c r="S914" s="311">
        <v>180</v>
      </c>
      <c r="T914" s="312"/>
    </row>
    <row r="915" spans="1:20" x14ac:dyDescent="0.2">
      <c r="A915" s="312"/>
      <c r="B915" s="294" t="s">
        <v>9837</v>
      </c>
      <c r="C915" s="309">
        <v>61.01</v>
      </c>
      <c r="D915" s="309">
        <v>61.2</v>
      </c>
      <c r="E915" s="309">
        <v>4.8499999999999996</v>
      </c>
      <c r="F915" s="310">
        <v>0.997</v>
      </c>
      <c r="G915" s="309">
        <v>56.91</v>
      </c>
      <c r="H915" s="309">
        <v>57.38</v>
      </c>
      <c r="I915" s="309">
        <v>7.34</v>
      </c>
      <c r="J915" s="310">
        <v>0.99199999999999999</v>
      </c>
      <c r="K915" s="309">
        <v>57.43</v>
      </c>
      <c r="L915" s="309">
        <v>57.91</v>
      </c>
      <c r="M915" s="309">
        <v>7.41</v>
      </c>
      <c r="N915" s="310">
        <v>0.99199999999999999</v>
      </c>
      <c r="O915" s="309">
        <v>57.75</v>
      </c>
      <c r="P915" s="309">
        <v>57.75</v>
      </c>
      <c r="Q915" s="309">
        <v>0.17</v>
      </c>
      <c r="R915" s="310">
        <v>1</v>
      </c>
      <c r="S915" s="311">
        <v>180</v>
      </c>
      <c r="T915" s="312"/>
    </row>
    <row r="916" spans="1:20" x14ac:dyDescent="0.2">
      <c r="A916" s="312"/>
      <c r="B916" s="294" t="s">
        <v>9838</v>
      </c>
      <c r="C916" s="309">
        <v>61.71</v>
      </c>
      <c r="D916" s="309">
        <v>61.92</v>
      </c>
      <c r="E916" s="309">
        <v>5.05</v>
      </c>
      <c r="F916" s="310">
        <v>0.997</v>
      </c>
      <c r="G916" s="309">
        <v>57.75</v>
      </c>
      <c r="H916" s="309">
        <v>58.16</v>
      </c>
      <c r="I916" s="309">
        <v>6.88</v>
      </c>
      <c r="J916" s="310">
        <v>0.99299999999999999</v>
      </c>
      <c r="K916" s="309">
        <v>58.28</v>
      </c>
      <c r="L916" s="309">
        <v>58.69</v>
      </c>
      <c r="M916" s="309">
        <v>6.95</v>
      </c>
      <c r="N916" s="310">
        <v>0.99299999999999999</v>
      </c>
      <c r="O916" s="309">
        <v>58.61</v>
      </c>
      <c r="P916" s="309">
        <v>58.85</v>
      </c>
      <c r="Q916" s="309">
        <v>5.34</v>
      </c>
      <c r="R916" s="310">
        <v>0.996</v>
      </c>
      <c r="S916" s="311">
        <v>180</v>
      </c>
      <c r="T916" s="312"/>
    </row>
    <row r="917" spans="1:20" x14ac:dyDescent="0.2">
      <c r="A917" s="312"/>
      <c r="B917" s="294" t="s">
        <v>9839</v>
      </c>
      <c r="C917" s="309">
        <v>5.94</v>
      </c>
      <c r="D917" s="309">
        <v>6.48</v>
      </c>
      <c r="E917" s="309">
        <v>2.58</v>
      </c>
      <c r="F917" s="310">
        <v>0.91700000000000004</v>
      </c>
      <c r="G917" s="309">
        <v>3.4</v>
      </c>
      <c r="H917" s="309">
        <v>3.78</v>
      </c>
      <c r="I917" s="309">
        <v>1.64</v>
      </c>
      <c r="J917" s="310">
        <v>0.90100000000000002</v>
      </c>
      <c r="K917" s="309">
        <v>6.66</v>
      </c>
      <c r="L917" s="309">
        <v>7.39</v>
      </c>
      <c r="M917" s="309">
        <v>3.2</v>
      </c>
      <c r="N917" s="310">
        <v>0.90100000000000002</v>
      </c>
      <c r="O917" s="309">
        <v>6</v>
      </c>
      <c r="P917" s="309">
        <v>6.68</v>
      </c>
      <c r="Q917" s="309">
        <v>2.95</v>
      </c>
      <c r="R917" s="310">
        <v>0.89800000000000002</v>
      </c>
      <c r="S917" s="311">
        <v>15</v>
      </c>
      <c r="T917" s="312"/>
    </row>
    <row r="918" spans="1:20" x14ac:dyDescent="0.2">
      <c r="A918" s="312"/>
      <c r="B918" s="294" t="s">
        <v>9840</v>
      </c>
      <c r="C918" s="309">
        <v>5.47</v>
      </c>
      <c r="D918" s="309">
        <v>5.96</v>
      </c>
      <c r="E918" s="309">
        <v>2.37</v>
      </c>
      <c r="F918" s="310">
        <v>0.91800000000000004</v>
      </c>
      <c r="G918" s="309">
        <v>2.72</v>
      </c>
      <c r="H918" s="309">
        <v>2.89</v>
      </c>
      <c r="I918" s="309">
        <v>1</v>
      </c>
      <c r="J918" s="310">
        <v>0.93899999999999995</v>
      </c>
      <c r="K918" s="309">
        <v>5.31</v>
      </c>
      <c r="L918" s="309">
        <v>5.66</v>
      </c>
      <c r="M918" s="309">
        <v>1.95</v>
      </c>
      <c r="N918" s="310">
        <v>0.93899999999999995</v>
      </c>
      <c r="O918" s="309">
        <v>4.78</v>
      </c>
      <c r="P918" s="309">
        <v>5.15</v>
      </c>
      <c r="Q918" s="309">
        <v>1.9</v>
      </c>
      <c r="R918" s="310">
        <v>0.92900000000000005</v>
      </c>
      <c r="S918" s="311">
        <v>15</v>
      </c>
      <c r="T918" s="312"/>
    </row>
    <row r="919" spans="1:20" x14ac:dyDescent="0.2">
      <c r="A919" s="312"/>
      <c r="B919" s="294" t="s">
        <v>9841</v>
      </c>
      <c r="C919" s="309">
        <v>4.8499999999999996</v>
      </c>
      <c r="D919" s="309">
        <v>5.03</v>
      </c>
      <c r="E919" s="309">
        <v>1.31</v>
      </c>
      <c r="F919" s="310">
        <v>0.96499999999999997</v>
      </c>
      <c r="G919" s="309">
        <v>2.39</v>
      </c>
      <c r="H919" s="309">
        <v>2.68</v>
      </c>
      <c r="I919" s="309">
        <v>1.23</v>
      </c>
      <c r="J919" s="310">
        <v>0.89</v>
      </c>
      <c r="K919" s="309">
        <v>2.4</v>
      </c>
      <c r="L919" s="309">
        <v>2.7</v>
      </c>
      <c r="M919" s="309">
        <v>1.23</v>
      </c>
      <c r="N919" s="310">
        <v>0.89</v>
      </c>
      <c r="O919" s="309">
        <v>2.37</v>
      </c>
      <c r="P919" s="309">
        <v>2.67</v>
      </c>
      <c r="Q919" s="309">
        <v>1.22</v>
      </c>
      <c r="R919" s="310">
        <v>0.88900000000000001</v>
      </c>
      <c r="S919" s="311">
        <v>15</v>
      </c>
      <c r="T919" s="312"/>
    </row>
    <row r="920" spans="1:20" x14ac:dyDescent="0.2">
      <c r="A920" s="312"/>
      <c r="B920" s="294" t="s">
        <v>9842</v>
      </c>
      <c r="C920" s="309">
        <v>4.8499999999999996</v>
      </c>
      <c r="D920" s="309">
        <v>5.03</v>
      </c>
      <c r="E920" s="309">
        <v>1.33</v>
      </c>
      <c r="F920" s="310">
        <v>0.96399999999999997</v>
      </c>
      <c r="G920" s="309">
        <v>2.08</v>
      </c>
      <c r="H920" s="309">
        <v>2.2400000000000002</v>
      </c>
      <c r="I920" s="309">
        <v>0.85</v>
      </c>
      <c r="J920" s="310">
        <v>0.92500000000000004</v>
      </c>
      <c r="K920" s="309">
        <v>2.09</v>
      </c>
      <c r="L920" s="309">
        <v>2.2599999999999998</v>
      </c>
      <c r="M920" s="309">
        <v>0.86</v>
      </c>
      <c r="N920" s="310">
        <v>0.92500000000000004</v>
      </c>
      <c r="O920" s="309">
        <v>2.06</v>
      </c>
      <c r="P920" s="309">
        <v>2.23</v>
      </c>
      <c r="Q920" s="309">
        <v>0.85</v>
      </c>
      <c r="R920" s="310">
        <v>0.92500000000000004</v>
      </c>
      <c r="S920" s="311">
        <v>15</v>
      </c>
      <c r="T920" s="312"/>
    </row>
    <row r="921" spans="1:20" x14ac:dyDescent="0.2">
      <c r="A921" s="312"/>
      <c r="B921" s="294" t="s">
        <v>9843</v>
      </c>
      <c r="C921" s="309">
        <v>31.45</v>
      </c>
      <c r="D921" s="309">
        <v>32.06</v>
      </c>
      <c r="E921" s="309">
        <v>6.24</v>
      </c>
      <c r="F921" s="310">
        <v>0.98099999999999998</v>
      </c>
      <c r="G921" s="309">
        <v>27.25</v>
      </c>
      <c r="H921" s="309">
        <v>27.3</v>
      </c>
      <c r="I921" s="309">
        <v>1.65</v>
      </c>
      <c r="J921" s="310">
        <v>0.998</v>
      </c>
      <c r="K921" s="309">
        <v>33.85</v>
      </c>
      <c r="L921" s="309">
        <v>33.909999999999997</v>
      </c>
      <c r="M921" s="309">
        <v>2.0499999999999998</v>
      </c>
      <c r="N921" s="310">
        <v>0.998</v>
      </c>
      <c r="O921" s="309">
        <v>35.64</v>
      </c>
      <c r="P921" s="309">
        <v>36.15</v>
      </c>
      <c r="Q921" s="309">
        <v>6.1</v>
      </c>
      <c r="R921" s="310">
        <v>0.98599999999999999</v>
      </c>
      <c r="S921" s="311">
        <v>50</v>
      </c>
      <c r="T921" s="312"/>
    </row>
    <row r="922" spans="1:20" x14ac:dyDescent="0.2">
      <c r="A922" s="312"/>
      <c r="B922" s="294" t="s">
        <v>9844</v>
      </c>
      <c r="C922" s="309">
        <v>30.77</v>
      </c>
      <c r="D922" s="309">
        <v>31.29</v>
      </c>
      <c r="E922" s="309">
        <v>5.7</v>
      </c>
      <c r="F922" s="310">
        <v>0.98299999999999998</v>
      </c>
      <c r="G922" s="309">
        <v>26.79</v>
      </c>
      <c r="H922" s="309">
        <v>26.83</v>
      </c>
      <c r="I922" s="309">
        <v>1.39</v>
      </c>
      <c r="J922" s="310">
        <v>0.999</v>
      </c>
      <c r="K922" s="309">
        <v>33.28</v>
      </c>
      <c r="L922" s="309">
        <v>33.33</v>
      </c>
      <c r="M922" s="309">
        <v>1.73</v>
      </c>
      <c r="N922" s="310">
        <v>0.999</v>
      </c>
      <c r="O922" s="309">
        <v>35.06</v>
      </c>
      <c r="P922" s="309">
        <v>35.450000000000003</v>
      </c>
      <c r="Q922" s="309">
        <v>5.22</v>
      </c>
      <c r="R922" s="310">
        <v>0.98899999999999999</v>
      </c>
      <c r="S922" s="311">
        <v>50</v>
      </c>
      <c r="T922" s="312"/>
    </row>
    <row r="923" spans="1:20" x14ac:dyDescent="0.2">
      <c r="A923" s="312"/>
      <c r="B923" s="294" t="s">
        <v>9845</v>
      </c>
      <c r="C923" s="309">
        <v>15.62</v>
      </c>
      <c r="D923" s="309">
        <v>15.68</v>
      </c>
      <c r="E923" s="309">
        <v>-1.42</v>
      </c>
      <c r="F923" s="310">
        <v>0.996</v>
      </c>
      <c r="G923" s="309">
        <v>18.21</v>
      </c>
      <c r="H923" s="309">
        <v>18.34</v>
      </c>
      <c r="I923" s="309">
        <v>2.17</v>
      </c>
      <c r="J923" s="310">
        <v>0.99299999999999999</v>
      </c>
      <c r="K923" s="309">
        <v>20.56</v>
      </c>
      <c r="L923" s="309">
        <v>20.71</v>
      </c>
      <c r="M923" s="309">
        <v>2.4500000000000002</v>
      </c>
      <c r="N923" s="310">
        <v>0.99299999999999999</v>
      </c>
      <c r="O923" s="309">
        <v>20.72</v>
      </c>
      <c r="P923" s="309">
        <v>20.99</v>
      </c>
      <c r="Q923" s="309">
        <v>3.33</v>
      </c>
      <c r="R923" s="310">
        <v>0.98699999999999999</v>
      </c>
      <c r="S923" s="311">
        <v>50</v>
      </c>
      <c r="T923" s="312"/>
    </row>
    <row r="924" spans="1:20" x14ac:dyDescent="0.2">
      <c r="A924" s="312"/>
      <c r="B924" s="294" t="s">
        <v>9846</v>
      </c>
      <c r="C924" s="309">
        <v>17.43</v>
      </c>
      <c r="D924" s="309">
        <v>17.440000000000001</v>
      </c>
      <c r="E924" s="309">
        <v>-0.37</v>
      </c>
      <c r="F924" s="310">
        <v>1</v>
      </c>
      <c r="G924" s="309">
        <v>21.34</v>
      </c>
      <c r="H924" s="309">
        <v>21.54</v>
      </c>
      <c r="I924" s="309">
        <v>2.95</v>
      </c>
      <c r="J924" s="310">
        <v>0.99099999999999999</v>
      </c>
      <c r="K924" s="309">
        <v>24.1</v>
      </c>
      <c r="L924" s="309">
        <v>24.33</v>
      </c>
      <c r="M924" s="309">
        <v>3.34</v>
      </c>
      <c r="N924" s="310">
        <v>0.99099999999999999</v>
      </c>
      <c r="O924" s="309">
        <v>24.28</v>
      </c>
      <c r="P924" s="309">
        <v>24.8</v>
      </c>
      <c r="Q924" s="309">
        <v>5.07</v>
      </c>
      <c r="R924" s="310">
        <v>0.97899999999999998</v>
      </c>
      <c r="S924" s="311">
        <v>50</v>
      </c>
      <c r="T924" s="312"/>
    </row>
    <row r="925" spans="1:20" x14ac:dyDescent="0.2">
      <c r="A925" s="312"/>
      <c r="B925" s="294" t="s">
        <v>9847</v>
      </c>
      <c r="C925" s="309">
        <v>35.42</v>
      </c>
      <c r="D925" s="309">
        <v>35.44</v>
      </c>
      <c r="E925" s="309">
        <v>-1.19</v>
      </c>
      <c r="F925" s="310">
        <v>0.999</v>
      </c>
      <c r="G925" s="309">
        <v>0</v>
      </c>
      <c r="H925" s="309">
        <v>0</v>
      </c>
      <c r="I925" s="309">
        <v>0</v>
      </c>
      <c r="J925" s="310"/>
      <c r="K925" s="309">
        <v>0</v>
      </c>
      <c r="L925" s="309">
        <v>0</v>
      </c>
      <c r="M925" s="309">
        <v>0</v>
      </c>
      <c r="N925" s="310"/>
      <c r="O925" s="309"/>
      <c r="P925" s="309"/>
      <c r="Q925" s="309"/>
      <c r="R925" s="310"/>
      <c r="S925" s="311"/>
      <c r="T925" s="312"/>
    </row>
    <row r="926" spans="1:20" x14ac:dyDescent="0.2">
      <c r="A926" s="312"/>
      <c r="B926" s="294" t="s">
        <v>9848</v>
      </c>
      <c r="C926" s="309">
        <v>33.79</v>
      </c>
      <c r="D926" s="309">
        <v>33.86</v>
      </c>
      <c r="E926" s="309">
        <v>-2.1</v>
      </c>
      <c r="F926" s="310">
        <v>0.998</v>
      </c>
      <c r="G926" s="309">
        <v>0</v>
      </c>
      <c r="H926" s="309">
        <v>0</v>
      </c>
      <c r="I926" s="309">
        <v>0</v>
      </c>
      <c r="J926" s="310"/>
      <c r="K926" s="309">
        <v>0</v>
      </c>
      <c r="L926" s="309">
        <v>0</v>
      </c>
      <c r="M926" s="309">
        <v>0</v>
      </c>
      <c r="N926" s="310"/>
      <c r="O926" s="309"/>
      <c r="P926" s="309"/>
      <c r="Q926" s="309"/>
      <c r="R926" s="310"/>
      <c r="S926" s="311"/>
      <c r="T926" s="312"/>
    </row>
    <row r="927" spans="1:20" x14ac:dyDescent="0.2">
      <c r="A927" s="312"/>
      <c r="B927" s="294" t="s">
        <v>9849</v>
      </c>
      <c r="C927" s="309">
        <v>20.059999999999999</v>
      </c>
      <c r="D927" s="309">
        <v>22.27</v>
      </c>
      <c r="E927" s="309">
        <v>-9.67</v>
      </c>
      <c r="F927" s="310">
        <v>0.90100000000000002</v>
      </c>
      <c r="G927" s="309">
        <v>0</v>
      </c>
      <c r="H927" s="309">
        <v>0</v>
      </c>
      <c r="I927" s="309">
        <v>0</v>
      </c>
      <c r="J927" s="310"/>
      <c r="K927" s="309">
        <v>0</v>
      </c>
      <c r="L927" s="309">
        <v>0</v>
      </c>
      <c r="M927" s="309">
        <v>0</v>
      </c>
      <c r="N927" s="310"/>
      <c r="O927" s="309"/>
      <c r="P927" s="309"/>
      <c r="Q927" s="309"/>
      <c r="R927" s="310"/>
      <c r="S927" s="311"/>
      <c r="T927" s="312"/>
    </row>
    <row r="928" spans="1:20" x14ac:dyDescent="0.2">
      <c r="A928" s="312"/>
      <c r="B928" s="294" t="s">
        <v>9850</v>
      </c>
      <c r="C928" s="309">
        <v>23.07</v>
      </c>
      <c r="D928" s="309">
        <v>24.58</v>
      </c>
      <c r="E928" s="309">
        <v>-8.4700000000000006</v>
      </c>
      <c r="F928" s="310">
        <v>0.93899999999999995</v>
      </c>
      <c r="G928" s="309">
        <v>0</v>
      </c>
      <c r="H928" s="309">
        <v>0</v>
      </c>
      <c r="I928" s="309">
        <v>0</v>
      </c>
      <c r="J928" s="310"/>
      <c r="K928" s="309">
        <v>0</v>
      </c>
      <c r="L928" s="309">
        <v>0</v>
      </c>
      <c r="M928" s="309">
        <v>0</v>
      </c>
      <c r="N928" s="310"/>
      <c r="O928" s="309"/>
      <c r="P928" s="309"/>
      <c r="Q928" s="309"/>
      <c r="R928" s="310"/>
      <c r="S928" s="311"/>
      <c r="T928" s="312"/>
    </row>
    <row r="929" spans="1:20" x14ac:dyDescent="0.2">
      <c r="A929" s="312"/>
      <c r="B929" s="294" t="s">
        <v>9851</v>
      </c>
      <c r="C929" s="309">
        <v>31.05</v>
      </c>
      <c r="D929" s="309">
        <v>32.86</v>
      </c>
      <c r="E929" s="309">
        <v>10.76</v>
      </c>
      <c r="F929" s="310">
        <v>0.94499999999999995</v>
      </c>
      <c r="G929" s="309">
        <v>26.15</v>
      </c>
      <c r="H929" s="309">
        <v>26.6</v>
      </c>
      <c r="I929" s="309">
        <v>4.87</v>
      </c>
      <c r="J929" s="310">
        <v>0.98299999999999998</v>
      </c>
      <c r="K929" s="309">
        <v>28.67</v>
      </c>
      <c r="L929" s="309">
        <v>29.17</v>
      </c>
      <c r="M929" s="309">
        <v>5.34</v>
      </c>
      <c r="N929" s="310">
        <v>0.98299999999999998</v>
      </c>
      <c r="O929" s="309">
        <v>25.59</v>
      </c>
      <c r="P929" s="309">
        <v>26.37</v>
      </c>
      <c r="Q929" s="309">
        <v>6.37</v>
      </c>
      <c r="R929" s="310">
        <v>0.97</v>
      </c>
      <c r="S929" s="311">
        <v>55</v>
      </c>
      <c r="T929" s="312"/>
    </row>
    <row r="930" spans="1:20" x14ac:dyDescent="0.2">
      <c r="A930" s="312"/>
      <c r="B930" s="294" t="s">
        <v>9852</v>
      </c>
      <c r="C930" s="309">
        <v>26.98</v>
      </c>
      <c r="D930" s="309">
        <v>28.13</v>
      </c>
      <c r="E930" s="309">
        <v>7.95</v>
      </c>
      <c r="F930" s="310">
        <v>0.95899999999999996</v>
      </c>
      <c r="G930" s="309">
        <v>23.83</v>
      </c>
      <c r="H930" s="309">
        <v>24.08</v>
      </c>
      <c r="I930" s="309">
        <v>3.45</v>
      </c>
      <c r="J930" s="310">
        <v>0.99</v>
      </c>
      <c r="K930" s="309">
        <v>26.12</v>
      </c>
      <c r="L930" s="309">
        <v>26.4</v>
      </c>
      <c r="M930" s="309">
        <v>3.78</v>
      </c>
      <c r="N930" s="310">
        <v>0.99</v>
      </c>
      <c r="O930" s="309">
        <v>23.32</v>
      </c>
      <c r="P930" s="309">
        <v>23.79</v>
      </c>
      <c r="Q930" s="309">
        <v>4.68</v>
      </c>
      <c r="R930" s="310">
        <v>0.98</v>
      </c>
      <c r="S930" s="311">
        <v>55</v>
      </c>
      <c r="T930" s="312"/>
    </row>
    <row r="931" spans="1:20" x14ac:dyDescent="0.2">
      <c r="A931" s="312"/>
      <c r="B931" s="294" t="s">
        <v>9853</v>
      </c>
      <c r="C931" s="309">
        <v>25.35</v>
      </c>
      <c r="D931" s="309">
        <v>25.66</v>
      </c>
      <c r="E931" s="309">
        <v>3.98</v>
      </c>
      <c r="F931" s="310">
        <v>0.98799999999999999</v>
      </c>
      <c r="G931" s="309">
        <v>24.1</v>
      </c>
      <c r="H931" s="309">
        <v>24.11</v>
      </c>
      <c r="I931" s="309">
        <v>0.56999999999999995</v>
      </c>
      <c r="J931" s="310">
        <v>1</v>
      </c>
      <c r="K931" s="309">
        <v>26.44</v>
      </c>
      <c r="L931" s="309">
        <v>26.45</v>
      </c>
      <c r="M931" s="309">
        <v>0.63</v>
      </c>
      <c r="N931" s="310">
        <v>1</v>
      </c>
      <c r="O931" s="309">
        <v>27.17</v>
      </c>
      <c r="P931" s="309">
        <v>27.3</v>
      </c>
      <c r="Q931" s="309">
        <v>2.72</v>
      </c>
      <c r="R931" s="310">
        <v>0.995</v>
      </c>
      <c r="S931" s="311">
        <v>55</v>
      </c>
      <c r="T931" s="312"/>
    </row>
    <row r="932" spans="1:20" x14ac:dyDescent="0.2">
      <c r="A932" s="312"/>
      <c r="B932" s="294" t="s">
        <v>9854</v>
      </c>
      <c r="C932" s="309">
        <v>22.88</v>
      </c>
      <c r="D932" s="309">
        <v>23.2</v>
      </c>
      <c r="E932" s="309">
        <v>3.85</v>
      </c>
      <c r="F932" s="310">
        <v>0.98599999999999999</v>
      </c>
      <c r="G932" s="309">
        <v>22.4</v>
      </c>
      <c r="H932" s="309">
        <v>22.4</v>
      </c>
      <c r="I932" s="309">
        <v>-0.24</v>
      </c>
      <c r="J932" s="310">
        <v>1</v>
      </c>
      <c r="K932" s="309">
        <v>24.58</v>
      </c>
      <c r="L932" s="309">
        <v>24.58</v>
      </c>
      <c r="M932" s="309">
        <v>-0.26</v>
      </c>
      <c r="N932" s="310">
        <v>1</v>
      </c>
      <c r="O932" s="309">
        <v>25.24</v>
      </c>
      <c r="P932" s="309">
        <v>25.36</v>
      </c>
      <c r="Q932" s="309">
        <v>2.48</v>
      </c>
      <c r="R932" s="310">
        <v>0.995</v>
      </c>
      <c r="S932" s="311">
        <v>55</v>
      </c>
      <c r="T932" s="312"/>
    </row>
    <row r="933" spans="1:20" x14ac:dyDescent="0.2">
      <c r="A933" s="312"/>
      <c r="B933" s="294" t="s">
        <v>9855</v>
      </c>
      <c r="C933" s="309">
        <v>28.25</v>
      </c>
      <c r="D933" s="309">
        <v>29.1</v>
      </c>
      <c r="E933" s="309">
        <v>6.99</v>
      </c>
      <c r="F933" s="310">
        <v>0.97099999999999997</v>
      </c>
      <c r="G933" s="309">
        <v>25.62</v>
      </c>
      <c r="H933" s="309">
        <v>26.58</v>
      </c>
      <c r="I933" s="309">
        <v>7.05</v>
      </c>
      <c r="J933" s="310">
        <v>0.96399999999999997</v>
      </c>
      <c r="K933" s="309">
        <v>29.66</v>
      </c>
      <c r="L933" s="309">
        <v>30.76</v>
      </c>
      <c r="M933" s="309">
        <v>8.17</v>
      </c>
      <c r="N933" s="310">
        <v>0.96399999999999997</v>
      </c>
      <c r="O933" s="309">
        <v>27.37</v>
      </c>
      <c r="P933" s="309">
        <v>27.71</v>
      </c>
      <c r="Q933" s="309">
        <v>4.34</v>
      </c>
      <c r="R933" s="310">
        <v>0.98799999999999999</v>
      </c>
      <c r="S933" s="311">
        <v>50</v>
      </c>
      <c r="T933" s="312"/>
    </row>
    <row r="934" spans="1:20" x14ac:dyDescent="0.2">
      <c r="A934" s="312"/>
      <c r="B934" s="294" t="s">
        <v>9856</v>
      </c>
      <c r="C934" s="309">
        <v>28.62</v>
      </c>
      <c r="D934" s="309">
        <v>29.47</v>
      </c>
      <c r="E934" s="309">
        <v>7.02</v>
      </c>
      <c r="F934" s="310">
        <v>0.97099999999999997</v>
      </c>
      <c r="G934" s="309">
        <v>25.67</v>
      </c>
      <c r="H934" s="309">
        <v>26.59</v>
      </c>
      <c r="I934" s="309">
        <v>6.93</v>
      </c>
      <c r="J934" s="310">
        <v>0.96499999999999997</v>
      </c>
      <c r="K934" s="309">
        <v>29.71</v>
      </c>
      <c r="L934" s="309">
        <v>30.78</v>
      </c>
      <c r="M934" s="309">
        <v>8.0299999999999994</v>
      </c>
      <c r="N934" s="310">
        <v>0.96499999999999997</v>
      </c>
      <c r="O934" s="309">
        <v>27.46</v>
      </c>
      <c r="P934" s="309">
        <v>27.78</v>
      </c>
      <c r="Q934" s="309">
        <v>4.2</v>
      </c>
      <c r="R934" s="310">
        <v>0.98899999999999999</v>
      </c>
      <c r="S934" s="311">
        <v>50</v>
      </c>
      <c r="T934" s="312"/>
    </row>
    <row r="935" spans="1:20" x14ac:dyDescent="0.2">
      <c r="A935" s="312"/>
      <c r="B935" s="294" t="s">
        <v>9857</v>
      </c>
      <c r="C935" s="309">
        <v>20.89</v>
      </c>
      <c r="D935" s="309">
        <v>20.98</v>
      </c>
      <c r="E935" s="309">
        <v>1.96</v>
      </c>
      <c r="F935" s="310">
        <v>0.996</v>
      </c>
      <c r="G935" s="309">
        <v>20.329999999999998</v>
      </c>
      <c r="H935" s="309">
        <v>20.65</v>
      </c>
      <c r="I935" s="309">
        <v>3.64</v>
      </c>
      <c r="J935" s="310">
        <v>0.98399999999999999</v>
      </c>
      <c r="K935" s="309">
        <v>23.15</v>
      </c>
      <c r="L935" s="309">
        <v>23.52</v>
      </c>
      <c r="M935" s="309">
        <v>4.1500000000000004</v>
      </c>
      <c r="N935" s="310">
        <v>0.98399999999999999</v>
      </c>
      <c r="O935" s="309">
        <v>23.36</v>
      </c>
      <c r="P935" s="309">
        <v>23.37</v>
      </c>
      <c r="Q935" s="309">
        <v>0.57999999999999996</v>
      </c>
      <c r="R935" s="310">
        <v>1</v>
      </c>
      <c r="S935" s="311">
        <v>50</v>
      </c>
      <c r="T935" s="312"/>
    </row>
    <row r="936" spans="1:20" x14ac:dyDescent="0.2">
      <c r="A936" s="312"/>
      <c r="B936" s="294" t="s">
        <v>9858</v>
      </c>
      <c r="C936" s="309">
        <v>25.63</v>
      </c>
      <c r="D936" s="309">
        <v>25.87</v>
      </c>
      <c r="E936" s="309">
        <v>3.51</v>
      </c>
      <c r="F936" s="310">
        <v>0.99099999999999999</v>
      </c>
      <c r="G936" s="309">
        <v>23.78</v>
      </c>
      <c r="H936" s="309">
        <v>24.06</v>
      </c>
      <c r="I936" s="309">
        <v>3.65</v>
      </c>
      <c r="J936" s="310">
        <v>0.98799999999999999</v>
      </c>
      <c r="K936" s="309">
        <v>27.08</v>
      </c>
      <c r="L936" s="309">
        <v>27.4</v>
      </c>
      <c r="M936" s="309">
        <v>4.16</v>
      </c>
      <c r="N936" s="310">
        <v>0.98799999999999999</v>
      </c>
      <c r="O936" s="309">
        <v>27.38</v>
      </c>
      <c r="P936" s="309">
        <v>27.42</v>
      </c>
      <c r="Q936" s="309">
        <v>1.41</v>
      </c>
      <c r="R936" s="310">
        <v>0.999</v>
      </c>
      <c r="S936" s="311">
        <v>50</v>
      </c>
      <c r="T936" s="312"/>
    </row>
    <row r="937" spans="1:20" x14ac:dyDescent="0.2">
      <c r="A937" s="312"/>
      <c r="B937" s="294" t="s">
        <v>9859</v>
      </c>
      <c r="C937" s="309">
        <v>23.7</v>
      </c>
      <c r="D937" s="309">
        <v>25.63</v>
      </c>
      <c r="E937" s="309">
        <v>9.74</v>
      </c>
      <c r="F937" s="310">
        <v>0.92500000000000004</v>
      </c>
      <c r="G937" s="309">
        <v>11.08</v>
      </c>
      <c r="H937" s="309">
        <v>11.08</v>
      </c>
      <c r="I937" s="309">
        <v>0.15</v>
      </c>
      <c r="J937" s="310">
        <v>1</v>
      </c>
      <c r="K937" s="309">
        <v>12.67</v>
      </c>
      <c r="L937" s="309">
        <v>12.67</v>
      </c>
      <c r="M937" s="309">
        <v>0.17</v>
      </c>
      <c r="N937" s="310">
        <v>1</v>
      </c>
      <c r="O937" s="309">
        <v>10.85</v>
      </c>
      <c r="P937" s="309">
        <v>10.87</v>
      </c>
      <c r="Q937" s="309">
        <v>0.63</v>
      </c>
      <c r="R937" s="310">
        <v>0.998</v>
      </c>
      <c r="S937" s="311">
        <v>25</v>
      </c>
      <c r="T937" s="312"/>
    </row>
    <row r="938" spans="1:20" x14ac:dyDescent="0.2">
      <c r="A938" s="312"/>
      <c r="B938" s="294" t="s">
        <v>9860</v>
      </c>
      <c r="C938" s="309">
        <v>20.99</v>
      </c>
      <c r="D938" s="309">
        <v>21.76</v>
      </c>
      <c r="E938" s="309">
        <v>5.74</v>
      </c>
      <c r="F938" s="310">
        <v>0.96499999999999997</v>
      </c>
      <c r="G938" s="309">
        <v>9.1300000000000008</v>
      </c>
      <c r="H938" s="309">
        <v>9.16</v>
      </c>
      <c r="I938" s="309">
        <v>-0.8</v>
      </c>
      <c r="J938" s="310">
        <v>0.996</v>
      </c>
      <c r="K938" s="309">
        <v>10.43</v>
      </c>
      <c r="L938" s="309">
        <v>10.47</v>
      </c>
      <c r="M938" s="309">
        <v>-0.92</v>
      </c>
      <c r="N938" s="310">
        <v>0.996</v>
      </c>
      <c r="O938" s="309">
        <v>9.24</v>
      </c>
      <c r="P938" s="309">
        <v>9.24</v>
      </c>
      <c r="Q938" s="309">
        <v>0.06</v>
      </c>
      <c r="R938" s="310">
        <v>1</v>
      </c>
      <c r="S938" s="311">
        <v>25</v>
      </c>
      <c r="T938" s="312"/>
    </row>
    <row r="939" spans="1:20" x14ac:dyDescent="0.2">
      <c r="A939" s="312"/>
      <c r="B939" s="294" t="s">
        <v>9861</v>
      </c>
      <c r="C939" s="309">
        <v>21.13</v>
      </c>
      <c r="D939" s="309">
        <v>21.92</v>
      </c>
      <c r="E939" s="309">
        <v>5.83</v>
      </c>
      <c r="F939" s="310">
        <v>0.96399999999999997</v>
      </c>
      <c r="G939" s="309">
        <v>8.06</v>
      </c>
      <c r="H939" s="309">
        <v>8.7799999999999994</v>
      </c>
      <c r="I939" s="309">
        <v>3.48</v>
      </c>
      <c r="J939" s="310">
        <v>0.91800000000000004</v>
      </c>
      <c r="K939" s="309">
        <v>8.84</v>
      </c>
      <c r="L939" s="309">
        <v>9.6300000000000008</v>
      </c>
      <c r="M939" s="309">
        <v>3.81</v>
      </c>
      <c r="N939" s="310">
        <v>0.91800000000000004</v>
      </c>
      <c r="O939" s="309">
        <v>6.91</v>
      </c>
      <c r="P939" s="309">
        <v>7.72</v>
      </c>
      <c r="Q939" s="309">
        <v>3.45</v>
      </c>
      <c r="R939" s="310">
        <v>0.89500000000000002</v>
      </c>
      <c r="S939" s="311">
        <v>25</v>
      </c>
      <c r="T939" s="312"/>
    </row>
    <row r="940" spans="1:20" x14ac:dyDescent="0.2">
      <c r="A940" s="312"/>
      <c r="B940" s="294" t="s">
        <v>9862</v>
      </c>
      <c r="C940" s="309">
        <v>19.899999999999999</v>
      </c>
      <c r="D940" s="309">
        <v>20.2</v>
      </c>
      <c r="E940" s="309">
        <v>3.43</v>
      </c>
      <c r="F940" s="310">
        <v>0.98499999999999999</v>
      </c>
      <c r="G940" s="309">
        <v>6.87</v>
      </c>
      <c r="H940" s="309">
        <v>7.46</v>
      </c>
      <c r="I940" s="309">
        <v>2.91</v>
      </c>
      <c r="J940" s="310">
        <v>0.92100000000000004</v>
      </c>
      <c r="K940" s="309">
        <v>7.53</v>
      </c>
      <c r="L940" s="309">
        <v>8.18</v>
      </c>
      <c r="M940" s="309">
        <v>3.19</v>
      </c>
      <c r="N940" s="310">
        <v>0.92100000000000004</v>
      </c>
      <c r="O940" s="309">
        <v>5.94</v>
      </c>
      <c r="P940" s="309">
        <v>6.62</v>
      </c>
      <c r="Q940" s="309">
        <v>2.92</v>
      </c>
      <c r="R940" s="310">
        <v>0.89800000000000002</v>
      </c>
      <c r="S940" s="311">
        <v>25</v>
      </c>
      <c r="T940" s="312"/>
    </row>
    <row r="941" spans="1:20" x14ac:dyDescent="0.2">
      <c r="A941" s="312"/>
      <c r="B941" s="294" t="s">
        <v>9863</v>
      </c>
      <c r="C941" s="309">
        <v>5.08</v>
      </c>
      <c r="D941" s="309">
        <v>5.61</v>
      </c>
      <c r="E941" s="309">
        <v>2.4</v>
      </c>
      <c r="F941" s="310">
        <v>0.90400000000000003</v>
      </c>
      <c r="G941" s="309">
        <v>4.07</v>
      </c>
      <c r="H941" s="309">
        <v>4.3499999999999996</v>
      </c>
      <c r="I941" s="309">
        <v>1.54</v>
      </c>
      <c r="J941" s="310">
        <v>0.93600000000000005</v>
      </c>
      <c r="K941" s="309">
        <v>4.6500000000000004</v>
      </c>
      <c r="L941" s="309">
        <v>4.97</v>
      </c>
      <c r="M941" s="309">
        <v>1.76</v>
      </c>
      <c r="N941" s="310">
        <v>0.93600000000000005</v>
      </c>
      <c r="O941" s="309">
        <v>4.1900000000000004</v>
      </c>
      <c r="P941" s="309">
        <v>4.55</v>
      </c>
      <c r="Q941" s="309">
        <v>1.8</v>
      </c>
      <c r="R941" s="310">
        <v>0.91900000000000004</v>
      </c>
      <c r="S941" s="311">
        <v>6</v>
      </c>
      <c r="T941" s="312"/>
    </row>
    <row r="942" spans="1:20" x14ac:dyDescent="0.2">
      <c r="A942" s="312"/>
      <c r="B942" s="294" t="s">
        <v>9864</v>
      </c>
      <c r="C942" s="309">
        <v>6.29</v>
      </c>
      <c r="D942" s="309">
        <v>6.88</v>
      </c>
      <c r="E942" s="309">
        <v>2.78</v>
      </c>
      <c r="F942" s="310">
        <v>0.91500000000000004</v>
      </c>
      <c r="G942" s="309">
        <v>4.5600000000000005</v>
      </c>
      <c r="H942" s="309">
        <v>4.74</v>
      </c>
      <c r="I942" s="309">
        <v>1.27</v>
      </c>
      <c r="J942" s="310">
        <v>0.96299999999999997</v>
      </c>
      <c r="K942" s="309">
        <v>5.21</v>
      </c>
      <c r="L942" s="309">
        <v>5.41</v>
      </c>
      <c r="M942" s="309">
        <v>1.46</v>
      </c>
      <c r="N942" s="310">
        <v>0.96299999999999997</v>
      </c>
      <c r="O942" s="309">
        <v>4.6899999999999995</v>
      </c>
      <c r="P942" s="309">
        <v>5.05</v>
      </c>
      <c r="Q942" s="309">
        <v>1.87</v>
      </c>
      <c r="R942" s="310">
        <v>0.92900000000000005</v>
      </c>
      <c r="S942" s="311">
        <v>6</v>
      </c>
      <c r="T942" s="312"/>
    </row>
    <row r="943" spans="1:20" x14ac:dyDescent="0.2">
      <c r="A943" s="312"/>
      <c r="B943" s="294" t="s">
        <v>9865</v>
      </c>
      <c r="C943" s="309">
        <v>3.8</v>
      </c>
      <c r="D943" s="309">
        <v>4.07</v>
      </c>
      <c r="E943" s="309">
        <v>1.46</v>
      </c>
      <c r="F943" s="310">
        <v>0.93400000000000005</v>
      </c>
      <c r="G943" s="309">
        <v>3.52</v>
      </c>
      <c r="H943" s="309">
        <v>3.68</v>
      </c>
      <c r="I943" s="309">
        <v>1.05</v>
      </c>
      <c r="J943" s="310">
        <v>0.95799999999999996</v>
      </c>
      <c r="K943" s="309">
        <v>3.82</v>
      </c>
      <c r="L943" s="309">
        <v>3.99</v>
      </c>
      <c r="M943" s="309">
        <v>1.1400000000000001</v>
      </c>
      <c r="N943" s="310">
        <v>0.95799999999999996</v>
      </c>
      <c r="O943" s="309">
        <v>3.77</v>
      </c>
      <c r="P943" s="309">
        <v>3.93</v>
      </c>
      <c r="Q943" s="309">
        <v>1.1200000000000001</v>
      </c>
      <c r="R943" s="310">
        <v>0.95799999999999996</v>
      </c>
      <c r="S943" s="311">
        <v>6</v>
      </c>
      <c r="T943" s="312"/>
    </row>
    <row r="944" spans="1:20" x14ac:dyDescent="0.2">
      <c r="A944" s="312"/>
      <c r="B944" s="294" t="s">
        <v>9866</v>
      </c>
      <c r="C944" s="309">
        <v>4.74</v>
      </c>
      <c r="D944" s="309">
        <v>5.08</v>
      </c>
      <c r="E944" s="309">
        <v>1.8199999999999998</v>
      </c>
      <c r="F944" s="310">
        <v>0.93300000000000005</v>
      </c>
      <c r="G944" s="309">
        <v>4.72</v>
      </c>
      <c r="H944" s="309">
        <v>4.8899999999999997</v>
      </c>
      <c r="I944" s="309">
        <v>1.29</v>
      </c>
      <c r="J944" s="310">
        <v>0.96399999999999997</v>
      </c>
      <c r="K944" s="309">
        <v>5.1100000000000003</v>
      </c>
      <c r="L944" s="309">
        <v>5.3</v>
      </c>
      <c r="M944" s="309">
        <v>1.4</v>
      </c>
      <c r="N944" s="310">
        <v>0.96399999999999997</v>
      </c>
      <c r="O944" s="309">
        <v>5.04</v>
      </c>
      <c r="P944" s="309">
        <v>5.28</v>
      </c>
      <c r="Q944" s="309">
        <v>1.5699999999999998</v>
      </c>
      <c r="R944" s="310">
        <v>0.95499999999999996</v>
      </c>
      <c r="S944" s="311">
        <v>6</v>
      </c>
      <c r="T944" s="312"/>
    </row>
    <row r="945" spans="1:20" x14ac:dyDescent="0.2">
      <c r="A945" s="312"/>
      <c r="B945" s="294" t="s">
        <v>9867</v>
      </c>
      <c r="C945" s="309">
        <v>28.99</v>
      </c>
      <c r="D945" s="309">
        <v>31.01</v>
      </c>
      <c r="E945" s="309">
        <v>11.01</v>
      </c>
      <c r="F945" s="310">
        <v>0.93500000000000005</v>
      </c>
      <c r="G945" s="309">
        <v>28.05</v>
      </c>
      <c r="H945" s="309">
        <v>28.56</v>
      </c>
      <c r="I945" s="309">
        <v>5.38</v>
      </c>
      <c r="J945" s="310">
        <v>0.98199999999999998</v>
      </c>
      <c r="K945" s="309">
        <v>29.26</v>
      </c>
      <c r="L945" s="309">
        <v>29.8</v>
      </c>
      <c r="M945" s="309">
        <v>5.61</v>
      </c>
      <c r="N945" s="310">
        <v>0.98199999999999998</v>
      </c>
      <c r="O945" s="309">
        <v>23.68</v>
      </c>
      <c r="P945" s="309">
        <v>24.33</v>
      </c>
      <c r="Q945" s="309">
        <v>5.57</v>
      </c>
      <c r="R945" s="310">
        <v>0.97299999999999998</v>
      </c>
      <c r="S945" s="311">
        <v>50</v>
      </c>
      <c r="T945" s="312"/>
    </row>
    <row r="946" spans="1:20" x14ac:dyDescent="0.2">
      <c r="A946" s="312"/>
      <c r="B946" s="294" t="s">
        <v>9868</v>
      </c>
      <c r="C946" s="309">
        <v>21.24</v>
      </c>
      <c r="D946" s="309">
        <v>21.87</v>
      </c>
      <c r="E946" s="309">
        <v>5.19</v>
      </c>
      <c r="F946" s="310">
        <v>0.97099999999999997</v>
      </c>
      <c r="G946" s="309">
        <v>21.95</v>
      </c>
      <c r="H946" s="309">
        <v>21.96</v>
      </c>
      <c r="I946" s="309">
        <v>0.47</v>
      </c>
      <c r="J946" s="310">
        <v>1</v>
      </c>
      <c r="K946" s="309">
        <v>22.91</v>
      </c>
      <c r="L946" s="309">
        <v>22.91</v>
      </c>
      <c r="M946" s="309">
        <v>0.49</v>
      </c>
      <c r="N946" s="310">
        <v>1</v>
      </c>
      <c r="O946" s="309">
        <v>18.66</v>
      </c>
      <c r="P946" s="309">
        <v>18.72</v>
      </c>
      <c r="Q946" s="309">
        <v>1.53</v>
      </c>
      <c r="R946" s="310">
        <v>0.997</v>
      </c>
      <c r="S946" s="311">
        <v>50</v>
      </c>
      <c r="T946" s="312"/>
    </row>
    <row r="947" spans="1:20" x14ac:dyDescent="0.2">
      <c r="A947" s="312"/>
      <c r="B947" s="294" t="s">
        <v>9869</v>
      </c>
      <c r="C947" s="309">
        <v>27.22</v>
      </c>
      <c r="D947" s="309">
        <v>29.54</v>
      </c>
      <c r="E947" s="309">
        <v>11.48</v>
      </c>
      <c r="F947" s="310">
        <v>0.92100000000000004</v>
      </c>
      <c r="G947" s="309">
        <v>22.79</v>
      </c>
      <c r="H947" s="309">
        <v>25.64</v>
      </c>
      <c r="I947" s="309">
        <v>11.74</v>
      </c>
      <c r="J947" s="310">
        <v>0.88900000000000001</v>
      </c>
      <c r="K947" s="309">
        <v>22.67</v>
      </c>
      <c r="L947" s="309">
        <v>25.51</v>
      </c>
      <c r="M947" s="309">
        <v>11.68</v>
      </c>
      <c r="N947" s="310">
        <v>0.88900000000000001</v>
      </c>
      <c r="O947" s="309">
        <v>22.51</v>
      </c>
      <c r="P947" s="309">
        <v>23.05</v>
      </c>
      <c r="Q947" s="309">
        <v>4.9800000000000004</v>
      </c>
      <c r="R947" s="310">
        <v>0.97599999999999998</v>
      </c>
      <c r="S947" s="311">
        <v>50</v>
      </c>
      <c r="T947" s="312"/>
    </row>
    <row r="948" spans="1:20" x14ac:dyDescent="0.2">
      <c r="A948" s="312"/>
      <c r="B948" s="294" t="s">
        <v>9870</v>
      </c>
      <c r="C948" s="309">
        <v>22.07</v>
      </c>
      <c r="D948" s="309">
        <v>22.81</v>
      </c>
      <c r="E948" s="309">
        <v>5.77</v>
      </c>
      <c r="F948" s="310">
        <v>0.96799999999999997</v>
      </c>
      <c r="G948" s="309">
        <v>18.73</v>
      </c>
      <c r="H948" s="309">
        <v>21.02</v>
      </c>
      <c r="I948" s="309">
        <v>9.5399999999999991</v>
      </c>
      <c r="J948" s="310">
        <v>0.89100000000000001</v>
      </c>
      <c r="K948" s="309">
        <v>18.63</v>
      </c>
      <c r="L948" s="309">
        <v>20.91</v>
      </c>
      <c r="M948" s="309">
        <v>9.49</v>
      </c>
      <c r="N948" s="310">
        <v>0.89100000000000001</v>
      </c>
      <c r="O948" s="309">
        <v>18.489999999999998</v>
      </c>
      <c r="P948" s="309">
        <v>18.52</v>
      </c>
      <c r="Q948" s="309">
        <v>0.96</v>
      </c>
      <c r="R948" s="310">
        <v>0.999</v>
      </c>
      <c r="S948" s="311">
        <v>50</v>
      </c>
      <c r="T948" s="312"/>
    </row>
    <row r="949" spans="1:20" x14ac:dyDescent="0.2">
      <c r="A949" s="312"/>
      <c r="B949" s="294" t="s">
        <v>9871</v>
      </c>
      <c r="C949" s="309">
        <v>17.100000000000001</v>
      </c>
      <c r="D949" s="309">
        <v>17.77</v>
      </c>
      <c r="E949" s="309">
        <v>4.8100000000000005</v>
      </c>
      <c r="F949" s="310">
        <v>0.96299999999999997</v>
      </c>
      <c r="G949" s="309">
        <v>0</v>
      </c>
      <c r="H949" s="309">
        <v>0</v>
      </c>
      <c r="I949" s="309">
        <v>0</v>
      </c>
      <c r="J949" s="310"/>
      <c r="K949" s="309">
        <v>0</v>
      </c>
      <c r="L949" s="309">
        <v>0</v>
      </c>
      <c r="M949" s="309">
        <v>0</v>
      </c>
      <c r="N949" s="310"/>
      <c r="O949" s="309"/>
      <c r="P949" s="309"/>
      <c r="Q949" s="309"/>
      <c r="R949" s="310"/>
      <c r="S949" s="311"/>
      <c r="T949" s="312"/>
    </row>
    <row r="950" spans="1:20" x14ac:dyDescent="0.2">
      <c r="A950" s="312"/>
      <c r="B950" s="294" t="s">
        <v>9872</v>
      </c>
      <c r="C950" s="309">
        <v>14.39</v>
      </c>
      <c r="D950" s="309">
        <v>14.66</v>
      </c>
      <c r="E950" s="309">
        <v>2.82</v>
      </c>
      <c r="F950" s="310">
        <v>0.98099999999999998</v>
      </c>
      <c r="G950" s="309">
        <v>0</v>
      </c>
      <c r="H950" s="309">
        <v>0</v>
      </c>
      <c r="I950" s="309">
        <v>0</v>
      </c>
      <c r="J950" s="310"/>
      <c r="K950" s="309">
        <v>0</v>
      </c>
      <c r="L950" s="309">
        <v>0</v>
      </c>
      <c r="M950" s="309">
        <v>0</v>
      </c>
      <c r="N950" s="310"/>
      <c r="O950" s="309"/>
      <c r="P950" s="309"/>
      <c r="Q950" s="309"/>
      <c r="R950" s="310"/>
      <c r="S950" s="311"/>
      <c r="T950" s="312"/>
    </row>
    <row r="951" spans="1:20" x14ac:dyDescent="0.2">
      <c r="A951" s="312"/>
      <c r="B951" s="294" t="s">
        <v>9873</v>
      </c>
      <c r="C951" s="309"/>
      <c r="D951" s="309"/>
      <c r="E951" s="309"/>
      <c r="F951" s="310"/>
      <c r="G951" s="309">
        <v>0</v>
      </c>
      <c r="H951" s="309">
        <v>0</v>
      </c>
      <c r="I951" s="309">
        <v>0</v>
      </c>
      <c r="J951" s="310"/>
      <c r="K951" s="309">
        <v>0</v>
      </c>
      <c r="L951" s="309">
        <v>0</v>
      </c>
      <c r="M951" s="309">
        <v>0</v>
      </c>
      <c r="N951" s="310"/>
      <c r="O951" s="309"/>
      <c r="P951" s="309"/>
      <c r="Q951" s="309"/>
      <c r="R951" s="310"/>
      <c r="S951" s="311"/>
      <c r="T951" s="312"/>
    </row>
    <row r="952" spans="1:20" x14ac:dyDescent="0.2">
      <c r="A952" s="312"/>
      <c r="B952" s="294" t="s">
        <v>9874</v>
      </c>
      <c r="C952" s="309"/>
      <c r="D952" s="309"/>
      <c r="E952" s="309"/>
      <c r="F952" s="310"/>
      <c r="G952" s="309">
        <v>0</v>
      </c>
      <c r="H952" s="309">
        <v>0</v>
      </c>
      <c r="I952" s="309">
        <v>0</v>
      </c>
      <c r="J952" s="310"/>
      <c r="K952" s="309">
        <v>0</v>
      </c>
      <c r="L952" s="309">
        <v>0</v>
      </c>
      <c r="M952" s="309">
        <v>0</v>
      </c>
      <c r="N952" s="310"/>
      <c r="O952" s="309"/>
      <c r="P952" s="309"/>
      <c r="Q952" s="309"/>
      <c r="R952" s="310"/>
      <c r="S952" s="311"/>
      <c r="T952" s="312"/>
    </row>
    <row r="953" spans="1:20" x14ac:dyDescent="0.2">
      <c r="A953" s="312"/>
      <c r="B953" s="294" t="s">
        <v>9875</v>
      </c>
      <c r="C953" s="309">
        <v>40.5</v>
      </c>
      <c r="D953" s="309">
        <v>40.61</v>
      </c>
      <c r="E953" s="309">
        <v>2.99</v>
      </c>
      <c r="F953" s="310">
        <v>0.997</v>
      </c>
      <c r="G953" s="309">
        <v>33.58</v>
      </c>
      <c r="H953" s="309">
        <v>34.979999999999997</v>
      </c>
      <c r="I953" s="309">
        <v>9.81</v>
      </c>
      <c r="J953" s="310">
        <v>0.96</v>
      </c>
      <c r="K953" s="309">
        <v>37.880000000000003</v>
      </c>
      <c r="L953" s="309">
        <v>39.47</v>
      </c>
      <c r="M953" s="309">
        <v>11.07</v>
      </c>
      <c r="N953" s="310">
        <v>0.96</v>
      </c>
      <c r="O953" s="309">
        <v>34.200000000000003</v>
      </c>
      <c r="P953" s="309">
        <v>34.200000000000003</v>
      </c>
      <c r="Q953" s="309">
        <v>0.32</v>
      </c>
      <c r="R953" s="310">
        <v>1</v>
      </c>
      <c r="S953" s="311">
        <v>120</v>
      </c>
      <c r="T953" s="312"/>
    </row>
    <row r="954" spans="1:20" x14ac:dyDescent="0.2">
      <c r="A954" s="312"/>
      <c r="B954" s="294" t="s">
        <v>9876</v>
      </c>
      <c r="C954" s="309">
        <v>37.479999999999997</v>
      </c>
      <c r="D954" s="309">
        <v>37.53</v>
      </c>
      <c r="E954" s="309">
        <v>1.96</v>
      </c>
      <c r="F954" s="310">
        <v>0.999</v>
      </c>
      <c r="G954" s="309">
        <v>32.22</v>
      </c>
      <c r="H954" s="309">
        <v>33.31</v>
      </c>
      <c r="I954" s="309">
        <v>8.43</v>
      </c>
      <c r="J954" s="310">
        <v>0.96699999999999997</v>
      </c>
      <c r="K954" s="309">
        <v>36.35</v>
      </c>
      <c r="L954" s="309">
        <v>37.58</v>
      </c>
      <c r="M954" s="309">
        <v>9.51</v>
      </c>
      <c r="N954" s="310">
        <v>0.96699999999999997</v>
      </c>
      <c r="O954" s="309">
        <v>32.82</v>
      </c>
      <c r="P954" s="309">
        <v>33.07</v>
      </c>
      <c r="Q954" s="309">
        <v>4.05</v>
      </c>
      <c r="R954" s="310">
        <v>0.99199999999999999</v>
      </c>
      <c r="S954" s="311">
        <v>120</v>
      </c>
      <c r="T954" s="312"/>
    </row>
    <row r="955" spans="1:20" x14ac:dyDescent="0.2">
      <c r="A955" s="312"/>
      <c r="B955" s="294" t="s">
        <v>9877</v>
      </c>
      <c r="C955" s="309">
        <v>32.36</v>
      </c>
      <c r="D955" s="309">
        <v>32.44</v>
      </c>
      <c r="E955" s="309">
        <v>-2.29</v>
      </c>
      <c r="F955" s="310">
        <v>0.997</v>
      </c>
      <c r="G955" s="309">
        <v>27.05</v>
      </c>
      <c r="H955" s="309">
        <v>27.58</v>
      </c>
      <c r="I955" s="309">
        <v>5.39</v>
      </c>
      <c r="J955" s="310">
        <v>0.98099999999999998</v>
      </c>
      <c r="K955" s="309">
        <v>30.18</v>
      </c>
      <c r="L955" s="309">
        <v>30.77</v>
      </c>
      <c r="M955" s="309">
        <v>6.02</v>
      </c>
      <c r="N955" s="310">
        <v>0.98099999999999998</v>
      </c>
      <c r="O955" s="309">
        <v>29.89</v>
      </c>
      <c r="P955" s="309">
        <v>29.92</v>
      </c>
      <c r="Q955" s="309">
        <v>1.1299999999999999</v>
      </c>
      <c r="R955" s="310">
        <v>0.999</v>
      </c>
      <c r="S955" s="311">
        <v>120</v>
      </c>
      <c r="T955" s="312"/>
    </row>
    <row r="956" spans="1:20" x14ac:dyDescent="0.2">
      <c r="A956" s="312"/>
      <c r="B956" s="294" t="s">
        <v>9878</v>
      </c>
      <c r="C956" s="309">
        <v>32.78</v>
      </c>
      <c r="D956" s="309">
        <v>32.909999999999997</v>
      </c>
      <c r="E956" s="309">
        <v>-2.96</v>
      </c>
      <c r="F956" s="310">
        <v>0.996</v>
      </c>
      <c r="G956" s="309">
        <v>27.02</v>
      </c>
      <c r="H956" s="309">
        <v>27.47</v>
      </c>
      <c r="I956" s="309">
        <v>4.96</v>
      </c>
      <c r="J956" s="310">
        <v>0.98399999999999999</v>
      </c>
      <c r="K956" s="309">
        <v>30.15</v>
      </c>
      <c r="L956" s="309">
        <v>30.65</v>
      </c>
      <c r="M956" s="309">
        <v>5.53</v>
      </c>
      <c r="N956" s="310">
        <v>0.98399999999999999</v>
      </c>
      <c r="O956" s="309">
        <v>29.86</v>
      </c>
      <c r="P956" s="309">
        <v>29.86</v>
      </c>
      <c r="Q956" s="309">
        <v>0</v>
      </c>
      <c r="R956" s="310">
        <v>1</v>
      </c>
      <c r="S956" s="311">
        <v>120</v>
      </c>
      <c r="T956" s="312"/>
    </row>
    <row r="957" spans="1:20" x14ac:dyDescent="0.2">
      <c r="A957" s="312"/>
      <c r="B957" s="294" t="s">
        <v>9879</v>
      </c>
      <c r="C957" s="309">
        <v>28.34</v>
      </c>
      <c r="D957" s="309">
        <v>29.23</v>
      </c>
      <c r="E957" s="309">
        <v>7.14</v>
      </c>
      <c r="F957" s="310">
        <v>0.97</v>
      </c>
      <c r="G957" s="309">
        <v>25.5</v>
      </c>
      <c r="H957" s="309">
        <v>25.63</v>
      </c>
      <c r="I957" s="309">
        <v>2.5300000000000002</v>
      </c>
      <c r="J957" s="310">
        <v>0.995</v>
      </c>
      <c r="K957" s="309">
        <v>29.48</v>
      </c>
      <c r="L957" s="309">
        <v>29.62</v>
      </c>
      <c r="M957" s="309">
        <v>2.92</v>
      </c>
      <c r="N957" s="310">
        <v>0.995</v>
      </c>
      <c r="O957" s="309">
        <v>24.29</v>
      </c>
      <c r="P957" s="309">
        <v>24.43</v>
      </c>
      <c r="Q957" s="309">
        <v>2.63</v>
      </c>
      <c r="R957" s="310">
        <v>0.99399999999999999</v>
      </c>
      <c r="S957" s="311">
        <v>36</v>
      </c>
      <c r="T957" s="312"/>
    </row>
    <row r="958" spans="1:20" x14ac:dyDescent="0.2">
      <c r="A958" s="312"/>
      <c r="B958" s="294" t="s">
        <v>9880</v>
      </c>
      <c r="C958" s="309">
        <v>26.43</v>
      </c>
      <c r="D958" s="309">
        <v>27.01</v>
      </c>
      <c r="E958" s="309">
        <v>5.56</v>
      </c>
      <c r="F958" s="310">
        <v>0.97899999999999998</v>
      </c>
      <c r="G958" s="309">
        <v>24.26</v>
      </c>
      <c r="H958" s="309">
        <v>24.29</v>
      </c>
      <c r="I958" s="309">
        <v>1.33</v>
      </c>
      <c r="J958" s="310">
        <v>0.999</v>
      </c>
      <c r="K958" s="309">
        <v>28.04</v>
      </c>
      <c r="L958" s="309">
        <v>28.08</v>
      </c>
      <c r="M958" s="309">
        <v>1.53</v>
      </c>
      <c r="N958" s="310">
        <v>0.999</v>
      </c>
      <c r="O958" s="309">
        <v>23.12</v>
      </c>
      <c r="P958" s="309">
        <v>23.17</v>
      </c>
      <c r="Q958" s="309">
        <v>1.52</v>
      </c>
      <c r="R958" s="310">
        <v>0.998</v>
      </c>
      <c r="S958" s="311">
        <v>36</v>
      </c>
      <c r="T958" s="312"/>
    </row>
    <row r="959" spans="1:20" x14ac:dyDescent="0.2">
      <c r="A959" s="312"/>
      <c r="B959" s="294" t="s">
        <v>9881</v>
      </c>
      <c r="C959" s="309">
        <v>20.13</v>
      </c>
      <c r="D959" s="309">
        <v>20.170000000000002</v>
      </c>
      <c r="E959" s="309">
        <v>-1.23</v>
      </c>
      <c r="F959" s="310">
        <v>0.998</v>
      </c>
      <c r="G959" s="309">
        <v>19.41</v>
      </c>
      <c r="H959" s="309">
        <v>19.600000000000001</v>
      </c>
      <c r="I959" s="309">
        <v>2.71</v>
      </c>
      <c r="J959" s="310">
        <v>0.99</v>
      </c>
      <c r="K959" s="309">
        <v>19.920000000000002</v>
      </c>
      <c r="L959" s="309">
        <v>20.11</v>
      </c>
      <c r="M959" s="309">
        <v>2.78</v>
      </c>
      <c r="N959" s="310">
        <v>0.99</v>
      </c>
      <c r="O959" s="309">
        <v>22.23</v>
      </c>
      <c r="P959" s="309">
        <v>22.57</v>
      </c>
      <c r="Q959" s="309">
        <v>3.91</v>
      </c>
      <c r="R959" s="310">
        <v>0.98499999999999999</v>
      </c>
      <c r="S959" s="311">
        <v>36</v>
      </c>
      <c r="T959" s="312"/>
    </row>
    <row r="960" spans="1:20" x14ac:dyDescent="0.2">
      <c r="A960" s="312"/>
      <c r="B960" s="294" t="s">
        <v>9882</v>
      </c>
      <c r="C960" s="309">
        <v>21.41</v>
      </c>
      <c r="D960" s="309">
        <v>21.42</v>
      </c>
      <c r="E960" s="309">
        <v>0.63</v>
      </c>
      <c r="F960" s="310">
        <v>1</v>
      </c>
      <c r="G960" s="309">
        <v>18.84</v>
      </c>
      <c r="H960" s="309">
        <v>18.98</v>
      </c>
      <c r="I960" s="309">
        <v>2.2999999999999998</v>
      </c>
      <c r="J960" s="310">
        <v>0.99299999999999999</v>
      </c>
      <c r="K960" s="309">
        <v>19.329999999999998</v>
      </c>
      <c r="L960" s="309">
        <v>19.47</v>
      </c>
      <c r="M960" s="309">
        <v>2.36</v>
      </c>
      <c r="N960" s="310">
        <v>0.99299999999999999</v>
      </c>
      <c r="O960" s="309">
        <v>21.77</v>
      </c>
      <c r="P960" s="309">
        <v>22.05</v>
      </c>
      <c r="Q960" s="309">
        <v>3.51</v>
      </c>
      <c r="R960" s="310">
        <v>0.98699999999999999</v>
      </c>
      <c r="S960" s="311">
        <v>36</v>
      </c>
      <c r="T960" s="312"/>
    </row>
    <row r="961" spans="1:20" x14ac:dyDescent="0.2">
      <c r="A961" s="312"/>
      <c r="B961" s="294" t="s">
        <v>9883</v>
      </c>
      <c r="C961" s="309">
        <v>74.13</v>
      </c>
      <c r="D961" s="309">
        <v>77.28</v>
      </c>
      <c r="E961" s="309">
        <v>21.86</v>
      </c>
      <c r="F961" s="310">
        <v>0.95899999999999996</v>
      </c>
      <c r="G961" s="309">
        <v>57.92</v>
      </c>
      <c r="H961" s="309">
        <v>59</v>
      </c>
      <c r="I961" s="309">
        <v>11.25</v>
      </c>
      <c r="J961" s="310">
        <v>0.98199999999999998</v>
      </c>
      <c r="K961" s="309">
        <v>60.25</v>
      </c>
      <c r="L961" s="309">
        <v>61.38</v>
      </c>
      <c r="M961" s="309">
        <v>11.71</v>
      </c>
      <c r="N961" s="310">
        <v>0.98199999999999998</v>
      </c>
      <c r="O961" s="309">
        <v>54.27</v>
      </c>
      <c r="P961" s="309">
        <v>54.75</v>
      </c>
      <c r="Q961" s="309">
        <v>7.2</v>
      </c>
      <c r="R961" s="310">
        <v>0.99099999999999999</v>
      </c>
      <c r="S961" s="311">
        <v>160</v>
      </c>
      <c r="T961" s="312"/>
    </row>
    <row r="962" spans="1:20" x14ac:dyDescent="0.2">
      <c r="A962" s="312"/>
      <c r="B962" s="294" t="s">
        <v>9884</v>
      </c>
      <c r="C962" s="309">
        <v>76.02</v>
      </c>
      <c r="D962" s="309">
        <v>78.72</v>
      </c>
      <c r="E962" s="309">
        <v>20.45</v>
      </c>
      <c r="F962" s="310">
        <v>0.96599999999999997</v>
      </c>
      <c r="G962" s="309">
        <v>59.09</v>
      </c>
      <c r="H962" s="309">
        <v>60.07</v>
      </c>
      <c r="I962" s="309">
        <v>10.79</v>
      </c>
      <c r="J962" s="310">
        <v>0.98399999999999999</v>
      </c>
      <c r="K962" s="309">
        <v>61.47</v>
      </c>
      <c r="L962" s="309">
        <v>62.49</v>
      </c>
      <c r="M962" s="309">
        <v>11.23</v>
      </c>
      <c r="N962" s="310">
        <v>0.98399999999999999</v>
      </c>
      <c r="O962" s="309">
        <v>55.37</v>
      </c>
      <c r="P962" s="309">
        <v>55.76</v>
      </c>
      <c r="Q962" s="309">
        <v>6.58</v>
      </c>
      <c r="R962" s="310">
        <v>0.99299999999999999</v>
      </c>
      <c r="S962" s="311">
        <v>160</v>
      </c>
      <c r="T962" s="312"/>
    </row>
    <row r="963" spans="1:20" x14ac:dyDescent="0.2">
      <c r="A963" s="312"/>
      <c r="B963" s="294" t="s">
        <v>9885</v>
      </c>
      <c r="C963" s="309">
        <v>51.4</v>
      </c>
      <c r="D963" s="309">
        <v>51.44</v>
      </c>
      <c r="E963" s="309">
        <v>2.02</v>
      </c>
      <c r="F963" s="310">
        <v>0.999</v>
      </c>
      <c r="G963" s="309">
        <v>45.78</v>
      </c>
      <c r="H963" s="309">
        <v>48.4</v>
      </c>
      <c r="I963" s="309">
        <v>15.72</v>
      </c>
      <c r="J963" s="310">
        <v>0.94599999999999995</v>
      </c>
      <c r="K963" s="309">
        <v>48.76</v>
      </c>
      <c r="L963" s="309">
        <v>51.55</v>
      </c>
      <c r="M963" s="309">
        <v>16.739999999999998</v>
      </c>
      <c r="N963" s="310">
        <v>0.94599999999999995</v>
      </c>
      <c r="O963" s="309">
        <v>45.84</v>
      </c>
      <c r="P963" s="309">
        <v>45.88</v>
      </c>
      <c r="Q963" s="309">
        <v>1.86</v>
      </c>
      <c r="R963" s="310">
        <v>0.999</v>
      </c>
      <c r="S963" s="311">
        <v>160</v>
      </c>
      <c r="T963" s="312"/>
    </row>
    <row r="964" spans="1:20" x14ac:dyDescent="0.2">
      <c r="A964" s="312"/>
      <c r="B964" s="294" t="s">
        <v>9886</v>
      </c>
      <c r="C964" s="309">
        <v>57.64</v>
      </c>
      <c r="D964" s="309">
        <v>57.74</v>
      </c>
      <c r="E964" s="309">
        <v>3.54</v>
      </c>
      <c r="F964" s="310">
        <v>0.998</v>
      </c>
      <c r="G964" s="309">
        <v>50.94</v>
      </c>
      <c r="H964" s="309">
        <v>53.22</v>
      </c>
      <c r="I964" s="309">
        <v>15.42</v>
      </c>
      <c r="J964" s="310">
        <v>0.95699999999999996</v>
      </c>
      <c r="K964" s="309">
        <v>54.25</v>
      </c>
      <c r="L964" s="309">
        <v>56.68</v>
      </c>
      <c r="M964" s="309">
        <v>16.420000000000002</v>
      </c>
      <c r="N964" s="310">
        <v>0.95699999999999996</v>
      </c>
      <c r="O964" s="309">
        <v>50.98</v>
      </c>
      <c r="P964" s="309">
        <v>51.02</v>
      </c>
      <c r="Q964" s="309">
        <v>2.2400000000000002</v>
      </c>
      <c r="R964" s="310">
        <v>0.999</v>
      </c>
      <c r="S964" s="311">
        <v>160</v>
      </c>
      <c r="T964" s="312"/>
    </row>
    <row r="965" spans="1:20" x14ac:dyDescent="0.2">
      <c r="A965" s="312"/>
      <c r="B965" s="294" t="s">
        <v>9887</v>
      </c>
      <c r="C965" s="309">
        <v>8.07</v>
      </c>
      <c r="D965" s="309">
        <v>8.1199999999999992</v>
      </c>
      <c r="E965" s="309">
        <v>-0.89</v>
      </c>
      <c r="F965" s="310">
        <v>0.99399999999999999</v>
      </c>
      <c r="G965" s="309">
        <v>0</v>
      </c>
      <c r="H965" s="309">
        <v>0</v>
      </c>
      <c r="I965" s="309">
        <v>0</v>
      </c>
      <c r="J965" s="310"/>
      <c r="K965" s="309">
        <v>0</v>
      </c>
      <c r="L965" s="309">
        <v>0</v>
      </c>
      <c r="M965" s="309">
        <v>0</v>
      </c>
      <c r="N965" s="310"/>
      <c r="O965" s="309"/>
      <c r="P965" s="309"/>
      <c r="Q965" s="309"/>
      <c r="R965" s="310"/>
      <c r="S965" s="311"/>
      <c r="T965" s="312"/>
    </row>
    <row r="966" spans="1:20" x14ac:dyDescent="0.2">
      <c r="A966" s="312"/>
      <c r="B966" s="294" t="s">
        <v>9888</v>
      </c>
      <c r="C966" s="309">
        <v>7.9</v>
      </c>
      <c r="D966" s="309">
        <v>8.0299999999999994</v>
      </c>
      <c r="E966" s="309">
        <v>-1.46</v>
      </c>
      <c r="F966" s="310">
        <v>0.98299999999999998</v>
      </c>
      <c r="G966" s="309">
        <v>0</v>
      </c>
      <c r="H966" s="309">
        <v>0</v>
      </c>
      <c r="I966" s="309">
        <v>0</v>
      </c>
      <c r="J966" s="310"/>
      <c r="K966" s="309">
        <v>0</v>
      </c>
      <c r="L966" s="309">
        <v>0</v>
      </c>
      <c r="M966" s="309">
        <v>0</v>
      </c>
      <c r="N966" s="310"/>
      <c r="O966" s="309"/>
      <c r="P966" s="309"/>
      <c r="Q966" s="309"/>
      <c r="R966" s="310"/>
      <c r="S966" s="311"/>
      <c r="T966" s="312"/>
    </row>
    <row r="967" spans="1:20" x14ac:dyDescent="0.2">
      <c r="A967" s="312"/>
      <c r="B967" s="294" t="s">
        <v>9889</v>
      </c>
      <c r="C967" s="309">
        <v>8.18</v>
      </c>
      <c r="D967" s="309">
        <v>8.49</v>
      </c>
      <c r="E967" s="309">
        <v>-2.2599999999999998</v>
      </c>
      <c r="F967" s="310">
        <v>0.96399999999999997</v>
      </c>
      <c r="G967" s="309">
        <v>0</v>
      </c>
      <c r="H967" s="309">
        <v>0</v>
      </c>
      <c r="I967" s="309">
        <v>0</v>
      </c>
      <c r="J967" s="310"/>
      <c r="K967" s="309">
        <v>0</v>
      </c>
      <c r="L967" s="309">
        <v>0</v>
      </c>
      <c r="M967" s="309">
        <v>0</v>
      </c>
      <c r="N967" s="310"/>
      <c r="O967" s="309"/>
      <c r="P967" s="309"/>
      <c r="Q967" s="309"/>
      <c r="R967" s="310"/>
      <c r="S967" s="311"/>
      <c r="T967" s="312"/>
    </row>
    <row r="968" spans="1:20" x14ac:dyDescent="0.2">
      <c r="A968" s="312"/>
      <c r="B968" s="294" t="s">
        <v>9890</v>
      </c>
      <c r="C968" s="309">
        <v>8.7799999999999994</v>
      </c>
      <c r="D968" s="309">
        <v>9.07</v>
      </c>
      <c r="E968" s="309">
        <v>-2.2800000000000002</v>
      </c>
      <c r="F968" s="310">
        <v>0.96799999999999997</v>
      </c>
      <c r="G968" s="309">
        <v>0</v>
      </c>
      <c r="H968" s="309">
        <v>0</v>
      </c>
      <c r="I968" s="309">
        <v>0</v>
      </c>
      <c r="J968" s="310"/>
      <c r="K968" s="309">
        <v>0</v>
      </c>
      <c r="L968" s="309">
        <v>0</v>
      </c>
      <c r="M968" s="309">
        <v>0</v>
      </c>
      <c r="N968" s="310"/>
      <c r="O968" s="309"/>
      <c r="P968" s="309"/>
      <c r="Q968" s="309"/>
      <c r="R968" s="310"/>
      <c r="S968" s="311"/>
      <c r="T968" s="312"/>
    </row>
    <row r="969" spans="1:20" x14ac:dyDescent="0.2">
      <c r="A969" s="312"/>
      <c r="B969" s="294" t="s">
        <v>9891</v>
      </c>
      <c r="C969" s="309">
        <v>4.7</v>
      </c>
      <c r="D969" s="309">
        <v>5.08</v>
      </c>
      <c r="E969" s="309">
        <v>1.9300000000000002</v>
      </c>
      <c r="F969" s="310">
        <v>0.92500000000000004</v>
      </c>
      <c r="G969" s="309">
        <v>3.38</v>
      </c>
      <c r="H969" s="309">
        <v>3.48</v>
      </c>
      <c r="I969" s="309">
        <v>0.83</v>
      </c>
      <c r="J969" s="310">
        <v>0.97099999999999997</v>
      </c>
      <c r="K969" s="309">
        <v>3.91</v>
      </c>
      <c r="L969" s="309">
        <v>4.0199999999999996</v>
      </c>
      <c r="M969" s="309">
        <v>0.96</v>
      </c>
      <c r="N969" s="310">
        <v>0.97099999999999997</v>
      </c>
      <c r="O969" s="309">
        <v>3.53</v>
      </c>
      <c r="P969" s="309">
        <v>3.64</v>
      </c>
      <c r="Q969" s="309">
        <v>0.87</v>
      </c>
      <c r="R969" s="310">
        <v>0.97099999999999997</v>
      </c>
      <c r="S969" s="311">
        <v>8</v>
      </c>
      <c r="T969" s="312"/>
    </row>
    <row r="970" spans="1:20" x14ac:dyDescent="0.2">
      <c r="A970" s="312"/>
      <c r="B970" s="294" t="s">
        <v>9892</v>
      </c>
      <c r="C970" s="309">
        <v>4.88</v>
      </c>
      <c r="D970" s="309">
        <v>5.2</v>
      </c>
      <c r="E970" s="309">
        <v>1.78</v>
      </c>
      <c r="F970" s="310">
        <v>0.93899999999999995</v>
      </c>
      <c r="G970" s="309">
        <v>3.44</v>
      </c>
      <c r="H970" s="309">
        <v>3.53</v>
      </c>
      <c r="I970" s="309">
        <v>0.82</v>
      </c>
      <c r="J970" s="310">
        <v>0.97299999999999998</v>
      </c>
      <c r="K970" s="309">
        <v>3.97</v>
      </c>
      <c r="L970" s="309">
        <v>4.08</v>
      </c>
      <c r="M970" s="309">
        <v>0.95</v>
      </c>
      <c r="N970" s="310">
        <v>0.97299999999999998</v>
      </c>
      <c r="O970" s="309">
        <v>3.59</v>
      </c>
      <c r="P970" s="309">
        <v>3.69</v>
      </c>
      <c r="Q970" s="309">
        <v>0.86</v>
      </c>
      <c r="R970" s="310">
        <v>0.97299999999999998</v>
      </c>
      <c r="S970" s="311">
        <v>8</v>
      </c>
      <c r="T970" s="312"/>
    </row>
    <row r="971" spans="1:20" x14ac:dyDescent="0.2">
      <c r="A971" s="312"/>
      <c r="B971" s="294" t="s">
        <v>9893</v>
      </c>
      <c r="C971" s="309">
        <v>4.08</v>
      </c>
      <c r="D971" s="309">
        <v>4.1900000000000004</v>
      </c>
      <c r="E971" s="309">
        <v>0.94</v>
      </c>
      <c r="F971" s="310">
        <v>0.97399999999999998</v>
      </c>
      <c r="G971" s="309">
        <v>0</v>
      </c>
      <c r="H971" s="309">
        <v>0</v>
      </c>
      <c r="I971" s="309">
        <v>0</v>
      </c>
      <c r="J971" s="310"/>
      <c r="K971" s="309">
        <v>0</v>
      </c>
      <c r="L971" s="309">
        <v>0</v>
      </c>
      <c r="M971" s="309">
        <v>0</v>
      </c>
      <c r="N971" s="310"/>
      <c r="O971" s="309">
        <v>2.2599999999999998</v>
      </c>
      <c r="P971" s="309">
        <v>2.62</v>
      </c>
      <c r="Q971" s="309">
        <v>1.33</v>
      </c>
      <c r="R971" s="310">
        <v>0.86199999999999999</v>
      </c>
      <c r="S971" s="311">
        <v>8</v>
      </c>
      <c r="T971" s="312"/>
    </row>
    <row r="972" spans="1:20" x14ac:dyDescent="0.2">
      <c r="A972" s="312"/>
      <c r="B972" s="294" t="s">
        <v>9894</v>
      </c>
      <c r="C972" s="309">
        <v>4.71</v>
      </c>
      <c r="D972" s="309">
        <v>4.82</v>
      </c>
      <c r="E972" s="309">
        <v>1.03</v>
      </c>
      <c r="F972" s="310">
        <v>0.97699999999999998</v>
      </c>
      <c r="G972" s="309">
        <v>0</v>
      </c>
      <c r="H972" s="309">
        <v>0</v>
      </c>
      <c r="I972" s="309">
        <v>0</v>
      </c>
      <c r="J972" s="310"/>
      <c r="K972" s="309">
        <v>0</v>
      </c>
      <c r="L972" s="309">
        <v>0</v>
      </c>
      <c r="M972" s="309">
        <v>0</v>
      </c>
      <c r="N972" s="310"/>
      <c r="O972" s="309">
        <v>2.2599999999999998</v>
      </c>
      <c r="P972" s="309">
        <v>2.62</v>
      </c>
      <c r="Q972" s="309">
        <v>1.33</v>
      </c>
      <c r="R972" s="310">
        <v>0.86199999999999999</v>
      </c>
      <c r="S972" s="311">
        <v>8</v>
      </c>
      <c r="T972" s="312"/>
    </row>
    <row r="973" spans="1:20" x14ac:dyDescent="0.2">
      <c r="A973" s="312"/>
      <c r="B973" s="294" t="s">
        <v>9895</v>
      </c>
      <c r="C973" s="309">
        <v>15.27</v>
      </c>
      <c r="D973" s="309">
        <v>15.41</v>
      </c>
      <c r="E973" s="309">
        <v>2.1</v>
      </c>
      <c r="F973" s="310">
        <v>0.99099999999999999</v>
      </c>
      <c r="G973" s="309">
        <v>14.72</v>
      </c>
      <c r="H973" s="309">
        <v>14.73</v>
      </c>
      <c r="I973" s="309">
        <v>-0.62</v>
      </c>
      <c r="J973" s="310">
        <v>0.999</v>
      </c>
      <c r="K973" s="309">
        <v>16.53</v>
      </c>
      <c r="L973" s="309">
        <v>16.55</v>
      </c>
      <c r="M973" s="309">
        <v>-0.7</v>
      </c>
      <c r="N973" s="310">
        <v>0.999</v>
      </c>
      <c r="O973" s="309">
        <v>14.88</v>
      </c>
      <c r="P973" s="309">
        <v>14.88</v>
      </c>
      <c r="Q973" s="309">
        <v>0.18</v>
      </c>
      <c r="R973" s="310">
        <v>1</v>
      </c>
      <c r="S973" s="311">
        <v>30</v>
      </c>
      <c r="T973" s="312"/>
    </row>
    <row r="974" spans="1:20" x14ac:dyDescent="0.2">
      <c r="A974" s="312"/>
      <c r="B974" s="294" t="s">
        <v>9896</v>
      </c>
      <c r="C974" s="309">
        <v>14.71</v>
      </c>
      <c r="D974" s="309">
        <v>14.79</v>
      </c>
      <c r="E974" s="309">
        <v>1.55</v>
      </c>
      <c r="F974" s="310">
        <v>0.99399999999999999</v>
      </c>
      <c r="G974" s="309">
        <v>15.11</v>
      </c>
      <c r="H974" s="309">
        <v>15.12</v>
      </c>
      <c r="I974" s="309">
        <v>-0.43</v>
      </c>
      <c r="J974" s="310">
        <v>1</v>
      </c>
      <c r="K974" s="309">
        <v>16.97</v>
      </c>
      <c r="L974" s="309">
        <v>16.98</v>
      </c>
      <c r="M974" s="309">
        <v>-0.48</v>
      </c>
      <c r="N974" s="310">
        <v>1</v>
      </c>
      <c r="O974" s="309">
        <v>15.28</v>
      </c>
      <c r="P974" s="309">
        <v>16.16</v>
      </c>
      <c r="Q974" s="309">
        <v>5.26</v>
      </c>
      <c r="R974" s="310">
        <v>0.94599999999999995</v>
      </c>
      <c r="S974" s="311">
        <v>30</v>
      </c>
      <c r="T974" s="312"/>
    </row>
    <row r="975" spans="1:20" x14ac:dyDescent="0.2">
      <c r="A975" s="312"/>
      <c r="B975" s="294" t="s">
        <v>9897</v>
      </c>
      <c r="C975" s="309">
        <v>12.1</v>
      </c>
      <c r="D975" s="309">
        <v>12.17</v>
      </c>
      <c r="E975" s="309">
        <v>-1.28</v>
      </c>
      <c r="F975" s="310">
        <v>0.99399999999999999</v>
      </c>
      <c r="G975" s="309">
        <v>12.07</v>
      </c>
      <c r="H975" s="309">
        <v>12.22</v>
      </c>
      <c r="I975" s="309">
        <v>1.88</v>
      </c>
      <c r="J975" s="310">
        <v>0.98799999999999999</v>
      </c>
      <c r="K975" s="309">
        <v>14.43</v>
      </c>
      <c r="L975" s="309">
        <v>14.6</v>
      </c>
      <c r="M975" s="309">
        <v>2.25</v>
      </c>
      <c r="N975" s="310">
        <v>0.98799999999999999</v>
      </c>
      <c r="O975" s="309">
        <v>14.22</v>
      </c>
      <c r="P975" s="309">
        <v>14.55</v>
      </c>
      <c r="Q975" s="309">
        <v>3.08</v>
      </c>
      <c r="R975" s="310">
        <v>0.97699999999999998</v>
      </c>
      <c r="S975" s="311">
        <v>30</v>
      </c>
      <c r="T975" s="312"/>
    </row>
    <row r="976" spans="1:20" x14ac:dyDescent="0.2">
      <c r="A976" s="312"/>
      <c r="B976" s="294" t="s">
        <v>9898</v>
      </c>
      <c r="C976" s="309">
        <v>14</v>
      </c>
      <c r="D976" s="309">
        <v>14.04</v>
      </c>
      <c r="E976" s="309">
        <v>-1.1100000000000001</v>
      </c>
      <c r="F976" s="310">
        <v>0.997</v>
      </c>
      <c r="G976" s="309">
        <v>13.76</v>
      </c>
      <c r="H976" s="309">
        <v>13.85</v>
      </c>
      <c r="I976" s="309">
        <v>1.6</v>
      </c>
      <c r="J976" s="310">
        <v>0.99299999999999999</v>
      </c>
      <c r="K976" s="309">
        <v>16.440000000000001</v>
      </c>
      <c r="L976" s="309">
        <v>16.55</v>
      </c>
      <c r="M976" s="309">
        <v>1.92</v>
      </c>
      <c r="N976" s="310">
        <v>0.99299999999999999</v>
      </c>
      <c r="O976" s="309">
        <v>16.2</v>
      </c>
      <c r="P976" s="309">
        <v>16.5</v>
      </c>
      <c r="Q976" s="309">
        <v>3.09</v>
      </c>
      <c r="R976" s="310">
        <v>0.98199999999999998</v>
      </c>
      <c r="S976" s="311">
        <v>30</v>
      </c>
      <c r="T976" s="312"/>
    </row>
    <row r="977" spans="1:20" x14ac:dyDescent="0.2">
      <c r="A977" s="312"/>
      <c r="B977" s="294" t="s">
        <v>9899</v>
      </c>
      <c r="C977" s="309">
        <v>2.95</v>
      </c>
      <c r="D977" s="309">
        <v>3.54</v>
      </c>
      <c r="E977" s="309">
        <v>1.95</v>
      </c>
      <c r="F977" s="310">
        <v>0.83399999999999996</v>
      </c>
      <c r="G977" s="309">
        <v>5.69</v>
      </c>
      <c r="H977" s="309">
        <v>6.06</v>
      </c>
      <c r="I977" s="309">
        <v>2.0699999999999998</v>
      </c>
      <c r="J977" s="310">
        <v>0.94</v>
      </c>
      <c r="K977" s="309">
        <v>5.98</v>
      </c>
      <c r="L977" s="309">
        <v>6.36</v>
      </c>
      <c r="M977" s="309">
        <v>2.17</v>
      </c>
      <c r="N977" s="310">
        <v>0.94</v>
      </c>
      <c r="O977" s="309">
        <v>5.47</v>
      </c>
      <c r="P977" s="309">
        <v>6.21</v>
      </c>
      <c r="Q977" s="309">
        <v>2.95</v>
      </c>
      <c r="R977" s="310">
        <v>0.88</v>
      </c>
      <c r="S977" s="311">
        <v>11</v>
      </c>
      <c r="T977" s="312"/>
    </row>
    <row r="978" spans="1:20" x14ac:dyDescent="0.2">
      <c r="A978" s="312"/>
      <c r="B978" s="294" t="s">
        <v>9900</v>
      </c>
      <c r="C978" s="309">
        <v>3.06</v>
      </c>
      <c r="D978" s="309">
        <v>3.6</v>
      </c>
      <c r="E978" s="309">
        <v>1.89</v>
      </c>
      <c r="F978" s="310">
        <v>0.85099999999999998</v>
      </c>
      <c r="G978" s="309">
        <v>5.87</v>
      </c>
      <c r="H978" s="309">
        <v>6.17</v>
      </c>
      <c r="I978" s="309">
        <v>1.91</v>
      </c>
      <c r="J978" s="310">
        <v>0.95099999999999996</v>
      </c>
      <c r="K978" s="309">
        <v>6.16</v>
      </c>
      <c r="L978" s="309">
        <v>6.48</v>
      </c>
      <c r="M978" s="309">
        <v>2.0099999999999998</v>
      </c>
      <c r="N978" s="310">
        <v>0.95099999999999996</v>
      </c>
      <c r="O978" s="309">
        <v>5.63</v>
      </c>
      <c r="P978" s="309">
        <v>6.29</v>
      </c>
      <c r="Q978" s="309">
        <v>2.81</v>
      </c>
      <c r="R978" s="310">
        <v>0.89500000000000002</v>
      </c>
      <c r="S978" s="311">
        <v>11</v>
      </c>
      <c r="T978" s="312"/>
    </row>
    <row r="979" spans="1:20" x14ac:dyDescent="0.2">
      <c r="A979" s="312"/>
      <c r="B979" s="294" t="s">
        <v>9901</v>
      </c>
      <c r="C979" s="309">
        <v>2.21</v>
      </c>
      <c r="D979" s="309">
        <v>2.8</v>
      </c>
      <c r="E979" s="309">
        <v>1.71</v>
      </c>
      <c r="F979" s="310">
        <v>0.79100000000000004</v>
      </c>
      <c r="G979" s="309">
        <v>3.7</v>
      </c>
      <c r="H979" s="309">
        <v>3.94</v>
      </c>
      <c r="I979" s="309">
        <v>1.35</v>
      </c>
      <c r="J979" s="310">
        <v>0.93899999999999995</v>
      </c>
      <c r="K979" s="309">
        <v>3.7</v>
      </c>
      <c r="L979" s="309">
        <v>3.94</v>
      </c>
      <c r="M979" s="309">
        <v>1.35</v>
      </c>
      <c r="N979" s="310">
        <v>0.93899999999999995</v>
      </c>
      <c r="O979" s="309">
        <v>3.7</v>
      </c>
      <c r="P979" s="309">
        <v>4.1500000000000004</v>
      </c>
      <c r="Q979" s="309">
        <v>1.88</v>
      </c>
      <c r="R979" s="310">
        <v>0.89200000000000002</v>
      </c>
      <c r="S979" s="311">
        <v>11</v>
      </c>
      <c r="T979" s="312"/>
    </row>
    <row r="980" spans="1:20" x14ac:dyDescent="0.2">
      <c r="A980" s="312"/>
      <c r="B980" s="294" t="s">
        <v>9902</v>
      </c>
      <c r="C980" s="309">
        <v>2.78</v>
      </c>
      <c r="D980" s="309">
        <v>3.35</v>
      </c>
      <c r="E980" s="309">
        <v>1.87</v>
      </c>
      <c r="F980" s="310">
        <v>0.82899999999999996</v>
      </c>
      <c r="G980" s="309">
        <v>4.45</v>
      </c>
      <c r="H980" s="309">
        <v>4.74</v>
      </c>
      <c r="I980" s="309">
        <v>1.63</v>
      </c>
      <c r="J980" s="310">
        <v>0.93899999999999995</v>
      </c>
      <c r="K980" s="309">
        <v>4.45</v>
      </c>
      <c r="L980" s="309">
        <v>4.74</v>
      </c>
      <c r="M980" s="309">
        <v>1.63</v>
      </c>
      <c r="N980" s="310">
        <v>0.93899999999999995</v>
      </c>
      <c r="O980" s="309">
        <v>4.45</v>
      </c>
      <c r="P980" s="309">
        <v>4.8899999999999997</v>
      </c>
      <c r="Q980" s="309">
        <v>2.02</v>
      </c>
      <c r="R980" s="310">
        <v>0.91100000000000003</v>
      </c>
      <c r="S980" s="311">
        <v>11</v>
      </c>
      <c r="T980" s="312"/>
    </row>
    <row r="981" spans="1:20" x14ac:dyDescent="0.2">
      <c r="A981" s="312"/>
      <c r="B981" s="294" t="s">
        <v>9903</v>
      </c>
      <c r="C981" s="309">
        <v>16.940000000000001</v>
      </c>
      <c r="D981" s="309">
        <v>17.28</v>
      </c>
      <c r="E981" s="309">
        <v>3.41</v>
      </c>
      <c r="F981" s="310">
        <v>0.98</v>
      </c>
      <c r="G981" s="309">
        <v>9.4</v>
      </c>
      <c r="H981" s="309">
        <v>9.93</v>
      </c>
      <c r="I981" s="309">
        <v>3.19</v>
      </c>
      <c r="J981" s="310">
        <v>0.94699999999999995</v>
      </c>
      <c r="K981" s="309">
        <v>11.51</v>
      </c>
      <c r="L981" s="309">
        <v>12.16</v>
      </c>
      <c r="M981" s="309">
        <v>3.91</v>
      </c>
      <c r="N981" s="310">
        <v>0.94699999999999995</v>
      </c>
      <c r="O981" s="309">
        <v>10.46</v>
      </c>
      <c r="P981" s="309">
        <v>11.43</v>
      </c>
      <c r="Q981" s="309">
        <v>4.5999999999999996</v>
      </c>
      <c r="R981" s="310">
        <v>0.91500000000000004</v>
      </c>
      <c r="S981" s="311">
        <v>15</v>
      </c>
      <c r="T981" s="312"/>
    </row>
    <row r="982" spans="1:20" x14ac:dyDescent="0.2">
      <c r="A982" s="312"/>
      <c r="B982" s="294" t="s">
        <v>9904</v>
      </c>
      <c r="C982" s="309">
        <v>17.920000000000002</v>
      </c>
      <c r="D982" s="309">
        <v>18.23</v>
      </c>
      <c r="E982" s="309">
        <v>3.34</v>
      </c>
      <c r="F982" s="310">
        <v>0.98299999999999998</v>
      </c>
      <c r="G982" s="309">
        <v>9.73</v>
      </c>
      <c r="H982" s="309">
        <v>10.220000000000001</v>
      </c>
      <c r="I982" s="309">
        <v>3.15</v>
      </c>
      <c r="J982" s="310">
        <v>0.95099999999999996</v>
      </c>
      <c r="K982" s="309">
        <v>11.92</v>
      </c>
      <c r="L982" s="309">
        <v>12.53</v>
      </c>
      <c r="M982" s="309">
        <v>3.86</v>
      </c>
      <c r="N982" s="310">
        <v>0.95099999999999996</v>
      </c>
      <c r="O982" s="309">
        <v>10.83</v>
      </c>
      <c r="P982" s="309">
        <v>11.69</v>
      </c>
      <c r="Q982" s="309">
        <v>4.4000000000000004</v>
      </c>
      <c r="R982" s="310">
        <v>0.92600000000000005</v>
      </c>
      <c r="S982" s="311">
        <v>15</v>
      </c>
      <c r="T982" s="312"/>
    </row>
    <row r="983" spans="1:20" x14ac:dyDescent="0.2">
      <c r="A983" s="312"/>
      <c r="B983" s="294" t="s">
        <v>9905</v>
      </c>
      <c r="C983" s="309">
        <v>14.26</v>
      </c>
      <c r="D983" s="309">
        <v>14.26</v>
      </c>
      <c r="E983" s="309">
        <v>-0.47</v>
      </c>
      <c r="F983" s="310">
        <v>0.999</v>
      </c>
      <c r="G983" s="309">
        <v>9.7200000000000006</v>
      </c>
      <c r="H983" s="309">
        <v>9.91</v>
      </c>
      <c r="I983" s="309">
        <v>1.95</v>
      </c>
      <c r="J983" s="310">
        <v>0.98</v>
      </c>
      <c r="K983" s="309">
        <v>11.28</v>
      </c>
      <c r="L983" s="309">
        <v>11.5</v>
      </c>
      <c r="M983" s="309">
        <v>2.2599999999999998</v>
      </c>
      <c r="N983" s="310">
        <v>0.98</v>
      </c>
      <c r="O983" s="309">
        <v>10.58</v>
      </c>
      <c r="P983" s="309">
        <v>10.97</v>
      </c>
      <c r="Q983" s="309">
        <v>2.9</v>
      </c>
      <c r="R983" s="310">
        <v>0.96399999999999997</v>
      </c>
      <c r="S983" s="311">
        <v>15</v>
      </c>
      <c r="T983" s="312"/>
    </row>
    <row r="984" spans="1:20" x14ac:dyDescent="0.2">
      <c r="A984" s="312"/>
      <c r="B984" s="294" t="s">
        <v>9906</v>
      </c>
      <c r="C984" s="309">
        <v>16.71</v>
      </c>
      <c r="D984" s="309">
        <v>16.71</v>
      </c>
      <c r="E984" s="309">
        <v>0.43</v>
      </c>
      <c r="F984" s="310">
        <v>1</v>
      </c>
      <c r="G984" s="309">
        <v>11.04</v>
      </c>
      <c r="H984" s="309">
        <v>11.23</v>
      </c>
      <c r="I984" s="309">
        <v>2.06</v>
      </c>
      <c r="J984" s="310">
        <v>0.98299999999999998</v>
      </c>
      <c r="K984" s="309">
        <v>12.81</v>
      </c>
      <c r="L984" s="309">
        <v>13.03</v>
      </c>
      <c r="M984" s="309">
        <v>2.39</v>
      </c>
      <c r="N984" s="310">
        <v>0.98299999999999998</v>
      </c>
      <c r="O984" s="309">
        <v>11.97</v>
      </c>
      <c r="P984" s="309">
        <v>12.4</v>
      </c>
      <c r="Q984" s="309">
        <v>3.24</v>
      </c>
      <c r="R984" s="310">
        <v>0.96499999999999997</v>
      </c>
      <c r="S984" s="311">
        <v>15</v>
      </c>
      <c r="T984" s="312"/>
    </row>
    <row r="985" spans="1:20" x14ac:dyDescent="0.2">
      <c r="A985" s="312"/>
      <c r="B985" s="294" t="s">
        <v>9907</v>
      </c>
      <c r="C985" s="309">
        <v>12.43</v>
      </c>
      <c r="D985" s="309">
        <v>14.73</v>
      </c>
      <c r="E985" s="309">
        <v>7.9</v>
      </c>
      <c r="F985" s="310">
        <v>0.84399999999999997</v>
      </c>
      <c r="G985" s="309">
        <v>10.73</v>
      </c>
      <c r="H985" s="309">
        <v>12.52</v>
      </c>
      <c r="I985" s="309">
        <v>6.45</v>
      </c>
      <c r="J985" s="310">
        <v>0.85699999999999998</v>
      </c>
      <c r="K985" s="309">
        <v>11.37</v>
      </c>
      <c r="L985" s="309">
        <v>13.27</v>
      </c>
      <c r="M985" s="309">
        <v>6.84</v>
      </c>
      <c r="N985" s="310">
        <v>0.85699999999999998</v>
      </c>
      <c r="O985" s="309">
        <v>10.41</v>
      </c>
      <c r="P985" s="309">
        <v>12.22</v>
      </c>
      <c r="Q985" s="309">
        <v>6.4</v>
      </c>
      <c r="R985" s="310">
        <v>0.85199999999999998</v>
      </c>
      <c r="S985" s="311">
        <v>25</v>
      </c>
      <c r="T985" s="312"/>
    </row>
    <row r="986" spans="1:20" x14ac:dyDescent="0.2">
      <c r="A986" s="312"/>
      <c r="B986" s="294" t="s">
        <v>9908</v>
      </c>
      <c r="C986" s="309">
        <v>11.77</v>
      </c>
      <c r="D986" s="309">
        <v>13.59</v>
      </c>
      <c r="E986" s="309">
        <v>6.79</v>
      </c>
      <c r="F986" s="310">
        <v>0.86599999999999999</v>
      </c>
      <c r="G986" s="309">
        <v>9.39</v>
      </c>
      <c r="H986" s="309">
        <v>11.08</v>
      </c>
      <c r="I986" s="309">
        <v>5.89</v>
      </c>
      <c r="J986" s="310">
        <v>0.84699999999999998</v>
      </c>
      <c r="K986" s="309">
        <v>9.9499999999999993</v>
      </c>
      <c r="L986" s="309">
        <v>11.74</v>
      </c>
      <c r="M986" s="309">
        <v>6.24</v>
      </c>
      <c r="N986" s="310">
        <v>0.84699999999999998</v>
      </c>
      <c r="O986" s="309">
        <v>9.11</v>
      </c>
      <c r="P986" s="309">
        <v>10.78</v>
      </c>
      <c r="Q986" s="309">
        <v>5.76</v>
      </c>
      <c r="R986" s="310">
        <v>0.84499999999999997</v>
      </c>
      <c r="S986" s="311">
        <v>25</v>
      </c>
      <c r="T986" s="312"/>
    </row>
    <row r="987" spans="1:20" x14ac:dyDescent="0.2">
      <c r="A987" s="312"/>
      <c r="B987" s="294" t="s">
        <v>9909</v>
      </c>
      <c r="C987" s="309">
        <v>10.27</v>
      </c>
      <c r="D987" s="309">
        <v>11.4</v>
      </c>
      <c r="E987" s="309">
        <v>4.96</v>
      </c>
      <c r="F987" s="310">
        <v>0.9</v>
      </c>
      <c r="G987" s="309">
        <v>8.32</v>
      </c>
      <c r="H987" s="309">
        <v>9.81</v>
      </c>
      <c r="I987" s="309">
        <v>5.19</v>
      </c>
      <c r="J987" s="310">
        <v>0.84799999999999998</v>
      </c>
      <c r="K987" s="309">
        <v>8.32</v>
      </c>
      <c r="L987" s="309">
        <v>9.81</v>
      </c>
      <c r="M987" s="309">
        <v>5.19</v>
      </c>
      <c r="N987" s="310">
        <v>0.84799999999999998</v>
      </c>
      <c r="O987" s="309">
        <v>8.31</v>
      </c>
      <c r="P987" s="309">
        <v>9.6300000000000008</v>
      </c>
      <c r="Q987" s="309">
        <v>4.87</v>
      </c>
      <c r="R987" s="310">
        <v>0.86299999999999999</v>
      </c>
      <c r="S987" s="311">
        <v>25</v>
      </c>
      <c r="T987" s="312"/>
    </row>
    <row r="988" spans="1:20" x14ac:dyDescent="0.2">
      <c r="A988" s="312"/>
      <c r="B988" s="294" t="s">
        <v>9910</v>
      </c>
      <c r="C988" s="309">
        <v>10.46</v>
      </c>
      <c r="D988" s="309">
        <v>11.54</v>
      </c>
      <c r="E988" s="309">
        <v>4.8600000000000003</v>
      </c>
      <c r="F988" s="310">
        <v>0.90700000000000003</v>
      </c>
      <c r="G988" s="309">
        <v>8</v>
      </c>
      <c r="H988" s="309">
        <v>9.36</v>
      </c>
      <c r="I988" s="309">
        <v>4.87</v>
      </c>
      <c r="J988" s="310">
        <v>0.85399999999999998</v>
      </c>
      <c r="K988" s="309">
        <v>8</v>
      </c>
      <c r="L988" s="309">
        <v>9.36</v>
      </c>
      <c r="M988" s="309">
        <v>4.87</v>
      </c>
      <c r="N988" s="310">
        <v>0.85399999999999998</v>
      </c>
      <c r="O988" s="309">
        <v>7.98</v>
      </c>
      <c r="P988" s="309">
        <v>9.16</v>
      </c>
      <c r="Q988" s="309">
        <v>4.49</v>
      </c>
      <c r="R988" s="310">
        <v>0.872</v>
      </c>
      <c r="S988" s="311">
        <v>25</v>
      </c>
      <c r="T988" s="312"/>
    </row>
    <row r="989" spans="1:20" x14ac:dyDescent="0.2">
      <c r="A989" s="312"/>
      <c r="B989" s="294" t="s">
        <v>9911</v>
      </c>
      <c r="C989" s="309">
        <v>2.09</v>
      </c>
      <c r="D989" s="309">
        <v>2.15</v>
      </c>
      <c r="E989" s="309">
        <v>-0.48</v>
      </c>
      <c r="F989" s="310">
        <v>0.97399999999999998</v>
      </c>
      <c r="G989" s="309">
        <v>2.35</v>
      </c>
      <c r="H989" s="309">
        <v>2.59</v>
      </c>
      <c r="I989" s="309">
        <v>1.08</v>
      </c>
      <c r="J989" s="310">
        <v>0.90900000000000003</v>
      </c>
      <c r="K989" s="309">
        <v>2.35</v>
      </c>
      <c r="L989" s="309">
        <v>2.58</v>
      </c>
      <c r="M989" s="309">
        <v>1.08</v>
      </c>
      <c r="N989" s="310">
        <v>0.90900000000000003</v>
      </c>
      <c r="O989" s="309">
        <v>2.12</v>
      </c>
      <c r="P989" s="309">
        <v>2.16</v>
      </c>
      <c r="Q989" s="309">
        <v>0.39</v>
      </c>
      <c r="R989" s="310">
        <v>0.98299999999999998</v>
      </c>
      <c r="S989" s="311">
        <v>8</v>
      </c>
      <c r="T989" s="312"/>
    </row>
    <row r="990" spans="1:20" x14ac:dyDescent="0.2">
      <c r="A990" s="312"/>
      <c r="B990" s="294" t="s">
        <v>9912</v>
      </c>
      <c r="C990" s="309">
        <v>2.3199999999999998</v>
      </c>
      <c r="D990" s="309">
        <v>2.37</v>
      </c>
      <c r="E990" s="309">
        <v>-0.5</v>
      </c>
      <c r="F990" s="310">
        <v>0.97799999999999998</v>
      </c>
      <c r="G990" s="309">
        <v>2.77</v>
      </c>
      <c r="H990" s="309">
        <v>3.07</v>
      </c>
      <c r="I990" s="309">
        <v>1.32</v>
      </c>
      <c r="J990" s="310">
        <v>0.90300000000000002</v>
      </c>
      <c r="K990" s="309">
        <v>2.77</v>
      </c>
      <c r="L990" s="309">
        <v>3.06</v>
      </c>
      <c r="M990" s="309">
        <v>1.31</v>
      </c>
      <c r="N990" s="310">
        <v>0.90300000000000002</v>
      </c>
      <c r="O990" s="309">
        <v>2.5</v>
      </c>
      <c r="P990" s="309">
        <v>2.5499999999999998</v>
      </c>
      <c r="Q990" s="309">
        <v>0.5</v>
      </c>
      <c r="R990" s="310">
        <v>0.98</v>
      </c>
      <c r="S990" s="311">
        <v>8</v>
      </c>
      <c r="T990" s="312"/>
    </row>
    <row r="991" spans="1:20" x14ac:dyDescent="0.2">
      <c r="A991" s="312"/>
      <c r="B991" s="294" t="s">
        <v>9913</v>
      </c>
      <c r="C991" s="309">
        <v>2.09</v>
      </c>
      <c r="D991" s="309">
        <v>2.12</v>
      </c>
      <c r="E991" s="309">
        <v>-0.32</v>
      </c>
      <c r="F991" s="310">
        <v>0.98799999999999999</v>
      </c>
      <c r="G991" s="309">
        <v>2</v>
      </c>
      <c r="H991" s="309">
        <v>2.2000000000000002</v>
      </c>
      <c r="I991" s="309">
        <v>0.93</v>
      </c>
      <c r="J991" s="310">
        <v>0.90700000000000003</v>
      </c>
      <c r="K991" s="309">
        <v>2.4500000000000002</v>
      </c>
      <c r="L991" s="309">
        <v>2.7</v>
      </c>
      <c r="M991" s="309">
        <v>1.1400000000000001</v>
      </c>
      <c r="N991" s="310">
        <v>0.90700000000000003</v>
      </c>
      <c r="O991" s="309">
        <v>2.42</v>
      </c>
      <c r="P991" s="309">
        <v>2.4900000000000002</v>
      </c>
      <c r="Q991" s="309">
        <v>0.59</v>
      </c>
      <c r="R991" s="310">
        <v>0.97199999999999998</v>
      </c>
      <c r="S991" s="311">
        <v>8</v>
      </c>
      <c r="T991" s="312"/>
    </row>
    <row r="992" spans="1:20" x14ac:dyDescent="0.2">
      <c r="A992" s="312"/>
      <c r="B992" s="294" t="s">
        <v>9914</v>
      </c>
      <c r="C992" s="309">
        <v>2.33</v>
      </c>
      <c r="D992" s="309">
        <v>2.37</v>
      </c>
      <c r="E992" s="309">
        <v>-0.45</v>
      </c>
      <c r="F992" s="310">
        <v>0.98199999999999998</v>
      </c>
      <c r="G992" s="309">
        <v>2.35</v>
      </c>
      <c r="H992" s="309">
        <v>2.56</v>
      </c>
      <c r="I992" s="309">
        <v>1.02</v>
      </c>
      <c r="J992" s="310">
        <v>0.91700000000000004</v>
      </c>
      <c r="K992" s="309">
        <v>2.88</v>
      </c>
      <c r="L992" s="309">
        <v>3.14</v>
      </c>
      <c r="M992" s="309">
        <v>1.25</v>
      </c>
      <c r="N992" s="310">
        <v>0.91700000000000004</v>
      </c>
      <c r="O992" s="309">
        <v>2.85</v>
      </c>
      <c r="P992" s="309">
        <v>2.92</v>
      </c>
      <c r="Q992" s="309">
        <v>0.63</v>
      </c>
      <c r="R992" s="310">
        <v>0.97699999999999998</v>
      </c>
      <c r="S992" s="311">
        <v>8</v>
      </c>
      <c r="T992" s="312"/>
    </row>
    <row r="993" spans="1:20" x14ac:dyDescent="0.2">
      <c r="A993" s="312"/>
      <c r="B993" s="294" t="s">
        <v>9915</v>
      </c>
      <c r="C993" s="309">
        <v>35.729999999999997</v>
      </c>
      <c r="D993" s="309">
        <v>36.869999999999997</v>
      </c>
      <c r="E993" s="309">
        <v>9.09</v>
      </c>
      <c r="F993" s="310">
        <v>0.96899999999999997</v>
      </c>
      <c r="G993" s="309">
        <v>25.5</v>
      </c>
      <c r="H993" s="309">
        <v>25.67</v>
      </c>
      <c r="I993" s="309">
        <v>2.98</v>
      </c>
      <c r="J993" s="310">
        <v>0.99299999999999999</v>
      </c>
      <c r="K993" s="309">
        <v>27.67</v>
      </c>
      <c r="L993" s="309">
        <v>27.86</v>
      </c>
      <c r="M993" s="309">
        <v>3.23</v>
      </c>
      <c r="N993" s="310">
        <v>0.99299999999999999</v>
      </c>
      <c r="O993" s="309">
        <v>23.48</v>
      </c>
      <c r="P993" s="309">
        <v>23.94</v>
      </c>
      <c r="Q993" s="309">
        <v>4.68</v>
      </c>
      <c r="R993" s="310">
        <v>0.98099999999999998</v>
      </c>
      <c r="S993" s="311">
        <v>50</v>
      </c>
      <c r="T993" s="312"/>
    </row>
    <row r="994" spans="1:20" x14ac:dyDescent="0.2">
      <c r="A994" s="312"/>
      <c r="B994" s="294" t="s">
        <v>9916</v>
      </c>
      <c r="C994" s="309">
        <v>33.61</v>
      </c>
      <c r="D994" s="309">
        <v>34.450000000000003</v>
      </c>
      <c r="E994" s="309">
        <v>7.57</v>
      </c>
      <c r="F994" s="310">
        <v>0.97599999999999998</v>
      </c>
      <c r="G994" s="309">
        <v>25.01</v>
      </c>
      <c r="H994" s="309">
        <v>25.16</v>
      </c>
      <c r="I994" s="309">
        <v>2.74</v>
      </c>
      <c r="J994" s="310">
        <v>0.99399999999999999</v>
      </c>
      <c r="K994" s="309">
        <v>27.14</v>
      </c>
      <c r="L994" s="309">
        <v>27.3</v>
      </c>
      <c r="M994" s="309">
        <v>2.97</v>
      </c>
      <c r="N994" s="310">
        <v>0.99399999999999999</v>
      </c>
      <c r="O994" s="309">
        <v>23</v>
      </c>
      <c r="P994" s="309">
        <v>23.4</v>
      </c>
      <c r="Q994" s="309">
        <v>4.3</v>
      </c>
      <c r="R994" s="310">
        <v>0.98299999999999998</v>
      </c>
      <c r="S994" s="311">
        <v>50</v>
      </c>
      <c r="T994" s="312"/>
    </row>
    <row r="995" spans="1:20" x14ac:dyDescent="0.2">
      <c r="A995" s="312"/>
      <c r="B995" s="294" t="s">
        <v>9917</v>
      </c>
      <c r="C995" s="309">
        <v>33.119999999999997</v>
      </c>
      <c r="D995" s="309">
        <v>33.19</v>
      </c>
      <c r="E995" s="309">
        <v>2.08</v>
      </c>
      <c r="F995" s="310">
        <v>0.998</v>
      </c>
      <c r="G995" s="309">
        <v>19.78</v>
      </c>
      <c r="H995" s="309">
        <v>20.11</v>
      </c>
      <c r="I995" s="309">
        <v>3.6</v>
      </c>
      <c r="J995" s="310">
        <v>0.98399999999999999</v>
      </c>
      <c r="K995" s="309">
        <v>22.99</v>
      </c>
      <c r="L995" s="309">
        <v>23.37</v>
      </c>
      <c r="M995" s="309">
        <v>4.1900000000000004</v>
      </c>
      <c r="N995" s="310">
        <v>0.98399999999999999</v>
      </c>
      <c r="O995" s="309">
        <v>21.42</v>
      </c>
      <c r="P995" s="309">
        <v>21.55</v>
      </c>
      <c r="Q995" s="309">
        <v>2.38</v>
      </c>
      <c r="R995" s="310">
        <v>0.99399999999999999</v>
      </c>
      <c r="S995" s="311">
        <v>50</v>
      </c>
      <c r="T995" s="312"/>
    </row>
    <row r="996" spans="1:20" x14ac:dyDescent="0.2">
      <c r="A996" s="312"/>
      <c r="B996" s="294" t="s">
        <v>9918</v>
      </c>
      <c r="C996" s="309">
        <v>34.53</v>
      </c>
      <c r="D996" s="309">
        <v>34.659999999999997</v>
      </c>
      <c r="E996" s="309">
        <v>3.02</v>
      </c>
      <c r="F996" s="310">
        <v>0.996</v>
      </c>
      <c r="G996" s="309">
        <v>21.3</v>
      </c>
      <c r="H996" s="309">
        <v>21.67</v>
      </c>
      <c r="I996" s="309">
        <v>3.98</v>
      </c>
      <c r="J996" s="310">
        <v>0.98299999999999998</v>
      </c>
      <c r="K996" s="309">
        <v>24.75</v>
      </c>
      <c r="L996" s="309">
        <v>25.18</v>
      </c>
      <c r="M996" s="309">
        <v>4.63</v>
      </c>
      <c r="N996" s="310">
        <v>0.98299999999999998</v>
      </c>
      <c r="O996" s="309">
        <v>22.94</v>
      </c>
      <c r="P996" s="309">
        <v>23.14</v>
      </c>
      <c r="Q996" s="309">
        <v>3.03</v>
      </c>
      <c r="R996" s="310">
        <v>0.99099999999999999</v>
      </c>
      <c r="S996" s="311">
        <v>50</v>
      </c>
      <c r="T996" s="312"/>
    </row>
    <row r="997" spans="1:20" x14ac:dyDescent="0.2">
      <c r="A997" s="312"/>
      <c r="B997" s="294" t="s">
        <v>9919</v>
      </c>
      <c r="C997" s="309">
        <v>23.56</v>
      </c>
      <c r="D997" s="309">
        <v>25.04</v>
      </c>
      <c r="E997" s="309">
        <v>8.49</v>
      </c>
      <c r="F997" s="310">
        <v>0.94099999999999995</v>
      </c>
      <c r="G997" s="309">
        <v>15.92</v>
      </c>
      <c r="H997" s="309">
        <v>16.38</v>
      </c>
      <c r="I997" s="309">
        <v>3.89</v>
      </c>
      <c r="J997" s="310">
        <v>0.97099999999999997</v>
      </c>
      <c r="K997" s="309">
        <v>18.16</v>
      </c>
      <c r="L997" s="309">
        <v>18.690000000000001</v>
      </c>
      <c r="M997" s="309">
        <v>4.4400000000000004</v>
      </c>
      <c r="N997" s="310">
        <v>0.97099999999999997</v>
      </c>
      <c r="O997" s="309">
        <v>16.36</v>
      </c>
      <c r="P997" s="309">
        <v>17.2</v>
      </c>
      <c r="Q997" s="309">
        <v>5.28</v>
      </c>
      <c r="R997" s="310">
        <v>0.95199999999999996</v>
      </c>
      <c r="S997" s="311">
        <v>30</v>
      </c>
      <c r="T997" s="312"/>
    </row>
    <row r="998" spans="1:20" x14ac:dyDescent="0.2">
      <c r="A998" s="312"/>
      <c r="B998" s="294" t="s">
        <v>9920</v>
      </c>
      <c r="C998" s="309">
        <v>25.09</v>
      </c>
      <c r="D998" s="309">
        <v>26.63</v>
      </c>
      <c r="E998" s="309">
        <v>8.93</v>
      </c>
      <c r="F998" s="310">
        <v>0.94199999999999995</v>
      </c>
      <c r="G998" s="309">
        <v>15.88</v>
      </c>
      <c r="H998" s="309">
        <v>16.350000000000001</v>
      </c>
      <c r="I998" s="309">
        <v>3.88</v>
      </c>
      <c r="J998" s="310">
        <v>0.97099999999999997</v>
      </c>
      <c r="K998" s="309">
        <v>18.12</v>
      </c>
      <c r="L998" s="309">
        <v>18.649999999999999</v>
      </c>
      <c r="M998" s="309">
        <v>4.42</v>
      </c>
      <c r="N998" s="310">
        <v>0.97099999999999997</v>
      </c>
      <c r="O998" s="309">
        <v>16.329999999999998</v>
      </c>
      <c r="P998" s="309">
        <v>17.14</v>
      </c>
      <c r="Q998" s="309">
        <v>5.2</v>
      </c>
      <c r="R998" s="310">
        <v>0.95299999999999996</v>
      </c>
      <c r="S998" s="311">
        <v>30</v>
      </c>
      <c r="T998" s="312"/>
    </row>
    <row r="999" spans="1:20" x14ac:dyDescent="0.2">
      <c r="A999" s="312"/>
      <c r="B999" s="294" t="s">
        <v>9921</v>
      </c>
      <c r="C999" s="309">
        <v>19.89</v>
      </c>
      <c r="D999" s="309">
        <v>20.329999999999998</v>
      </c>
      <c r="E999" s="309">
        <v>4.21</v>
      </c>
      <c r="F999" s="310">
        <v>0.97799999999999998</v>
      </c>
      <c r="G999" s="309">
        <v>14.25</v>
      </c>
      <c r="H999" s="309">
        <v>14.37</v>
      </c>
      <c r="I999" s="309">
        <v>1.87</v>
      </c>
      <c r="J999" s="310">
        <v>0.99199999999999999</v>
      </c>
      <c r="K999" s="309">
        <v>16.45</v>
      </c>
      <c r="L999" s="309">
        <v>16.59</v>
      </c>
      <c r="M999" s="309">
        <v>2.15</v>
      </c>
      <c r="N999" s="310">
        <v>0.99199999999999999</v>
      </c>
      <c r="O999" s="309">
        <v>16.18</v>
      </c>
      <c r="P999" s="309">
        <v>16.48</v>
      </c>
      <c r="Q999" s="309">
        <v>3.14</v>
      </c>
      <c r="R999" s="310">
        <v>0.98199999999999998</v>
      </c>
      <c r="S999" s="311">
        <v>30</v>
      </c>
      <c r="T999" s="312"/>
    </row>
    <row r="1000" spans="1:20" x14ac:dyDescent="0.2">
      <c r="A1000" s="312"/>
      <c r="B1000" s="294" t="s">
        <v>9922</v>
      </c>
      <c r="C1000" s="309">
        <v>22.88</v>
      </c>
      <c r="D1000" s="309">
        <v>23.58</v>
      </c>
      <c r="E1000" s="309">
        <v>5.71</v>
      </c>
      <c r="F1000" s="310">
        <v>0.97</v>
      </c>
      <c r="G1000" s="309">
        <v>15.9</v>
      </c>
      <c r="H1000" s="309">
        <v>16.09</v>
      </c>
      <c r="I1000" s="309">
        <v>2.4500000000000002</v>
      </c>
      <c r="J1000" s="310">
        <v>0.98799999999999999</v>
      </c>
      <c r="K1000" s="309">
        <v>18.350000000000001</v>
      </c>
      <c r="L1000" s="309">
        <v>18.57</v>
      </c>
      <c r="M1000" s="309">
        <v>2.83</v>
      </c>
      <c r="N1000" s="310">
        <v>0.98799999999999999</v>
      </c>
      <c r="O1000" s="309">
        <v>18.05</v>
      </c>
      <c r="P1000" s="309">
        <v>18.510000000000002</v>
      </c>
      <c r="Q1000" s="309">
        <v>4.07</v>
      </c>
      <c r="R1000" s="310">
        <v>0.97599999999999998</v>
      </c>
      <c r="S1000" s="311">
        <v>30</v>
      </c>
      <c r="T1000" s="312"/>
    </row>
    <row r="1001" spans="1:20" x14ac:dyDescent="0.2">
      <c r="A1001" s="312"/>
      <c r="B1001" s="294" t="s">
        <v>9923</v>
      </c>
      <c r="C1001" s="309">
        <v>9.9</v>
      </c>
      <c r="D1001" s="309">
        <v>9.93</v>
      </c>
      <c r="E1001" s="309">
        <v>-0.72</v>
      </c>
      <c r="F1001" s="310">
        <v>0.997</v>
      </c>
      <c r="G1001" s="309">
        <v>6.47</v>
      </c>
      <c r="H1001" s="309">
        <v>6.48</v>
      </c>
      <c r="I1001" s="309">
        <v>0.17</v>
      </c>
      <c r="J1001" s="310">
        <v>1</v>
      </c>
      <c r="K1001" s="309">
        <v>6.58</v>
      </c>
      <c r="L1001" s="309">
        <v>6.58</v>
      </c>
      <c r="M1001" s="309">
        <v>0.17</v>
      </c>
      <c r="N1001" s="310">
        <v>1</v>
      </c>
      <c r="O1001" s="309">
        <v>5.98</v>
      </c>
      <c r="P1001" s="309">
        <v>6.06</v>
      </c>
      <c r="Q1001" s="309">
        <v>1</v>
      </c>
      <c r="R1001" s="310">
        <v>0.98599999999999999</v>
      </c>
      <c r="S1001" s="311">
        <v>10</v>
      </c>
      <c r="T1001" s="312"/>
    </row>
    <row r="1002" spans="1:20" x14ac:dyDescent="0.2">
      <c r="A1002" s="312"/>
      <c r="B1002" s="294" t="s">
        <v>9924</v>
      </c>
      <c r="C1002" s="309">
        <v>10.72</v>
      </c>
      <c r="D1002" s="309">
        <v>10.73</v>
      </c>
      <c r="E1002" s="309">
        <v>-0.5</v>
      </c>
      <c r="F1002" s="310">
        <v>0.999</v>
      </c>
      <c r="G1002" s="309">
        <v>7.33</v>
      </c>
      <c r="H1002" s="309">
        <v>7.34</v>
      </c>
      <c r="I1002" s="309">
        <v>0.43</v>
      </c>
      <c r="J1002" s="310">
        <v>0.998</v>
      </c>
      <c r="K1002" s="309">
        <v>7.45</v>
      </c>
      <c r="L1002" s="309">
        <v>7.46</v>
      </c>
      <c r="M1002" s="309">
        <v>0.43</v>
      </c>
      <c r="N1002" s="310">
        <v>0.998</v>
      </c>
      <c r="O1002" s="309">
        <v>6.77</v>
      </c>
      <c r="P1002" s="309">
        <v>6.87</v>
      </c>
      <c r="Q1002" s="309">
        <v>1.19</v>
      </c>
      <c r="R1002" s="310">
        <v>0.98499999999999999</v>
      </c>
      <c r="S1002" s="311">
        <v>10</v>
      </c>
      <c r="T1002" s="312"/>
    </row>
    <row r="1003" spans="1:20" x14ac:dyDescent="0.2">
      <c r="A1003" s="312"/>
      <c r="B1003" s="294" t="s">
        <v>9925</v>
      </c>
      <c r="C1003" s="309">
        <v>7.61</v>
      </c>
      <c r="D1003" s="309">
        <v>8.1300000000000008</v>
      </c>
      <c r="E1003" s="309">
        <v>-2.86</v>
      </c>
      <c r="F1003" s="310">
        <v>0.93600000000000005</v>
      </c>
      <c r="G1003" s="309">
        <v>6.63</v>
      </c>
      <c r="H1003" s="309">
        <v>6.64</v>
      </c>
      <c r="I1003" s="309">
        <v>-0.37</v>
      </c>
      <c r="J1003" s="310">
        <v>0.998</v>
      </c>
      <c r="K1003" s="309">
        <v>7.62</v>
      </c>
      <c r="L1003" s="309">
        <v>7.63</v>
      </c>
      <c r="M1003" s="309">
        <v>-0.43</v>
      </c>
      <c r="N1003" s="310">
        <v>0.998</v>
      </c>
      <c r="O1003" s="309">
        <v>7.57</v>
      </c>
      <c r="P1003" s="309">
        <v>7.58</v>
      </c>
      <c r="Q1003" s="309">
        <v>0.41</v>
      </c>
      <c r="R1003" s="310">
        <v>0.999</v>
      </c>
      <c r="S1003" s="311">
        <v>10</v>
      </c>
      <c r="T1003" s="312"/>
    </row>
    <row r="1004" spans="1:20" x14ac:dyDescent="0.2">
      <c r="A1004" s="312"/>
      <c r="B1004" s="294" t="s">
        <v>9926</v>
      </c>
      <c r="C1004" s="309">
        <v>9.6199999999999992</v>
      </c>
      <c r="D1004" s="309">
        <v>9.86</v>
      </c>
      <c r="E1004" s="309">
        <v>-2.14</v>
      </c>
      <c r="F1004" s="310">
        <v>0.97599999999999998</v>
      </c>
      <c r="G1004" s="309">
        <v>7</v>
      </c>
      <c r="H1004" s="309">
        <v>7.02</v>
      </c>
      <c r="I1004" s="309">
        <v>-0.53</v>
      </c>
      <c r="J1004" s="310">
        <v>0.997</v>
      </c>
      <c r="K1004" s="309">
        <v>8.0399999999999991</v>
      </c>
      <c r="L1004" s="309">
        <v>8.06</v>
      </c>
      <c r="M1004" s="309">
        <v>-0.61</v>
      </c>
      <c r="N1004" s="310">
        <v>0.997</v>
      </c>
      <c r="O1004" s="309">
        <v>7.99</v>
      </c>
      <c r="P1004" s="309">
        <v>8.01</v>
      </c>
      <c r="Q1004" s="309">
        <v>0.55000000000000004</v>
      </c>
      <c r="R1004" s="310">
        <v>0.998</v>
      </c>
      <c r="S1004" s="311">
        <v>10</v>
      </c>
      <c r="T1004" s="312"/>
    </row>
    <row r="1005" spans="1:20" x14ac:dyDescent="0.2">
      <c r="A1005" s="312"/>
      <c r="B1005" s="294" t="s">
        <v>9927</v>
      </c>
      <c r="C1005" s="309">
        <v>26.33</v>
      </c>
      <c r="D1005" s="309">
        <v>28.52</v>
      </c>
      <c r="E1005" s="309">
        <v>10.96</v>
      </c>
      <c r="F1005" s="310">
        <v>0.92300000000000004</v>
      </c>
      <c r="G1005" s="309">
        <v>22.75</v>
      </c>
      <c r="H1005" s="309">
        <v>23.62</v>
      </c>
      <c r="I1005" s="309">
        <v>6.37</v>
      </c>
      <c r="J1005" s="310">
        <v>0.96299999999999997</v>
      </c>
      <c r="K1005" s="309">
        <v>25.73</v>
      </c>
      <c r="L1005" s="309">
        <v>26.72</v>
      </c>
      <c r="M1005" s="309">
        <v>7.2</v>
      </c>
      <c r="N1005" s="310">
        <v>0.96299999999999997</v>
      </c>
      <c r="O1005" s="309">
        <v>21.88</v>
      </c>
      <c r="P1005" s="309">
        <v>23.24</v>
      </c>
      <c r="Q1005" s="309">
        <v>7.82</v>
      </c>
      <c r="R1005" s="310">
        <v>0.94199999999999995</v>
      </c>
      <c r="S1005" s="311">
        <v>50</v>
      </c>
      <c r="T1005" s="312"/>
    </row>
    <row r="1006" spans="1:20" x14ac:dyDescent="0.2">
      <c r="A1006" s="312"/>
      <c r="B1006" s="294" t="s">
        <v>9928</v>
      </c>
      <c r="C1006" s="309">
        <v>26.39</v>
      </c>
      <c r="D1006" s="309">
        <v>28.41</v>
      </c>
      <c r="E1006" s="309">
        <v>10.52</v>
      </c>
      <c r="F1006" s="310">
        <v>0.92900000000000005</v>
      </c>
      <c r="G1006" s="309">
        <v>23.45</v>
      </c>
      <c r="H1006" s="309">
        <v>24.26</v>
      </c>
      <c r="I1006" s="309">
        <v>6.24</v>
      </c>
      <c r="J1006" s="310">
        <v>0.96599999999999997</v>
      </c>
      <c r="K1006" s="309">
        <v>26.52</v>
      </c>
      <c r="L1006" s="309">
        <v>27.44</v>
      </c>
      <c r="M1006" s="309">
        <v>7.05</v>
      </c>
      <c r="N1006" s="310">
        <v>0.96599999999999997</v>
      </c>
      <c r="O1006" s="309">
        <v>22.57</v>
      </c>
      <c r="P1006" s="309">
        <v>23.78</v>
      </c>
      <c r="Q1006" s="309">
        <v>7.47</v>
      </c>
      <c r="R1006" s="310">
        <v>0.94899999999999995</v>
      </c>
      <c r="S1006" s="311">
        <v>50</v>
      </c>
      <c r="T1006" s="312"/>
    </row>
    <row r="1007" spans="1:20" x14ac:dyDescent="0.2">
      <c r="A1007" s="312"/>
      <c r="B1007" s="294" t="s">
        <v>9929</v>
      </c>
      <c r="C1007" s="309">
        <v>21.55</v>
      </c>
      <c r="D1007" s="309">
        <v>22.43</v>
      </c>
      <c r="E1007" s="309">
        <v>6.24</v>
      </c>
      <c r="F1007" s="310">
        <v>0.96099999999999997</v>
      </c>
      <c r="G1007" s="309">
        <v>18.71</v>
      </c>
      <c r="H1007" s="309">
        <v>18.940000000000001</v>
      </c>
      <c r="I1007" s="309">
        <v>2.93</v>
      </c>
      <c r="J1007" s="310">
        <v>0.98799999999999999</v>
      </c>
      <c r="K1007" s="309">
        <v>20.81</v>
      </c>
      <c r="L1007" s="309">
        <v>21.06</v>
      </c>
      <c r="M1007" s="309">
        <v>3.26</v>
      </c>
      <c r="N1007" s="310">
        <v>0.98799999999999999</v>
      </c>
      <c r="O1007" s="309">
        <v>19.38</v>
      </c>
      <c r="P1007" s="309">
        <v>19.95</v>
      </c>
      <c r="Q1007" s="309">
        <v>4.71</v>
      </c>
      <c r="R1007" s="310">
        <v>0.97199999999999998</v>
      </c>
      <c r="S1007" s="311">
        <v>50</v>
      </c>
      <c r="T1007" s="312"/>
    </row>
    <row r="1008" spans="1:20" x14ac:dyDescent="0.2">
      <c r="A1008" s="312"/>
      <c r="B1008" s="294" t="s">
        <v>9930</v>
      </c>
      <c r="C1008" s="309">
        <v>23.71</v>
      </c>
      <c r="D1008" s="309">
        <v>24.69</v>
      </c>
      <c r="E1008" s="309">
        <v>6.87</v>
      </c>
      <c r="F1008" s="310">
        <v>0.96</v>
      </c>
      <c r="G1008" s="309">
        <v>19.489999999999998</v>
      </c>
      <c r="H1008" s="309">
        <v>19.68</v>
      </c>
      <c r="I1008" s="309">
        <v>2.74</v>
      </c>
      <c r="J1008" s="310">
        <v>0.99</v>
      </c>
      <c r="K1008" s="309">
        <v>21.68</v>
      </c>
      <c r="L1008" s="309">
        <v>21.89</v>
      </c>
      <c r="M1008" s="309">
        <v>3.05</v>
      </c>
      <c r="N1008" s="310">
        <v>0.99</v>
      </c>
      <c r="O1008" s="309">
        <v>20.079999999999998</v>
      </c>
      <c r="P1008" s="309">
        <v>20.59</v>
      </c>
      <c r="Q1008" s="309">
        <v>4.57</v>
      </c>
      <c r="R1008" s="310">
        <v>0.97499999999999998</v>
      </c>
      <c r="S1008" s="311">
        <v>50</v>
      </c>
      <c r="T1008" s="312"/>
    </row>
    <row r="1009" spans="1:20" x14ac:dyDescent="0.2">
      <c r="A1009" s="312"/>
      <c r="B1009" s="294" t="s">
        <v>9931</v>
      </c>
      <c r="C1009" s="309">
        <v>3.43</v>
      </c>
      <c r="D1009" s="309">
        <v>3.55</v>
      </c>
      <c r="E1009" s="309">
        <v>-0.91</v>
      </c>
      <c r="F1009" s="310">
        <v>0.96599999999999997</v>
      </c>
      <c r="G1009" s="309">
        <v>3.79</v>
      </c>
      <c r="H1009" s="309">
        <v>4.13</v>
      </c>
      <c r="I1009" s="309">
        <v>1.64</v>
      </c>
      <c r="J1009" s="310">
        <v>0.91800000000000004</v>
      </c>
      <c r="K1009" s="309">
        <v>4.51</v>
      </c>
      <c r="L1009" s="309">
        <v>4.91</v>
      </c>
      <c r="M1009" s="309">
        <v>1.95</v>
      </c>
      <c r="N1009" s="310">
        <v>0.91800000000000004</v>
      </c>
      <c r="O1009" s="309">
        <v>4.05</v>
      </c>
      <c r="P1009" s="309">
        <v>4.05</v>
      </c>
      <c r="Q1009" s="309">
        <v>0.04</v>
      </c>
      <c r="R1009" s="310">
        <v>1</v>
      </c>
      <c r="S1009" s="311">
        <v>8</v>
      </c>
      <c r="T1009" s="312"/>
    </row>
    <row r="1010" spans="1:20" x14ac:dyDescent="0.2">
      <c r="A1010" s="312"/>
      <c r="B1010" s="294" t="s">
        <v>9932</v>
      </c>
      <c r="C1010" s="309">
        <v>3.9</v>
      </c>
      <c r="D1010" s="309">
        <v>3.98</v>
      </c>
      <c r="E1010" s="309">
        <v>-0.79</v>
      </c>
      <c r="F1010" s="310">
        <v>0.98</v>
      </c>
      <c r="G1010" s="309">
        <v>4.4000000000000004</v>
      </c>
      <c r="H1010" s="309">
        <v>4.5199999999999996</v>
      </c>
      <c r="I1010" s="309">
        <v>1.03</v>
      </c>
      <c r="J1010" s="310">
        <v>0.97399999999999998</v>
      </c>
      <c r="K1010" s="309">
        <v>5.24</v>
      </c>
      <c r="L1010" s="309">
        <v>5.38</v>
      </c>
      <c r="M1010" s="309">
        <v>1.22</v>
      </c>
      <c r="N1010" s="310">
        <v>0.97399999999999998</v>
      </c>
      <c r="O1010" s="309">
        <v>4.71</v>
      </c>
      <c r="P1010" s="309">
        <v>4.71</v>
      </c>
      <c r="Q1010" s="309">
        <v>0.23</v>
      </c>
      <c r="R1010" s="310">
        <v>0.999</v>
      </c>
      <c r="S1010" s="311">
        <v>8</v>
      </c>
      <c r="T1010" s="312"/>
    </row>
    <row r="1011" spans="1:20" x14ac:dyDescent="0.2">
      <c r="A1011" s="312"/>
      <c r="B1011" s="294" t="s">
        <v>9933</v>
      </c>
      <c r="C1011" s="309">
        <v>3.29</v>
      </c>
      <c r="D1011" s="309">
        <v>3.52</v>
      </c>
      <c r="E1011" s="309">
        <v>-1.25</v>
      </c>
      <c r="F1011" s="310">
        <v>0.93500000000000005</v>
      </c>
      <c r="G1011" s="309">
        <v>2.66</v>
      </c>
      <c r="H1011" s="309">
        <v>2.73</v>
      </c>
      <c r="I1011" s="309">
        <v>0.62</v>
      </c>
      <c r="J1011" s="310">
        <v>0.97399999999999998</v>
      </c>
      <c r="K1011" s="309">
        <v>3.35</v>
      </c>
      <c r="L1011" s="309">
        <v>3.44</v>
      </c>
      <c r="M1011" s="309">
        <v>0.78</v>
      </c>
      <c r="N1011" s="310">
        <v>0.97399999999999998</v>
      </c>
      <c r="O1011" s="309">
        <v>3.3</v>
      </c>
      <c r="P1011" s="309">
        <v>3.3</v>
      </c>
      <c r="Q1011" s="309">
        <v>0.11</v>
      </c>
      <c r="R1011" s="310">
        <v>0.999</v>
      </c>
      <c r="S1011" s="311">
        <v>8</v>
      </c>
      <c r="T1011" s="312"/>
    </row>
    <row r="1012" spans="1:20" x14ac:dyDescent="0.2">
      <c r="A1012" s="312"/>
      <c r="B1012" s="294" t="s">
        <v>9934</v>
      </c>
      <c r="C1012" s="309">
        <v>3.78</v>
      </c>
      <c r="D1012" s="309">
        <v>3.91</v>
      </c>
      <c r="E1012" s="309">
        <v>-1.02</v>
      </c>
      <c r="F1012" s="310">
        <v>0.96499999999999997</v>
      </c>
      <c r="G1012" s="309">
        <v>2.88</v>
      </c>
      <c r="H1012" s="309">
        <v>2.96</v>
      </c>
      <c r="I1012" s="309">
        <v>0.68</v>
      </c>
      <c r="J1012" s="310">
        <v>0.97399999999999998</v>
      </c>
      <c r="K1012" s="309">
        <v>3.63</v>
      </c>
      <c r="L1012" s="309">
        <v>3.73</v>
      </c>
      <c r="M1012" s="309">
        <v>0.85</v>
      </c>
      <c r="N1012" s="310">
        <v>0.97399999999999998</v>
      </c>
      <c r="O1012" s="309">
        <v>3.57</v>
      </c>
      <c r="P1012" s="309">
        <v>3.58</v>
      </c>
      <c r="Q1012" s="309">
        <v>0.22</v>
      </c>
      <c r="R1012" s="310">
        <v>0.998</v>
      </c>
      <c r="S1012" s="311">
        <v>8</v>
      </c>
      <c r="T1012" s="312"/>
    </row>
    <row r="1013" spans="1:20" x14ac:dyDescent="0.2">
      <c r="A1013" s="312"/>
      <c r="B1013" s="294" t="s">
        <v>9935</v>
      </c>
      <c r="C1013" s="309">
        <v>7.23</v>
      </c>
      <c r="D1013" s="309">
        <v>7.41</v>
      </c>
      <c r="E1013" s="309">
        <v>-1.61</v>
      </c>
      <c r="F1013" s="310">
        <v>0.97599999999999998</v>
      </c>
      <c r="G1013" s="309">
        <v>4.75</v>
      </c>
      <c r="H1013" s="309">
        <v>4.88</v>
      </c>
      <c r="I1013" s="309">
        <v>1.1499999999999999</v>
      </c>
      <c r="J1013" s="310">
        <v>0.97199999999999998</v>
      </c>
      <c r="K1013" s="309">
        <v>5.47</v>
      </c>
      <c r="L1013" s="309">
        <v>5.63</v>
      </c>
      <c r="M1013" s="309">
        <v>1.33</v>
      </c>
      <c r="N1013" s="310">
        <v>0.97199999999999998</v>
      </c>
      <c r="O1013" s="309">
        <v>4.9800000000000004</v>
      </c>
      <c r="P1013" s="309">
        <v>5.3</v>
      </c>
      <c r="Q1013" s="309">
        <v>1.81</v>
      </c>
      <c r="R1013" s="310">
        <v>0.94</v>
      </c>
      <c r="S1013" s="311">
        <v>15</v>
      </c>
      <c r="T1013" s="312"/>
    </row>
    <row r="1014" spans="1:20" x14ac:dyDescent="0.2">
      <c r="A1014" s="312"/>
      <c r="B1014" s="294" t="s">
        <v>9936</v>
      </c>
      <c r="C1014" s="309">
        <v>7.69</v>
      </c>
      <c r="D1014" s="309">
        <v>7.79</v>
      </c>
      <c r="E1014" s="309">
        <v>-1.27</v>
      </c>
      <c r="F1014" s="310">
        <v>0.98699999999999999</v>
      </c>
      <c r="G1014" s="309">
        <v>5.52</v>
      </c>
      <c r="H1014" s="309">
        <v>5.78</v>
      </c>
      <c r="I1014" s="309">
        <v>1.71</v>
      </c>
      <c r="J1014" s="310">
        <v>0.95499999999999996</v>
      </c>
      <c r="K1014" s="309">
        <v>6.36</v>
      </c>
      <c r="L1014" s="309">
        <v>6.66</v>
      </c>
      <c r="M1014" s="309">
        <v>1.97</v>
      </c>
      <c r="N1014" s="310">
        <v>0.95499999999999996</v>
      </c>
      <c r="O1014" s="309">
        <v>5.79</v>
      </c>
      <c r="P1014" s="309">
        <v>6.16</v>
      </c>
      <c r="Q1014" s="309">
        <v>2.11</v>
      </c>
      <c r="R1014" s="310">
        <v>0.94</v>
      </c>
      <c r="S1014" s="311">
        <v>15</v>
      </c>
      <c r="T1014" s="312"/>
    </row>
    <row r="1015" spans="1:20" x14ac:dyDescent="0.2">
      <c r="A1015" s="312"/>
      <c r="B1015" s="294" t="s">
        <v>9937</v>
      </c>
      <c r="C1015" s="309">
        <v>7.17</v>
      </c>
      <c r="D1015" s="309">
        <v>7.36</v>
      </c>
      <c r="E1015" s="309">
        <v>-1.66</v>
      </c>
      <c r="F1015" s="310">
        <v>0.97399999999999998</v>
      </c>
      <c r="G1015" s="309">
        <v>4.9399999999999995</v>
      </c>
      <c r="H1015" s="309">
        <v>5.01</v>
      </c>
      <c r="I1015" s="309">
        <v>0.83</v>
      </c>
      <c r="J1015" s="310">
        <v>0.98599999999999999</v>
      </c>
      <c r="K1015" s="309">
        <v>5.18</v>
      </c>
      <c r="L1015" s="309">
        <v>5.25</v>
      </c>
      <c r="M1015" s="309">
        <v>0.87</v>
      </c>
      <c r="N1015" s="310">
        <v>0.98599999999999999</v>
      </c>
      <c r="O1015" s="309">
        <v>5.17</v>
      </c>
      <c r="P1015" s="309">
        <v>5.32</v>
      </c>
      <c r="Q1015" s="309">
        <v>1.27</v>
      </c>
      <c r="R1015" s="310">
        <v>0.97099999999999997</v>
      </c>
      <c r="S1015" s="311">
        <v>15</v>
      </c>
      <c r="T1015" s="312"/>
    </row>
    <row r="1016" spans="1:20" x14ac:dyDescent="0.2">
      <c r="A1016" s="312"/>
      <c r="B1016" s="294" t="s">
        <v>9938</v>
      </c>
      <c r="C1016" s="309">
        <v>8.6</v>
      </c>
      <c r="D1016" s="309">
        <v>8.66</v>
      </c>
      <c r="E1016" s="309">
        <v>-1.04</v>
      </c>
      <c r="F1016" s="310">
        <v>0.99299999999999999</v>
      </c>
      <c r="G1016" s="309">
        <v>5.46</v>
      </c>
      <c r="H1016" s="309">
        <v>5.6</v>
      </c>
      <c r="I1016" s="309">
        <v>1.23</v>
      </c>
      <c r="J1016" s="310">
        <v>0.97499999999999998</v>
      </c>
      <c r="K1016" s="309">
        <v>5.72</v>
      </c>
      <c r="L1016" s="309">
        <v>5.87</v>
      </c>
      <c r="M1016" s="309">
        <v>1.29</v>
      </c>
      <c r="N1016" s="310">
        <v>0.97499999999999998</v>
      </c>
      <c r="O1016" s="309">
        <v>5.71</v>
      </c>
      <c r="P1016" s="309">
        <v>5.91</v>
      </c>
      <c r="Q1016" s="309">
        <v>1.52</v>
      </c>
      <c r="R1016" s="310">
        <v>0.96599999999999997</v>
      </c>
      <c r="S1016" s="311">
        <v>15</v>
      </c>
      <c r="T1016" s="312"/>
    </row>
    <row r="1017" spans="1:20" x14ac:dyDescent="0.2">
      <c r="A1017" s="312"/>
      <c r="B1017" s="294" t="s">
        <v>9939</v>
      </c>
      <c r="C1017" s="309">
        <v>39.25</v>
      </c>
      <c r="D1017" s="309">
        <v>39.26</v>
      </c>
      <c r="E1017" s="309">
        <v>1.1599999999999999</v>
      </c>
      <c r="F1017" s="310">
        <v>1</v>
      </c>
      <c r="G1017" s="309">
        <v>28.35</v>
      </c>
      <c r="H1017" s="309">
        <v>28.53</v>
      </c>
      <c r="I1017" s="309">
        <v>3.25</v>
      </c>
      <c r="J1017" s="310">
        <v>0.99399999999999999</v>
      </c>
      <c r="K1017" s="309">
        <v>32.119999999999997</v>
      </c>
      <c r="L1017" s="309">
        <v>32.33</v>
      </c>
      <c r="M1017" s="309">
        <v>3.68</v>
      </c>
      <c r="N1017" s="310">
        <v>0.99399999999999999</v>
      </c>
      <c r="O1017" s="309">
        <v>29.22</v>
      </c>
      <c r="P1017" s="309">
        <v>29.7</v>
      </c>
      <c r="Q1017" s="309">
        <v>5.31</v>
      </c>
      <c r="R1017" s="310">
        <v>0.98399999999999999</v>
      </c>
      <c r="S1017" s="311">
        <v>40</v>
      </c>
      <c r="T1017" s="312"/>
    </row>
    <row r="1018" spans="1:20" x14ac:dyDescent="0.2">
      <c r="A1018" s="312"/>
      <c r="B1018" s="294" t="s">
        <v>9940</v>
      </c>
      <c r="C1018" s="309">
        <v>36.71</v>
      </c>
      <c r="D1018" s="309">
        <v>36.75</v>
      </c>
      <c r="E1018" s="309">
        <v>-1.66</v>
      </c>
      <c r="F1018" s="310">
        <v>0.999</v>
      </c>
      <c r="G1018" s="309">
        <v>27.09</v>
      </c>
      <c r="H1018" s="309">
        <v>27.15</v>
      </c>
      <c r="I1018" s="309">
        <v>1.73</v>
      </c>
      <c r="J1018" s="310">
        <v>0.998</v>
      </c>
      <c r="K1018" s="309">
        <v>30.69</v>
      </c>
      <c r="L1018" s="309">
        <v>30.76</v>
      </c>
      <c r="M1018" s="309">
        <v>1.95</v>
      </c>
      <c r="N1018" s="310">
        <v>0.998</v>
      </c>
      <c r="O1018" s="309">
        <v>27.93</v>
      </c>
      <c r="P1018" s="309">
        <v>28.19</v>
      </c>
      <c r="Q1018" s="309">
        <v>3.83</v>
      </c>
      <c r="R1018" s="310">
        <v>0.99099999999999999</v>
      </c>
      <c r="S1018" s="311">
        <v>40</v>
      </c>
      <c r="T1018" s="312"/>
    </row>
    <row r="1019" spans="1:20" x14ac:dyDescent="0.2">
      <c r="A1019" s="312"/>
      <c r="B1019" s="294" t="s">
        <v>9941</v>
      </c>
      <c r="C1019" s="309">
        <v>30.2</v>
      </c>
      <c r="D1019" s="309">
        <v>31.26</v>
      </c>
      <c r="E1019" s="309">
        <v>-8.07</v>
      </c>
      <c r="F1019" s="310">
        <v>0.96599999999999997</v>
      </c>
      <c r="G1019" s="309">
        <v>23.45</v>
      </c>
      <c r="H1019" s="309">
        <v>23.53</v>
      </c>
      <c r="I1019" s="309">
        <v>1.95</v>
      </c>
      <c r="J1019" s="310">
        <v>0.997</v>
      </c>
      <c r="K1019" s="309">
        <v>27.04</v>
      </c>
      <c r="L1019" s="309">
        <v>27.14</v>
      </c>
      <c r="M1019" s="309">
        <v>2.25</v>
      </c>
      <c r="N1019" s="310">
        <v>0.997</v>
      </c>
      <c r="O1019" s="309">
        <v>26.86</v>
      </c>
      <c r="P1019" s="309">
        <v>27.33</v>
      </c>
      <c r="Q1019" s="309">
        <v>5.0599999999999996</v>
      </c>
      <c r="R1019" s="310">
        <v>0.98299999999999998</v>
      </c>
      <c r="S1019" s="311">
        <v>40</v>
      </c>
      <c r="T1019" s="312"/>
    </row>
    <row r="1020" spans="1:20" x14ac:dyDescent="0.2">
      <c r="A1020" s="312"/>
      <c r="B1020" s="294" t="s">
        <v>9942</v>
      </c>
      <c r="C1020" s="309">
        <v>31.62</v>
      </c>
      <c r="D1020" s="309">
        <v>32.58</v>
      </c>
      <c r="E1020" s="309">
        <v>-7.86</v>
      </c>
      <c r="F1020" s="310">
        <v>0.97</v>
      </c>
      <c r="G1020" s="309">
        <v>23.02</v>
      </c>
      <c r="H1020" s="309">
        <v>23.13</v>
      </c>
      <c r="I1020" s="309">
        <v>2.29</v>
      </c>
      <c r="J1020" s="310">
        <v>0.995</v>
      </c>
      <c r="K1020" s="309">
        <v>26.54</v>
      </c>
      <c r="L1020" s="309">
        <v>26.68</v>
      </c>
      <c r="M1020" s="309">
        <v>2.65</v>
      </c>
      <c r="N1020" s="310">
        <v>0.995</v>
      </c>
      <c r="O1020" s="309">
        <v>26.36</v>
      </c>
      <c r="P1020" s="309">
        <v>26.73</v>
      </c>
      <c r="Q1020" s="309">
        <v>4.38</v>
      </c>
      <c r="R1020" s="310">
        <v>0.98599999999999999</v>
      </c>
      <c r="S1020" s="311">
        <v>40</v>
      </c>
      <c r="T1020" s="312"/>
    </row>
    <row r="1021" spans="1:20" x14ac:dyDescent="0.2">
      <c r="A1021" s="312"/>
      <c r="B1021" s="294" t="s">
        <v>9943</v>
      </c>
      <c r="C1021" s="309">
        <v>7.86</v>
      </c>
      <c r="D1021" s="309">
        <v>8.93</v>
      </c>
      <c r="E1021" s="309">
        <v>4.25</v>
      </c>
      <c r="F1021" s="310">
        <v>0.88</v>
      </c>
      <c r="G1021" s="309">
        <v>0</v>
      </c>
      <c r="H1021" s="309">
        <v>0</v>
      </c>
      <c r="I1021" s="309">
        <v>0</v>
      </c>
      <c r="J1021" s="310"/>
      <c r="K1021" s="309">
        <v>0</v>
      </c>
      <c r="L1021" s="309">
        <v>0</v>
      </c>
      <c r="M1021" s="309">
        <v>0</v>
      </c>
      <c r="N1021" s="310"/>
      <c r="O1021" s="309"/>
      <c r="P1021" s="309"/>
      <c r="Q1021" s="309"/>
      <c r="R1021" s="310"/>
      <c r="S1021" s="311"/>
      <c r="T1021" s="312"/>
    </row>
    <row r="1022" spans="1:20" x14ac:dyDescent="0.2">
      <c r="A1022" s="312"/>
      <c r="B1022" s="294" t="s">
        <v>9944</v>
      </c>
      <c r="C1022" s="309">
        <v>8.94</v>
      </c>
      <c r="D1022" s="309">
        <v>9.9600000000000009</v>
      </c>
      <c r="E1022" s="309">
        <v>4.3899999999999997</v>
      </c>
      <c r="F1022" s="310">
        <v>0.89800000000000002</v>
      </c>
      <c r="G1022" s="309">
        <v>0</v>
      </c>
      <c r="H1022" s="309">
        <v>0</v>
      </c>
      <c r="I1022" s="309">
        <v>0</v>
      </c>
      <c r="J1022" s="310"/>
      <c r="K1022" s="309">
        <v>0</v>
      </c>
      <c r="L1022" s="309">
        <v>0</v>
      </c>
      <c r="M1022" s="309">
        <v>0</v>
      </c>
      <c r="N1022" s="310"/>
      <c r="O1022" s="309"/>
      <c r="P1022" s="309"/>
      <c r="Q1022" s="309"/>
      <c r="R1022" s="310"/>
      <c r="S1022" s="311"/>
      <c r="T1022" s="312"/>
    </row>
    <row r="1023" spans="1:20" x14ac:dyDescent="0.2">
      <c r="A1023" s="312"/>
      <c r="B1023" s="294" t="s">
        <v>9945</v>
      </c>
      <c r="C1023" s="309">
        <v>3.64</v>
      </c>
      <c r="D1023" s="309">
        <v>4.1399999999999997</v>
      </c>
      <c r="E1023" s="309">
        <v>1.97</v>
      </c>
      <c r="F1023" s="310">
        <v>0.88</v>
      </c>
      <c r="G1023" s="309">
        <v>0</v>
      </c>
      <c r="H1023" s="309">
        <v>0</v>
      </c>
      <c r="I1023" s="309">
        <v>0</v>
      </c>
      <c r="J1023" s="310"/>
      <c r="K1023" s="309">
        <v>0</v>
      </c>
      <c r="L1023" s="309">
        <v>0</v>
      </c>
      <c r="M1023" s="309">
        <v>0</v>
      </c>
      <c r="N1023" s="310"/>
      <c r="O1023" s="309"/>
      <c r="P1023" s="309"/>
      <c r="Q1023" s="309"/>
      <c r="R1023" s="310"/>
      <c r="S1023" s="311"/>
      <c r="T1023" s="312"/>
    </row>
    <row r="1024" spans="1:20" x14ac:dyDescent="0.2">
      <c r="A1024" s="312"/>
      <c r="B1024" s="294" t="s">
        <v>9946</v>
      </c>
      <c r="C1024" s="309">
        <v>4.3899999999999997</v>
      </c>
      <c r="D1024" s="309">
        <v>4.87</v>
      </c>
      <c r="E1024" s="309">
        <v>2.12</v>
      </c>
      <c r="F1024" s="310">
        <v>0.9</v>
      </c>
      <c r="G1024" s="309">
        <v>0</v>
      </c>
      <c r="H1024" s="309">
        <v>0</v>
      </c>
      <c r="I1024" s="309">
        <v>0</v>
      </c>
      <c r="J1024" s="310"/>
      <c r="K1024" s="309">
        <v>0</v>
      </c>
      <c r="L1024" s="309">
        <v>0</v>
      </c>
      <c r="M1024" s="309">
        <v>0</v>
      </c>
      <c r="N1024" s="310"/>
      <c r="O1024" s="309"/>
      <c r="P1024" s="309"/>
      <c r="Q1024" s="309"/>
      <c r="R1024" s="310"/>
      <c r="S1024" s="311"/>
      <c r="T1024" s="312"/>
    </row>
    <row r="1025" spans="1:20" x14ac:dyDescent="0.2">
      <c r="A1025" s="312"/>
      <c r="B1025" s="294" t="s">
        <v>9947</v>
      </c>
      <c r="C1025" s="309">
        <v>43.28</v>
      </c>
      <c r="D1025" s="309">
        <v>44.02</v>
      </c>
      <c r="E1025" s="309">
        <v>8.0500000000000007</v>
      </c>
      <c r="F1025" s="310">
        <v>0.98299999999999998</v>
      </c>
      <c r="G1025" s="309">
        <v>27.79</v>
      </c>
      <c r="H1025" s="309">
        <v>27.87</v>
      </c>
      <c r="I1025" s="309">
        <v>2.11</v>
      </c>
      <c r="J1025" s="310">
        <v>0.997</v>
      </c>
      <c r="K1025" s="309">
        <v>30.59</v>
      </c>
      <c r="L1025" s="309">
        <v>30.67</v>
      </c>
      <c r="M1025" s="309">
        <v>2.3199999999999998</v>
      </c>
      <c r="N1025" s="310">
        <v>0.997</v>
      </c>
      <c r="O1025" s="309">
        <v>34.97</v>
      </c>
      <c r="P1025" s="309">
        <v>35</v>
      </c>
      <c r="Q1025" s="309">
        <v>1.48</v>
      </c>
      <c r="R1025" s="310">
        <v>0.999</v>
      </c>
      <c r="S1025" s="311">
        <v>75</v>
      </c>
      <c r="T1025" s="312"/>
    </row>
    <row r="1026" spans="1:20" x14ac:dyDescent="0.2">
      <c r="A1026" s="312"/>
      <c r="B1026" s="294" t="s">
        <v>9948</v>
      </c>
      <c r="C1026" s="309">
        <v>40.020000000000003</v>
      </c>
      <c r="D1026" s="309">
        <v>40.43</v>
      </c>
      <c r="E1026" s="309">
        <v>5.76</v>
      </c>
      <c r="F1026" s="310">
        <v>0.99</v>
      </c>
      <c r="G1026" s="309">
        <v>26.73</v>
      </c>
      <c r="H1026" s="309">
        <v>26.76</v>
      </c>
      <c r="I1026" s="309">
        <v>1.35</v>
      </c>
      <c r="J1026" s="310">
        <v>0.999</v>
      </c>
      <c r="K1026" s="309">
        <v>29.41</v>
      </c>
      <c r="L1026" s="309">
        <v>29.45</v>
      </c>
      <c r="M1026" s="309">
        <v>1.48</v>
      </c>
      <c r="N1026" s="310">
        <v>0.999</v>
      </c>
      <c r="O1026" s="309">
        <v>33.54</v>
      </c>
      <c r="P1026" s="309">
        <v>33.54</v>
      </c>
      <c r="Q1026" s="309">
        <v>0.51</v>
      </c>
      <c r="R1026" s="310">
        <v>1</v>
      </c>
      <c r="S1026" s="311">
        <v>75</v>
      </c>
      <c r="T1026" s="312"/>
    </row>
    <row r="1027" spans="1:20" x14ac:dyDescent="0.2">
      <c r="A1027" s="312"/>
      <c r="B1027" s="294" t="s">
        <v>9949</v>
      </c>
      <c r="C1027" s="309">
        <v>27.52</v>
      </c>
      <c r="D1027" s="309">
        <v>27.68</v>
      </c>
      <c r="E1027" s="309">
        <v>2.99</v>
      </c>
      <c r="F1027" s="310">
        <v>0.99399999999999999</v>
      </c>
      <c r="G1027" s="309">
        <v>20.6</v>
      </c>
      <c r="H1027" s="309">
        <v>21.52</v>
      </c>
      <c r="I1027" s="309">
        <v>6.21</v>
      </c>
      <c r="J1027" s="310">
        <v>0.95699999999999996</v>
      </c>
      <c r="K1027" s="309">
        <v>21.43</v>
      </c>
      <c r="L1027" s="309">
        <v>22.39</v>
      </c>
      <c r="M1027" s="309">
        <v>6.47</v>
      </c>
      <c r="N1027" s="310">
        <v>0.95699999999999996</v>
      </c>
      <c r="O1027" s="309">
        <v>22.93</v>
      </c>
      <c r="P1027" s="309">
        <v>23.24</v>
      </c>
      <c r="Q1027" s="309">
        <v>3.8</v>
      </c>
      <c r="R1027" s="310">
        <v>0.98699999999999999</v>
      </c>
      <c r="S1027" s="311">
        <v>75</v>
      </c>
      <c r="T1027" s="312"/>
    </row>
    <row r="1028" spans="1:20" x14ac:dyDescent="0.2">
      <c r="A1028" s="312"/>
      <c r="B1028" s="294" t="s">
        <v>9950</v>
      </c>
      <c r="C1028" s="309">
        <v>29.11</v>
      </c>
      <c r="D1028" s="309">
        <v>29.22</v>
      </c>
      <c r="E1028" s="309">
        <v>2.48</v>
      </c>
      <c r="F1028" s="310">
        <v>0.996</v>
      </c>
      <c r="G1028" s="309">
        <v>21.03</v>
      </c>
      <c r="H1028" s="309">
        <v>22.05</v>
      </c>
      <c r="I1028" s="309">
        <v>6.63</v>
      </c>
      <c r="J1028" s="310">
        <v>0.95399999999999996</v>
      </c>
      <c r="K1028" s="309">
        <v>21.89</v>
      </c>
      <c r="L1028" s="309">
        <v>22.95</v>
      </c>
      <c r="M1028" s="309">
        <v>6.9</v>
      </c>
      <c r="N1028" s="310">
        <v>0.95399999999999996</v>
      </c>
      <c r="O1028" s="309">
        <v>23.65</v>
      </c>
      <c r="P1028" s="309">
        <v>23.89</v>
      </c>
      <c r="Q1028" s="309">
        <v>3.39</v>
      </c>
      <c r="R1028" s="310">
        <v>0.99</v>
      </c>
      <c r="S1028" s="311">
        <v>75</v>
      </c>
      <c r="T1028" s="312"/>
    </row>
    <row r="1029" spans="1:20" x14ac:dyDescent="0.2">
      <c r="A1029" s="312"/>
      <c r="B1029" s="294" t="s">
        <v>9951</v>
      </c>
      <c r="C1029" s="309">
        <v>44.68</v>
      </c>
      <c r="D1029" s="309">
        <v>44.83</v>
      </c>
      <c r="E1029" s="309">
        <v>3.64</v>
      </c>
      <c r="F1029" s="310">
        <v>0.997</v>
      </c>
      <c r="G1029" s="309">
        <v>29.38</v>
      </c>
      <c r="H1029" s="309">
        <v>29.5</v>
      </c>
      <c r="I1029" s="309">
        <v>2.69</v>
      </c>
      <c r="J1029" s="310">
        <v>0.996</v>
      </c>
      <c r="K1029" s="309">
        <v>33.25</v>
      </c>
      <c r="L1029" s="309">
        <v>33.39</v>
      </c>
      <c r="M1029" s="309">
        <v>3.05</v>
      </c>
      <c r="N1029" s="310">
        <v>0.996</v>
      </c>
      <c r="O1029" s="309">
        <v>30.13</v>
      </c>
      <c r="P1029" s="309">
        <v>30.43</v>
      </c>
      <c r="Q1029" s="309">
        <v>4.28</v>
      </c>
      <c r="R1029" s="310">
        <v>0.99</v>
      </c>
      <c r="S1029" s="311">
        <v>60</v>
      </c>
      <c r="T1029" s="312"/>
    </row>
    <row r="1030" spans="1:20" x14ac:dyDescent="0.2">
      <c r="A1030" s="312"/>
      <c r="B1030" s="294" t="s">
        <v>9952</v>
      </c>
      <c r="C1030" s="309">
        <v>42.11</v>
      </c>
      <c r="D1030" s="309">
        <v>42.18</v>
      </c>
      <c r="E1030" s="309">
        <v>2.34</v>
      </c>
      <c r="F1030" s="310">
        <v>0.998</v>
      </c>
      <c r="G1030" s="309">
        <v>30.77</v>
      </c>
      <c r="H1030" s="309">
        <v>30.85</v>
      </c>
      <c r="I1030" s="309">
        <v>2.2800000000000002</v>
      </c>
      <c r="J1030" s="310">
        <v>0.997</v>
      </c>
      <c r="K1030" s="309">
        <v>34.82</v>
      </c>
      <c r="L1030" s="309">
        <v>34.92</v>
      </c>
      <c r="M1030" s="309">
        <v>2.58</v>
      </c>
      <c r="N1030" s="310">
        <v>0.997</v>
      </c>
      <c r="O1030" s="309">
        <v>31.55</v>
      </c>
      <c r="P1030" s="309">
        <v>31.83</v>
      </c>
      <c r="Q1030" s="309">
        <v>4.17</v>
      </c>
      <c r="R1030" s="310">
        <v>0.99099999999999999</v>
      </c>
      <c r="S1030" s="311">
        <v>60</v>
      </c>
      <c r="T1030" s="312"/>
    </row>
    <row r="1031" spans="1:20" x14ac:dyDescent="0.2">
      <c r="A1031" s="312"/>
      <c r="B1031" s="294" t="s">
        <v>9953</v>
      </c>
      <c r="C1031" s="309">
        <v>30.78</v>
      </c>
      <c r="D1031" s="309">
        <v>31.3</v>
      </c>
      <c r="E1031" s="309">
        <v>-5.71</v>
      </c>
      <c r="F1031" s="310">
        <v>0.98299999999999998</v>
      </c>
      <c r="G1031" s="309">
        <v>25.53</v>
      </c>
      <c r="H1031" s="309">
        <v>25.6</v>
      </c>
      <c r="I1031" s="309">
        <v>1.91</v>
      </c>
      <c r="J1031" s="310">
        <v>0.997</v>
      </c>
      <c r="K1031" s="309">
        <v>28.34</v>
      </c>
      <c r="L1031" s="309">
        <v>28.42</v>
      </c>
      <c r="M1031" s="309">
        <v>2.12</v>
      </c>
      <c r="N1031" s="310">
        <v>0.997</v>
      </c>
      <c r="O1031" s="309">
        <v>28.11</v>
      </c>
      <c r="P1031" s="309">
        <v>28.35</v>
      </c>
      <c r="Q1031" s="309">
        <v>3.73</v>
      </c>
      <c r="R1031" s="310">
        <v>0.99099999999999999</v>
      </c>
      <c r="S1031" s="311">
        <v>60</v>
      </c>
      <c r="T1031" s="312"/>
    </row>
    <row r="1032" spans="1:20" x14ac:dyDescent="0.2">
      <c r="A1032" s="312"/>
      <c r="B1032" s="294" t="s">
        <v>9954</v>
      </c>
      <c r="C1032" s="309">
        <v>33.79</v>
      </c>
      <c r="D1032" s="309">
        <v>34.06</v>
      </c>
      <c r="E1032" s="309">
        <v>-4.25</v>
      </c>
      <c r="F1032" s="310">
        <v>0.99199999999999999</v>
      </c>
      <c r="G1032" s="309">
        <v>27.44</v>
      </c>
      <c r="H1032" s="309">
        <v>27.62</v>
      </c>
      <c r="I1032" s="309">
        <v>3.13</v>
      </c>
      <c r="J1032" s="310">
        <v>0.99399999999999999</v>
      </c>
      <c r="K1032" s="309">
        <v>30.47</v>
      </c>
      <c r="L1032" s="309">
        <v>30.66</v>
      </c>
      <c r="M1032" s="309">
        <v>3.47</v>
      </c>
      <c r="N1032" s="310">
        <v>0.99399999999999999</v>
      </c>
      <c r="O1032" s="309">
        <v>30.21</v>
      </c>
      <c r="P1032" s="309">
        <v>30.62</v>
      </c>
      <c r="Q1032" s="309">
        <v>4.9800000000000004</v>
      </c>
      <c r="R1032" s="310">
        <v>0.98699999999999999</v>
      </c>
      <c r="S1032" s="311">
        <v>60</v>
      </c>
      <c r="T1032" s="312"/>
    </row>
    <row r="1033" spans="1:20" x14ac:dyDescent="0.2">
      <c r="A1033" s="312"/>
      <c r="B1033" s="294" t="s">
        <v>9955</v>
      </c>
      <c r="C1033" s="309">
        <v>62.99</v>
      </c>
      <c r="D1033" s="309">
        <v>64.540000000000006</v>
      </c>
      <c r="E1033" s="309">
        <v>14.07</v>
      </c>
      <c r="F1033" s="310">
        <v>0.97599999999999998</v>
      </c>
      <c r="G1033" s="309">
        <v>42.1</v>
      </c>
      <c r="H1033" s="309">
        <v>42.14</v>
      </c>
      <c r="I1033" s="309">
        <v>1.79</v>
      </c>
      <c r="J1033" s="310">
        <v>0.999</v>
      </c>
      <c r="K1033" s="309">
        <v>47.69</v>
      </c>
      <c r="L1033" s="309">
        <v>47.73</v>
      </c>
      <c r="M1033" s="309">
        <v>2.02</v>
      </c>
      <c r="N1033" s="310">
        <v>0.999</v>
      </c>
      <c r="O1033" s="309">
        <v>47.29</v>
      </c>
      <c r="P1033" s="309">
        <v>47.33</v>
      </c>
      <c r="Q1033" s="309">
        <v>1.87</v>
      </c>
      <c r="R1033" s="310">
        <v>0.999</v>
      </c>
      <c r="S1033" s="311">
        <v>60</v>
      </c>
      <c r="T1033" s="312"/>
    </row>
    <row r="1034" spans="1:20" x14ac:dyDescent="0.2">
      <c r="A1034" s="312"/>
      <c r="B1034" s="294" t="s">
        <v>9956</v>
      </c>
      <c r="C1034" s="309">
        <v>49.66</v>
      </c>
      <c r="D1034" s="309">
        <v>50.06</v>
      </c>
      <c r="E1034" s="309">
        <v>6.34</v>
      </c>
      <c r="F1034" s="310">
        <v>0.99199999999999999</v>
      </c>
      <c r="G1034" s="309">
        <v>36.270000000000003</v>
      </c>
      <c r="H1034" s="309">
        <v>36.29</v>
      </c>
      <c r="I1034" s="309">
        <v>-1.23</v>
      </c>
      <c r="J1034" s="310">
        <v>0.999</v>
      </c>
      <c r="K1034" s="309">
        <v>41.08</v>
      </c>
      <c r="L1034" s="309">
        <v>41.11</v>
      </c>
      <c r="M1034" s="309">
        <v>-1.39</v>
      </c>
      <c r="N1034" s="310">
        <v>0.999</v>
      </c>
      <c r="O1034" s="309">
        <v>40.9</v>
      </c>
      <c r="P1034" s="309">
        <v>41.12</v>
      </c>
      <c r="Q1034" s="309">
        <v>4.2699999999999996</v>
      </c>
      <c r="R1034" s="310">
        <v>0.995</v>
      </c>
      <c r="S1034" s="311">
        <v>60</v>
      </c>
      <c r="T1034" s="312"/>
    </row>
    <row r="1035" spans="1:20" x14ac:dyDescent="0.2">
      <c r="A1035" s="312"/>
      <c r="B1035" s="294" t="s">
        <v>9957</v>
      </c>
      <c r="C1035" s="309">
        <v>38.82</v>
      </c>
      <c r="D1035" s="309">
        <v>38.83</v>
      </c>
      <c r="E1035" s="309">
        <v>-1.03</v>
      </c>
      <c r="F1035" s="310">
        <v>1</v>
      </c>
      <c r="G1035" s="309">
        <v>32.76</v>
      </c>
      <c r="H1035" s="309">
        <v>32.9</v>
      </c>
      <c r="I1035" s="309">
        <v>3.03</v>
      </c>
      <c r="J1035" s="310">
        <v>0.996</v>
      </c>
      <c r="K1035" s="309">
        <v>32.75</v>
      </c>
      <c r="L1035" s="309">
        <v>32.89</v>
      </c>
      <c r="M1035" s="309">
        <v>3.03</v>
      </c>
      <c r="N1035" s="310">
        <v>0.996</v>
      </c>
      <c r="O1035" s="309">
        <v>32.869999999999997</v>
      </c>
      <c r="P1035" s="309">
        <v>33.049999999999997</v>
      </c>
      <c r="Q1035" s="309">
        <v>3.45</v>
      </c>
      <c r="R1035" s="310">
        <v>0.995</v>
      </c>
      <c r="S1035" s="311">
        <v>60</v>
      </c>
      <c r="T1035" s="312"/>
    </row>
    <row r="1036" spans="1:20" x14ac:dyDescent="0.2">
      <c r="A1036" s="312"/>
      <c r="B1036" s="294" t="s">
        <v>9958</v>
      </c>
      <c r="C1036" s="309">
        <v>34.19</v>
      </c>
      <c r="D1036" s="309">
        <v>34.409999999999997</v>
      </c>
      <c r="E1036" s="309">
        <v>-3.93</v>
      </c>
      <c r="F1036" s="310">
        <v>0.99299999999999999</v>
      </c>
      <c r="G1036" s="309">
        <v>30.91</v>
      </c>
      <c r="H1036" s="309">
        <v>30.95</v>
      </c>
      <c r="I1036" s="309">
        <v>1.65</v>
      </c>
      <c r="J1036" s="310">
        <v>0.999</v>
      </c>
      <c r="K1036" s="309">
        <v>30.9</v>
      </c>
      <c r="L1036" s="309">
        <v>30.94</v>
      </c>
      <c r="M1036" s="309">
        <v>1.65</v>
      </c>
      <c r="N1036" s="310">
        <v>0.999</v>
      </c>
      <c r="O1036" s="309">
        <v>31</v>
      </c>
      <c r="P1036" s="309">
        <v>31.05</v>
      </c>
      <c r="Q1036" s="309">
        <v>1.67</v>
      </c>
      <c r="R1036" s="310">
        <v>0.999</v>
      </c>
      <c r="S1036" s="311">
        <v>60</v>
      </c>
      <c r="T1036" s="312"/>
    </row>
    <row r="1037" spans="1:20" x14ac:dyDescent="0.2">
      <c r="A1037" s="312"/>
      <c r="B1037" s="294" t="s">
        <v>9959</v>
      </c>
      <c r="C1037" s="309">
        <v>31.64</v>
      </c>
      <c r="D1037" s="309">
        <v>32.51</v>
      </c>
      <c r="E1037" s="309">
        <v>7.5</v>
      </c>
      <c r="F1037" s="310">
        <v>0.97299999999999998</v>
      </c>
      <c r="G1037" s="309">
        <v>19.07</v>
      </c>
      <c r="H1037" s="309">
        <v>19.079999999999998</v>
      </c>
      <c r="I1037" s="309">
        <v>0.65</v>
      </c>
      <c r="J1037" s="310">
        <v>0.999</v>
      </c>
      <c r="K1037" s="309">
        <v>23.06</v>
      </c>
      <c r="L1037" s="309">
        <v>23.08</v>
      </c>
      <c r="M1037" s="309">
        <v>0.79</v>
      </c>
      <c r="N1037" s="310">
        <v>0.999</v>
      </c>
      <c r="O1037" s="309">
        <v>20.85</v>
      </c>
      <c r="P1037" s="309">
        <v>20.92</v>
      </c>
      <c r="Q1037" s="309">
        <v>1.78</v>
      </c>
      <c r="R1037" s="310">
        <v>0.996</v>
      </c>
      <c r="S1037" s="311">
        <v>50</v>
      </c>
      <c r="T1037" s="312"/>
    </row>
    <row r="1038" spans="1:20" x14ac:dyDescent="0.2">
      <c r="A1038" s="312"/>
      <c r="B1038" s="294" t="s">
        <v>9960</v>
      </c>
      <c r="C1038" s="309">
        <v>31.45</v>
      </c>
      <c r="D1038" s="309">
        <v>32.200000000000003</v>
      </c>
      <c r="E1038" s="309">
        <v>6.89</v>
      </c>
      <c r="F1038" s="310">
        <v>0.97699999999999998</v>
      </c>
      <c r="G1038" s="309">
        <v>20.45</v>
      </c>
      <c r="H1038" s="309">
        <v>20.88</v>
      </c>
      <c r="I1038" s="309">
        <v>4.24</v>
      </c>
      <c r="J1038" s="310">
        <v>0.97899999999999998</v>
      </c>
      <c r="K1038" s="309">
        <v>24.73</v>
      </c>
      <c r="L1038" s="309">
        <v>25.25</v>
      </c>
      <c r="M1038" s="309">
        <v>5.12</v>
      </c>
      <c r="N1038" s="310">
        <v>0.97899999999999998</v>
      </c>
      <c r="O1038" s="309">
        <v>22.35</v>
      </c>
      <c r="P1038" s="309">
        <v>22.44</v>
      </c>
      <c r="Q1038" s="309">
        <v>1.97</v>
      </c>
      <c r="R1038" s="310">
        <v>0.996</v>
      </c>
      <c r="S1038" s="311">
        <v>50</v>
      </c>
      <c r="T1038" s="312"/>
    </row>
    <row r="1039" spans="1:20" x14ac:dyDescent="0.2">
      <c r="A1039" s="312"/>
      <c r="B1039" s="294" t="s">
        <v>9961</v>
      </c>
      <c r="C1039" s="309">
        <v>25.83</v>
      </c>
      <c r="D1039" s="309">
        <v>25.84</v>
      </c>
      <c r="E1039" s="309">
        <v>0.83</v>
      </c>
      <c r="F1039" s="310">
        <v>0.999</v>
      </c>
      <c r="G1039" s="309">
        <v>17.38</v>
      </c>
      <c r="H1039" s="309">
        <v>17.5</v>
      </c>
      <c r="I1039" s="309">
        <v>2.02</v>
      </c>
      <c r="J1039" s="310">
        <v>0.99299999999999999</v>
      </c>
      <c r="K1039" s="309">
        <v>18.989999999999998</v>
      </c>
      <c r="L1039" s="309">
        <v>19.11</v>
      </c>
      <c r="M1039" s="309">
        <v>2.21</v>
      </c>
      <c r="N1039" s="310">
        <v>0.99299999999999999</v>
      </c>
      <c r="O1039" s="309">
        <v>18.87</v>
      </c>
      <c r="P1039" s="309">
        <v>19.260000000000002</v>
      </c>
      <c r="Q1039" s="309">
        <v>3.84</v>
      </c>
      <c r="R1039" s="310">
        <v>0.98</v>
      </c>
      <c r="S1039" s="311">
        <v>50</v>
      </c>
      <c r="T1039" s="312"/>
    </row>
    <row r="1040" spans="1:20" x14ac:dyDescent="0.2">
      <c r="A1040" s="312"/>
      <c r="B1040" s="294" t="s">
        <v>9962</v>
      </c>
      <c r="C1040" s="309">
        <v>30.83</v>
      </c>
      <c r="D1040" s="309">
        <v>30.89</v>
      </c>
      <c r="E1040" s="309">
        <v>1.96</v>
      </c>
      <c r="F1040" s="310">
        <v>0.998</v>
      </c>
      <c r="G1040" s="309">
        <v>19.12</v>
      </c>
      <c r="H1040" s="309">
        <v>19.38</v>
      </c>
      <c r="I1040" s="309">
        <v>3.13</v>
      </c>
      <c r="J1040" s="310">
        <v>0.98699999999999999</v>
      </c>
      <c r="K1040" s="309">
        <v>20.88</v>
      </c>
      <c r="L1040" s="309">
        <v>21.16</v>
      </c>
      <c r="M1040" s="309">
        <v>3.42</v>
      </c>
      <c r="N1040" s="310">
        <v>0.98699999999999999</v>
      </c>
      <c r="O1040" s="309">
        <v>20.76</v>
      </c>
      <c r="P1040" s="309">
        <v>21.16</v>
      </c>
      <c r="Q1040" s="309">
        <v>4.1100000000000003</v>
      </c>
      <c r="R1040" s="310">
        <v>0.98099999999999998</v>
      </c>
      <c r="S1040" s="311">
        <v>50</v>
      </c>
      <c r="T1040" s="312"/>
    </row>
    <row r="1041" spans="1:20" x14ac:dyDescent="0.2">
      <c r="A1041" s="312"/>
      <c r="B1041" s="294" t="s">
        <v>9963</v>
      </c>
      <c r="C1041" s="309">
        <v>27.74</v>
      </c>
      <c r="D1041" s="309">
        <v>29.79</v>
      </c>
      <c r="E1041" s="309">
        <v>10.84</v>
      </c>
      <c r="F1041" s="310">
        <v>0.93100000000000005</v>
      </c>
      <c r="G1041" s="309">
        <v>25.38</v>
      </c>
      <c r="H1041" s="309">
        <v>27.94</v>
      </c>
      <c r="I1041" s="309">
        <v>11.68</v>
      </c>
      <c r="J1041" s="310">
        <v>0.90800000000000003</v>
      </c>
      <c r="K1041" s="309">
        <v>26.77</v>
      </c>
      <c r="L1041" s="309">
        <v>29.47</v>
      </c>
      <c r="M1041" s="309">
        <v>12.32</v>
      </c>
      <c r="N1041" s="310">
        <v>0.90800000000000003</v>
      </c>
      <c r="O1041" s="309">
        <v>25.1</v>
      </c>
      <c r="P1041" s="309">
        <v>26.02</v>
      </c>
      <c r="Q1041" s="309">
        <v>6.86</v>
      </c>
      <c r="R1041" s="310">
        <v>0.96499999999999997</v>
      </c>
      <c r="S1041" s="311">
        <v>57</v>
      </c>
      <c r="T1041" s="312"/>
    </row>
    <row r="1042" spans="1:20" x14ac:dyDescent="0.2">
      <c r="A1042" s="312"/>
      <c r="B1042" s="294" t="s">
        <v>9964</v>
      </c>
      <c r="C1042" s="309">
        <v>22.66</v>
      </c>
      <c r="D1042" s="309">
        <v>23.41</v>
      </c>
      <c r="E1042" s="309">
        <v>5.88</v>
      </c>
      <c r="F1042" s="310">
        <v>0.96799999999999997</v>
      </c>
      <c r="G1042" s="309">
        <v>20.149999999999999</v>
      </c>
      <c r="H1042" s="309">
        <v>21.19</v>
      </c>
      <c r="I1042" s="309">
        <v>6.58</v>
      </c>
      <c r="J1042" s="310">
        <v>0.95099999999999996</v>
      </c>
      <c r="K1042" s="309">
        <v>21.25</v>
      </c>
      <c r="L1042" s="309">
        <v>22.35</v>
      </c>
      <c r="M1042" s="309">
        <v>6.94</v>
      </c>
      <c r="N1042" s="310">
        <v>0.95099999999999996</v>
      </c>
      <c r="O1042" s="309">
        <v>20.100000000000001</v>
      </c>
      <c r="P1042" s="309">
        <v>20.309999999999999</v>
      </c>
      <c r="Q1042" s="309">
        <v>2.87</v>
      </c>
      <c r="R1042" s="310">
        <v>0.99</v>
      </c>
      <c r="S1042" s="311">
        <v>57</v>
      </c>
      <c r="T1042" s="312"/>
    </row>
    <row r="1043" spans="1:20" x14ac:dyDescent="0.2">
      <c r="A1043" s="312"/>
      <c r="B1043" s="294" t="s">
        <v>9965</v>
      </c>
      <c r="C1043" s="309">
        <v>21.75</v>
      </c>
      <c r="D1043" s="309">
        <v>22</v>
      </c>
      <c r="E1043" s="309">
        <v>3.35</v>
      </c>
      <c r="F1043" s="310">
        <v>0.98799999999999999</v>
      </c>
      <c r="G1043" s="309">
        <v>21.56</v>
      </c>
      <c r="H1043" s="309">
        <v>23.09</v>
      </c>
      <c r="I1043" s="309">
        <v>8.25</v>
      </c>
      <c r="J1043" s="310">
        <v>0.93400000000000005</v>
      </c>
      <c r="K1043" s="309">
        <v>23.43</v>
      </c>
      <c r="L1043" s="309">
        <v>25.09</v>
      </c>
      <c r="M1043" s="309">
        <v>8.9700000000000006</v>
      </c>
      <c r="N1043" s="310">
        <v>0.93400000000000005</v>
      </c>
      <c r="O1043" s="309">
        <v>22.81</v>
      </c>
      <c r="P1043" s="309">
        <v>23.06</v>
      </c>
      <c r="Q1043" s="309">
        <v>3.41</v>
      </c>
      <c r="R1043" s="310">
        <v>0.98899999999999999</v>
      </c>
      <c r="S1043" s="311">
        <v>57</v>
      </c>
      <c r="T1043" s="312"/>
    </row>
    <row r="1044" spans="1:20" x14ac:dyDescent="0.2">
      <c r="A1044" s="312"/>
      <c r="B1044" s="294" t="s">
        <v>9966</v>
      </c>
      <c r="C1044" s="309">
        <v>19.66</v>
      </c>
      <c r="D1044" s="309">
        <v>19.7</v>
      </c>
      <c r="E1044" s="309">
        <v>1.32</v>
      </c>
      <c r="F1044" s="310">
        <v>0.998</v>
      </c>
      <c r="G1044" s="309">
        <v>20.8</v>
      </c>
      <c r="H1044" s="309">
        <v>23.97</v>
      </c>
      <c r="I1044" s="309">
        <v>11.92</v>
      </c>
      <c r="J1044" s="310">
        <v>0.86799999999999999</v>
      </c>
      <c r="K1044" s="309">
        <v>22.6</v>
      </c>
      <c r="L1044" s="309">
        <v>26.05</v>
      </c>
      <c r="M1044" s="309">
        <v>12.95</v>
      </c>
      <c r="N1044" s="310">
        <v>0.86799999999999999</v>
      </c>
      <c r="O1044" s="309">
        <v>22.22</v>
      </c>
      <c r="P1044" s="309">
        <v>22.36</v>
      </c>
      <c r="Q1044" s="309">
        <v>2.5099999999999998</v>
      </c>
      <c r="R1044" s="310">
        <v>0.99399999999999999</v>
      </c>
      <c r="S1044" s="311">
        <v>57</v>
      </c>
      <c r="T1044" s="312"/>
    </row>
    <row r="1045" spans="1:20" x14ac:dyDescent="0.2">
      <c r="A1045" s="312"/>
      <c r="B1045" s="294" t="s">
        <v>9967</v>
      </c>
      <c r="C1045" s="309">
        <v>23.42</v>
      </c>
      <c r="D1045" s="309">
        <v>24.05</v>
      </c>
      <c r="E1045" s="309">
        <v>5.47</v>
      </c>
      <c r="F1045" s="310">
        <v>0.97399999999999998</v>
      </c>
      <c r="G1045" s="309">
        <v>22.1</v>
      </c>
      <c r="H1045" s="309">
        <v>22.63</v>
      </c>
      <c r="I1045" s="309">
        <v>4.87</v>
      </c>
      <c r="J1045" s="310">
        <v>0.97699999999999998</v>
      </c>
      <c r="K1045" s="309">
        <v>26.84</v>
      </c>
      <c r="L1045" s="309">
        <v>27.48</v>
      </c>
      <c r="M1045" s="309">
        <v>5.91</v>
      </c>
      <c r="N1045" s="310">
        <v>0.97699999999999998</v>
      </c>
      <c r="O1045" s="309">
        <v>24.2</v>
      </c>
      <c r="P1045" s="309">
        <v>24.39</v>
      </c>
      <c r="Q1045" s="309">
        <v>3.01</v>
      </c>
      <c r="R1045" s="310">
        <v>0.99199999999999999</v>
      </c>
      <c r="S1045" s="311">
        <v>50</v>
      </c>
      <c r="T1045" s="312"/>
    </row>
    <row r="1046" spans="1:20" x14ac:dyDescent="0.2">
      <c r="A1046" s="312"/>
      <c r="B1046" s="294" t="s">
        <v>9968</v>
      </c>
      <c r="C1046" s="309">
        <v>21.54</v>
      </c>
      <c r="D1046" s="309">
        <v>21.71</v>
      </c>
      <c r="E1046" s="309">
        <v>2.76</v>
      </c>
      <c r="F1046" s="310">
        <v>0.99199999999999999</v>
      </c>
      <c r="G1046" s="309">
        <v>19.899999999999999</v>
      </c>
      <c r="H1046" s="309">
        <v>20.58</v>
      </c>
      <c r="I1046" s="309">
        <v>5.24</v>
      </c>
      <c r="J1046" s="310">
        <v>0.96699999999999997</v>
      </c>
      <c r="K1046" s="309">
        <v>24.17</v>
      </c>
      <c r="L1046" s="309">
        <v>25</v>
      </c>
      <c r="M1046" s="309">
        <v>6.36</v>
      </c>
      <c r="N1046" s="310">
        <v>0.96699999999999997</v>
      </c>
      <c r="O1046" s="309">
        <v>21.8</v>
      </c>
      <c r="P1046" s="309">
        <v>21.85</v>
      </c>
      <c r="Q1046" s="309">
        <v>1.53</v>
      </c>
      <c r="R1046" s="310">
        <v>0.998</v>
      </c>
      <c r="S1046" s="311">
        <v>50</v>
      </c>
      <c r="T1046" s="312"/>
    </row>
    <row r="1047" spans="1:20" x14ac:dyDescent="0.2">
      <c r="A1047" s="312"/>
      <c r="B1047" s="294" t="s">
        <v>9969</v>
      </c>
      <c r="C1047" s="309">
        <v>19.440000000000001</v>
      </c>
      <c r="D1047" s="309">
        <v>19.46</v>
      </c>
      <c r="E1047" s="309">
        <v>0.86</v>
      </c>
      <c r="F1047" s="310">
        <v>0.999</v>
      </c>
      <c r="G1047" s="309">
        <v>13.62</v>
      </c>
      <c r="H1047" s="309">
        <v>13.7</v>
      </c>
      <c r="I1047" s="309">
        <v>1.48</v>
      </c>
      <c r="J1047" s="310">
        <v>0.99399999999999999</v>
      </c>
      <c r="K1047" s="309">
        <v>15.22</v>
      </c>
      <c r="L1047" s="309">
        <v>15.3</v>
      </c>
      <c r="M1047" s="309">
        <v>1.65</v>
      </c>
      <c r="N1047" s="310">
        <v>0.99399999999999999</v>
      </c>
      <c r="O1047" s="309">
        <v>20.52</v>
      </c>
      <c r="P1047" s="309">
        <v>21.2</v>
      </c>
      <c r="Q1047" s="309">
        <v>5.3</v>
      </c>
      <c r="R1047" s="310">
        <v>0.96799999999999997</v>
      </c>
      <c r="S1047" s="311">
        <v>50</v>
      </c>
      <c r="T1047" s="312"/>
    </row>
    <row r="1048" spans="1:20" x14ac:dyDescent="0.2">
      <c r="A1048" s="312"/>
      <c r="B1048" s="294" t="s">
        <v>9970</v>
      </c>
      <c r="C1048" s="309">
        <v>18.510000000000002</v>
      </c>
      <c r="D1048" s="309">
        <v>18.510000000000002</v>
      </c>
      <c r="E1048" s="309">
        <v>-0.46</v>
      </c>
      <c r="F1048" s="310">
        <v>1</v>
      </c>
      <c r="G1048" s="309">
        <v>13.36</v>
      </c>
      <c r="H1048" s="309">
        <v>13.79</v>
      </c>
      <c r="I1048" s="309">
        <v>3.41</v>
      </c>
      <c r="J1048" s="310">
        <v>0.96899999999999997</v>
      </c>
      <c r="K1048" s="309">
        <v>14.92</v>
      </c>
      <c r="L1048" s="309">
        <v>15.4</v>
      </c>
      <c r="M1048" s="309">
        <v>3.81</v>
      </c>
      <c r="N1048" s="310">
        <v>0.96899999999999997</v>
      </c>
      <c r="O1048" s="309">
        <v>20.03</v>
      </c>
      <c r="P1048" s="309">
        <v>20.64</v>
      </c>
      <c r="Q1048" s="309">
        <v>4.99</v>
      </c>
      <c r="R1048" s="310">
        <v>0.97</v>
      </c>
      <c r="S1048" s="311">
        <v>50</v>
      </c>
      <c r="T1048" s="312"/>
    </row>
    <row r="1049" spans="1:20" x14ac:dyDescent="0.2">
      <c r="A1049" s="312"/>
      <c r="B1049" s="294" t="s">
        <v>9971</v>
      </c>
      <c r="C1049" s="309">
        <v>4.84</v>
      </c>
      <c r="D1049" s="309">
        <v>5.86</v>
      </c>
      <c r="E1049" s="309">
        <v>3.31</v>
      </c>
      <c r="F1049" s="310">
        <v>0.82499999999999996</v>
      </c>
      <c r="G1049" s="309">
        <v>3.12</v>
      </c>
      <c r="H1049" s="309">
        <v>3.19</v>
      </c>
      <c r="I1049" s="309">
        <v>0.66</v>
      </c>
      <c r="J1049" s="310">
        <v>0.97799999999999998</v>
      </c>
      <c r="K1049" s="309">
        <v>3.33</v>
      </c>
      <c r="L1049" s="309">
        <v>3.41</v>
      </c>
      <c r="M1049" s="309">
        <v>0.71</v>
      </c>
      <c r="N1049" s="310">
        <v>0.97799999999999998</v>
      </c>
      <c r="O1049" s="309">
        <v>3.8</v>
      </c>
      <c r="P1049" s="309">
        <v>3.89</v>
      </c>
      <c r="Q1049" s="309">
        <v>0.81</v>
      </c>
      <c r="R1049" s="310">
        <v>0.97799999999999998</v>
      </c>
      <c r="S1049" s="311">
        <v>8</v>
      </c>
      <c r="T1049" s="312"/>
    </row>
    <row r="1050" spans="1:20" x14ac:dyDescent="0.2">
      <c r="A1050" s="312"/>
      <c r="B1050" s="294" t="s">
        <v>9972</v>
      </c>
      <c r="C1050" s="309">
        <v>4.72</v>
      </c>
      <c r="D1050" s="309">
        <v>5.54</v>
      </c>
      <c r="E1050" s="309">
        <v>2.91</v>
      </c>
      <c r="F1050" s="310">
        <v>0.85099999999999998</v>
      </c>
      <c r="G1050" s="309">
        <v>3.17</v>
      </c>
      <c r="H1050" s="309">
        <v>3.26</v>
      </c>
      <c r="I1050" s="309">
        <v>0.76</v>
      </c>
      <c r="J1050" s="310">
        <v>0.97199999999999998</v>
      </c>
      <c r="K1050" s="309">
        <v>3.39</v>
      </c>
      <c r="L1050" s="309">
        <v>3.48</v>
      </c>
      <c r="M1050" s="309">
        <v>0.81</v>
      </c>
      <c r="N1050" s="310">
        <v>0.97199999999999998</v>
      </c>
      <c r="O1050" s="309">
        <v>3.85</v>
      </c>
      <c r="P1050" s="309">
        <v>3.96</v>
      </c>
      <c r="Q1050" s="309">
        <v>0.92</v>
      </c>
      <c r="R1050" s="310">
        <v>0.97199999999999998</v>
      </c>
      <c r="S1050" s="311">
        <v>8</v>
      </c>
      <c r="T1050" s="312"/>
    </row>
    <row r="1051" spans="1:20" x14ac:dyDescent="0.2">
      <c r="A1051" s="312"/>
      <c r="B1051" s="294" t="s">
        <v>9973</v>
      </c>
      <c r="C1051" s="309">
        <v>3.88</v>
      </c>
      <c r="D1051" s="309">
        <v>4.28</v>
      </c>
      <c r="E1051" s="309">
        <v>1.81</v>
      </c>
      <c r="F1051" s="310">
        <v>0.90700000000000003</v>
      </c>
      <c r="G1051" s="309">
        <v>3.79</v>
      </c>
      <c r="H1051" s="309">
        <v>4.03</v>
      </c>
      <c r="I1051" s="309">
        <v>1.35</v>
      </c>
      <c r="J1051" s="310">
        <v>0.94199999999999995</v>
      </c>
      <c r="K1051" s="309">
        <v>4.4800000000000004</v>
      </c>
      <c r="L1051" s="309">
        <v>4.75</v>
      </c>
      <c r="M1051" s="309">
        <v>1.6</v>
      </c>
      <c r="N1051" s="310">
        <v>0.94199999999999995</v>
      </c>
      <c r="O1051" s="309">
        <v>2.21</v>
      </c>
      <c r="P1051" s="309">
        <v>2.34</v>
      </c>
      <c r="Q1051" s="309">
        <v>0.79</v>
      </c>
      <c r="R1051" s="310">
        <v>0.94199999999999995</v>
      </c>
      <c r="S1051" s="311">
        <v>8</v>
      </c>
      <c r="T1051" s="312"/>
    </row>
    <row r="1052" spans="1:20" x14ac:dyDescent="0.2">
      <c r="A1052" s="312"/>
      <c r="B1052" s="294" t="s">
        <v>9974</v>
      </c>
      <c r="C1052" s="309">
        <v>4.03</v>
      </c>
      <c r="D1052" s="309">
        <v>4.4000000000000004</v>
      </c>
      <c r="E1052" s="309">
        <v>1.76</v>
      </c>
      <c r="F1052" s="310">
        <v>0.91600000000000004</v>
      </c>
      <c r="G1052" s="309">
        <v>3.66</v>
      </c>
      <c r="H1052" s="309">
        <v>3.72</v>
      </c>
      <c r="I1052" s="309">
        <v>0.68</v>
      </c>
      <c r="J1052" s="310">
        <v>0.98299999999999998</v>
      </c>
      <c r="K1052" s="309">
        <v>4.32</v>
      </c>
      <c r="L1052" s="309">
        <v>4.4000000000000004</v>
      </c>
      <c r="M1052" s="309">
        <v>0.8</v>
      </c>
      <c r="N1052" s="310">
        <v>0.98299999999999998</v>
      </c>
      <c r="O1052" s="309">
        <v>2.23</v>
      </c>
      <c r="P1052" s="309">
        <v>2.27</v>
      </c>
      <c r="Q1052" s="309">
        <v>0.41</v>
      </c>
      <c r="R1052" s="310">
        <v>0.98299999999999998</v>
      </c>
      <c r="S1052" s="311">
        <v>8</v>
      </c>
      <c r="T1052" s="312"/>
    </row>
    <row r="1053" spans="1:20" x14ac:dyDescent="0.2">
      <c r="A1053" s="312"/>
      <c r="B1053" s="294" t="s">
        <v>9975</v>
      </c>
      <c r="C1053" s="309">
        <v>73.83</v>
      </c>
      <c r="D1053" s="309">
        <v>76.319999999999993</v>
      </c>
      <c r="E1053" s="309">
        <v>19.32</v>
      </c>
      <c r="F1053" s="310">
        <v>0.96699999999999997</v>
      </c>
      <c r="G1053" s="309">
        <v>45.69</v>
      </c>
      <c r="H1053" s="309">
        <v>46.47</v>
      </c>
      <c r="I1053" s="309">
        <v>8.48</v>
      </c>
      <c r="J1053" s="310">
        <v>0.98299999999999998</v>
      </c>
      <c r="K1053" s="309">
        <v>53.49</v>
      </c>
      <c r="L1053" s="309">
        <v>54.41</v>
      </c>
      <c r="M1053" s="309">
        <v>9.93</v>
      </c>
      <c r="N1053" s="310">
        <v>0.98299999999999998</v>
      </c>
      <c r="O1053" s="309">
        <v>49.17</v>
      </c>
      <c r="P1053" s="309">
        <v>49.24</v>
      </c>
      <c r="Q1053" s="309">
        <v>2.63</v>
      </c>
      <c r="R1053" s="310">
        <v>0.999</v>
      </c>
      <c r="S1053" s="311">
        <v>120</v>
      </c>
      <c r="T1053" s="312"/>
    </row>
    <row r="1054" spans="1:20" x14ac:dyDescent="0.2">
      <c r="A1054" s="312"/>
      <c r="B1054" s="294" t="s">
        <v>9976</v>
      </c>
      <c r="C1054" s="309">
        <v>63.46</v>
      </c>
      <c r="D1054" s="309">
        <v>64.77</v>
      </c>
      <c r="E1054" s="309">
        <v>12.95</v>
      </c>
      <c r="F1054" s="310">
        <v>0.98</v>
      </c>
      <c r="G1054" s="309">
        <v>41.87</v>
      </c>
      <c r="H1054" s="309">
        <v>42.23</v>
      </c>
      <c r="I1054" s="309">
        <v>5.53</v>
      </c>
      <c r="J1054" s="310">
        <v>0.99099999999999999</v>
      </c>
      <c r="K1054" s="309">
        <v>49.02</v>
      </c>
      <c r="L1054" s="309">
        <v>49.45</v>
      </c>
      <c r="M1054" s="309">
        <v>6.47</v>
      </c>
      <c r="N1054" s="310">
        <v>0.99099999999999999</v>
      </c>
      <c r="O1054" s="309">
        <v>45.12</v>
      </c>
      <c r="P1054" s="309">
        <v>45.42</v>
      </c>
      <c r="Q1054" s="309">
        <v>5.29</v>
      </c>
      <c r="R1054" s="310">
        <v>0.99299999999999999</v>
      </c>
      <c r="S1054" s="311">
        <v>120</v>
      </c>
      <c r="T1054" s="312"/>
    </row>
    <row r="1055" spans="1:20" x14ac:dyDescent="0.2">
      <c r="A1055" s="312"/>
      <c r="B1055" s="294" t="s">
        <v>9977</v>
      </c>
      <c r="C1055" s="309">
        <v>43.48</v>
      </c>
      <c r="D1055" s="309">
        <v>43.48</v>
      </c>
      <c r="E1055" s="309">
        <v>-0.56000000000000005</v>
      </c>
      <c r="F1055" s="310">
        <v>1</v>
      </c>
      <c r="G1055" s="309">
        <v>33.6</v>
      </c>
      <c r="H1055" s="309">
        <v>34.81</v>
      </c>
      <c r="I1055" s="309">
        <v>9.08</v>
      </c>
      <c r="J1055" s="310">
        <v>0.96499999999999997</v>
      </c>
      <c r="K1055" s="309">
        <v>35.71</v>
      </c>
      <c r="L1055" s="309">
        <v>36.99</v>
      </c>
      <c r="M1055" s="309">
        <v>9.65</v>
      </c>
      <c r="N1055" s="310">
        <v>0.96499999999999997</v>
      </c>
      <c r="O1055" s="309">
        <v>35.35</v>
      </c>
      <c r="P1055" s="309">
        <v>35.46</v>
      </c>
      <c r="Q1055" s="309">
        <v>2.68</v>
      </c>
      <c r="R1055" s="310">
        <v>0.997</v>
      </c>
      <c r="S1055" s="311">
        <v>120</v>
      </c>
      <c r="T1055" s="312"/>
    </row>
    <row r="1056" spans="1:20" x14ac:dyDescent="0.2">
      <c r="A1056" s="312"/>
      <c r="B1056" s="294" t="s">
        <v>9978</v>
      </c>
      <c r="C1056" s="309">
        <v>41.05</v>
      </c>
      <c r="D1056" s="309">
        <v>41.12</v>
      </c>
      <c r="E1056" s="309">
        <v>-2.46</v>
      </c>
      <c r="F1056" s="310">
        <v>0.998</v>
      </c>
      <c r="G1056" s="309">
        <v>33.01</v>
      </c>
      <c r="H1056" s="309">
        <v>34.380000000000003</v>
      </c>
      <c r="I1056" s="309">
        <v>9.6199999999999992</v>
      </c>
      <c r="J1056" s="310">
        <v>0.96</v>
      </c>
      <c r="K1056" s="309">
        <v>35.08</v>
      </c>
      <c r="L1056" s="309">
        <v>36.53</v>
      </c>
      <c r="M1056" s="309">
        <v>10.220000000000001</v>
      </c>
      <c r="N1056" s="310">
        <v>0.96</v>
      </c>
      <c r="O1056" s="309">
        <v>34.729999999999997</v>
      </c>
      <c r="P1056" s="309">
        <v>34.81</v>
      </c>
      <c r="Q1056" s="309">
        <v>2.44</v>
      </c>
      <c r="R1056" s="310">
        <v>0.998</v>
      </c>
      <c r="S1056" s="311">
        <v>120</v>
      </c>
      <c r="T1056" s="312"/>
    </row>
    <row r="1057" spans="1:20" x14ac:dyDescent="0.2">
      <c r="A1057" s="312"/>
      <c r="B1057" s="294" t="s">
        <v>9979</v>
      </c>
      <c r="C1057" s="309">
        <v>23.76</v>
      </c>
      <c r="D1057" s="309">
        <v>24.03</v>
      </c>
      <c r="E1057" s="309">
        <v>3.54</v>
      </c>
      <c r="F1057" s="310">
        <v>0.98899999999999999</v>
      </c>
      <c r="G1057" s="309">
        <v>0</v>
      </c>
      <c r="H1057" s="309">
        <v>0</v>
      </c>
      <c r="I1057" s="309">
        <v>0</v>
      </c>
      <c r="J1057" s="310"/>
      <c r="K1057" s="309">
        <v>0</v>
      </c>
      <c r="L1057" s="309">
        <v>0</v>
      </c>
      <c r="M1057" s="309">
        <v>0</v>
      </c>
      <c r="N1057" s="310"/>
      <c r="O1057" s="309"/>
      <c r="P1057" s="309"/>
      <c r="Q1057" s="309"/>
      <c r="R1057" s="310"/>
      <c r="S1057" s="311"/>
      <c r="T1057" s="312"/>
    </row>
    <row r="1058" spans="1:20" x14ac:dyDescent="0.2">
      <c r="A1058" s="312"/>
      <c r="B1058" s="294" t="s">
        <v>9980</v>
      </c>
      <c r="C1058" s="309">
        <v>21.64</v>
      </c>
      <c r="D1058" s="309">
        <v>21.84</v>
      </c>
      <c r="E1058" s="309">
        <v>2.9</v>
      </c>
      <c r="F1058" s="310">
        <v>0.99099999999999999</v>
      </c>
      <c r="G1058" s="309">
        <v>0</v>
      </c>
      <c r="H1058" s="309">
        <v>0</v>
      </c>
      <c r="I1058" s="309">
        <v>0</v>
      </c>
      <c r="J1058" s="310"/>
      <c r="K1058" s="309">
        <v>0</v>
      </c>
      <c r="L1058" s="309">
        <v>0</v>
      </c>
      <c r="M1058" s="309">
        <v>0</v>
      </c>
      <c r="N1058" s="310"/>
      <c r="O1058" s="309"/>
      <c r="P1058" s="309"/>
      <c r="Q1058" s="309"/>
      <c r="R1058" s="310"/>
      <c r="S1058" s="311"/>
      <c r="T1058" s="312"/>
    </row>
    <row r="1059" spans="1:20" x14ac:dyDescent="0.2">
      <c r="A1059" s="312"/>
      <c r="B1059" s="294" t="s">
        <v>9981</v>
      </c>
      <c r="C1059" s="309">
        <v>19.89</v>
      </c>
      <c r="D1059" s="309">
        <v>19.899999999999999</v>
      </c>
      <c r="E1059" s="309">
        <v>0.7</v>
      </c>
      <c r="F1059" s="310">
        <v>0.999</v>
      </c>
      <c r="G1059" s="309">
        <v>0</v>
      </c>
      <c r="H1059" s="309">
        <v>0</v>
      </c>
      <c r="I1059" s="309">
        <v>0</v>
      </c>
      <c r="J1059" s="310"/>
      <c r="K1059" s="309">
        <v>0</v>
      </c>
      <c r="L1059" s="309">
        <v>0</v>
      </c>
      <c r="M1059" s="309">
        <v>0</v>
      </c>
      <c r="N1059" s="310"/>
      <c r="O1059" s="309"/>
      <c r="P1059" s="309"/>
      <c r="Q1059" s="309"/>
      <c r="R1059" s="310"/>
      <c r="S1059" s="311"/>
      <c r="T1059" s="312"/>
    </row>
    <row r="1060" spans="1:20" x14ac:dyDescent="0.2">
      <c r="A1060" s="312"/>
      <c r="B1060" s="294" t="s">
        <v>9982</v>
      </c>
      <c r="C1060" s="309">
        <v>19.91</v>
      </c>
      <c r="D1060" s="309">
        <v>19.91</v>
      </c>
      <c r="E1060" s="309">
        <v>0.19</v>
      </c>
      <c r="F1060" s="310">
        <v>1</v>
      </c>
      <c r="G1060" s="309">
        <v>0</v>
      </c>
      <c r="H1060" s="309">
        <v>0</v>
      </c>
      <c r="I1060" s="309">
        <v>0</v>
      </c>
      <c r="J1060" s="310"/>
      <c r="K1060" s="309">
        <v>0</v>
      </c>
      <c r="L1060" s="309">
        <v>0</v>
      </c>
      <c r="M1060" s="309">
        <v>0</v>
      </c>
      <c r="N1060" s="310"/>
      <c r="O1060" s="309"/>
      <c r="P1060" s="309"/>
      <c r="Q1060" s="309"/>
      <c r="R1060" s="310"/>
      <c r="S1060" s="311"/>
      <c r="T1060" s="312"/>
    </row>
    <row r="1061" spans="1:20" x14ac:dyDescent="0.2">
      <c r="A1061" s="312"/>
      <c r="B1061" s="294" t="s">
        <v>9983</v>
      </c>
      <c r="C1061" s="309">
        <v>76.19</v>
      </c>
      <c r="D1061" s="309">
        <v>80.239999999999995</v>
      </c>
      <c r="E1061" s="309">
        <v>25.17</v>
      </c>
      <c r="F1061" s="310">
        <v>0.95</v>
      </c>
      <c r="G1061" s="309">
        <v>58.72</v>
      </c>
      <c r="H1061" s="309">
        <v>59.84</v>
      </c>
      <c r="I1061" s="309">
        <v>11.54</v>
      </c>
      <c r="J1061" s="310">
        <v>0.98099999999999998</v>
      </c>
      <c r="K1061" s="309">
        <v>72.92</v>
      </c>
      <c r="L1061" s="309">
        <v>74.319999999999993</v>
      </c>
      <c r="M1061" s="309">
        <v>14.33</v>
      </c>
      <c r="N1061" s="310">
        <v>0.98099999999999998</v>
      </c>
      <c r="O1061" s="309">
        <v>66.569999999999993</v>
      </c>
      <c r="P1061" s="309">
        <v>68.069999999999993</v>
      </c>
      <c r="Q1061" s="309">
        <v>14.22</v>
      </c>
      <c r="R1061" s="310">
        <v>0.97799999999999998</v>
      </c>
      <c r="S1061" s="311">
        <v>120</v>
      </c>
      <c r="T1061" s="312"/>
    </row>
    <row r="1062" spans="1:20" x14ac:dyDescent="0.2">
      <c r="A1062" s="312"/>
      <c r="B1062" s="294" t="s">
        <v>9984</v>
      </c>
      <c r="C1062" s="309">
        <v>62.37</v>
      </c>
      <c r="D1062" s="309">
        <v>64.64</v>
      </c>
      <c r="E1062" s="309">
        <v>17.010000000000002</v>
      </c>
      <c r="F1062" s="310">
        <v>0.96499999999999997</v>
      </c>
      <c r="G1062" s="309">
        <v>53.51</v>
      </c>
      <c r="H1062" s="309">
        <v>54.28</v>
      </c>
      <c r="I1062" s="309">
        <v>9.15</v>
      </c>
      <c r="J1062" s="310">
        <v>0.98599999999999999</v>
      </c>
      <c r="K1062" s="309">
        <v>66.45</v>
      </c>
      <c r="L1062" s="309">
        <v>67.41</v>
      </c>
      <c r="M1062" s="309">
        <v>11.36</v>
      </c>
      <c r="N1062" s="310">
        <v>0.98599999999999999</v>
      </c>
      <c r="O1062" s="309">
        <v>60.65</v>
      </c>
      <c r="P1062" s="309">
        <v>61.68</v>
      </c>
      <c r="Q1062" s="309">
        <v>11.22</v>
      </c>
      <c r="R1062" s="310">
        <v>0.98299999999999998</v>
      </c>
      <c r="S1062" s="311">
        <v>120</v>
      </c>
      <c r="T1062" s="312"/>
    </row>
    <row r="1063" spans="1:20" x14ac:dyDescent="0.2">
      <c r="A1063" s="312"/>
      <c r="B1063" s="294" t="s">
        <v>9985</v>
      </c>
      <c r="C1063" s="309">
        <v>46.59</v>
      </c>
      <c r="D1063" s="309">
        <v>47.42</v>
      </c>
      <c r="E1063" s="309">
        <v>8.85</v>
      </c>
      <c r="F1063" s="310">
        <v>0.98199999999999998</v>
      </c>
      <c r="G1063" s="309">
        <v>40.78</v>
      </c>
      <c r="H1063" s="309">
        <v>44.23</v>
      </c>
      <c r="I1063" s="309">
        <v>17.12</v>
      </c>
      <c r="J1063" s="310">
        <v>0.92200000000000004</v>
      </c>
      <c r="K1063" s="309">
        <v>42.71</v>
      </c>
      <c r="L1063" s="309">
        <v>46.32</v>
      </c>
      <c r="M1063" s="309">
        <v>17.93</v>
      </c>
      <c r="N1063" s="310">
        <v>0.92200000000000004</v>
      </c>
      <c r="O1063" s="309">
        <v>42.67</v>
      </c>
      <c r="P1063" s="309">
        <v>42.91</v>
      </c>
      <c r="Q1063" s="309">
        <v>4.49</v>
      </c>
      <c r="R1063" s="310">
        <v>0.99399999999999999</v>
      </c>
      <c r="S1063" s="311">
        <v>120</v>
      </c>
      <c r="T1063" s="312"/>
    </row>
    <row r="1064" spans="1:20" x14ac:dyDescent="0.2">
      <c r="A1064" s="312"/>
      <c r="B1064" s="294" t="s">
        <v>9986</v>
      </c>
      <c r="C1064" s="309">
        <v>43.41</v>
      </c>
      <c r="D1064" s="309">
        <v>43.74</v>
      </c>
      <c r="E1064" s="309">
        <v>5.39</v>
      </c>
      <c r="F1064" s="310">
        <v>0.99199999999999999</v>
      </c>
      <c r="G1064" s="309">
        <v>38.4</v>
      </c>
      <c r="H1064" s="309">
        <v>40.619999999999997</v>
      </c>
      <c r="I1064" s="309">
        <v>13.26</v>
      </c>
      <c r="J1064" s="310">
        <v>0.94499999999999995</v>
      </c>
      <c r="K1064" s="309">
        <v>40.22</v>
      </c>
      <c r="L1064" s="309">
        <v>42.55</v>
      </c>
      <c r="M1064" s="309">
        <v>13.89</v>
      </c>
      <c r="N1064" s="310">
        <v>0.94499999999999995</v>
      </c>
      <c r="O1064" s="309">
        <v>40.18</v>
      </c>
      <c r="P1064" s="309">
        <v>40.24</v>
      </c>
      <c r="Q1064" s="309">
        <v>2.2200000000000002</v>
      </c>
      <c r="R1064" s="310">
        <v>0.998</v>
      </c>
      <c r="S1064" s="311">
        <v>120</v>
      </c>
      <c r="T1064" s="312"/>
    </row>
    <row r="1065" spans="1:20" x14ac:dyDescent="0.2">
      <c r="A1065" s="312"/>
      <c r="B1065" s="294" t="s">
        <v>9987</v>
      </c>
      <c r="C1065" s="309">
        <v>23.76</v>
      </c>
      <c r="D1065" s="309">
        <v>23.76</v>
      </c>
      <c r="E1065" s="309">
        <v>-0.37</v>
      </c>
      <c r="F1065" s="310">
        <v>1</v>
      </c>
      <c r="G1065" s="309">
        <v>29.02</v>
      </c>
      <c r="H1065" s="309">
        <v>29.32</v>
      </c>
      <c r="I1065" s="309">
        <v>4.1500000000000004</v>
      </c>
      <c r="J1065" s="310">
        <v>0.99</v>
      </c>
      <c r="K1065" s="309">
        <v>32.630000000000003</v>
      </c>
      <c r="L1065" s="309">
        <v>32.96</v>
      </c>
      <c r="M1065" s="309">
        <v>4.66</v>
      </c>
      <c r="N1065" s="310">
        <v>0.99</v>
      </c>
      <c r="O1065" s="309">
        <v>31.2</v>
      </c>
      <c r="P1065" s="309">
        <v>31.25</v>
      </c>
      <c r="Q1065" s="309">
        <v>1.75</v>
      </c>
      <c r="R1065" s="310">
        <v>0.998</v>
      </c>
      <c r="S1065" s="311">
        <v>90</v>
      </c>
      <c r="T1065" s="312"/>
    </row>
    <row r="1066" spans="1:20" x14ac:dyDescent="0.2">
      <c r="A1066" s="312"/>
      <c r="B1066" s="294" t="s">
        <v>9988</v>
      </c>
      <c r="C1066" s="309">
        <v>22.53</v>
      </c>
      <c r="D1066" s="309">
        <v>22.63</v>
      </c>
      <c r="E1066" s="309">
        <v>-2.16</v>
      </c>
      <c r="F1066" s="310">
        <v>0.995</v>
      </c>
      <c r="G1066" s="309">
        <v>27.61</v>
      </c>
      <c r="H1066" s="309">
        <v>27.73</v>
      </c>
      <c r="I1066" s="309">
        <v>2.5499999999999998</v>
      </c>
      <c r="J1066" s="310">
        <v>0.996</v>
      </c>
      <c r="K1066" s="309">
        <v>31.04</v>
      </c>
      <c r="L1066" s="309">
        <v>31.17</v>
      </c>
      <c r="M1066" s="309">
        <v>2.86</v>
      </c>
      <c r="N1066" s="310">
        <v>0.996</v>
      </c>
      <c r="O1066" s="309">
        <v>29.69</v>
      </c>
      <c r="P1066" s="309">
        <v>29.99</v>
      </c>
      <c r="Q1066" s="309">
        <v>4.2699999999999996</v>
      </c>
      <c r="R1066" s="310">
        <v>0.99</v>
      </c>
      <c r="S1066" s="311">
        <v>90</v>
      </c>
      <c r="T1066" s="312"/>
    </row>
    <row r="1067" spans="1:20" x14ac:dyDescent="0.2">
      <c r="A1067" s="312"/>
      <c r="B1067" s="294" t="s">
        <v>9989</v>
      </c>
      <c r="C1067" s="309">
        <v>19.95</v>
      </c>
      <c r="D1067" s="309">
        <v>20.440000000000001</v>
      </c>
      <c r="E1067" s="309">
        <v>-4.41</v>
      </c>
      <c r="F1067" s="310">
        <v>0.97599999999999998</v>
      </c>
      <c r="G1067" s="309">
        <v>26.26</v>
      </c>
      <c r="H1067" s="309">
        <v>27.11</v>
      </c>
      <c r="I1067" s="309">
        <v>6.75</v>
      </c>
      <c r="J1067" s="310">
        <v>0.96899999999999997</v>
      </c>
      <c r="K1067" s="309">
        <v>29.56</v>
      </c>
      <c r="L1067" s="309">
        <v>30.52</v>
      </c>
      <c r="M1067" s="309">
        <v>7.6</v>
      </c>
      <c r="N1067" s="310">
        <v>0.96899999999999997</v>
      </c>
      <c r="O1067" s="309">
        <v>29.44</v>
      </c>
      <c r="P1067" s="309">
        <v>29.81</v>
      </c>
      <c r="Q1067" s="309">
        <v>4.6500000000000004</v>
      </c>
      <c r="R1067" s="310">
        <v>0.98799999999999999</v>
      </c>
      <c r="S1067" s="311">
        <v>90</v>
      </c>
      <c r="T1067" s="312"/>
    </row>
    <row r="1068" spans="1:20" x14ac:dyDescent="0.2">
      <c r="A1068" s="312"/>
      <c r="B1068" s="294" t="s">
        <v>9990</v>
      </c>
      <c r="C1068" s="309">
        <v>20.65</v>
      </c>
      <c r="D1068" s="309">
        <v>21.15</v>
      </c>
      <c r="E1068" s="309">
        <v>-4.5600000000000005</v>
      </c>
      <c r="F1068" s="310">
        <v>0.97599999999999998</v>
      </c>
      <c r="G1068" s="309">
        <v>27.51</v>
      </c>
      <c r="H1068" s="309">
        <v>27.95</v>
      </c>
      <c r="I1068" s="309">
        <v>4.96</v>
      </c>
      <c r="J1068" s="310">
        <v>0.98399999999999999</v>
      </c>
      <c r="K1068" s="309">
        <v>30.96</v>
      </c>
      <c r="L1068" s="309">
        <v>31.46</v>
      </c>
      <c r="M1068" s="309">
        <v>5.58</v>
      </c>
      <c r="N1068" s="310">
        <v>0.98399999999999999</v>
      </c>
      <c r="O1068" s="309">
        <v>30.84</v>
      </c>
      <c r="P1068" s="309">
        <v>31.08</v>
      </c>
      <c r="Q1068" s="309">
        <v>3.89</v>
      </c>
      <c r="R1068" s="310">
        <v>0.99199999999999999</v>
      </c>
      <c r="S1068" s="311">
        <v>90</v>
      </c>
      <c r="T1068" s="312"/>
    </row>
    <row r="1069" spans="1:20" x14ac:dyDescent="0.2">
      <c r="A1069" s="312"/>
      <c r="B1069" s="294" t="s">
        <v>9991</v>
      </c>
      <c r="C1069" s="309">
        <v>11.59</v>
      </c>
      <c r="D1069" s="309">
        <v>13.31</v>
      </c>
      <c r="E1069" s="309">
        <v>6.54</v>
      </c>
      <c r="F1069" s="310">
        <v>0.871</v>
      </c>
      <c r="G1069" s="309">
        <v>6.85</v>
      </c>
      <c r="H1069" s="309">
        <v>7.96</v>
      </c>
      <c r="I1069" s="309">
        <v>4.0599999999999996</v>
      </c>
      <c r="J1069" s="310">
        <v>0.86099999999999999</v>
      </c>
      <c r="K1069" s="309">
        <v>6.97</v>
      </c>
      <c r="L1069" s="309">
        <v>8.1</v>
      </c>
      <c r="M1069" s="309">
        <v>4.13</v>
      </c>
      <c r="N1069" s="310">
        <v>0.86099999999999999</v>
      </c>
      <c r="O1069" s="309">
        <v>6.38</v>
      </c>
      <c r="P1069" s="309">
        <v>7.42</v>
      </c>
      <c r="Q1069" s="309">
        <v>3.78</v>
      </c>
      <c r="R1069" s="310">
        <v>0.86099999999999999</v>
      </c>
      <c r="S1069" s="311">
        <v>15</v>
      </c>
      <c r="T1069" s="312"/>
    </row>
    <row r="1070" spans="1:20" x14ac:dyDescent="0.2">
      <c r="A1070" s="312"/>
      <c r="B1070" s="294" t="s">
        <v>9992</v>
      </c>
      <c r="C1070" s="309">
        <v>10.59</v>
      </c>
      <c r="D1070" s="309">
        <v>11.88</v>
      </c>
      <c r="E1070" s="309">
        <v>5.38</v>
      </c>
      <c r="F1070" s="310">
        <v>0.89100000000000001</v>
      </c>
      <c r="G1070" s="309">
        <v>5.45</v>
      </c>
      <c r="H1070" s="309">
        <v>6.03</v>
      </c>
      <c r="I1070" s="309">
        <v>2.58</v>
      </c>
      <c r="J1070" s="310">
        <v>0.90300000000000002</v>
      </c>
      <c r="K1070" s="309">
        <v>5.54</v>
      </c>
      <c r="L1070" s="309">
        <v>6.14</v>
      </c>
      <c r="M1070" s="309">
        <v>2.63</v>
      </c>
      <c r="N1070" s="310">
        <v>0.90300000000000002</v>
      </c>
      <c r="O1070" s="309">
        <v>5.07</v>
      </c>
      <c r="P1070" s="309">
        <v>5.62</v>
      </c>
      <c r="Q1070" s="309">
        <v>2.41</v>
      </c>
      <c r="R1070" s="310">
        <v>0.90300000000000002</v>
      </c>
      <c r="S1070" s="311">
        <v>15</v>
      </c>
      <c r="T1070" s="312"/>
    </row>
    <row r="1071" spans="1:20" x14ac:dyDescent="0.2">
      <c r="A1071" s="312"/>
      <c r="B1071" s="294" t="s">
        <v>9993</v>
      </c>
      <c r="C1071" s="309">
        <v>9.6300000000000008</v>
      </c>
      <c r="D1071" s="309">
        <v>10.65</v>
      </c>
      <c r="E1071" s="309">
        <v>4.55</v>
      </c>
      <c r="F1071" s="310">
        <v>0.90400000000000003</v>
      </c>
      <c r="G1071" s="309">
        <v>0</v>
      </c>
      <c r="H1071" s="309">
        <v>0</v>
      </c>
      <c r="I1071" s="309">
        <v>0</v>
      </c>
      <c r="J1071" s="310"/>
      <c r="K1071" s="309">
        <v>0</v>
      </c>
      <c r="L1071" s="309">
        <v>0</v>
      </c>
      <c r="M1071" s="309">
        <v>0</v>
      </c>
      <c r="N1071" s="310"/>
      <c r="O1071" s="309">
        <v>8.67</v>
      </c>
      <c r="P1071" s="309">
        <v>10.050000000000001</v>
      </c>
      <c r="Q1071" s="309">
        <v>5.0999999999999996</v>
      </c>
      <c r="R1071" s="310">
        <v>0.86199999999999999</v>
      </c>
      <c r="S1071" s="311">
        <v>15</v>
      </c>
      <c r="T1071" s="312"/>
    </row>
    <row r="1072" spans="1:20" x14ac:dyDescent="0.2">
      <c r="A1072" s="312"/>
      <c r="B1072" s="294" t="s">
        <v>9994</v>
      </c>
      <c r="C1072" s="309">
        <v>9.65</v>
      </c>
      <c r="D1072" s="309">
        <v>10.46</v>
      </c>
      <c r="E1072" s="309">
        <v>4.0199999999999996</v>
      </c>
      <c r="F1072" s="310">
        <v>0.92300000000000004</v>
      </c>
      <c r="G1072" s="309">
        <v>0</v>
      </c>
      <c r="H1072" s="309">
        <v>0</v>
      </c>
      <c r="I1072" s="309">
        <v>0</v>
      </c>
      <c r="J1072" s="310"/>
      <c r="K1072" s="309">
        <v>0</v>
      </c>
      <c r="L1072" s="309">
        <v>0</v>
      </c>
      <c r="M1072" s="309">
        <v>0</v>
      </c>
      <c r="N1072" s="310"/>
      <c r="O1072" s="309">
        <v>8.67</v>
      </c>
      <c r="P1072" s="309">
        <v>10.050000000000001</v>
      </c>
      <c r="Q1072" s="309">
        <v>5.0999999999999996</v>
      </c>
      <c r="R1072" s="310">
        <v>0.86199999999999999</v>
      </c>
      <c r="S1072" s="311">
        <v>15</v>
      </c>
      <c r="T1072" s="312"/>
    </row>
    <row r="1073" spans="1:20" x14ac:dyDescent="0.2">
      <c r="A1073" s="312"/>
      <c r="B1073" s="294" t="s">
        <v>9995</v>
      </c>
      <c r="C1073" s="309">
        <v>11.68</v>
      </c>
      <c r="D1073" s="309">
        <v>11.81</v>
      </c>
      <c r="E1073" s="309">
        <v>1.74</v>
      </c>
      <c r="F1073" s="310">
        <v>0.98899999999999999</v>
      </c>
      <c r="G1073" s="309">
        <v>0</v>
      </c>
      <c r="H1073" s="309">
        <v>0</v>
      </c>
      <c r="I1073" s="309">
        <v>0</v>
      </c>
      <c r="J1073" s="310"/>
      <c r="K1073" s="309">
        <v>0</v>
      </c>
      <c r="L1073" s="309">
        <v>0</v>
      </c>
      <c r="M1073" s="309">
        <v>0</v>
      </c>
      <c r="N1073" s="310"/>
      <c r="O1073" s="309"/>
      <c r="P1073" s="309"/>
      <c r="Q1073" s="309"/>
      <c r="R1073" s="310"/>
      <c r="S1073" s="311"/>
      <c r="T1073" s="312"/>
    </row>
    <row r="1074" spans="1:20" x14ac:dyDescent="0.2">
      <c r="A1074" s="312"/>
      <c r="B1074" s="294" t="s">
        <v>9996</v>
      </c>
      <c r="C1074" s="309">
        <v>10.76</v>
      </c>
      <c r="D1074" s="309">
        <v>10.78</v>
      </c>
      <c r="E1074" s="309">
        <v>0.55000000000000004</v>
      </c>
      <c r="F1074" s="310">
        <v>0.999</v>
      </c>
      <c r="G1074" s="309">
        <v>0</v>
      </c>
      <c r="H1074" s="309">
        <v>0</v>
      </c>
      <c r="I1074" s="309">
        <v>0</v>
      </c>
      <c r="J1074" s="310"/>
      <c r="K1074" s="309">
        <v>0</v>
      </c>
      <c r="L1074" s="309">
        <v>0</v>
      </c>
      <c r="M1074" s="309">
        <v>0</v>
      </c>
      <c r="N1074" s="310"/>
      <c r="O1074" s="309"/>
      <c r="P1074" s="309"/>
      <c r="Q1074" s="309"/>
      <c r="R1074" s="310"/>
      <c r="S1074" s="311"/>
      <c r="T1074" s="312"/>
    </row>
    <row r="1075" spans="1:20" x14ac:dyDescent="0.2">
      <c r="A1075" s="312"/>
      <c r="B1075" s="294" t="s">
        <v>9997</v>
      </c>
      <c r="C1075" s="309">
        <v>8.7100000000000009</v>
      </c>
      <c r="D1075" s="309">
        <v>8.75</v>
      </c>
      <c r="E1075" s="309">
        <v>-0.77</v>
      </c>
      <c r="F1075" s="310">
        <v>0.996</v>
      </c>
      <c r="G1075" s="309">
        <v>0</v>
      </c>
      <c r="H1075" s="309">
        <v>0</v>
      </c>
      <c r="I1075" s="309">
        <v>0</v>
      </c>
      <c r="J1075" s="310"/>
      <c r="K1075" s="309">
        <v>0</v>
      </c>
      <c r="L1075" s="309">
        <v>0</v>
      </c>
      <c r="M1075" s="309">
        <v>0</v>
      </c>
      <c r="N1075" s="310"/>
      <c r="O1075" s="309"/>
      <c r="P1075" s="309"/>
      <c r="Q1075" s="309"/>
      <c r="R1075" s="310"/>
      <c r="S1075" s="311"/>
      <c r="T1075" s="312"/>
    </row>
    <row r="1076" spans="1:20" x14ac:dyDescent="0.2">
      <c r="A1076" s="312"/>
      <c r="B1076" s="294" t="s">
        <v>9998</v>
      </c>
      <c r="C1076" s="309">
        <v>8.4700000000000006</v>
      </c>
      <c r="D1076" s="309">
        <v>8.59</v>
      </c>
      <c r="E1076" s="309">
        <v>-1.44</v>
      </c>
      <c r="F1076" s="310">
        <v>0.98599999999999999</v>
      </c>
      <c r="G1076" s="309">
        <v>0</v>
      </c>
      <c r="H1076" s="309">
        <v>0</v>
      </c>
      <c r="I1076" s="309">
        <v>0</v>
      </c>
      <c r="J1076" s="310"/>
      <c r="K1076" s="309">
        <v>0</v>
      </c>
      <c r="L1076" s="309">
        <v>0</v>
      </c>
      <c r="M1076" s="309">
        <v>0</v>
      </c>
      <c r="N1076" s="310"/>
      <c r="O1076" s="309"/>
      <c r="P1076" s="309"/>
      <c r="Q1076" s="309"/>
      <c r="R1076" s="310"/>
      <c r="S1076" s="311"/>
      <c r="T1076" s="312"/>
    </row>
    <row r="1077" spans="1:20" x14ac:dyDescent="0.2">
      <c r="A1077" s="312"/>
      <c r="B1077" s="294" t="s">
        <v>9999</v>
      </c>
      <c r="C1077" s="309">
        <v>2.44</v>
      </c>
      <c r="D1077" s="309">
        <v>2.63</v>
      </c>
      <c r="E1077" s="309">
        <v>0.98</v>
      </c>
      <c r="F1077" s="310">
        <v>0.92800000000000005</v>
      </c>
      <c r="G1077" s="309">
        <v>0</v>
      </c>
      <c r="H1077" s="309">
        <v>0</v>
      </c>
      <c r="I1077" s="309">
        <v>0</v>
      </c>
      <c r="J1077" s="310"/>
      <c r="K1077" s="309">
        <v>0</v>
      </c>
      <c r="L1077" s="309">
        <v>0</v>
      </c>
      <c r="M1077" s="309">
        <v>0</v>
      </c>
      <c r="N1077" s="310"/>
      <c r="O1077" s="309"/>
      <c r="P1077" s="309"/>
      <c r="Q1077" s="309"/>
      <c r="R1077" s="310"/>
      <c r="S1077" s="311"/>
      <c r="T1077" s="312"/>
    </row>
    <row r="1078" spans="1:20" x14ac:dyDescent="0.2">
      <c r="A1078" s="312"/>
      <c r="B1078" s="294" t="s">
        <v>10000</v>
      </c>
      <c r="C1078" s="309">
        <v>2.6</v>
      </c>
      <c r="D1078" s="309">
        <v>2.77</v>
      </c>
      <c r="E1078" s="309">
        <v>0.97</v>
      </c>
      <c r="F1078" s="310">
        <v>0.93700000000000006</v>
      </c>
      <c r="G1078" s="309">
        <v>0</v>
      </c>
      <c r="H1078" s="309">
        <v>0</v>
      </c>
      <c r="I1078" s="309">
        <v>0</v>
      </c>
      <c r="J1078" s="310"/>
      <c r="K1078" s="309">
        <v>0</v>
      </c>
      <c r="L1078" s="309">
        <v>0</v>
      </c>
      <c r="M1078" s="309">
        <v>0</v>
      </c>
      <c r="N1078" s="310"/>
      <c r="O1078" s="309"/>
      <c r="P1078" s="309"/>
      <c r="Q1078" s="309"/>
      <c r="R1078" s="310"/>
      <c r="S1078" s="311"/>
      <c r="T1078" s="312"/>
    </row>
    <row r="1079" spans="1:20" x14ac:dyDescent="0.2">
      <c r="A1079" s="312"/>
      <c r="B1079" s="294" t="s">
        <v>10001</v>
      </c>
      <c r="C1079" s="309">
        <v>2.2000000000000002</v>
      </c>
      <c r="D1079" s="309">
        <v>2.2599999999999998</v>
      </c>
      <c r="E1079" s="309">
        <v>0.51</v>
      </c>
      <c r="F1079" s="310">
        <v>0.97499999999999998</v>
      </c>
      <c r="G1079" s="309">
        <v>0</v>
      </c>
      <c r="H1079" s="309">
        <v>0</v>
      </c>
      <c r="I1079" s="309">
        <v>0</v>
      </c>
      <c r="J1079" s="310"/>
      <c r="K1079" s="309">
        <v>0</v>
      </c>
      <c r="L1079" s="309">
        <v>0</v>
      </c>
      <c r="M1079" s="309">
        <v>0</v>
      </c>
      <c r="N1079" s="310"/>
      <c r="O1079" s="309"/>
      <c r="P1079" s="309"/>
      <c r="Q1079" s="309"/>
      <c r="R1079" s="310"/>
      <c r="S1079" s="311"/>
      <c r="T1079" s="312"/>
    </row>
    <row r="1080" spans="1:20" x14ac:dyDescent="0.2">
      <c r="A1080" s="312"/>
      <c r="B1080" s="294" t="s">
        <v>10002</v>
      </c>
      <c r="C1080" s="309">
        <v>2.34</v>
      </c>
      <c r="D1080" s="309">
        <v>2.39</v>
      </c>
      <c r="E1080" s="309">
        <v>0.5</v>
      </c>
      <c r="F1080" s="310">
        <v>0.97799999999999998</v>
      </c>
      <c r="G1080" s="309">
        <v>0</v>
      </c>
      <c r="H1080" s="309">
        <v>0</v>
      </c>
      <c r="I1080" s="309">
        <v>0</v>
      </c>
      <c r="J1080" s="310"/>
      <c r="K1080" s="309">
        <v>0</v>
      </c>
      <c r="L1080" s="309">
        <v>0</v>
      </c>
      <c r="M1080" s="309">
        <v>0</v>
      </c>
      <c r="N1080" s="310"/>
      <c r="O1080" s="309"/>
      <c r="P1080" s="309"/>
      <c r="Q1080" s="309"/>
      <c r="R1080" s="310"/>
      <c r="S1080" s="311"/>
      <c r="T1080" s="312"/>
    </row>
    <row r="1081" spans="1:20" x14ac:dyDescent="0.2">
      <c r="A1081" s="312"/>
      <c r="B1081" s="294" t="s">
        <v>10003</v>
      </c>
      <c r="C1081" s="309">
        <v>5.03</v>
      </c>
      <c r="D1081" s="309">
        <v>5.9</v>
      </c>
      <c r="E1081" s="309">
        <v>3.09</v>
      </c>
      <c r="F1081" s="310">
        <v>0.85199999999999998</v>
      </c>
      <c r="G1081" s="309">
        <v>3.96</v>
      </c>
      <c r="H1081" s="309">
        <v>4.2300000000000004</v>
      </c>
      <c r="I1081" s="309">
        <v>1.5</v>
      </c>
      <c r="J1081" s="310">
        <v>0.93500000000000005</v>
      </c>
      <c r="K1081" s="309">
        <v>3.96</v>
      </c>
      <c r="L1081" s="309">
        <v>4.2300000000000004</v>
      </c>
      <c r="M1081" s="309">
        <v>1.5</v>
      </c>
      <c r="N1081" s="310">
        <v>0.93500000000000005</v>
      </c>
      <c r="O1081" s="309">
        <v>3.59</v>
      </c>
      <c r="P1081" s="309">
        <v>4.0199999999999996</v>
      </c>
      <c r="Q1081" s="309">
        <v>1.81</v>
      </c>
      <c r="R1081" s="310">
        <v>0.89200000000000002</v>
      </c>
      <c r="S1081" s="311">
        <v>10</v>
      </c>
      <c r="T1081" s="312"/>
    </row>
    <row r="1082" spans="1:20" x14ac:dyDescent="0.2">
      <c r="A1082" s="312"/>
      <c r="B1082" s="294" t="s">
        <v>10004</v>
      </c>
      <c r="C1082" s="309">
        <v>4.25</v>
      </c>
      <c r="D1082" s="309">
        <v>4.8600000000000003</v>
      </c>
      <c r="E1082" s="309">
        <v>2.34</v>
      </c>
      <c r="F1082" s="310">
        <v>0.876</v>
      </c>
      <c r="G1082" s="309">
        <v>3.45</v>
      </c>
      <c r="H1082" s="309">
        <v>3.57</v>
      </c>
      <c r="I1082" s="309">
        <v>0.91</v>
      </c>
      <c r="J1082" s="310">
        <v>0.96699999999999997</v>
      </c>
      <c r="K1082" s="309">
        <v>3.45</v>
      </c>
      <c r="L1082" s="309">
        <v>3.57</v>
      </c>
      <c r="M1082" s="309">
        <v>0.91</v>
      </c>
      <c r="N1082" s="310">
        <v>0.96699999999999997</v>
      </c>
      <c r="O1082" s="309">
        <v>3.13</v>
      </c>
      <c r="P1082" s="309">
        <v>3.42</v>
      </c>
      <c r="Q1082" s="309">
        <v>1.37</v>
      </c>
      <c r="R1082" s="310">
        <v>0.91600000000000004</v>
      </c>
      <c r="S1082" s="311">
        <v>10</v>
      </c>
      <c r="T1082" s="312"/>
    </row>
    <row r="1083" spans="1:20" x14ac:dyDescent="0.2">
      <c r="A1083" s="312"/>
      <c r="B1083" s="294" t="s">
        <v>10005</v>
      </c>
      <c r="C1083" s="309">
        <v>4.29</v>
      </c>
      <c r="D1083" s="309">
        <v>4.8899999999999997</v>
      </c>
      <c r="E1083" s="309">
        <v>2.35</v>
      </c>
      <c r="F1083" s="310">
        <v>0.877</v>
      </c>
      <c r="G1083" s="309">
        <v>3.34</v>
      </c>
      <c r="H1083" s="309">
        <v>3.51</v>
      </c>
      <c r="I1083" s="309">
        <v>1.1000000000000001</v>
      </c>
      <c r="J1083" s="310">
        <v>0.95</v>
      </c>
      <c r="K1083" s="309">
        <v>3.34</v>
      </c>
      <c r="L1083" s="309">
        <v>3.51</v>
      </c>
      <c r="M1083" s="309">
        <v>1.1000000000000001</v>
      </c>
      <c r="N1083" s="310">
        <v>0.95</v>
      </c>
      <c r="O1083" s="309">
        <v>3.32</v>
      </c>
      <c r="P1083" s="309">
        <v>3.62</v>
      </c>
      <c r="Q1083" s="309">
        <v>1.46</v>
      </c>
      <c r="R1083" s="310">
        <v>0.91600000000000004</v>
      </c>
      <c r="S1083" s="311">
        <v>10</v>
      </c>
      <c r="T1083" s="312"/>
    </row>
    <row r="1084" spans="1:20" x14ac:dyDescent="0.2">
      <c r="A1084" s="312"/>
      <c r="B1084" s="294" t="s">
        <v>10006</v>
      </c>
      <c r="C1084" s="309">
        <v>4.2300000000000004</v>
      </c>
      <c r="D1084" s="309">
        <v>4.6899999999999995</v>
      </c>
      <c r="E1084" s="309">
        <v>2.0299999999999998</v>
      </c>
      <c r="F1084" s="310">
        <v>0.90200000000000002</v>
      </c>
      <c r="G1084" s="309">
        <v>3.44</v>
      </c>
      <c r="H1084" s="309">
        <v>3.52</v>
      </c>
      <c r="I1084" s="309">
        <v>0.76</v>
      </c>
      <c r="J1084" s="310">
        <v>0.97599999999999998</v>
      </c>
      <c r="K1084" s="309">
        <v>3.44</v>
      </c>
      <c r="L1084" s="309">
        <v>3.52</v>
      </c>
      <c r="M1084" s="309">
        <v>0.76</v>
      </c>
      <c r="N1084" s="310">
        <v>0.97599999999999998</v>
      </c>
      <c r="O1084" s="309">
        <v>3.42</v>
      </c>
      <c r="P1084" s="309">
        <v>3.7</v>
      </c>
      <c r="Q1084" s="309">
        <v>1.4</v>
      </c>
      <c r="R1084" s="310">
        <v>0.92500000000000004</v>
      </c>
      <c r="S1084" s="311">
        <v>10</v>
      </c>
      <c r="T1084" s="312"/>
    </row>
    <row r="1085" spans="1:20" x14ac:dyDescent="0.2">
      <c r="A1085" s="312"/>
      <c r="B1085" s="294" t="s">
        <v>10007</v>
      </c>
      <c r="C1085" s="309">
        <v>8.27</v>
      </c>
      <c r="D1085" s="309">
        <v>8.3699999999999992</v>
      </c>
      <c r="E1085" s="309">
        <v>1.28</v>
      </c>
      <c r="F1085" s="310">
        <v>0.98799999999999999</v>
      </c>
      <c r="G1085" s="309">
        <v>8.2799999999999994</v>
      </c>
      <c r="H1085" s="309">
        <v>8.7799999999999994</v>
      </c>
      <c r="I1085" s="309">
        <v>2.92</v>
      </c>
      <c r="J1085" s="310">
        <v>0.94299999999999995</v>
      </c>
      <c r="K1085" s="309">
        <v>9.2799999999999994</v>
      </c>
      <c r="L1085" s="309">
        <v>9.84</v>
      </c>
      <c r="M1085" s="309">
        <v>3.27</v>
      </c>
      <c r="N1085" s="310">
        <v>0.94299999999999995</v>
      </c>
      <c r="O1085" s="309">
        <v>8.33</v>
      </c>
      <c r="P1085" s="309">
        <v>9.33</v>
      </c>
      <c r="Q1085" s="309">
        <v>4.21</v>
      </c>
      <c r="R1085" s="310">
        <v>0.89300000000000002</v>
      </c>
      <c r="S1085" s="311">
        <v>15</v>
      </c>
      <c r="T1085" s="312"/>
    </row>
    <row r="1086" spans="1:20" x14ac:dyDescent="0.2">
      <c r="A1086" s="312"/>
      <c r="B1086" s="294" t="s">
        <v>10008</v>
      </c>
      <c r="C1086" s="309">
        <v>7.96</v>
      </c>
      <c r="D1086" s="309">
        <v>7.98</v>
      </c>
      <c r="E1086" s="309">
        <v>0.66</v>
      </c>
      <c r="F1086" s="310">
        <v>0.997</v>
      </c>
      <c r="G1086" s="309">
        <v>8.2200000000000006</v>
      </c>
      <c r="H1086" s="309">
        <v>8.68</v>
      </c>
      <c r="I1086" s="309">
        <v>2.81</v>
      </c>
      <c r="J1086" s="310">
        <v>0.94599999999999995</v>
      </c>
      <c r="K1086" s="309">
        <v>9.2100000000000009</v>
      </c>
      <c r="L1086" s="309">
        <v>9.73</v>
      </c>
      <c r="M1086" s="309">
        <v>3.15</v>
      </c>
      <c r="N1086" s="310">
        <v>0.94599999999999995</v>
      </c>
      <c r="O1086" s="309">
        <v>8.27</v>
      </c>
      <c r="P1086" s="309">
        <v>9.08</v>
      </c>
      <c r="Q1086" s="309">
        <v>3.74</v>
      </c>
      <c r="R1086" s="310">
        <v>0.91100000000000003</v>
      </c>
      <c r="S1086" s="311">
        <v>15</v>
      </c>
      <c r="T1086" s="312"/>
    </row>
    <row r="1087" spans="1:20" x14ac:dyDescent="0.2">
      <c r="A1087" s="312"/>
      <c r="B1087" s="294" t="s">
        <v>10009</v>
      </c>
      <c r="C1087" s="309">
        <v>6.86</v>
      </c>
      <c r="D1087" s="309">
        <v>6.91</v>
      </c>
      <c r="E1087" s="309">
        <v>-0.83</v>
      </c>
      <c r="F1087" s="310">
        <v>0.99299999999999999</v>
      </c>
      <c r="G1087" s="309">
        <v>5.73</v>
      </c>
      <c r="H1087" s="309">
        <v>5.74</v>
      </c>
      <c r="I1087" s="309">
        <v>0.36</v>
      </c>
      <c r="J1087" s="310">
        <v>0.998</v>
      </c>
      <c r="K1087" s="309">
        <v>6.35</v>
      </c>
      <c r="L1087" s="309">
        <v>6.36</v>
      </c>
      <c r="M1087" s="309">
        <v>0.4</v>
      </c>
      <c r="N1087" s="310">
        <v>0.998</v>
      </c>
      <c r="O1087" s="309">
        <v>7.42</v>
      </c>
      <c r="P1087" s="309">
        <v>7.95</v>
      </c>
      <c r="Q1087" s="309">
        <v>2.88</v>
      </c>
      <c r="R1087" s="310">
        <v>0.93200000000000005</v>
      </c>
      <c r="S1087" s="311">
        <v>15</v>
      </c>
      <c r="T1087" s="312"/>
    </row>
    <row r="1088" spans="1:20" x14ac:dyDescent="0.2">
      <c r="A1088" s="312"/>
      <c r="B1088" s="294" t="s">
        <v>10010</v>
      </c>
      <c r="C1088" s="309">
        <v>6.71</v>
      </c>
      <c r="D1088" s="309">
        <v>6.82</v>
      </c>
      <c r="E1088" s="309">
        <v>-1.25</v>
      </c>
      <c r="F1088" s="310">
        <v>0.98299999999999998</v>
      </c>
      <c r="G1088" s="309">
        <v>6.21</v>
      </c>
      <c r="H1088" s="309">
        <v>6.22</v>
      </c>
      <c r="I1088" s="309">
        <v>0.35</v>
      </c>
      <c r="J1088" s="310">
        <v>0.998</v>
      </c>
      <c r="K1088" s="309">
        <v>6.88</v>
      </c>
      <c r="L1088" s="309">
        <v>6.89</v>
      </c>
      <c r="M1088" s="309">
        <v>0.39</v>
      </c>
      <c r="N1088" s="310">
        <v>0.998</v>
      </c>
      <c r="O1088" s="309">
        <v>7.95</v>
      </c>
      <c r="P1088" s="309">
        <v>8.4</v>
      </c>
      <c r="Q1088" s="309">
        <v>2.7</v>
      </c>
      <c r="R1088" s="310">
        <v>0.94699999999999995</v>
      </c>
      <c r="S1088" s="311">
        <v>15</v>
      </c>
      <c r="T1088" s="312"/>
    </row>
    <row r="1089" spans="1:20" x14ac:dyDescent="0.2">
      <c r="A1089" s="312"/>
      <c r="B1089" s="294" t="s">
        <v>10011</v>
      </c>
      <c r="C1089" s="309">
        <v>38.82</v>
      </c>
      <c r="D1089" s="309">
        <v>39.29</v>
      </c>
      <c r="E1089" s="309">
        <v>6.04</v>
      </c>
      <c r="F1089" s="310">
        <v>0.98799999999999999</v>
      </c>
      <c r="G1089" s="309">
        <v>29.33</v>
      </c>
      <c r="H1089" s="309">
        <v>30.38</v>
      </c>
      <c r="I1089" s="309">
        <v>7.91</v>
      </c>
      <c r="J1089" s="310">
        <v>0.96599999999999997</v>
      </c>
      <c r="K1089" s="309">
        <v>33.03</v>
      </c>
      <c r="L1089" s="309">
        <v>34.21</v>
      </c>
      <c r="M1089" s="309">
        <v>8.91</v>
      </c>
      <c r="N1089" s="310">
        <v>0.96599999999999997</v>
      </c>
      <c r="O1089" s="309">
        <v>31.07</v>
      </c>
      <c r="P1089" s="309">
        <v>31.07</v>
      </c>
      <c r="Q1089" s="309">
        <v>0.53</v>
      </c>
      <c r="R1089" s="310">
        <v>1</v>
      </c>
      <c r="S1089" s="311">
        <v>75</v>
      </c>
      <c r="T1089" s="312"/>
    </row>
    <row r="1090" spans="1:20" x14ac:dyDescent="0.2">
      <c r="A1090" s="312"/>
      <c r="B1090" s="294" t="s">
        <v>10012</v>
      </c>
      <c r="C1090" s="309">
        <v>36.5</v>
      </c>
      <c r="D1090" s="309">
        <v>36.67</v>
      </c>
      <c r="E1090" s="309">
        <v>3.52</v>
      </c>
      <c r="F1090" s="310">
        <v>0.995</v>
      </c>
      <c r="G1090" s="309">
        <v>26.62</v>
      </c>
      <c r="H1090" s="309">
        <v>27.1</v>
      </c>
      <c r="I1090" s="309">
        <v>5.08</v>
      </c>
      <c r="J1090" s="310">
        <v>0.98199999999999998</v>
      </c>
      <c r="K1090" s="309">
        <v>29.98</v>
      </c>
      <c r="L1090" s="309">
        <v>30.52</v>
      </c>
      <c r="M1090" s="309">
        <v>5.73</v>
      </c>
      <c r="N1090" s="310">
        <v>0.98199999999999998</v>
      </c>
      <c r="O1090" s="309">
        <v>28.8</v>
      </c>
      <c r="P1090" s="309">
        <v>29.05</v>
      </c>
      <c r="Q1090" s="309">
        <v>3.84</v>
      </c>
      <c r="R1090" s="310">
        <v>0.99099999999999999</v>
      </c>
      <c r="S1090" s="311">
        <v>75</v>
      </c>
      <c r="T1090" s="312"/>
    </row>
    <row r="1091" spans="1:20" x14ac:dyDescent="0.2">
      <c r="A1091" s="312"/>
      <c r="B1091" s="294" t="s">
        <v>10013</v>
      </c>
      <c r="C1091" s="309">
        <v>29.36</v>
      </c>
      <c r="D1091" s="309">
        <v>29.76</v>
      </c>
      <c r="E1091" s="309">
        <v>-4.8600000000000003</v>
      </c>
      <c r="F1091" s="310">
        <v>0.98699999999999999</v>
      </c>
      <c r="G1091" s="309">
        <v>23</v>
      </c>
      <c r="H1091" s="309">
        <v>23</v>
      </c>
      <c r="I1091" s="309">
        <v>0.52</v>
      </c>
      <c r="J1091" s="310">
        <v>1</v>
      </c>
      <c r="K1091" s="309">
        <v>24.39</v>
      </c>
      <c r="L1091" s="309">
        <v>24.4</v>
      </c>
      <c r="M1091" s="309">
        <v>0.55000000000000004</v>
      </c>
      <c r="N1091" s="310">
        <v>1</v>
      </c>
      <c r="O1091" s="309">
        <v>23.96</v>
      </c>
      <c r="P1091" s="309">
        <v>24.14</v>
      </c>
      <c r="Q1091" s="309">
        <v>2.98</v>
      </c>
      <c r="R1091" s="310">
        <v>0.99199999999999999</v>
      </c>
      <c r="S1091" s="311">
        <v>75</v>
      </c>
      <c r="T1091" s="312"/>
    </row>
    <row r="1092" spans="1:20" x14ac:dyDescent="0.2">
      <c r="A1092" s="312"/>
      <c r="B1092" s="294" t="s">
        <v>10014</v>
      </c>
      <c r="C1092" s="309">
        <v>31.81</v>
      </c>
      <c r="D1092" s="309">
        <v>32.25</v>
      </c>
      <c r="E1092" s="309">
        <v>-5.31</v>
      </c>
      <c r="F1092" s="310">
        <v>0.98599999999999999</v>
      </c>
      <c r="G1092" s="309">
        <v>23.72</v>
      </c>
      <c r="H1092" s="309">
        <v>24.41</v>
      </c>
      <c r="I1092" s="309">
        <v>5.76</v>
      </c>
      <c r="J1092" s="310">
        <v>0.97199999999999998</v>
      </c>
      <c r="K1092" s="309">
        <v>25.16</v>
      </c>
      <c r="L1092" s="309">
        <v>25.89</v>
      </c>
      <c r="M1092" s="309">
        <v>6.11</v>
      </c>
      <c r="N1092" s="310">
        <v>0.97199999999999998</v>
      </c>
      <c r="O1092" s="309">
        <v>24.68</v>
      </c>
      <c r="P1092" s="309">
        <v>24.79</v>
      </c>
      <c r="Q1092" s="309">
        <v>2.35</v>
      </c>
      <c r="R1092" s="310">
        <v>0.995</v>
      </c>
      <c r="S1092" s="311">
        <v>75</v>
      </c>
      <c r="T1092" s="312"/>
    </row>
    <row r="1093" spans="1:20" x14ac:dyDescent="0.2">
      <c r="A1093" s="312"/>
      <c r="B1093" s="294" t="s">
        <v>10015</v>
      </c>
      <c r="C1093" s="309">
        <v>8.58</v>
      </c>
      <c r="D1093" s="309">
        <v>9.52</v>
      </c>
      <c r="E1093" s="309">
        <v>4.12</v>
      </c>
      <c r="F1093" s="310">
        <v>0.90100000000000002</v>
      </c>
      <c r="G1093" s="309">
        <v>0</v>
      </c>
      <c r="H1093" s="309">
        <v>0</v>
      </c>
      <c r="I1093" s="309">
        <v>0</v>
      </c>
      <c r="J1093" s="310"/>
      <c r="K1093" s="309">
        <v>0</v>
      </c>
      <c r="L1093" s="309">
        <v>0</v>
      </c>
      <c r="M1093" s="309">
        <v>0</v>
      </c>
      <c r="N1093" s="310"/>
      <c r="O1093" s="309"/>
      <c r="P1093" s="309"/>
      <c r="Q1093" s="309"/>
      <c r="R1093" s="310"/>
      <c r="S1093" s="311"/>
      <c r="T1093" s="312"/>
    </row>
    <row r="1094" spans="1:20" x14ac:dyDescent="0.2">
      <c r="A1094" s="312"/>
      <c r="B1094" s="294" t="s">
        <v>10016</v>
      </c>
      <c r="C1094" s="309">
        <v>8.31</v>
      </c>
      <c r="D1094" s="309">
        <v>9.1</v>
      </c>
      <c r="E1094" s="309">
        <v>3.72</v>
      </c>
      <c r="F1094" s="310">
        <v>0.91300000000000003</v>
      </c>
      <c r="G1094" s="309">
        <v>0</v>
      </c>
      <c r="H1094" s="309">
        <v>0</v>
      </c>
      <c r="I1094" s="309">
        <v>0</v>
      </c>
      <c r="J1094" s="310"/>
      <c r="K1094" s="309">
        <v>0</v>
      </c>
      <c r="L1094" s="309">
        <v>0</v>
      </c>
      <c r="M1094" s="309">
        <v>0</v>
      </c>
      <c r="N1094" s="310"/>
      <c r="O1094" s="309"/>
      <c r="P1094" s="309"/>
      <c r="Q1094" s="309"/>
      <c r="R1094" s="310"/>
      <c r="S1094" s="311"/>
      <c r="T1094" s="312"/>
    </row>
    <row r="1095" spans="1:20" x14ac:dyDescent="0.2">
      <c r="A1095" s="312"/>
      <c r="B1095" s="294" t="s">
        <v>10017</v>
      </c>
      <c r="C1095" s="309"/>
      <c r="D1095" s="309"/>
      <c r="E1095" s="309"/>
      <c r="F1095" s="310"/>
      <c r="G1095" s="309">
        <v>0</v>
      </c>
      <c r="H1095" s="309">
        <v>0</v>
      </c>
      <c r="I1095" s="309">
        <v>0</v>
      </c>
      <c r="J1095" s="310"/>
      <c r="K1095" s="309">
        <v>0</v>
      </c>
      <c r="L1095" s="309">
        <v>0</v>
      </c>
      <c r="M1095" s="309">
        <v>0</v>
      </c>
      <c r="N1095" s="310"/>
      <c r="O1095" s="309"/>
      <c r="P1095" s="309"/>
      <c r="Q1095" s="309"/>
      <c r="R1095" s="310"/>
      <c r="S1095" s="311"/>
      <c r="T1095" s="312"/>
    </row>
    <row r="1096" spans="1:20" x14ac:dyDescent="0.2">
      <c r="A1096" s="312"/>
      <c r="B1096" s="294" t="s">
        <v>10018</v>
      </c>
      <c r="C1096" s="309"/>
      <c r="D1096" s="309"/>
      <c r="E1096" s="309"/>
      <c r="F1096" s="310"/>
      <c r="G1096" s="309">
        <v>0</v>
      </c>
      <c r="H1096" s="309">
        <v>0</v>
      </c>
      <c r="I1096" s="309">
        <v>0</v>
      </c>
      <c r="J1096" s="310"/>
      <c r="K1096" s="309">
        <v>0</v>
      </c>
      <c r="L1096" s="309">
        <v>0</v>
      </c>
      <c r="M1096" s="309">
        <v>0</v>
      </c>
      <c r="N1096" s="310"/>
      <c r="O1096" s="309"/>
      <c r="P1096" s="309"/>
      <c r="Q1096" s="309"/>
      <c r="R1096" s="310"/>
      <c r="S1096" s="311"/>
      <c r="T1096" s="312"/>
    </row>
    <row r="1097" spans="1:20" x14ac:dyDescent="0.2">
      <c r="A1097" s="312"/>
      <c r="B1097" s="294" t="s">
        <v>10019</v>
      </c>
      <c r="C1097" s="309">
        <v>27.63</v>
      </c>
      <c r="D1097" s="309">
        <v>28.18</v>
      </c>
      <c r="E1097" s="309">
        <v>5.56</v>
      </c>
      <c r="F1097" s="310">
        <v>0.98</v>
      </c>
      <c r="G1097" s="309">
        <v>19.57</v>
      </c>
      <c r="H1097" s="309">
        <v>21.1</v>
      </c>
      <c r="I1097" s="309">
        <v>7.88</v>
      </c>
      <c r="J1097" s="310">
        <v>0.92800000000000005</v>
      </c>
      <c r="K1097" s="309">
        <v>21.92</v>
      </c>
      <c r="L1097" s="309">
        <v>23.63</v>
      </c>
      <c r="M1097" s="309">
        <v>8.83</v>
      </c>
      <c r="N1097" s="310">
        <v>0.92800000000000005</v>
      </c>
      <c r="O1097" s="309">
        <v>19.07</v>
      </c>
      <c r="P1097" s="309">
        <v>19.600000000000001</v>
      </c>
      <c r="Q1097" s="309">
        <v>4.51</v>
      </c>
      <c r="R1097" s="310">
        <v>0.97299999999999998</v>
      </c>
      <c r="S1097" s="311">
        <v>50</v>
      </c>
      <c r="T1097" s="312"/>
    </row>
    <row r="1098" spans="1:20" x14ac:dyDescent="0.2">
      <c r="A1098" s="312"/>
      <c r="B1098" s="294" t="s">
        <v>10020</v>
      </c>
      <c r="C1098" s="309">
        <v>27.77</v>
      </c>
      <c r="D1098" s="309">
        <v>28.2</v>
      </c>
      <c r="E1098" s="309">
        <v>4.91</v>
      </c>
      <c r="F1098" s="310">
        <v>0.98499999999999999</v>
      </c>
      <c r="G1098" s="309">
        <v>20.23</v>
      </c>
      <c r="H1098" s="309">
        <v>21.72</v>
      </c>
      <c r="I1098" s="309">
        <v>7.88</v>
      </c>
      <c r="J1098" s="310">
        <v>0.93200000000000005</v>
      </c>
      <c r="K1098" s="309">
        <v>22.66</v>
      </c>
      <c r="L1098" s="309">
        <v>24.32</v>
      </c>
      <c r="M1098" s="309">
        <v>8.83</v>
      </c>
      <c r="N1098" s="310">
        <v>0.93200000000000005</v>
      </c>
      <c r="O1098" s="309">
        <v>19.809999999999999</v>
      </c>
      <c r="P1098" s="309">
        <v>20.309999999999999</v>
      </c>
      <c r="Q1098" s="309">
        <v>4.4400000000000004</v>
      </c>
      <c r="R1098" s="310">
        <v>0.97599999999999998</v>
      </c>
      <c r="S1098" s="311">
        <v>50</v>
      </c>
      <c r="T1098" s="312"/>
    </row>
    <row r="1099" spans="1:20" x14ac:dyDescent="0.2">
      <c r="A1099" s="312"/>
      <c r="B1099" s="294" t="s">
        <v>10021</v>
      </c>
      <c r="C1099" s="309">
        <v>23.04</v>
      </c>
      <c r="D1099" s="309">
        <v>23.04</v>
      </c>
      <c r="E1099" s="309">
        <v>-0.46</v>
      </c>
      <c r="F1099" s="310">
        <v>1</v>
      </c>
      <c r="G1099" s="309">
        <v>18.260000000000002</v>
      </c>
      <c r="H1099" s="309">
        <v>19.03</v>
      </c>
      <c r="I1099" s="309">
        <v>5.35</v>
      </c>
      <c r="J1099" s="310">
        <v>0.96</v>
      </c>
      <c r="K1099" s="309">
        <v>20.99</v>
      </c>
      <c r="L1099" s="309">
        <v>21.87</v>
      </c>
      <c r="M1099" s="309">
        <v>6.14</v>
      </c>
      <c r="N1099" s="310">
        <v>0.96</v>
      </c>
      <c r="O1099" s="309">
        <v>22.41</v>
      </c>
      <c r="P1099" s="309">
        <v>23.83</v>
      </c>
      <c r="Q1099" s="309">
        <v>8.11</v>
      </c>
      <c r="R1099" s="310">
        <v>0.94</v>
      </c>
      <c r="S1099" s="311">
        <v>50</v>
      </c>
      <c r="T1099" s="312"/>
    </row>
    <row r="1100" spans="1:20" x14ac:dyDescent="0.2">
      <c r="A1100" s="312"/>
      <c r="B1100" s="294" t="s">
        <v>10022</v>
      </c>
      <c r="C1100" s="309">
        <v>25.33</v>
      </c>
      <c r="D1100" s="309">
        <v>25.34</v>
      </c>
      <c r="E1100" s="309">
        <v>0.51</v>
      </c>
      <c r="F1100" s="310">
        <v>1</v>
      </c>
      <c r="G1100" s="309">
        <v>19.88</v>
      </c>
      <c r="H1100" s="309">
        <v>20.75</v>
      </c>
      <c r="I1100" s="309">
        <v>5.92</v>
      </c>
      <c r="J1100" s="310">
        <v>0.95799999999999996</v>
      </c>
      <c r="K1100" s="309">
        <v>22.85</v>
      </c>
      <c r="L1100" s="309">
        <v>23.84</v>
      </c>
      <c r="M1100" s="309">
        <v>6.81</v>
      </c>
      <c r="N1100" s="310">
        <v>0.95799999999999996</v>
      </c>
      <c r="O1100" s="309">
        <v>24.44</v>
      </c>
      <c r="P1100" s="309">
        <v>25.94</v>
      </c>
      <c r="Q1100" s="309">
        <v>8.7100000000000009</v>
      </c>
      <c r="R1100" s="310">
        <v>0.94199999999999995</v>
      </c>
      <c r="S1100" s="311">
        <v>50</v>
      </c>
      <c r="T1100" s="312"/>
    </row>
    <row r="1101" spans="1:20" x14ac:dyDescent="0.2">
      <c r="A1101" s="312"/>
      <c r="B1101" s="294" t="s">
        <v>10023</v>
      </c>
      <c r="C1101" s="309">
        <v>8.08</v>
      </c>
      <c r="D1101" s="309">
        <v>8.23</v>
      </c>
      <c r="E1101" s="309">
        <v>-1.54</v>
      </c>
      <c r="F1101" s="310">
        <v>0.98199999999999998</v>
      </c>
      <c r="G1101" s="309">
        <v>0</v>
      </c>
      <c r="H1101" s="309">
        <v>0</v>
      </c>
      <c r="I1101" s="309">
        <v>0</v>
      </c>
      <c r="J1101" s="310"/>
      <c r="K1101" s="309">
        <v>0</v>
      </c>
      <c r="L1101" s="309">
        <v>0</v>
      </c>
      <c r="M1101" s="309">
        <v>0</v>
      </c>
      <c r="N1101" s="310"/>
      <c r="O1101" s="309">
        <v>10.38</v>
      </c>
      <c r="P1101" s="309">
        <v>11.07</v>
      </c>
      <c r="Q1101" s="309">
        <v>3.83</v>
      </c>
      <c r="R1101" s="310">
        <v>0.93799999999999994</v>
      </c>
      <c r="S1101" s="311">
        <v>25</v>
      </c>
      <c r="T1101" s="312"/>
    </row>
    <row r="1102" spans="1:20" x14ac:dyDescent="0.2">
      <c r="A1102" s="312"/>
      <c r="B1102" s="294" t="s">
        <v>10024</v>
      </c>
      <c r="C1102" s="309">
        <v>7.85</v>
      </c>
      <c r="D1102" s="309">
        <v>8.0399999999999991</v>
      </c>
      <c r="E1102" s="309">
        <v>-1.77</v>
      </c>
      <c r="F1102" s="310">
        <v>0.97599999999999998</v>
      </c>
      <c r="G1102" s="309">
        <v>0</v>
      </c>
      <c r="H1102" s="309">
        <v>0</v>
      </c>
      <c r="I1102" s="309">
        <v>0</v>
      </c>
      <c r="J1102" s="310"/>
      <c r="K1102" s="309">
        <v>0</v>
      </c>
      <c r="L1102" s="309">
        <v>0</v>
      </c>
      <c r="M1102" s="309">
        <v>0</v>
      </c>
      <c r="N1102" s="310"/>
      <c r="O1102" s="309">
        <v>10.43</v>
      </c>
      <c r="P1102" s="309">
        <v>11.06</v>
      </c>
      <c r="Q1102" s="309">
        <v>3.66</v>
      </c>
      <c r="R1102" s="310">
        <v>0.94399999999999995</v>
      </c>
      <c r="S1102" s="311">
        <v>25</v>
      </c>
      <c r="T1102" s="312"/>
    </row>
    <row r="1103" spans="1:20" x14ac:dyDescent="0.2">
      <c r="A1103" s="312"/>
      <c r="B1103" s="294" t="s">
        <v>10025</v>
      </c>
      <c r="C1103" s="309"/>
      <c r="D1103" s="309"/>
      <c r="E1103" s="309"/>
      <c r="F1103" s="310"/>
      <c r="G1103" s="309">
        <v>0</v>
      </c>
      <c r="H1103" s="309">
        <v>0</v>
      </c>
      <c r="I1103" s="309">
        <v>0</v>
      </c>
      <c r="J1103" s="310"/>
      <c r="K1103" s="309">
        <v>0</v>
      </c>
      <c r="L1103" s="309">
        <v>0</v>
      </c>
      <c r="M1103" s="309">
        <v>0</v>
      </c>
      <c r="N1103" s="310"/>
      <c r="O1103" s="309"/>
      <c r="P1103" s="309"/>
      <c r="Q1103" s="309"/>
      <c r="R1103" s="310"/>
      <c r="S1103" s="311">
        <v>25</v>
      </c>
      <c r="T1103" s="312"/>
    </row>
    <row r="1104" spans="1:20" x14ac:dyDescent="0.2">
      <c r="A1104" s="312"/>
      <c r="B1104" s="294" t="s">
        <v>10026</v>
      </c>
      <c r="C1104" s="309"/>
      <c r="D1104" s="309"/>
      <c r="E1104" s="309"/>
      <c r="F1104" s="310"/>
      <c r="G1104" s="309">
        <v>0</v>
      </c>
      <c r="H1104" s="309">
        <v>0</v>
      </c>
      <c r="I1104" s="309">
        <v>0</v>
      </c>
      <c r="J1104" s="310"/>
      <c r="K1104" s="309">
        <v>0</v>
      </c>
      <c r="L1104" s="309">
        <v>0</v>
      </c>
      <c r="M1104" s="309">
        <v>0</v>
      </c>
      <c r="N1104" s="310"/>
      <c r="O1104" s="309"/>
      <c r="P1104" s="309"/>
      <c r="Q1104" s="309"/>
      <c r="R1104" s="310"/>
      <c r="S1104" s="311">
        <v>25</v>
      </c>
      <c r="T1104" s="312"/>
    </row>
    <row r="1105" spans="1:20" x14ac:dyDescent="0.2">
      <c r="A1105" s="312"/>
      <c r="B1105" s="294" t="s">
        <v>10027</v>
      </c>
      <c r="C1105" s="309">
        <v>9.4499999999999993</v>
      </c>
      <c r="D1105" s="309">
        <v>10.43</v>
      </c>
      <c r="E1105" s="309">
        <v>4.43</v>
      </c>
      <c r="F1105" s="310">
        <v>0.90500000000000003</v>
      </c>
      <c r="G1105" s="309">
        <v>5.76</v>
      </c>
      <c r="H1105" s="309">
        <v>5.87</v>
      </c>
      <c r="I1105" s="309">
        <v>1.1499999999999999</v>
      </c>
      <c r="J1105" s="310">
        <v>0.98099999999999998</v>
      </c>
      <c r="K1105" s="309">
        <v>5.84</v>
      </c>
      <c r="L1105" s="309">
        <v>5.95</v>
      </c>
      <c r="M1105" s="309">
        <v>1.1599999999999999</v>
      </c>
      <c r="N1105" s="310">
        <v>0.98099999999999998</v>
      </c>
      <c r="O1105" s="309">
        <v>5.77</v>
      </c>
      <c r="P1105" s="309">
        <v>5.93</v>
      </c>
      <c r="Q1105" s="309">
        <v>1.35</v>
      </c>
      <c r="R1105" s="310">
        <v>0.97399999999999998</v>
      </c>
      <c r="S1105" s="311">
        <v>15</v>
      </c>
      <c r="T1105" s="312"/>
    </row>
    <row r="1106" spans="1:20" x14ac:dyDescent="0.2">
      <c r="A1106" s="312"/>
      <c r="B1106" s="294" t="s">
        <v>10028</v>
      </c>
      <c r="C1106" s="309">
        <v>9.11</v>
      </c>
      <c r="D1106" s="309">
        <v>9.84</v>
      </c>
      <c r="E1106" s="309">
        <v>3.72</v>
      </c>
      <c r="F1106" s="310">
        <v>0.92600000000000005</v>
      </c>
      <c r="G1106" s="309">
        <v>5.17</v>
      </c>
      <c r="H1106" s="309">
        <v>5.21</v>
      </c>
      <c r="I1106" s="309">
        <v>0.62</v>
      </c>
      <c r="J1106" s="310">
        <v>0.99299999999999999</v>
      </c>
      <c r="K1106" s="309">
        <v>5.24</v>
      </c>
      <c r="L1106" s="309">
        <v>5.28</v>
      </c>
      <c r="M1106" s="309">
        <v>0.63</v>
      </c>
      <c r="N1106" s="310">
        <v>0.99299999999999999</v>
      </c>
      <c r="O1106" s="309">
        <v>5.19</v>
      </c>
      <c r="P1106" s="309">
        <v>5.23</v>
      </c>
      <c r="Q1106" s="309">
        <v>0.63</v>
      </c>
      <c r="R1106" s="310">
        <v>0.99299999999999999</v>
      </c>
      <c r="S1106" s="311">
        <v>15</v>
      </c>
      <c r="T1106" s="312"/>
    </row>
    <row r="1107" spans="1:20" x14ac:dyDescent="0.2">
      <c r="A1107" s="312"/>
      <c r="B1107" s="294" t="s">
        <v>10029</v>
      </c>
      <c r="C1107" s="309">
        <v>7.94</v>
      </c>
      <c r="D1107" s="309">
        <v>8.42</v>
      </c>
      <c r="E1107" s="309">
        <v>2.81</v>
      </c>
      <c r="F1107" s="310">
        <v>0.94299999999999995</v>
      </c>
      <c r="G1107" s="309">
        <v>5.2</v>
      </c>
      <c r="H1107" s="309">
        <v>5.26</v>
      </c>
      <c r="I1107" s="309">
        <v>0.77</v>
      </c>
      <c r="J1107" s="310">
        <v>0.98899999999999999</v>
      </c>
      <c r="K1107" s="309">
        <v>5.87</v>
      </c>
      <c r="L1107" s="309">
        <v>5.93</v>
      </c>
      <c r="M1107" s="309">
        <v>0.87</v>
      </c>
      <c r="N1107" s="310">
        <v>0.98899999999999999</v>
      </c>
      <c r="O1107" s="309">
        <v>5.51</v>
      </c>
      <c r="P1107" s="309">
        <v>5.56</v>
      </c>
      <c r="Q1107" s="309">
        <v>0.77</v>
      </c>
      <c r="R1107" s="310">
        <v>0.99</v>
      </c>
      <c r="S1107" s="311">
        <v>15</v>
      </c>
      <c r="T1107" s="312"/>
    </row>
    <row r="1108" spans="1:20" x14ac:dyDescent="0.2">
      <c r="A1108" s="312"/>
      <c r="B1108" s="294" t="s">
        <v>10030</v>
      </c>
      <c r="C1108" s="309">
        <v>8.2200000000000006</v>
      </c>
      <c r="D1108" s="309">
        <v>8.58</v>
      </c>
      <c r="E1108" s="309">
        <v>2.4699999999999998</v>
      </c>
      <c r="F1108" s="310">
        <v>0.95799999999999996</v>
      </c>
      <c r="G1108" s="309">
        <v>5.22</v>
      </c>
      <c r="H1108" s="309">
        <v>5.22</v>
      </c>
      <c r="I1108" s="309">
        <v>0.08</v>
      </c>
      <c r="J1108" s="310">
        <v>1</v>
      </c>
      <c r="K1108" s="309">
        <v>5.89</v>
      </c>
      <c r="L1108" s="309">
        <v>5.89</v>
      </c>
      <c r="M1108" s="309">
        <v>0.09</v>
      </c>
      <c r="N1108" s="310">
        <v>1</v>
      </c>
      <c r="O1108" s="309">
        <v>5.51</v>
      </c>
      <c r="P1108" s="309">
        <v>5.51</v>
      </c>
      <c r="Q1108" s="309">
        <v>0.21</v>
      </c>
      <c r="R1108" s="310">
        <v>0.999</v>
      </c>
      <c r="S1108" s="311">
        <v>15</v>
      </c>
      <c r="T1108" s="312"/>
    </row>
    <row r="1109" spans="1:20" x14ac:dyDescent="0.2">
      <c r="A1109" s="312"/>
      <c r="B1109" s="294" t="s">
        <v>10031</v>
      </c>
      <c r="C1109" s="309">
        <v>25.12</v>
      </c>
      <c r="D1109" s="309">
        <v>25.48</v>
      </c>
      <c r="E1109" s="309">
        <v>4.3099999999999996</v>
      </c>
      <c r="F1109" s="310">
        <v>0.98599999999999999</v>
      </c>
      <c r="G1109" s="309">
        <v>33.68</v>
      </c>
      <c r="H1109" s="309">
        <v>35.35</v>
      </c>
      <c r="I1109" s="309">
        <v>10.76</v>
      </c>
      <c r="J1109" s="310">
        <v>0.95299999999999996</v>
      </c>
      <c r="K1109" s="309">
        <v>36.89</v>
      </c>
      <c r="L1109" s="309">
        <v>38.729999999999997</v>
      </c>
      <c r="M1109" s="309">
        <v>11.78</v>
      </c>
      <c r="N1109" s="310">
        <v>0.95299999999999996</v>
      </c>
      <c r="O1109" s="309">
        <v>40.58</v>
      </c>
      <c r="P1109" s="309">
        <v>42.05</v>
      </c>
      <c r="Q1109" s="309">
        <v>11.04</v>
      </c>
      <c r="R1109" s="310">
        <v>0.96499999999999997</v>
      </c>
      <c r="S1109" s="311">
        <v>60</v>
      </c>
      <c r="T1109" s="312"/>
    </row>
    <row r="1110" spans="1:20" x14ac:dyDescent="0.2">
      <c r="A1110" s="312"/>
      <c r="B1110" s="294" t="s">
        <v>10032</v>
      </c>
      <c r="C1110" s="309">
        <v>24.05</v>
      </c>
      <c r="D1110" s="309">
        <v>24.23</v>
      </c>
      <c r="E1110" s="309">
        <v>2.94</v>
      </c>
      <c r="F1110" s="310">
        <v>0.99299999999999999</v>
      </c>
      <c r="G1110" s="309">
        <v>33.72</v>
      </c>
      <c r="H1110" s="309">
        <v>33.82</v>
      </c>
      <c r="I1110" s="309">
        <v>2.52</v>
      </c>
      <c r="J1110" s="310">
        <v>0.997</v>
      </c>
      <c r="K1110" s="309">
        <v>36.94</v>
      </c>
      <c r="L1110" s="309">
        <v>37.04</v>
      </c>
      <c r="M1110" s="309">
        <v>2.76</v>
      </c>
      <c r="N1110" s="310">
        <v>0.997</v>
      </c>
      <c r="O1110" s="309">
        <v>38.340000000000003</v>
      </c>
      <c r="P1110" s="309">
        <v>39.08</v>
      </c>
      <c r="Q1110" s="309">
        <v>7.54</v>
      </c>
      <c r="R1110" s="310">
        <v>0.98099999999999998</v>
      </c>
      <c r="S1110" s="311">
        <v>60</v>
      </c>
      <c r="T1110" s="312"/>
    </row>
    <row r="1111" spans="1:20" x14ac:dyDescent="0.2">
      <c r="A1111" s="312"/>
      <c r="B1111" s="294" t="s">
        <v>10033</v>
      </c>
      <c r="C1111" s="309">
        <v>19.309999999999999</v>
      </c>
      <c r="D1111" s="309">
        <v>19.309999999999999</v>
      </c>
      <c r="E1111" s="309">
        <v>0.37</v>
      </c>
      <c r="F1111" s="310">
        <v>1</v>
      </c>
      <c r="G1111" s="309">
        <v>29.68</v>
      </c>
      <c r="H1111" s="309">
        <v>30</v>
      </c>
      <c r="I1111" s="309">
        <v>4.3499999999999996</v>
      </c>
      <c r="J1111" s="310">
        <v>0.98899999999999999</v>
      </c>
      <c r="K1111" s="309">
        <v>33.869999999999997</v>
      </c>
      <c r="L1111" s="309">
        <v>34.229999999999997</v>
      </c>
      <c r="M1111" s="309">
        <v>4.96</v>
      </c>
      <c r="N1111" s="310">
        <v>0.98899999999999999</v>
      </c>
      <c r="O1111" s="309">
        <v>35.56</v>
      </c>
      <c r="P1111" s="309">
        <v>36.14</v>
      </c>
      <c r="Q1111" s="309">
        <v>6.46</v>
      </c>
      <c r="R1111" s="310">
        <v>0.98399999999999999</v>
      </c>
      <c r="S1111" s="311">
        <v>60</v>
      </c>
      <c r="T1111" s="312"/>
    </row>
    <row r="1112" spans="1:20" x14ac:dyDescent="0.2">
      <c r="A1112" s="312"/>
      <c r="B1112" s="294" t="s">
        <v>10034</v>
      </c>
      <c r="C1112" s="309">
        <v>18.82</v>
      </c>
      <c r="D1112" s="309">
        <v>18.829999999999998</v>
      </c>
      <c r="E1112" s="309">
        <v>-0.75</v>
      </c>
      <c r="F1112" s="310">
        <v>0.999</v>
      </c>
      <c r="G1112" s="309">
        <v>29.01</v>
      </c>
      <c r="H1112" s="309">
        <v>29.45</v>
      </c>
      <c r="I1112" s="309">
        <v>5.1100000000000003</v>
      </c>
      <c r="J1112" s="310">
        <v>0.98499999999999999</v>
      </c>
      <c r="K1112" s="309">
        <v>33.1</v>
      </c>
      <c r="L1112" s="309">
        <v>33.61</v>
      </c>
      <c r="M1112" s="309">
        <v>5.83</v>
      </c>
      <c r="N1112" s="310">
        <v>0.98499999999999999</v>
      </c>
      <c r="O1112" s="309">
        <v>34.56</v>
      </c>
      <c r="P1112" s="309">
        <v>35.049999999999997</v>
      </c>
      <c r="Q1112" s="309">
        <v>5.81</v>
      </c>
      <c r="R1112" s="310">
        <v>0.98599999999999999</v>
      </c>
      <c r="S1112" s="311">
        <v>60</v>
      </c>
      <c r="T1112" s="312"/>
    </row>
    <row r="1113" spans="1:20" x14ac:dyDescent="0.2">
      <c r="A1113" s="312"/>
      <c r="B1113" s="294" t="s">
        <v>10035</v>
      </c>
      <c r="C1113" s="309">
        <v>26.45</v>
      </c>
      <c r="D1113" s="309">
        <v>27.07</v>
      </c>
      <c r="E1113" s="309">
        <v>-5.78</v>
      </c>
      <c r="F1113" s="310">
        <v>0.97699999999999998</v>
      </c>
      <c r="G1113" s="309">
        <v>32.44</v>
      </c>
      <c r="H1113" s="309">
        <v>32.67</v>
      </c>
      <c r="I1113" s="309">
        <v>3.9</v>
      </c>
      <c r="J1113" s="310">
        <v>0.99299999999999999</v>
      </c>
      <c r="K1113" s="309">
        <v>37.83</v>
      </c>
      <c r="L1113" s="309">
        <v>38.1</v>
      </c>
      <c r="M1113" s="309">
        <v>4.54</v>
      </c>
      <c r="N1113" s="310">
        <v>0.99299999999999999</v>
      </c>
      <c r="O1113" s="309">
        <v>28.99</v>
      </c>
      <c r="P1113" s="309">
        <v>29.27</v>
      </c>
      <c r="Q1113" s="309">
        <v>4.05</v>
      </c>
      <c r="R1113" s="310">
        <v>0.99</v>
      </c>
      <c r="S1113" s="311">
        <v>50</v>
      </c>
      <c r="T1113" s="312"/>
    </row>
    <row r="1114" spans="1:20" x14ac:dyDescent="0.2">
      <c r="A1114" s="312"/>
      <c r="B1114" s="294" t="s">
        <v>10036</v>
      </c>
      <c r="C1114" s="309">
        <v>24.96</v>
      </c>
      <c r="D1114" s="309">
        <v>25.86</v>
      </c>
      <c r="E1114" s="309">
        <v>-6.79</v>
      </c>
      <c r="F1114" s="310">
        <v>0.96499999999999997</v>
      </c>
      <c r="G1114" s="309">
        <v>31.09</v>
      </c>
      <c r="H1114" s="309">
        <v>31.2</v>
      </c>
      <c r="I1114" s="309">
        <v>2.6</v>
      </c>
      <c r="J1114" s="310">
        <v>0.997</v>
      </c>
      <c r="K1114" s="309">
        <v>36.270000000000003</v>
      </c>
      <c r="L1114" s="309">
        <v>36.39</v>
      </c>
      <c r="M1114" s="309">
        <v>3.03</v>
      </c>
      <c r="N1114" s="310">
        <v>0.997</v>
      </c>
      <c r="O1114" s="309">
        <v>27.84</v>
      </c>
      <c r="P1114" s="309">
        <v>27.98</v>
      </c>
      <c r="Q1114" s="309">
        <v>2.79</v>
      </c>
      <c r="R1114" s="310">
        <v>0.995</v>
      </c>
      <c r="S1114" s="311">
        <v>50</v>
      </c>
      <c r="T1114" s="312"/>
    </row>
    <row r="1115" spans="1:20" x14ac:dyDescent="0.2">
      <c r="A1115" s="312"/>
      <c r="B1115" s="294" t="s">
        <v>10037</v>
      </c>
      <c r="C1115" s="309">
        <v>29.98</v>
      </c>
      <c r="D1115" s="309">
        <v>30.78</v>
      </c>
      <c r="E1115" s="309">
        <v>-7</v>
      </c>
      <c r="F1115" s="310">
        <v>0.97399999999999998</v>
      </c>
      <c r="G1115" s="309">
        <v>24.53</v>
      </c>
      <c r="H1115" s="309">
        <v>24.77</v>
      </c>
      <c r="I1115" s="309">
        <v>3.41</v>
      </c>
      <c r="J1115" s="310">
        <v>0.99</v>
      </c>
      <c r="K1115" s="309">
        <v>27.27</v>
      </c>
      <c r="L1115" s="309">
        <v>27.53</v>
      </c>
      <c r="M1115" s="309">
        <v>3.79</v>
      </c>
      <c r="N1115" s="310">
        <v>0.99</v>
      </c>
      <c r="O1115" s="309">
        <v>28.02</v>
      </c>
      <c r="P1115" s="309">
        <v>28.02</v>
      </c>
      <c r="Q1115" s="309">
        <v>0.37</v>
      </c>
      <c r="R1115" s="310">
        <v>1</v>
      </c>
      <c r="S1115" s="311">
        <v>50</v>
      </c>
      <c r="T1115" s="312"/>
    </row>
    <row r="1116" spans="1:20" x14ac:dyDescent="0.2">
      <c r="A1116" s="312"/>
      <c r="B1116" s="294" t="s">
        <v>10038</v>
      </c>
      <c r="C1116" s="309">
        <v>33.14</v>
      </c>
      <c r="D1116" s="309">
        <v>33.619999999999997</v>
      </c>
      <c r="E1116" s="309">
        <v>-5.67</v>
      </c>
      <c r="F1116" s="310">
        <v>0.98599999999999999</v>
      </c>
      <c r="G1116" s="309">
        <v>25.89</v>
      </c>
      <c r="H1116" s="309">
        <v>26.13</v>
      </c>
      <c r="I1116" s="309">
        <v>3.52</v>
      </c>
      <c r="J1116" s="310">
        <v>0.99099999999999999</v>
      </c>
      <c r="K1116" s="309">
        <v>28.78</v>
      </c>
      <c r="L1116" s="309">
        <v>29.05</v>
      </c>
      <c r="M1116" s="309">
        <v>3.91</v>
      </c>
      <c r="N1116" s="310">
        <v>0.99099999999999999</v>
      </c>
      <c r="O1116" s="309">
        <v>29.64</v>
      </c>
      <c r="P1116" s="309">
        <v>29.65</v>
      </c>
      <c r="Q1116" s="309">
        <v>0.77</v>
      </c>
      <c r="R1116" s="310">
        <v>1</v>
      </c>
      <c r="S1116" s="311">
        <v>50</v>
      </c>
      <c r="T1116" s="312"/>
    </row>
    <row r="1117" spans="1:20" x14ac:dyDescent="0.2">
      <c r="C1117" s="266"/>
      <c r="E1117" s="263"/>
    </row>
    <row r="1118" spans="1:20" x14ac:dyDescent="0.2">
      <c r="C1118" s="266"/>
      <c r="E1118" s="263"/>
    </row>
    <row r="1119" spans="1:20" x14ac:dyDescent="0.2">
      <c r="C1119" s="266"/>
      <c r="E1119" s="263"/>
    </row>
    <row r="1120" spans="1:20" x14ac:dyDescent="0.2">
      <c r="C1120" s="266"/>
      <c r="E1120" s="263"/>
    </row>
  </sheetData>
  <mergeCells count="8">
    <mergeCell ref="B5:F5"/>
    <mergeCell ref="B24:F24"/>
    <mergeCell ref="C26:N26"/>
    <mergeCell ref="O26:R27"/>
    <mergeCell ref="S26:S28"/>
    <mergeCell ref="C27:F27"/>
    <mergeCell ref="G27:J27"/>
    <mergeCell ref="K27:N27"/>
  </mergeCells>
  <pageMargins left="0.35433070866141736" right="0.35433070866141736" top="0.94488188976377963" bottom="0.98425196850393704" header="0.51181102362204722" footer="0.51181102362204722"/>
  <pageSetup paperSize="9" scale="81" fitToWidth="2" fitToHeight="13" orientation="landscape" r:id="rId1"/>
  <headerFooter scaleWithDoc="0" alignWithMargins="0">
    <oddFooter>&amp;L&amp;8&amp;D&amp;C&amp;8&amp; Template: &amp;A
&amp;F&amp;R&amp;8&amp;P o&amp;Of &amp;N</oddFooter>
  </headerFooter>
  <rowBreaks count="2" manualBreakCount="2">
    <brk id="23" min="1" max="18" man="1"/>
    <brk id="3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Cover</vt:lpstr>
      <vt:lpstr>Contents</vt:lpstr>
      <vt:lpstr>1a. STPIS Reliability</vt:lpstr>
      <vt:lpstr>1b. STPIS Customer Service</vt:lpstr>
      <vt:lpstr>1c. STPIS Daily Performance</vt:lpstr>
      <vt:lpstr>1d. STPIS MED Threshold</vt:lpstr>
      <vt:lpstr>1e. STPIS Exclusions</vt:lpstr>
      <vt:lpstr>1f. STPIS GSL</vt:lpstr>
      <vt:lpstr>2. Demand</vt:lpstr>
      <vt:lpstr>3. Outcomes customer service </vt:lpstr>
      <vt:lpstr>4. General information</vt:lpstr>
      <vt:lpstr>5a. Network data outage</vt:lpstr>
      <vt:lpstr>5b. Network data feeder</vt:lpstr>
      <vt:lpstr>5c. Network data outages</vt:lpstr>
      <vt:lpstr>5d. Outcomes planned outages</vt:lpstr>
      <vt:lpstr>6. Weighted av cost of debt</vt:lpstr>
      <vt:lpstr>7. Asset installation</vt:lpstr>
      <vt:lpstr>1c.STPIS DailyP(v1) DO NOT USE </vt:lpstr>
      <vt:lpstr>'1a. STPIS Reliability'!Print_Area</vt:lpstr>
      <vt:lpstr>'1b. STPIS Customer Service'!Print_Area</vt:lpstr>
      <vt:lpstr>'1c. STPIS Daily Performance'!Print_Area</vt:lpstr>
      <vt:lpstr>'1c.STPIS DailyP(v1) DO NOT USE '!Print_Area</vt:lpstr>
      <vt:lpstr>'1d. STPIS MED Threshold'!Print_Area</vt:lpstr>
      <vt:lpstr>'1e. STPIS Exclusions'!Print_Area</vt:lpstr>
      <vt:lpstr>'1f. STPIS GSL'!Print_Area</vt:lpstr>
      <vt:lpstr>'2. Demand'!Print_Area</vt:lpstr>
      <vt:lpstr>'3. Outcomes customer service '!Print_Area</vt:lpstr>
      <vt:lpstr>'4. General information'!Print_Area</vt:lpstr>
      <vt:lpstr>'5a. Network data outage'!Print_Area</vt:lpstr>
      <vt:lpstr>'5b. Network data feeder'!Print_Area</vt:lpstr>
      <vt:lpstr>'5c. Network data outages'!Print_Area</vt:lpstr>
      <vt:lpstr>'5d. Outcomes planned outages'!Print_Area</vt:lpstr>
      <vt:lpstr>'6. Weighted av cost of debt'!Print_Area</vt:lpstr>
      <vt:lpstr>'7. Asset installation'!Print_Area</vt:lpstr>
      <vt:lpstr>Contents!Print_Area</vt:lpstr>
      <vt:lpstr>Cover!Print_Area</vt:lpstr>
    </vt:vector>
  </TitlesOfParts>
  <Company>ACCC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asood</dc:creator>
  <cp:lastModifiedBy>Bryant, Anita</cp:lastModifiedBy>
  <cp:lastPrinted>2013-08-01T22:20:55Z</cp:lastPrinted>
  <dcterms:created xsi:type="dcterms:W3CDTF">2012-02-16T04:44:46Z</dcterms:created>
  <dcterms:modified xsi:type="dcterms:W3CDTF">2015-08-24T01:07:59Z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H:\TRIMDATA\TRIM\TEMP\HPTRIM.3720\D13 165968  Energex 2012-13 - RIN response - 26 Nov 2013 - Attachment 2. - Non-Financial Templates - PROTECTED(2).XLSX</vt:lpwstr>
  </property>
</Properties>
</file>